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930\Desktop\Data Analyst\DashBoard\"/>
    </mc:Choice>
  </mc:AlternateContent>
  <xr:revisionPtr revIDLastSave="0" documentId="13_ncr:1_{9A074C22-C93C-4993-A0DD-9D5CBE589873}" xr6:coauthVersionLast="47" xr6:coauthVersionMax="47" xr10:uidLastSave="{00000000-0000-0000-0000-000000000000}"/>
  <bookViews>
    <workbookView xWindow="-108" yWindow="-108" windowWidth="23256" windowHeight="12456" activeTab="3" xr2:uid="{DC0FF15C-FF96-4A63-8EE0-057600A914B8}"/>
  </bookViews>
  <sheets>
    <sheet name="imdb_data" sheetId="1" r:id="rId1"/>
    <sheet name="Clean Data" sheetId="2" r:id="rId2"/>
    <sheet name="Pivot Table" sheetId="3" r:id="rId3"/>
    <sheet name="Dashboard" sheetId="9" r:id="rId4"/>
  </sheets>
  <definedNames>
    <definedName name="_xlnm._FilterDatabase" localSheetId="1" hidden="1">'Clean Data'!$A$1:$X$3349</definedName>
    <definedName name="_xlnm._FilterDatabase" localSheetId="0" hidden="1">imdb_data!$A$1:$V$1</definedName>
    <definedName name="Slicer_Movie_Status">#N/A</definedName>
    <definedName name="Slicer_Rating_Category">#N/A</definedName>
    <definedName name="Slicer_Runtime_Category">#N/A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a="1"/>
  <c r="U3" i="1" s="1"/>
  <c r="U4" i="1" a="1"/>
  <c r="U4" i="1" s="1"/>
  <c r="U5" i="1" a="1"/>
  <c r="U5" i="1" s="1"/>
  <c r="U6" i="1" a="1"/>
  <c r="U6" i="1" s="1"/>
  <c r="U7" i="1" a="1"/>
  <c r="U7" i="1" s="1"/>
  <c r="U8" i="1" a="1"/>
  <c r="U8" i="1" s="1"/>
  <c r="U9" i="1" a="1"/>
  <c r="U9" i="1" s="1"/>
  <c r="U10" i="1" a="1"/>
  <c r="U10" i="1" s="1"/>
  <c r="U11" i="1" a="1"/>
  <c r="U11" i="1" s="1"/>
  <c r="U12" i="1" a="1"/>
  <c r="U12" i="1" s="1"/>
  <c r="U13" i="1" a="1"/>
  <c r="U13" i="1" s="1"/>
  <c r="U14" i="1" a="1"/>
  <c r="U14" i="1" s="1"/>
  <c r="U15" i="1" a="1"/>
  <c r="U15" i="1" s="1"/>
  <c r="U16" i="1" a="1"/>
  <c r="U16" i="1" s="1"/>
  <c r="U17" i="1" a="1"/>
  <c r="U17" i="1" s="1"/>
  <c r="U18" i="1" a="1"/>
  <c r="U18" i="1" s="1"/>
  <c r="U19" i="1" a="1"/>
  <c r="U19" i="1" s="1"/>
  <c r="U20" i="1" a="1"/>
  <c r="U20" i="1" s="1"/>
  <c r="U21" i="1" a="1"/>
  <c r="U21" i="1" s="1"/>
  <c r="U22" i="1" a="1"/>
  <c r="U22" i="1" s="1"/>
  <c r="U23" i="1" a="1"/>
  <c r="U23" i="1" s="1"/>
  <c r="U24" i="1" a="1"/>
  <c r="U24" i="1" s="1"/>
  <c r="U25" i="1" a="1"/>
  <c r="U25" i="1" s="1"/>
  <c r="U26" i="1" a="1"/>
  <c r="U26" i="1" s="1"/>
  <c r="U27" i="1" a="1"/>
  <c r="U27" i="1" s="1"/>
  <c r="U28" i="1" a="1"/>
  <c r="U28" i="1" s="1"/>
  <c r="U29" i="1" a="1"/>
  <c r="U29" i="1" s="1"/>
  <c r="U30" i="1" a="1"/>
  <c r="U30" i="1" s="1"/>
  <c r="U31" i="1" a="1"/>
  <c r="U31" i="1" s="1"/>
  <c r="U32" i="1" a="1"/>
  <c r="U32" i="1" s="1"/>
  <c r="U33" i="1" a="1"/>
  <c r="U33" i="1" s="1"/>
  <c r="U34" i="1" a="1"/>
  <c r="U34" i="1" s="1"/>
  <c r="U35" i="1" a="1"/>
  <c r="U35" i="1" s="1"/>
  <c r="U36" i="1" a="1"/>
  <c r="U36" i="1" s="1"/>
  <c r="U37" i="1" a="1"/>
  <c r="U37" i="1" s="1"/>
  <c r="U38" i="1" a="1"/>
  <c r="U38" i="1" s="1"/>
  <c r="U39" i="1" a="1"/>
  <c r="U39" i="1" s="1"/>
  <c r="U40" i="1" a="1"/>
  <c r="U40" i="1" s="1"/>
  <c r="U41" i="1" a="1"/>
  <c r="U41" i="1" s="1"/>
  <c r="U42" i="1" a="1"/>
  <c r="U42" i="1" s="1"/>
  <c r="U43" i="1" a="1"/>
  <c r="U43" i="1" s="1"/>
  <c r="U44" i="1" a="1"/>
  <c r="U44" i="1" s="1"/>
  <c r="U45" i="1" a="1"/>
  <c r="U45" i="1" s="1"/>
  <c r="U46" i="1" a="1"/>
  <c r="U46" i="1" s="1"/>
  <c r="U47" i="1" a="1"/>
  <c r="U47" i="1" s="1"/>
  <c r="U48" i="1" a="1"/>
  <c r="U48" i="1" s="1"/>
  <c r="U49" i="1" a="1"/>
  <c r="U49" i="1" s="1"/>
  <c r="U50" i="1" a="1"/>
  <c r="U50" i="1" s="1"/>
  <c r="U51" i="1" a="1"/>
  <c r="U51" i="1" s="1"/>
  <c r="U52" i="1" a="1"/>
  <c r="U52" i="1" s="1"/>
  <c r="U53" i="1" a="1"/>
  <c r="U53" i="1" s="1"/>
  <c r="U54" i="1" a="1"/>
  <c r="U54" i="1" s="1"/>
  <c r="U55" i="1" a="1"/>
  <c r="U55" i="1" s="1"/>
  <c r="U56" i="1" a="1"/>
  <c r="U56" i="1" s="1"/>
  <c r="U57" i="1" a="1"/>
  <c r="U57" i="1" s="1"/>
  <c r="U58" i="1" a="1"/>
  <c r="U58" i="1" s="1"/>
  <c r="U59" i="1" a="1"/>
  <c r="U59" i="1" s="1"/>
  <c r="U60" i="1" a="1"/>
  <c r="U60" i="1" s="1"/>
  <c r="U61" i="1" a="1"/>
  <c r="U61" i="1" s="1"/>
  <c r="U62" i="1" a="1"/>
  <c r="U62" i="1" s="1"/>
  <c r="U63" i="1" a="1"/>
  <c r="U63" i="1" s="1"/>
  <c r="U64" i="1" a="1"/>
  <c r="U64" i="1" s="1"/>
  <c r="U65" i="1" a="1"/>
  <c r="U65" i="1" s="1"/>
  <c r="U66" i="1" a="1"/>
  <c r="U66" i="1" s="1"/>
  <c r="U67" i="1" a="1"/>
  <c r="U67" i="1" s="1"/>
  <c r="U68" i="1" a="1"/>
  <c r="U68" i="1" s="1"/>
  <c r="U69" i="1" a="1"/>
  <c r="U69" i="1" s="1"/>
  <c r="U70" i="1" a="1"/>
  <c r="U70" i="1" s="1"/>
  <c r="U71" i="1" a="1"/>
  <c r="U71" i="1" s="1"/>
  <c r="U72" i="1" a="1"/>
  <c r="U72" i="1" s="1"/>
  <c r="U73" i="1" a="1"/>
  <c r="U73" i="1" s="1"/>
  <c r="U74" i="1" a="1"/>
  <c r="U74" i="1" s="1"/>
  <c r="U75" i="1" a="1"/>
  <c r="U75" i="1" s="1"/>
  <c r="U76" i="1" a="1"/>
  <c r="U76" i="1" s="1"/>
  <c r="U77" i="1" a="1"/>
  <c r="U77" i="1" s="1"/>
  <c r="U78" i="1" a="1"/>
  <c r="U78" i="1" s="1"/>
  <c r="U79" i="1" a="1"/>
  <c r="U79" i="1" s="1"/>
  <c r="U80" i="1" a="1"/>
  <c r="U80" i="1" s="1"/>
  <c r="U81" i="1" a="1"/>
  <c r="U81" i="1" s="1"/>
  <c r="U82" i="1" a="1"/>
  <c r="U82" i="1" s="1"/>
  <c r="U83" i="1" a="1"/>
  <c r="U83" i="1" s="1"/>
  <c r="U84" i="1" a="1"/>
  <c r="U84" i="1" s="1"/>
  <c r="U85" i="1" a="1"/>
  <c r="U85" i="1" s="1"/>
  <c r="U86" i="1" a="1"/>
  <c r="U86" i="1" s="1"/>
  <c r="U87" i="1" a="1"/>
  <c r="U87" i="1" s="1"/>
  <c r="U88" i="1" a="1"/>
  <c r="U88" i="1" s="1"/>
  <c r="U89" i="1" a="1"/>
  <c r="U89" i="1" s="1"/>
  <c r="U90" i="1" a="1"/>
  <c r="U90" i="1" s="1"/>
  <c r="U91" i="1" a="1"/>
  <c r="U91" i="1" s="1"/>
  <c r="U92" i="1" a="1"/>
  <c r="U92" i="1" s="1"/>
  <c r="U93" i="1" a="1"/>
  <c r="U93" i="1" s="1"/>
  <c r="U94" i="1" a="1"/>
  <c r="U94" i="1" s="1"/>
  <c r="U95" i="1" a="1"/>
  <c r="U95" i="1" s="1"/>
  <c r="U96" i="1" a="1"/>
  <c r="U96" i="1" s="1"/>
  <c r="U97" i="1" a="1"/>
  <c r="U97" i="1" s="1"/>
  <c r="U98" i="1" a="1"/>
  <c r="U98" i="1" s="1"/>
  <c r="U99" i="1" a="1"/>
  <c r="U99" i="1" s="1"/>
  <c r="U100" i="1" a="1"/>
  <c r="U100" i="1" s="1"/>
  <c r="U101" i="1" a="1"/>
  <c r="U101" i="1" s="1"/>
  <c r="U102" i="1" a="1"/>
  <c r="U102" i="1" s="1"/>
  <c r="U103" i="1" a="1"/>
  <c r="U103" i="1" s="1"/>
  <c r="U104" i="1" a="1"/>
  <c r="U104" i="1" s="1"/>
  <c r="U105" i="1" a="1"/>
  <c r="U105" i="1" s="1"/>
  <c r="U106" i="1" a="1"/>
  <c r="U106" i="1" s="1"/>
  <c r="U107" i="1" a="1"/>
  <c r="U107" i="1" s="1"/>
  <c r="U108" i="1" a="1"/>
  <c r="U108" i="1" s="1"/>
  <c r="U109" i="1" a="1"/>
  <c r="U109" i="1" s="1"/>
  <c r="U110" i="1" a="1"/>
  <c r="U110" i="1" s="1"/>
  <c r="U111" i="1" a="1"/>
  <c r="U111" i="1" s="1"/>
  <c r="U112" i="1" a="1"/>
  <c r="U112" i="1" s="1"/>
  <c r="U113" i="1" a="1"/>
  <c r="U113" i="1" s="1"/>
  <c r="U114" i="1" a="1"/>
  <c r="U114" i="1" s="1"/>
  <c r="U115" i="1" a="1"/>
  <c r="U115" i="1" s="1"/>
  <c r="U116" i="1" a="1"/>
  <c r="U116" i="1" s="1"/>
  <c r="U117" i="1" a="1"/>
  <c r="U117" i="1" s="1"/>
  <c r="U118" i="1" a="1"/>
  <c r="U118" i="1" s="1"/>
  <c r="U119" i="1" a="1"/>
  <c r="U119" i="1" s="1"/>
  <c r="U120" i="1" a="1"/>
  <c r="U120" i="1" s="1"/>
  <c r="U121" i="1" a="1"/>
  <c r="U121" i="1" s="1"/>
  <c r="U122" i="1" a="1"/>
  <c r="U122" i="1" s="1"/>
  <c r="U123" i="1" a="1"/>
  <c r="U123" i="1" s="1"/>
  <c r="U124" i="1" a="1"/>
  <c r="U124" i="1" s="1"/>
  <c r="U125" i="1" a="1"/>
  <c r="U125" i="1" s="1"/>
  <c r="U126" i="1" a="1"/>
  <c r="U126" i="1" s="1"/>
  <c r="U127" i="1" a="1"/>
  <c r="U127" i="1" s="1"/>
  <c r="U128" i="1" a="1"/>
  <c r="U128" i="1" s="1"/>
  <c r="U129" i="1" a="1"/>
  <c r="U129" i="1" s="1"/>
  <c r="U130" i="1" a="1"/>
  <c r="U130" i="1" s="1"/>
  <c r="U131" i="1" a="1"/>
  <c r="U131" i="1" s="1"/>
  <c r="U132" i="1" a="1"/>
  <c r="U132" i="1" s="1"/>
  <c r="U133" i="1" a="1"/>
  <c r="U133" i="1" s="1"/>
  <c r="U134" i="1" a="1"/>
  <c r="U134" i="1" s="1"/>
  <c r="U135" i="1" a="1"/>
  <c r="U135" i="1" s="1"/>
  <c r="U136" i="1" a="1"/>
  <c r="U136" i="1" s="1"/>
  <c r="U137" i="1" a="1"/>
  <c r="U137" i="1" s="1"/>
  <c r="U138" i="1" a="1"/>
  <c r="U138" i="1" s="1"/>
  <c r="U139" i="1" a="1"/>
  <c r="U139" i="1" s="1"/>
  <c r="U140" i="1" a="1"/>
  <c r="U140" i="1" s="1"/>
  <c r="U141" i="1" a="1"/>
  <c r="U141" i="1" s="1"/>
  <c r="U142" i="1" a="1"/>
  <c r="U142" i="1" s="1"/>
  <c r="U143" i="1" a="1"/>
  <c r="U143" i="1" s="1"/>
  <c r="U144" i="1" a="1"/>
  <c r="U144" i="1" s="1"/>
  <c r="U145" i="1" a="1"/>
  <c r="U145" i="1" s="1"/>
  <c r="U146" i="1" a="1"/>
  <c r="U146" i="1" s="1"/>
  <c r="U147" i="1" a="1"/>
  <c r="U147" i="1" s="1"/>
  <c r="U148" i="1" a="1"/>
  <c r="U148" i="1" s="1"/>
  <c r="U149" i="1" a="1"/>
  <c r="U149" i="1" s="1"/>
  <c r="U150" i="1" a="1"/>
  <c r="U150" i="1" s="1"/>
  <c r="U151" i="1" a="1"/>
  <c r="U151" i="1" s="1"/>
  <c r="U152" i="1" a="1"/>
  <c r="U152" i="1" s="1"/>
  <c r="U153" i="1" a="1"/>
  <c r="U153" i="1" s="1"/>
  <c r="U154" i="1" a="1"/>
  <c r="U154" i="1" s="1"/>
  <c r="U155" i="1" a="1"/>
  <c r="U155" i="1" s="1"/>
  <c r="U156" i="1" a="1"/>
  <c r="U156" i="1" s="1"/>
  <c r="U157" i="1" a="1"/>
  <c r="U157" i="1" s="1"/>
  <c r="U158" i="1" a="1"/>
  <c r="U158" i="1" s="1"/>
  <c r="U159" i="1" a="1"/>
  <c r="U159" i="1" s="1"/>
  <c r="U160" i="1" a="1"/>
  <c r="U160" i="1" s="1"/>
  <c r="U161" i="1" a="1"/>
  <c r="U161" i="1" s="1"/>
  <c r="U162" i="1" a="1"/>
  <c r="U162" i="1" s="1"/>
  <c r="U163" i="1" a="1"/>
  <c r="U163" i="1" s="1"/>
  <c r="U164" i="1" a="1"/>
  <c r="U164" i="1" s="1"/>
  <c r="U165" i="1" a="1"/>
  <c r="U165" i="1" s="1"/>
  <c r="U166" i="1" a="1"/>
  <c r="U166" i="1" s="1"/>
  <c r="U167" i="1" a="1"/>
  <c r="U167" i="1" s="1"/>
  <c r="U168" i="1" a="1"/>
  <c r="U168" i="1" s="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s="1"/>
  <c r="U182" i="1" a="1"/>
  <c r="U182" i="1" s="1"/>
  <c r="U183" i="1" a="1"/>
  <c r="U183" i="1" s="1"/>
  <c r="U184" i="1" a="1"/>
  <c r="U184" i="1" s="1"/>
  <c r="U185" i="1" a="1"/>
  <c r="U185" i="1" s="1"/>
  <c r="U186" i="1" a="1"/>
  <c r="U186" i="1" s="1"/>
  <c r="U187" i="1" a="1"/>
  <c r="U187" i="1" s="1"/>
  <c r="U188" i="1" a="1"/>
  <c r="U188" i="1" s="1"/>
  <c r="U189" i="1" a="1"/>
  <c r="U189" i="1" s="1"/>
  <c r="U190" i="1" a="1"/>
  <c r="U190" i="1" s="1"/>
  <c r="U191" i="1" a="1"/>
  <c r="U191" i="1" s="1"/>
  <c r="U192" i="1" a="1"/>
  <c r="U192" i="1" s="1"/>
  <c r="U193" i="1" a="1"/>
  <c r="U193" i="1" s="1"/>
  <c r="U194" i="1" a="1"/>
  <c r="U194" i="1" s="1"/>
  <c r="U195" i="1" a="1"/>
  <c r="U195" i="1" s="1"/>
  <c r="U196" i="1" a="1"/>
  <c r="U196" i="1" s="1"/>
  <c r="U197" i="1" a="1"/>
  <c r="U197" i="1" s="1"/>
  <c r="U198" i="1" a="1"/>
  <c r="U198" i="1" s="1"/>
  <c r="U199" i="1" a="1"/>
  <c r="U199" i="1" s="1"/>
  <c r="U200" i="1" a="1"/>
  <c r="U200" i="1" s="1"/>
  <c r="U201" i="1" a="1"/>
  <c r="U201" i="1" s="1"/>
  <c r="U202" i="1" a="1"/>
  <c r="U202" i="1" s="1"/>
  <c r="U203" i="1" a="1"/>
  <c r="U203" i="1" s="1"/>
  <c r="U204" i="1" a="1"/>
  <c r="U204" i="1" s="1"/>
  <c r="U205" i="1" a="1"/>
  <c r="U205" i="1" s="1"/>
  <c r="U206" i="1" a="1"/>
  <c r="U206" i="1" s="1"/>
  <c r="U207" i="1" a="1"/>
  <c r="U207" i="1" s="1"/>
  <c r="U208" i="1" a="1"/>
  <c r="U208" i="1" s="1"/>
  <c r="U209" i="1" a="1"/>
  <c r="U209" i="1" s="1"/>
  <c r="U210" i="1" a="1"/>
  <c r="U210" i="1" s="1"/>
  <c r="U211" i="1" a="1"/>
  <c r="U211" i="1" s="1"/>
  <c r="U212" i="1" a="1"/>
  <c r="U212" i="1" s="1"/>
  <c r="U213" i="1" a="1"/>
  <c r="U213" i="1" s="1"/>
  <c r="U214" i="1" a="1"/>
  <c r="U214" i="1" s="1"/>
  <c r="U215" i="1" a="1"/>
  <c r="U215" i="1" s="1"/>
  <c r="U216" i="1" a="1"/>
  <c r="U216" i="1" s="1"/>
  <c r="U217" i="1" a="1"/>
  <c r="U217" i="1" s="1"/>
  <c r="U218" i="1" a="1"/>
  <c r="U218" i="1" s="1"/>
  <c r="U219" i="1" a="1"/>
  <c r="U219" i="1" s="1"/>
  <c r="U220" i="1" a="1"/>
  <c r="U220" i="1" s="1"/>
  <c r="U221" i="1" a="1"/>
  <c r="U221" i="1" s="1"/>
  <c r="U222" i="1" a="1"/>
  <c r="U222" i="1" s="1"/>
  <c r="U223" i="1" a="1"/>
  <c r="U223" i="1" s="1"/>
  <c r="U224" i="1" a="1"/>
  <c r="U224" i="1" s="1"/>
  <c r="U225" i="1" a="1"/>
  <c r="U225" i="1" s="1"/>
  <c r="U226" i="1" a="1"/>
  <c r="U226" i="1" s="1"/>
  <c r="U227" i="1" a="1"/>
  <c r="U227" i="1" s="1"/>
  <c r="U228" i="1" a="1"/>
  <c r="U228" i="1" s="1"/>
  <c r="U229" i="1" a="1"/>
  <c r="U229" i="1" s="1"/>
  <c r="U230" i="1" a="1"/>
  <c r="U230" i="1" s="1"/>
  <c r="U231" i="1" a="1"/>
  <c r="U231" i="1" s="1"/>
  <c r="U232" i="1" a="1"/>
  <c r="U232" i="1" s="1"/>
  <c r="U233" i="1" a="1"/>
  <c r="U233" i="1" s="1"/>
  <c r="U234" i="1" a="1"/>
  <c r="U234" i="1" s="1"/>
  <c r="U235" i="1" a="1"/>
  <c r="U235" i="1" s="1"/>
  <c r="U236" i="1" a="1"/>
  <c r="U236" i="1" s="1"/>
  <c r="U237" i="1" a="1"/>
  <c r="U237" i="1" s="1"/>
  <c r="U238" i="1" a="1"/>
  <c r="U238" i="1" s="1"/>
  <c r="U239" i="1" a="1"/>
  <c r="U239" i="1" s="1"/>
  <c r="U240" i="1" a="1"/>
  <c r="U240" i="1" s="1"/>
  <c r="U241" i="1" a="1"/>
  <c r="U241" i="1" s="1"/>
  <c r="U242" i="1" a="1"/>
  <c r="U242" i="1" s="1"/>
  <c r="U243" i="1" a="1"/>
  <c r="U243" i="1" s="1"/>
  <c r="U244" i="1" a="1"/>
  <c r="U244" i="1" s="1"/>
  <c r="U245" i="1" a="1"/>
  <c r="U245" i="1" s="1"/>
  <c r="U246" i="1" a="1"/>
  <c r="U246" i="1" s="1"/>
  <c r="U247" i="1" a="1"/>
  <c r="U247" i="1" s="1"/>
  <c r="U248" i="1" a="1"/>
  <c r="U248" i="1" s="1"/>
  <c r="U249" i="1" a="1"/>
  <c r="U249" i="1" s="1"/>
  <c r="U250" i="1" a="1"/>
  <c r="U250" i="1" s="1"/>
  <c r="U251" i="1" a="1"/>
  <c r="U251" i="1" s="1"/>
  <c r="U252" i="1" a="1"/>
  <c r="U252" i="1" s="1"/>
  <c r="U253" i="1" a="1"/>
  <c r="U253" i="1" s="1"/>
  <c r="U254" i="1" a="1"/>
  <c r="U254" i="1" s="1"/>
  <c r="U255" i="1" a="1"/>
  <c r="U255" i="1" s="1"/>
  <c r="U256" i="1" a="1"/>
  <c r="U256" i="1" s="1"/>
  <c r="U257" i="1" a="1"/>
  <c r="U257" i="1" s="1"/>
  <c r="U258" i="1" a="1"/>
  <c r="U258" i="1" s="1"/>
  <c r="U259" i="1" a="1"/>
  <c r="U259" i="1" s="1"/>
  <c r="U260" i="1" a="1"/>
  <c r="U260" i="1" s="1"/>
  <c r="U261" i="1" a="1"/>
  <c r="U261" i="1" s="1"/>
  <c r="U262" i="1" a="1"/>
  <c r="U262" i="1" s="1"/>
  <c r="U263" i="1" a="1"/>
  <c r="U263" i="1" s="1"/>
  <c r="U264" i="1" a="1"/>
  <c r="U264" i="1" s="1"/>
  <c r="U265" i="1" a="1"/>
  <c r="U265" i="1" s="1"/>
  <c r="U266" i="1" a="1"/>
  <c r="U266" i="1" s="1"/>
  <c r="U267" i="1" a="1"/>
  <c r="U267" i="1" s="1"/>
  <c r="U268" i="1" a="1"/>
  <c r="U268" i="1" s="1"/>
  <c r="U269" i="1" a="1"/>
  <c r="U269" i="1" s="1"/>
  <c r="U270" i="1" a="1"/>
  <c r="U270" i="1" s="1"/>
  <c r="U271" i="1" a="1"/>
  <c r="U271" i="1" s="1"/>
  <c r="U272" i="1" a="1"/>
  <c r="U272" i="1" s="1"/>
  <c r="U273" i="1" a="1"/>
  <c r="U273" i="1" s="1"/>
  <c r="U274" i="1" a="1"/>
  <c r="U274" i="1" s="1"/>
  <c r="U275" i="1" a="1"/>
  <c r="U275" i="1" s="1"/>
  <c r="U276" i="1" a="1"/>
  <c r="U276" i="1" s="1"/>
  <c r="U277" i="1" a="1"/>
  <c r="U277" i="1" s="1"/>
  <c r="U278" i="1" a="1"/>
  <c r="U278" i="1" s="1"/>
  <c r="U279" i="1" a="1"/>
  <c r="U279" i="1" s="1"/>
  <c r="U280" i="1" a="1"/>
  <c r="U280" i="1" s="1"/>
  <c r="U281" i="1" a="1"/>
  <c r="U281" i="1" s="1"/>
  <c r="U282" i="1" a="1"/>
  <c r="U282" i="1" s="1"/>
  <c r="U283" i="1" a="1"/>
  <c r="U283" i="1" s="1"/>
  <c r="U284" i="1" a="1"/>
  <c r="U284" i="1" s="1"/>
  <c r="U285" i="1" a="1"/>
  <c r="U285" i="1" s="1"/>
  <c r="U286" i="1" a="1"/>
  <c r="U286" i="1" s="1"/>
  <c r="U287" i="1" a="1"/>
  <c r="U287" i="1" s="1"/>
  <c r="U288" i="1" a="1"/>
  <c r="U288" i="1" s="1"/>
  <c r="U289" i="1" a="1"/>
  <c r="U289" i="1" s="1"/>
  <c r="U290" i="1" a="1"/>
  <c r="U290" i="1" s="1"/>
  <c r="U291" i="1" a="1"/>
  <c r="U291" i="1" s="1"/>
  <c r="U292" i="1" a="1"/>
  <c r="U292" i="1" s="1"/>
  <c r="U293" i="1" a="1"/>
  <c r="U293" i="1" s="1"/>
  <c r="U294" i="1" a="1"/>
  <c r="U294" i="1" s="1"/>
  <c r="U295" i="1" a="1"/>
  <c r="U295" i="1" s="1"/>
  <c r="U296" i="1" a="1"/>
  <c r="U296" i="1" s="1"/>
  <c r="U297" i="1" a="1"/>
  <c r="U297" i="1" s="1"/>
  <c r="U298" i="1" a="1"/>
  <c r="U298" i="1" s="1"/>
  <c r="U299" i="1" a="1"/>
  <c r="U299" i="1" s="1"/>
  <c r="U300" i="1" a="1"/>
  <c r="U300" i="1" s="1"/>
  <c r="U301" i="1" a="1"/>
  <c r="U301" i="1" s="1"/>
  <c r="U302" i="1" a="1"/>
  <c r="U302" i="1" s="1"/>
  <c r="U303" i="1" a="1"/>
  <c r="U303" i="1" s="1"/>
  <c r="U304" i="1" a="1"/>
  <c r="U304" i="1" s="1"/>
  <c r="U305" i="1" a="1"/>
  <c r="U305" i="1" s="1"/>
  <c r="U306" i="1" a="1"/>
  <c r="U306" i="1" s="1"/>
  <c r="U307" i="1" a="1"/>
  <c r="U307" i="1" s="1"/>
  <c r="U308" i="1" a="1"/>
  <c r="U308" i="1" s="1"/>
  <c r="U309" i="1" a="1"/>
  <c r="U309" i="1" s="1"/>
  <c r="U310" i="1" a="1"/>
  <c r="U310" i="1" s="1"/>
  <c r="U311" i="1" a="1"/>
  <c r="U311" i="1" s="1"/>
  <c r="U312" i="1" a="1"/>
  <c r="U312" i="1" s="1"/>
  <c r="U313" i="1" a="1"/>
  <c r="U313" i="1" s="1"/>
  <c r="U314" i="1" a="1"/>
  <c r="U314" i="1" s="1"/>
  <c r="U315" i="1" a="1"/>
  <c r="U315" i="1" s="1"/>
  <c r="U316" i="1" a="1"/>
  <c r="U316" i="1" s="1"/>
  <c r="U317" i="1" a="1"/>
  <c r="U317" i="1" s="1"/>
  <c r="U318" i="1" a="1"/>
  <c r="U318" i="1" s="1"/>
  <c r="U319" i="1" a="1"/>
  <c r="U319" i="1" s="1"/>
  <c r="U320" i="1" a="1"/>
  <c r="U320" i="1" s="1"/>
  <c r="U321" i="1" a="1"/>
  <c r="U321" i="1" s="1"/>
  <c r="U322" i="1" a="1"/>
  <c r="U322" i="1" s="1"/>
  <c r="U323" i="1" a="1"/>
  <c r="U323" i="1" s="1"/>
  <c r="U324" i="1" a="1"/>
  <c r="U324" i="1" s="1"/>
  <c r="U325" i="1" a="1"/>
  <c r="U325" i="1" s="1"/>
  <c r="U326" i="1" a="1"/>
  <c r="U326" i="1" s="1"/>
  <c r="U327" i="1" a="1"/>
  <c r="U327" i="1" s="1"/>
  <c r="U328" i="1" a="1"/>
  <c r="U328" i="1" s="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s="1"/>
  <c r="U341" i="1" a="1"/>
  <c r="U341" i="1" s="1"/>
  <c r="U342" i="1" a="1"/>
  <c r="U342" i="1" s="1"/>
  <c r="U343" i="1" a="1"/>
  <c r="U343" i="1" s="1"/>
  <c r="U344" i="1" a="1"/>
  <c r="U344" i="1" s="1"/>
  <c r="U345" i="1" a="1"/>
  <c r="U345" i="1" s="1"/>
  <c r="U346" i="1" a="1"/>
  <c r="U346" i="1" s="1"/>
  <c r="U347" i="1" a="1"/>
  <c r="U347" i="1" s="1"/>
  <c r="U348" i="1" a="1"/>
  <c r="U348" i="1" s="1"/>
  <c r="U349" i="1" a="1"/>
  <c r="U349" i="1" s="1"/>
  <c r="U350" i="1" a="1"/>
  <c r="U350" i="1" s="1"/>
  <c r="U351" i="1" a="1"/>
  <c r="U351" i="1" s="1"/>
  <c r="U352" i="1" a="1"/>
  <c r="U352" i="1" s="1"/>
  <c r="U353" i="1" a="1"/>
  <c r="U353" i="1" s="1"/>
  <c r="U354" i="1" a="1"/>
  <c r="U354" i="1" s="1"/>
  <c r="U355" i="1" a="1"/>
  <c r="U355" i="1" s="1"/>
  <c r="U356" i="1" a="1"/>
  <c r="U356" i="1" s="1"/>
  <c r="U357" i="1" a="1"/>
  <c r="U357" i="1" s="1"/>
  <c r="U358" i="1" a="1"/>
  <c r="U358" i="1" s="1"/>
  <c r="U359" i="1" a="1"/>
  <c r="U359" i="1" s="1"/>
  <c r="U360" i="1" a="1"/>
  <c r="U360" i="1" s="1"/>
  <c r="U361" i="1" a="1"/>
  <c r="U361" i="1" s="1"/>
  <c r="U362" i="1" a="1"/>
  <c r="U362" i="1" s="1"/>
  <c r="U363" i="1" a="1"/>
  <c r="U363" i="1" s="1"/>
  <c r="U364" i="1" a="1"/>
  <c r="U364" i="1" s="1"/>
  <c r="U365" i="1" a="1"/>
  <c r="U365" i="1" s="1"/>
  <c r="U366" i="1" a="1"/>
  <c r="U366" i="1" s="1"/>
  <c r="U367" i="1" a="1"/>
  <c r="U367" i="1" s="1"/>
  <c r="U368" i="1" a="1"/>
  <c r="U368" i="1" s="1"/>
  <c r="U369" i="1" a="1"/>
  <c r="U369" i="1" s="1"/>
  <c r="U370" i="1" a="1"/>
  <c r="U370" i="1" s="1"/>
  <c r="U371" i="1" a="1"/>
  <c r="U371" i="1" s="1"/>
  <c r="U372" i="1" a="1"/>
  <c r="U372" i="1" s="1"/>
  <c r="U373" i="1" a="1"/>
  <c r="U373" i="1" s="1"/>
  <c r="U374" i="1" a="1"/>
  <c r="U374" i="1" s="1"/>
  <c r="U375" i="1" a="1"/>
  <c r="U375" i="1" s="1"/>
  <c r="U376" i="1" a="1"/>
  <c r="U376" i="1" s="1"/>
  <c r="U377" i="1" a="1"/>
  <c r="U377" i="1" s="1"/>
  <c r="U378" i="1" a="1"/>
  <c r="U378" i="1" s="1"/>
  <c r="U379" i="1" a="1"/>
  <c r="U379" i="1" s="1"/>
  <c r="U380" i="1" a="1"/>
  <c r="U380" i="1" s="1"/>
  <c r="U381" i="1" a="1"/>
  <c r="U381" i="1" s="1"/>
  <c r="U382" i="1" a="1"/>
  <c r="U382" i="1" s="1"/>
  <c r="U383" i="1" a="1"/>
  <c r="U383" i="1" s="1"/>
  <c r="U384" i="1" a="1"/>
  <c r="U384" i="1" s="1"/>
  <c r="U385" i="1" a="1"/>
  <c r="U385" i="1" s="1"/>
  <c r="U386" i="1" a="1"/>
  <c r="U386" i="1" s="1"/>
  <c r="U387" i="1" a="1"/>
  <c r="U387" i="1" s="1"/>
  <c r="U388" i="1" a="1"/>
  <c r="U388" i="1" s="1"/>
  <c r="U389" i="1" a="1"/>
  <c r="U389" i="1" s="1"/>
  <c r="U390" i="1" a="1"/>
  <c r="U390" i="1" s="1"/>
  <c r="U391" i="1" a="1"/>
  <c r="U391" i="1" s="1"/>
  <c r="U392" i="1" a="1"/>
  <c r="U392" i="1" s="1"/>
  <c r="U393" i="1" a="1"/>
  <c r="U393" i="1" s="1"/>
  <c r="U394" i="1" a="1"/>
  <c r="U394" i="1" s="1"/>
  <c r="U395" i="1" a="1"/>
  <c r="U395" i="1" s="1"/>
  <c r="U396" i="1" a="1"/>
  <c r="U396" i="1" s="1"/>
  <c r="U397" i="1" a="1"/>
  <c r="U397" i="1" s="1"/>
  <c r="U398" i="1" a="1"/>
  <c r="U398" i="1" s="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s="1"/>
  <c r="U411" i="1" a="1"/>
  <c r="U411" i="1" s="1"/>
  <c r="U412" i="1" a="1"/>
  <c r="U412" i="1" s="1"/>
  <c r="U413" i="1" a="1"/>
  <c r="U413" i="1" s="1"/>
  <c r="U414" i="1" a="1"/>
  <c r="U414" i="1" s="1"/>
  <c r="U415" i="1" a="1"/>
  <c r="U415" i="1" s="1"/>
  <c r="U416" i="1" a="1"/>
  <c r="U416" i="1" s="1"/>
  <c r="U417" i="1" a="1"/>
  <c r="U417" i="1" s="1"/>
  <c r="U418" i="1" a="1"/>
  <c r="U418" i="1" s="1"/>
  <c r="U419" i="1" a="1"/>
  <c r="U419" i="1" s="1"/>
  <c r="U420" i="1" a="1"/>
  <c r="U420" i="1" s="1"/>
  <c r="U421" i="1" a="1"/>
  <c r="U421" i="1" s="1"/>
  <c r="U422" i="1" a="1"/>
  <c r="U422" i="1" s="1"/>
  <c r="U423" i="1" a="1"/>
  <c r="U423" i="1" s="1"/>
  <c r="U424" i="1" a="1"/>
  <c r="U424" i="1" s="1"/>
  <c r="U425" i="1" a="1"/>
  <c r="U425" i="1" s="1"/>
  <c r="U426" i="1" a="1"/>
  <c r="U426" i="1" s="1"/>
  <c r="U427" i="1" a="1"/>
  <c r="U427" i="1" s="1"/>
  <c r="U428" i="1" a="1"/>
  <c r="U428" i="1" s="1"/>
  <c r="U429" i="1" a="1"/>
  <c r="U429" i="1" s="1"/>
  <c r="U430" i="1" a="1"/>
  <c r="U430" i="1" s="1"/>
  <c r="U431" i="1" a="1"/>
  <c r="U431" i="1" s="1"/>
  <c r="U432" i="1" a="1"/>
  <c r="U432" i="1" s="1"/>
  <c r="U433" i="1" a="1"/>
  <c r="U433" i="1" s="1"/>
  <c r="U434" i="1" a="1"/>
  <c r="U434" i="1" s="1"/>
  <c r="U435" i="1" a="1"/>
  <c r="U435" i="1" s="1"/>
  <c r="U436" i="1" a="1"/>
  <c r="U436" i="1" s="1"/>
  <c r="U437" i="1" a="1"/>
  <c r="U437" i="1" s="1"/>
  <c r="U438" i="1" a="1"/>
  <c r="U438" i="1" s="1"/>
  <c r="U439" i="1" a="1"/>
  <c r="U439" i="1" s="1"/>
  <c r="U440" i="1" a="1"/>
  <c r="U440" i="1" s="1"/>
  <c r="U441" i="1" a="1"/>
  <c r="U441" i="1" s="1"/>
  <c r="U442" i="1" a="1"/>
  <c r="U442" i="1" s="1"/>
  <c r="U443" i="1" a="1"/>
  <c r="U443" i="1" s="1"/>
  <c r="U444" i="1" a="1"/>
  <c r="U444" i="1" s="1"/>
  <c r="U445" i="1" a="1"/>
  <c r="U445" i="1" s="1"/>
  <c r="U446" i="1" a="1"/>
  <c r="U446" i="1" s="1"/>
  <c r="U447" i="1" a="1"/>
  <c r="U447" i="1" s="1"/>
  <c r="U448" i="1" a="1"/>
  <c r="U448" i="1" s="1"/>
  <c r="U449" i="1" a="1"/>
  <c r="U449" i="1" s="1"/>
  <c r="U450" i="1" a="1"/>
  <c r="U450" i="1" s="1"/>
  <c r="U451" i="1" a="1"/>
  <c r="U451" i="1" s="1"/>
  <c r="U452" i="1" a="1"/>
  <c r="U452" i="1" s="1"/>
  <c r="U453" i="1" a="1"/>
  <c r="U453" i="1" s="1"/>
  <c r="U454" i="1" a="1"/>
  <c r="U454" i="1" s="1"/>
  <c r="U455" i="1" a="1"/>
  <c r="U455" i="1" s="1"/>
  <c r="U456" i="1" a="1"/>
  <c r="U456" i="1" s="1"/>
  <c r="U457" i="1" a="1"/>
  <c r="U457" i="1" s="1"/>
  <c r="U458" i="1" a="1"/>
  <c r="U458" i="1" s="1"/>
  <c r="U459" i="1" a="1"/>
  <c r="U459" i="1" s="1"/>
  <c r="U460" i="1" a="1"/>
  <c r="U460" i="1" s="1"/>
  <c r="U461" i="1" a="1"/>
  <c r="U461" i="1" s="1"/>
  <c r="U462" i="1" a="1"/>
  <c r="U462" i="1" s="1"/>
  <c r="U463" i="1" a="1"/>
  <c r="U463" i="1" s="1"/>
  <c r="U464" i="1" a="1"/>
  <c r="U464" i="1" s="1"/>
  <c r="U465" i="1" a="1"/>
  <c r="U465" i="1" s="1"/>
  <c r="U466" i="1" a="1"/>
  <c r="U466" i="1" s="1"/>
  <c r="U467" i="1" a="1"/>
  <c r="U467" i="1" s="1"/>
  <c r="U468" i="1" a="1"/>
  <c r="U468" i="1" s="1"/>
  <c r="U469" i="1" a="1"/>
  <c r="U469" i="1" s="1"/>
  <c r="U470" i="1" a="1"/>
  <c r="U470" i="1" s="1"/>
  <c r="U471" i="1" a="1"/>
  <c r="U471" i="1" s="1"/>
  <c r="U472" i="1" a="1"/>
  <c r="U472" i="1" s="1"/>
  <c r="U473" i="1" a="1"/>
  <c r="U473" i="1" s="1"/>
  <c r="U474" i="1" a="1"/>
  <c r="U474" i="1" s="1"/>
  <c r="U475" i="1" a="1"/>
  <c r="U475" i="1" s="1"/>
  <c r="U476" i="1" a="1"/>
  <c r="U476" i="1" s="1"/>
  <c r="U477" i="1" a="1"/>
  <c r="U477" i="1" s="1"/>
  <c r="U478" i="1" a="1"/>
  <c r="U478" i="1" s="1"/>
  <c r="U479" i="1" a="1"/>
  <c r="U479" i="1" s="1"/>
  <c r="U480" i="1" a="1"/>
  <c r="U480" i="1" s="1"/>
  <c r="U481" i="1" a="1"/>
  <c r="U481" i="1" s="1"/>
  <c r="U482" i="1" a="1"/>
  <c r="U482" i="1" s="1"/>
  <c r="U483" i="1" a="1"/>
  <c r="U483" i="1" s="1"/>
  <c r="U484" i="1" a="1"/>
  <c r="U484" i="1" s="1"/>
  <c r="U485" i="1" a="1"/>
  <c r="U485" i="1" s="1"/>
  <c r="U486" i="1" a="1"/>
  <c r="U486" i="1" s="1"/>
  <c r="U487" i="1" a="1"/>
  <c r="U487" i="1" s="1"/>
  <c r="U488" i="1" a="1"/>
  <c r="U488" i="1" s="1"/>
  <c r="U489" i="1" a="1"/>
  <c r="U489" i="1" s="1"/>
  <c r="U490" i="1" a="1"/>
  <c r="U490" i="1" s="1"/>
  <c r="U491" i="1" a="1"/>
  <c r="U491" i="1" s="1"/>
  <c r="U492" i="1" a="1"/>
  <c r="U492" i="1" s="1"/>
  <c r="U493" i="1" a="1"/>
  <c r="U493" i="1" s="1"/>
  <c r="U494" i="1" a="1"/>
  <c r="U494" i="1" s="1"/>
  <c r="U495" i="1" a="1"/>
  <c r="U495" i="1" s="1"/>
  <c r="U496" i="1" a="1"/>
  <c r="U496" i="1" s="1"/>
  <c r="U497" i="1" a="1"/>
  <c r="U497" i="1" s="1"/>
  <c r="U498" i="1" a="1"/>
  <c r="U498" i="1" s="1"/>
  <c r="U499" i="1" a="1"/>
  <c r="U499" i="1" s="1"/>
  <c r="U500" i="1" a="1"/>
  <c r="U500" i="1" s="1"/>
  <c r="U501" i="1" a="1"/>
  <c r="U501" i="1" s="1"/>
  <c r="U502" i="1" a="1"/>
  <c r="U502" i="1" s="1"/>
  <c r="U503" i="1" a="1"/>
  <c r="U503" i="1" s="1"/>
  <c r="U504" i="1" a="1"/>
  <c r="U504" i="1" s="1"/>
  <c r="U505" i="1" a="1"/>
  <c r="U505" i="1" s="1"/>
  <c r="U506" i="1" a="1"/>
  <c r="U506" i="1" s="1"/>
  <c r="U507" i="1" a="1"/>
  <c r="U507" i="1" s="1"/>
  <c r="U508" i="1" a="1"/>
  <c r="U508" i="1" s="1"/>
  <c r="U509" i="1" a="1"/>
  <c r="U509" i="1" s="1"/>
  <c r="U510" i="1" a="1"/>
  <c r="U510" i="1" s="1"/>
  <c r="U511" i="1" a="1"/>
  <c r="U511" i="1" s="1"/>
  <c r="U512" i="1" a="1"/>
  <c r="U512" i="1" s="1"/>
  <c r="U513" i="1" a="1"/>
  <c r="U513" i="1" s="1"/>
  <c r="U514" i="1" a="1"/>
  <c r="U514" i="1" s="1"/>
  <c r="U515" i="1" a="1"/>
  <c r="U515" i="1" s="1"/>
  <c r="U516" i="1" a="1"/>
  <c r="U516" i="1" s="1"/>
  <c r="U517" i="1" a="1"/>
  <c r="U517" i="1" s="1"/>
  <c r="U518" i="1" a="1"/>
  <c r="U518" i="1" s="1"/>
  <c r="U519" i="1" a="1"/>
  <c r="U519" i="1" s="1"/>
  <c r="U520" i="1" a="1"/>
  <c r="U520" i="1" s="1"/>
  <c r="U521" i="1" a="1"/>
  <c r="U521" i="1" s="1"/>
  <c r="U522" i="1" a="1"/>
  <c r="U522" i="1" s="1"/>
  <c r="U523" i="1" a="1"/>
  <c r="U523" i="1" s="1"/>
  <c r="U524" i="1" a="1"/>
  <c r="U524" i="1" s="1"/>
  <c r="U525" i="1" a="1"/>
  <c r="U525" i="1" s="1"/>
  <c r="U526" i="1" a="1"/>
  <c r="U526" i="1" s="1"/>
  <c r="U527" i="1" a="1"/>
  <c r="U527" i="1" s="1"/>
  <c r="U528" i="1" a="1"/>
  <c r="U528" i="1" s="1"/>
  <c r="U529" i="1" a="1"/>
  <c r="U529" i="1" s="1"/>
  <c r="U530" i="1" a="1"/>
  <c r="U530" i="1" s="1"/>
  <c r="U531" i="1" a="1"/>
  <c r="U531" i="1" s="1"/>
  <c r="U532" i="1" a="1"/>
  <c r="U532" i="1" s="1"/>
  <c r="U533" i="1" a="1"/>
  <c r="U533" i="1" s="1"/>
  <c r="U534" i="1" a="1"/>
  <c r="U534" i="1" s="1"/>
  <c r="U535" i="1" a="1"/>
  <c r="U535" i="1" s="1"/>
  <c r="U536" i="1" a="1"/>
  <c r="U536" i="1" s="1"/>
  <c r="U537" i="1" a="1"/>
  <c r="U537" i="1" s="1"/>
  <c r="U538" i="1" a="1"/>
  <c r="U538" i="1" s="1"/>
  <c r="U539" i="1" a="1"/>
  <c r="U539" i="1" s="1"/>
  <c r="U540" i="1" a="1"/>
  <c r="U540" i="1" s="1"/>
  <c r="U541" i="1" a="1"/>
  <c r="U541" i="1" s="1"/>
  <c r="U542" i="1" a="1"/>
  <c r="U542" i="1" s="1"/>
  <c r="U543" i="1" a="1"/>
  <c r="U543" i="1" s="1"/>
  <c r="U544" i="1" a="1"/>
  <c r="U544" i="1" s="1"/>
  <c r="U545" i="1" a="1"/>
  <c r="U545" i="1" s="1"/>
  <c r="U546" i="1" a="1"/>
  <c r="U546" i="1" s="1"/>
  <c r="U547" i="1" a="1"/>
  <c r="U547" i="1" s="1"/>
  <c r="U548" i="1" a="1"/>
  <c r="U548" i="1" s="1"/>
  <c r="U549" i="1" a="1"/>
  <c r="U549" i="1" s="1"/>
  <c r="U550" i="1" a="1"/>
  <c r="U550" i="1" s="1"/>
  <c r="U551" i="1" a="1"/>
  <c r="U551" i="1" s="1"/>
  <c r="U552" i="1" a="1"/>
  <c r="U552" i="1" s="1"/>
  <c r="U553" i="1" a="1"/>
  <c r="U553" i="1" s="1"/>
  <c r="U554" i="1" a="1"/>
  <c r="U554" i="1" s="1"/>
  <c r="U555" i="1" a="1"/>
  <c r="U555" i="1" s="1"/>
  <c r="U556" i="1" a="1"/>
  <c r="U556" i="1" s="1"/>
  <c r="U557" i="1" a="1"/>
  <c r="U557" i="1" s="1"/>
  <c r="U558" i="1" a="1"/>
  <c r="U558" i="1" s="1"/>
  <c r="U559" i="1" a="1"/>
  <c r="U559" i="1" s="1"/>
  <c r="U560" i="1" a="1"/>
  <c r="U560" i="1" s="1"/>
  <c r="U561" i="1" a="1"/>
  <c r="U561" i="1" s="1"/>
  <c r="U562" i="1" a="1"/>
  <c r="U562" i="1" s="1"/>
  <c r="U563" i="1" a="1"/>
  <c r="U563" i="1" s="1"/>
  <c r="U564" i="1" a="1"/>
  <c r="U564" i="1" s="1"/>
  <c r="U565" i="1" a="1"/>
  <c r="U565" i="1" s="1"/>
  <c r="U566" i="1" a="1"/>
  <c r="U566" i="1" s="1"/>
  <c r="U567" i="1" a="1"/>
  <c r="U567" i="1" s="1"/>
  <c r="U568" i="1" a="1"/>
  <c r="U568" i="1" s="1"/>
  <c r="U569" i="1" a="1"/>
  <c r="U569" i="1" s="1"/>
  <c r="U570" i="1" a="1"/>
  <c r="U570" i="1" s="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s="1"/>
  <c r="U582" i="1" a="1"/>
  <c r="U582" i="1" s="1"/>
  <c r="U583" i="1" a="1"/>
  <c r="U583" i="1" s="1"/>
  <c r="U584" i="1" a="1"/>
  <c r="U584" i="1" s="1"/>
  <c r="U585" i="1" a="1"/>
  <c r="U585" i="1" s="1"/>
  <c r="U586" i="1" a="1"/>
  <c r="U586" i="1" s="1"/>
  <c r="U587" i="1" a="1"/>
  <c r="U587" i="1" s="1"/>
  <c r="U588" i="1" a="1"/>
  <c r="U588" i="1" s="1"/>
  <c r="U589" i="1" a="1"/>
  <c r="U589" i="1" s="1"/>
  <c r="U590" i="1" a="1"/>
  <c r="U590" i="1" s="1"/>
  <c r="U591" i="1" a="1"/>
  <c r="U591" i="1" s="1"/>
  <c r="U592" i="1" a="1"/>
  <c r="U592" i="1" s="1"/>
  <c r="U593" i="1" a="1"/>
  <c r="U593" i="1" s="1"/>
  <c r="U594" i="1" a="1"/>
  <c r="U594" i="1" s="1"/>
  <c r="U595" i="1" a="1"/>
  <c r="U595" i="1" s="1"/>
  <c r="U596" i="1" a="1"/>
  <c r="U596" i="1" s="1"/>
  <c r="U597" i="1" a="1"/>
  <c r="U597" i="1" s="1"/>
  <c r="U598" i="1" a="1"/>
  <c r="U598" i="1" s="1"/>
  <c r="U599" i="1" a="1"/>
  <c r="U599" i="1" s="1"/>
  <c r="U600" i="1" a="1"/>
  <c r="U600" i="1" s="1"/>
  <c r="U601" i="1" a="1"/>
  <c r="U601" i="1" s="1"/>
  <c r="U602" i="1" a="1"/>
  <c r="U602" i="1" s="1"/>
  <c r="U603" i="1" a="1"/>
  <c r="U603" i="1" s="1"/>
  <c r="U604" i="1" a="1"/>
  <c r="U604" i="1" s="1"/>
  <c r="U605" i="1" a="1"/>
  <c r="U605" i="1" s="1"/>
  <c r="U606" i="1" a="1"/>
  <c r="U606" i="1" s="1"/>
  <c r="U607" i="1" a="1"/>
  <c r="U607" i="1" s="1"/>
  <c r="U608" i="1" a="1"/>
  <c r="U608" i="1" s="1"/>
  <c r="U609" i="1" a="1"/>
  <c r="U609" i="1" s="1"/>
  <c r="U610" i="1" a="1"/>
  <c r="U610" i="1" s="1"/>
  <c r="U611" i="1" a="1"/>
  <c r="U611" i="1" s="1"/>
  <c r="U612" i="1" a="1"/>
  <c r="U612" i="1" s="1"/>
  <c r="U613" i="1" a="1"/>
  <c r="U613" i="1" s="1"/>
  <c r="U614" i="1" a="1"/>
  <c r="U614" i="1" s="1"/>
  <c r="U615" i="1" a="1"/>
  <c r="U615" i="1" s="1"/>
  <c r="U616" i="1" a="1"/>
  <c r="U616" i="1" s="1"/>
  <c r="U617" i="1" a="1"/>
  <c r="U617" i="1" s="1"/>
  <c r="U618" i="1" a="1"/>
  <c r="U618" i="1" s="1"/>
  <c r="U619" i="1" a="1"/>
  <c r="U619" i="1" s="1"/>
  <c r="U620" i="1" a="1"/>
  <c r="U620" i="1" s="1"/>
  <c r="U621" i="1" a="1"/>
  <c r="U621" i="1" s="1"/>
  <c r="U622" i="1" a="1"/>
  <c r="U622" i="1" s="1"/>
  <c r="U623" i="1" a="1"/>
  <c r="U623" i="1" s="1"/>
  <c r="U624" i="1" a="1"/>
  <c r="U624" i="1" s="1"/>
  <c r="U625" i="1" a="1"/>
  <c r="U625" i="1" s="1"/>
  <c r="U626" i="1" a="1"/>
  <c r="U626" i="1" s="1"/>
  <c r="U627" i="1" a="1"/>
  <c r="U627" i="1" s="1"/>
  <c r="U628" i="1" a="1"/>
  <c r="U628" i="1" s="1"/>
  <c r="U629" i="1" a="1"/>
  <c r="U629" i="1" s="1"/>
  <c r="U630" i="1" a="1"/>
  <c r="U630" i="1" s="1"/>
  <c r="U631" i="1" a="1"/>
  <c r="U631" i="1" s="1"/>
  <c r="U632" i="1" a="1"/>
  <c r="U632" i="1" s="1"/>
  <c r="U633" i="1" a="1"/>
  <c r="U633" i="1" s="1"/>
  <c r="U634" i="1" a="1"/>
  <c r="U634" i="1" s="1"/>
  <c r="U635" i="1" a="1"/>
  <c r="U635" i="1" s="1"/>
  <c r="U636" i="1" a="1"/>
  <c r="U636" i="1" s="1"/>
  <c r="U637" i="1" a="1"/>
  <c r="U637" i="1" s="1"/>
  <c r="U638" i="1" a="1"/>
  <c r="U638" i="1" s="1"/>
  <c r="U639" i="1" a="1"/>
  <c r="U639" i="1" s="1"/>
  <c r="U640" i="1" a="1"/>
  <c r="U640" i="1" s="1"/>
  <c r="U641" i="1" a="1"/>
  <c r="U641" i="1" s="1"/>
  <c r="U642" i="1" a="1"/>
  <c r="U642" i="1" s="1"/>
  <c r="U643" i="1" a="1"/>
  <c r="U643" i="1" s="1"/>
  <c r="U644" i="1" a="1"/>
  <c r="U644" i="1" s="1"/>
  <c r="U645" i="1" a="1"/>
  <c r="U645" i="1" s="1"/>
  <c r="U646" i="1" a="1"/>
  <c r="U646" i="1" s="1"/>
  <c r="U647" i="1" a="1"/>
  <c r="U647" i="1" s="1"/>
  <c r="U648" i="1" a="1"/>
  <c r="U648" i="1" s="1"/>
  <c r="U649" i="1" a="1"/>
  <c r="U649" i="1" s="1"/>
  <c r="U650" i="1" a="1"/>
  <c r="U650" i="1" s="1"/>
  <c r="U651" i="1" a="1"/>
  <c r="U651" i="1" s="1"/>
  <c r="U652" i="1" a="1"/>
  <c r="U652" i="1" s="1"/>
  <c r="U653" i="1" a="1"/>
  <c r="U653" i="1" s="1"/>
  <c r="U654" i="1" a="1"/>
  <c r="U654" i="1" s="1"/>
  <c r="U655" i="1" a="1"/>
  <c r="U655" i="1" s="1"/>
  <c r="U656" i="1" a="1"/>
  <c r="U656" i="1" s="1"/>
  <c r="U657" i="1" a="1"/>
  <c r="U657" i="1" s="1"/>
  <c r="U658" i="1" a="1"/>
  <c r="U658" i="1" s="1"/>
  <c r="U659" i="1" a="1"/>
  <c r="U659" i="1" s="1"/>
  <c r="U660" i="1" a="1"/>
  <c r="U660" i="1" s="1"/>
  <c r="U661" i="1" a="1"/>
  <c r="U661" i="1" s="1"/>
  <c r="U662" i="1" a="1"/>
  <c r="U662" i="1" s="1"/>
  <c r="U663" i="1" a="1"/>
  <c r="U663" i="1" s="1"/>
  <c r="U664" i="1" a="1"/>
  <c r="U664" i="1" s="1"/>
  <c r="U665" i="1" a="1"/>
  <c r="U665" i="1" s="1"/>
  <c r="U666" i="1" a="1"/>
  <c r="U666" i="1" s="1"/>
  <c r="U667" i="1" a="1"/>
  <c r="U667" i="1" s="1"/>
  <c r="U668" i="1" a="1"/>
  <c r="U668" i="1" s="1"/>
  <c r="U669" i="1" a="1"/>
  <c r="U669" i="1" s="1"/>
  <c r="U670" i="1" a="1"/>
  <c r="U670" i="1" s="1"/>
  <c r="U671" i="1" a="1"/>
  <c r="U671" i="1" s="1"/>
  <c r="U672" i="1" a="1"/>
  <c r="U672" i="1" s="1"/>
  <c r="U673" i="1" a="1"/>
  <c r="U673" i="1" s="1"/>
  <c r="U674" i="1" a="1"/>
  <c r="U674" i="1" s="1"/>
  <c r="U675" i="1" a="1"/>
  <c r="U675" i="1" s="1"/>
  <c r="U676" i="1" a="1"/>
  <c r="U676" i="1" s="1"/>
  <c r="U677" i="1" a="1"/>
  <c r="U677" i="1" s="1"/>
  <c r="U678" i="1" a="1"/>
  <c r="U678" i="1" s="1"/>
  <c r="U679" i="1" a="1"/>
  <c r="U679" i="1" s="1"/>
  <c r="U680" i="1" a="1"/>
  <c r="U680" i="1" s="1"/>
  <c r="U681" i="1" a="1"/>
  <c r="U681" i="1" s="1"/>
  <c r="U682" i="1" a="1"/>
  <c r="U682" i="1" s="1"/>
  <c r="U683" i="1" a="1"/>
  <c r="U683" i="1" s="1"/>
  <c r="U684" i="1" a="1"/>
  <c r="U684" i="1" s="1"/>
  <c r="U685" i="1" a="1"/>
  <c r="U685" i="1" s="1"/>
  <c r="U686" i="1" a="1"/>
  <c r="U686" i="1" s="1"/>
  <c r="U687" i="1" a="1"/>
  <c r="U687" i="1" s="1"/>
  <c r="U688" i="1" a="1"/>
  <c r="U688" i="1" s="1"/>
  <c r="U689" i="1" a="1"/>
  <c r="U689" i="1" s="1"/>
  <c r="U690" i="1" a="1"/>
  <c r="U690" i="1" s="1"/>
  <c r="U691" i="1" a="1"/>
  <c r="U691" i="1" s="1"/>
  <c r="U692" i="1" a="1"/>
  <c r="U692" i="1" s="1"/>
  <c r="U693" i="1" a="1"/>
  <c r="U693" i="1" s="1"/>
  <c r="U694" i="1" a="1"/>
  <c r="U694" i="1" s="1"/>
  <c r="U695" i="1" a="1"/>
  <c r="U695" i="1" s="1"/>
  <c r="U696" i="1" a="1"/>
  <c r="U696" i="1" s="1"/>
  <c r="U697" i="1" a="1"/>
  <c r="U697" i="1" s="1"/>
  <c r="U698" i="1" a="1"/>
  <c r="U698" i="1" s="1"/>
  <c r="U699" i="1" a="1"/>
  <c r="U699" i="1" s="1"/>
  <c r="U700" i="1" a="1"/>
  <c r="U700" i="1" s="1"/>
  <c r="U701" i="1" a="1"/>
  <c r="U701" i="1" s="1"/>
  <c r="U702" i="1" a="1"/>
  <c r="U702" i="1" s="1"/>
  <c r="U703" i="1" a="1"/>
  <c r="U703" i="1" s="1"/>
  <c r="U704" i="1" a="1"/>
  <c r="U704" i="1" s="1"/>
  <c r="U705" i="1" a="1"/>
  <c r="U705" i="1" s="1"/>
  <c r="U706" i="1" a="1"/>
  <c r="U706" i="1" s="1"/>
  <c r="U707" i="1" a="1"/>
  <c r="U707" i="1" s="1"/>
  <c r="U708" i="1" a="1"/>
  <c r="U708" i="1" s="1"/>
  <c r="U709" i="1" a="1"/>
  <c r="U709" i="1" s="1"/>
  <c r="U710" i="1" a="1"/>
  <c r="U710" i="1" s="1"/>
  <c r="U711" i="1" a="1"/>
  <c r="U711" i="1" s="1"/>
  <c r="U712" i="1" a="1"/>
  <c r="U712" i="1" s="1"/>
  <c r="U713" i="1" a="1"/>
  <c r="U713" i="1" s="1"/>
  <c r="U714" i="1" a="1"/>
  <c r="U714" i="1" s="1"/>
  <c r="U715" i="1" a="1"/>
  <c r="U715" i="1" s="1"/>
  <c r="U716" i="1" a="1"/>
  <c r="U716" i="1" s="1"/>
  <c r="U717" i="1" a="1"/>
  <c r="U717" i="1" s="1"/>
  <c r="U718" i="1" a="1"/>
  <c r="U718" i="1" s="1"/>
  <c r="U719" i="1" a="1"/>
  <c r="U719" i="1" s="1"/>
  <c r="U720" i="1" a="1"/>
  <c r="U720" i="1" s="1"/>
  <c r="U721" i="1" a="1"/>
  <c r="U721" i="1" s="1"/>
  <c r="U722" i="1" a="1"/>
  <c r="U722" i="1" s="1"/>
  <c r="U723" i="1" a="1"/>
  <c r="U723" i="1" s="1"/>
  <c r="U724" i="1" a="1"/>
  <c r="U724" i="1" s="1"/>
  <c r="U725" i="1" a="1"/>
  <c r="U725" i="1" s="1"/>
  <c r="U726" i="1" a="1"/>
  <c r="U726" i="1" s="1"/>
  <c r="U727" i="1" a="1"/>
  <c r="U727" i="1" s="1"/>
  <c r="U728" i="1" a="1"/>
  <c r="U728" i="1" s="1"/>
  <c r="U729" i="1" a="1"/>
  <c r="U729" i="1" s="1"/>
  <c r="U730" i="1" a="1"/>
  <c r="U730" i="1" s="1"/>
  <c r="U731" i="1" a="1"/>
  <c r="U731" i="1" s="1"/>
  <c r="U732" i="1" a="1"/>
  <c r="U732" i="1" s="1"/>
  <c r="U733" i="1" a="1"/>
  <c r="U733" i="1" s="1"/>
  <c r="U734" i="1" a="1"/>
  <c r="U734" i="1" s="1"/>
  <c r="U735" i="1" a="1"/>
  <c r="U735" i="1" s="1"/>
  <c r="U736" i="1" a="1"/>
  <c r="U736" i="1" s="1"/>
  <c r="U737" i="1" a="1"/>
  <c r="U737" i="1" s="1"/>
  <c r="U738" i="1" a="1"/>
  <c r="U738" i="1" s="1"/>
  <c r="U739" i="1" a="1"/>
  <c r="U739" i="1" s="1"/>
  <c r="U740" i="1" a="1"/>
  <c r="U740" i="1" s="1"/>
  <c r="U741" i="1" a="1"/>
  <c r="U741" i="1" s="1"/>
  <c r="U742" i="1" a="1"/>
  <c r="U742" i="1" s="1"/>
  <c r="U743" i="1" a="1"/>
  <c r="U743" i="1" s="1"/>
  <c r="U744" i="1" a="1"/>
  <c r="U744" i="1" s="1"/>
  <c r="U745" i="1" a="1"/>
  <c r="U745" i="1" s="1"/>
  <c r="U746" i="1" a="1"/>
  <c r="U746" i="1" s="1"/>
  <c r="U747" i="1" a="1"/>
  <c r="U747" i="1" s="1"/>
  <c r="U748" i="1" a="1"/>
  <c r="U748" i="1" s="1"/>
  <c r="U749" i="1" a="1"/>
  <c r="U749" i="1" s="1"/>
  <c r="U750" i="1" a="1"/>
  <c r="U750" i="1" s="1"/>
  <c r="U751" i="1" a="1"/>
  <c r="U751" i="1" s="1"/>
  <c r="U752" i="1" a="1"/>
  <c r="U752" i="1" s="1"/>
  <c r="U753" i="1" a="1"/>
  <c r="U753" i="1" s="1"/>
  <c r="U754" i="1" a="1"/>
  <c r="U754" i="1" s="1"/>
  <c r="U755" i="1" a="1"/>
  <c r="U755" i="1" s="1"/>
  <c r="U756" i="1" a="1"/>
  <c r="U756" i="1" s="1"/>
  <c r="U757" i="1" a="1"/>
  <c r="U757" i="1" s="1"/>
  <c r="U758" i="1" a="1"/>
  <c r="U758" i="1" s="1"/>
  <c r="U759" i="1" a="1"/>
  <c r="U759" i="1" s="1"/>
  <c r="U760" i="1" a="1"/>
  <c r="U760" i="1" s="1"/>
  <c r="U761" i="1" a="1"/>
  <c r="U761" i="1" s="1"/>
  <c r="U762" i="1" a="1"/>
  <c r="U762" i="1" s="1"/>
  <c r="U763" i="1" a="1"/>
  <c r="U763" i="1" s="1"/>
  <c r="U764" i="1" a="1"/>
  <c r="U764" i="1" s="1"/>
  <c r="U765" i="1" a="1"/>
  <c r="U765" i="1" s="1"/>
  <c r="U766" i="1" a="1"/>
  <c r="U766" i="1" s="1"/>
  <c r="U767" i="1" a="1"/>
  <c r="U767" i="1" s="1"/>
  <c r="U768" i="1" a="1"/>
  <c r="U768" i="1" s="1"/>
  <c r="U769" i="1" a="1"/>
  <c r="U769" i="1" s="1"/>
  <c r="U770" i="1" a="1"/>
  <c r="U770" i="1" s="1"/>
  <c r="U771" i="1" a="1"/>
  <c r="U771" i="1" s="1"/>
  <c r="U772" i="1" a="1"/>
  <c r="U772" i="1" s="1"/>
  <c r="U773" i="1" a="1"/>
  <c r="U773" i="1" s="1"/>
  <c r="U774" i="1" a="1"/>
  <c r="U774" i="1" s="1"/>
  <c r="U775" i="1" a="1"/>
  <c r="U775" i="1" s="1"/>
  <c r="U776" i="1" a="1"/>
  <c r="U776" i="1" s="1"/>
  <c r="U777" i="1" a="1"/>
  <c r="U777" i="1" s="1"/>
  <c r="U778" i="1" a="1"/>
  <c r="U778" i="1" s="1"/>
  <c r="U779" i="1" a="1"/>
  <c r="U779" i="1" s="1"/>
  <c r="U780" i="1" a="1"/>
  <c r="U780" i="1" s="1"/>
  <c r="U781" i="1" a="1"/>
  <c r="U781" i="1" s="1"/>
  <c r="U782" i="1" a="1"/>
  <c r="U782" i="1" s="1"/>
  <c r="U783" i="1" a="1"/>
  <c r="U783" i="1" s="1"/>
  <c r="U784" i="1" a="1"/>
  <c r="U784" i="1" s="1"/>
  <c r="U785" i="1" a="1"/>
  <c r="U785" i="1" s="1"/>
  <c r="U786" i="1" a="1"/>
  <c r="U786" i="1" s="1"/>
  <c r="U787" i="1" a="1"/>
  <c r="U787" i="1" s="1"/>
  <c r="U788" i="1" a="1"/>
  <c r="U788" i="1" s="1"/>
  <c r="U789" i="1" a="1"/>
  <c r="U789" i="1" s="1"/>
  <c r="U790" i="1" a="1"/>
  <c r="U790" i="1" s="1"/>
  <c r="U791" i="1" a="1"/>
  <c r="U791" i="1" s="1"/>
  <c r="U792" i="1" a="1"/>
  <c r="U792" i="1" s="1"/>
  <c r="U793" i="1" a="1"/>
  <c r="U793" i="1" s="1"/>
  <c r="U794" i="1" a="1"/>
  <c r="U794" i="1" s="1"/>
  <c r="U795" i="1" a="1"/>
  <c r="U795" i="1" s="1"/>
  <c r="U796" i="1" a="1"/>
  <c r="U796" i="1" s="1"/>
  <c r="U797" i="1" a="1"/>
  <c r="U797" i="1" s="1"/>
  <c r="U798" i="1" a="1"/>
  <c r="U798" i="1" s="1"/>
  <c r="U799" i="1" a="1"/>
  <c r="U799" i="1" s="1"/>
  <c r="U800" i="1" a="1"/>
  <c r="U800" i="1" s="1"/>
  <c r="U801" i="1" a="1"/>
  <c r="U801" i="1" s="1"/>
  <c r="U802" i="1" a="1"/>
  <c r="U802" i="1" s="1"/>
  <c r="U803" i="1" a="1"/>
  <c r="U803" i="1" s="1"/>
  <c r="U804" i="1" a="1"/>
  <c r="U804" i="1" s="1"/>
  <c r="U805" i="1" a="1"/>
  <c r="U805" i="1" s="1"/>
  <c r="U806" i="1" a="1"/>
  <c r="U806" i="1" s="1"/>
  <c r="U807" i="1" a="1"/>
  <c r="U807" i="1" s="1"/>
  <c r="U808" i="1" a="1"/>
  <c r="U808" i="1" s="1"/>
  <c r="U809" i="1" a="1"/>
  <c r="U809" i="1" s="1"/>
  <c r="U810" i="1" a="1"/>
  <c r="U810" i="1" s="1"/>
  <c r="U811" i="1" a="1"/>
  <c r="U811" i="1" s="1"/>
  <c r="U812" i="1" a="1"/>
  <c r="U812" i="1" s="1"/>
  <c r="U813" i="1" a="1"/>
  <c r="U813" i="1" s="1"/>
  <c r="U814" i="1" a="1"/>
  <c r="U814" i="1" s="1"/>
  <c r="U815" i="1" a="1"/>
  <c r="U815" i="1" s="1"/>
  <c r="U816" i="1" a="1"/>
  <c r="U816" i="1" s="1"/>
  <c r="U817" i="1" a="1"/>
  <c r="U817" i="1" s="1"/>
  <c r="U818" i="1" a="1"/>
  <c r="U818" i="1" s="1"/>
  <c r="U819" i="1" a="1"/>
  <c r="U819" i="1" s="1"/>
  <c r="U820" i="1" a="1"/>
  <c r="U820" i="1" s="1"/>
  <c r="U821" i="1" a="1"/>
  <c r="U821" i="1" s="1"/>
  <c r="U822" i="1" a="1"/>
  <c r="U822" i="1" s="1"/>
  <c r="U823" i="1" a="1"/>
  <c r="U823" i="1" s="1"/>
  <c r="U824" i="1" a="1"/>
  <c r="U824" i="1" s="1"/>
  <c r="U825" i="1" a="1"/>
  <c r="U825" i="1" s="1"/>
  <c r="U826" i="1" a="1"/>
  <c r="U826" i="1" s="1"/>
  <c r="U827" i="1" a="1"/>
  <c r="U827" i="1" s="1"/>
  <c r="U828" i="1" a="1"/>
  <c r="U828" i="1" s="1"/>
  <c r="U829" i="1" a="1"/>
  <c r="U829" i="1" s="1"/>
  <c r="U830" i="1" a="1"/>
  <c r="U830" i="1" s="1"/>
  <c r="U831" i="1" a="1"/>
  <c r="U831" i="1" s="1"/>
  <c r="U832" i="1" a="1"/>
  <c r="U832" i="1" s="1"/>
  <c r="U833" i="1" a="1"/>
  <c r="U833" i="1" s="1"/>
  <c r="U834" i="1" a="1"/>
  <c r="U834" i="1" s="1"/>
  <c r="U835" i="1" a="1"/>
  <c r="U835" i="1" s="1"/>
  <c r="U836" i="1" a="1"/>
  <c r="U836" i="1" s="1"/>
  <c r="U837" i="1" a="1"/>
  <c r="U837" i="1" s="1"/>
  <c r="U838" i="1" a="1"/>
  <c r="U838" i="1" s="1"/>
  <c r="U839" i="1" a="1"/>
  <c r="U839" i="1" s="1"/>
  <c r="U840" i="1" a="1"/>
  <c r="U840" i="1" s="1"/>
  <c r="U841" i="1" a="1"/>
  <c r="U841" i="1" s="1"/>
  <c r="U842" i="1" a="1"/>
  <c r="U842" i="1" s="1"/>
  <c r="U843" i="1" a="1"/>
  <c r="U843" i="1" s="1"/>
  <c r="U844" i="1" a="1"/>
  <c r="U844" i="1" s="1"/>
  <c r="U845" i="1" a="1"/>
  <c r="U845" i="1" s="1"/>
  <c r="U846" i="1" a="1"/>
  <c r="U846" i="1" s="1"/>
  <c r="U847" i="1" a="1"/>
  <c r="U847" i="1" s="1"/>
  <c r="U848" i="1" a="1"/>
  <c r="U848" i="1" s="1"/>
  <c r="U849" i="1" a="1"/>
  <c r="U849" i="1" s="1"/>
  <c r="U850" i="1" a="1"/>
  <c r="U850" i="1" s="1"/>
  <c r="U851" i="1" a="1"/>
  <c r="U851" i="1" s="1"/>
  <c r="U852" i="1" a="1"/>
  <c r="U852" i="1" s="1"/>
  <c r="U853" i="1" a="1"/>
  <c r="U853" i="1" s="1"/>
  <c r="U854" i="1" a="1"/>
  <c r="U854" i="1" s="1"/>
  <c r="U855" i="1" a="1"/>
  <c r="U855" i="1" s="1"/>
  <c r="U856" i="1" a="1"/>
  <c r="U856" i="1" s="1"/>
  <c r="U857" i="1" a="1"/>
  <c r="U857" i="1" s="1"/>
  <c r="U858" i="1" a="1"/>
  <c r="U858" i="1" s="1"/>
  <c r="U859" i="1" a="1"/>
  <c r="U859" i="1" s="1"/>
  <c r="U860" i="1" a="1"/>
  <c r="U860" i="1" s="1"/>
  <c r="U861" i="1" a="1"/>
  <c r="U861" i="1" s="1"/>
  <c r="U862" i="1" a="1"/>
  <c r="U862" i="1" s="1"/>
  <c r="U863" i="1" a="1"/>
  <c r="U863" i="1" s="1"/>
  <c r="U864" i="1" a="1"/>
  <c r="U864" i="1" s="1"/>
  <c r="U865" i="1" a="1"/>
  <c r="U865" i="1" s="1"/>
  <c r="U866" i="1" a="1"/>
  <c r="U866" i="1" s="1"/>
  <c r="U867" i="1" a="1"/>
  <c r="U867" i="1" s="1"/>
  <c r="U868" i="1" a="1"/>
  <c r="U868" i="1" s="1"/>
  <c r="U869" i="1" a="1"/>
  <c r="U869" i="1" s="1"/>
  <c r="U870" i="1" a="1"/>
  <c r="U870" i="1" s="1"/>
  <c r="U871" i="1" a="1"/>
  <c r="U871" i="1" s="1"/>
  <c r="U872" i="1" a="1"/>
  <c r="U872" i="1" s="1"/>
  <c r="U873" i="1" a="1"/>
  <c r="U873" i="1" s="1"/>
  <c r="U874" i="1" a="1"/>
  <c r="U874" i="1" s="1"/>
  <c r="U875" i="1" a="1"/>
  <c r="U875" i="1" s="1"/>
  <c r="U876" i="1" a="1"/>
  <c r="U876" i="1" s="1"/>
  <c r="U877" i="1" a="1"/>
  <c r="U877" i="1" s="1"/>
  <c r="U878" i="1" a="1"/>
  <c r="U878" i="1" s="1"/>
  <c r="U879" i="1" a="1"/>
  <c r="U879" i="1" s="1"/>
  <c r="U880" i="1" a="1"/>
  <c r="U880" i="1" s="1"/>
  <c r="U881" i="1" a="1"/>
  <c r="U881" i="1" s="1"/>
  <c r="U882" i="1" a="1"/>
  <c r="U882" i="1" s="1"/>
  <c r="U883" i="1" a="1"/>
  <c r="U883" i="1" s="1"/>
  <c r="U884" i="1" a="1"/>
  <c r="U884" i="1" s="1"/>
  <c r="U885" i="1" a="1"/>
  <c r="U885" i="1" s="1"/>
  <c r="U886" i="1" a="1"/>
  <c r="U886" i="1" s="1"/>
  <c r="U887" i="1" a="1"/>
  <c r="U887" i="1" s="1"/>
  <c r="U888" i="1" a="1"/>
  <c r="U888" i="1" s="1"/>
  <c r="U889" i="1" a="1"/>
  <c r="U889" i="1" s="1"/>
  <c r="U890" i="1" a="1"/>
  <c r="U890" i="1" s="1"/>
  <c r="U891" i="1" a="1"/>
  <c r="U891" i="1" s="1"/>
  <c r="U892" i="1" a="1"/>
  <c r="U892" i="1" s="1"/>
  <c r="U893" i="1" a="1"/>
  <c r="U893" i="1" s="1"/>
  <c r="U894" i="1" a="1"/>
  <c r="U894" i="1" s="1"/>
  <c r="U895" i="1" a="1"/>
  <c r="U895" i="1" s="1"/>
  <c r="U896" i="1" a="1"/>
  <c r="U896" i="1" s="1"/>
  <c r="U897" i="1" a="1"/>
  <c r="U897" i="1" s="1"/>
  <c r="U898" i="1" a="1"/>
  <c r="U898" i="1" s="1"/>
  <c r="U899" i="1" a="1"/>
  <c r="U899" i="1" s="1"/>
  <c r="U900" i="1" a="1"/>
  <c r="U900" i="1" s="1"/>
  <c r="U901" i="1" a="1"/>
  <c r="U901" i="1" s="1"/>
  <c r="U902" i="1" a="1"/>
  <c r="U902" i="1" s="1"/>
  <c r="U903" i="1" a="1"/>
  <c r="U903" i="1" s="1"/>
  <c r="U904" i="1" a="1"/>
  <c r="U904" i="1" s="1"/>
  <c r="U905" i="1" a="1"/>
  <c r="U905" i="1" s="1"/>
  <c r="U906" i="1" a="1"/>
  <c r="U906" i="1" s="1"/>
  <c r="U907" i="1" a="1"/>
  <c r="U907" i="1" s="1"/>
  <c r="U908" i="1" a="1"/>
  <c r="U908" i="1" s="1"/>
  <c r="U909" i="1" a="1"/>
  <c r="U909" i="1" s="1"/>
  <c r="U910" i="1" a="1"/>
  <c r="U910" i="1" s="1"/>
  <c r="U911" i="1" a="1"/>
  <c r="U911" i="1" s="1"/>
  <c r="U912" i="1" a="1"/>
  <c r="U912" i="1" s="1"/>
  <c r="U913" i="1" a="1"/>
  <c r="U913" i="1" s="1"/>
  <c r="U914" i="1" a="1"/>
  <c r="U914" i="1" s="1"/>
  <c r="U915" i="1" a="1"/>
  <c r="U915" i="1" s="1"/>
  <c r="U916" i="1" a="1"/>
  <c r="U916" i="1" s="1"/>
  <c r="U917" i="1" a="1"/>
  <c r="U917" i="1" s="1"/>
  <c r="U918" i="1" a="1"/>
  <c r="U918" i="1" s="1"/>
  <c r="U919" i="1" a="1"/>
  <c r="U919" i="1" s="1"/>
  <c r="U920" i="1" a="1"/>
  <c r="U920" i="1" s="1"/>
  <c r="U921" i="1" a="1"/>
  <c r="U921" i="1" s="1"/>
  <c r="U922" i="1" a="1"/>
  <c r="U922" i="1" s="1"/>
  <c r="U923" i="1" a="1"/>
  <c r="U923" i="1" s="1"/>
  <c r="U924" i="1" a="1"/>
  <c r="U924" i="1" s="1"/>
  <c r="U925" i="1" a="1"/>
  <c r="U925" i="1" s="1"/>
  <c r="U926" i="1" a="1"/>
  <c r="U926" i="1" s="1"/>
  <c r="U927" i="1" a="1"/>
  <c r="U927" i="1" s="1"/>
  <c r="U928" i="1" a="1"/>
  <c r="U928" i="1" s="1"/>
  <c r="U929" i="1" a="1"/>
  <c r="U929" i="1" s="1"/>
  <c r="U930" i="1" a="1"/>
  <c r="U930" i="1" s="1"/>
  <c r="U931" i="1" a="1"/>
  <c r="U931" i="1" s="1"/>
  <c r="U932" i="1" a="1"/>
  <c r="U932" i="1" s="1"/>
  <c r="U933" i="1" a="1"/>
  <c r="U933" i="1" s="1"/>
  <c r="U934" i="1" a="1"/>
  <c r="U934" i="1" s="1"/>
  <c r="U935" i="1" a="1"/>
  <c r="U935" i="1" s="1"/>
  <c r="U936" i="1" a="1"/>
  <c r="U936" i="1" s="1"/>
  <c r="U937" i="1" a="1"/>
  <c r="U937" i="1" s="1"/>
  <c r="U938" i="1" a="1"/>
  <c r="U938" i="1" s="1"/>
  <c r="U939" i="1" a="1"/>
  <c r="U939" i="1" s="1"/>
  <c r="U940" i="1" a="1"/>
  <c r="U940" i="1" s="1"/>
  <c r="U941" i="1" a="1"/>
  <c r="U941" i="1" s="1"/>
  <c r="U942" i="1" a="1"/>
  <c r="U942" i="1" s="1"/>
  <c r="U943" i="1" a="1"/>
  <c r="U943" i="1" s="1"/>
  <c r="U944" i="1" a="1"/>
  <c r="U944" i="1" s="1"/>
  <c r="U945" i="1" a="1"/>
  <c r="U945" i="1" s="1"/>
  <c r="U946" i="1" a="1"/>
  <c r="U946" i="1" s="1"/>
  <c r="U947" i="1" a="1"/>
  <c r="U947" i="1" s="1"/>
  <c r="U948" i="1" a="1"/>
  <c r="U948" i="1" s="1"/>
  <c r="U949" i="1" a="1"/>
  <c r="U949" i="1" s="1"/>
  <c r="U950" i="1" a="1"/>
  <c r="U950" i="1" s="1"/>
  <c r="U951" i="1" a="1"/>
  <c r="U951" i="1" s="1"/>
  <c r="U952" i="1" a="1"/>
  <c r="U952" i="1" s="1"/>
  <c r="U953" i="1" a="1"/>
  <c r="U953" i="1" s="1"/>
  <c r="U954" i="1" a="1"/>
  <c r="U954" i="1" s="1"/>
  <c r="U955" i="1" a="1"/>
  <c r="U955" i="1" s="1"/>
  <c r="U956" i="1" a="1"/>
  <c r="U956" i="1" s="1"/>
  <c r="U957" i="1" a="1"/>
  <c r="U957" i="1" s="1"/>
  <c r="U958" i="1" a="1"/>
  <c r="U958" i="1" s="1"/>
  <c r="U959" i="1" a="1"/>
  <c r="U959" i="1" s="1"/>
  <c r="U960" i="1" a="1"/>
  <c r="U960" i="1" s="1"/>
  <c r="U961" i="1" a="1"/>
  <c r="U961" i="1" s="1"/>
  <c r="U962" i="1" a="1"/>
  <c r="U962" i="1" s="1"/>
  <c r="U963" i="1" a="1"/>
  <c r="U963" i="1" s="1"/>
  <c r="U964" i="1" a="1"/>
  <c r="U964" i="1" s="1"/>
  <c r="U965" i="1" a="1"/>
  <c r="U965" i="1" s="1"/>
  <c r="U966" i="1" a="1"/>
  <c r="U966" i="1" s="1"/>
  <c r="U967" i="1" a="1"/>
  <c r="U967" i="1" s="1"/>
  <c r="U968" i="1" a="1"/>
  <c r="U968" i="1" s="1"/>
  <c r="U969" i="1" a="1"/>
  <c r="U969" i="1" s="1"/>
  <c r="U970" i="1" a="1"/>
  <c r="U970" i="1" s="1"/>
  <c r="U971" i="1" a="1"/>
  <c r="U971" i="1" s="1"/>
  <c r="U972" i="1" a="1"/>
  <c r="U972" i="1" s="1"/>
  <c r="U973" i="1" a="1"/>
  <c r="U973" i="1" s="1"/>
  <c r="U974" i="1" a="1"/>
  <c r="U974" i="1" s="1"/>
  <c r="U975" i="1" a="1"/>
  <c r="U975" i="1" s="1"/>
  <c r="U976" i="1" a="1"/>
  <c r="U976" i="1" s="1"/>
  <c r="U977" i="1" a="1"/>
  <c r="U977" i="1" s="1"/>
  <c r="U978" i="1" a="1"/>
  <c r="U978" i="1" s="1"/>
  <c r="U979" i="1" a="1"/>
  <c r="U979" i="1" s="1"/>
  <c r="U980" i="1" a="1"/>
  <c r="U980" i="1" s="1"/>
  <c r="U981" i="1" a="1"/>
  <c r="U981" i="1" s="1"/>
  <c r="U982" i="1" a="1"/>
  <c r="U982" i="1" s="1"/>
  <c r="U983" i="1" a="1"/>
  <c r="U983" i="1" s="1"/>
  <c r="U984" i="1" a="1"/>
  <c r="U984" i="1" s="1"/>
  <c r="U985" i="1" a="1"/>
  <c r="U985" i="1" s="1"/>
  <c r="U986" i="1" a="1"/>
  <c r="U986" i="1" s="1"/>
  <c r="U987" i="1" a="1"/>
  <c r="U987" i="1" s="1"/>
  <c r="U988" i="1" a="1"/>
  <c r="U988" i="1" s="1"/>
  <c r="U989" i="1" a="1"/>
  <c r="U989" i="1" s="1"/>
  <c r="U990" i="1" a="1"/>
  <c r="U990" i="1" s="1"/>
  <c r="U991" i="1" a="1"/>
  <c r="U991" i="1" s="1"/>
  <c r="U992" i="1" a="1"/>
  <c r="U992" i="1" s="1"/>
  <c r="U993" i="1" a="1"/>
  <c r="U993" i="1" s="1"/>
  <c r="U994" i="1" a="1"/>
  <c r="U994" i="1" s="1"/>
  <c r="U995" i="1" a="1"/>
  <c r="U995" i="1" s="1"/>
  <c r="U996" i="1" a="1"/>
  <c r="U996" i="1" s="1"/>
  <c r="U997" i="1" a="1"/>
  <c r="U997" i="1" s="1"/>
  <c r="U998" i="1" a="1"/>
  <c r="U998" i="1" s="1"/>
  <c r="U999" i="1" a="1"/>
  <c r="U999" i="1" s="1"/>
  <c r="U1000" i="1" a="1"/>
  <c r="U1000" i="1" s="1"/>
  <c r="U1001" i="1" a="1"/>
  <c r="U1001" i="1" s="1"/>
  <c r="U1002" i="1" a="1"/>
  <c r="U1002" i="1" s="1"/>
  <c r="U1003" i="1" a="1"/>
  <c r="U1003" i="1" s="1"/>
  <c r="U1004" i="1" a="1"/>
  <c r="U1004" i="1" s="1"/>
  <c r="U1005" i="1" a="1"/>
  <c r="U1005" i="1" s="1"/>
  <c r="U1006" i="1" a="1"/>
  <c r="U1006" i="1" s="1"/>
  <c r="U1007" i="1" a="1"/>
  <c r="U1007" i="1" s="1"/>
  <c r="U1008" i="1" a="1"/>
  <c r="U1008" i="1" s="1"/>
  <c r="U1009" i="1" a="1"/>
  <c r="U1009" i="1" s="1"/>
  <c r="U1010" i="1" a="1"/>
  <c r="U1010" i="1" s="1"/>
  <c r="U1011" i="1" a="1"/>
  <c r="U1011" i="1" s="1"/>
  <c r="U1012" i="1" a="1"/>
  <c r="U1012" i="1" s="1"/>
  <c r="U1013" i="1" a="1"/>
  <c r="U1013" i="1" s="1"/>
  <c r="U1014" i="1" a="1"/>
  <c r="U1014" i="1" s="1"/>
  <c r="U1015" i="1" a="1"/>
  <c r="U1015" i="1" s="1"/>
  <c r="U1016" i="1" a="1"/>
  <c r="U1016" i="1" s="1"/>
  <c r="U1017" i="1" a="1"/>
  <c r="U1017" i="1" s="1"/>
  <c r="U1018" i="1" a="1"/>
  <c r="U1018" i="1" s="1"/>
  <c r="U1019" i="1" a="1"/>
  <c r="U1019" i="1" s="1"/>
  <c r="U1020" i="1" a="1"/>
  <c r="U1020" i="1" s="1"/>
  <c r="U1021" i="1" a="1"/>
  <c r="U1021" i="1" s="1"/>
  <c r="U1022" i="1" a="1"/>
  <c r="U1022" i="1" s="1"/>
  <c r="U1023" i="1" a="1"/>
  <c r="U1023" i="1" s="1"/>
  <c r="U1024" i="1" a="1"/>
  <c r="U1024" i="1" s="1"/>
  <c r="U1025" i="1" a="1"/>
  <c r="U1025" i="1" s="1"/>
  <c r="U1026" i="1" a="1"/>
  <c r="U1026" i="1" s="1"/>
  <c r="U1027" i="1" a="1"/>
  <c r="U1027" i="1" s="1"/>
  <c r="U1028" i="1" a="1"/>
  <c r="U1028" i="1" s="1"/>
  <c r="U1029" i="1" a="1"/>
  <c r="U1029" i="1" s="1"/>
  <c r="U1030" i="1" a="1"/>
  <c r="U1030" i="1" s="1"/>
  <c r="U1031" i="1" a="1"/>
  <c r="U1031" i="1" s="1"/>
  <c r="U1032" i="1" a="1"/>
  <c r="U1032" i="1" s="1"/>
  <c r="U1033" i="1" a="1"/>
  <c r="U1033" i="1" s="1"/>
  <c r="U1034" i="1" a="1"/>
  <c r="U1034" i="1" s="1"/>
  <c r="U1035" i="1" a="1"/>
  <c r="U1035" i="1" s="1"/>
  <c r="U1036" i="1" a="1"/>
  <c r="U1036" i="1" s="1"/>
  <c r="U1037" i="1" a="1"/>
  <c r="U1037" i="1" s="1"/>
  <c r="U1038" i="1" a="1"/>
  <c r="U1038" i="1" s="1"/>
  <c r="U1039" i="1" a="1"/>
  <c r="U1039" i="1" s="1"/>
  <c r="U1040" i="1" a="1"/>
  <c r="U1040" i="1" s="1"/>
  <c r="U1041" i="1" a="1"/>
  <c r="U1041" i="1" s="1"/>
  <c r="U1042" i="1" a="1"/>
  <c r="U1042" i="1" s="1"/>
  <c r="U1043" i="1" a="1"/>
  <c r="U1043" i="1" s="1"/>
  <c r="U1044" i="1" a="1"/>
  <c r="U1044" i="1" s="1"/>
  <c r="U1045" i="1" a="1"/>
  <c r="U1045" i="1" s="1"/>
  <c r="U1046" i="1" a="1"/>
  <c r="U1046" i="1" s="1"/>
  <c r="U1047" i="1" a="1"/>
  <c r="U1047" i="1" s="1"/>
  <c r="U1048" i="1" a="1"/>
  <c r="U1048" i="1" s="1"/>
  <c r="U1049" i="1" a="1"/>
  <c r="U1049" i="1" s="1"/>
  <c r="U1050" i="1" a="1"/>
  <c r="U1050" i="1" s="1"/>
  <c r="U1051" i="1" a="1"/>
  <c r="U1051" i="1" s="1"/>
  <c r="U1052" i="1" a="1"/>
  <c r="U1052" i="1" s="1"/>
  <c r="U1053" i="1" a="1"/>
  <c r="U1053" i="1" s="1"/>
  <c r="U1054" i="1" a="1"/>
  <c r="U1054" i="1" s="1"/>
  <c r="U1055" i="1" a="1"/>
  <c r="U1055" i="1" s="1"/>
  <c r="U1056" i="1" a="1"/>
  <c r="U1056" i="1" s="1"/>
  <c r="U1057" i="1" a="1"/>
  <c r="U1057" i="1" s="1"/>
  <c r="U1058" i="1" a="1"/>
  <c r="U1058" i="1" s="1"/>
  <c r="U1059" i="1" a="1"/>
  <c r="U1059" i="1" s="1"/>
  <c r="U1060" i="1" a="1"/>
  <c r="U1060" i="1" s="1"/>
  <c r="U1061" i="1" a="1"/>
  <c r="U1061" i="1" s="1"/>
  <c r="U1062" i="1" a="1"/>
  <c r="U1062" i="1" s="1"/>
  <c r="U1063" i="1" a="1"/>
  <c r="U1063" i="1" s="1"/>
  <c r="U1064" i="1" a="1"/>
  <c r="U1064" i="1" s="1"/>
  <c r="U1065" i="1" a="1"/>
  <c r="U1065" i="1" s="1"/>
  <c r="U1066" i="1" a="1"/>
  <c r="U1066" i="1" s="1"/>
  <c r="U1067" i="1" a="1"/>
  <c r="U1067" i="1" s="1"/>
  <c r="U1068" i="1" a="1"/>
  <c r="U1068" i="1" s="1"/>
  <c r="U1069" i="1" a="1"/>
  <c r="U1069" i="1" s="1"/>
  <c r="U1070" i="1" a="1"/>
  <c r="U1070" i="1" s="1"/>
  <c r="U1071" i="1" a="1"/>
  <c r="U1071" i="1" s="1"/>
  <c r="U1072" i="1" a="1"/>
  <c r="U1072" i="1" s="1"/>
  <c r="U1073" i="1" a="1"/>
  <c r="U1073" i="1" s="1"/>
  <c r="U1074" i="1" a="1"/>
  <c r="U1074" i="1" s="1"/>
  <c r="U1075" i="1" a="1"/>
  <c r="U1075" i="1" s="1"/>
  <c r="U1076" i="1" a="1"/>
  <c r="U1076" i="1" s="1"/>
  <c r="U1077" i="1" a="1"/>
  <c r="U1077" i="1" s="1"/>
  <c r="U1078" i="1" a="1"/>
  <c r="U1078" i="1" s="1"/>
  <c r="U1079" i="1" a="1"/>
  <c r="U1079" i="1" s="1"/>
  <c r="U1080" i="1" a="1"/>
  <c r="U1080" i="1" s="1"/>
  <c r="U1081" i="1" a="1"/>
  <c r="U1081" i="1" s="1"/>
  <c r="U1082" i="1" a="1"/>
  <c r="U1082" i="1" s="1"/>
  <c r="U1083" i="1" a="1"/>
  <c r="U1083" i="1" s="1"/>
  <c r="U1084" i="1" a="1"/>
  <c r="U1084" i="1" s="1"/>
  <c r="U1085" i="1" a="1"/>
  <c r="U1085" i="1" s="1"/>
  <c r="U1086" i="1" a="1"/>
  <c r="U1086" i="1" s="1"/>
  <c r="U1087" i="1" a="1"/>
  <c r="U1087" i="1" s="1"/>
  <c r="U1088" i="1" a="1"/>
  <c r="U1088" i="1" s="1"/>
  <c r="U1089" i="1" a="1"/>
  <c r="U1089" i="1" s="1"/>
  <c r="U1090" i="1" a="1"/>
  <c r="U1090" i="1" s="1"/>
  <c r="U1091" i="1" a="1"/>
  <c r="U1091" i="1" s="1"/>
  <c r="U1092" i="1" a="1"/>
  <c r="U1092" i="1" s="1"/>
  <c r="U1093" i="1" a="1"/>
  <c r="U1093" i="1" s="1"/>
  <c r="U1094" i="1" a="1"/>
  <c r="U1094" i="1" s="1"/>
  <c r="U1095" i="1" a="1"/>
  <c r="U1095" i="1" s="1"/>
  <c r="U1096" i="1" a="1"/>
  <c r="U1096" i="1" s="1"/>
  <c r="U1097" i="1" a="1"/>
  <c r="U1097" i="1" s="1"/>
  <c r="U1098" i="1" a="1"/>
  <c r="U1098" i="1" s="1"/>
  <c r="U1099" i="1" a="1"/>
  <c r="U1099" i="1" s="1"/>
  <c r="U1100" i="1" a="1"/>
  <c r="U1100" i="1" s="1"/>
  <c r="U1101" i="1" a="1"/>
  <c r="U1101" i="1" s="1"/>
  <c r="U1102" i="1" a="1"/>
  <c r="U1102" i="1" s="1"/>
  <c r="U1103" i="1" a="1"/>
  <c r="U1103" i="1" s="1"/>
  <c r="U1104" i="1" a="1"/>
  <c r="U1104" i="1" s="1"/>
  <c r="U1105" i="1" a="1"/>
  <c r="U1105" i="1" s="1"/>
  <c r="U1106" i="1" a="1"/>
  <c r="U1106" i="1" s="1"/>
  <c r="U1107" i="1" a="1"/>
  <c r="U1107" i="1" s="1"/>
  <c r="U1108" i="1" a="1"/>
  <c r="U1108" i="1" s="1"/>
  <c r="U1109" i="1" a="1"/>
  <c r="U1109" i="1" s="1"/>
  <c r="U1110" i="1" a="1"/>
  <c r="U1110" i="1" s="1"/>
  <c r="U1111" i="1" a="1"/>
  <c r="U1111" i="1" s="1"/>
  <c r="U1112" i="1" a="1"/>
  <c r="U1112" i="1" s="1"/>
  <c r="U1113" i="1" a="1"/>
  <c r="U1113" i="1" s="1"/>
  <c r="U1114" i="1" a="1"/>
  <c r="U1114" i="1" s="1"/>
  <c r="U1115" i="1" a="1"/>
  <c r="U1115" i="1" s="1"/>
  <c r="U1116" i="1" a="1"/>
  <c r="U1116" i="1" s="1"/>
  <c r="U1117" i="1" a="1"/>
  <c r="U1117" i="1" s="1"/>
  <c r="U1118" i="1" a="1"/>
  <c r="U1118" i="1" s="1"/>
  <c r="U1119" i="1" a="1"/>
  <c r="U1119" i="1" s="1"/>
  <c r="U1120" i="1" a="1"/>
  <c r="U1120" i="1" s="1"/>
  <c r="U1121" i="1" a="1"/>
  <c r="U1121" i="1" s="1"/>
  <c r="U1122" i="1" a="1"/>
  <c r="U1122" i="1" s="1"/>
  <c r="U1123" i="1" a="1"/>
  <c r="U1123" i="1" s="1"/>
  <c r="U1124" i="1" a="1"/>
  <c r="U1124" i="1" s="1"/>
  <c r="U1125" i="1" a="1"/>
  <c r="U1125" i="1" s="1"/>
  <c r="U1126" i="1" a="1"/>
  <c r="U1126" i="1" s="1"/>
  <c r="U1127" i="1" a="1"/>
  <c r="U1127" i="1" s="1"/>
  <c r="U1128" i="1" a="1"/>
  <c r="U1128" i="1" s="1"/>
  <c r="U1129" i="1" a="1"/>
  <c r="U1129" i="1" s="1"/>
  <c r="U1130" i="1" a="1"/>
  <c r="U1130" i="1" s="1"/>
  <c r="U1131" i="1" a="1"/>
  <c r="U1131" i="1" s="1"/>
  <c r="U1132" i="1" a="1"/>
  <c r="U1132" i="1" s="1"/>
  <c r="U1133" i="1" a="1"/>
  <c r="U1133" i="1" s="1"/>
  <c r="U1134" i="1" a="1"/>
  <c r="U1134" i="1" s="1"/>
  <c r="U1135" i="1" a="1"/>
  <c r="U1135" i="1" s="1"/>
  <c r="U1136" i="1" a="1"/>
  <c r="U1136" i="1" s="1"/>
  <c r="U1137" i="1" a="1"/>
  <c r="U1137" i="1" s="1"/>
  <c r="U1138" i="1" a="1"/>
  <c r="U1138" i="1" s="1"/>
  <c r="U1139" i="1" a="1"/>
  <c r="U1139" i="1" s="1"/>
  <c r="U1140" i="1" a="1"/>
  <c r="U1140" i="1" s="1"/>
  <c r="U1141" i="1" a="1"/>
  <c r="U1141" i="1" s="1"/>
  <c r="U1142" i="1" a="1"/>
  <c r="U1142" i="1" s="1"/>
  <c r="U1143" i="1" a="1"/>
  <c r="U1143" i="1" s="1"/>
  <c r="U1144" i="1" a="1"/>
  <c r="U1144" i="1" s="1"/>
  <c r="U1145" i="1" a="1"/>
  <c r="U1145" i="1" s="1"/>
  <c r="U1146" i="1" a="1"/>
  <c r="U1146" i="1" s="1"/>
  <c r="U1147" i="1" a="1"/>
  <c r="U1147" i="1" s="1"/>
  <c r="U1148" i="1" a="1"/>
  <c r="U1148" i="1" s="1"/>
  <c r="U1149" i="1" a="1"/>
  <c r="U1149" i="1" s="1"/>
  <c r="U1150" i="1" a="1"/>
  <c r="U1150" i="1" s="1"/>
  <c r="U1151" i="1" a="1"/>
  <c r="U1151" i="1" s="1"/>
  <c r="U1152" i="1" a="1"/>
  <c r="U1152" i="1" s="1"/>
  <c r="U1153" i="1" a="1"/>
  <c r="U1153" i="1" s="1"/>
  <c r="U1154" i="1" a="1"/>
  <c r="U1154" i="1" s="1"/>
  <c r="U1155" i="1" a="1"/>
  <c r="U1155" i="1" s="1"/>
  <c r="U1156" i="1" a="1"/>
  <c r="U1156" i="1" s="1"/>
  <c r="U1157" i="1" a="1"/>
  <c r="U1157" i="1" s="1"/>
  <c r="U1158" i="1" a="1"/>
  <c r="U1158" i="1" s="1"/>
  <c r="U1159" i="1" a="1"/>
  <c r="U1159" i="1" s="1"/>
  <c r="U1160" i="1" a="1"/>
  <c r="U1160" i="1" s="1"/>
  <c r="U1161" i="1" a="1"/>
  <c r="U1161" i="1" s="1"/>
  <c r="U1162" i="1" a="1"/>
  <c r="U1162" i="1" s="1"/>
  <c r="U1163" i="1" a="1"/>
  <c r="U1163" i="1" s="1"/>
  <c r="U1164" i="1" a="1"/>
  <c r="U1164" i="1" s="1"/>
  <c r="U1165" i="1" a="1"/>
  <c r="U1165" i="1" s="1"/>
  <c r="U1166" i="1" a="1"/>
  <c r="U1166" i="1" s="1"/>
  <c r="U1167" i="1" a="1"/>
  <c r="U1167" i="1" s="1"/>
  <c r="U1168" i="1" a="1"/>
  <c r="U1168" i="1" s="1"/>
  <c r="U1169" i="1" a="1"/>
  <c r="U1169" i="1" s="1"/>
  <c r="U1170" i="1" a="1"/>
  <c r="U1170" i="1" s="1"/>
  <c r="U1171" i="1" a="1"/>
  <c r="U1171" i="1" s="1"/>
  <c r="U1172" i="1" a="1"/>
  <c r="U1172" i="1" s="1"/>
  <c r="U1173" i="1" a="1"/>
  <c r="U1173" i="1" s="1"/>
  <c r="U1174" i="1" a="1"/>
  <c r="U1174" i="1" s="1"/>
  <c r="U1175" i="1" a="1"/>
  <c r="U1175" i="1" s="1"/>
  <c r="U1176" i="1" a="1"/>
  <c r="U1176" i="1" s="1"/>
  <c r="U1177" i="1" a="1"/>
  <c r="U1177" i="1" s="1"/>
  <c r="U1178" i="1" a="1"/>
  <c r="U1178" i="1" s="1"/>
  <c r="U1179" i="1" a="1"/>
  <c r="U1179" i="1" s="1"/>
  <c r="U1180" i="1" a="1"/>
  <c r="U1180" i="1" s="1"/>
  <c r="U1181" i="1" a="1"/>
  <c r="U1181" i="1" s="1"/>
  <c r="U1182" i="1" a="1"/>
  <c r="U1182" i="1" s="1"/>
  <c r="U1183" i="1" a="1"/>
  <c r="U1183" i="1" s="1"/>
  <c r="U1184" i="1" a="1"/>
  <c r="U1184" i="1" s="1"/>
  <c r="U1185" i="1" a="1"/>
  <c r="U1185" i="1" s="1"/>
  <c r="U1186" i="1" a="1"/>
  <c r="U1186" i="1" s="1"/>
  <c r="U1187" i="1" a="1"/>
  <c r="U1187" i="1" s="1"/>
  <c r="U1188" i="1" a="1"/>
  <c r="U1188" i="1" s="1"/>
  <c r="U1189" i="1" a="1"/>
  <c r="U1189" i="1" s="1"/>
  <c r="U1190" i="1" a="1"/>
  <c r="U1190" i="1" s="1"/>
  <c r="U1191" i="1" a="1"/>
  <c r="U1191" i="1" s="1"/>
  <c r="U1192" i="1" a="1"/>
  <c r="U1192" i="1" s="1"/>
  <c r="U1193" i="1" a="1"/>
  <c r="U1193" i="1" s="1"/>
  <c r="U1194" i="1" a="1"/>
  <c r="U1194" i="1" s="1"/>
  <c r="U1195" i="1" a="1"/>
  <c r="U1195" i="1" s="1"/>
  <c r="U1196" i="1" a="1"/>
  <c r="U1196" i="1" s="1"/>
  <c r="U1197" i="1" a="1"/>
  <c r="U1197" i="1" s="1"/>
  <c r="U1198" i="1" a="1"/>
  <c r="U1198" i="1" s="1"/>
  <c r="U1199" i="1" a="1"/>
  <c r="U1199" i="1" s="1"/>
  <c r="U1200" i="1" a="1"/>
  <c r="U1200" i="1" s="1"/>
  <c r="U1201" i="1" a="1"/>
  <c r="U1201" i="1" s="1"/>
  <c r="U1202" i="1" a="1"/>
  <c r="U1202" i="1" s="1"/>
  <c r="U1203" i="1" a="1"/>
  <c r="U1203" i="1" s="1"/>
  <c r="U1204" i="1" a="1"/>
  <c r="U1204" i="1" s="1"/>
  <c r="U1205" i="1" a="1"/>
  <c r="U1205" i="1" s="1"/>
  <c r="U1206" i="1" a="1"/>
  <c r="U1206" i="1" s="1"/>
  <c r="U1207" i="1" a="1"/>
  <c r="U1207" i="1" s="1"/>
  <c r="U1208" i="1" a="1"/>
  <c r="U1208" i="1" s="1"/>
  <c r="U1209" i="1" a="1"/>
  <c r="U1209" i="1" s="1"/>
  <c r="U1210" i="1" a="1"/>
  <c r="U1210" i="1" s="1"/>
  <c r="U1211" i="1" a="1"/>
  <c r="U1211" i="1" s="1"/>
  <c r="U1212" i="1" a="1"/>
  <c r="U1212" i="1" s="1"/>
  <c r="U1213" i="1" a="1"/>
  <c r="U1213" i="1" s="1"/>
  <c r="U1214" i="1" a="1"/>
  <c r="U1214" i="1" s="1"/>
  <c r="U1215" i="1" a="1"/>
  <c r="U1215" i="1" s="1"/>
  <c r="U1216" i="1" a="1"/>
  <c r="U1216" i="1" s="1"/>
  <c r="U1217" i="1" a="1"/>
  <c r="U1217" i="1" s="1"/>
  <c r="U1218" i="1" a="1"/>
  <c r="U1218" i="1" s="1"/>
  <c r="U1219" i="1" a="1"/>
  <c r="U1219" i="1" s="1"/>
  <c r="U1220" i="1" a="1"/>
  <c r="U1220" i="1" s="1"/>
  <c r="U1221" i="1" a="1"/>
  <c r="U1221" i="1" s="1"/>
  <c r="U1222" i="1" a="1"/>
  <c r="U1222" i="1" s="1"/>
  <c r="U1223" i="1" a="1"/>
  <c r="U1223" i="1" s="1"/>
  <c r="U1224" i="1" a="1"/>
  <c r="U1224" i="1" s="1"/>
  <c r="U1225" i="1" a="1"/>
  <c r="U1225" i="1" s="1"/>
  <c r="U1226" i="1" a="1"/>
  <c r="U1226" i="1" s="1"/>
  <c r="U1227" i="1" a="1"/>
  <c r="U1227" i="1" s="1"/>
  <c r="U1228" i="1" a="1"/>
  <c r="U1228" i="1" s="1"/>
  <c r="U1229" i="1" a="1"/>
  <c r="U1229" i="1" s="1"/>
  <c r="U1230" i="1" a="1"/>
  <c r="U1230" i="1" s="1"/>
  <c r="U1231" i="1" a="1"/>
  <c r="U1231" i="1" s="1"/>
  <c r="U1232" i="1" a="1"/>
  <c r="U1232" i="1" s="1"/>
  <c r="U1233" i="1" a="1"/>
  <c r="U1233" i="1" s="1"/>
  <c r="U1234" i="1" a="1"/>
  <c r="U1234" i="1" s="1"/>
  <c r="U1235" i="1" a="1"/>
  <c r="U1235" i="1" s="1"/>
  <c r="U1236" i="1" a="1"/>
  <c r="U1236" i="1" s="1"/>
  <c r="U1237" i="1" a="1"/>
  <c r="U1237" i="1" s="1"/>
  <c r="U1238" i="1" a="1"/>
  <c r="U1238" i="1" s="1"/>
  <c r="U1239" i="1" a="1"/>
  <c r="U1239" i="1" s="1"/>
  <c r="U1240" i="1" a="1"/>
  <c r="U1240" i="1" s="1"/>
  <c r="U1241" i="1" a="1"/>
  <c r="U1241" i="1" s="1"/>
  <c r="U1242" i="1" a="1"/>
  <c r="U1242" i="1" s="1"/>
  <c r="U1243" i="1" a="1"/>
  <c r="U1243" i="1" s="1"/>
  <c r="U1244" i="1" a="1"/>
  <c r="U1244" i="1" s="1"/>
  <c r="U1245" i="1" a="1"/>
  <c r="U1245" i="1" s="1"/>
  <c r="U1246" i="1" a="1"/>
  <c r="U1246" i="1" s="1"/>
  <c r="U1247" i="1" a="1"/>
  <c r="U1247" i="1" s="1"/>
  <c r="U1248" i="1" a="1"/>
  <c r="U1248" i="1" s="1"/>
  <c r="U1249" i="1" a="1"/>
  <c r="U1249" i="1" s="1"/>
  <c r="U1250" i="1" a="1"/>
  <c r="U1250" i="1" s="1"/>
  <c r="U1251" i="1" a="1"/>
  <c r="U1251" i="1" s="1"/>
  <c r="U1252" i="1" a="1"/>
  <c r="U1252" i="1" s="1"/>
  <c r="U1253" i="1" a="1"/>
  <c r="U1253" i="1" s="1"/>
  <c r="U1254" i="1" a="1"/>
  <c r="U1254" i="1" s="1"/>
  <c r="U1255" i="1" a="1"/>
  <c r="U1255" i="1" s="1"/>
  <c r="U1256" i="1" a="1"/>
  <c r="U1256" i="1" s="1"/>
  <c r="U1257" i="1" a="1"/>
  <c r="U1257" i="1" s="1"/>
  <c r="U1258" i="1" a="1"/>
  <c r="U1258" i="1" s="1"/>
  <c r="U1259" i="1" a="1"/>
  <c r="U1259" i="1" s="1"/>
  <c r="U1260" i="1" a="1"/>
  <c r="U1260" i="1" s="1"/>
  <c r="U1261" i="1" a="1"/>
  <c r="U1261" i="1" s="1"/>
  <c r="U1262" i="1" a="1"/>
  <c r="U1262" i="1" s="1"/>
  <c r="U1263" i="1" a="1"/>
  <c r="U1263" i="1" s="1"/>
  <c r="U1264" i="1" a="1"/>
  <c r="U1264" i="1" s="1"/>
  <c r="U1265" i="1" a="1"/>
  <c r="U1265" i="1" s="1"/>
  <c r="U1266" i="1" a="1"/>
  <c r="U1266" i="1" s="1"/>
  <c r="U1267" i="1" a="1"/>
  <c r="U1267" i="1" s="1"/>
  <c r="U1268" i="1" a="1"/>
  <c r="U1268" i="1" s="1"/>
  <c r="U1269" i="1" a="1"/>
  <c r="U1269" i="1" s="1"/>
  <c r="U1270" i="1" a="1"/>
  <c r="U1270" i="1" s="1"/>
  <c r="U1271" i="1" a="1"/>
  <c r="U1271" i="1" s="1"/>
  <c r="U1272" i="1" a="1"/>
  <c r="U1272" i="1" s="1"/>
  <c r="U1273" i="1" a="1"/>
  <c r="U1273" i="1" s="1"/>
  <c r="U1274" i="1" a="1"/>
  <c r="U1274" i="1" s="1"/>
  <c r="U1275" i="1" a="1"/>
  <c r="U1275" i="1" s="1"/>
  <c r="U1276" i="1" a="1"/>
  <c r="U1276" i="1" s="1"/>
  <c r="U1277" i="1" a="1"/>
  <c r="U1277" i="1" s="1"/>
  <c r="U1278" i="1" a="1"/>
  <c r="U1278" i="1" s="1"/>
  <c r="U1279" i="1" a="1"/>
  <c r="U1279" i="1" s="1"/>
  <c r="U1280" i="1" a="1"/>
  <c r="U1280" i="1" s="1"/>
  <c r="U1281" i="1" a="1"/>
  <c r="U1281" i="1" s="1"/>
  <c r="U1282" i="1" a="1"/>
  <c r="U1282" i="1" s="1"/>
  <c r="U1283" i="1" a="1"/>
  <c r="U1283" i="1" s="1"/>
  <c r="U1284" i="1" a="1"/>
  <c r="U1284" i="1" s="1"/>
  <c r="U1285" i="1" a="1"/>
  <c r="U1285" i="1" s="1"/>
  <c r="U1286" i="1" a="1"/>
  <c r="U1286" i="1" s="1"/>
  <c r="U1287" i="1" a="1"/>
  <c r="U1287" i="1" s="1"/>
  <c r="U1288" i="1" a="1"/>
  <c r="U1288" i="1" s="1"/>
  <c r="U1289" i="1" a="1"/>
  <c r="U1289" i="1" s="1"/>
  <c r="U1290" i="1" a="1"/>
  <c r="U1290" i="1" s="1"/>
  <c r="U1291" i="1" a="1"/>
  <c r="U1291" i="1" s="1"/>
  <c r="U1292" i="1" a="1"/>
  <c r="U1292" i="1" s="1"/>
  <c r="U1293" i="1" a="1"/>
  <c r="U1293" i="1" s="1"/>
  <c r="U1294" i="1" a="1"/>
  <c r="U1294" i="1" s="1"/>
  <c r="U1295" i="1" a="1"/>
  <c r="U1295" i="1" s="1"/>
  <c r="U1296" i="1" a="1"/>
  <c r="U1296" i="1" s="1"/>
  <c r="U1297" i="1" a="1"/>
  <c r="U1297" i="1" s="1"/>
  <c r="U1298" i="1" a="1"/>
  <c r="U1298" i="1" s="1"/>
  <c r="U1299" i="1" a="1"/>
  <c r="U1299" i="1" s="1"/>
  <c r="U1300" i="1" a="1"/>
  <c r="U1300" i="1" s="1"/>
  <c r="U1301" i="1" a="1"/>
  <c r="U1301" i="1" s="1"/>
  <c r="U1302" i="1" a="1"/>
  <c r="U1302" i="1" s="1"/>
  <c r="U1303" i="1" a="1"/>
  <c r="U1303" i="1" s="1"/>
  <c r="U1304" i="1" a="1"/>
  <c r="U1304" i="1" s="1"/>
  <c r="U1305" i="1" a="1"/>
  <c r="U1305" i="1" s="1"/>
  <c r="U1306" i="1" a="1"/>
  <c r="U1306" i="1" s="1"/>
  <c r="U1307" i="1" a="1"/>
  <c r="U1307" i="1" s="1"/>
  <c r="U1308" i="1" a="1"/>
  <c r="U1308" i="1" s="1"/>
  <c r="U1309" i="1" a="1"/>
  <c r="U1309" i="1" s="1"/>
  <c r="U1310" i="1" a="1"/>
  <c r="U1310" i="1" s="1"/>
  <c r="U1311" i="1" a="1"/>
  <c r="U1311" i="1" s="1"/>
  <c r="U1312" i="1" a="1"/>
  <c r="U1312" i="1" s="1"/>
  <c r="U1313" i="1" a="1"/>
  <c r="U1313" i="1" s="1"/>
  <c r="U1314" i="1" a="1"/>
  <c r="U1314" i="1" s="1"/>
  <c r="U1315" i="1" a="1"/>
  <c r="U1315" i="1" s="1"/>
  <c r="U1316" i="1" a="1"/>
  <c r="U1316" i="1" s="1"/>
  <c r="U1317" i="1" a="1"/>
  <c r="U1317" i="1" s="1"/>
  <c r="U1318" i="1" a="1"/>
  <c r="U1318" i="1" s="1"/>
  <c r="U1319" i="1" a="1"/>
  <c r="U1319" i="1" s="1"/>
  <c r="U1320" i="1" a="1"/>
  <c r="U1320" i="1" s="1"/>
  <c r="U1321" i="1" a="1"/>
  <c r="U1321" i="1" s="1"/>
  <c r="U1322" i="1" a="1"/>
  <c r="U1322" i="1" s="1"/>
  <c r="U1323" i="1" a="1"/>
  <c r="U1323" i="1" s="1"/>
  <c r="U1324" i="1" a="1"/>
  <c r="U1324" i="1" s="1"/>
  <c r="U1325" i="1" a="1"/>
  <c r="U1325" i="1" s="1"/>
  <c r="U1326" i="1" a="1"/>
  <c r="U1326" i="1" s="1"/>
  <c r="U1327" i="1" a="1"/>
  <c r="U1327" i="1" s="1"/>
  <c r="U1328" i="1" a="1"/>
  <c r="U1328" i="1" s="1"/>
  <c r="U1329" i="1" a="1"/>
  <c r="U1329" i="1" s="1"/>
  <c r="U1330" i="1" a="1"/>
  <c r="U1330" i="1" s="1"/>
  <c r="U1331" i="1" a="1"/>
  <c r="U1331" i="1" s="1"/>
  <c r="U1332" i="1" a="1"/>
  <c r="U1332" i="1" s="1"/>
  <c r="U1333" i="1" a="1"/>
  <c r="U1333" i="1" s="1"/>
  <c r="U1334" i="1" a="1"/>
  <c r="U1334" i="1" s="1"/>
  <c r="U1335" i="1" a="1"/>
  <c r="U1335" i="1" s="1"/>
  <c r="U1336" i="1" a="1"/>
  <c r="U1336" i="1" s="1"/>
  <c r="U1337" i="1" a="1"/>
  <c r="U1337" i="1" s="1"/>
  <c r="U1338" i="1" a="1"/>
  <c r="U1338" i="1" s="1"/>
  <c r="U1339" i="1" a="1"/>
  <c r="U1339" i="1" s="1"/>
  <c r="U1340" i="1" a="1"/>
  <c r="U1340" i="1" s="1"/>
  <c r="U1341" i="1" a="1"/>
  <c r="U1341" i="1" s="1"/>
  <c r="U1342" i="1" a="1"/>
  <c r="U1342" i="1" s="1"/>
  <c r="U1343" i="1" a="1"/>
  <c r="U1343" i="1" s="1"/>
  <c r="U1344" i="1" a="1"/>
  <c r="U1344" i="1" s="1"/>
  <c r="U1345" i="1" a="1"/>
  <c r="U1345" i="1" s="1"/>
  <c r="U1346" i="1" a="1"/>
  <c r="U1346" i="1" s="1"/>
  <c r="U1347" i="1" a="1"/>
  <c r="U1347" i="1" s="1"/>
  <c r="U1348" i="1" a="1"/>
  <c r="U1348" i="1" s="1"/>
  <c r="U1349" i="1" a="1"/>
  <c r="U1349" i="1" s="1"/>
  <c r="U1350" i="1" a="1"/>
  <c r="U1350" i="1" s="1"/>
  <c r="U1351" i="1" a="1"/>
  <c r="U1351" i="1" s="1"/>
  <c r="U1352" i="1" a="1"/>
  <c r="U1352" i="1" s="1"/>
  <c r="U1353" i="1" a="1"/>
  <c r="U1353" i="1" s="1"/>
  <c r="U1354" i="1" a="1"/>
  <c r="U1354" i="1" s="1"/>
  <c r="U1355" i="1" a="1"/>
  <c r="U1355" i="1"/>
  <c r="U1356" i="1" a="1"/>
  <c r="U1356" i="1" s="1"/>
  <c r="U1357" i="1" a="1"/>
  <c r="U1357" i="1" s="1"/>
  <c r="U1358" i="1" a="1"/>
  <c r="U1358" i="1" s="1"/>
  <c r="U1359" i="1" a="1"/>
  <c r="U1359" i="1" s="1"/>
  <c r="U1360" i="1" a="1"/>
  <c r="U1360" i="1" s="1"/>
  <c r="U1361" i="1" a="1"/>
  <c r="U1361" i="1" s="1"/>
  <c r="U1362" i="1" a="1"/>
  <c r="U1362" i="1" s="1"/>
  <c r="U1363" i="1" a="1"/>
  <c r="U1363" i="1" s="1"/>
  <c r="U1364" i="1" a="1"/>
  <c r="U1364" i="1" s="1"/>
  <c r="U1365" i="1" a="1"/>
  <c r="U1365" i="1" s="1"/>
  <c r="U1366" i="1" a="1"/>
  <c r="U1366" i="1" s="1"/>
  <c r="U1367" i="1" a="1"/>
  <c r="U1367" i="1" s="1"/>
  <c r="U1368" i="1" a="1"/>
  <c r="U1368" i="1" s="1"/>
  <c r="U1369" i="1" a="1"/>
  <c r="U1369" i="1" s="1"/>
  <c r="U1370" i="1" a="1"/>
  <c r="U1370" i="1" s="1"/>
  <c r="U1371" i="1" a="1"/>
  <c r="U1371" i="1" s="1"/>
  <c r="U1372" i="1" a="1"/>
  <c r="U1372" i="1" s="1"/>
  <c r="U1373" i="1" a="1"/>
  <c r="U1373" i="1" s="1"/>
  <c r="U1374" i="1" a="1"/>
  <c r="U1374" i="1" s="1"/>
  <c r="U1375" i="1" a="1"/>
  <c r="U1375" i="1" s="1"/>
  <c r="U1376" i="1" a="1"/>
  <c r="U1376" i="1" s="1"/>
  <c r="U1377" i="1" a="1"/>
  <c r="U1377" i="1" s="1"/>
  <c r="U1378" i="1" a="1"/>
  <c r="U1378" i="1" s="1"/>
  <c r="U1379" i="1" a="1"/>
  <c r="U1379" i="1" s="1"/>
  <c r="U1380" i="1" a="1"/>
  <c r="U1380" i="1" s="1"/>
  <c r="U1381" i="1" a="1"/>
  <c r="U1381" i="1" s="1"/>
  <c r="U1382" i="1" a="1"/>
  <c r="U1382" i="1" s="1"/>
  <c r="U1383" i="1" a="1"/>
  <c r="U1383" i="1" s="1"/>
  <c r="U1384" i="1" a="1"/>
  <c r="U1384" i="1" s="1"/>
  <c r="U1385" i="1" a="1"/>
  <c r="U1385" i="1" s="1"/>
  <c r="U1386" i="1" a="1"/>
  <c r="U1386" i="1" s="1"/>
  <c r="U1387" i="1" a="1"/>
  <c r="U1387" i="1" s="1"/>
  <c r="U1388" i="1" a="1"/>
  <c r="U1388" i="1" s="1"/>
  <c r="U1389" i="1" a="1"/>
  <c r="U1389" i="1" s="1"/>
  <c r="U1390" i="1" a="1"/>
  <c r="U1390" i="1" s="1"/>
  <c r="U1391" i="1" a="1"/>
  <c r="U1391" i="1" s="1"/>
  <c r="U1392" i="1" a="1"/>
  <c r="U1392" i="1" s="1"/>
  <c r="U1393" i="1" a="1"/>
  <c r="U1393" i="1" s="1"/>
  <c r="U1394" i="1" a="1"/>
  <c r="U1394" i="1" s="1"/>
  <c r="U1395" i="1" a="1"/>
  <c r="U1395" i="1" s="1"/>
  <c r="U1396" i="1" a="1"/>
  <c r="U1396" i="1" s="1"/>
  <c r="U1397" i="1" a="1"/>
  <c r="U1397" i="1" s="1"/>
  <c r="U1398" i="1" a="1"/>
  <c r="U1398" i="1" s="1"/>
  <c r="U1399" i="1" a="1"/>
  <c r="U1399" i="1" s="1"/>
  <c r="U1400" i="1" a="1"/>
  <c r="U1400" i="1" s="1"/>
  <c r="U1401" i="1" a="1"/>
  <c r="U1401" i="1" s="1"/>
  <c r="U1402" i="1" a="1"/>
  <c r="U1402" i="1" s="1"/>
  <c r="U1403" i="1" a="1"/>
  <c r="U1403" i="1" s="1"/>
  <c r="U1404" i="1" a="1"/>
  <c r="U1404" i="1" s="1"/>
  <c r="U1405" i="1" a="1"/>
  <c r="U1405" i="1" s="1"/>
  <c r="U1406" i="1" a="1"/>
  <c r="U1406" i="1" s="1"/>
  <c r="U1407" i="1" a="1"/>
  <c r="U1407" i="1" s="1"/>
  <c r="U1408" i="1" a="1"/>
  <c r="U1408" i="1" s="1"/>
  <c r="U1409" i="1" a="1"/>
  <c r="U1409" i="1" s="1"/>
  <c r="U1410" i="1" a="1"/>
  <c r="U1410" i="1" s="1"/>
  <c r="U1411" i="1" a="1"/>
  <c r="U1411" i="1" s="1"/>
  <c r="U1412" i="1" a="1"/>
  <c r="U1412" i="1" s="1"/>
  <c r="U1413" i="1" a="1"/>
  <c r="U1413" i="1" s="1"/>
  <c r="U1414" i="1" a="1"/>
  <c r="U1414" i="1" s="1"/>
  <c r="U1415" i="1" a="1"/>
  <c r="U1415" i="1" s="1"/>
  <c r="U1416" i="1" a="1"/>
  <c r="U1416" i="1" s="1"/>
  <c r="U1417" i="1" a="1"/>
  <c r="U1417" i="1" s="1"/>
  <c r="U1418" i="1" a="1"/>
  <c r="U1418" i="1" s="1"/>
  <c r="U1419" i="1" a="1"/>
  <c r="U1419" i="1" s="1"/>
  <c r="U1420" i="1" a="1"/>
  <c r="U1420" i="1" s="1"/>
  <c r="U1421" i="1" a="1"/>
  <c r="U1421" i="1" s="1"/>
  <c r="U1422" i="1" a="1"/>
  <c r="U1422" i="1" s="1"/>
  <c r="U1423" i="1" a="1"/>
  <c r="U1423" i="1" s="1"/>
  <c r="U1424" i="1" a="1"/>
  <c r="U1424" i="1" s="1"/>
  <c r="U1425" i="1" a="1"/>
  <c r="U1425" i="1" s="1"/>
  <c r="U1426" i="1" a="1"/>
  <c r="U1426" i="1" s="1"/>
  <c r="U1427" i="1" a="1"/>
  <c r="U1427" i="1" s="1"/>
  <c r="U1428" i="1" a="1"/>
  <c r="U1428" i="1" s="1"/>
  <c r="U1429" i="1" a="1"/>
  <c r="U1429" i="1" s="1"/>
  <c r="U1430" i="1" a="1"/>
  <c r="U1430" i="1" s="1"/>
  <c r="U1431" i="1" a="1"/>
  <c r="U1431" i="1" s="1"/>
  <c r="U1432" i="1" a="1"/>
  <c r="U1432" i="1" s="1"/>
  <c r="U1433" i="1" a="1"/>
  <c r="U1433" i="1" s="1"/>
  <c r="U1434" i="1" a="1"/>
  <c r="U1434" i="1" s="1"/>
  <c r="U1435" i="1" a="1"/>
  <c r="U1435" i="1" s="1"/>
  <c r="U1436" i="1" a="1"/>
  <c r="U1436" i="1" s="1"/>
  <c r="U1437" i="1" a="1"/>
  <c r="U1437" i="1" s="1"/>
  <c r="U1438" i="1" a="1"/>
  <c r="U1438" i="1" s="1"/>
  <c r="U1439" i="1" a="1"/>
  <c r="U1439" i="1" s="1"/>
  <c r="U1440" i="1" a="1"/>
  <c r="U1440" i="1" s="1"/>
  <c r="U1441" i="1" a="1"/>
  <c r="U1441" i="1" s="1"/>
  <c r="U1442" i="1" a="1"/>
  <c r="U1442" i="1" s="1"/>
  <c r="U1443" i="1" a="1"/>
  <c r="U1443" i="1" s="1"/>
  <c r="U1444" i="1" a="1"/>
  <c r="U1444" i="1" s="1"/>
  <c r="U1445" i="1" a="1"/>
  <c r="U1445" i="1" s="1"/>
  <c r="U1446" i="1" a="1"/>
  <c r="U1446" i="1" s="1"/>
  <c r="U1447" i="1" a="1"/>
  <c r="U1447" i="1" s="1"/>
  <c r="U1448" i="1" a="1"/>
  <c r="U1448" i="1" s="1"/>
  <c r="U1449" i="1" a="1"/>
  <c r="U1449" i="1" s="1"/>
  <c r="U1450" i="1" a="1"/>
  <c r="U1450" i="1" s="1"/>
  <c r="U1451" i="1" a="1"/>
  <c r="U1451" i="1" s="1"/>
  <c r="U1452" i="1" a="1"/>
  <c r="U1452" i="1" s="1"/>
  <c r="U1453" i="1" a="1"/>
  <c r="U1453" i="1" s="1"/>
  <c r="U1454" i="1" a="1"/>
  <c r="U1454" i="1" s="1"/>
  <c r="U1455" i="1" a="1"/>
  <c r="U1455" i="1" s="1"/>
  <c r="U1456" i="1" a="1"/>
  <c r="U1456" i="1" s="1"/>
  <c r="U1457" i="1" a="1"/>
  <c r="U1457" i="1" s="1"/>
  <c r="U1458" i="1" a="1"/>
  <c r="U1458" i="1" s="1"/>
  <c r="U1459" i="1" a="1"/>
  <c r="U1459" i="1" s="1"/>
  <c r="U1460" i="1" a="1"/>
  <c r="U1460" i="1" s="1"/>
  <c r="U1461" i="1" a="1"/>
  <c r="U1461" i="1" s="1"/>
  <c r="U1462" i="1" a="1"/>
  <c r="U1462" i="1" s="1"/>
  <c r="U1463" i="1" a="1"/>
  <c r="U1463" i="1" s="1"/>
  <c r="U1464" i="1" a="1"/>
  <c r="U1464" i="1" s="1"/>
  <c r="U1465" i="1" a="1"/>
  <c r="U1465" i="1" s="1"/>
  <c r="U1466" i="1" a="1"/>
  <c r="U1466" i="1" s="1"/>
  <c r="U1467" i="1" a="1"/>
  <c r="U1467" i="1" s="1"/>
  <c r="U1468" i="1" a="1"/>
  <c r="U1468" i="1" s="1"/>
  <c r="U1469" i="1" a="1"/>
  <c r="U1469" i="1" s="1"/>
  <c r="U1470" i="1" a="1"/>
  <c r="U1470" i="1" s="1"/>
  <c r="U1471" i="1" a="1"/>
  <c r="U1471" i="1" s="1"/>
  <c r="U1472" i="1" a="1"/>
  <c r="U1472" i="1" s="1"/>
  <c r="U1473" i="1" a="1"/>
  <c r="U1473" i="1" s="1"/>
  <c r="U1474" i="1" a="1"/>
  <c r="U1474" i="1" s="1"/>
  <c r="U1475" i="1" a="1"/>
  <c r="U1475" i="1" s="1"/>
  <c r="U1476" i="1" a="1"/>
  <c r="U1476" i="1" s="1"/>
  <c r="U1477" i="1" a="1"/>
  <c r="U1477" i="1" s="1"/>
  <c r="U1478" i="1" a="1"/>
  <c r="U1478" i="1" s="1"/>
  <c r="U1479" i="1" a="1"/>
  <c r="U1479" i="1" s="1"/>
  <c r="U1480" i="1" a="1"/>
  <c r="U1480" i="1" s="1"/>
  <c r="U1481" i="1" a="1"/>
  <c r="U1481" i="1" s="1"/>
  <c r="U1482" i="1" a="1"/>
  <c r="U1482" i="1" s="1"/>
  <c r="U1483" i="1" a="1"/>
  <c r="U1483" i="1" s="1"/>
  <c r="U1484" i="1" a="1"/>
  <c r="U1484" i="1" s="1"/>
  <c r="U1485" i="1" a="1"/>
  <c r="U1485" i="1" s="1"/>
  <c r="U1486" i="1" a="1"/>
  <c r="U1486" i="1" s="1"/>
  <c r="U1487" i="1" a="1"/>
  <c r="U1487" i="1" s="1"/>
  <c r="U1488" i="1" a="1"/>
  <c r="U1488" i="1" s="1"/>
  <c r="U1489" i="1" a="1"/>
  <c r="U1489" i="1" s="1"/>
  <c r="U1490" i="1" a="1"/>
  <c r="U1490" i="1" s="1"/>
  <c r="U1491" i="1" a="1"/>
  <c r="U1491" i="1" s="1"/>
  <c r="U1492" i="1" a="1"/>
  <c r="U1492" i="1" s="1"/>
  <c r="U1493" i="1" a="1"/>
  <c r="U1493" i="1" s="1"/>
  <c r="U1494" i="1" a="1"/>
  <c r="U1494" i="1" s="1"/>
  <c r="U1495" i="1" a="1"/>
  <c r="U1495" i="1" s="1"/>
  <c r="U1496" i="1" a="1"/>
  <c r="U1496" i="1" s="1"/>
  <c r="U1497" i="1" a="1"/>
  <c r="U1497" i="1" s="1"/>
  <c r="U1498" i="1" a="1"/>
  <c r="U1498" i="1" s="1"/>
  <c r="U1499" i="1" a="1"/>
  <c r="U1499" i="1" s="1"/>
  <c r="U1500" i="1" a="1"/>
  <c r="U1500" i="1" s="1"/>
  <c r="U1501" i="1" a="1"/>
  <c r="U1501" i="1" s="1"/>
  <c r="U1502" i="1" a="1"/>
  <c r="U1502" i="1" s="1"/>
  <c r="U1503" i="1" a="1"/>
  <c r="U1503" i="1" s="1"/>
  <c r="U1504" i="1" a="1"/>
  <c r="U1504" i="1" s="1"/>
  <c r="U1505" i="1" a="1"/>
  <c r="U1505" i="1" s="1"/>
  <c r="U1506" i="1" a="1"/>
  <c r="U1506" i="1" s="1"/>
  <c r="U1507" i="1" a="1"/>
  <c r="U1507" i="1" s="1"/>
  <c r="U1508" i="1" a="1"/>
  <c r="U1508" i="1" s="1"/>
  <c r="U1509" i="1" a="1"/>
  <c r="U1509" i="1" s="1"/>
  <c r="U1510" i="1" a="1"/>
  <c r="U1510" i="1" s="1"/>
  <c r="U1511" i="1" a="1"/>
  <c r="U1511" i="1" s="1"/>
  <c r="U1512" i="1" a="1"/>
  <c r="U1512" i="1" s="1"/>
  <c r="U1513" i="1" a="1"/>
  <c r="U1513" i="1" s="1"/>
  <c r="U1514" i="1" a="1"/>
  <c r="U1514" i="1" s="1"/>
  <c r="U1515" i="1" a="1"/>
  <c r="U1515" i="1" s="1"/>
  <c r="U1516" i="1" a="1"/>
  <c r="U1516" i="1" s="1"/>
  <c r="U1517" i="1" a="1"/>
  <c r="U1517" i="1" s="1"/>
  <c r="U1518" i="1" a="1"/>
  <c r="U1518" i="1" s="1"/>
  <c r="U1519" i="1" a="1"/>
  <c r="U1519" i="1" s="1"/>
  <c r="U1520" i="1" a="1"/>
  <c r="U1520" i="1" s="1"/>
  <c r="U1521" i="1" a="1"/>
  <c r="U1521" i="1" s="1"/>
  <c r="U1522" i="1" a="1"/>
  <c r="U1522" i="1" s="1"/>
  <c r="U1523" i="1" a="1"/>
  <c r="U1523" i="1" s="1"/>
  <c r="U1524" i="1" a="1"/>
  <c r="U1524" i="1" s="1"/>
  <c r="U1525" i="1" a="1"/>
  <c r="U1525" i="1" s="1"/>
  <c r="U1526" i="1" a="1"/>
  <c r="U1526" i="1" s="1"/>
  <c r="U1527" i="1" a="1"/>
  <c r="U1527" i="1" s="1"/>
  <c r="U1528" i="1" a="1"/>
  <c r="U1528" i="1" s="1"/>
  <c r="U1529" i="1" a="1"/>
  <c r="U1529" i="1" s="1"/>
  <c r="U1530" i="1" a="1"/>
  <c r="U1530" i="1" s="1"/>
  <c r="U1531" i="1" a="1"/>
  <c r="U1531" i="1" s="1"/>
  <c r="U1532" i="1" a="1"/>
  <c r="U1532" i="1" s="1"/>
  <c r="U1533" i="1" a="1"/>
  <c r="U1533" i="1" s="1"/>
  <c r="U1534" i="1" a="1"/>
  <c r="U1534" i="1" s="1"/>
  <c r="U1535" i="1" a="1"/>
  <c r="U1535" i="1" s="1"/>
  <c r="U1536" i="1" a="1"/>
  <c r="U1536" i="1"/>
  <c r="U1537" i="1" a="1"/>
  <c r="U1537" i="1" s="1"/>
  <c r="U1538" i="1" a="1"/>
  <c r="U1538" i="1" s="1"/>
  <c r="U1539" i="1" a="1"/>
  <c r="U1539" i="1" s="1"/>
  <c r="U1540" i="1" a="1"/>
  <c r="U1540" i="1" s="1"/>
  <c r="U1541" i="1" a="1"/>
  <c r="U1541" i="1" s="1"/>
  <c r="U1542" i="1" a="1"/>
  <c r="U1542" i="1" s="1"/>
  <c r="U1543" i="1" a="1"/>
  <c r="U1543" i="1" s="1"/>
  <c r="U1544" i="1" a="1"/>
  <c r="U1544" i="1" s="1"/>
  <c r="U1545" i="1" a="1"/>
  <c r="U1545" i="1" s="1"/>
  <c r="U1546" i="1" a="1"/>
  <c r="U1546" i="1" s="1"/>
  <c r="U1547" i="1" a="1"/>
  <c r="U1547" i="1" s="1"/>
  <c r="U1548" i="1" a="1"/>
  <c r="U1548" i="1" s="1"/>
  <c r="U1549" i="1" a="1"/>
  <c r="U1549" i="1"/>
  <c r="U1550" i="1" a="1"/>
  <c r="U1550" i="1" s="1"/>
  <c r="U1551" i="1" a="1"/>
  <c r="U1551" i="1" s="1"/>
  <c r="U1552" i="1" a="1"/>
  <c r="U1552" i="1" s="1"/>
  <c r="U1553" i="1" a="1"/>
  <c r="U1553" i="1" s="1"/>
  <c r="U1554" i="1" a="1"/>
  <c r="U1554" i="1" s="1"/>
  <c r="U1555" i="1" a="1"/>
  <c r="U1555" i="1" s="1"/>
  <c r="U1556" i="1" a="1"/>
  <c r="U1556" i="1" s="1"/>
  <c r="U1557" i="1" a="1"/>
  <c r="U1557" i="1" s="1"/>
  <c r="U1558" i="1" a="1"/>
  <c r="U1558" i="1" s="1"/>
  <c r="U1559" i="1" a="1"/>
  <c r="U1559" i="1" s="1"/>
  <c r="U1560" i="1" a="1"/>
  <c r="U1560" i="1" s="1"/>
  <c r="U1561" i="1" a="1"/>
  <c r="U1561" i="1" s="1"/>
  <c r="U1562" i="1" a="1"/>
  <c r="U1562" i="1" s="1"/>
  <c r="U1563" i="1" a="1"/>
  <c r="U1563" i="1" s="1"/>
  <c r="U1564" i="1" a="1"/>
  <c r="U1564" i="1" s="1"/>
  <c r="U1565" i="1" a="1"/>
  <c r="U1565" i="1" s="1"/>
  <c r="U1566" i="1" a="1"/>
  <c r="U1566" i="1" s="1"/>
  <c r="U1567" i="1" a="1"/>
  <c r="U1567" i="1" s="1"/>
  <c r="U1568" i="1" a="1"/>
  <c r="U1568" i="1" s="1"/>
  <c r="U1569" i="1" a="1"/>
  <c r="U1569" i="1" s="1"/>
  <c r="U1570" i="1" a="1"/>
  <c r="U1570" i="1" s="1"/>
  <c r="U1571" i="1" a="1"/>
  <c r="U1571" i="1" s="1"/>
  <c r="U1572" i="1" a="1"/>
  <c r="U1572" i="1" s="1"/>
  <c r="U1573" i="1" a="1"/>
  <c r="U1573" i="1" s="1"/>
  <c r="U1574" i="1" a="1"/>
  <c r="U1574" i="1" s="1"/>
  <c r="U1575" i="1" a="1"/>
  <c r="U1575" i="1" s="1"/>
  <c r="U1576" i="1" a="1"/>
  <c r="U1576" i="1" s="1"/>
  <c r="U1577" i="1" a="1"/>
  <c r="U1577" i="1" s="1"/>
  <c r="U1578" i="1" a="1"/>
  <c r="U1578" i="1" s="1"/>
  <c r="U1579" i="1" a="1"/>
  <c r="U1579" i="1" s="1"/>
  <c r="U1580" i="1" a="1"/>
  <c r="U1580" i="1" s="1"/>
  <c r="U1581" i="1" a="1"/>
  <c r="U1581" i="1" s="1"/>
  <c r="U1582" i="1" a="1"/>
  <c r="U1582" i="1" s="1"/>
  <c r="U1583" i="1" a="1"/>
  <c r="U1583" i="1" s="1"/>
  <c r="U1584" i="1" a="1"/>
  <c r="U1584" i="1"/>
  <c r="U1585" i="1" a="1"/>
  <c r="U1585" i="1" s="1"/>
  <c r="U1586" i="1" a="1"/>
  <c r="U1586" i="1" s="1"/>
  <c r="U1587" i="1" a="1"/>
  <c r="U1587" i="1" s="1"/>
  <c r="U1588" i="1" a="1"/>
  <c r="U1588" i="1" s="1"/>
  <c r="U1589" i="1" a="1"/>
  <c r="U1589" i="1" s="1"/>
  <c r="U1590" i="1" a="1"/>
  <c r="U1590" i="1" s="1"/>
  <c r="U1591" i="1" a="1"/>
  <c r="U1591" i="1" s="1"/>
  <c r="U1592" i="1" a="1"/>
  <c r="U1592" i="1" s="1"/>
  <c r="U1593" i="1" a="1"/>
  <c r="U1593" i="1" s="1"/>
  <c r="U1594" i="1" a="1"/>
  <c r="U1594" i="1" s="1"/>
  <c r="U1595" i="1" a="1"/>
  <c r="U1595" i="1" s="1"/>
  <c r="U1596" i="1" a="1"/>
  <c r="U1596" i="1" s="1"/>
  <c r="U1597" i="1" a="1"/>
  <c r="U1597" i="1" s="1"/>
  <c r="U1598" i="1" a="1"/>
  <c r="U1598" i="1" s="1"/>
  <c r="U1599" i="1" a="1"/>
  <c r="U1599" i="1" s="1"/>
  <c r="U1600" i="1" a="1"/>
  <c r="U1600" i="1" s="1"/>
  <c r="U1601" i="1" a="1"/>
  <c r="U1601" i="1" s="1"/>
  <c r="U1602" i="1" a="1"/>
  <c r="U1602" i="1" s="1"/>
  <c r="U1603" i="1" a="1"/>
  <c r="U1603" i="1" s="1"/>
  <c r="U1604" i="1" a="1"/>
  <c r="U1604" i="1" s="1"/>
  <c r="U1605" i="1" a="1"/>
  <c r="U1605" i="1" s="1"/>
  <c r="U1606" i="1" a="1"/>
  <c r="U1606" i="1" s="1"/>
  <c r="U1607" i="1" a="1"/>
  <c r="U1607" i="1" s="1"/>
  <c r="U1608" i="1" a="1"/>
  <c r="U1608" i="1" s="1"/>
  <c r="U1609" i="1" a="1"/>
  <c r="U1609" i="1" s="1"/>
  <c r="U1610" i="1" a="1"/>
  <c r="U1610" i="1" s="1"/>
  <c r="U1611" i="1" a="1"/>
  <c r="U1611" i="1" s="1"/>
  <c r="U1612" i="1" a="1"/>
  <c r="U1612" i="1" s="1"/>
  <c r="U1613" i="1" a="1"/>
  <c r="U1613" i="1" s="1"/>
  <c r="U1614" i="1" a="1"/>
  <c r="U1614" i="1" s="1"/>
  <c r="U1615" i="1" a="1"/>
  <c r="U1615" i="1" s="1"/>
  <c r="U1616" i="1" a="1"/>
  <c r="U1616" i="1" s="1"/>
  <c r="U1617" i="1" a="1"/>
  <c r="U1617" i="1" s="1"/>
  <c r="U1618" i="1" a="1"/>
  <c r="U1618" i="1" s="1"/>
  <c r="U1619" i="1" a="1"/>
  <c r="U1619" i="1" s="1"/>
  <c r="U1620" i="1" a="1"/>
  <c r="U1620" i="1" s="1"/>
  <c r="U1621" i="1" a="1"/>
  <c r="U1621" i="1" s="1"/>
  <c r="U1622" i="1" a="1"/>
  <c r="U1622" i="1" s="1"/>
  <c r="U1623" i="1" a="1"/>
  <c r="U1623" i="1" s="1"/>
  <c r="U1624" i="1" a="1"/>
  <c r="U1624" i="1"/>
  <c r="U1625" i="1" a="1"/>
  <c r="U1625" i="1" s="1"/>
  <c r="U1626" i="1" a="1"/>
  <c r="U1626" i="1" s="1"/>
  <c r="U1627" i="1" a="1"/>
  <c r="U1627" i="1" s="1"/>
  <c r="U1628" i="1" a="1"/>
  <c r="U1628" i="1" s="1"/>
  <c r="U1629" i="1" a="1"/>
  <c r="U1629" i="1" s="1"/>
  <c r="U1630" i="1" a="1"/>
  <c r="U1630" i="1" s="1"/>
  <c r="U1631" i="1" a="1"/>
  <c r="U1631" i="1" s="1"/>
  <c r="U1632" i="1" a="1"/>
  <c r="U1632" i="1" s="1"/>
  <c r="U1633" i="1" a="1"/>
  <c r="U1633" i="1" s="1"/>
  <c r="U1634" i="1" a="1"/>
  <c r="U1634" i="1" s="1"/>
  <c r="U1635" i="1" a="1"/>
  <c r="U1635" i="1" s="1"/>
  <c r="U1636" i="1" a="1"/>
  <c r="U1636" i="1" s="1"/>
  <c r="U1637" i="1" a="1"/>
  <c r="U1637" i="1" s="1"/>
  <c r="U1638" i="1" a="1"/>
  <c r="U1638" i="1" s="1"/>
  <c r="U1639" i="1" a="1"/>
  <c r="U1639" i="1" s="1"/>
  <c r="U1640" i="1" a="1"/>
  <c r="U1640" i="1" s="1"/>
  <c r="U1641" i="1" a="1"/>
  <c r="U1641" i="1" s="1"/>
  <c r="U1642" i="1" a="1"/>
  <c r="U1642" i="1" s="1"/>
  <c r="U1643" i="1" a="1"/>
  <c r="U1643" i="1" s="1"/>
  <c r="U1644" i="1" a="1"/>
  <c r="U1644" i="1" s="1"/>
  <c r="U1645" i="1" a="1"/>
  <c r="U1645" i="1" s="1"/>
  <c r="U1646" i="1" a="1"/>
  <c r="U1646" i="1" s="1"/>
  <c r="U1647" i="1" a="1"/>
  <c r="U1647" i="1" s="1"/>
  <c r="U1648" i="1" a="1"/>
  <c r="U1648" i="1" s="1"/>
  <c r="U1649" i="1" a="1"/>
  <c r="U1649" i="1" s="1"/>
  <c r="U1650" i="1" a="1"/>
  <c r="U1650" i="1" s="1"/>
  <c r="U1651" i="1" a="1"/>
  <c r="U1651" i="1" s="1"/>
  <c r="U1652" i="1" a="1"/>
  <c r="U1652" i="1" s="1"/>
  <c r="U1653" i="1" a="1"/>
  <c r="U1653" i="1" s="1"/>
  <c r="U1654" i="1" a="1"/>
  <c r="U1654" i="1" s="1"/>
  <c r="U1655" i="1" a="1"/>
  <c r="U1655" i="1" s="1"/>
  <c r="U1656" i="1" a="1"/>
  <c r="U1656" i="1" s="1"/>
  <c r="U1657" i="1" a="1"/>
  <c r="U1657" i="1" s="1"/>
  <c r="U1658" i="1" a="1"/>
  <c r="U1658" i="1" s="1"/>
  <c r="U1659" i="1" a="1"/>
  <c r="U1659" i="1" s="1"/>
  <c r="U1660" i="1" a="1"/>
  <c r="U1660" i="1" s="1"/>
  <c r="U1661" i="1" a="1"/>
  <c r="U1661" i="1" s="1"/>
  <c r="U1662" i="1" a="1"/>
  <c r="U1662" i="1" s="1"/>
  <c r="U1663" i="1" a="1"/>
  <c r="U1663" i="1" s="1"/>
  <c r="U1664" i="1" a="1"/>
  <c r="U1664" i="1" s="1"/>
  <c r="U1665" i="1" a="1"/>
  <c r="U1665" i="1" s="1"/>
  <c r="U1666" i="1" a="1"/>
  <c r="U1666" i="1" s="1"/>
  <c r="U1667" i="1" a="1"/>
  <c r="U1667" i="1" s="1"/>
  <c r="U1668" i="1" a="1"/>
  <c r="U1668" i="1" s="1"/>
  <c r="U1669" i="1" a="1"/>
  <c r="U1669" i="1" s="1"/>
  <c r="U1670" i="1" a="1"/>
  <c r="U1670" i="1" s="1"/>
  <c r="U1671" i="1" a="1"/>
  <c r="U1671" i="1" s="1"/>
  <c r="U1672" i="1" a="1"/>
  <c r="U1672" i="1" s="1"/>
  <c r="U1673" i="1" a="1"/>
  <c r="U1673" i="1" s="1"/>
  <c r="U1674" i="1" a="1"/>
  <c r="U1674" i="1" s="1"/>
  <c r="U1675" i="1" a="1"/>
  <c r="U1675" i="1" s="1"/>
  <c r="U1676" i="1" a="1"/>
  <c r="U1676" i="1" s="1"/>
  <c r="U1677" i="1" a="1"/>
  <c r="U1677" i="1" s="1"/>
  <c r="U1678" i="1" a="1"/>
  <c r="U1678" i="1" s="1"/>
  <c r="U1679" i="1" a="1"/>
  <c r="U1679" i="1" s="1"/>
  <c r="U1680" i="1" a="1"/>
  <c r="U1680" i="1" s="1"/>
  <c r="U1681" i="1" a="1"/>
  <c r="U1681" i="1" s="1"/>
  <c r="U1682" i="1" a="1"/>
  <c r="U1682" i="1" s="1"/>
  <c r="U1683" i="1" a="1"/>
  <c r="U1683" i="1" s="1"/>
  <c r="U1684" i="1" a="1"/>
  <c r="U1684" i="1" s="1"/>
  <c r="U1685" i="1" a="1"/>
  <c r="U1685" i="1" s="1"/>
  <c r="U1686" i="1" a="1"/>
  <c r="U1686" i="1" s="1"/>
  <c r="U1687" i="1" a="1"/>
  <c r="U1687" i="1" s="1"/>
  <c r="U1688" i="1" a="1"/>
  <c r="U1688" i="1" s="1"/>
  <c r="U1689" i="1" a="1"/>
  <c r="U1689" i="1" s="1"/>
  <c r="U1690" i="1" a="1"/>
  <c r="U1690" i="1" s="1"/>
  <c r="U1691" i="1" a="1"/>
  <c r="U1691" i="1" s="1"/>
  <c r="U1692" i="1" a="1"/>
  <c r="U1692" i="1" s="1"/>
  <c r="U1693" i="1" a="1"/>
  <c r="U1693" i="1" s="1"/>
  <c r="U1694" i="1" a="1"/>
  <c r="U1694" i="1" s="1"/>
  <c r="U1695" i="1" a="1"/>
  <c r="U1695" i="1" s="1"/>
  <c r="U1696" i="1" a="1"/>
  <c r="U1696" i="1" s="1"/>
  <c r="U1697" i="1" a="1"/>
  <c r="U1697" i="1" s="1"/>
  <c r="U1698" i="1" a="1"/>
  <c r="U1698" i="1" s="1"/>
  <c r="U1699" i="1" a="1"/>
  <c r="U1699" i="1" s="1"/>
  <c r="U1700" i="1" a="1"/>
  <c r="U1700" i="1" s="1"/>
  <c r="U1701" i="1" a="1"/>
  <c r="U1701" i="1" s="1"/>
  <c r="U1702" i="1" a="1"/>
  <c r="U1702" i="1" s="1"/>
  <c r="U1703" i="1" a="1"/>
  <c r="U1703" i="1" s="1"/>
  <c r="U1704" i="1" a="1"/>
  <c r="U1704" i="1" s="1"/>
  <c r="U1705" i="1" a="1"/>
  <c r="U1705" i="1" s="1"/>
  <c r="U1706" i="1" a="1"/>
  <c r="U1706" i="1" s="1"/>
  <c r="U1707" i="1" a="1"/>
  <c r="U1707" i="1" s="1"/>
  <c r="U1708" i="1" a="1"/>
  <c r="U1708" i="1" s="1"/>
  <c r="U1709" i="1" a="1"/>
  <c r="U1709" i="1"/>
  <c r="U1710" i="1" a="1"/>
  <c r="U1710" i="1" s="1"/>
  <c r="U1711" i="1" a="1"/>
  <c r="U1711" i="1" s="1"/>
  <c r="U1712" i="1" a="1"/>
  <c r="U1712" i="1" s="1"/>
  <c r="U1713" i="1" a="1"/>
  <c r="U1713" i="1" s="1"/>
  <c r="U1714" i="1" a="1"/>
  <c r="U1714" i="1" s="1"/>
  <c r="U1715" i="1" a="1"/>
  <c r="U1715" i="1" s="1"/>
  <c r="U1716" i="1" a="1"/>
  <c r="U1716" i="1" s="1"/>
  <c r="U1717" i="1" a="1"/>
  <c r="U1717" i="1" s="1"/>
  <c r="U1718" i="1" a="1"/>
  <c r="U1718" i="1" s="1"/>
  <c r="U1719" i="1" a="1"/>
  <c r="U1719" i="1" s="1"/>
  <c r="U1720" i="1" a="1"/>
  <c r="U1720" i="1" s="1"/>
  <c r="U1721" i="1" a="1"/>
  <c r="U1721" i="1" s="1"/>
  <c r="U1722" i="1" a="1"/>
  <c r="U1722" i="1" s="1"/>
  <c r="U1723" i="1" a="1"/>
  <c r="U1723" i="1" s="1"/>
  <c r="U1724" i="1" a="1"/>
  <c r="U1724" i="1" s="1"/>
  <c r="U1725" i="1" a="1"/>
  <c r="U1725" i="1" s="1"/>
  <c r="U1726" i="1" a="1"/>
  <c r="U1726" i="1" s="1"/>
  <c r="U1727" i="1" a="1"/>
  <c r="U1727" i="1" s="1"/>
  <c r="U1728" i="1" a="1"/>
  <c r="U1728" i="1" s="1"/>
  <c r="U1729" i="1" a="1"/>
  <c r="U1729" i="1" s="1"/>
  <c r="U1730" i="1" a="1"/>
  <c r="U1730" i="1" s="1"/>
  <c r="U1731" i="1" a="1"/>
  <c r="U1731" i="1" s="1"/>
  <c r="U1732" i="1" a="1"/>
  <c r="U1732" i="1" s="1"/>
  <c r="U1733" i="1" a="1"/>
  <c r="U1733" i="1" s="1"/>
  <c r="U1734" i="1" a="1"/>
  <c r="U1734" i="1" s="1"/>
  <c r="U1735" i="1" a="1"/>
  <c r="U1735" i="1" s="1"/>
  <c r="U1736" i="1" a="1"/>
  <c r="U1736" i="1" s="1"/>
  <c r="U1737" i="1" a="1"/>
  <c r="U1737" i="1" s="1"/>
  <c r="U1738" i="1" a="1"/>
  <c r="U1738" i="1" s="1"/>
  <c r="U1739" i="1" a="1"/>
  <c r="U1739" i="1" s="1"/>
  <c r="U1740" i="1" a="1"/>
  <c r="U1740" i="1" s="1"/>
  <c r="U1741" i="1" a="1"/>
  <c r="U1741" i="1" s="1"/>
  <c r="U1742" i="1" a="1"/>
  <c r="U1742" i="1" s="1"/>
  <c r="U1743" i="1" a="1"/>
  <c r="U1743" i="1" s="1"/>
  <c r="U1744" i="1" a="1"/>
  <c r="U1744" i="1" s="1"/>
  <c r="U1745" i="1" a="1"/>
  <c r="U1745" i="1" s="1"/>
  <c r="U1746" i="1" a="1"/>
  <c r="U1746" i="1" s="1"/>
  <c r="U1747" i="1" a="1"/>
  <c r="U1747" i="1" s="1"/>
  <c r="U1748" i="1" a="1"/>
  <c r="U1748" i="1" s="1"/>
  <c r="U1749" i="1" a="1"/>
  <c r="U1749" i="1" s="1"/>
  <c r="U1750" i="1" a="1"/>
  <c r="U1750" i="1" s="1"/>
  <c r="U1751" i="1" a="1"/>
  <c r="U1751" i="1" s="1"/>
  <c r="U1752" i="1" a="1"/>
  <c r="U1752" i="1" s="1"/>
  <c r="U1753" i="1" a="1"/>
  <c r="U1753" i="1" s="1"/>
  <c r="U1754" i="1" a="1"/>
  <c r="U1754" i="1" s="1"/>
  <c r="U1755" i="1" a="1"/>
  <c r="U1755" i="1" s="1"/>
  <c r="U1756" i="1" a="1"/>
  <c r="U1756" i="1" s="1"/>
  <c r="U1757" i="1" a="1"/>
  <c r="U1757" i="1" s="1"/>
  <c r="U1758" i="1" a="1"/>
  <c r="U1758" i="1" s="1"/>
  <c r="U1759" i="1" a="1"/>
  <c r="U1759" i="1" s="1"/>
  <c r="U1760" i="1" a="1"/>
  <c r="U1760" i="1" s="1"/>
  <c r="U1761" i="1" a="1"/>
  <c r="U1761" i="1" s="1"/>
  <c r="U1762" i="1" a="1"/>
  <c r="U1762" i="1" s="1"/>
  <c r="U1763" i="1" a="1"/>
  <c r="U1763" i="1" s="1"/>
  <c r="U1764" i="1" a="1"/>
  <c r="U1764" i="1" s="1"/>
  <c r="U1765" i="1" a="1"/>
  <c r="U1765" i="1" s="1"/>
  <c r="U1766" i="1" a="1"/>
  <c r="U1766" i="1" s="1"/>
  <c r="U1767" i="1" a="1"/>
  <c r="U1767" i="1"/>
  <c r="U1768" i="1" a="1"/>
  <c r="U1768" i="1" s="1"/>
  <c r="U1769" i="1" a="1"/>
  <c r="U1769" i="1" s="1"/>
  <c r="U1770" i="1" a="1"/>
  <c r="U1770" i="1" s="1"/>
  <c r="U1771" i="1" a="1"/>
  <c r="U1771" i="1" s="1"/>
  <c r="U1772" i="1" a="1"/>
  <c r="U1772" i="1" s="1"/>
  <c r="U1773" i="1" a="1"/>
  <c r="U1773" i="1" s="1"/>
  <c r="U1774" i="1" a="1"/>
  <c r="U1774" i="1" s="1"/>
  <c r="U1775" i="1" a="1"/>
  <c r="U1775" i="1" s="1"/>
  <c r="U1776" i="1" a="1"/>
  <c r="U1776" i="1" s="1"/>
  <c r="U1777" i="1" a="1"/>
  <c r="U1777" i="1" s="1"/>
  <c r="U1778" i="1" a="1"/>
  <c r="U1778" i="1" s="1"/>
  <c r="U1779" i="1" a="1"/>
  <c r="U1779" i="1" s="1"/>
  <c r="U1780" i="1" a="1"/>
  <c r="U1780" i="1" s="1"/>
  <c r="U1781" i="1" a="1"/>
  <c r="U1781" i="1" s="1"/>
  <c r="U1782" i="1" a="1"/>
  <c r="U1782" i="1" s="1"/>
  <c r="U1783" i="1" a="1"/>
  <c r="U1783" i="1" s="1"/>
  <c r="U1784" i="1" a="1"/>
  <c r="U1784" i="1" s="1"/>
  <c r="U1785" i="1" a="1"/>
  <c r="U1785" i="1" s="1"/>
  <c r="U1786" i="1" a="1"/>
  <c r="U1786" i="1" s="1"/>
  <c r="U1787" i="1" a="1"/>
  <c r="U1787" i="1" s="1"/>
  <c r="U1788" i="1" a="1"/>
  <c r="U1788" i="1" s="1"/>
  <c r="U1789" i="1" a="1"/>
  <c r="U1789" i="1" s="1"/>
  <c r="U1790" i="1" a="1"/>
  <c r="U1790" i="1" s="1"/>
  <c r="U1791" i="1" a="1"/>
  <c r="U1791" i="1" s="1"/>
  <c r="U1792" i="1" a="1"/>
  <c r="U1792" i="1" s="1"/>
  <c r="U1793" i="1" a="1"/>
  <c r="U1793" i="1" s="1"/>
  <c r="U1794" i="1" a="1"/>
  <c r="U1794" i="1" s="1"/>
  <c r="U1795" i="1" a="1"/>
  <c r="U1795" i="1" s="1"/>
  <c r="U1796" i="1" a="1"/>
  <c r="U1796" i="1" s="1"/>
  <c r="U1797" i="1" a="1"/>
  <c r="U1797" i="1" s="1"/>
  <c r="U1798" i="1" a="1"/>
  <c r="U1798" i="1" s="1"/>
  <c r="U1799" i="1" a="1"/>
  <c r="U1799" i="1" s="1"/>
  <c r="U1800" i="1" a="1"/>
  <c r="U1800" i="1" s="1"/>
  <c r="U1801" i="1" a="1"/>
  <c r="U1801" i="1" s="1"/>
  <c r="U1802" i="1" a="1"/>
  <c r="U1802" i="1" s="1"/>
  <c r="U1803" i="1" a="1"/>
  <c r="U1803" i="1" s="1"/>
  <c r="U1804" i="1" a="1"/>
  <c r="U1804" i="1" s="1"/>
  <c r="U1805" i="1" a="1"/>
  <c r="U1805" i="1" s="1"/>
  <c r="U1806" i="1" a="1"/>
  <c r="U1806" i="1" s="1"/>
  <c r="U1807" i="1" a="1"/>
  <c r="U1807" i="1" s="1"/>
  <c r="U1808" i="1" a="1"/>
  <c r="U1808" i="1" s="1"/>
  <c r="U1809" i="1" a="1"/>
  <c r="U1809" i="1" s="1"/>
  <c r="U1810" i="1" a="1"/>
  <c r="U1810" i="1" s="1"/>
  <c r="U1811" i="1" a="1"/>
  <c r="U1811" i="1" s="1"/>
  <c r="U1812" i="1" a="1"/>
  <c r="U1812" i="1" s="1"/>
  <c r="U1813" i="1" a="1"/>
  <c r="U1813" i="1" s="1"/>
  <c r="U1814" i="1" a="1"/>
  <c r="U1814" i="1" s="1"/>
  <c r="U1815" i="1" a="1"/>
  <c r="U1815" i="1" s="1"/>
  <c r="U1816" i="1" a="1"/>
  <c r="U1816" i="1" s="1"/>
  <c r="U1817" i="1" a="1"/>
  <c r="U1817" i="1" s="1"/>
  <c r="U1818" i="1" a="1"/>
  <c r="U1818" i="1" s="1"/>
  <c r="U1819" i="1" a="1"/>
  <c r="U1819" i="1" s="1"/>
  <c r="U1820" i="1" a="1"/>
  <c r="U1820" i="1" s="1"/>
  <c r="U1821" i="1" a="1"/>
  <c r="U1821" i="1" s="1"/>
  <c r="U1822" i="1" a="1"/>
  <c r="U1822" i="1" s="1"/>
  <c r="U1823" i="1" a="1"/>
  <c r="U1823" i="1" s="1"/>
  <c r="U1824" i="1" a="1"/>
  <c r="U1824" i="1" s="1"/>
  <c r="U1825" i="1" a="1"/>
  <c r="U1825" i="1" s="1"/>
  <c r="U1826" i="1" a="1"/>
  <c r="U1826" i="1" s="1"/>
  <c r="U1827" i="1" a="1"/>
  <c r="U1827" i="1" s="1"/>
  <c r="U1828" i="1" a="1"/>
  <c r="U1828" i="1" s="1"/>
  <c r="U1829" i="1" a="1"/>
  <c r="U1829" i="1" s="1"/>
  <c r="U1830" i="1" a="1"/>
  <c r="U1830" i="1" s="1"/>
  <c r="U1831" i="1" a="1"/>
  <c r="U1831" i="1" s="1"/>
  <c r="U1832" i="1" a="1"/>
  <c r="U1832" i="1" s="1"/>
  <c r="U1833" i="1" a="1"/>
  <c r="U1833" i="1" s="1"/>
  <c r="U1834" i="1" a="1"/>
  <c r="U1834" i="1" s="1"/>
  <c r="U1835" i="1" a="1"/>
  <c r="U1835" i="1" s="1"/>
  <c r="U1836" i="1" a="1"/>
  <c r="U1836" i="1" s="1"/>
  <c r="U1837" i="1" a="1"/>
  <c r="U1837" i="1" s="1"/>
  <c r="U1838" i="1" a="1"/>
  <c r="U1838" i="1" s="1"/>
  <c r="U1839" i="1" a="1"/>
  <c r="U1839" i="1" s="1"/>
  <c r="U1840" i="1" a="1"/>
  <c r="U1840" i="1" s="1"/>
  <c r="U1841" i="1" a="1"/>
  <c r="U1841" i="1" s="1"/>
  <c r="U1842" i="1" a="1"/>
  <c r="U1842" i="1" s="1"/>
  <c r="U1843" i="1" a="1"/>
  <c r="U1843" i="1" s="1"/>
  <c r="U1844" i="1" a="1"/>
  <c r="U1844" i="1" s="1"/>
  <c r="U1845" i="1" a="1"/>
  <c r="U1845" i="1" s="1"/>
  <c r="U1846" i="1" a="1"/>
  <c r="U1846" i="1" s="1"/>
  <c r="U1847" i="1" a="1"/>
  <c r="U1847" i="1" s="1"/>
  <c r="U1848" i="1" a="1"/>
  <c r="U1848" i="1" s="1"/>
  <c r="U1849" i="1" a="1"/>
  <c r="U1849" i="1" s="1"/>
  <c r="U1850" i="1" a="1"/>
  <c r="U1850" i="1" s="1"/>
  <c r="U1851" i="1" a="1"/>
  <c r="U1851" i="1" s="1"/>
  <c r="U1852" i="1" a="1"/>
  <c r="U1852" i="1" s="1"/>
  <c r="U1853" i="1" a="1"/>
  <c r="U1853" i="1" s="1"/>
  <c r="U1854" i="1" a="1"/>
  <c r="U1854" i="1" s="1"/>
  <c r="U1855" i="1" a="1"/>
  <c r="U1855" i="1" s="1"/>
  <c r="U1856" i="1" a="1"/>
  <c r="U1856" i="1" s="1"/>
  <c r="U1857" i="1" a="1"/>
  <c r="U1857" i="1" s="1"/>
  <c r="U1858" i="1" a="1"/>
  <c r="U1858" i="1" s="1"/>
  <c r="U1859" i="1" a="1"/>
  <c r="U1859" i="1" s="1"/>
  <c r="U1860" i="1" a="1"/>
  <c r="U1860" i="1" s="1"/>
  <c r="U1861" i="1" a="1"/>
  <c r="U1861" i="1" s="1"/>
  <c r="U1862" i="1" a="1"/>
  <c r="U1862" i="1" s="1"/>
  <c r="U1863" i="1" a="1"/>
  <c r="U1863" i="1" s="1"/>
  <c r="U1864" i="1" a="1"/>
  <c r="U1864" i="1" s="1"/>
  <c r="U1865" i="1" a="1"/>
  <c r="U1865" i="1" s="1"/>
  <c r="U1866" i="1" a="1"/>
  <c r="U1866" i="1" s="1"/>
  <c r="U1867" i="1" a="1"/>
  <c r="U1867" i="1" s="1"/>
  <c r="U1868" i="1" a="1"/>
  <c r="U1868" i="1" s="1"/>
  <c r="U1869" i="1" a="1"/>
  <c r="U1869" i="1" s="1"/>
  <c r="U1870" i="1" a="1"/>
  <c r="U1870" i="1" s="1"/>
  <c r="U1871" i="1" a="1"/>
  <c r="U1871" i="1" s="1"/>
  <c r="U1872" i="1" a="1"/>
  <c r="U1872" i="1" s="1"/>
  <c r="U1873" i="1" a="1"/>
  <c r="U1873" i="1" s="1"/>
  <c r="U1874" i="1" a="1"/>
  <c r="U1874" i="1" s="1"/>
  <c r="U1875" i="1" a="1"/>
  <c r="U1875" i="1" s="1"/>
  <c r="U1876" i="1" a="1"/>
  <c r="U1876" i="1" s="1"/>
  <c r="U1877" i="1" a="1"/>
  <c r="U1877" i="1" s="1"/>
  <c r="U1878" i="1" a="1"/>
  <c r="U1878" i="1" s="1"/>
  <c r="U1879" i="1" a="1"/>
  <c r="U1879" i="1" s="1"/>
  <c r="U1880" i="1" a="1"/>
  <c r="U1880" i="1" s="1"/>
  <c r="U1881" i="1" a="1"/>
  <c r="U1881" i="1" s="1"/>
  <c r="U1882" i="1" a="1"/>
  <c r="U1882" i="1" s="1"/>
  <c r="U1883" i="1" a="1"/>
  <c r="U1883" i="1" s="1"/>
  <c r="U1884" i="1" a="1"/>
  <c r="U1884" i="1" s="1"/>
  <c r="U1885" i="1" a="1"/>
  <c r="U1885" i="1" s="1"/>
  <c r="U1886" i="1" a="1"/>
  <c r="U1886" i="1" s="1"/>
  <c r="U1887" i="1" a="1"/>
  <c r="U1887" i="1" s="1"/>
  <c r="U1888" i="1" a="1"/>
  <c r="U1888" i="1" s="1"/>
  <c r="U1889" i="1" a="1"/>
  <c r="U1889" i="1" s="1"/>
  <c r="U1890" i="1" a="1"/>
  <c r="U1890" i="1" s="1"/>
  <c r="U1891" i="1" a="1"/>
  <c r="U1891" i="1" s="1"/>
  <c r="U1892" i="1" a="1"/>
  <c r="U1892" i="1" s="1"/>
  <c r="U1893" i="1" a="1"/>
  <c r="U1893" i="1" s="1"/>
  <c r="U1894" i="1" a="1"/>
  <c r="U1894" i="1" s="1"/>
  <c r="U1895" i="1" a="1"/>
  <c r="U1895" i="1" s="1"/>
  <c r="U1896" i="1" a="1"/>
  <c r="U1896" i="1" s="1"/>
  <c r="U1897" i="1" a="1"/>
  <c r="U1897" i="1" s="1"/>
  <c r="U1898" i="1" a="1"/>
  <c r="U1898" i="1" s="1"/>
  <c r="U1899" i="1" a="1"/>
  <c r="U1899" i="1" s="1"/>
  <c r="U1900" i="1" a="1"/>
  <c r="U1900" i="1" s="1"/>
  <c r="U1901" i="1" a="1"/>
  <c r="U1901" i="1" s="1"/>
  <c r="U1902" i="1" a="1"/>
  <c r="U1902" i="1" s="1"/>
  <c r="U1903" i="1" a="1"/>
  <c r="U1903" i="1" s="1"/>
  <c r="U1904" i="1" a="1"/>
  <c r="U1904" i="1" s="1"/>
  <c r="U1905" i="1" a="1"/>
  <c r="U1905" i="1" s="1"/>
  <c r="U1906" i="1" a="1"/>
  <c r="U1906" i="1" s="1"/>
  <c r="U1907" i="1" a="1"/>
  <c r="U1907" i="1" s="1"/>
  <c r="U1908" i="1" a="1"/>
  <c r="U1908" i="1" s="1"/>
  <c r="U1909" i="1" a="1"/>
  <c r="U1909" i="1" s="1"/>
  <c r="U1910" i="1" a="1"/>
  <c r="U1910" i="1" s="1"/>
  <c r="U1911" i="1" a="1"/>
  <c r="U1911" i="1" s="1"/>
  <c r="U1912" i="1" a="1"/>
  <c r="U1912" i="1" s="1"/>
  <c r="U1913" i="1" a="1"/>
  <c r="U1913" i="1" s="1"/>
  <c r="U1914" i="1" a="1"/>
  <c r="U1914" i="1" s="1"/>
  <c r="U1915" i="1" a="1"/>
  <c r="U1915" i="1" s="1"/>
  <c r="U1916" i="1" a="1"/>
  <c r="U1916" i="1" s="1"/>
  <c r="U1917" i="1" a="1"/>
  <c r="U1917" i="1" s="1"/>
  <c r="U1918" i="1" a="1"/>
  <c r="U1918" i="1" s="1"/>
  <c r="U1919" i="1" a="1"/>
  <c r="U1919" i="1" s="1"/>
  <c r="U1920" i="1" a="1"/>
  <c r="U1920" i="1" s="1"/>
  <c r="U1921" i="1" a="1"/>
  <c r="U1921" i="1" s="1"/>
  <c r="U1922" i="1" a="1"/>
  <c r="U1922" i="1" s="1"/>
  <c r="U1923" i="1" a="1"/>
  <c r="U1923" i="1" s="1"/>
  <c r="U1924" i="1" a="1"/>
  <c r="U1924" i="1" s="1"/>
  <c r="U1925" i="1" a="1"/>
  <c r="U1925" i="1" s="1"/>
  <c r="U1926" i="1" a="1"/>
  <c r="U1926" i="1" s="1"/>
  <c r="U1927" i="1" a="1"/>
  <c r="U1927" i="1" s="1"/>
  <c r="U1928" i="1" a="1"/>
  <c r="U1928" i="1" s="1"/>
  <c r="U1929" i="1" a="1"/>
  <c r="U1929" i="1" s="1"/>
  <c r="U1930" i="1" a="1"/>
  <c r="U1930" i="1" s="1"/>
  <c r="U1931" i="1" a="1"/>
  <c r="U1931" i="1" s="1"/>
  <c r="U1932" i="1" a="1"/>
  <c r="U1932" i="1" s="1"/>
  <c r="U1933" i="1" a="1"/>
  <c r="U1933" i="1" s="1"/>
  <c r="U1934" i="1" a="1"/>
  <c r="U1934" i="1" s="1"/>
  <c r="U1935" i="1" a="1"/>
  <c r="U1935" i="1"/>
  <c r="U1936" i="1" a="1"/>
  <c r="U1936" i="1" s="1"/>
  <c r="U1937" i="1" a="1"/>
  <c r="U1937" i="1" s="1"/>
  <c r="U1938" i="1" a="1"/>
  <c r="U1938" i="1" s="1"/>
  <c r="U1939" i="1" a="1"/>
  <c r="U1939" i="1" s="1"/>
  <c r="U1940" i="1" a="1"/>
  <c r="U1940" i="1" s="1"/>
  <c r="U1941" i="1" a="1"/>
  <c r="U1941" i="1" s="1"/>
  <c r="U1942" i="1" a="1"/>
  <c r="U1942" i="1" s="1"/>
  <c r="U1943" i="1" a="1"/>
  <c r="U1943" i="1" s="1"/>
  <c r="U1944" i="1" a="1"/>
  <c r="U1944" i="1" s="1"/>
  <c r="U1945" i="1" a="1"/>
  <c r="U1945" i="1" s="1"/>
  <c r="U1946" i="1" a="1"/>
  <c r="U1946" i="1"/>
  <c r="U1947" i="1" a="1"/>
  <c r="U1947" i="1" s="1"/>
  <c r="U1948" i="1" a="1"/>
  <c r="U1948" i="1" s="1"/>
  <c r="U1949" i="1" a="1"/>
  <c r="U1949" i="1" s="1"/>
  <c r="U1950" i="1" a="1"/>
  <c r="U1950" i="1" s="1"/>
  <c r="U1951" i="1" a="1"/>
  <c r="U1951" i="1" s="1"/>
  <c r="U1952" i="1" a="1"/>
  <c r="U1952" i="1" s="1"/>
  <c r="U1953" i="1" a="1"/>
  <c r="U1953" i="1" s="1"/>
  <c r="U1954" i="1" a="1"/>
  <c r="U1954" i="1" s="1"/>
  <c r="U1955" i="1" a="1"/>
  <c r="U1955" i="1" s="1"/>
  <c r="U1956" i="1" a="1"/>
  <c r="U1956" i="1" s="1"/>
  <c r="U1957" i="1" a="1"/>
  <c r="U1957" i="1" s="1"/>
  <c r="U1958" i="1" a="1"/>
  <c r="U1958" i="1" s="1"/>
  <c r="U1959" i="1" a="1"/>
  <c r="U1959" i="1" s="1"/>
  <c r="U1960" i="1" a="1"/>
  <c r="U1960" i="1" s="1"/>
  <c r="U1961" i="1" a="1"/>
  <c r="U1961" i="1" s="1"/>
  <c r="U1962" i="1" a="1"/>
  <c r="U1962" i="1" s="1"/>
  <c r="U1963" i="1" a="1"/>
  <c r="U1963" i="1" s="1"/>
  <c r="U1964" i="1" a="1"/>
  <c r="U1964" i="1" s="1"/>
  <c r="U1965" i="1" a="1"/>
  <c r="U1965" i="1" s="1"/>
  <c r="U1966" i="1" a="1"/>
  <c r="U1966" i="1" s="1"/>
  <c r="U1967" i="1" a="1"/>
  <c r="U1967" i="1" s="1"/>
  <c r="U1968" i="1" a="1"/>
  <c r="U1968" i="1" s="1"/>
  <c r="U1969" i="1" a="1"/>
  <c r="U1969" i="1" s="1"/>
  <c r="U1970" i="1" a="1"/>
  <c r="U1970" i="1" s="1"/>
  <c r="U1971" i="1" a="1"/>
  <c r="U1971" i="1" s="1"/>
  <c r="U1972" i="1" a="1"/>
  <c r="U1972" i="1" s="1"/>
  <c r="U1973" i="1" a="1"/>
  <c r="U1973" i="1" s="1"/>
  <c r="U1974" i="1" a="1"/>
  <c r="U1974" i="1" s="1"/>
  <c r="U1975" i="1" a="1"/>
  <c r="U1975" i="1" s="1"/>
  <c r="U1976" i="1" a="1"/>
  <c r="U1976" i="1" s="1"/>
  <c r="U1977" i="1" a="1"/>
  <c r="U1977" i="1" s="1"/>
  <c r="U1978" i="1" a="1"/>
  <c r="U1978" i="1" s="1"/>
  <c r="U1979" i="1" a="1"/>
  <c r="U1979" i="1" s="1"/>
  <c r="U1980" i="1" a="1"/>
  <c r="U1980" i="1" s="1"/>
  <c r="U1981" i="1" a="1"/>
  <c r="U1981" i="1" s="1"/>
  <c r="U1982" i="1" a="1"/>
  <c r="U1982" i="1" s="1"/>
  <c r="U1983" i="1" a="1"/>
  <c r="U1983" i="1" s="1"/>
  <c r="U1984" i="1" a="1"/>
  <c r="U1984" i="1" s="1"/>
  <c r="U1985" i="1" a="1"/>
  <c r="U1985" i="1" s="1"/>
  <c r="U1986" i="1" a="1"/>
  <c r="U1986" i="1" s="1"/>
  <c r="U1987" i="1" a="1"/>
  <c r="U1987" i="1" s="1"/>
  <c r="U1988" i="1" a="1"/>
  <c r="U1988" i="1" s="1"/>
  <c r="U1989" i="1" a="1"/>
  <c r="U1989" i="1" s="1"/>
  <c r="U1990" i="1" a="1"/>
  <c r="U1990" i="1" s="1"/>
  <c r="U1991" i="1" a="1"/>
  <c r="U1991" i="1" s="1"/>
  <c r="U1992" i="1" a="1"/>
  <c r="U1992" i="1" s="1"/>
  <c r="U1993" i="1" a="1"/>
  <c r="U1993" i="1" s="1"/>
  <c r="U1994" i="1" a="1"/>
  <c r="U1994" i="1" s="1"/>
  <c r="U1995" i="1" a="1"/>
  <c r="U1995" i="1" s="1"/>
  <c r="U1996" i="1" a="1"/>
  <c r="U1996" i="1" s="1"/>
  <c r="U1997" i="1" a="1"/>
  <c r="U1997" i="1" s="1"/>
  <c r="U1998" i="1" a="1"/>
  <c r="U1998" i="1" s="1"/>
  <c r="U1999" i="1" a="1"/>
  <c r="U1999" i="1" s="1"/>
  <c r="U2000" i="1" a="1"/>
  <c r="U2000" i="1" s="1"/>
  <c r="U2001" i="1" a="1"/>
  <c r="U2001" i="1" s="1"/>
  <c r="U2002" i="1" a="1"/>
  <c r="U2002" i="1" s="1"/>
  <c r="U2003" i="1" a="1"/>
  <c r="U2003" i="1" s="1"/>
  <c r="U2004" i="1" a="1"/>
  <c r="U2004" i="1" s="1"/>
  <c r="U2005" i="1" a="1"/>
  <c r="U2005" i="1" s="1"/>
  <c r="U2006" i="1" a="1"/>
  <c r="U2006" i="1" s="1"/>
  <c r="U2007" i="1" a="1"/>
  <c r="U2007" i="1" s="1"/>
  <c r="U2008" i="1" a="1"/>
  <c r="U2008" i="1" s="1"/>
  <c r="U2009" i="1" a="1"/>
  <c r="U2009" i="1" s="1"/>
  <c r="U2010" i="1" a="1"/>
  <c r="U2010" i="1" s="1"/>
  <c r="U2011" i="1" a="1"/>
  <c r="U2011" i="1" s="1"/>
  <c r="U2012" i="1" a="1"/>
  <c r="U2012" i="1" s="1"/>
  <c r="U2013" i="1" a="1"/>
  <c r="U2013" i="1" s="1"/>
  <c r="U2014" i="1" a="1"/>
  <c r="U2014" i="1" s="1"/>
  <c r="U2015" i="1" a="1"/>
  <c r="U2015" i="1" s="1"/>
  <c r="U2016" i="1" a="1"/>
  <c r="U2016" i="1" s="1"/>
  <c r="U2017" i="1" a="1"/>
  <c r="U2017" i="1" s="1"/>
  <c r="U2018" i="1" a="1"/>
  <c r="U2018" i="1" s="1"/>
  <c r="U2019" i="1" a="1"/>
  <c r="U2019" i="1" s="1"/>
  <c r="U2020" i="1" a="1"/>
  <c r="U2020" i="1" s="1"/>
  <c r="U2021" i="1" a="1"/>
  <c r="U2021" i="1" s="1"/>
  <c r="U2022" i="1" a="1"/>
  <c r="U2022" i="1" s="1"/>
  <c r="U2023" i="1" a="1"/>
  <c r="U2023" i="1" s="1"/>
  <c r="U2024" i="1" a="1"/>
  <c r="U2024" i="1" s="1"/>
  <c r="U2025" i="1" a="1"/>
  <c r="U2025" i="1" s="1"/>
  <c r="U2026" i="1" a="1"/>
  <c r="U2026" i="1" s="1"/>
  <c r="U2027" i="1" a="1"/>
  <c r="U2027" i="1" s="1"/>
  <c r="U2028" i="1" a="1"/>
  <c r="U2028" i="1" s="1"/>
  <c r="U2029" i="1" a="1"/>
  <c r="U2029" i="1" s="1"/>
  <c r="U2030" i="1" a="1"/>
  <c r="U2030" i="1" s="1"/>
  <c r="U2031" i="1" a="1"/>
  <c r="U2031" i="1" s="1"/>
  <c r="U2032" i="1" a="1"/>
  <c r="U2032" i="1" s="1"/>
  <c r="U2033" i="1" a="1"/>
  <c r="U2033" i="1" s="1"/>
  <c r="U2034" i="1" a="1"/>
  <c r="U2034" i="1" s="1"/>
  <c r="U2035" i="1" a="1"/>
  <c r="U2035" i="1" s="1"/>
  <c r="U2036" i="1" a="1"/>
  <c r="U2036" i="1" s="1"/>
  <c r="U2037" i="1" a="1"/>
  <c r="U2037" i="1" s="1"/>
  <c r="U2038" i="1" a="1"/>
  <c r="U2038" i="1" s="1"/>
  <c r="U2039" i="1" a="1"/>
  <c r="U2039" i="1" s="1"/>
  <c r="U2040" i="1" a="1"/>
  <c r="U2040" i="1" s="1"/>
  <c r="U2041" i="1" a="1"/>
  <c r="U2041" i="1" s="1"/>
  <c r="U2042" i="1" a="1"/>
  <c r="U2042" i="1" s="1"/>
  <c r="U2043" i="1" a="1"/>
  <c r="U2043" i="1" s="1"/>
  <c r="U2044" i="1" a="1"/>
  <c r="U2044" i="1" s="1"/>
  <c r="U2045" i="1" a="1"/>
  <c r="U2045" i="1" s="1"/>
  <c r="U2046" i="1" a="1"/>
  <c r="U2046" i="1" s="1"/>
  <c r="U2047" i="1" a="1"/>
  <c r="U2047" i="1" s="1"/>
  <c r="U2048" i="1" a="1"/>
  <c r="U2048" i="1" s="1"/>
  <c r="U2049" i="1" a="1"/>
  <c r="U2049" i="1" s="1"/>
  <c r="U2050" i="1" a="1"/>
  <c r="U2050" i="1" s="1"/>
  <c r="U2051" i="1" a="1"/>
  <c r="U2051" i="1" s="1"/>
  <c r="U2052" i="1" a="1"/>
  <c r="U2052" i="1" s="1"/>
  <c r="U2053" i="1" a="1"/>
  <c r="U2053" i="1" s="1"/>
  <c r="U2054" i="1" a="1"/>
  <c r="U2054" i="1" s="1"/>
  <c r="U2055" i="1" a="1"/>
  <c r="U2055" i="1" s="1"/>
  <c r="U2056" i="1" a="1"/>
  <c r="U2056" i="1" s="1"/>
  <c r="U2057" i="1" a="1"/>
  <c r="U2057" i="1" s="1"/>
  <c r="U2058" i="1" a="1"/>
  <c r="U2058" i="1" s="1"/>
  <c r="U2059" i="1" a="1"/>
  <c r="U2059" i="1" s="1"/>
  <c r="U2060" i="1" a="1"/>
  <c r="U2060" i="1" s="1"/>
  <c r="U2061" i="1" a="1"/>
  <c r="U2061" i="1" s="1"/>
  <c r="U2062" i="1" a="1"/>
  <c r="U2062" i="1" s="1"/>
  <c r="U2063" i="1" a="1"/>
  <c r="U2063" i="1" s="1"/>
  <c r="U2064" i="1" a="1"/>
  <c r="U2064" i="1" s="1"/>
  <c r="U2065" i="1" a="1"/>
  <c r="U2065" i="1" s="1"/>
  <c r="U2066" i="1" a="1"/>
  <c r="U2066" i="1" s="1"/>
  <c r="U2067" i="1" a="1"/>
  <c r="U2067" i="1" s="1"/>
  <c r="U2068" i="1" a="1"/>
  <c r="U2068" i="1" s="1"/>
  <c r="U2069" i="1" a="1"/>
  <c r="U2069" i="1" s="1"/>
  <c r="U2070" i="1" a="1"/>
  <c r="U2070" i="1" s="1"/>
  <c r="U2071" i="1" a="1"/>
  <c r="U2071" i="1" s="1"/>
  <c r="U2072" i="1" a="1"/>
  <c r="U2072" i="1" s="1"/>
  <c r="U2073" i="1" a="1"/>
  <c r="U2073" i="1" s="1"/>
  <c r="U2074" i="1" a="1"/>
  <c r="U2074" i="1" s="1"/>
  <c r="U2075" i="1" a="1"/>
  <c r="U2075" i="1" s="1"/>
  <c r="U2076" i="1" a="1"/>
  <c r="U2076" i="1" s="1"/>
  <c r="U2077" i="1" a="1"/>
  <c r="U2077" i="1" s="1"/>
  <c r="U2078" i="1" a="1"/>
  <c r="U2078" i="1" s="1"/>
  <c r="U2079" i="1" a="1"/>
  <c r="U2079" i="1" s="1"/>
  <c r="U2080" i="1" a="1"/>
  <c r="U2080" i="1" s="1"/>
  <c r="U2081" i="1" a="1"/>
  <c r="U2081" i="1" s="1"/>
  <c r="U2082" i="1" a="1"/>
  <c r="U2082" i="1" s="1"/>
  <c r="U2083" i="1" a="1"/>
  <c r="U2083" i="1" s="1"/>
  <c r="U2084" i="1" a="1"/>
  <c r="U2084" i="1" s="1"/>
  <c r="U2085" i="1" a="1"/>
  <c r="U2085" i="1" s="1"/>
  <c r="U2086" i="1" a="1"/>
  <c r="U2086" i="1" s="1"/>
  <c r="U2087" i="1" a="1"/>
  <c r="U2087" i="1" s="1"/>
  <c r="U2088" i="1" a="1"/>
  <c r="U2088" i="1" s="1"/>
  <c r="U2089" i="1" a="1"/>
  <c r="U2089" i="1" s="1"/>
  <c r="U2090" i="1" a="1"/>
  <c r="U2090" i="1" s="1"/>
  <c r="U2091" i="1" a="1"/>
  <c r="U2091" i="1" s="1"/>
  <c r="U2092" i="1" a="1"/>
  <c r="U2092" i="1" s="1"/>
  <c r="U2093" i="1" a="1"/>
  <c r="U2093" i="1"/>
  <c r="U2094" i="1" a="1"/>
  <c r="U2094" i="1" s="1"/>
  <c r="U2095" i="1" a="1"/>
  <c r="U2095" i="1" s="1"/>
  <c r="U2096" i="1" a="1"/>
  <c r="U2096" i="1" s="1"/>
  <c r="U2097" i="1" a="1"/>
  <c r="U2097" i="1" s="1"/>
  <c r="U2098" i="1" a="1"/>
  <c r="U2098" i="1" s="1"/>
  <c r="U2099" i="1" a="1"/>
  <c r="U2099" i="1" s="1"/>
  <c r="U2100" i="1" a="1"/>
  <c r="U2100" i="1" s="1"/>
  <c r="U2101" i="1" a="1"/>
  <c r="U2101" i="1" s="1"/>
  <c r="U2102" i="1" a="1"/>
  <c r="U2102" i="1" s="1"/>
  <c r="U2103" i="1" a="1"/>
  <c r="U2103" i="1" s="1"/>
  <c r="U2104" i="1" a="1"/>
  <c r="U2104" i="1" s="1"/>
  <c r="U2105" i="1" a="1"/>
  <c r="U2105" i="1" s="1"/>
  <c r="U2106" i="1" a="1"/>
  <c r="U2106" i="1" s="1"/>
  <c r="U2107" i="1" a="1"/>
  <c r="U2107" i="1" s="1"/>
  <c r="U2108" i="1" a="1"/>
  <c r="U2108" i="1" s="1"/>
  <c r="U2109" i="1" a="1"/>
  <c r="U2109" i="1" s="1"/>
  <c r="U2110" i="1" a="1"/>
  <c r="U2110" i="1" s="1"/>
  <c r="U2111" i="1" a="1"/>
  <c r="U2111" i="1" s="1"/>
  <c r="U2112" i="1" a="1"/>
  <c r="U2112" i="1" s="1"/>
  <c r="U2113" i="1" a="1"/>
  <c r="U2113" i="1" s="1"/>
  <c r="U2114" i="1" a="1"/>
  <c r="U2114" i="1" s="1"/>
  <c r="U2115" i="1" a="1"/>
  <c r="U2115" i="1" s="1"/>
  <c r="U2116" i="1" a="1"/>
  <c r="U2116" i="1" s="1"/>
  <c r="U2117" i="1" a="1"/>
  <c r="U2117" i="1" s="1"/>
  <c r="U2118" i="1" a="1"/>
  <c r="U2118" i="1" s="1"/>
  <c r="U2119" i="1" a="1"/>
  <c r="U2119" i="1" s="1"/>
  <c r="U2120" i="1" a="1"/>
  <c r="U2120" i="1" s="1"/>
  <c r="U2121" i="1" a="1"/>
  <c r="U2121" i="1" s="1"/>
  <c r="U2122" i="1" a="1"/>
  <c r="U2122" i="1" s="1"/>
  <c r="U2123" i="1" a="1"/>
  <c r="U2123" i="1" s="1"/>
  <c r="U2124" i="1" a="1"/>
  <c r="U2124" i="1" s="1"/>
  <c r="U2125" i="1" a="1"/>
  <c r="U2125" i="1" s="1"/>
  <c r="U2126" i="1" a="1"/>
  <c r="U2126" i="1" s="1"/>
  <c r="U2127" i="1" a="1"/>
  <c r="U2127" i="1" s="1"/>
  <c r="U2128" i="1" a="1"/>
  <c r="U2128" i="1" s="1"/>
  <c r="U2129" i="1" a="1"/>
  <c r="U2129" i="1" s="1"/>
  <c r="U2130" i="1" a="1"/>
  <c r="U2130" i="1" s="1"/>
  <c r="U2131" i="1" a="1"/>
  <c r="U2131" i="1" s="1"/>
  <c r="U2132" i="1" a="1"/>
  <c r="U2132" i="1" s="1"/>
  <c r="U2133" i="1" a="1"/>
  <c r="U2133" i="1" s="1"/>
  <c r="U2134" i="1" a="1"/>
  <c r="U2134" i="1" s="1"/>
  <c r="U2135" i="1" a="1"/>
  <c r="U2135" i="1" s="1"/>
  <c r="U2136" i="1" a="1"/>
  <c r="U2136" i="1" s="1"/>
  <c r="U2137" i="1" a="1"/>
  <c r="U2137" i="1" s="1"/>
  <c r="U2138" i="1" a="1"/>
  <c r="U2138" i="1" s="1"/>
  <c r="U2139" i="1" a="1"/>
  <c r="U2139" i="1" s="1"/>
  <c r="U2140" i="1" a="1"/>
  <c r="U2140" i="1"/>
  <c r="U2141" i="1" a="1"/>
  <c r="U2141" i="1" s="1"/>
  <c r="U2142" i="1" a="1"/>
  <c r="U2142" i="1" s="1"/>
  <c r="U2143" i="1" a="1"/>
  <c r="U2143" i="1" s="1"/>
  <c r="U2144" i="1" a="1"/>
  <c r="U2144" i="1" s="1"/>
  <c r="U2145" i="1" a="1"/>
  <c r="U2145" i="1" s="1"/>
  <c r="U2146" i="1" a="1"/>
  <c r="U2146" i="1" s="1"/>
  <c r="U2147" i="1" a="1"/>
  <c r="U2147" i="1" s="1"/>
  <c r="U2148" i="1" a="1"/>
  <c r="U2148" i="1" s="1"/>
  <c r="U2149" i="1" a="1"/>
  <c r="U2149" i="1" s="1"/>
  <c r="U2150" i="1" a="1"/>
  <c r="U2150" i="1" s="1"/>
  <c r="U2151" i="1" a="1"/>
  <c r="U2151" i="1"/>
  <c r="U2152" i="1" a="1"/>
  <c r="U2152" i="1" s="1"/>
  <c r="U2153" i="1" a="1"/>
  <c r="U2153" i="1" s="1"/>
  <c r="U2154" i="1" a="1"/>
  <c r="U2154" i="1" s="1"/>
  <c r="U2155" i="1" a="1"/>
  <c r="U2155" i="1" s="1"/>
  <c r="U2156" i="1" a="1"/>
  <c r="U2156" i="1" s="1"/>
  <c r="U2157" i="1" a="1"/>
  <c r="U2157" i="1" s="1"/>
  <c r="U2158" i="1" a="1"/>
  <c r="U2158" i="1" s="1"/>
  <c r="U2159" i="1" a="1"/>
  <c r="U2159" i="1" s="1"/>
  <c r="U2160" i="1" a="1"/>
  <c r="U2160" i="1" s="1"/>
  <c r="U2161" i="1" a="1"/>
  <c r="U2161" i="1" s="1"/>
  <c r="U2162" i="1" a="1"/>
  <c r="U2162" i="1"/>
  <c r="U2163" i="1" a="1"/>
  <c r="U2163" i="1" s="1"/>
  <c r="U2164" i="1" a="1"/>
  <c r="U2164" i="1" s="1"/>
  <c r="U2165" i="1" a="1"/>
  <c r="U2165" i="1" s="1"/>
  <c r="U2166" i="1" a="1"/>
  <c r="U2166" i="1" s="1"/>
  <c r="U2167" i="1" a="1"/>
  <c r="U2167" i="1" s="1"/>
  <c r="U2168" i="1" a="1"/>
  <c r="U2168" i="1" s="1"/>
  <c r="U2169" i="1" a="1"/>
  <c r="U2169" i="1" s="1"/>
  <c r="U2170" i="1" a="1"/>
  <c r="U2170" i="1" s="1"/>
  <c r="U2171" i="1" a="1"/>
  <c r="U2171" i="1" s="1"/>
  <c r="U2172" i="1" a="1"/>
  <c r="U2172" i="1" s="1"/>
  <c r="U2173" i="1" a="1"/>
  <c r="U2173" i="1" s="1"/>
  <c r="U2174" i="1" a="1"/>
  <c r="U2174" i="1" s="1"/>
  <c r="U2175" i="1" a="1"/>
  <c r="U2175" i="1" s="1"/>
  <c r="U2176" i="1" a="1"/>
  <c r="U2176" i="1" s="1"/>
  <c r="U2177" i="1" a="1"/>
  <c r="U2177" i="1" s="1"/>
  <c r="U2178" i="1" a="1"/>
  <c r="U2178" i="1" s="1"/>
  <c r="U2179" i="1" a="1"/>
  <c r="U2179" i="1" s="1"/>
  <c r="U2180" i="1" a="1"/>
  <c r="U2180" i="1" s="1"/>
  <c r="U2181" i="1" a="1"/>
  <c r="U2181" i="1" s="1"/>
  <c r="U2182" i="1" a="1"/>
  <c r="U2182" i="1" s="1"/>
  <c r="U2183" i="1" a="1"/>
  <c r="U2183" i="1" s="1"/>
  <c r="U2184" i="1" a="1"/>
  <c r="U2184" i="1" s="1"/>
  <c r="U2185" i="1" a="1"/>
  <c r="U2185" i="1" s="1"/>
  <c r="U2186" i="1" a="1"/>
  <c r="U2186" i="1" s="1"/>
  <c r="U2187" i="1" a="1"/>
  <c r="U2187" i="1" s="1"/>
  <c r="U2188" i="1" a="1"/>
  <c r="U2188" i="1" s="1"/>
  <c r="U2189" i="1" a="1"/>
  <c r="U2189" i="1" s="1"/>
  <c r="U2190" i="1" a="1"/>
  <c r="U2190" i="1" s="1"/>
  <c r="U2191" i="1" a="1"/>
  <c r="U2191" i="1" s="1"/>
  <c r="U2192" i="1" a="1"/>
  <c r="U2192" i="1" s="1"/>
  <c r="U2193" i="1" a="1"/>
  <c r="U2193" i="1" s="1"/>
  <c r="U2194" i="1" a="1"/>
  <c r="U2194" i="1" s="1"/>
  <c r="U2195" i="1" a="1"/>
  <c r="U2195" i="1" s="1"/>
  <c r="U2196" i="1" a="1"/>
  <c r="U2196" i="1" s="1"/>
  <c r="U2197" i="1" a="1"/>
  <c r="U2197" i="1" s="1"/>
  <c r="U2198" i="1" a="1"/>
  <c r="U2198" i="1" s="1"/>
  <c r="U2199" i="1" a="1"/>
  <c r="U2199" i="1" s="1"/>
  <c r="U2200" i="1" a="1"/>
  <c r="U2200" i="1" s="1"/>
  <c r="U2201" i="1" a="1"/>
  <c r="U2201" i="1" s="1"/>
  <c r="U2202" i="1" a="1"/>
  <c r="U2202" i="1" s="1"/>
  <c r="U2203" i="1" a="1"/>
  <c r="U2203" i="1" s="1"/>
  <c r="U2204" i="1" a="1"/>
  <c r="U2204" i="1" s="1"/>
  <c r="U2205" i="1" a="1"/>
  <c r="U2205" i="1" s="1"/>
  <c r="U2206" i="1" a="1"/>
  <c r="U2206" i="1" s="1"/>
  <c r="U2207" i="1" a="1"/>
  <c r="U2207" i="1" s="1"/>
  <c r="U2208" i="1" a="1"/>
  <c r="U2208" i="1" s="1"/>
  <c r="U2209" i="1" a="1"/>
  <c r="U2209" i="1" s="1"/>
  <c r="U2210" i="1" a="1"/>
  <c r="U2210" i="1" s="1"/>
  <c r="U2211" i="1" a="1"/>
  <c r="U2211" i="1" s="1"/>
  <c r="U2212" i="1" a="1"/>
  <c r="U2212" i="1" s="1"/>
  <c r="U2213" i="1" a="1"/>
  <c r="U2213" i="1" s="1"/>
  <c r="U2214" i="1" a="1"/>
  <c r="U2214" i="1" s="1"/>
  <c r="U2215" i="1" a="1"/>
  <c r="U2215" i="1" s="1"/>
  <c r="U2216" i="1" a="1"/>
  <c r="U2216" i="1" s="1"/>
  <c r="U2217" i="1" a="1"/>
  <c r="U2217" i="1" s="1"/>
  <c r="U2218" i="1" a="1"/>
  <c r="U2218" i="1" s="1"/>
  <c r="U2219" i="1" a="1"/>
  <c r="U2219" i="1" s="1"/>
  <c r="U2220" i="1" a="1"/>
  <c r="U2220" i="1" s="1"/>
  <c r="U2221" i="1" a="1"/>
  <c r="U2221" i="1" s="1"/>
  <c r="U2222" i="1" a="1"/>
  <c r="U2222" i="1" s="1"/>
  <c r="U2223" i="1" a="1"/>
  <c r="U2223" i="1" s="1"/>
  <c r="U2224" i="1" a="1"/>
  <c r="U2224" i="1" s="1"/>
  <c r="U2225" i="1" a="1"/>
  <c r="U2225" i="1" s="1"/>
  <c r="U2226" i="1" a="1"/>
  <c r="U2226" i="1" s="1"/>
  <c r="U2227" i="1" a="1"/>
  <c r="U2227" i="1" s="1"/>
  <c r="U2228" i="1" a="1"/>
  <c r="U2228" i="1" s="1"/>
  <c r="U2229" i="1" a="1"/>
  <c r="U2229" i="1" s="1"/>
  <c r="U2230" i="1" a="1"/>
  <c r="U2230" i="1" s="1"/>
  <c r="U2231" i="1" a="1"/>
  <c r="U2231" i="1" s="1"/>
  <c r="U2232" i="1" a="1"/>
  <c r="U2232" i="1" s="1"/>
  <c r="U2233" i="1" a="1"/>
  <c r="U2233" i="1" s="1"/>
  <c r="U2234" i="1" a="1"/>
  <c r="U2234" i="1" s="1"/>
  <c r="U2235" i="1" a="1"/>
  <c r="U2235" i="1" s="1"/>
  <c r="U2236" i="1" a="1"/>
  <c r="U2236" i="1" s="1"/>
  <c r="U2237" i="1" a="1"/>
  <c r="U2237" i="1" s="1"/>
  <c r="U2238" i="1" a="1"/>
  <c r="U2238" i="1" s="1"/>
  <c r="U2239" i="1" a="1"/>
  <c r="U2239" i="1" s="1"/>
  <c r="U2240" i="1" a="1"/>
  <c r="U2240" i="1" s="1"/>
  <c r="U2241" i="1" a="1"/>
  <c r="U2241" i="1" s="1"/>
  <c r="U2242" i="1" a="1"/>
  <c r="U2242" i="1" s="1"/>
  <c r="U2243" i="1" a="1"/>
  <c r="U2243" i="1" s="1"/>
  <c r="U2244" i="1" a="1"/>
  <c r="U2244" i="1" s="1"/>
  <c r="U2245" i="1" a="1"/>
  <c r="U2245" i="1" s="1"/>
  <c r="U2246" i="1" a="1"/>
  <c r="U2246" i="1" s="1"/>
  <c r="U2247" i="1" a="1"/>
  <c r="U2247" i="1" s="1"/>
  <c r="U2248" i="1" a="1"/>
  <c r="U2248" i="1" s="1"/>
  <c r="U2249" i="1" a="1"/>
  <c r="U2249" i="1" s="1"/>
  <c r="U2250" i="1" a="1"/>
  <c r="U2250" i="1" s="1"/>
  <c r="U2251" i="1" a="1"/>
  <c r="U2251" i="1" s="1"/>
  <c r="U2252" i="1" a="1"/>
  <c r="U2252" i="1" s="1"/>
  <c r="U2253" i="1" a="1"/>
  <c r="U2253" i="1" s="1"/>
  <c r="U2254" i="1" a="1"/>
  <c r="U2254" i="1" s="1"/>
  <c r="U2255" i="1" a="1"/>
  <c r="U2255" i="1" s="1"/>
  <c r="U2256" i="1" a="1"/>
  <c r="U2256" i="1" s="1"/>
  <c r="U2257" i="1" a="1"/>
  <c r="U2257" i="1" s="1"/>
  <c r="U2258" i="1" a="1"/>
  <c r="U2258" i="1" s="1"/>
  <c r="U2259" i="1" a="1"/>
  <c r="U2259" i="1" s="1"/>
  <c r="U2260" i="1" a="1"/>
  <c r="U2260" i="1" s="1"/>
  <c r="U2261" i="1" a="1"/>
  <c r="U2261" i="1" s="1"/>
  <c r="U2262" i="1" a="1"/>
  <c r="U2262" i="1" s="1"/>
  <c r="U2263" i="1" a="1"/>
  <c r="U2263" i="1" s="1"/>
  <c r="U2264" i="1" a="1"/>
  <c r="U2264" i="1" s="1"/>
  <c r="U2265" i="1" a="1"/>
  <c r="U2265" i="1" s="1"/>
  <c r="U2266" i="1" a="1"/>
  <c r="U2266" i="1" s="1"/>
  <c r="U2267" i="1" a="1"/>
  <c r="U2267" i="1" s="1"/>
  <c r="U2268" i="1" a="1"/>
  <c r="U2268" i="1" s="1"/>
  <c r="U2269" i="1" a="1"/>
  <c r="U2269" i="1" s="1"/>
  <c r="U2270" i="1" a="1"/>
  <c r="U2270" i="1" s="1"/>
  <c r="U2271" i="1" a="1"/>
  <c r="U2271" i="1" s="1"/>
  <c r="U2272" i="1" a="1"/>
  <c r="U2272" i="1" s="1"/>
  <c r="U2273" i="1" a="1"/>
  <c r="U2273" i="1" s="1"/>
  <c r="U2274" i="1" a="1"/>
  <c r="U2274" i="1" s="1"/>
  <c r="U2275" i="1" a="1"/>
  <c r="U2275" i="1" s="1"/>
  <c r="U2276" i="1" a="1"/>
  <c r="U2276" i="1" s="1"/>
  <c r="U2277" i="1" a="1"/>
  <c r="U2277" i="1" s="1"/>
  <c r="U2278" i="1" a="1"/>
  <c r="U2278" i="1" s="1"/>
  <c r="U2279" i="1" a="1"/>
  <c r="U2279" i="1" s="1"/>
  <c r="U2280" i="1" a="1"/>
  <c r="U2280" i="1" s="1"/>
  <c r="U2281" i="1" a="1"/>
  <c r="U2281" i="1" s="1"/>
  <c r="U2282" i="1" a="1"/>
  <c r="U2282" i="1" s="1"/>
  <c r="U2283" i="1" a="1"/>
  <c r="U2283" i="1" s="1"/>
  <c r="U2284" i="1" a="1"/>
  <c r="U2284" i="1" s="1"/>
  <c r="U2285" i="1" a="1"/>
  <c r="U2285" i="1" s="1"/>
  <c r="U2286" i="1" a="1"/>
  <c r="U2286" i="1" s="1"/>
  <c r="U2287" i="1" a="1"/>
  <c r="U2287" i="1" s="1"/>
  <c r="U2288" i="1" a="1"/>
  <c r="U2288" i="1" s="1"/>
  <c r="U2289" i="1" a="1"/>
  <c r="U2289" i="1" s="1"/>
  <c r="U2290" i="1" a="1"/>
  <c r="U2290" i="1" s="1"/>
  <c r="U2291" i="1" a="1"/>
  <c r="U2291" i="1" s="1"/>
  <c r="U2292" i="1" a="1"/>
  <c r="U2292" i="1" s="1"/>
  <c r="U2293" i="1" a="1"/>
  <c r="U2293" i="1" s="1"/>
  <c r="U2294" i="1" a="1"/>
  <c r="U2294" i="1" s="1"/>
  <c r="U2295" i="1" a="1"/>
  <c r="U2295" i="1" s="1"/>
  <c r="U2296" i="1" a="1"/>
  <c r="U2296" i="1" s="1"/>
  <c r="U2297" i="1" a="1"/>
  <c r="U2297" i="1" s="1"/>
  <c r="U2298" i="1" a="1"/>
  <c r="U2298" i="1" s="1"/>
  <c r="U2299" i="1" a="1"/>
  <c r="U2299" i="1" s="1"/>
  <c r="U2300" i="1" a="1"/>
  <c r="U2300" i="1" s="1"/>
  <c r="U2301" i="1" a="1"/>
  <c r="U2301" i="1" s="1"/>
  <c r="U2302" i="1" a="1"/>
  <c r="U2302" i="1" s="1"/>
  <c r="U2303" i="1" a="1"/>
  <c r="U2303" i="1" s="1"/>
  <c r="U2304" i="1" a="1"/>
  <c r="U2304" i="1" s="1"/>
  <c r="U2305" i="1" a="1"/>
  <c r="U2305" i="1" s="1"/>
  <c r="U2306" i="1" a="1"/>
  <c r="U2306" i="1" s="1"/>
  <c r="U2307" i="1" a="1"/>
  <c r="U2307" i="1" s="1"/>
  <c r="U2308" i="1" a="1"/>
  <c r="U2308" i="1" s="1"/>
  <c r="U2309" i="1" a="1"/>
  <c r="U2309" i="1" s="1"/>
  <c r="U2310" i="1" a="1"/>
  <c r="U2310" i="1" s="1"/>
  <c r="U2311" i="1" a="1"/>
  <c r="U2311" i="1" s="1"/>
  <c r="U2312" i="1" a="1"/>
  <c r="U2312" i="1" s="1"/>
  <c r="U2313" i="1" a="1"/>
  <c r="U2313" i="1" s="1"/>
  <c r="U2314" i="1" a="1"/>
  <c r="U2314" i="1" s="1"/>
  <c r="U2315" i="1" a="1"/>
  <c r="U2315" i="1" s="1"/>
  <c r="U2316" i="1" a="1"/>
  <c r="U2316" i="1" s="1"/>
  <c r="U2317" i="1" a="1"/>
  <c r="U2317" i="1" s="1"/>
  <c r="U2318" i="1" a="1"/>
  <c r="U2318" i="1" s="1"/>
  <c r="U2319" i="1" a="1"/>
  <c r="U2319" i="1" s="1"/>
  <c r="U2320" i="1" a="1"/>
  <c r="U2320" i="1" s="1"/>
  <c r="U2321" i="1" a="1"/>
  <c r="U2321" i="1" s="1"/>
  <c r="U2322" i="1" a="1"/>
  <c r="U2322" i="1" s="1"/>
  <c r="U2323" i="1" a="1"/>
  <c r="U2323" i="1" s="1"/>
  <c r="U2324" i="1" a="1"/>
  <c r="U2324" i="1" s="1"/>
  <c r="U2325" i="1" a="1"/>
  <c r="U2325" i="1" s="1"/>
  <c r="U2326" i="1" a="1"/>
  <c r="U2326" i="1" s="1"/>
  <c r="U2327" i="1" a="1"/>
  <c r="U2327" i="1" s="1"/>
  <c r="U2328" i="1" a="1"/>
  <c r="U2328" i="1" s="1"/>
  <c r="U2329" i="1" a="1"/>
  <c r="U2329" i="1" s="1"/>
  <c r="U2330" i="1" a="1"/>
  <c r="U2330" i="1" s="1"/>
  <c r="U2331" i="1" a="1"/>
  <c r="U2331" i="1" s="1"/>
  <c r="U2332" i="1" a="1"/>
  <c r="U2332" i="1" s="1"/>
  <c r="U2333" i="1" a="1"/>
  <c r="U2333" i="1" s="1"/>
  <c r="U2334" i="1" a="1"/>
  <c r="U2334" i="1" s="1"/>
  <c r="U2335" i="1" a="1"/>
  <c r="U2335" i="1" s="1"/>
  <c r="U2336" i="1" a="1"/>
  <c r="U2336" i="1" s="1"/>
  <c r="U2337" i="1" a="1"/>
  <c r="U2337" i="1" s="1"/>
  <c r="U2338" i="1" a="1"/>
  <c r="U2338" i="1" s="1"/>
  <c r="U2339" i="1" a="1"/>
  <c r="U2339" i="1" s="1"/>
  <c r="U2340" i="1" a="1"/>
  <c r="U2340" i="1" s="1"/>
  <c r="U2341" i="1" a="1"/>
  <c r="U2341" i="1" s="1"/>
  <c r="U2342" i="1" a="1"/>
  <c r="U2342" i="1" s="1"/>
  <c r="U2343" i="1" a="1"/>
  <c r="U2343" i="1" s="1"/>
  <c r="U2344" i="1" a="1"/>
  <c r="U2344" i="1" s="1"/>
  <c r="U2345" i="1" a="1"/>
  <c r="U2345" i="1" s="1"/>
  <c r="U2346" i="1" a="1"/>
  <c r="U2346" i="1" s="1"/>
  <c r="U2347" i="1" a="1"/>
  <c r="U2347" i="1" s="1"/>
  <c r="U2348" i="1" a="1"/>
  <c r="U2348" i="1" s="1"/>
  <c r="U2349" i="1" a="1"/>
  <c r="U2349" i="1" s="1"/>
  <c r="U2350" i="1" a="1"/>
  <c r="U2350" i="1" s="1"/>
  <c r="U2351" i="1" a="1"/>
  <c r="U2351" i="1" s="1"/>
  <c r="U2352" i="1" a="1"/>
  <c r="U2352" i="1" s="1"/>
  <c r="U2353" i="1" a="1"/>
  <c r="U2353" i="1" s="1"/>
  <c r="U2354" i="1" a="1"/>
  <c r="U2354" i="1" s="1"/>
  <c r="U2355" i="1" a="1"/>
  <c r="U2355" i="1" s="1"/>
  <c r="U2356" i="1" a="1"/>
  <c r="U2356" i="1" s="1"/>
  <c r="U2357" i="1" a="1"/>
  <c r="U2357" i="1" s="1"/>
  <c r="U2358" i="1" a="1"/>
  <c r="U2358" i="1" s="1"/>
  <c r="U2359" i="1" a="1"/>
  <c r="U2359" i="1" s="1"/>
  <c r="U2360" i="1" a="1"/>
  <c r="U2360" i="1" s="1"/>
  <c r="U2361" i="1" a="1"/>
  <c r="U2361" i="1" s="1"/>
  <c r="U2362" i="1" a="1"/>
  <c r="U2362" i="1" s="1"/>
  <c r="U2363" i="1" a="1"/>
  <c r="U2363" i="1" s="1"/>
  <c r="U2364" i="1" a="1"/>
  <c r="U2364" i="1" s="1"/>
  <c r="U2365" i="1" a="1"/>
  <c r="U2365" i="1" s="1"/>
  <c r="U2366" i="1" a="1"/>
  <c r="U2366" i="1" s="1"/>
  <c r="U2367" i="1" a="1"/>
  <c r="U2367" i="1" s="1"/>
  <c r="U2368" i="1" a="1"/>
  <c r="U2368" i="1" s="1"/>
  <c r="U2369" i="1" a="1"/>
  <c r="U2369" i="1" s="1"/>
  <c r="U2370" i="1" a="1"/>
  <c r="U2370" i="1" s="1"/>
  <c r="U2371" i="1" a="1"/>
  <c r="U2371" i="1" s="1"/>
  <c r="U2372" i="1" a="1"/>
  <c r="U2372" i="1" s="1"/>
  <c r="U2373" i="1" a="1"/>
  <c r="U2373" i="1" s="1"/>
  <c r="U2374" i="1" a="1"/>
  <c r="U2374" i="1" s="1"/>
  <c r="U2375" i="1" a="1"/>
  <c r="U2375" i="1" s="1"/>
  <c r="U2376" i="1" a="1"/>
  <c r="U2376" i="1" s="1"/>
  <c r="U2377" i="1" a="1"/>
  <c r="U2377" i="1" s="1"/>
  <c r="U2378" i="1" a="1"/>
  <c r="U2378" i="1" s="1"/>
  <c r="U2379" i="1" a="1"/>
  <c r="U2379" i="1" s="1"/>
  <c r="U2380" i="1" a="1"/>
  <c r="U2380" i="1" s="1"/>
  <c r="U2381" i="1" a="1"/>
  <c r="U2381" i="1" s="1"/>
  <c r="U2382" i="1" a="1"/>
  <c r="U2382" i="1" s="1"/>
  <c r="U2383" i="1" a="1"/>
  <c r="U2383" i="1" s="1"/>
  <c r="U2384" i="1" a="1"/>
  <c r="U2384" i="1" s="1"/>
  <c r="U2385" i="1" a="1"/>
  <c r="U2385" i="1" s="1"/>
  <c r="U2386" i="1" a="1"/>
  <c r="U2386" i="1" s="1"/>
  <c r="U2387" i="1" a="1"/>
  <c r="U2387" i="1" s="1"/>
  <c r="U2388" i="1" a="1"/>
  <c r="U2388" i="1" s="1"/>
  <c r="U2389" i="1" a="1"/>
  <c r="U2389" i="1" s="1"/>
  <c r="U2390" i="1" a="1"/>
  <c r="U2390" i="1" s="1"/>
  <c r="U2391" i="1" a="1"/>
  <c r="U2391" i="1" s="1"/>
  <c r="U2392" i="1" a="1"/>
  <c r="U2392" i="1" s="1"/>
  <c r="U2393" i="1" a="1"/>
  <c r="U2393" i="1" s="1"/>
  <c r="U2394" i="1" a="1"/>
  <c r="U2394" i="1" s="1"/>
  <c r="U2395" i="1" a="1"/>
  <c r="U2395" i="1" s="1"/>
  <c r="U2396" i="1" a="1"/>
  <c r="U2396" i="1" s="1"/>
  <c r="U2397" i="1" a="1"/>
  <c r="U2397" i="1" s="1"/>
  <c r="U2398" i="1" a="1"/>
  <c r="U2398" i="1" s="1"/>
  <c r="U2399" i="1" a="1"/>
  <c r="U2399" i="1" s="1"/>
  <c r="U2400" i="1" a="1"/>
  <c r="U2400" i="1" s="1"/>
  <c r="U2401" i="1" a="1"/>
  <c r="U2401" i="1" s="1"/>
  <c r="U2402" i="1" a="1"/>
  <c r="U2402" i="1" s="1"/>
  <c r="U2403" i="1" a="1"/>
  <c r="U2403" i="1" s="1"/>
  <c r="U2404" i="1" a="1"/>
  <c r="U2404" i="1" s="1"/>
  <c r="U2405" i="1" a="1"/>
  <c r="U2405" i="1" s="1"/>
  <c r="U2406" i="1" a="1"/>
  <c r="U2406" i="1" s="1"/>
  <c r="U2407" i="1" a="1"/>
  <c r="U2407" i="1" s="1"/>
  <c r="U2408" i="1" a="1"/>
  <c r="U2408" i="1" s="1"/>
  <c r="U2409" i="1" a="1"/>
  <c r="U2409" i="1" s="1"/>
  <c r="U2410" i="1" a="1"/>
  <c r="U2410" i="1" s="1"/>
  <c r="U2411" i="1" a="1"/>
  <c r="U2411" i="1" s="1"/>
  <c r="U2412" i="1" a="1"/>
  <c r="U2412" i="1" s="1"/>
  <c r="U2413" i="1" a="1"/>
  <c r="U2413" i="1" s="1"/>
  <c r="U2414" i="1" a="1"/>
  <c r="U2414" i="1" s="1"/>
  <c r="U2415" i="1" a="1"/>
  <c r="U2415" i="1" s="1"/>
  <c r="U2416" i="1" a="1"/>
  <c r="U2416" i="1" s="1"/>
  <c r="U2417" i="1" a="1"/>
  <c r="U2417" i="1" s="1"/>
  <c r="U2418" i="1" a="1"/>
  <c r="U2418" i="1" s="1"/>
  <c r="U2419" i="1" a="1"/>
  <c r="U2419" i="1" s="1"/>
  <c r="U2420" i="1" a="1"/>
  <c r="U2420" i="1" s="1"/>
  <c r="U2421" i="1" a="1"/>
  <c r="U2421" i="1"/>
  <c r="U2422" i="1" a="1"/>
  <c r="U2422" i="1" s="1"/>
  <c r="U2423" i="1" a="1"/>
  <c r="U2423" i="1" s="1"/>
  <c r="U2424" i="1" a="1"/>
  <c r="U2424" i="1" s="1"/>
  <c r="U2425" i="1" a="1"/>
  <c r="U2425" i="1" s="1"/>
  <c r="U2426" i="1" a="1"/>
  <c r="U2426" i="1" s="1"/>
  <c r="U2427" i="1" a="1"/>
  <c r="U2427" i="1" s="1"/>
  <c r="U2428" i="1" a="1"/>
  <c r="U2428" i="1" s="1"/>
  <c r="U2429" i="1" a="1"/>
  <c r="U2429" i="1" s="1"/>
  <c r="U2430" i="1" a="1"/>
  <c r="U2430" i="1" s="1"/>
  <c r="U2431" i="1" a="1"/>
  <c r="U2431" i="1" s="1"/>
  <c r="U2432" i="1" a="1"/>
  <c r="U2432" i="1" s="1"/>
  <c r="U2433" i="1" a="1"/>
  <c r="U2433" i="1" s="1"/>
  <c r="U2434" i="1" a="1"/>
  <c r="U2434" i="1" s="1"/>
  <c r="U2435" i="1" a="1"/>
  <c r="U2435" i="1" s="1"/>
  <c r="U2436" i="1" a="1"/>
  <c r="U2436" i="1" s="1"/>
  <c r="U2437" i="1" a="1"/>
  <c r="U2437" i="1" s="1"/>
  <c r="U2438" i="1" a="1"/>
  <c r="U2438" i="1" s="1"/>
  <c r="U2439" i="1" a="1"/>
  <c r="U2439" i="1" s="1"/>
  <c r="U2440" i="1" a="1"/>
  <c r="U2440" i="1" s="1"/>
  <c r="U2441" i="1" a="1"/>
  <c r="U2441" i="1" s="1"/>
  <c r="U2442" i="1" a="1"/>
  <c r="U2442" i="1" s="1"/>
  <c r="U2443" i="1" a="1"/>
  <c r="U2443" i="1" s="1"/>
  <c r="U2444" i="1" a="1"/>
  <c r="U2444" i="1" s="1"/>
  <c r="U2445" i="1" a="1"/>
  <c r="U2445" i="1" s="1"/>
  <c r="U2446" i="1" a="1"/>
  <c r="U2446" i="1" s="1"/>
  <c r="U2447" i="1" a="1"/>
  <c r="U2447" i="1" s="1"/>
  <c r="U2448" i="1" a="1"/>
  <c r="U2448" i="1" s="1"/>
  <c r="U2449" i="1" a="1"/>
  <c r="U2449" i="1" s="1"/>
  <c r="U2450" i="1" a="1"/>
  <c r="U2450" i="1" s="1"/>
  <c r="U2451" i="1" a="1"/>
  <c r="U2451" i="1" s="1"/>
  <c r="U2452" i="1" a="1"/>
  <c r="U2452" i="1" s="1"/>
  <c r="U2453" i="1" a="1"/>
  <c r="U2453" i="1" s="1"/>
  <c r="U2454" i="1" a="1"/>
  <c r="U2454" i="1" s="1"/>
  <c r="U2455" i="1" a="1"/>
  <c r="U2455" i="1" s="1"/>
  <c r="U2456" i="1" a="1"/>
  <c r="U2456" i="1" s="1"/>
  <c r="U2457" i="1" a="1"/>
  <c r="U2457" i="1" s="1"/>
  <c r="U2458" i="1" a="1"/>
  <c r="U2458" i="1" s="1"/>
  <c r="U2459" i="1" a="1"/>
  <c r="U2459" i="1" s="1"/>
  <c r="U2460" i="1" a="1"/>
  <c r="U2460" i="1" s="1"/>
  <c r="U2461" i="1" a="1"/>
  <c r="U2461" i="1" s="1"/>
  <c r="U2462" i="1" a="1"/>
  <c r="U2462" i="1" s="1"/>
  <c r="U2463" i="1" a="1"/>
  <c r="U2463" i="1" s="1"/>
  <c r="U2464" i="1" a="1"/>
  <c r="U2464" i="1" s="1"/>
  <c r="U2465" i="1" a="1"/>
  <c r="U2465" i="1" s="1"/>
  <c r="U2466" i="1" a="1"/>
  <c r="U2466" i="1" s="1"/>
  <c r="U2467" i="1" a="1"/>
  <c r="U2467" i="1" s="1"/>
  <c r="U2468" i="1" a="1"/>
  <c r="U2468" i="1" s="1"/>
  <c r="U2469" i="1" a="1"/>
  <c r="U2469" i="1" s="1"/>
  <c r="U2470" i="1" a="1"/>
  <c r="U2470" i="1" s="1"/>
  <c r="U2471" i="1" a="1"/>
  <c r="U2471" i="1" s="1"/>
  <c r="U2472" i="1" a="1"/>
  <c r="U2472" i="1" s="1"/>
  <c r="U2473" i="1" a="1"/>
  <c r="U2473" i="1" s="1"/>
  <c r="U2474" i="1" a="1"/>
  <c r="U2474" i="1" s="1"/>
  <c r="U2475" i="1" a="1"/>
  <c r="U2475" i="1" s="1"/>
  <c r="U2476" i="1" a="1"/>
  <c r="U2476" i="1" s="1"/>
  <c r="U2477" i="1" a="1"/>
  <c r="U2477" i="1" s="1"/>
  <c r="U2478" i="1" a="1"/>
  <c r="U2478" i="1" s="1"/>
  <c r="U2479" i="1" a="1"/>
  <c r="U2479" i="1" s="1"/>
  <c r="U2480" i="1" a="1"/>
  <c r="U2480" i="1" s="1"/>
  <c r="U2481" i="1" a="1"/>
  <c r="U2481" i="1" s="1"/>
  <c r="U2482" i="1" a="1"/>
  <c r="U2482" i="1" s="1"/>
  <c r="U2483" i="1" a="1"/>
  <c r="U2483" i="1" s="1"/>
  <c r="U2484" i="1" a="1"/>
  <c r="U2484" i="1" s="1"/>
  <c r="U2485" i="1" a="1"/>
  <c r="U2485" i="1" s="1"/>
  <c r="U2486" i="1" a="1"/>
  <c r="U2486" i="1" s="1"/>
  <c r="U2487" i="1" a="1"/>
  <c r="U2487" i="1" s="1"/>
  <c r="U2488" i="1" a="1"/>
  <c r="U2488" i="1" s="1"/>
  <c r="U2489" i="1" a="1"/>
  <c r="U2489" i="1" s="1"/>
  <c r="U2490" i="1" a="1"/>
  <c r="U2490" i="1" s="1"/>
  <c r="U2491" i="1" a="1"/>
  <c r="U2491" i="1" s="1"/>
  <c r="U2492" i="1" a="1"/>
  <c r="U2492" i="1" s="1"/>
  <c r="U2493" i="1" a="1"/>
  <c r="U2493" i="1" s="1"/>
  <c r="U2494" i="1" a="1"/>
  <c r="U2494" i="1" s="1"/>
  <c r="U2495" i="1" a="1"/>
  <c r="U2495" i="1" s="1"/>
  <c r="U2496" i="1" a="1"/>
  <c r="U2496" i="1" s="1"/>
  <c r="U2497" i="1" a="1"/>
  <c r="U2497" i="1" s="1"/>
  <c r="U2498" i="1" a="1"/>
  <c r="U2498" i="1" s="1"/>
  <c r="U2499" i="1" a="1"/>
  <c r="U2499" i="1" s="1"/>
  <c r="U2500" i="1" a="1"/>
  <c r="U2500" i="1" s="1"/>
  <c r="U2501" i="1" a="1"/>
  <c r="U2501" i="1" s="1"/>
  <c r="U2502" i="1" a="1"/>
  <c r="U2502" i="1" s="1"/>
  <c r="U2503" i="1" a="1"/>
  <c r="U2503" i="1" s="1"/>
  <c r="U2504" i="1" a="1"/>
  <c r="U2504" i="1" s="1"/>
  <c r="U2505" i="1" a="1"/>
  <c r="U2505" i="1" s="1"/>
  <c r="U2506" i="1" a="1"/>
  <c r="U2506" i="1" s="1"/>
  <c r="U2507" i="1" a="1"/>
  <c r="U2507" i="1" s="1"/>
  <c r="U2508" i="1" a="1"/>
  <c r="U2508" i="1" s="1"/>
  <c r="U2509" i="1" a="1"/>
  <c r="U2509" i="1" s="1"/>
  <c r="U2510" i="1" a="1"/>
  <c r="U2510" i="1" s="1"/>
  <c r="U2511" i="1" a="1"/>
  <c r="U2511" i="1" s="1"/>
  <c r="U2512" i="1" a="1"/>
  <c r="U2512" i="1" s="1"/>
  <c r="U2513" i="1" a="1"/>
  <c r="U2513" i="1" s="1"/>
  <c r="U2514" i="1" a="1"/>
  <c r="U2514" i="1" s="1"/>
  <c r="U2515" i="1" a="1"/>
  <c r="U2515" i="1" s="1"/>
  <c r="U2516" i="1" a="1"/>
  <c r="U2516" i="1" s="1"/>
  <c r="U2517" i="1" a="1"/>
  <c r="U2517" i="1" s="1"/>
  <c r="U2518" i="1" a="1"/>
  <c r="U2518" i="1" s="1"/>
  <c r="U2519" i="1" a="1"/>
  <c r="U2519" i="1" s="1"/>
  <c r="U2520" i="1" a="1"/>
  <c r="U2520" i="1" s="1"/>
  <c r="U2521" i="1" a="1"/>
  <c r="U2521" i="1" s="1"/>
  <c r="U2522" i="1" a="1"/>
  <c r="U2522" i="1" s="1"/>
  <c r="U2523" i="1" a="1"/>
  <c r="U2523" i="1" s="1"/>
  <c r="U2524" i="1" a="1"/>
  <c r="U2524" i="1" s="1"/>
  <c r="U2525" i="1" a="1"/>
  <c r="U2525" i="1" s="1"/>
  <c r="U2526" i="1" a="1"/>
  <c r="U2526" i="1" s="1"/>
  <c r="U2527" i="1" a="1"/>
  <c r="U2527" i="1" s="1"/>
  <c r="U2528" i="1" a="1"/>
  <c r="U2528" i="1" s="1"/>
  <c r="U2529" i="1" a="1"/>
  <c r="U2529" i="1" s="1"/>
  <c r="U2530" i="1" a="1"/>
  <c r="U2530" i="1" s="1"/>
  <c r="U2531" i="1" a="1"/>
  <c r="U2531" i="1" s="1"/>
  <c r="U2532" i="1" a="1"/>
  <c r="U2532" i="1" s="1"/>
  <c r="U2533" i="1" a="1"/>
  <c r="U2533" i="1" s="1"/>
  <c r="U2534" i="1" a="1"/>
  <c r="U2534" i="1" s="1"/>
  <c r="U2535" i="1" a="1"/>
  <c r="U2535" i="1" s="1"/>
  <c r="U2536" i="1" a="1"/>
  <c r="U2536" i="1" s="1"/>
  <c r="U2537" i="1" a="1"/>
  <c r="U2537" i="1" s="1"/>
  <c r="U2538" i="1" a="1"/>
  <c r="U2538" i="1" s="1"/>
  <c r="U2539" i="1" a="1"/>
  <c r="U2539" i="1" s="1"/>
  <c r="U2540" i="1" a="1"/>
  <c r="U2540" i="1" s="1"/>
  <c r="U2541" i="1" a="1"/>
  <c r="U2541" i="1"/>
  <c r="U2542" i="1" a="1"/>
  <c r="U2542" i="1" s="1"/>
  <c r="U2543" i="1" a="1"/>
  <c r="U2543" i="1" s="1"/>
  <c r="U2544" i="1" a="1"/>
  <c r="U2544" i="1" s="1"/>
  <c r="U2545" i="1" a="1"/>
  <c r="U2545" i="1" s="1"/>
  <c r="U2546" i="1" a="1"/>
  <c r="U2546" i="1" s="1"/>
  <c r="U2547" i="1" a="1"/>
  <c r="U2547" i="1" s="1"/>
  <c r="U2548" i="1" a="1"/>
  <c r="U2548" i="1" s="1"/>
  <c r="U2549" i="1" a="1"/>
  <c r="U2549" i="1" s="1"/>
  <c r="U2550" i="1" a="1"/>
  <c r="U2550" i="1" s="1"/>
  <c r="U2551" i="1" a="1"/>
  <c r="U2551" i="1" s="1"/>
  <c r="U2552" i="1" a="1"/>
  <c r="U2552" i="1" s="1"/>
  <c r="U2553" i="1" a="1"/>
  <c r="U2553" i="1" s="1"/>
  <c r="U2554" i="1" a="1"/>
  <c r="U2554" i="1" s="1"/>
  <c r="U2555" i="1" a="1"/>
  <c r="U2555" i="1" s="1"/>
  <c r="U2556" i="1" a="1"/>
  <c r="U2556" i="1" s="1"/>
  <c r="U2557" i="1" a="1"/>
  <c r="U2557" i="1" s="1"/>
  <c r="U2558" i="1" a="1"/>
  <c r="U2558" i="1" s="1"/>
  <c r="U2559" i="1" a="1"/>
  <c r="U2559" i="1" s="1"/>
  <c r="U2560" i="1" a="1"/>
  <c r="U2560" i="1" s="1"/>
  <c r="U2561" i="1" a="1"/>
  <c r="U2561" i="1" s="1"/>
  <c r="U2562" i="1" a="1"/>
  <c r="U2562" i="1" s="1"/>
  <c r="U2563" i="1" a="1"/>
  <c r="U2563" i="1" s="1"/>
  <c r="U2564" i="1" a="1"/>
  <c r="U2564" i="1" s="1"/>
  <c r="U2565" i="1" a="1"/>
  <c r="U2565" i="1" s="1"/>
  <c r="U2566" i="1" a="1"/>
  <c r="U2566" i="1" s="1"/>
  <c r="U2567" i="1" a="1"/>
  <c r="U2567" i="1" s="1"/>
  <c r="U2568" i="1" a="1"/>
  <c r="U2568" i="1" s="1"/>
  <c r="U2569" i="1" a="1"/>
  <c r="U2569" i="1" s="1"/>
  <c r="U2570" i="1" a="1"/>
  <c r="U2570" i="1" s="1"/>
  <c r="U2571" i="1" a="1"/>
  <c r="U2571" i="1" s="1"/>
  <c r="U2572" i="1" a="1"/>
  <c r="U2572" i="1" s="1"/>
  <c r="U2573" i="1" a="1"/>
  <c r="U2573" i="1" s="1"/>
  <c r="U2574" i="1" a="1"/>
  <c r="U2574" i="1" s="1"/>
  <c r="U2575" i="1" a="1"/>
  <c r="U2575" i="1" s="1"/>
  <c r="U2576" i="1" a="1"/>
  <c r="U2576" i="1" s="1"/>
  <c r="U2577" i="1" a="1"/>
  <c r="U2577" i="1" s="1"/>
  <c r="U2578" i="1" a="1"/>
  <c r="U2578" i="1" s="1"/>
  <c r="U2579" i="1" a="1"/>
  <c r="U2579" i="1" s="1"/>
  <c r="U2580" i="1" a="1"/>
  <c r="U2580" i="1" s="1"/>
  <c r="U2581" i="1" a="1"/>
  <c r="U2581" i="1" s="1"/>
  <c r="U2582" i="1" a="1"/>
  <c r="U2582" i="1" s="1"/>
  <c r="U2583" i="1" a="1"/>
  <c r="U2583" i="1" s="1"/>
  <c r="U2584" i="1" a="1"/>
  <c r="U2584" i="1" s="1"/>
  <c r="U2585" i="1" a="1"/>
  <c r="U2585" i="1" s="1"/>
  <c r="U2586" i="1" a="1"/>
  <c r="U2586" i="1" s="1"/>
  <c r="U2587" i="1" a="1"/>
  <c r="U2587" i="1" s="1"/>
  <c r="U2588" i="1" a="1"/>
  <c r="U2588" i="1" s="1"/>
  <c r="U2589" i="1" a="1"/>
  <c r="U2589" i="1" s="1"/>
  <c r="U2590" i="1" a="1"/>
  <c r="U2590" i="1" s="1"/>
  <c r="U2591" i="1" a="1"/>
  <c r="U2591" i="1" s="1"/>
  <c r="U2592" i="1" a="1"/>
  <c r="U2592" i="1" s="1"/>
  <c r="U2593" i="1" a="1"/>
  <c r="U2593" i="1" s="1"/>
  <c r="U2594" i="1" a="1"/>
  <c r="U2594" i="1" s="1"/>
  <c r="U2595" i="1" a="1"/>
  <c r="U2595" i="1" s="1"/>
  <c r="U2596" i="1" a="1"/>
  <c r="U2596" i="1" s="1"/>
  <c r="U2597" i="1" a="1"/>
  <c r="U2597" i="1" s="1"/>
  <c r="U2598" i="1" a="1"/>
  <c r="U2598" i="1" s="1"/>
  <c r="U2599" i="1" a="1"/>
  <c r="U2599" i="1" s="1"/>
  <c r="U2600" i="1" a="1"/>
  <c r="U2600" i="1" s="1"/>
  <c r="U2601" i="1" a="1"/>
  <c r="U2601" i="1" s="1"/>
  <c r="U2602" i="1" a="1"/>
  <c r="U2602" i="1" s="1"/>
  <c r="U2603" i="1" a="1"/>
  <c r="U2603" i="1" s="1"/>
  <c r="U2604" i="1" a="1"/>
  <c r="U2604" i="1" s="1"/>
  <c r="U2605" i="1" a="1"/>
  <c r="U2605" i="1" s="1"/>
  <c r="U2606" i="1" a="1"/>
  <c r="U2606" i="1" s="1"/>
  <c r="U2607" i="1" a="1"/>
  <c r="U2607" i="1" s="1"/>
  <c r="U2608" i="1" a="1"/>
  <c r="U2608" i="1" s="1"/>
  <c r="U2609" i="1" a="1"/>
  <c r="U2609" i="1" s="1"/>
  <c r="U2610" i="1" a="1"/>
  <c r="U2610" i="1" s="1"/>
  <c r="U2611" i="1" a="1"/>
  <c r="U2611" i="1" s="1"/>
  <c r="U2612" i="1" a="1"/>
  <c r="U2612" i="1" s="1"/>
  <c r="U2613" i="1" a="1"/>
  <c r="U2613" i="1" s="1"/>
  <c r="U2614" i="1" a="1"/>
  <c r="U2614" i="1" s="1"/>
  <c r="U2615" i="1" a="1"/>
  <c r="U2615" i="1" s="1"/>
  <c r="U2616" i="1" a="1"/>
  <c r="U2616" i="1" s="1"/>
  <c r="U2617" i="1" a="1"/>
  <c r="U2617" i="1" s="1"/>
  <c r="U2618" i="1" a="1"/>
  <c r="U2618" i="1" s="1"/>
  <c r="U2619" i="1" a="1"/>
  <c r="U2619" i="1" s="1"/>
  <c r="U2620" i="1" a="1"/>
  <c r="U2620" i="1" s="1"/>
  <c r="U2621" i="1" a="1"/>
  <c r="U2621" i="1" s="1"/>
  <c r="U2622" i="1" a="1"/>
  <c r="U2622" i="1" s="1"/>
  <c r="U2623" i="1" a="1"/>
  <c r="U2623" i="1" s="1"/>
  <c r="U2624" i="1" a="1"/>
  <c r="U2624" i="1" s="1"/>
  <c r="U2625" i="1" a="1"/>
  <c r="U2625" i="1" s="1"/>
  <c r="U2626" i="1" a="1"/>
  <c r="U2626" i="1" s="1"/>
  <c r="U2627" i="1" a="1"/>
  <c r="U2627" i="1" s="1"/>
  <c r="U2628" i="1" a="1"/>
  <c r="U2628" i="1" s="1"/>
  <c r="U2629" i="1" a="1"/>
  <c r="U2629" i="1" s="1"/>
  <c r="U2630" i="1" a="1"/>
  <c r="U2630" i="1" s="1"/>
  <c r="U2631" i="1" a="1"/>
  <c r="U2631" i="1" s="1"/>
  <c r="U2632" i="1" a="1"/>
  <c r="U2632" i="1" s="1"/>
  <c r="U2633" i="1" a="1"/>
  <c r="U2633" i="1" s="1"/>
  <c r="U2634" i="1" a="1"/>
  <c r="U2634" i="1" s="1"/>
  <c r="U2635" i="1" a="1"/>
  <c r="U2635" i="1" s="1"/>
  <c r="U2636" i="1" a="1"/>
  <c r="U2636" i="1" s="1"/>
  <c r="U2637" i="1" a="1"/>
  <c r="U2637" i="1" s="1"/>
  <c r="U2638" i="1" a="1"/>
  <c r="U2638" i="1" s="1"/>
  <c r="U2639" i="1" a="1"/>
  <c r="U2639" i="1" s="1"/>
  <c r="U2640" i="1" a="1"/>
  <c r="U2640" i="1" s="1"/>
  <c r="U2641" i="1" a="1"/>
  <c r="U2641" i="1" s="1"/>
  <c r="U2642" i="1" a="1"/>
  <c r="U2642" i="1" s="1"/>
  <c r="U2643" i="1" a="1"/>
  <c r="U2643" i="1" s="1"/>
  <c r="U2644" i="1" a="1"/>
  <c r="U2644" i="1" s="1"/>
  <c r="U2645" i="1" a="1"/>
  <c r="U2645" i="1" s="1"/>
  <c r="U2646" i="1" a="1"/>
  <c r="U2646" i="1" s="1"/>
  <c r="U2647" i="1" a="1"/>
  <c r="U2647" i="1" s="1"/>
  <c r="U2648" i="1" a="1"/>
  <c r="U2648" i="1" s="1"/>
  <c r="U2649" i="1" a="1"/>
  <c r="U2649" i="1" s="1"/>
  <c r="U2650" i="1" a="1"/>
  <c r="U2650" i="1" s="1"/>
  <c r="U2651" i="1" a="1"/>
  <c r="U2651" i="1" s="1"/>
  <c r="U2652" i="1" a="1"/>
  <c r="U2652" i="1" s="1"/>
  <c r="U2653" i="1" a="1"/>
  <c r="U2653" i="1" s="1"/>
  <c r="U2654" i="1" a="1"/>
  <c r="U2654" i="1" s="1"/>
  <c r="U2655" i="1" a="1"/>
  <c r="U2655" i="1" s="1"/>
  <c r="U2656" i="1" a="1"/>
  <c r="U2656" i="1" s="1"/>
  <c r="U2657" i="1" a="1"/>
  <c r="U2657" i="1" s="1"/>
  <c r="U2658" i="1" a="1"/>
  <c r="U2658" i="1" s="1"/>
  <c r="U2659" i="1" a="1"/>
  <c r="U2659" i="1" s="1"/>
  <c r="U2660" i="1" a="1"/>
  <c r="U2660" i="1" s="1"/>
  <c r="U2661" i="1" a="1"/>
  <c r="U2661" i="1"/>
  <c r="U2662" i="1" a="1"/>
  <c r="U2662" i="1" s="1"/>
  <c r="U2663" i="1" a="1"/>
  <c r="U2663" i="1" s="1"/>
  <c r="U2664" i="1" a="1"/>
  <c r="U2664" i="1" s="1"/>
  <c r="U2665" i="1" a="1"/>
  <c r="U2665" i="1" s="1"/>
  <c r="U2666" i="1" a="1"/>
  <c r="U2666" i="1" s="1"/>
  <c r="U2667" i="1" a="1"/>
  <c r="U2667" i="1" s="1"/>
  <c r="U2668" i="1" a="1"/>
  <c r="U2668" i="1" s="1"/>
  <c r="U2669" i="1" a="1"/>
  <c r="U2669" i="1" s="1"/>
  <c r="U2670" i="1" a="1"/>
  <c r="U2670" i="1" s="1"/>
  <c r="U2671" i="1" a="1"/>
  <c r="U2671" i="1" s="1"/>
  <c r="U2672" i="1" a="1"/>
  <c r="U2672" i="1" s="1"/>
  <c r="U2673" i="1" a="1"/>
  <c r="U2673" i="1" s="1"/>
  <c r="U2674" i="1" a="1"/>
  <c r="U2674" i="1" s="1"/>
  <c r="U2675" i="1" a="1"/>
  <c r="U2675" i="1" s="1"/>
  <c r="U2676" i="1" a="1"/>
  <c r="U2676" i="1" s="1"/>
  <c r="U2677" i="1" a="1"/>
  <c r="U2677" i="1" s="1"/>
  <c r="U2678" i="1" a="1"/>
  <c r="U2678" i="1" s="1"/>
  <c r="U2679" i="1" a="1"/>
  <c r="U2679" i="1" s="1"/>
  <c r="U2680" i="1" a="1"/>
  <c r="U2680" i="1" s="1"/>
  <c r="U2681" i="1" a="1"/>
  <c r="U2681" i="1" s="1"/>
  <c r="U2682" i="1" a="1"/>
  <c r="U2682" i="1" s="1"/>
  <c r="U2683" i="1" a="1"/>
  <c r="U2683" i="1" s="1"/>
  <c r="U2684" i="1" a="1"/>
  <c r="U2684" i="1" s="1"/>
  <c r="U2685" i="1" a="1"/>
  <c r="U2685" i="1" s="1"/>
  <c r="U2686" i="1" a="1"/>
  <c r="U2686" i="1" s="1"/>
  <c r="U2687" i="1" a="1"/>
  <c r="U2687" i="1" s="1"/>
  <c r="U2688" i="1" a="1"/>
  <c r="U2688" i="1" s="1"/>
  <c r="U2689" i="1" a="1"/>
  <c r="U2689" i="1" s="1"/>
  <c r="U2690" i="1" a="1"/>
  <c r="U2690" i="1" s="1"/>
  <c r="U2691" i="1" a="1"/>
  <c r="U2691" i="1" s="1"/>
  <c r="U2692" i="1" a="1"/>
  <c r="U2692" i="1" s="1"/>
  <c r="U2693" i="1" a="1"/>
  <c r="U2693" i="1" s="1"/>
  <c r="U2694" i="1" a="1"/>
  <c r="U2694" i="1" s="1"/>
  <c r="U2695" i="1" a="1"/>
  <c r="U2695" i="1" s="1"/>
  <c r="U2696" i="1" a="1"/>
  <c r="U2696" i="1" s="1"/>
  <c r="U2697" i="1" a="1"/>
  <c r="U2697" i="1" s="1"/>
  <c r="U2698" i="1" a="1"/>
  <c r="U2698" i="1" s="1"/>
  <c r="U2699" i="1" a="1"/>
  <c r="U2699" i="1" s="1"/>
  <c r="U2700" i="1" a="1"/>
  <c r="U2700" i="1" s="1"/>
  <c r="U2701" i="1" a="1"/>
  <c r="U2701" i="1" s="1"/>
  <c r="U2702" i="1" a="1"/>
  <c r="U2702" i="1" s="1"/>
  <c r="U2703" i="1" a="1"/>
  <c r="U2703" i="1" s="1"/>
  <c r="U2704" i="1" a="1"/>
  <c r="U2704" i="1" s="1"/>
  <c r="U2705" i="1" a="1"/>
  <c r="U2705" i="1" s="1"/>
  <c r="U2706" i="1" a="1"/>
  <c r="U2706" i="1" s="1"/>
  <c r="U2707" i="1" a="1"/>
  <c r="U2707" i="1" s="1"/>
  <c r="U2708" i="1" a="1"/>
  <c r="U2708" i="1" s="1"/>
  <c r="U2709" i="1" a="1"/>
  <c r="U2709" i="1" s="1"/>
  <c r="U2710" i="1" a="1"/>
  <c r="U2710" i="1" s="1"/>
  <c r="U2711" i="1" a="1"/>
  <c r="U2711" i="1" s="1"/>
  <c r="U2712" i="1" a="1"/>
  <c r="U2712" i="1" s="1"/>
  <c r="U2713" i="1" a="1"/>
  <c r="U2713" i="1" s="1"/>
  <c r="U2714" i="1" a="1"/>
  <c r="U2714" i="1" s="1"/>
  <c r="U2715" i="1" a="1"/>
  <c r="U2715" i="1" s="1"/>
  <c r="U2716" i="1" a="1"/>
  <c r="U2716" i="1" s="1"/>
  <c r="U2717" i="1" a="1"/>
  <c r="U2717" i="1" s="1"/>
  <c r="U2718" i="1" a="1"/>
  <c r="U2718" i="1" s="1"/>
  <c r="U2719" i="1" a="1"/>
  <c r="U2719" i="1" s="1"/>
  <c r="U2720" i="1" a="1"/>
  <c r="U2720" i="1" s="1"/>
  <c r="U2721" i="1" a="1"/>
  <c r="U2721" i="1" s="1"/>
  <c r="U2722" i="1" a="1"/>
  <c r="U2722" i="1" s="1"/>
  <c r="U2723" i="1" a="1"/>
  <c r="U2723" i="1" s="1"/>
  <c r="U2724" i="1" a="1"/>
  <c r="U2724" i="1" s="1"/>
  <c r="U2725" i="1" a="1"/>
  <c r="U2725" i="1" s="1"/>
  <c r="U2726" i="1" a="1"/>
  <c r="U2726" i="1" s="1"/>
  <c r="U2727" i="1" a="1"/>
  <c r="U2727" i="1" s="1"/>
  <c r="U2728" i="1" a="1"/>
  <c r="U2728" i="1" s="1"/>
  <c r="U2729" i="1" a="1"/>
  <c r="U2729" i="1" s="1"/>
  <c r="U2730" i="1" a="1"/>
  <c r="U2730" i="1" s="1"/>
  <c r="U2731" i="1" a="1"/>
  <c r="U2731" i="1" s="1"/>
  <c r="U2732" i="1" a="1"/>
  <c r="U2732" i="1" s="1"/>
  <c r="U2733" i="1" a="1"/>
  <c r="U2733" i="1" s="1"/>
  <c r="U2734" i="1" a="1"/>
  <c r="U2734" i="1" s="1"/>
  <c r="U2735" i="1" a="1"/>
  <c r="U2735" i="1" s="1"/>
  <c r="U2736" i="1" a="1"/>
  <c r="U2736" i="1" s="1"/>
  <c r="U2737" i="1" a="1"/>
  <c r="U2737" i="1" s="1"/>
  <c r="U2738" i="1" a="1"/>
  <c r="U2738" i="1" s="1"/>
  <c r="U2739" i="1" a="1"/>
  <c r="U2739" i="1" s="1"/>
  <c r="U2740" i="1" a="1"/>
  <c r="U2740" i="1" s="1"/>
  <c r="U2741" i="1" a="1"/>
  <c r="U2741" i="1" s="1"/>
  <c r="U2742" i="1" a="1"/>
  <c r="U2742" i="1" s="1"/>
  <c r="U2743" i="1" a="1"/>
  <c r="U2743" i="1" s="1"/>
  <c r="U2744" i="1" a="1"/>
  <c r="U2744" i="1" s="1"/>
  <c r="U2745" i="1" a="1"/>
  <c r="U2745" i="1" s="1"/>
  <c r="U2746" i="1" a="1"/>
  <c r="U2746" i="1" s="1"/>
  <c r="U2747" i="1" a="1"/>
  <c r="U2747" i="1" s="1"/>
  <c r="U2748" i="1" a="1"/>
  <c r="U2748" i="1" s="1"/>
  <c r="U2749" i="1" a="1"/>
  <c r="U2749" i="1" s="1"/>
  <c r="U2750" i="1" a="1"/>
  <c r="U2750" i="1" s="1"/>
  <c r="U2751" i="1" a="1"/>
  <c r="U2751" i="1" s="1"/>
  <c r="U2752" i="1" a="1"/>
  <c r="U2752" i="1" s="1"/>
  <c r="U2753" i="1" a="1"/>
  <c r="U2753" i="1" s="1"/>
  <c r="U2754" i="1" a="1"/>
  <c r="U2754" i="1" s="1"/>
  <c r="U2755" i="1" a="1"/>
  <c r="U2755" i="1" s="1"/>
  <c r="U2756" i="1" a="1"/>
  <c r="U2756" i="1" s="1"/>
  <c r="U2757" i="1" a="1"/>
  <c r="U2757" i="1" s="1"/>
  <c r="U2758" i="1" a="1"/>
  <c r="U2758" i="1" s="1"/>
  <c r="U2759" i="1" a="1"/>
  <c r="U2759" i="1" s="1"/>
  <c r="U2760" i="1" a="1"/>
  <c r="U2760" i="1" s="1"/>
  <c r="U2761" i="1" a="1"/>
  <c r="U2761" i="1" s="1"/>
  <c r="U2762" i="1" a="1"/>
  <c r="U2762" i="1" s="1"/>
  <c r="U2763" i="1" a="1"/>
  <c r="U2763" i="1" s="1"/>
  <c r="U2764" i="1" a="1"/>
  <c r="U2764" i="1" s="1"/>
  <c r="U2765" i="1" a="1"/>
  <c r="U2765" i="1" s="1"/>
  <c r="U2766" i="1" a="1"/>
  <c r="U2766" i="1" s="1"/>
  <c r="U2767" i="1" a="1"/>
  <c r="U2767" i="1" s="1"/>
  <c r="U2768" i="1" a="1"/>
  <c r="U2768" i="1" s="1"/>
  <c r="U2769" i="1" a="1"/>
  <c r="U2769" i="1" s="1"/>
  <c r="U2770" i="1" a="1"/>
  <c r="U2770" i="1" s="1"/>
  <c r="U2771" i="1" a="1"/>
  <c r="U2771" i="1" s="1"/>
  <c r="U2772" i="1" a="1"/>
  <c r="U2772" i="1" s="1"/>
  <c r="U2773" i="1" a="1"/>
  <c r="U2773" i="1" s="1"/>
  <c r="U2774" i="1" a="1"/>
  <c r="U2774" i="1" s="1"/>
  <c r="U2775" i="1" a="1"/>
  <c r="U2775" i="1" s="1"/>
  <c r="U2776" i="1" a="1"/>
  <c r="U2776" i="1" s="1"/>
  <c r="U2777" i="1" a="1"/>
  <c r="U2777" i="1" s="1"/>
  <c r="U2778" i="1" a="1"/>
  <c r="U2778" i="1" s="1"/>
  <c r="U2779" i="1" a="1"/>
  <c r="U2779" i="1" s="1"/>
  <c r="U2780" i="1" a="1"/>
  <c r="U2780" i="1" s="1"/>
  <c r="U2781" i="1" a="1"/>
  <c r="U2781" i="1" s="1"/>
  <c r="U2782" i="1" a="1"/>
  <c r="U2782" i="1" s="1"/>
  <c r="U2783" i="1" a="1"/>
  <c r="U2783" i="1" s="1"/>
  <c r="U2784" i="1" a="1"/>
  <c r="U2784" i="1" s="1"/>
  <c r="U2785" i="1" a="1"/>
  <c r="U2785" i="1" s="1"/>
  <c r="U2786" i="1" a="1"/>
  <c r="U2786" i="1" s="1"/>
  <c r="U2787" i="1" a="1"/>
  <c r="U2787" i="1" s="1"/>
  <c r="U2788" i="1" a="1"/>
  <c r="U2788" i="1" s="1"/>
  <c r="U2789" i="1" a="1"/>
  <c r="U2789" i="1" s="1"/>
  <c r="U2790" i="1" a="1"/>
  <c r="U2790" i="1" s="1"/>
  <c r="U2791" i="1" a="1"/>
  <c r="U2791" i="1" s="1"/>
  <c r="U2792" i="1" a="1"/>
  <c r="U2792" i="1" s="1"/>
  <c r="U2793" i="1" a="1"/>
  <c r="U2793" i="1" s="1"/>
  <c r="U2794" i="1" a="1"/>
  <c r="U2794" i="1" s="1"/>
  <c r="U2795" i="1" a="1"/>
  <c r="U2795" i="1" s="1"/>
  <c r="U2796" i="1" a="1"/>
  <c r="U2796" i="1" s="1"/>
  <c r="U2797" i="1" a="1"/>
  <c r="U2797" i="1" s="1"/>
  <c r="U2798" i="1" a="1"/>
  <c r="U2798" i="1" s="1"/>
  <c r="U2799" i="1" a="1"/>
  <c r="U2799" i="1" s="1"/>
  <c r="U2800" i="1" a="1"/>
  <c r="U2800" i="1" s="1"/>
  <c r="U2801" i="1" a="1"/>
  <c r="U2801" i="1" s="1"/>
  <c r="U2802" i="1" a="1"/>
  <c r="U2802" i="1" s="1"/>
  <c r="U2803" i="1" a="1"/>
  <c r="U2803" i="1" s="1"/>
  <c r="U2804" i="1" a="1"/>
  <c r="U2804" i="1" s="1"/>
  <c r="U2805" i="1" a="1"/>
  <c r="U2805" i="1" s="1"/>
  <c r="U2806" i="1" a="1"/>
  <c r="U2806" i="1" s="1"/>
  <c r="U2807" i="1" a="1"/>
  <c r="U2807" i="1" s="1"/>
  <c r="U2808" i="1" a="1"/>
  <c r="U2808" i="1" s="1"/>
  <c r="U2809" i="1" a="1"/>
  <c r="U2809" i="1" s="1"/>
  <c r="U2810" i="1" a="1"/>
  <c r="U2810" i="1" s="1"/>
  <c r="U2811" i="1" a="1"/>
  <c r="U2811" i="1" s="1"/>
  <c r="U2812" i="1" a="1"/>
  <c r="U2812" i="1" s="1"/>
  <c r="U2813" i="1" a="1"/>
  <c r="U2813" i="1" s="1"/>
  <c r="U2814" i="1" a="1"/>
  <c r="U2814" i="1" s="1"/>
  <c r="U2815" i="1" a="1"/>
  <c r="U2815" i="1" s="1"/>
  <c r="U2816" i="1" a="1"/>
  <c r="U2816" i="1" s="1"/>
  <c r="U2817" i="1" a="1"/>
  <c r="U2817" i="1" s="1"/>
  <c r="U2818" i="1" a="1"/>
  <c r="U2818" i="1" s="1"/>
  <c r="U2819" i="1" a="1"/>
  <c r="U2819" i="1" s="1"/>
  <c r="U2820" i="1" a="1"/>
  <c r="U2820" i="1" s="1"/>
  <c r="U2821" i="1" a="1"/>
  <c r="U2821" i="1" s="1"/>
  <c r="U2822" i="1" a="1"/>
  <c r="U2822" i="1" s="1"/>
  <c r="U2823" i="1" a="1"/>
  <c r="U2823" i="1" s="1"/>
  <c r="U2824" i="1" a="1"/>
  <c r="U2824" i="1" s="1"/>
  <c r="U2825" i="1" a="1"/>
  <c r="U2825" i="1" s="1"/>
  <c r="U2826" i="1" a="1"/>
  <c r="U2826" i="1" s="1"/>
  <c r="U2827" i="1" a="1"/>
  <c r="U2827" i="1" s="1"/>
  <c r="U2828" i="1" a="1"/>
  <c r="U2828" i="1" s="1"/>
  <c r="U2829" i="1" a="1"/>
  <c r="U2829" i="1" s="1"/>
  <c r="U2830" i="1" a="1"/>
  <c r="U2830" i="1" s="1"/>
  <c r="U2831" i="1" a="1"/>
  <c r="U2831" i="1" s="1"/>
  <c r="U2832" i="1" a="1"/>
  <c r="U2832" i="1" s="1"/>
  <c r="U2833" i="1" a="1"/>
  <c r="U2833" i="1" s="1"/>
  <c r="U2834" i="1" a="1"/>
  <c r="U2834" i="1" s="1"/>
  <c r="U2835" i="1" a="1"/>
  <c r="U2835" i="1" s="1"/>
  <c r="U2836" i="1" a="1"/>
  <c r="U2836" i="1" s="1"/>
  <c r="U2837" i="1" a="1"/>
  <c r="U2837" i="1" s="1"/>
  <c r="U2838" i="1" a="1"/>
  <c r="U2838" i="1" s="1"/>
  <c r="U2839" i="1" a="1"/>
  <c r="U2839" i="1" s="1"/>
  <c r="U2840" i="1" a="1"/>
  <c r="U2840" i="1" s="1"/>
  <c r="U2841" i="1" a="1"/>
  <c r="U2841" i="1" s="1"/>
  <c r="U2842" i="1" a="1"/>
  <c r="U2842" i="1" s="1"/>
  <c r="U2843" i="1" a="1"/>
  <c r="U2843" i="1" s="1"/>
  <c r="U2844" i="1" a="1"/>
  <c r="U2844" i="1" s="1"/>
  <c r="U2845" i="1" a="1"/>
  <c r="U2845" i="1" s="1"/>
  <c r="U2846" i="1" a="1"/>
  <c r="U2846" i="1" s="1"/>
  <c r="U2847" i="1" a="1"/>
  <c r="U2847" i="1" s="1"/>
  <c r="U2848" i="1" a="1"/>
  <c r="U2848" i="1" s="1"/>
  <c r="U2849" i="1" a="1"/>
  <c r="U2849" i="1" s="1"/>
  <c r="U2850" i="1" a="1"/>
  <c r="U2850" i="1" s="1"/>
  <c r="U2851" i="1" a="1"/>
  <c r="U2851" i="1" s="1"/>
  <c r="U2852" i="1" a="1"/>
  <c r="U2852" i="1" s="1"/>
  <c r="U2853" i="1" a="1"/>
  <c r="U2853" i="1" s="1"/>
  <c r="U2854" i="1" a="1"/>
  <c r="U2854" i="1" s="1"/>
  <c r="U2855" i="1" a="1"/>
  <c r="U2855" i="1" s="1"/>
  <c r="U2856" i="1" a="1"/>
  <c r="U2856" i="1" s="1"/>
  <c r="U2857" i="1" a="1"/>
  <c r="U2857" i="1" s="1"/>
  <c r="U2858" i="1" a="1"/>
  <c r="U2858" i="1" s="1"/>
  <c r="U2859" i="1" a="1"/>
  <c r="U2859" i="1" s="1"/>
  <c r="U2860" i="1" a="1"/>
  <c r="U2860" i="1" s="1"/>
  <c r="U2861" i="1" a="1"/>
  <c r="U2861" i="1" s="1"/>
  <c r="U2862" i="1" a="1"/>
  <c r="U2862" i="1" s="1"/>
  <c r="U2863" i="1" a="1"/>
  <c r="U2863" i="1" s="1"/>
  <c r="U2864" i="1" a="1"/>
  <c r="U2864" i="1" s="1"/>
  <c r="U2865" i="1" a="1"/>
  <c r="U2865" i="1" s="1"/>
  <c r="U2866" i="1" a="1"/>
  <c r="U2866" i="1" s="1"/>
  <c r="U2867" i="1" a="1"/>
  <c r="U2867" i="1" s="1"/>
  <c r="U2868" i="1" a="1"/>
  <c r="U2868" i="1" s="1"/>
  <c r="U2869" i="1" a="1"/>
  <c r="U2869" i="1" s="1"/>
  <c r="U2870" i="1" a="1"/>
  <c r="U2870" i="1" s="1"/>
  <c r="U2871" i="1" a="1"/>
  <c r="U2871" i="1" s="1"/>
  <c r="U2872" i="1" a="1"/>
  <c r="U2872" i="1" s="1"/>
  <c r="U2873" i="1" a="1"/>
  <c r="U2873" i="1" s="1"/>
  <c r="U2874" i="1" a="1"/>
  <c r="U2874" i="1" s="1"/>
  <c r="U2875" i="1" a="1"/>
  <c r="U2875" i="1" s="1"/>
  <c r="U2876" i="1" a="1"/>
  <c r="U2876" i="1" s="1"/>
  <c r="U2877" i="1" a="1"/>
  <c r="U2877" i="1" s="1"/>
  <c r="U2878" i="1" a="1"/>
  <c r="U2878" i="1" s="1"/>
  <c r="U2879" i="1" a="1"/>
  <c r="U2879" i="1" s="1"/>
  <c r="U2880" i="1" a="1"/>
  <c r="U2880" i="1" s="1"/>
  <c r="U2881" i="1" a="1"/>
  <c r="U2881" i="1" s="1"/>
  <c r="U2882" i="1" a="1"/>
  <c r="U2882" i="1" s="1"/>
  <c r="U2883" i="1" a="1"/>
  <c r="U2883" i="1" s="1"/>
  <c r="U2884" i="1" a="1"/>
  <c r="U2884" i="1" s="1"/>
  <c r="U2885" i="1" a="1"/>
  <c r="U2885" i="1" s="1"/>
  <c r="U2886" i="1" a="1"/>
  <c r="U2886" i="1" s="1"/>
  <c r="U2887" i="1" a="1"/>
  <c r="U2887" i="1" s="1"/>
  <c r="U2888" i="1" a="1"/>
  <c r="U2888" i="1" s="1"/>
  <c r="U2889" i="1" a="1"/>
  <c r="U2889" i="1" s="1"/>
  <c r="U2890" i="1" a="1"/>
  <c r="U2890" i="1" s="1"/>
  <c r="U2891" i="1" a="1"/>
  <c r="U2891" i="1" s="1"/>
  <c r="U2892" i="1" a="1"/>
  <c r="U2892" i="1" s="1"/>
  <c r="U2893" i="1" a="1"/>
  <c r="U2893" i="1" s="1"/>
  <c r="U2894" i="1" a="1"/>
  <c r="U2894" i="1" s="1"/>
  <c r="U2895" i="1" a="1"/>
  <c r="U2895" i="1" s="1"/>
  <c r="U2896" i="1" a="1"/>
  <c r="U2896" i="1" s="1"/>
  <c r="U2897" i="1" a="1"/>
  <c r="U2897" i="1" s="1"/>
  <c r="U2898" i="1" a="1"/>
  <c r="U2898" i="1" s="1"/>
  <c r="U2899" i="1" a="1"/>
  <c r="U2899" i="1" s="1"/>
  <c r="U2900" i="1" a="1"/>
  <c r="U2900" i="1" s="1"/>
  <c r="U2901" i="1" a="1"/>
  <c r="U2901" i="1" s="1"/>
  <c r="U2902" i="1" a="1"/>
  <c r="U2902" i="1" s="1"/>
  <c r="U2903" i="1" a="1"/>
  <c r="U2903" i="1" s="1"/>
  <c r="U2904" i="1" a="1"/>
  <c r="U2904" i="1" s="1"/>
  <c r="U2905" i="1" a="1"/>
  <c r="U2905" i="1" s="1"/>
  <c r="U2906" i="1" a="1"/>
  <c r="U2906" i="1" s="1"/>
  <c r="U2907" i="1" a="1"/>
  <c r="U2907" i="1" s="1"/>
  <c r="U2908" i="1" a="1"/>
  <c r="U2908" i="1" s="1"/>
  <c r="U2909" i="1" a="1"/>
  <c r="U2909" i="1" s="1"/>
  <c r="U2910" i="1" a="1"/>
  <c r="U2910" i="1" s="1"/>
  <c r="U2911" i="1" a="1"/>
  <c r="U2911" i="1" s="1"/>
  <c r="U2912" i="1" a="1"/>
  <c r="U2912" i="1" s="1"/>
  <c r="U2913" i="1" a="1"/>
  <c r="U2913" i="1" s="1"/>
  <c r="U2914" i="1" a="1"/>
  <c r="U2914" i="1" s="1"/>
  <c r="U2915" i="1" a="1"/>
  <c r="U2915" i="1" s="1"/>
  <c r="U2916" i="1" a="1"/>
  <c r="U2916" i="1" s="1"/>
  <c r="U2917" i="1" a="1"/>
  <c r="U2917" i="1" s="1"/>
  <c r="U2918" i="1" a="1"/>
  <c r="U2918" i="1" s="1"/>
  <c r="U2919" i="1" a="1"/>
  <c r="U2919" i="1" s="1"/>
  <c r="U2920" i="1" a="1"/>
  <c r="U2920" i="1" s="1"/>
  <c r="U2921" i="1" a="1"/>
  <c r="U2921" i="1" s="1"/>
  <c r="U2922" i="1" a="1"/>
  <c r="U2922" i="1" s="1"/>
  <c r="U2923" i="1" a="1"/>
  <c r="U2923" i="1" s="1"/>
  <c r="U2924" i="1" a="1"/>
  <c r="U2924" i="1" s="1"/>
  <c r="U2925" i="1" a="1"/>
  <c r="U2925" i="1" s="1"/>
  <c r="U2926" i="1" a="1"/>
  <c r="U2926" i="1" s="1"/>
  <c r="U2927" i="1" a="1"/>
  <c r="U2927" i="1" s="1"/>
  <c r="U2928" i="1" a="1"/>
  <c r="U2928" i="1" s="1"/>
  <c r="U2929" i="1" a="1"/>
  <c r="U2929" i="1" s="1"/>
  <c r="U2930" i="1" a="1"/>
  <c r="U2930" i="1" s="1"/>
  <c r="U2931" i="1" a="1"/>
  <c r="U2931" i="1" s="1"/>
  <c r="U2932" i="1" a="1"/>
  <c r="U2932" i="1" s="1"/>
  <c r="U2933" i="1" a="1"/>
  <c r="U2933" i="1" s="1"/>
  <c r="U2934" i="1" a="1"/>
  <c r="U2934" i="1" s="1"/>
  <c r="U2935" i="1" a="1"/>
  <c r="U2935" i="1" s="1"/>
  <c r="U2936" i="1" a="1"/>
  <c r="U2936" i="1" s="1"/>
  <c r="U2937" i="1" a="1"/>
  <c r="U2937" i="1" s="1"/>
  <c r="U2938" i="1" a="1"/>
  <c r="U2938" i="1" s="1"/>
  <c r="U2939" i="1" a="1"/>
  <c r="U2939" i="1" s="1"/>
  <c r="U2940" i="1" a="1"/>
  <c r="U2940" i="1" s="1"/>
  <c r="U2941" i="1" a="1"/>
  <c r="U2941" i="1" s="1"/>
  <c r="U2942" i="1" a="1"/>
  <c r="U2942" i="1" s="1"/>
  <c r="U2943" i="1" a="1"/>
  <c r="U2943" i="1" s="1"/>
  <c r="U2944" i="1" a="1"/>
  <c r="U2944" i="1" s="1"/>
  <c r="U2945" i="1" a="1"/>
  <c r="U2945" i="1" s="1"/>
  <c r="U2946" i="1" a="1"/>
  <c r="U2946" i="1" s="1"/>
  <c r="U2947" i="1" a="1"/>
  <c r="U2947" i="1" s="1"/>
  <c r="U2948" i="1" a="1"/>
  <c r="U2948" i="1" s="1"/>
  <c r="U2949" i="1" a="1"/>
  <c r="U2949" i="1" s="1"/>
  <c r="U2950" i="1" a="1"/>
  <c r="U2950" i="1" s="1"/>
  <c r="U2951" i="1" a="1"/>
  <c r="U2951" i="1" s="1"/>
  <c r="U2952" i="1" a="1"/>
  <c r="U2952" i="1" s="1"/>
  <c r="U2953" i="1" a="1"/>
  <c r="U2953" i="1" s="1"/>
  <c r="U2954" i="1" a="1"/>
  <c r="U2954" i="1" s="1"/>
  <c r="U2955" i="1" a="1"/>
  <c r="U2955" i="1" s="1"/>
  <c r="U2956" i="1" a="1"/>
  <c r="U2956" i="1" s="1"/>
  <c r="U2957" i="1" a="1"/>
  <c r="U2957" i="1" s="1"/>
  <c r="U2958" i="1" a="1"/>
  <c r="U2958" i="1" s="1"/>
  <c r="U2959" i="1" a="1"/>
  <c r="U2959" i="1" s="1"/>
  <c r="U2960" i="1" a="1"/>
  <c r="U2960" i="1" s="1"/>
  <c r="U2961" i="1" a="1"/>
  <c r="U2961" i="1" s="1"/>
  <c r="U2962" i="1" a="1"/>
  <c r="U2962" i="1" s="1"/>
  <c r="U2963" i="1" a="1"/>
  <c r="U2963" i="1" s="1"/>
  <c r="U2964" i="1" a="1"/>
  <c r="U2964" i="1" s="1"/>
  <c r="U2965" i="1" a="1"/>
  <c r="U2965" i="1" s="1"/>
  <c r="U2966" i="1" a="1"/>
  <c r="U2966" i="1" s="1"/>
  <c r="U2967" i="1" a="1"/>
  <c r="U2967" i="1" s="1"/>
  <c r="U2968" i="1" a="1"/>
  <c r="U2968" i="1" s="1"/>
  <c r="U2969" i="1" a="1"/>
  <c r="U2969" i="1" s="1"/>
  <c r="U2970" i="1" a="1"/>
  <c r="U2970" i="1" s="1"/>
  <c r="U2971" i="1" a="1"/>
  <c r="U2971" i="1" s="1"/>
  <c r="U2972" i="1" a="1"/>
  <c r="U2972" i="1" s="1"/>
  <c r="U2973" i="1" a="1"/>
  <c r="U2973" i="1" s="1"/>
  <c r="U2974" i="1" a="1"/>
  <c r="U2974" i="1" s="1"/>
  <c r="U2975" i="1" a="1"/>
  <c r="U2975" i="1" s="1"/>
  <c r="U2976" i="1" a="1"/>
  <c r="U2976" i="1" s="1"/>
  <c r="U2977" i="1" a="1"/>
  <c r="U2977" i="1" s="1"/>
  <c r="U2978" i="1" a="1"/>
  <c r="U2978" i="1" s="1"/>
  <c r="U2979" i="1" a="1"/>
  <c r="U2979" i="1" s="1"/>
  <c r="U2980" i="1" a="1"/>
  <c r="U2980" i="1" s="1"/>
  <c r="U2981" i="1" a="1"/>
  <c r="U2981" i="1" s="1"/>
  <c r="U2982" i="1" a="1"/>
  <c r="U2982" i="1" s="1"/>
  <c r="U2983" i="1" a="1"/>
  <c r="U2983" i="1" s="1"/>
  <c r="U2984" i="1" a="1"/>
  <c r="U2984" i="1" s="1"/>
  <c r="U2985" i="1" a="1"/>
  <c r="U2985" i="1" s="1"/>
  <c r="U2986" i="1" a="1"/>
  <c r="U2986" i="1" s="1"/>
  <c r="U2987" i="1" a="1"/>
  <c r="U2987" i="1" s="1"/>
  <c r="U2988" i="1" a="1"/>
  <c r="U2988" i="1" s="1"/>
  <c r="U2989" i="1" a="1"/>
  <c r="U2989" i="1" s="1"/>
  <c r="U2990" i="1" a="1"/>
  <c r="U2990" i="1" s="1"/>
  <c r="U2991" i="1" a="1"/>
  <c r="U2991" i="1" s="1"/>
  <c r="U2992" i="1" a="1"/>
  <c r="U2992" i="1" s="1"/>
  <c r="U2993" i="1" a="1"/>
  <c r="U2993" i="1" s="1"/>
  <c r="U2994" i="1" a="1"/>
  <c r="U2994" i="1" s="1"/>
  <c r="U2995" i="1" a="1"/>
  <c r="U2995" i="1" s="1"/>
  <c r="U2996" i="1" a="1"/>
  <c r="U2996" i="1" s="1"/>
  <c r="U2997" i="1" a="1"/>
  <c r="U2997" i="1" s="1"/>
  <c r="U2998" i="1" a="1"/>
  <c r="U2998" i="1" s="1"/>
  <c r="U2999" i="1" a="1"/>
  <c r="U2999" i="1" s="1"/>
  <c r="U3000" i="1" a="1"/>
  <c r="U3000" i="1" s="1"/>
  <c r="U3001" i="1" a="1"/>
  <c r="U3001" i="1" s="1"/>
  <c r="U3002" i="1" a="1"/>
  <c r="U3002" i="1" s="1"/>
  <c r="U3003" i="1" a="1"/>
  <c r="U3003" i="1" s="1"/>
  <c r="U3004" i="1" a="1"/>
  <c r="U3004" i="1" s="1"/>
  <c r="U3005" i="1" a="1"/>
  <c r="U3005" i="1" s="1"/>
  <c r="U3006" i="1" a="1"/>
  <c r="U3006" i="1" s="1"/>
  <c r="U3007" i="1" a="1"/>
  <c r="U3007" i="1" s="1"/>
  <c r="U3008" i="1" a="1"/>
  <c r="U3008" i="1" s="1"/>
  <c r="U3009" i="1" a="1"/>
  <c r="U3009" i="1" s="1"/>
  <c r="U3010" i="1" a="1"/>
  <c r="U3010" i="1" s="1"/>
  <c r="U3011" i="1" a="1"/>
  <c r="U3011" i="1" s="1"/>
  <c r="U3012" i="1" a="1"/>
  <c r="U3012" i="1" s="1"/>
  <c r="U3013" i="1" a="1"/>
  <c r="U3013" i="1" s="1"/>
  <c r="U3014" i="1" a="1"/>
  <c r="U3014" i="1" s="1"/>
  <c r="U3015" i="1" a="1"/>
  <c r="U3015" i="1" s="1"/>
  <c r="U3016" i="1" a="1"/>
  <c r="U3016" i="1" s="1"/>
  <c r="U3017" i="1" a="1"/>
  <c r="U3017" i="1" s="1"/>
  <c r="U3018" i="1" a="1"/>
  <c r="U3018" i="1" s="1"/>
  <c r="U3019" i="1" a="1"/>
  <c r="U3019" i="1" s="1"/>
  <c r="U3020" i="1" a="1"/>
  <c r="U3020" i="1" s="1"/>
  <c r="U3021" i="1" a="1"/>
  <c r="U3021" i="1" s="1"/>
  <c r="U3022" i="1" a="1"/>
  <c r="U3022" i="1" s="1"/>
  <c r="U3023" i="1" a="1"/>
  <c r="U3023" i="1" s="1"/>
  <c r="U3024" i="1" a="1"/>
  <c r="U3024" i="1" s="1"/>
  <c r="U3025" i="1" a="1"/>
  <c r="U3025" i="1" s="1"/>
  <c r="U3026" i="1" a="1"/>
  <c r="U3026" i="1" s="1"/>
  <c r="U3027" i="1" a="1"/>
  <c r="U3027" i="1" s="1"/>
  <c r="U3028" i="1" a="1"/>
  <c r="U3028" i="1" s="1"/>
  <c r="U3029" i="1" a="1"/>
  <c r="U3029" i="1" s="1"/>
  <c r="U3030" i="1" a="1"/>
  <c r="U3030" i="1" s="1"/>
  <c r="U3031" i="1" a="1"/>
  <c r="U3031" i="1" s="1"/>
  <c r="U3032" i="1" a="1"/>
  <c r="U3032" i="1" s="1"/>
  <c r="U3033" i="1" a="1"/>
  <c r="U3033" i="1" s="1"/>
  <c r="U3034" i="1" a="1"/>
  <c r="U3034" i="1" s="1"/>
  <c r="U3035" i="1" a="1"/>
  <c r="U3035" i="1" s="1"/>
  <c r="U3036" i="1" a="1"/>
  <c r="U3036" i="1" s="1"/>
  <c r="U3037" i="1" a="1"/>
  <c r="U3037" i="1" s="1"/>
  <c r="U3038" i="1" a="1"/>
  <c r="U3038" i="1" s="1"/>
  <c r="U3039" i="1" a="1"/>
  <c r="U3039" i="1" s="1"/>
  <c r="U3040" i="1" a="1"/>
  <c r="U3040" i="1" s="1"/>
  <c r="U3041" i="1" a="1"/>
  <c r="U3041" i="1" s="1"/>
  <c r="U3042" i="1" a="1"/>
  <c r="U3042" i="1" s="1"/>
  <c r="U3043" i="1" a="1"/>
  <c r="U3043" i="1" s="1"/>
  <c r="U3044" i="1" a="1"/>
  <c r="U3044" i="1" s="1"/>
  <c r="U3045" i="1" a="1"/>
  <c r="U3045" i="1" s="1"/>
  <c r="U3046" i="1" a="1"/>
  <c r="U3046" i="1" s="1"/>
  <c r="U3047" i="1" a="1"/>
  <c r="U3047" i="1" s="1"/>
  <c r="U3048" i="1" a="1"/>
  <c r="U3048" i="1" s="1"/>
  <c r="U3049" i="1" a="1"/>
  <c r="U3049" i="1" s="1"/>
  <c r="U3050" i="1" a="1"/>
  <c r="U3050" i="1" s="1"/>
  <c r="U3051" i="1" a="1"/>
  <c r="U3051" i="1" s="1"/>
  <c r="U3052" i="1" a="1"/>
  <c r="U3052" i="1" s="1"/>
  <c r="U3053" i="1" a="1"/>
  <c r="U3053" i="1" s="1"/>
  <c r="U3054" i="1" a="1"/>
  <c r="U3054" i="1" s="1"/>
  <c r="U3055" i="1" a="1"/>
  <c r="U3055" i="1" s="1"/>
  <c r="U3056" i="1" a="1"/>
  <c r="U3056" i="1" s="1"/>
  <c r="U3057" i="1" a="1"/>
  <c r="U3057" i="1" s="1"/>
  <c r="U3058" i="1" a="1"/>
  <c r="U3058" i="1" s="1"/>
  <c r="U3059" i="1" a="1"/>
  <c r="U3059" i="1" s="1"/>
  <c r="U3060" i="1" a="1"/>
  <c r="U3060" i="1" s="1"/>
  <c r="U3061" i="1" a="1"/>
  <c r="U3061" i="1" s="1"/>
  <c r="U3062" i="1" a="1"/>
  <c r="U3062" i="1" s="1"/>
  <c r="U3063" i="1" a="1"/>
  <c r="U3063" i="1" s="1"/>
  <c r="U3064" i="1" a="1"/>
  <c r="U3064" i="1" s="1"/>
  <c r="U3065" i="1" a="1"/>
  <c r="U3065" i="1" s="1"/>
  <c r="U3066" i="1" a="1"/>
  <c r="U3066" i="1" s="1"/>
  <c r="U3067" i="1" a="1"/>
  <c r="U3067" i="1" s="1"/>
  <c r="U3068" i="1" a="1"/>
  <c r="U3068" i="1" s="1"/>
  <c r="U3069" i="1" a="1"/>
  <c r="U3069" i="1" s="1"/>
  <c r="U3070" i="1" a="1"/>
  <c r="U3070" i="1" s="1"/>
  <c r="U3071" i="1" a="1"/>
  <c r="U3071" i="1" s="1"/>
  <c r="U3072" i="1" a="1"/>
  <c r="U3072" i="1" s="1"/>
  <c r="U3073" i="1" a="1"/>
  <c r="U3073" i="1" s="1"/>
  <c r="U3074" i="1" a="1"/>
  <c r="U3074" i="1" s="1"/>
  <c r="U3075" i="1" a="1"/>
  <c r="U3075" i="1" s="1"/>
  <c r="U3076" i="1" a="1"/>
  <c r="U3076" i="1" s="1"/>
  <c r="U3077" i="1" a="1"/>
  <c r="U3077" i="1" s="1"/>
  <c r="U3078" i="1" a="1"/>
  <c r="U3078" i="1" s="1"/>
  <c r="U3079" i="1" a="1"/>
  <c r="U3079" i="1" s="1"/>
  <c r="U3080" i="1" a="1"/>
  <c r="U3080" i="1" s="1"/>
  <c r="U3081" i="1" a="1"/>
  <c r="U3081" i="1" s="1"/>
  <c r="U3082" i="1" a="1"/>
  <c r="U3082" i="1" s="1"/>
  <c r="U3083" i="1" a="1"/>
  <c r="U3083" i="1" s="1"/>
  <c r="U3084" i="1" a="1"/>
  <c r="U3084" i="1" s="1"/>
  <c r="U3085" i="1" a="1"/>
  <c r="U3085" i="1" s="1"/>
  <c r="U3086" i="1" a="1"/>
  <c r="U3086" i="1" s="1"/>
  <c r="U3087" i="1" a="1"/>
  <c r="U3087" i="1" s="1"/>
  <c r="U3088" i="1" a="1"/>
  <c r="U3088" i="1" s="1"/>
  <c r="U3089" i="1" a="1"/>
  <c r="U3089" i="1" s="1"/>
  <c r="U3090" i="1" a="1"/>
  <c r="U3090" i="1" s="1"/>
  <c r="U3091" i="1" a="1"/>
  <c r="U3091" i="1" s="1"/>
  <c r="U3092" i="1" a="1"/>
  <c r="U3092" i="1" s="1"/>
  <c r="U3093" i="1" a="1"/>
  <c r="U3093" i="1" s="1"/>
  <c r="U3094" i="1" a="1"/>
  <c r="U3094" i="1" s="1"/>
  <c r="U3095" i="1" a="1"/>
  <c r="U3095" i="1" s="1"/>
  <c r="U3096" i="1" a="1"/>
  <c r="U3096" i="1" s="1"/>
  <c r="U3097" i="1" a="1"/>
  <c r="U3097" i="1" s="1"/>
  <c r="U3098" i="1" a="1"/>
  <c r="U3098" i="1" s="1"/>
  <c r="U3099" i="1" a="1"/>
  <c r="U3099" i="1" s="1"/>
  <c r="U3100" i="1" a="1"/>
  <c r="U3100" i="1" s="1"/>
  <c r="U3101" i="1" a="1"/>
  <c r="U3101" i="1" s="1"/>
  <c r="U3102" i="1" a="1"/>
  <c r="U3102" i="1" s="1"/>
  <c r="U3103" i="1" a="1"/>
  <c r="U3103" i="1" s="1"/>
  <c r="U3104" i="1" a="1"/>
  <c r="U3104" i="1" s="1"/>
  <c r="U3105" i="1" a="1"/>
  <c r="U3105" i="1" s="1"/>
  <c r="U3106" i="1" a="1"/>
  <c r="U3106" i="1" s="1"/>
  <c r="U3107" i="1" a="1"/>
  <c r="U3107" i="1" s="1"/>
  <c r="U3108" i="1" a="1"/>
  <c r="U3108" i="1" s="1"/>
  <c r="U3109" i="1" a="1"/>
  <c r="U3109" i="1" s="1"/>
  <c r="U3110" i="1" a="1"/>
  <c r="U3110" i="1" s="1"/>
  <c r="U3111" i="1" a="1"/>
  <c r="U3111" i="1" s="1"/>
  <c r="U3112" i="1" a="1"/>
  <c r="U3112" i="1" s="1"/>
  <c r="U3113" i="1" a="1"/>
  <c r="U3113" i="1" s="1"/>
  <c r="U3114" i="1" a="1"/>
  <c r="U3114" i="1" s="1"/>
  <c r="U3115" i="1" a="1"/>
  <c r="U3115" i="1" s="1"/>
  <c r="U3116" i="1" a="1"/>
  <c r="U3116" i="1" s="1"/>
  <c r="U3117" i="1" a="1"/>
  <c r="U3117" i="1" s="1"/>
  <c r="U3118" i="1" a="1"/>
  <c r="U3118" i="1" s="1"/>
  <c r="U3119" i="1" a="1"/>
  <c r="U3119" i="1" s="1"/>
  <c r="U3120" i="1" a="1"/>
  <c r="U3120" i="1" s="1"/>
  <c r="U3121" i="1" a="1"/>
  <c r="U3121" i="1" s="1"/>
  <c r="U3122" i="1" a="1"/>
  <c r="U3122" i="1" s="1"/>
  <c r="U3123" i="1" a="1"/>
  <c r="U3123" i="1" s="1"/>
  <c r="U3124" i="1" a="1"/>
  <c r="U3124" i="1" s="1"/>
  <c r="U3125" i="1" a="1"/>
  <c r="U3125" i="1" s="1"/>
  <c r="U3126" i="1" a="1"/>
  <c r="U3126" i="1" s="1"/>
  <c r="U3127" i="1" a="1"/>
  <c r="U3127" i="1" s="1"/>
  <c r="U3128" i="1" a="1"/>
  <c r="U3128" i="1" s="1"/>
  <c r="U3129" i="1" a="1"/>
  <c r="U3129" i="1" s="1"/>
  <c r="U3130" i="1" a="1"/>
  <c r="U3130" i="1" s="1"/>
  <c r="U3131" i="1" a="1"/>
  <c r="U3131" i="1" s="1"/>
  <c r="U3132" i="1" a="1"/>
  <c r="U3132" i="1" s="1"/>
  <c r="U3133" i="1" a="1"/>
  <c r="U3133" i="1" s="1"/>
  <c r="U3134" i="1" a="1"/>
  <c r="U3134" i="1" s="1"/>
  <c r="U3135" i="1" a="1"/>
  <c r="U3135" i="1" s="1"/>
  <c r="U3136" i="1" a="1"/>
  <c r="U3136" i="1" s="1"/>
  <c r="U3137" i="1" a="1"/>
  <c r="U3137" i="1" s="1"/>
  <c r="U3138" i="1" a="1"/>
  <c r="U3138" i="1" s="1"/>
  <c r="U3139" i="1" a="1"/>
  <c r="U3139" i="1" s="1"/>
  <c r="U3140" i="1" a="1"/>
  <c r="U3140" i="1" s="1"/>
  <c r="U3141" i="1" a="1"/>
  <c r="U3141" i="1" s="1"/>
  <c r="U3142" i="1" a="1"/>
  <c r="U3142" i="1" s="1"/>
  <c r="U3143" i="1" a="1"/>
  <c r="U3143" i="1" s="1"/>
  <c r="U3144" i="1" a="1"/>
  <c r="U3144" i="1" s="1"/>
  <c r="U3145" i="1" a="1"/>
  <c r="U3145" i="1" s="1"/>
  <c r="U3146" i="1" a="1"/>
  <c r="U3146" i="1" s="1"/>
  <c r="U3147" i="1" a="1"/>
  <c r="U3147" i="1" s="1"/>
  <c r="U3148" i="1" a="1"/>
  <c r="U3148" i="1" s="1"/>
  <c r="U3149" i="1" a="1"/>
  <c r="U3149" i="1" s="1"/>
  <c r="U3150" i="1" a="1"/>
  <c r="U3150" i="1" s="1"/>
  <c r="U3151" i="1" a="1"/>
  <c r="U3151" i="1" s="1"/>
  <c r="U3152" i="1" a="1"/>
  <c r="U3152" i="1" s="1"/>
  <c r="U3153" i="1" a="1"/>
  <c r="U3153" i="1" s="1"/>
  <c r="U3154" i="1" a="1"/>
  <c r="U3154" i="1" s="1"/>
  <c r="U3155" i="1" a="1"/>
  <c r="U3155" i="1" s="1"/>
  <c r="U3156" i="1" a="1"/>
  <c r="U3156" i="1" s="1"/>
  <c r="U3157" i="1" a="1"/>
  <c r="U3157" i="1" s="1"/>
  <c r="U3158" i="1" a="1"/>
  <c r="U3158" i="1" s="1"/>
  <c r="U3159" i="1" a="1"/>
  <c r="U3159" i="1" s="1"/>
  <c r="U3160" i="1" a="1"/>
  <c r="U3160" i="1" s="1"/>
  <c r="U3161" i="1" a="1"/>
  <c r="U3161" i="1" s="1"/>
  <c r="U3162" i="1" a="1"/>
  <c r="U3162" i="1" s="1"/>
  <c r="U3163" i="1" a="1"/>
  <c r="U3163" i="1" s="1"/>
  <c r="U3164" i="1" a="1"/>
  <c r="U3164" i="1" s="1"/>
  <c r="U3165" i="1" a="1"/>
  <c r="U3165" i="1" s="1"/>
  <c r="U3166" i="1" a="1"/>
  <c r="U3166" i="1" s="1"/>
  <c r="U3167" i="1" a="1"/>
  <c r="U3167" i="1" s="1"/>
  <c r="U3168" i="1" a="1"/>
  <c r="U3168" i="1" s="1"/>
  <c r="U3169" i="1" a="1"/>
  <c r="U3169" i="1" s="1"/>
  <c r="U3170" i="1" a="1"/>
  <c r="U3170" i="1" s="1"/>
  <c r="U3171" i="1" a="1"/>
  <c r="U3171" i="1" s="1"/>
  <c r="U3172" i="1" a="1"/>
  <c r="U3172" i="1" s="1"/>
  <c r="U3173" i="1" a="1"/>
  <c r="U3173" i="1" s="1"/>
  <c r="U3174" i="1" a="1"/>
  <c r="U3174" i="1" s="1"/>
  <c r="U3175" i="1" a="1"/>
  <c r="U3175" i="1" s="1"/>
  <c r="U3176" i="1" a="1"/>
  <c r="U3176" i="1" s="1"/>
  <c r="U3177" i="1" a="1"/>
  <c r="U3177" i="1" s="1"/>
  <c r="U3178" i="1" a="1"/>
  <c r="U3178" i="1" s="1"/>
  <c r="U3179" i="1" a="1"/>
  <c r="U3179" i="1" s="1"/>
  <c r="U3180" i="1" a="1"/>
  <c r="U3180" i="1" s="1"/>
  <c r="U3181" i="1" a="1"/>
  <c r="U3181" i="1" s="1"/>
  <c r="U3182" i="1" a="1"/>
  <c r="U3182" i="1" s="1"/>
  <c r="U3183" i="1" a="1"/>
  <c r="U3183" i="1" s="1"/>
  <c r="U3184" i="1" a="1"/>
  <c r="U3184" i="1" s="1"/>
  <c r="U3185" i="1" a="1"/>
  <c r="U3185" i="1" s="1"/>
  <c r="U3186" i="1" a="1"/>
  <c r="U3186" i="1" s="1"/>
  <c r="U3187" i="1" a="1"/>
  <c r="U3187" i="1" s="1"/>
  <c r="U3188" i="1" a="1"/>
  <c r="U3188" i="1" s="1"/>
  <c r="U3189" i="1" a="1"/>
  <c r="U3189" i="1" s="1"/>
  <c r="U3190" i="1" a="1"/>
  <c r="U3190" i="1" s="1"/>
  <c r="U3191" i="1" a="1"/>
  <c r="U3191" i="1" s="1"/>
  <c r="U3192" i="1" a="1"/>
  <c r="U3192" i="1" s="1"/>
  <c r="U3193" i="1" a="1"/>
  <c r="U3193" i="1" s="1"/>
  <c r="U3194" i="1" a="1"/>
  <c r="U3194" i="1" s="1"/>
  <c r="U3195" i="1" a="1"/>
  <c r="U3195" i="1" s="1"/>
  <c r="U3196" i="1" a="1"/>
  <c r="U3196" i="1" s="1"/>
  <c r="U3197" i="1" a="1"/>
  <c r="U3197" i="1" s="1"/>
  <c r="U3198" i="1" a="1"/>
  <c r="U3198" i="1" s="1"/>
  <c r="U3199" i="1" a="1"/>
  <c r="U3199" i="1" s="1"/>
  <c r="U3200" i="1" a="1"/>
  <c r="U3200" i="1" s="1"/>
  <c r="U3201" i="1" a="1"/>
  <c r="U3201" i="1" s="1"/>
  <c r="U3202" i="1" a="1"/>
  <c r="U3202" i="1" s="1"/>
  <c r="U3203" i="1" a="1"/>
  <c r="U3203" i="1" s="1"/>
  <c r="U3204" i="1" a="1"/>
  <c r="U3204" i="1" s="1"/>
  <c r="U3205" i="1" a="1"/>
  <c r="U3205" i="1" s="1"/>
  <c r="U3206" i="1" a="1"/>
  <c r="U3206" i="1" s="1"/>
  <c r="U3207" i="1" a="1"/>
  <c r="U3207" i="1" s="1"/>
  <c r="U3208" i="1" a="1"/>
  <c r="U3208" i="1" s="1"/>
  <c r="U3209" i="1" a="1"/>
  <c r="U3209" i="1" s="1"/>
  <c r="U3210" i="1" a="1"/>
  <c r="U3210" i="1" s="1"/>
  <c r="U3211" i="1" a="1"/>
  <c r="U3211" i="1" s="1"/>
  <c r="U3212" i="1" a="1"/>
  <c r="U3212" i="1" s="1"/>
  <c r="U3213" i="1" a="1"/>
  <c r="U3213" i="1" s="1"/>
  <c r="U3214" i="1" a="1"/>
  <c r="U3214" i="1" s="1"/>
  <c r="U3215" i="1" a="1"/>
  <c r="U3215" i="1" s="1"/>
  <c r="U3216" i="1" a="1"/>
  <c r="U3216" i="1" s="1"/>
  <c r="U3217" i="1" a="1"/>
  <c r="U3217" i="1" s="1"/>
  <c r="U3218" i="1" a="1"/>
  <c r="U3218" i="1" s="1"/>
  <c r="U3219" i="1" a="1"/>
  <c r="U3219" i="1" s="1"/>
  <c r="U3220" i="1" a="1"/>
  <c r="U3220" i="1" s="1"/>
  <c r="U3221" i="1" a="1"/>
  <c r="U3221" i="1" s="1"/>
  <c r="U3222" i="1" a="1"/>
  <c r="U3222" i="1" s="1"/>
  <c r="U3223" i="1" a="1"/>
  <c r="U3223" i="1" s="1"/>
  <c r="U3224" i="1" a="1"/>
  <c r="U3224" i="1" s="1"/>
  <c r="U3225" i="1" a="1"/>
  <c r="U3225" i="1" s="1"/>
  <c r="U3226" i="1" a="1"/>
  <c r="U3226" i="1" s="1"/>
  <c r="U3227" i="1" a="1"/>
  <c r="U3227" i="1" s="1"/>
  <c r="U3228" i="1" a="1"/>
  <c r="U3228" i="1" s="1"/>
  <c r="U3229" i="1" a="1"/>
  <c r="U3229" i="1" s="1"/>
  <c r="U3230" i="1" a="1"/>
  <c r="U3230" i="1" s="1"/>
  <c r="U3231" i="1" a="1"/>
  <c r="U3231" i="1" s="1"/>
  <c r="U3232" i="1" a="1"/>
  <c r="U3232" i="1" s="1"/>
  <c r="U3233" i="1" a="1"/>
  <c r="U3233" i="1" s="1"/>
  <c r="U3234" i="1" a="1"/>
  <c r="U3234" i="1" s="1"/>
  <c r="U3235" i="1" a="1"/>
  <c r="U3235" i="1" s="1"/>
  <c r="U3236" i="1" a="1"/>
  <c r="U3236" i="1" s="1"/>
  <c r="U3237" i="1" a="1"/>
  <c r="U3237" i="1" s="1"/>
  <c r="U3238" i="1" a="1"/>
  <c r="U3238" i="1" s="1"/>
  <c r="U3239" i="1" a="1"/>
  <c r="U3239" i="1" s="1"/>
  <c r="U3240" i="1" a="1"/>
  <c r="U3240" i="1" s="1"/>
  <c r="U3241" i="1" a="1"/>
  <c r="U3241" i="1" s="1"/>
  <c r="U3242" i="1" a="1"/>
  <c r="U3242" i="1" s="1"/>
  <c r="U3243" i="1" a="1"/>
  <c r="U3243" i="1" s="1"/>
  <c r="U3244" i="1" a="1"/>
  <c r="U3244" i="1" s="1"/>
  <c r="U3245" i="1" a="1"/>
  <c r="U3245" i="1" s="1"/>
  <c r="U3246" i="1" a="1"/>
  <c r="U3246" i="1" s="1"/>
  <c r="U3247" i="1" a="1"/>
  <c r="U3247" i="1" s="1"/>
  <c r="U3248" i="1" a="1"/>
  <c r="U3248" i="1" s="1"/>
  <c r="U3249" i="1" a="1"/>
  <c r="U3249" i="1" s="1"/>
  <c r="U3250" i="1" a="1"/>
  <c r="U3250" i="1" s="1"/>
  <c r="U3251" i="1" a="1"/>
  <c r="U3251" i="1" s="1"/>
  <c r="U3252" i="1" a="1"/>
  <c r="U3252" i="1" s="1"/>
  <c r="U3253" i="1" a="1"/>
  <c r="U3253" i="1" s="1"/>
  <c r="U3254" i="1" a="1"/>
  <c r="U3254" i="1" s="1"/>
  <c r="U3255" i="1" a="1"/>
  <c r="U3255" i="1" s="1"/>
  <c r="U3256" i="1" a="1"/>
  <c r="U3256" i="1" s="1"/>
  <c r="U3257" i="1" a="1"/>
  <c r="U3257" i="1" s="1"/>
  <c r="U3258" i="1" a="1"/>
  <c r="U3258" i="1" s="1"/>
  <c r="U3259" i="1" a="1"/>
  <c r="U3259" i="1" s="1"/>
  <c r="U3260" i="1" a="1"/>
  <c r="U3260" i="1" s="1"/>
  <c r="U3261" i="1" a="1"/>
  <c r="U3261" i="1" s="1"/>
  <c r="U3262" i="1" a="1"/>
  <c r="U3262" i="1" s="1"/>
  <c r="U3263" i="1" a="1"/>
  <c r="U3263" i="1" s="1"/>
  <c r="U3264" i="1" a="1"/>
  <c r="U3264" i="1" s="1"/>
  <c r="U3265" i="1" a="1"/>
  <c r="U3265" i="1" s="1"/>
  <c r="U3266" i="1" a="1"/>
  <c r="U3266" i="1" s="1"/>
  <c r="U3267" i="1" a="1"/>
  <c r="U3267" i="1" s="1"/>
  <c r="U3268" i="1" a="1"/>
  <c r="U3268" i="1" s="1"/>
  <c r="U3269" i="1" a="1"/>
  <c r="U3269" i="1" s="1"/>
  <c r="U3270" i="1" a="1"/>
  <c r="U3270" i="1" s="1"/>
  <c r="U3271" i="1" a="1"/>
  <c r="U3271" i="1" s="1"/>
  <c r="U3272" i="1" a="1"/>
  <c r="U3272" i="1" s="1"/>
  <c r="U3273" i="1" a="1"/>
  <c r="U3273" i="1" s="1"/>
  <c r="U3274" i="1" a="1"/>
  <c r="U3274" i="1" s="1"/>
  <c r="U3275" i="1" a="1"/>
  <c r="U3275" i="1" s="1"/>
  <c r="U3276" i="1" a="1"/>
  <c r="U3276" i="1" s="1"/>
  <c r="U3277" i="1" a="1"/>
  <c r="U3277" i="1" s="1"/>
  <c r="U3278" i="1" a="1"/>
  <c r="U3278" i="1" s="1"/>
  <c r="U3279" i="1" a="1"/>
  <c r="U3279" i="1" s="1"/>
  <c r="U3280" i="1" a="1"/>
  <c r="U3280" i="1" s="1"/>
  <c r="U3281" i="1" a="1"/>
  <c r="U3281" i="1" s="1"/>
  <c r="U3282" i="1" a="1"/>
  <c r="U3282" i="1" s="1"/>
  <c r="U3283" i="1" a="1"/>
  <c r="U3283" i="1" s="1"/>
  <c r="U3284" i="1" a="1"/>
  <c r="U3284" i="1" s="1"/>
  <c r="U3285" i="1" a="1"/>
  <c r="U3285" i="1" s="1"/>
  <c r="U3286" i="1" a="1"/>
  <c r="U3286" i="1" s="1"/>
  <c r="U3287" i="1" a="1"/>
  <c r="U3287" i="1" s="1"/>
  <c r="U3288" i="1" a="1"/>
  <c r="U3288" i="1" s="1"/>
  <c r="U3289" i="1" a="1"/>
  <c r="U3289" i="1" s="1"/>
  <c r="U3290" i="1" a="1"/>
  <c r="U3290" i="1" s="1"/>
  <c r="U3291" i="1" a="1"/>
  <c r="U3291" i="1" s="1"/>
  <c r="U3292" i="1" a="1"/>
  <c r="U3292" i="1" s="1"/>
  <c r="U3293" i="1" a="1"/>
  <c r="U3293" i="1" s="1"/>
  <c r="U3294" i="1" a="1"/>
  <c r="U3294" i="1" s="1"/>
  <c r="U3295" i="1" a="1"/>
  <c r="U3295" i="1" s="1"/>
  <c r="U3296" i="1" a="1"/>
  <c r="U3296" i="1" s="1"/>
  <c r="U3297" i="1" a="1"/>
  <c r="U3297" i="1" s="1"/>
  <c r="U3298" i="1" a="1"/>
  <c r="U3298" i="1" s="1"/>
  <c r="U3299" i="1" a="1"/>
  <c r="U3299" i="1" s="1"/>
  <c r="U3300" i="1" a="1"/>
  <c r="U3300" i="1" s="1"/>
  <c r="U3301" i="1" a="1"/>
  <c r="U3301" i="1" s="1"/>
  <c r="U3302" i="1" a="1"/>
  <c r="U3302" i="1" s="1"/>
  <c r="U3303" i="1" a="1"/>
  <c r="U3303" i="1" s="1"/>
  <c r="U3304" i="1" a="1"/>
  <c r="U3304" i="1" s="1"/>
  <c r="U3305" i="1" a="1"/>
  <c r="U3305" i="1" s="1"/>
  <c r="U3306" i="1" a="1"/>
  <c r="U3306" i="1" s="1"/>
  <c r="U3307" i="1" a="1"/>
  <c r="U3307" i="1" s="1"/>
  <c r="U3308" i="1" a="1"/>
  <c r="U3308" i="1" s="1"/>
  <c r="U3309" i="1" a="1"/>
  <c r="U3309" i="1" s="1"/>
  <c r="U3310" i="1" a="1"/>
  <c r="U3310" i="1" s="1"/>
  <c r="U3311" i="1" a="1"/>
  <c r="U3311" i="1" s="1"/>
  <c r="U3312" i="1" a="1"/>
  <c r="U3312" i="1" s="1"/>
  <c r="U3313" i="1" a="1"/>
  <c r="U3313" i="1" s="1"/>
  <c r="U3314" i="1" a="1"/>
  <c r="U3314" i="1" s="1"/>
  <c r="U3315" i="1" a="1"/>
  <c r="U3315" i="1" s="1"/>
  <c r="U3316" i="1" a="1"/>
  <c r="U3316" i="1" s="1"/>
  <c r="U3317" i="1" a="1"/>
  <c r="U3317" i="1" s="1"/>
  <c r="U3318" i="1" a="1"/>
  <c r="U3318" i="1" s="1"/>
  <c r="U3319" i="1" a="1"/>
  <c r="U3319" i="1" s="1"/>
  <c r="U3320" i="1" a="1"/>
  <c r="U3320" i="1" s="1"/>
  <c r="U3321" i="1" a="1"/>
  <c r="U3321" i="1" s="1"/>
  <c r="U3322" i="1" a="1"/>
  <c r="U3322" i="1" s="1"/>
  <c r="U3323" i="1" a="1"/>
  <c r="U3323" i="1" s="1"/>
  <c r="U3324" i="1" a="1"/>
  <c r="U3324" i="1" s="1"/>
  <c r="U3325" i="1" a="1"/>
  <c r="U3325" i="1" s="1"/>
  <c r="U3326" i="1" a="1"/>
  <c r="U3326" i="1" s="1"/>
  <c r="U3327" i="1" a="1"/>
  <c r="U3327" i="1" s="1"/>
  <c r="U3328" i="1" a="1"/>
  <c r="U3328" i="1" s="1"/>
  <c r="U3329" i="1" a="1"/>
  <c r="U3329" i="1" s="1"/>
  <c r="U3330" i="1" a="1"/>
  <c r="U3330" i="1" s="1"/>
  <c r="U3331" i="1" a="1"/>
  <c r="U3331" i="1" s="1"/>
  <c r="U3332" i="1" a="1"/>
  <c r="U3332" i="1" s="1"/>
  <c r="U3333" i="1" a="1"/>
  <c r="U3333" i="1" s="1"/>
  <c r="U3334" i="1" a="1"/>
  <c r="U3334" i="1" s="1"/>
  <c r="U3335" i="1" a="1"/>
  <c r="U3335" i="1" s="1"/>
  <c r="U3336" i="1" a="1"/>
  <c r="U3336" i="1" s="1"/>
  <c r="U3337" i="1" a="1"/>
  <c r="U3337" i="1" s="1"/>
  <c r="U3338" i="1" a="1"/>
  <c r="U3338" i="1" s="1"/>
  <c r="U3339" i="1" a="1"/>
  <c r="U3339" i="1" s="1"/>
  <c r="U3340" i="1" a="1"/>
  <c r="U3340" i="1" s="1"/>
  <c r="U3341" i="1" a="1"/>
  <c r="U3341" i="1" s="1"/>
  <c r="U3342" i="1" a="1"/>
  <c r="U3342" i="1" s="1"/>
  <c r="U3343" i="1" a="1"/>
  <c r="U3343" i="1" s="1"/>
  <c r="U3344" i="1" a="1"/>
  <c r="U3344" i="1" s="1"/>
  <c r="U3345" i="1" a="1"/>
  <c r="U3345" i="1" s="1"/>
  <c r="U3346" i="1" a="1"/>
  <c r="U3346" i="1" s="1"/>
  <c r="U3347" i="1" a="1"/>
  <c r="U3347" i="1" s="1"/>
  <c r="U3348" i="1" a="1"/>
  <c r="U3348" i="1" s="1"/>
  <c r="U3349" i="1" a="1"/>
  <c r="U3349"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2" i="1"/>
  <c r="O3" i="1"/>
  <c r="P3" i="1" s="1" a="1"/>
  <c r="P3" i="1" s="1"/>
  <c r="O4" i="1"/>
  <c r="P4" i="1" s="1" a="1"/>
  <c r="P4" i="1" s="1"/>
  <c r="O5" i="1"/>
  <c r="P5" i="1" s="1" a="1"/>
  <c r="P5" i="1" s="1"/>
  <c r="O6" i="1"/>
  <c r="P6" i="1" s="1" a="1"/>
  <c r="P6" i="1" s="1"/>
  <c r="O7" i="1"/>
  <c r="P7" i="1" s="1" a="1"/>
  <c r="P7" i="1" s="1"/>
  <c r="O8" i="1"/>
  <c r="P8" i="1" s="1" a="1"/>
  <c r="P8" i="1" s="1"/>
  <c r="O9" i="1"/>
  <c r="P9" i="1" s="1" a="1"/>
  <c r="P9" i="1" s="1"/>
  <c r="O10" i="1"/>
  <c r="P10" i="1" s="1" a="1"/>
  <c r="P10" i="1" s="1"/>
  <c r="O11" i="1"/>
  <c r="P11" i="1" s="1" a="1"/>
  <c r="P11" i="1" s="1"/>
  <c r="O12" i="1"/>
  <c r="P12" i="1" s="1" a="1"/>
  <c r="P12" i="1" s="1"/>
  <c r="O13" i="1"/>
  <c r="P13" i="1" s="1" a="1"/>
  <c r="P13" i="1" s="1"/>
  <c r="O14" i="1"/>
  <c r="P14" i="1" s="1" a="1"/>
  <c r="P14" i="1" s="1"/>
  <c r="O15" i="1"/>
  <c r="P15" i="1" s="1" a="1"/>
  <c r="P15" i="1" s="1"/>
  <c r="O16" i="1"/>
  <c r="P16" i="1" s="1" a="1"/>
  <c r="P16" i="1" s="1"/>
  <c r="O17" i="1"/>
  <c r="P17" i="1" s="1" a="1"/>
  <c r="P17" i="1" s="1"/>
  <c r="O18" i="1"/>
  <c r="P18" i="1" s="1" a="1"/>
  <c r="P18" i="1" s="1"/>
  <c r="O19" i="1"/>
  <c r="P19" i="1" s="1" a="1"/>
  <c r="P19" i="1" s="1"/>
  <c r="O20" i="1"/>
  <c r="P20" i="1" s="1" a="1"/>
  <c r="P20" i="1" s="1"/>
  <c r="O21" i="1"/>
  <c r="P21" i="1" s="1" a="1"/>
  <c r="P21" i="1" s="1"/>
  <c r="O22" i="1"/>
  <c r="P22" i="1" s="1" a="1"/>
  <c r="P22" i="1" s="1"/>
  <c r="O23" i="1"/>
  <c r="P23" i="1" s="1" a="1"/>
  <c r="P23" i="1" s="1"/>
  <c r="O24" i="1"/>
  <c r="P24" i="1" s="1" a="1"/>
  <c r="P24" i="1" s="1"/>
  <c r="O25" i="1"/>
  <c r="P25" i="1" s="1" a="1"/>
  <c r="P25" i="1" s="1"/>
  <c r="O26" i="1"/>
  <c r="P26" i="1" s="1" a="1"/>
  <c r="P26" i="1" s="1"/>
  <c r="O27" i="1"/>
  <c r="P27" i="1" s="1" a="1"/>
  <c r="P27" i="1" s="1"/>
  <c r="O28" i="1"/>
  <c r="P28" i="1" s="1" a="1"/>
  <c r="P28" i="1" s="1"/>
  <c r="O29" i="1"/>
  <c r="P29" i="1" s="1" a="1"/>
  <c r="P29" i="1" s="1"/>
  <c r="O30" i="1"/>
  <c r="P30" i="1" s="1" a="1"/>
  <c r="P30" i="1" s="1"/>
  <c r="O31" i="1"/>
  <c r="P31" i="1" s="1" a="1"/>
  <c r="P31" i="1" s="1"/>
  <c r="O32" i="1"/>
  <c r="P32" i="1" s="1" a="1"/>
  <c r="P32" i="1" s="1"/>
  <c r="O33" i="1"/>
  <c r="P33" i="1" s="1" a="1"/>
  <c r="P33" i="1" s="1"/>
  <c r="O34" i="1"/>
  <c r="P34" i="1" s="1" a="1"/>
  <c r="P34" i="1" s="1"/>
  <c r="O35" i="1"/>
  <c r="P35" i="1" s="1" a="1"/>
  <c r="P35" i="1" s="1"/>
  <c r="O36" i="1"/>
  <c r="P36" i="1" s="1" a="1"/>
  <c r="P36" i="1" s="1"/>
  <c r="O37" i="1"/>
  <c r="P37" i="1" s="1" a="1"/>
  <c r="P37" i="1" s="1"/>
  <c r="O38" i="1"/>
  <c r="P38" i="1" s="1" a="1"/>
  <c r="P38" i="1" s="1"/>
  <c r="O39" i="1"/>
  <c r="P39" i="1" s="1" a="1"/>
  <c r="P39" i="1" s="1"/>
  <c r="O40" i="1"/>
  <c r="P40" i="1" s="1" a="1"/>
  <c r="P40" i="1" s="1"/>
  <c r="O41" i="1"/>
  <c r="P41" i="1" s="1" a="1"/>
  <c r="P41" i="1" s="1"/>
  <c r="O42" i="1"/>
  <c r="P42" i="1" s="1" a="1"/>
  <c r="P42" i="1" s="1"/>
  <c r="O43" i="1"/>
  <c r="P43" i="1" s="1" a="1"/>
  <c r="P43" i="1" s="1"/>
  <c r="O44" i="1"/>
  <c r="P44" i="1" s="1" a="1"/>
  <c r="P44" i="1" s="1"/>
  <c r="O45" i="1"/>
  <c r="P45" i="1" s="1" a="1"/>
  <c r="P45" i="1" s="1"/>
  <c r="O46" i="1"/>
  <c r="P46" i="1" s="1" a="1"/>
  <c r="P46" i="1" s="1"/>
  <c r="O47" i="1"/>
  <c r="P47" i="1" s="1" a="1"/>
  <c r="P47" i="1" s="1"/>
  <c r="O48" i="1"/>
  <c r="P48" i="1" s="1" a="1"/>
  <c r="P48" i="1" s="1"/>
  <c r="O49" i="1"/>
  <c r="P49" i="1" s="1" a="1"/>
  <c r="P49" i="1" s="1"/>
  <c r="O50" i="1"/>
  <c r="P50" i="1" s="1" a="1"/>
  <c r="P50" i="1" s="1"/>
  <c r="O51" i="1"/>
  <c r="P51" i="1" s="1" a="1"/>
  <c r="P51" i="1" s="1"/>
  <c r="O52" i="1"/>
  <c r="P52" i="1" s="1" a="1"/>
  <c r="P52" i="1" s="1"/>
  <c r="O53" i="1"/>
  <c r="P53" i="1" s="1" a="1"/>
  <c r="P53" i="1" s="1"/>
  <c r="O54" i="1"/>
  <c r="P54" i="1" s="1" a="1"/>
  <c r="P54" i="1" s="1"/>
  <c r="O55" i="1"/>
  <c r="P55" i="1" s="1" a="1"/>
  <c r="P55" i="1" s="1"/>
  <c r="O56" i="1"/>
  <c r="P56" i="1" s="1" a="1"/>
  <c r="P56" i="1" s="1"/>
  <c r="O57" i="1"/>
  <c r="P57" i="1" s="1" a="1"/>
  <c r="P57" i="1" s="1"/>
  <c r="O58" i="1"/>
  <c r="P58" i="1" s="1" a="1"/>
  <c r="P58" i="1" s="1"/>
  <c r="O59" i="1"/>
  <c r="P59" i="1" s="1" a="1"/>
  <c r="P59" i="1" s="1"/>
  <c r="O60" i="1"/>
  <c r="P60" i="1" s="1" a="1"/>
  <c r="P60" i="1" s="1"/>
  <c r="O61" i="1"/>
  <c r="P61" i="1" s="1" a="1"/>
  <c r="P61" i="1" s="1"/>
  <c r="O62" i="1"/>
  <c r="P62" i="1" s="1" a="1"/>
  <c r="P62" i="1" s="1"/>
  <c r="O63" i="1"/>
  <c r="P63" i="1" s="1" a="1"/>
  <c r="P63" i="1" s="1"/>
  <c r="O64" i="1"/>
  <c r="P64" i="1" s="1" a="1"/>
  <c r="P64" i="1" s="1"/>
  <c r="O65" i="1"/>
  <c r="P65" i="1" s="1" a="1"/>
  <c r="P65" i="1" s="1"/>
  <c r="O66" i="1"/>
  <c r="P66" i="1" s="1" a="1"/>
  <c r="P66" i="1" s="1"/>
  <c r="O67" i="1"/>
  <c r="P67" i="1" s="1" a="1"/>
  <c r="P67" i="1" s="1"/>
  <c r="O68" i="1"/>
  <c r="P68" i="1" s="1" a="1"/>
  <c r="P68" i="1" s="1"/>
  <c r="O69" i="1"/>
  <c r="P69" i="1" s="1" a="1"/>
  <c r="P69" i="1" s="1"/>
  <c r="O70" i="1"/>
  <c r="P70" i="1" s="1" a="1"/>
  <c r="P70" i="1" s="1"/>
  <c r="O71" i="1"/>
  <c r="P71" i="1" s="1" a="1"/>
  <c r="P71" i="1" s="1"/>
  <c r="O72" i="1"/>
  <c r="P72" i="1" s="1" a="1"/>
  <c r="P72" i="1" s="1"/>
  <c r="O73" i="1"/>
  <c r="P73" i="1" s="1" a="1"/>
  <c r="P73" i="1" s="1"/>
  <c r="O74" i="1"/>
  <c r="P74" i="1" s="1" a="1"/>
  <c r="P74" i="1" s="1"/>
  <c r="O75" i="1"/>
  <c r="P75" i="1" s="1" a="1"/>
  <c r="P75" i="1" s="1"/>
  <c r="O76" i="1"/>
  <c r="P76" i="1" s="1" a="1"/>
  <c r="P76" i="1" s="1"/>
  <c r="O77" i="1"/>
  <c r="P77" i="1" s="1" a="1"/>
  <c r="P77" i="1" s="1"/>
  <c r="O78" i="1"/>
  <c r="P78" i="1" s="1" a="1"/>
  <c r="P78" i="1" s="1"/>
  <c r="O79" i="1"/>
  <c r="P79" i="1" s="1" a="1"/>
  <c r="P79" i="1" s="1"/>
  <c r="O80" i="1"/>
  <c r="P80" i="1" s="1" a="1"/>
  <c r="P80" i="1" s="1"/>
  <c r="O81" i="1"/>
  <c r="P81" i="1" s="1" a="1"/>
  <c r="P81" i="1" s="1"/>
  <c r="O82" i="1"/>
  <c r="P82" i="1" s="1" a="1"/>
  <c r="P82" i="1" s="1"/>
  <c r="O83" i="1"/>
  <c r="P83" i="1" s="1" a="1"/>
  <c r="P83" i="1" s="1"/>
  <c r="O84" i="1"/>
  <c r="P84" i="1" s="1" a="1"/>
  <c r="P84" i="1" s="1"/>
  <c r="O85" i="1"/>
  <c r="P85" i="1" s="1" a="1"/>
  <c r="P85" i="1" s="1"/>
  <c r="O86" i="1"/>
  <c r="P86" i="1" s="1" a="1"/>
  <c r="P86" i="1" s="1"/>
  <c r="O87" i="1"/>
  <c r="P87" i="1" s="1" a="1"/>
  <c r="P87" i="1" s="1"/>
  <c r="O88" i="1"/>
  <c r="P88" i="1" s="1" a="1"/>
  <c r="P88" i="1" s="1"/>
  <c r="O89" i="1"/>
  <c r="P89" i="1" s="1" a="1"/>
  <c r="P89" i="1" s="1"/>
  <c r="O90" i="1"/>
  <c r="P90" i="1" s="1" a="1"/>
  <c r="P90" i="1" s="1"/>
  <c r="O91" i="1"/>
  <c r="P91" i="1" s="1" a="1"/>
  <c r="P91" i="1" s="1"/>
  <c r="O92" i="1"/>
  <c r="P92" i="1" s="1" a="1"/>
  <c r="P92" i="1" s="1"/>
  <c r="O93" i="1"/>
  <c r="P93" i="1" s="1" a="1"/>
  <c r="P93" i="1" s="1"/>
  <c r="O94" i="1"/>
  <c r="P94" i="1" s="1" a="1"/>
  <c r="P94" i="1" s="1"/>
  <c r="O95" i="1"/>
  <c r="P95" i="1" s="1" a="1"/>
  <c r="P95" i="1" s="1"/>
  <c r="O96" i="1"/>
  <c r="P96" i="1" s="1" a="1"/>
  <c r="P96" i="1" s="1"/>
  <c r="O97" i="1"/>
  <c r="P97" i="1" s="1" a="1"/>
  <c r="P97" i="1" s="1"/>
  <c r="O98" i="1"/>
  <c r="P98" i="1" s="1" a="1"/>
  <c r="P98" i="1" s="1"/>
  <c r="O99" i="1"/>
  <c r="P99" i="1" s="1" a="1"/>
  <c r="P99" i="1" s="1"/>
  <c r="O100" i="1"/>
  <c r="P100" i="1" s="1" a="1"/>
  <c r="P100" i="1" s="1"/>
  <c r="O101" i="1"/>
  <c r="P101" i="1" s="1" a="1"/>
  <c r="P101" i="1" s="1"/>
  <c r="O102" i="1"/>
  <c r="P102" i="1" s="1" a="1"/>
  <c r="P102" i="1" s="1"/>
  <c r="O103" i="1"/>
  <c r="P103" i="1" s="1" a="1"/>
  <c r="P103" i="1" s="1"/>
  <c r="O104" i="1"/>
  <c r="P104" i="1" s="1" a="1"/>
  <c r="P104" i="1" s="1"/>
  <c r="O105" i="1"/>
  <c r="P105" i="1" s="1" a="1"/>
  <c r="P105" i="1" s="1"/>
  <c r="O106" i="1"/>
  <c r="P106" i="1" s="1" a="1"/>
  <c r="P106" i="1" s="1"/>
  <c r="O107" i="1"/>
  <c r="P107" i="1" s="1" a="1"/>
  <c r="P107" i="1" s="1"/>
  <c r="O108" i="1"/>
  <c r="P108" i="1" s="1" a="1"/>
  <c r="P108" i="1" s="1"/>
  <c r="O109" i="1"/>
  <c r="P109" i="1" s="1" a="1"/>
  <c r="P109" i="1" s="1"/>
  <c r="O110" i="1"/>
  <c r="P110" i="1" s="1" a="1"/>
  <c r="P110" i="1" s="1"/>
  <c r="O111" i="1"/>
  <c r="P111" i="1" s="1" a="1"/>
  <c r="P111" i="1" s="1"/>
  <c r="O112" i="1"/>
  <c r="P112" i="1" s="1" a="1"/>
  <c r="P112" i="1" s="1"/>
  <c r="O113" i="1"/>
  <c r="P113" i="1" s="1" a="1"/>
  <c r="P113" i="1" s="1"/>
  <c r="O114" i="1"/>
  <c r="P114" i="1" s="1" a="1"/>
  <c r="P114" i="1" s="1"/>
  <c r="O115" i="1"/>
  <c r="P115" i="1" s="1" a="1"/>
  <c r="P115" i="1" s="1"/>
  <c r="O116" i="1"/>
  <c r="P116" i="1" s="1" a="1"/>
  <c r="P116" i="1" s="1"/>
  <c r="O117" i="1"/>
  <c r="P117" i="1" s="1" a="1"/>
  <c r="P117" i="1" s="1"/>
  <c r="O118" i="1"/>
  <c r="P118" i="1" s="1" a="1"/>
  <c r="P118" i="1" s="1"/>
  <c r="O119" i="1"/>
  <c r="P119" i="1" s="1" a="1"/>
  <c r="P119" i="1" s="1"/>
  <c r="O120" i="1"/>
  <c r="P120" i="1" s="1" a="1"/>
  <c r="P120" i="1" s="1"/>
  <c r="O121" i="1"/>
  <c r="P121" i="1" s="1" a="1"/>
  <c r="P121" i="1" s="1"/>
  <c r="O122" i="1"/>
  <c r="P122" i="1" s="1" a="1"/>
  <c r="P122" i="1" s="1"/>
  <c r="O123" i="1"/>
  <c r="P123" i="1" s="1" a="1"/>
  <c r="P123" i="1" s="1"/>
  <c r="O124" i="1"/>
  <c r="P124" i="1" s="1" a="1"/>
  <c r="P124" i="1" s="1"/>
  <c r="O125" i="1"/>
  <c r="P125" i="1" s="1" a="1"/>
  <c r="P125" i="1" s="1"/>
  <c r="O126" i="1"/>
  <c r="P126" i="1" s="1" a="1"/>
  <c r="P126" i="1" s="1"/>
  <c r="O127" i="1"/>
  <c r="P127" i="1" s="1" a="1"/>
  <c r="P127" i="1" s="1"/>
  <c r="O128" i="1"/>
  <c r="P128" i="1" s="1" a="1"/>
  <c r="P128" i="1" s="1"/>
  <c r="O129" i="1"/>
  <c r="P129" i="1" s="1" a="1"/>
  <c r="P129" i="1" s="1"/>
  <c r="O130" i="1"/>
  <c r="P130" i="1" s="1" a="1"/>
  <c r="P130" i="1" s="1"/>
  <c r="O131" i="1"/>
  <c r="P131" i="1" s="1" a="1"/>
  <c r="P131" i="1" s="1"/>
  <c r="O132" i="1"/>
  <c r="P132" i="1" s="1" a="1"/>
  <c r="P132" i="1" s="1"/>
  <c r="O133" i="1"/>
  <c r="P133" i="1" s="1" a="1"/>
  <c r="P133" i="1" s="1"/>
  <c r="O134" i="1"/>
  <c r="P134" i="1" s="1" a="1"/>
  <c r="P134" i="1" s="1"/>
  <c r="O135" i="1"/>
  <c r="P135" i="1" s="1" a="1"/>
  <c r="P135" i="1" s="1"/>
  <c r="O136" i="1"/>
  <c r="P136" i="1" s="1" a="1"/>
  <c r="P136" i="1" s="1"/>
  <c r="O137" i="1"/>
  <c r="P137" i="1" s="1" a="1"/>
  <c r="P137" i="1" s="1"/>
  <c r="O138" i="1"/>
  <c r="P138" i="1" s="1" a="1"/>
  <c r="P138" i="1" s="1"/>
  <c r="O139" i="1"/>
  <c r="P139" i="1" s="1" a="1"/>
  <c r="P139" i="1" s="1"/>
  <c r="O140" i="1"/>
  <c r="P140" i="1" s="1" a="1"/>
  <c r="P140" i="1" s="1"/>
  <c r="O141" i="1"/>
  <c r="P141" i="1" s="1" a="1"/>
  <c r="P141" i="1" s="1"/>
  <c r="O142" i="1"/>
  <c r="P142" i="1" s="1" a="1"/>
  <c r="P142" i="1" s="1"/>
  <c r="O143" i="1"/>
  <c r="P143" i="1" s="1" a="1"/>
  <c r="P143" i="1" s="1"/>
  <c r="O144" i="1"/>
  <c r="P144" i="1" s="1" a="1"/>
  <c r="P144" i="1" s="1"/>
  <c r="O145" i="1"/>
  <c r="P145" i="1" s="1" a="1"/>
  <c r="P145" i="1" s="1"/>
  <c r="O146" i="1"/>
  <c r="P146" i="1" s="1" a="1"/>
  <c r="P146" i="1" s="1"/>
  <c r="O147" i="1"/>
  <c r="P147" i="1" s="1" a="1"/>
  <c r="P147" i="1" s="1"/>
  <c r="O148" i="1"/>
  <c r="P148" i="1" s="1" a="1"/>
  <c r="P148" i="1" s="1"/>
  <c r="O149" i="1"/>
  <c r="P149" i="1" s="1" a="1"/>
  <c r="P149" i="1" s="1"/>
  <c r="O150" i="1"/>
  <c r="P150" i="1" s="1" a="1"/>
  <c r="P150" i="1" s="1"/>
  <c r="O151" i="1"/>
  <c r="P151" i="1" s="1" a="1"/>
  <c r="P151" i="1" s="1"/>
  <c r="O152" i="1"/>
  <c r="P152" i="1" s="1" a="1"/>
  <c r="P152" i="1" s="1"/>
  <c r="O153" i="1"/>
  <c r="P153" i="1" s="1" a="1"/>
  <c r="P153" i="1" s="1"/>
  <c r="O154" i="1"/>
  <c r="P154" i="1" s="1" a="1"/>
  <c r="P154" i="1" s="1"/>
  <c r="O155" i="1"/>
  <c r="P155" i="1" s="1" a="1"/>
  <c r="P155" i="1" s="1"/>
  <c r="O156" i="1"/>
  <c r="P156" i="1" s="1" a="1"/>
  <c r="P156" i="1" s="1"/>
  <c r="O157" i="1"/>
  <c r="P157" i="1" s="1" a="1"/>
  <c r="P157" i="1" s="1"/>
  <c r="O158" i="1"/>
  <c r="P158" i="1" s="1" a="1"/>
  <c r="P158" i="1" s="1"/>
  <c r="O159" i="1"/>
  <c r="P159" i="1" s="1" a="1"/>
  <c r="P159" i="1" s="1"/>
  <c r="O160" i="1"/>
  <c r="P160" i="1" s="1" a="1"/>
  <c r="P160" i="1" s="1"/>
  <c r="O161" i="1"/>
  <c r="P161" i="1" s="1" a="1"/>
  <c r="P161" i="1" s="1"/>
  <c r="O162" i="1"/>
  <c r="P162" i="1" s="1" a="1"/>
  <c r="P162" i="1" s="1"/>
  <c r="O163" i="1"/>
  <c r="P163" i="1" s="1" a="1"/>
  <c r="P163" i="1" s="1"/>
  <c r="O164" i="1"/>
  <c r="P164" i="1" s="1" a="1"/>
  <c r="P164" i="1" s="1"/>
  <c r="O165" i="1"/>
  <c r="P165" i="1" s="1" a="1"/>
  <c r="P165" i="1" s="1"/>
  <c r="O166" i="1"/>
  <c r="P166" i="1" s="1" a="1"/>
  <c r="P166" i="1" s="1"/>
  <c r="O167" i="1"/>
  <c r="P167" i="1" s="1" a="1"/>
  <c r="P167" i="1" s="1"/>
  <c r="O168" i="1"/>
  <c r="P168" i="1" s="1" a="1"/>
  <c r="P168" i="1" s="1"/>
  <c r="O169" i="1"/>
  <c r="P169" i="1" s="1" a="1"/>
  <c r="P169" i="1" s="1"/>
  <c r="O170" i="1"/>
  <c r="P170" i="1" s="1" a="1"/>
  <c r="P170" i="1" s="1"/>
  <c r="O171" i="1"/>
  <c r="P171" i="1" s="1" a="1"/>
  <c r="P171" i="1" s="1"/>
  <c r="O172" i="1"/>
  <c r="P172" i="1" s="1" a="1"/>
  <c r="P172" i="1" s="1"/>
  <c r="O173" i="1"/>
  <c r="P173" i="1" s="1" a="1"/>
  <c r="P173" i="1" s="1"/>
  <c r="O174" i="1"/>
  <c r="P174" i="1" s="1" a="1"/>
  <c r="P174" i="1" s="1"/>
  <c r="O175" i="1"/>
  <c r="P175" i="1" s="1" a="1"/>
  <c r="P175" i="1" s="1"/>
  <c r="O176" i="1"/>
  <c r="P176" i="1" s="1" a="1"/>
  <c r="P176" i="1" s="1"/>
  <c r="O177" i="1"/>
  <c r="P177" i="1" s="1" a="1"/>
  <c r="P177" i="1" s="1"/>
  <c r="O178" i="1"/>
  <c r="P178" i="1" s="1" a="1"/>
  <c r="P178" i="1" s="1"/>
  <c r="O179" i="1"/>
  <c r="P179" i="1" s="1" a="1"/>
  <c r="P179" i="1" s="1"/>
  <c r="O180" i="1"/>
  <c r="P180" i="1" s="1" a="1"/>
  <c r="P180" i="1" s="1"/>
  <c r="O181" i="1"/>
  <c r="P181" i="1" s="1" a="1"/>
  <c r="P181" i="1" s="1"/>
  <c r="O182" i="1"/>
  <c r="P182" i="1" s="1" a="1"/>
  <c r="P182" i="1" s="1"/>
  <c r="O183" i="1"/>
  <c r="P183" i="1" s="1" a="1"/>
  <c r="P183" i="1" s="1"/>
  <c r="O184" i="1"/>
  <c r="P184" i="1" s="1" a="1"/>
  <c r="P184" i="1" s="1"/>
  <c r="O185" i="1"/>
  <c r="P185" i="1" s="1" a="1"/>
  <c r="P185" i="1" s="1"/>
  <c r="O186" i="1"/>
  <c r="P186" i="1" s="1" a="1"/>
  <c r="P186" i="1" s="1"/>
  <c r="O187" i="1"/>
  <c r="P187" i="1" s="1" a="1"/>
  <c r="P187" i="1" s="1"/>
  <c r="O188" i="1"/>
  <c r="P188" i="1" s="1" a="1"/>
  <c r="P188" i="1" s="1"/>
  <c r="O189" i="1"/>
  <c r="P189" i="1" s="1" a="1"/>
  <c r="P189" i="1" s="1"/>
  <c r="O190" i="1"/>
  <c r="P190" i="1" s="1" a="1"/>
  <c r="P190" i="1" s="1"/>
  <c r="O191" i="1"/>
  <c r="P191" i="1" s="1" a="1"/>
  <c r="P191" i="1" s="1"/>
  <c r="O192" i="1"/>
  <c r="P192" i="1" s="1" a="1"/>
  <c r="P192" i="1" s="1"/>
  <c r="O193" i="1"/>
  <c r="P193" i="1" s="1" a="1"/>
  <c r="P193" i="1" s="1"/>
  <c r="O194" i="1"/>
  <c r="P194" i="1" s="1" a="1"/>
  <c r="P194" i="1" s="1"/>
  <c r="O195" i="1"/>
  <c r="P195" i="1" s="1" a="1"/>
  <c r="P195" i="1" s="1"/>
  <c r="O196" i="1"/>
  <c r="P196" i="1" s="1" a="1"/>
  <c r="P196" i="1" s="1"/>
  <c r="O197" i="1"/>
  <c r="P197" i="1" s="1" a="1"/>
  <c r="P197" i="1" s="1"/>
  <c r="O198" i="1"/>
  <c r="P198" i="1" s="1" a="1"/>
  <c r="P198" i="1" s="1"/>
  <c r="O199" i="1"/>
  <c r="P199" i="1" s="1" a="1"/>
  <c r="P199" i="1" s="1"/>
  <c r="O200" i="1"/>
  <c r="P200" i="1" s="1" a="1"/>
  <c r="P200" i="1" s="1"/>
  <c r="O201" i="1"/>
  <c r="P201" i="1" s="1" a="1"/>
  <c r="P201" i="1" s="1"/>
  <c r="O202" i="1"/>
  <c r="P202" i="1" s="1" a="1"/>
  <c r="P202" i="1" s="1"/>
  <c r="O203" i="1"/>
  <c r="P203" i="1" s="1" a="1"/>
  <c r="P203" i="1" s="1"/>
  <c r="O204" i="1"/>
  <c r="P204" i="1" s="1" a="1"/>
  <c r="P204" i="1" s="1"/>
  <c r="O205" i="1"/>
  <c r="P205" i="1" s="1" a="1"/>
  <c r="P205" i="1" s="1"/>
  <c r="O206" i="1"/>
  <c r="P206" i="1" s="1" a="1"/>
  <c r="P206" i="1" s="1"/>
  <c r="O207" i="1"/>
  <c r="P207" i="1" s="1" a="1"/>
  <c r="P207" i="1" s="1"/>
  <c r="O208" i="1"/>
  <c r="P208" i="1" s="1" a="1"/>
  <c r="P208" i="1" s="1"/>
  <c r="O209" i="1"/>
  <c r="P209" i="1" s="1" a="1"/>
  <c r="P209" i="1" s="1"/>
  <c r="O210" i="1"/>
  <c r="P210" i="1" s="1" a="1"/>
  <c r="P210" i="1" s="1"/>
  <c r="O211" i="1"/>
  <c r="P211" i="1" s="1" a="1"/>
  <c r="P211" i="1" s="1"/>
  <c r="O212" i="1"/>
  <c r="P212" i="1" s="1" a="1"/>
  <c r="P212" i="1" s="1"/>
  <c r="O213" i="1"/>
  <c r="P213" i="1" s="1" a="1"/>
  <c r="P213" i="1" s="1"/>
  <c r="O214" i="1"/>
  <c r="P214" i="1" s="1" a="1"/>
  <c r="P214" i="1" s="1"/>
  <c r="O215" i="1"/>
  <c r="P215" i="1" s="1" a="1"/>
  <c r="P215" i="1" s="1"/>
  <c r="O216" i="1"/>
  <c r="P216" i="1" s="1" a="1"/>
  <c r="P216" i="1" s="1"/>
  <c r="O217" i="1"/>
  <c r="P217" i="1" s="1" a="1"/>
  <c r="P217" i="1" s="1"/>
  <c r="O218" i="1"/>
  <c r="P218" i="1" s="1" a="1"/>
  <c r="P218" i="1" s="1"/>
  <c r="O219" i="1"/>
  <c r="P219" i="1" s="1" a="1"/>
  <c r="P219" i="1" s="1"/>
  <c r="O220" i="1"/>
  <c r="P220" i="1" s="1" a="1"/>
  <c r="P220" i="1" s="1"/>
  <c r="O221" i="1"/>
  <c r="P221" i="1" s="1" a="1"/>
  <c r="P221" i="1" s="1"/>
  <c r="O222" i="1"/>
  <c r="P222" i="1" s="1" a="1"/>
  <c r="P222" i="1" s="1"/>
  <c r="O223" i="1"/>
  <c r="P223" i="1" s="1" a="1"/>
  <c r="P223" i="1" s="1"/>
  <c r="O224" i="1"/>
  <c r="P224" i="1" s="1" a="1"/>
  <c r="P224" i="1" s="1"/>
  <c r="O225" i="1"/>
  <c r="P225" i="1" s="1" a="1"/>
  <c r="P225" i="1" s="1"/>
  <c r="O226" i="1"/>
  <c r="P226" i="1" s="1" a="1"/>
  <c r="P226" i="1" s="1"/>
  <c r="O227" i="1"/>
  <c r="P227" i="1" s="1" a="1"/>
  <c r="P227" i="1" s="1"/>
  <c r="O228" i="1"/>
  <c r="P228" i="1" s="1" a="1"/>
  <c r="P228" i="1" s="1"/>
  <c r="O229" i="1"/>
  <c r="P229" i="1" s="1" a="1"/>
  <c r="P229" i="1" s="1"/>
  <c r="O230" i="1"/>
  <c r="P230" i="1" s="1" a="1"/>
  <c r="P230" i="1" s="1"/>
  <c r="O231" i="1"/>
  <c r="P231" i="1" s="1" a="1"/>
  <c r="P231" i="1" s="1"/>
  <c r="O232" i="1"/>
  <c r="P232" i="1" s="1" a="1"/>
  <c r="P232" i="1" s="1"/>
  <c r="O233" i="1"/>
  <c r="P233" i="1" s="1" a="1"/>
  <c r="P233" i="1" s="1"/>
  <c r="O234" i="1"/>
  <c r="P234" i="1" s="1" a="1"/>
  <c r="P234" i="1" s="1"/>
  <c r="O235" i="1"/>
  <c r="P235" i="1" s="1" a="1"/>
  <c r="P235" i="1" s="1"/>
  <c r="O236" i="1"/>
  <c r="P236" i="1" s="1" a="1"/>
  <c r="P236" i="1" s="1"/>
  <c r="O237" i="1"/>
  <c r="P237" i="1" s="1" a="1"/>
  <c r="P237" i="1" s="1"/>
  <c r="O238" i="1"/>
  <c r="P238" i="1" s="1" a="1"/>
  <c r="P238" i="1" s="1"/>
  <c r="O239" i="1"/>
  <c r="P239" i="1" s="1" a="1"/>
  <c r="P239" i="1" s="1"/>
  <c r="O240" i="1"/>
  <c r="P240" i="1" s="1" a="1"/>
  <c r="P240" i="1" s="1"/>
  <c r="O241" i="1"/>
  <c r="P241" i="1" s="1" a="1"/>
  <c r="P241" i="1" s="1"/>
  <c r="O242" i="1"/>
  <c r="P242" i="1" s="1" a="1"/>
  <c r="P242" i="1" s="1"/>
  <c r="O243" i="1"/>
  <c r="P243" i="1" s="1" a="1"/>
  <c r="P243" i="1" s="1"/>
  <c r="O244" i="1"/>
  <c r="P244" i="1" s="1" a="1"/>
  <c r="P244" i="1" s="1"/>
  <c r="O245" i="1"/>
  <c r="P245" i="1" s="1" a="1"/>
  <c r="P245" i="1" s="1"/>
  <c r="O246" i="1"/>
  <c r="P246" i="1" s="1" a="1"/>
  <c r="P246" i="1" s="1"/>
  <c r="O247" i="1"/>
  <c r="P247" i="1" s="1" a="1"/>
  <c r="P247" i="1" s="1"/>
  <c r="O248" i="1"/>
  <c r="P248" i="1" s="1" a="1"/>
  <c r="P248" i="1" s="1"/>
  <c r="O249" i="1"/>
  <c r="P249" i="1" s="1" a="1"/>
  <c r="P249" i="1" s="1"/>
  <c r="O250" i="1"/>
  <c r="P250" i="1" s="1" a="1"/>
  <c r="P250" i="1" s="1"/>
  <c r="O251" i="1"/>
  <c r="P251" i="1" s="1" a="1"/>
  <c r="P251" i="1" s="1"/>
  <c r="O252" i="1"/>
  <c r="P252" i="1" s="1" a="1"/>
  <c r="P252" i="1" s="1"/>
  <c r="O253" i="1"/>
  <c r="P253" i="1" s="1" a="1"/>
  <c r="P253" i="1" s="1"/>
  <c r="O254" i="1"/>
  <c r="P254" i="1" s="1" a="1"/>
  <c r="P254" i="1" s="1"/>
  <c r="O255" i="1"/>
  <c r="P255" i="1" s="1" a="1"/>
  <c r="P255" i="1" s="1"/>
  <c r="O256" i="1"/>
  <c r="P256" i="1" s="1" a="1"/>
  <c r="P256" i="1" s="1"/>
  <c r="O257" i="1"/>
  <c r="P257" i="1" s="1" a="1"/>
  <c r="P257" i="1" s="1"/>
  <c r="O258" i="1"/>
  <c r="P258" i="1" s="1" a="1"/>
  <c r="P258" i="1" s="1"/>
  <c r="O259" i="1"/>
  <c r="P259" i="1" s="1" a="1"/>
  <c r="P259" i="1" s="1"/>
  <c r="O260" i="1"/>
  <c r="P260" i="1" s="1" a="1"/>
  <c r="P260" i="1" s="1"/>
  <c r="O261" i="1"/>
  <c r="P261" i="1" s="1" a="1"/>
  <c r="P261" i="1" s="1"/>
  <c r="O262" i="1"/>
  <c r="P262" i="1" s="1" a="1"/>
  <c r="P262" i="1" s="1"/>
  <c r="O263" i="1"/>
  <c r="P263" i="1" s="1" a="1"/>
  <c r="P263" i="1" s="1"/>
  <c r="O264" i="1"/>
  <c r="P264" i="1" s="1" a="1"/>
  <c r="P264" i="1" s="1"/>
  <c r="O265" i="1"/>
  <c r="P265" i="1" s="1" a="1"/>
  <c r="P265" i="1" s="1"/>
  <c r="O266" i="1"/>
  <c r="P266" i="1" s="1" a="1"/>
  <c r="P266" i="1" s="1"/>
  <c r="O267" i="1"/>
  <c r="P267" i="1" s="1" a="1"/>
  <c r="P267" i="1" s="1"/>
  <c r="O268" i="1"/>
  <c r="P268" i="1" s="1" a="1"/>
  <c r="P268" i="1" s="1"/>
  <c r="O269" i="1"/>
  <c r="P269" i="1" s="1" a="1"/>
  <c r="P269" i="1" s="1"/>
  <c r="O270" i="1"/>
  <c r="P270" i="1" s="1" a="1"/>
  <c r="P270" i="1" s="1"/>
  <c r="O271" i="1"/>
  <c r="P271" i="1" s="1" a="1"/>
  <c r="P271" i="1" s="1"/>
  <c r="O272" i="1"/>
  <c r="P272" i="1" s="1" a="1"/>
  <c r="P272" i="1" s="1"/>
  <c r="O273" i="1"/>
  <c r="P273" i="1" s="1" a="1"/>
  <c r="P273" i="1" s="1"/>
  <c r="O274" i="1"/>
  <c r="P274" i="1" s="1" a="1"/>
  <c r="P274" i="1" s="1"/>
  <c r="O275" i="1"/>
  <c r="P275" i="1" s="1" a="1"/>
  <c r="P275" i="1" s="1"/>
  <c r="O276" i="1"/>
  <c r="P276" i="1" s="1" a="1"/>
  <c r="P276" i="1" s="1"/>
  <c r="O277" i="1"/>
  <c r="P277" i="1" s="1" a="1"/>
  <c r="P277" i="1" s="1"/>
  <c r="O278" i="1"/>
  <c r="P278" i="1" s="1" a="1"/>
  <c r="P278" i="1" s="1"/>
  <c r="O279" i="1"/>
  <c r="P279" i="1" s="1" a="1"/>
  <c r="P279" i="1" s="1"/>
  <c r="O280" i="1"/>
  <c r="P280" i="1" s="1" a="1"/>
  <c r="P280" i="1" s="1"/>
  <c r="O281" i="1"/>
  <c r="P281" i="1" s="1" a="1"/>
  <c r="P281" i="1" s="1"/>
  <c r="O282" i="1"/>
  <c r="P282" i="1" s="1" a="1"/>
  <c r="P282" i="1" s="1"/>
  <c r="O283" i="1"/>
  <c r="P283" i="1" s="1" a="1"/>
  <c r="P283" i="1" s="1"/>
  <c r="O284" i="1"/>
  <c r="P284" i="1" s="1" a="1"/>
  <c r="P284" i="1" s="1"/>
  <c r="O285" i="1"/>
  <c r="P285" i="1" s="1" a="1"/>
  <c r="P285" i="1" s="1"/>
  <c r="O286" i="1"/>
  <c r="P286" i="1" s="1" a="1"/>
  <c r="P286" i="1" s="1"/>
  <c r="O287" i="1"/>
  <c r="P287" i="1" s="1" a="1"/>
  <c r="P287" i="1" s="1"/>
  <c r="O288" i="1"/>
  <c r="P288" i="1" s="1" a="1"/>
  <c r="P288" i="1" s="1"/>
  <c r="O289" i="1"/>
  <c r="P289" i="1" s="1" a="1"/>
  <c r="P289" i="1" s="1"/>
  <c r="O290" i="1"/>
  <c r="P290" i="1" s="1" a="1"/>
  <c r="P290" i="1" s="1"/>
  <c r="O291" i="1"/>
  <c r="P291" i="1" s="1" a="1"/>
  <c r="P291" i="1" s="1"/>
  <c r="O292" i="1"/>
  <c r="P292" i="1" s="1" a="1"/>
  <c r="P292" i="1" s="1"/>
  <c r="O293" i="1"/>
  <c r="P293" i="1" s="1" a="1"/>
  <c r="P293" i="1" s="1"/>
  <c r="O294" i="1"/>
  <c r="P294" i="1" s="1" a="1"/>
  <c r="P294" i="1" s="1"/>
  <c r="O295" i="1"/>
  <c r="P295" i="1" s="1" a="1"/>
  <c r="P295" i="1" s="1"/>
  <c r="O296" i="1"/>
  <c r="P296" i="1" s="1" a="1"/>
  <c r="P296" i="1" s="1"/>
  <c r="O297" i="1"/>
  <c r="P297" i="1" s="1" a="1"/>
  <c r="P297" i="1" s="1"/>
  <c r="O298" i="1"/>
  <c r="P298" i="1" s="1" a="1"/>
  <c r="P298" i="1" s="1"/>
  <c r="O299" i="1"/>
  <c r="P299" i="1" s="1" a="1"/>
  <c r="P299" i="1" s="1"/>
  <c r="O300" i="1"/>
  <c r="P300" i="1" s="1" a="1"/>
  <c r="P300" i="1" s="1"/>
  <c r="O301" i="1"/>
  <c r="P301" i="1" s="1" a="1"/>
  <c r="P301" i="1" s="1"/>
  <c r="O302" i="1"/>
  <c r="P302" i="1" s="1" a="1"/>
  <c r="P302" i="1" s="1"/>
  <c r="O303" i="1"/>
  <c r="P303" i="1" s="1" a="1"/>
  <c r="P303" i="1" s="1"/>
  <c r="O304" i="1"/>
  <c r="P304" i="1" s="1" a="1"/>
  <c r="P304" i="1" s="1"/>
  <c r="O305" i="1"/>
  <c r="P305" i="1" s="1" a="1"/>
  <c r="P305" i="1" s="1"/>
  <c r="O306" i="1"/>
  <c r="P306" i="1" s="1" a="1"/>
  <c r="P306" i="1" s="1"/>
  <c r="O307" i="1"/>
  <c r="P307" i="1" s="1" a="1"/>
  <c r="P307" i="1" s="1"/>
  <c r="O308" i="1"/>
  <c r="P308" i="1" s="1" a="1"/>
  <c r="P308" i="1" s="1"/>
  <c r="O309" i="1"/>
  <c r="P309" i="1" s="1" a="1"/>
  <c r="P309" i="1" s="1"/>
  <c r="O310" i="1"/>
  <c r="P310" i="1" s="1" a="1"/>
  <c r="P310" i="1" s="1"/>
  <c r="O311" i="1"/>
  <c r="P311" i="1" s="1" a="1"/>
  <c r="P311" i="1" s="1"/>
  <c r="O312" i="1"/>
  <c r="P312" i="1" s="1" a="1"/>
  <c r="P312" i="1" s="1"/>
  <c r="O313" i="1"/>
  <c r="P313" i="1" s="1" a="1"/>
  <c r="P313" i="1" s="1"/>
  <c r="O314" i="1"/>
  <c r="P314" i="1" s="1" a="1"/>
  <c r="P314" i="1" s="1"/>
  <c r="O315" i="1"/>
  <c r="P315" i="1" s="1" a="1"/>
  <c r="P315" i="1" s="1"/>
  <c r="O316" i="1"/>
  <c r="P316" i="1" s="1" a="1"/>
  <c r="P316" i="1" s="1"/>
  <c r="O317" i="1"/>
  <c r="P317" i="1" s="1" a="1"/>
  <c r="P317" i="1" s="1"/>
  <c r="O318" i="1"/>
  <c r="P318" i="1" s="1" a="1"/>
  <c r="P318" i="1" s="1"/>
  <c r="O319" i="1"/>
  <c r="P319" i="1" s="1" a="1"/>
  <c r="P319" i="1" s="1"/>
  <c r="O320" i="1"/>
  <c r="P320" i="1" s="1" a="1"/>
  <c r="P320" i="1" s="1"/>
  <c r="O321" i="1"/>
  <c r="P321" i="1" s="1" a="1"/>
  <c r="P321" i="1" s="1"/>
  <c r="O322" i="1"/>
  <c r="P322" i="1" s="1" a="1"/>
  <c r="P322" i="1" s="1"/>
  <c r="O323" i="1"/>
  <c r="P323" i="1" s="1" a="1"/>
  <c r="P323" i="1" s="1"/>
  <c r="O324" i="1"/>
  <c r="P324" i="1" s="1" a="1"/>
  <c r="P324" i="1" s="1"/>
  <c r="O325" i="1"/>
  <c r="P325" i="1" s="1" a="1"/>
  <c r="P325" i="1" s="1"/>
  <c r="O326" i="1"/>
  <c r="P326" i="1" s="1" a="1"/>
  <c r="P326" i="1" s="1"/>
  <c r="O327" i="1"/>
  <c r="P327" i="1" s="1" a="1"/>
  <c r="P327" i="1" s="1"/>
  <c r="O328" i="1"/>
  <c r="P328" i="1" s="1" a="1"/>
  <c r="P328" i="1" s="1"/>
  <c r="O329" i="1"/>
  <c r="P329" i="1" s="1" a="1"/>
  <c r="P329" i="1" s="1"/>
  <c r="O330" i="1"/>
  <c r="P330" i="1" s="1" a="1"/>
  <c r="P330" i="1" s="1"/>
  <c r="O331" i="1"/>
  <c r="P331" i="1" s="1" a="1"/>
  <c r="P331" i="1" s="1"/>
  <c r="O332" i="1"/>
  <c r="P332" i="1" s="1" a="1"/>
  <c r="P332" i="1" s="1"/>
  <c r="O333" i="1"/>
  <c r="P333" i="1" s="1" a="1"/>
  <c r="P333" i="1" s="1"/>
  <c r="O334" i="1"/>
  <c r="P334" i="1" s="1" a="1"/>
  <c r="P334" i="1" s="1"/>
  <c r="O335" i="1"/>
  <c r="P335" i="1" s="1" a="1"/>
  <c r="P335" i="1" s="1"/>
  <c r="O336" i="1"/>
  <c r="P336" i="1" s="1" a="1"/>
  <c r="P336" i="1" s="1"/>
  <c r="O337" i="1"/>
  <c r="P337" i="1" s="1" a="1"/>
  <c r="P337" i="1" s="1"/>
  <c r="O338" i="1"/>
  <c r="P338" i="1" s="1" a="1"/>
  <c r="P338" i="1" s="1"/>
  <c r="O339" i="1"/>
  <c r="P339" i="1" s="1" a="1"/>
  <c r="P339" i="1" s="1"/>
  <c r="O340" i="1"/>
  <c r="P340" i="1" s="1" a="1"/>
  <c r="P340" i="1" s="1"/>
  <c r="O341" i="1"/>
  <c r="P341" i="1" s="1" a="1"/>
  <c r="P341" i="1" s="1"/>
  <c r="O342" i="1"/>
  <c r="P342" i="1" s="1" a="1"/>
  <c r="P342" i="1" s="1"/>
  <c r="O343" i="1"/>
  <c r="P343" i="1" s="1" a="1"/>
  <c r="P343" i="1" s="1"/>
  <c r="O344" i="1"/>
  <c r="P344" i="1" s="1" a="1"/>
  <c r="P344" i="1" s="1"/>
  <c r="O345" i="1"/>
  <c r="P345" i="1" s="1" a="1"/>
  <c r="P345" i="1" s="1"/>
  <c r="O346" i="1"/>
  <c r="P346" i="1" s="1" a="1"/>
  <c r="P346" i="1" s="1"/>
  <c r="O347" i="1"/>
  <c r="P347" i="1" s="1" a="1"/>
  <c r="P347" i="1" s="1"/>
  <c r="O348" i="1"/>
  <c r="P348" i="1" s="1" a="1"/>
  <c r="P348" i="1" s="1"/>
  <c r="O349" i="1"/>
  <c r="P349" i="1" s="1" a="1"/>
  <c r="P349" i="1" s="1"/>
  <c r="O350" i="1"/>
  <c r="P350" i="1" s="1" a="1"/>
  <c r="P350" i="1" s="1"/>
  <c r="O351" i="1"/>
  <c r="P351" i="1" s="1" a="1"/>
  <c r="P351" i="1" s="1"/>
  <c r="O352" i="1"/>
  <c r="P352" i="1" s="1" a="1"/>
  <c r="P352" i="1" s="1"/>
  <c r="O353" i="1"/>
  <c r="P353" i="1" s="1" a="1"/>
  <c r="P353" i="1" s="1"/>
  <c r="O354" i="1"/>
  <c r="P354" i="1" s="1" a="1"/>
  <c r="P354" i="1" s="1"/>
  <c r="O355" i="1"/>
  <c r="P355" i="1" s="1" a="1"/>
  <c r="P355" i="1" s="1"/>
  <c r="O356" i="1"/>
  <c r="P356" i="1" s="1" a="1"/>
  <c r="P356" i="1" s="1"/>
  <c r="O357" i="1"/>
  <c r="P357" i="1" s="1" a="1"/>
  <c r="P357" i="1" s="1"/>
  <c r="O358" i="1"/>
  <c r="P358" i="1" s="1" a="1"/>
  <c r="P358" i="1" s="1"/>
  <c r="O359" i="1"/>
  <c r="P359" i="1" s="1" a="1"/>
  <c r="P359" i="1" s="1"/>
  <c r="O360" i="1"/>
  <c r="P360" i="1" s="1" a="1"/>
  <c r="P360" i="1" s="1"/>
  <c r="O361" i="1"/>
  <c r="P361" i="1" s="1" a="1"/>
  <c r="P361" i="1" s="1"/>
  <c r="O362" i="1"/>
  <c r="P362" i="1" s="1" a="1"/>
  <c r="P362" i="1" s="1"/>
  <c r="O363" i="1"/>
  <c r="P363" i="1" s="1" a="1"/>
  <c r="P363" i="1" s="1"/>
  <c r="O364" i="1"/>
  <c r="P364" i="1" s="1" a="1"/>
  <c r="P364" i="1" s="1"/>
  <c r="O365" i="1"/>
  <c r="P365" i="1" s="1" a="1"/>
  <c r="P365" i="1" s="1"/>
  <c r="O366" i="1"/>
  <c r="P366" i="1" s="1" a="1"/>
  <c r="P366" i="1" s="1"/>
  <c r="O367" i="1"/>
  <c r="P367" i="1" s="1" a="1"/>
  <c r="P367" i="1" s="1"/>
  <c r="O368" i="1"/>
  <c r="P368" i="1" s="1" a="1"/>
  <c r="P368" i="1" s="1"/>
  <c r="O369" i="1"/>
  <c r="P369" i="1" s="1" a="1"/>
  <c r="P369" i="1" s="1"/>
  <c r="O370" i="1"/>
  <c r="P370" i="1" s="1" a="1"/>
  <c r="P370" i="1" s="1"/>
  <c r="O371" i="1"/>
  <c r="P371" i="1" s="1" a="1"/>
  <c r="P371" i="1" s="1"/>
  <c r="O372" i="1"/>
  <c r="P372" i="1" s="1" a="1"/>
  <c r="P372" i="1" s="1"/>
  <c r="O373" i="1"/>
  <c r="P373" i="1" s="1" a="1"/>
  <c r="P373" i="1" s="1"/>
  <c r="O374" i="1"/>
  <c r="P374" i="1" s="1" a="1"/>
  <c r="P374" i="1" s="1"/>
  <c r="O375" i="1"/>
  <c r="P375" i="1" s="1" a="1"/>
  <c r="P375" i="1" s="1"/>
  <c r="O376" i="1"/>
  <c r="P376" i="1" s="1" a="1"/>
  <c r="P376" i="1" s="1"/>
  <c r="O377" i="1"/>
  <c r="P377" i="1" s="1" a="1"/>
  <c r="P377" i="1" s="1"/>
  <c r="O378" i="1"/>
  <c r="P378" i="1" s="1" a="1"/>
  <c r="P378" i="1" s="1"/>
  <c r="O379" i="1"/>
  <c r="P379" i="1" s="1" a="1"/>
  <c r="P379" i="1" s="1"/>
  <c r="O380" i="1"/>
  <c r="P380" i="1" s="1" a="1"/>
  <c r="P380" i="1" s="1"/>
  <c r="O381" i="1"/>
  <c r="P381" i="1" s="1" a="1"/>
  <c r="P381" i="1" s="1"/>
  <c r="O382" i="1"/>
  <c r="P382" i="1" s="1" a="1"/>
  <c r="P382" i="1" s="1"/>
  <c r="O383" i="1"/>
  <c r="P383" i="1" s="1" a="1"/>
  <c r="P383" i="1" s="1"/>
  <c r="O384" i="1"/>
  <c r="P384" i="1" s="1" a="1"/>
  <c r="P384" i="1" s="1"/>
  <c r="O385" i="1"/>
  <c r="P385" i="1" s="1" a="1"/>
  <c r="P385" i="1" s="1"/>
  <c r="O386" i="1"/>
  <c r="P386" i="1" s="1" a="1"/>
  <c r="P386" i="1" s="1"/>
  <c r="O387" i="1"/>
  <c r="P387" i="1" s="1" a="1"/>
  <c r="P387" i="1" s="1"/>
  <c r="O388" i="1"/>
  <c r="P388" i="1" s="1" a="1"/>
  <c r="P388" i="1" s="1"/>
  <c r="O389" i="1"/>
  <c r="P389" i="1" s="1" a="1"/>
  <c r="P389" i="1" s="1"/>
  <c r="O390" i="1"/>
  <c r="P390" i="1" s="1" a="1"/>
  <c r="P390" i="1" s="1"/>
  <c r="O391" i="1"/>
  <c r="P391" i="1" s="1" a="1"/>
  <c r="P391" i="1" s="1"/>
  <c r="O392" i="1"/>
  <c r="P392" i="1" s="1" a="1"/>
  <c r="P392" i="1" s="1"/>
  <c r="O393" i="1"/>
  <c r="P393" i="1" s="1" a="1"/>
  <c r="P393" i="1" s="1"/>
  <c r="O394" i="1"/>
  <c r="P394" i="1" s="1" a="1"/>
  <c r="P394" i="1" s="1"/>
  <c r="O395" i="1"/>
  <c r="P395" i="1" s="1" a="1"/>
  <c r="P395" i="1" s="1"/>
  <c r="O396" i="1"/>
  <c r="P396" i="1" s="1" a="1"/>
  <c r="P396" i="1" s="1"/>
  <c r="O397" i="1"/>
  <c r="P397" i="1" s="1" a="1"/>
  <c r="P397" i="1" s="1"/>
  <c r="O398" i="1"/>
  <c r="P398" i="1" s="1" a="1"/>
  <c r="P398" i="1" s="1"/>
  <c r="O399" i="1"/>
  <c r="P399" i="1" s="1" a="1"/>
  <c r="P399" i="1" s="1"/>
  <c r="O400" i="1"/>
  <c r="P400" i="1" s="1" a="1"/>
  <c r="P400" i="1" s="1"/>
  <c r="O401" i="1"/>
  <c r="P401" i="1" s="1" a="1"/>
  <c r="P401" i="1" s="1"/>
  <c r="O402" i="1"/>
  <c r="P402" i="1" s="1" a="1"/>
  <c r="P402" i="1" s="1"/>
  <c r="O403" i="1"/>
  <c r="P403" i="1" s="1" a="1"/>
  <c r="P403" i="1" s="1"/>
  <c r="O404" i="1"/>
  <c r="P404" i="1" s="1" a="1"/>
  <c r="P404" i="1" s="1"/>
  <c r="O405" i="1"/>
  <c r="P405" i="1" s="1" a="1"/>
  <c r="P405" i="1" s="1"/>
  <c r="O406" i="1"/>
  <c r="P406" i="1" s="1" a="1"/>
  <c r="P406" i="1" s="1"/>
  <c r="O407" i="1"/>
  <c r="P407" i="1" s="1" a="1"/>
  <c r="P407" i="1" s="1"/>
  <c r="O408" i="1"/>
  <c r="P408" i="1" s="1" a="1"/>
  <c r="P408" i="1" s="1"/>
  <c r="O409" i="1"/>
  <c r="P409" i="1" s="1" a="1"/>
  <c r="P409" i="1" s="1"/>
  <c r="O410" i="1"/>
  <c r="P410" i="1" s="1" a="1"/>
  <c r="P410" i="1" s="1"/>
  <c r="O411" i="1"/>
  <c r="P411" i="1" s="1" a="1"/>
  <c r="P411" i="1" s="1"/>
  <c r="O412" i="1"/>
  <c r="P412" i="1" s="1" a="1"/>
  <c r="P412" i="1" s="1"/>
  <c r="O413" i="1"/>
  <c r="P413" i="1" s="1" a="1"/>
  <c r="P413" i="1" s="1"/>
  <c r="O414" i="1"/>
  <c r="P414" i="1" s="1" a="1"/>
  <c r="P414" i="1" s="1"/>
  <c r="O415" i="1"/>
  <c r="P415" i="1" s="1" a="1"/>
  <c r="P415" i="1" s="1"/>
  <c r="O416" i="1"/>
  <c r="P416" i="1" s="1" a="1"/>
  <c r="P416" i="1" s="1"/>
  <c r="O417" i="1"/>
  <c r="P417" i="1" s="1" a="1"/>
  <c r="P417" i="1" s="1"/>
  <c r="O418" i="1"/>
  <c r="P418" i="1" s="1" a="1"/>
  <c r="P418" i="1" s="1"/>
  <c r="O419" i="1"/>
  <c r="P419" i="1" s="1" a="1"/>
  <c r="P419" i="1" s="1"/>
  <c r="O420" i="1"/>
  <c r="P420" i="1" s="1" a="1"/>
  <c r="P420" i="1" s="1"/>
  <c r="O421" i="1"/>
  <c r="P421" i="1" s="1" a="1"/>
  <c r="P421" i="1" s="1"/>
  <c r="O422" i="1"/>
  <c r="P422" i="1" s="1" a="1"/>
  <c r="P422" i="1" s="1"/>
  <c r="O423" i="1"/>
  <c r="P423" i="1" s="1" a="1"/>
  <c r="P423" i="1" s="1"/>
  <c r="O424" i="1"/>
  <c r="P424" i="1" s="1" a="1"/>
  <c r="P424" i="1" s="1"/>
  <c r="O425" i="1"/>
  <c r="P425" i="1" s="1" a="1"/>
  <c r="P425" i="1" s="1"/>
  <c r="O426" i="1"/>
  <c r="P426" i="1" s="1" a="1"/>
  <c r="P426" i="1" s="1"/>
  <c r="O427" i="1"/>
  <c r="P427" i="1" s="1" a="1"/>
  <c r="P427" i="1" s="1"/>
  <c r="O428" i="1"/>
  <c r="P428" i="1" s="1" a="1"/>
  <c r="P428" i="1" s="1"/>
  <c r="O429" i="1"/>
  <c r="P429" i="1" s="1" a="1"/>
  <c r="P429" i="1" s="1"/>
  <c r="O430" i="1"/>
  <c r="P430" i="1" s="1" a="1"/>
  <c r="P430" i="1" s="1"/>
  <c r="O431" i="1"/>
  <c r="P431" i="1" s="1" a="1"/>
  <c r="P431" i="1" s="1"/>
  <c r="O432" i="1"/>
  <c r="P432" i="1" s="1" a="1"/>
  <c r="P432" i="1" s="1"/>
  <c r="O433" i="1"/>
  <c r="P433" i="1" s="1" a="1"/>
  <c r="P433" i="1" s="1"/>
  <c r="O434" i="1"/>
  <c r="P434" i="1" s="1" a="1"/>
  <c r="P434" i="1" s="1"/>
  <c r="O435" i="1"/>
  <c r="P435" i="1" s="1" a="1"/>
  <c r="P435" i="1" s="1"/>
  <c r="O436" i="1"/>
  <c r="P436" i="1" s="1" a="1"/>
  <c r="P436" i="1" s="1"/>
  <c r="O437" i="1"/>
  <c r="P437" i="1" s="1" a="1"/>
  <c r="P437" i="1" s="1"/>
  <c r="O438" i="1"/>
  <c r="P438" i="1" s="1" a="1"/>
  <c r="P438" i="1" s="1"/>
  <c r="O439" i="1"/>
  <c r="P439" i="1" s="1" a="1"/>
  <c r="P439" i="1" s="1"/>
  <c r="O440" i="1"/>
  <c r="P440" i="1" s="1" a="1"/>
  <c r="P440" i="1" s="1"/>
  <c r="O441" i="1"/>
  <c r="P441" i="1" s="1" a="1"/>
  <c r="P441" i="1" s="1"/>
  <c r="O442" i="1"/>
  <c r="P442" i="1" s="1" a="1"/>
  <c r="P442" i="1" s="1"/>
  <c r="O443" i="1"/>
  <c r="P443" i="1" s="1" a="1"/>
  <c r="P443" i="1" s="1"/>
  <c r="O444" i="1"/>
  <c r="P444" i="1" s="1" a="1"/>
  <c r="P444" i="1" s="1"/>
  <c r="O445" i="1"/>
  <c r="P445" i="1" s="1" a="1"/>
  <c r="P445" i="1" s="1"/>
  <c r="O446" i="1"/>
  <c r="P446" i="1" s="1" a="1"/>
  <c r="P446" i="1" s="1"/>
  <c r="O447" i="1"/>
  <c r="P447" i="1" s="1" a="1"/>
  <c r="P447" i="1" s="1"/>
  <c r="O448" i="1"/>
  <c r="P448" i="1" s="1" a="1"/>
  <c r="P448" i="1" s="1"/>
  <c r="O449" i="1"/>
  <c r="P449" i="1" s="1" a="1"/>
  <c r="P449" i="1" s="1"/>
  <c r="O450" i="1"/>
  <c r="P450" i="1" s="1" a="1"/>
  <c r="P450" i="1" s="1"/>
  <c r="O451" i="1"/>
  <c r="P451" i="1" s="1" a="1"/>
  <c r="P451" i="1" s="1"/>
  <c r="O452" i="1"/>
  <c r="P452" i="1" s="1" a="1"/>
  <c r="P452" i="1" s="1"/>
  <c r="O453" i="1"/>
  <c r="P453" i="1" s="1" a="1"/>
  <c r="P453" i="1" s="1"/>
  <c r="O454" i="1"/>
  <c r="P454" i="1" s="1" a="1"/>
  <c r="P454" i="1" s="1"/>
  <c r="O455" i="1"/>
  <c r="P455" i="1" s="1" a="1"/>
  <c r="P455" i="1" s="1"/>
  <c r="O456" i="1"/>
  <c r="P456" i="1" s="1" a="1"/>
  <c r="P456" i="1" s="1"/>
  <c r="O457" i="1"/>
  <c r="P457" i="1" s="1" a="1"/>
  <c r="P457" i="1" s="1"/>
  <c r="O458" i="1"/>
  <c r="P458" i="1" s="1" a="1"/>
  <c r="P458" i="1" s="1"/>
  <c r="O459" i="1"/>
  <c r="P459" i="1" s="1" a="1"/>
  <c r="P459" i="1" s="1"/>
  <c r="O460" i="1"/>
  <c r="P460" i="1" s="1" a="1"/>
  <c r="P460" i="1" s="1"/>
  <c r="O461" i="1"/>
  <c r="P461" i="1" s="1" a="1"/>
  <c r="P461" i="1" s="1"/>
  <c r="O462" i="1"/>
  <c r="P462" i="1" s="1" a="1"/>
  <c r="P462" i="1" s="1"/>
  <c r="O463" i="1"/>
  <c r="P463" i="1" s="1" a="1"/>
  <c r="P463" i="1" s="1"/>
  <c r="O464" i="1"/>
  <c r="P464" i="1" s="1" a="1"/>
  <c r="P464" i="1" s="1"/>
  <c r="O465" i="1"/>
  <c r="P465" i="1" s="1" a="1"/>
  <c r="P465" i="1" s="1"/>
  <c r="O466" i="1"/>
  <c r="P466" i="1" s="1" a="1"/>
  <c r="P466" i="1" s="1"/>
  <c r="O467" i="1"/>
  <c r="P467" i="1" s="1" a="1"/>
  <c r="P467" i="1" s="1"/>
  <c r="O468" i="1"/>
  <c r="P468" i="1" s="1" a="1"/>
  <c r="P468" i="1" s="1"/>
  <c r="O469" i="1"/>
  <c r="P469" i="1" s="1" a="1"/>
  <c r="P469" i="1" s="1"/>
  <c r="O470" i="1"/>
  <c r="P470" i="1" s="1" a="1"/>
  <c r="P470" i="1" s="1"/>
  <c r="O471" i="1"/>
  <c r="P471" i="1" s="1" a="1"/>
  <c r="P471" i="1" s="1"/>
  <c r="O472" i="1"/>
  <c r="P472" i="1" s="1" a="1"/>
  <c r="P472" i="1" s="1"/>
  <c r="O473" i="1"/>
  <c r="P473" i="1" s="1" a="1"/>
  <c r="P473" i="1" s="1"/>
  <c r="O474" i="1"/>
  <c r="P474" i="1" s="1" a="1"/>
  <c r="P474" i="1" s="1"/>
  <c r="O475" i="1"/>
  <c r="P475" i="1" s="1" a="1"/>
  <c r="P475" i="1" s="1"/>
  <c r="O476" i="1"/>
  <c r="P476" i="1" s="1" a="1"/>
  <c r="P476" i="1" s="1"/>
  <c r="O477" i="1"/>
  <c r="P477" i="1" s="1" a="1"/>
  <c r="P477" i="1" s="1"/>
  <c r="O478" i="1"/>
  <c r="P478" i="1" s="1" a="1"/>
  <c r="P478" i="1" s="1"/>
  <c r="O479" i="1"/>
  <c r="P479" i="1" s="1" a="1"/>
  <c r="P479" i="1" s="1"/>
  <c r="O480" i="1"/>
  <c r="P480" i="1" s="1" a="1"/>
  <c r="P480" i="1" s="1"/>
  <c r="O481" i="1"/>
  <c r="P481" i="1" s="1" a="1"/>
  <c r="P481" i="1" s="1"/>
  <c r="O482" i="1"/>
  <c r="P482" i="1" s="1" a="1"/>
  <c r="P482" i="1" s="1"/>
  <c r="O483" i="1"/>
  <c r="P483" i="1" s="1" a="1"/>
  <c r="P483" i="1" s="1"/>
  <c r="O484" i="1"/>
  <c r="P484" i="1" s="1" a="1"/>
  <c r="P484" i="1" s="1"/>
  <c r="O485" i="1"/>
  <c r="P485" i="1" s="1" a="1"/>
  <c r="P485" i="1" s="1"/>
  <c r="O486" i="1"/>
  <c r="P486" i="1" s="1" a="1"/>
  <c r="P486" i="1" s="1"/>
  <c r="O487" i="1"/>
  <c r="P487" i="1" s="1" a="1"/>
  <c r="P487" i="1" s="1"/>
  <c r="O488" i="1"/>
  <c r="P488" i="1" s="1" a="1"/>
  <c r="P488" i="1" s="1"/>
  <c r="O489" i="1"/>
  <c r="P489" i="1" s="1" a="1"/>
  <c r="P489" i="1" s="1"/>
  <c r="O490" i="1"/>
  <c r="P490" i="1" s="1" a="1"/>
  <c r="P490" i="1" s="1"/>
  <c r="O491" i="1"/>
  <c r="P491" i="1" s="1" a="1"/>
  <c r="P491" i="1" s="1"/>
  <c r="O492" i="1"/>
  <c r="P492" i="1" s="1" a="1"/>
  <c r="P492" i="1" s="1"/>
  <c r="O493" i="1"/>
  <c r="P493" i="1" s="1" a="1"/>
  <c r="P493" i="1" s="1"/>
  <c r="O494" i="1"/>
  <c r="P494" i="1" s="1" a="1"/>
  <c r="P494" i="1" s="1"/>
  <c r="O495" i="1"/>
  <c r="P495" i="1" s="1" a="1"/>
  <c r="P495" i="1" s="1"/>
  <c r="O496" i="1"/>
  <c r="P496" i="1" s="1" a="1"/>
  <c r="P496" i="1" s="1"/>
  <c r="O497" i="1"/>
  <c r="P497" i="1" s="1" a="1"/>
  <c r="P497" i="1" s="1"/>
  <c r="O498" i="1"/>
  <c r="P498" i="1" s="1" a="1"/>
  <c r="P498" i="1" s="1"/>
  <c r="O499" i="1"/>
  <c r="P499" i="1" s="1" a="1"/>
  <c r="P499" i="1" s="1"/>
  <c r="O500" i="1"/>
  <c r="P500" i="1" s="1" a="1"/>
  <c r="P500" i="1" s="1"/>
  <c r="O501" i="1"/>
  <c r="P501" i="1" s="1" a="1"/>
  <c r="P501" i="1" s="1"/>
  <c r="O502" i="1"/>
  <c r="P502" i="1" s="1" a="1"/>
  <c r="P502" i="1" s="1"/>
  <c r="O503" i="1"/>
  <c r="P503" i="1" s="1" a="1"/>
  <c r="P503" i="1" s="1"/>
  <c r="O504" i="1"/>
  <c r="P504" i="1" s="1" a="1"/>
  <c r="P504" i="1" s="1"/>
  <c r="O505" i="1"/>
  <c r="P505" i="1" s="1" a="1"/>
  <c r="P505" i="1" s="1"/>
  <c r="O506" i="1"/>
  <c r="P506" i="1" s="1" a="1"/>
  <c r="P506" i="1" s="1"/>
  <c r="O507" i="1"/>
  <c r="P507" i="1" s="1" a="1"/>
  <c r="P507" i="1" s="1"/>
  <c r="O508" i="1"/>
  <c r="P508" i="1" s="1" a="1"/>
  <c r="P508" i="1" s="1"/>
  <c r="O509" i="1"/>
  <c r="P509" i="1" s="1" a="1"/>
  <c r="P509" i="1" s="1"/>
  <c r="O510" i="1"/>
  <c r="P510" i="1" s="1" a="1"/>
  <c r="P510" i="1" s="1"/>
  <c r="O511" i="1"/>
  <c r="P511" i="1" s="1" a="1"/>
  <c r="P511" i="1" s="1"/>
  <c r="O512" i="1"/>
  <c r="P512" i="1" s="1" a="1"/>
  <c r="P512" i="1" s="1"/>
  <c r="O513" i="1"/>
  <c r="P513" i="1" s="1" a="1"/>
  <c r="P513" i="1" s="1"/>
  <c r="O514" i="1"/>
  <c r="P514" i="1" s="1" a="1"/>
  <c r="P514" i="1" s="1"/>
  <c r="O515" i="1"/>
  <c r="P515" i="1" s="1" a="1"/>
  <c r="P515" i="1" s="1"/>
  <c r="O516" i="1"/>
  <c r="P516" i="1" s="1" a="1"/>
  <c r="P516" i="1" s="1"/>
  <c r="O517" i="1"/>
  <c r="P517" i="1" s="1" a="1"/>
  <c r="P517" i="1" s="1"/>
  <c r="O518" i="1"/>
  <c r="P518" i="1" s="1" a="1"/>
  <c r="P518" i="1" s="1"/>
  <c r="O519" i="1"/>
  <c r="P519" i="1" s="1" a="1"/>
  <c r="P519" i="1" s="1"/>
  <c r="O520" i="1"/>
  <c r="P520" i="1" s="1" a="1"/>
  <c r="P520" i="1" s="1"/>
  <c r="O521" i="1"/>
  <c r="P521" i="1" s="1" a="1"/>
  <c r="P521" i="1" s="1"/>
  <c r="O522" i="1"/>
  <c r="P522" i="1" s="1" a="1"/>
  <c r="P522" i="1" s="1"/>
  <c r="O523" i="1"/>
  <c r="P523" i="1" s="1" a="1"/>
  <c r="P523" i="1" s="1"/>
  <c r="O524" i="1"/>
  <c r="P524" i="1" s="1" a="1"/>
  <c r="P524" i="1" s="1"/>
  <c r="O525" i="1"/>
  <c r="P525" i="1" s="1" a="1"/>
  <c r="P525" i="1" s="1"/>
  <c r="O526" i="1"/>
  <c r="P526" i="1" s="1" a="1"/>
  <c r="P526" i="1" s="1"/>
  <c r="O527" i="1"/>
  <c r="P527" i="1" s="1" a="1"/>
  <c r="P527" i="1" s="1"/>
  <c r="O528" i="1"/>
  <c r="P528" i="1" s="1" a="1"/>
  <c r="P528" i="1" s="1"/>
  <c r="O529" i="1"/>
  <c r="P529" i="1" s="1" a="1"/>
  <c r="P529" i="1" s="1"/>
  <c r="O530" i="1"/>
  <c r="P530" i="1" s="1" a="1"/>
  <c r="P530" i="1" s="1"/>
  <c r="O531" i="1"/>
  <c r="P531" i="1" s="1" a="1"/>
  <c r="P531" i="1" s="1"/>
  <c r="O532" i="1"/>
  <c r="P532" i="1" s="1" a="1"/>
  <c r="P532" i="1" s="1"/>
  <c r="O533" i="1"/>
  <c r="P533" i="1" s="1" a="1"/>
  <c r="P533" i="1" s="1"/>
  <c r="O534" i="1"/>
  <c r="P534" i="1" s="1" a="1"/>
  <c r="P534" i="1" s="1"/>
  <c r="O535" i="1"/>
  <c r="P535" i="1" s="1" a="1"/>
  <c r="P535" i="1" s="1"/>
  <c r="O536" i="1"/>
  <c r="P536" i="1" s="1" a="1"/>
  <c r="P536" i="1" s="1"/>
  <c r="O537" i="1"/>
  <c r="P537" i="1" s="1" a="1"/>
  <c r="P537" i="1" s="1"/>
  <c r="O538" i="1"/>
  <c r="P538" i="1" s="1" a="1"/>
  <c r="P538" i="1" s="1"/>
  <c r="O539" i="1"/>
  <c r="P539" i="1" s="1" a="1"/>
  <c r="P539" i="1" s="1"/>
  <c r="O540" i="1"/>
  <c r="P540" i="1" s="1" a="1"/>
  <c r="P540" i="1" s="1"/>
  <c r="O541" i="1"/>
  <c r="P541" i="1" s="1" a="1"/>
  <c r="P541" i="1" s="1"/>
  <c r="O542" i="1"/>
  <c r="P542" i="1" s="1" a="1"/>
  <c r="P542" i="1" s="1"/>
  <c r="O543" i="1"/>
  <c r="P543" i="1" s="1" a="1"/>
  <c r="P543" i="1" s="1"/>
  <c r="O544" i="1"/>
  <c r="P544" i="1" s="1" a="1"/>
  <c r="P544" i="1" s="1"/>
  <c r="O545" i="1"/>
  <c r="P545" i="1" s="1" a="1"/>
  <c r="P545" i="1" s="1"/>
  <c r="O546" i="1"/>
  <c r="P546" i="1" s="1" a="1"/>
  <c r="P546" i="1" s="1"/>
  <c r="O547" i="1"/>
  <c r="P547" i="1" s="1" a="1"/>
  <c r="P547" i="1" s="1"/>
  <c r="O548" i="1"/>
  <c r="P548" i="1" s="1" a="1"/>
  <c r="P548" i="1" s="1"/>
  <c r="O549" i="1"/>
  <c r="P549" i="1" s="1" a="1"/>
  <c r="P549" i="1" s="1"/>
  <c r="O550" i="1"/>
  <c r="P550" i="1" s="1" a="1"/>
  <c r="P550" i="1" s="1"/>
  <c r="O551" i="1"/>
  <c r="P551" i="1" s="1" a="1"/>
  <c r="P551" i="1" s="1"/>
  <c r="O552" i="1"/>
  <c r="P552" i="1" s="1" a="1"/>
  <c r="P552" i="1" s="1"/>
  <c r="O553" i="1"/>
  <c r="P553" i="1" s="1" a="1"/>
  <c r="P553" i="1" s="1"/>
  <c r="O554" i="1"/>
  <c r="P554" i="1" s="1" a="1"/>
  <c r="P554" i="1" s="1"/>
  <c r="O555" i="1"/>
  <c r="P555" i="1" s="1" a="1"/>
  <c r="P555" i="1" s="1"/>
  <c r="O556" i="1"/>
  <c r="P556" i="1" s="1" a="1"/>
  <c r="P556" i="1" s="1"/>
  <c r="O557" i="1"/>
  <c r="P557" i="1" s="1" a="1"/>
  <c r="P557" i="1" s="1"/>
  <c r="O558" i="1"/>
  <c r="P558" i="1" s="1" a="1"/>
  <c r="P558" i="1" s="1"/>
  <c r="O559" i="1"/>
  <c r="P559" i="1" s="1" a="1"/>
  <c r="P559" i="1" s="1"/>
  <c r="O560" i="1"/>
  <c r="P560" i="1" s="1" a="1"/>
  <c r="P560" i="1" s="1"/>
  <c r="O561" i="1"/>
  <c r="P561" i="1" s="1" a="1"/>
  <c r="P561" i="1" s="1"/>
  <c r="O562" i="1"/>
  <c r="P562" i="1" s="1" a="1"/>
  <c r="P562" i="1" s="1"/>
  <c r="O563" i="1"/>
  <c r="P563" i="1" s="1" a="1"/>
  <c r="P563" i="1" s="1"/>
  <c r="O564" i="1"/>
  <c r="P564" i="1" s="1" a="1"/>
  <c r="P564" i="1" s="1"/>
  <c r="O565" i="1"/>
  <c r="P565" i="1" s="1" a="1"/>
  <c r="P565" i="1" s="1"/>
  <c r="O566" i="1"/>
  <c r="P566" i="1" s="1" a="1"/>
  <c r="P566" i="1" s="1"/>
  <c r="O567" i="1"/>
  <c r="P567" i="1" s="1" a="1"/>
  <c r="P567" i="1" s="1"/>
  <c r="O568" i="1"/>
  <c r="P568" i="1" s="1" a="1"/>
  <c r="P568" i="1" s="1"/>
  <c r="O569" i="1"/>
  <c r="P569" i="1" s="1" a="1"/>
  <c r="P569" i="1" s="1"/>
  <c r="O570" i="1"/>
  <c r="P570" i="1" s="1" a="1"/>
  <c r="P570" i="1" s="1"/>
  <c r="O571" i="1"/>
  <c r="P571" i="1" s="1" a="1"/>
  <c r="P571" i="1" s="1"/>
  <c r="O572" i="1"/>
  <c r="P572" i="1" s="1" a="1"/>
  <c r="P572" i="1" s="1"/>
  <c r="O573" i="1"/>
  <c r="P573" i="1" s="1" a="1"/>
  <c r="P573" i="1" s="1"/>
  <c r="O574" i="1"/>
  <c r="P574" i="1" s="1" a="1"/>
  <c r="P574" i="1" s="1"/>
  <c r="O575" i="1"/>
  <c r="P575" i="1" s="1" a="1"/>
  <c r="P575" i="1" s="1"/>
  <c r="O576" i="1"/>
  <c r="P576" i="1" s="1" a="1"/>
  <c r="P576" i="1" s="1"/>
  <c r="O577" i="1"/>
  <c r="P577" i="1" s="1" a="1"/>
  <c r="P577" i="1" s="1"/>
  <c r="O578" i="1"/>
  <c r="P578" i="1" s="1" a="1"/>
  <c r="P578" i="1" s="1"/>
  <c r="O579" i="1"/>
  <c r="P579" i="1" s="1" a="1"/>
  <c r="P579" i="1" s="1"/>
  <c r="O580" i="1"/>
  <c r="P580" i="1" s="1" a="1"/>
  <c r="P580" i="1" s="1"/>
  <c r="O581" i="1"/>
  <c r="P581" i="1" s="1" a="1"/>
  <c r="P581" i="1" s="1"/>
  <c r="O582" i="1"/>
  <c r="P582" i="1" s="1" a="1"/>
  <c r="P582" i="1" s="1"/>
  <c r="O583" i="1"/>
  <c r="P583" i="1" s="1" a="1"/>
  <c r="P583" i="1" s="1"/>
  <c r="O584" i="1"/>
  <c r="P584" i="1" s="1" a="1"/>
  <c r="P584" i="1" s="1"/>
  <c r="O585" i="1"/>
  <c r="P585" i="1" s="1" a="1"/>
  <c r="P585" i="1" s="1"/>
  <c r="O586" i="1"/>
  <c r="P586" i="1" s="1" a="1"/>
  <c r="P586" i="1" s="1"/>
  <c r="O587" i="1"/>
  <c r="P587" i="1" s="1" a="1"/>
  <c r="P587" i="1" s="1"/>
  <c r="O588" i="1"/>
  <c r="P588" i="1" s="1" a="1"/>
  <c r="P588" i="1" s="1"/>
  <c r="O589" i="1"/>
  <c r="P589" i="1" s="1" a="1"/>
  <c r="P589" i="1" s="1"/>
  <c r="O590" i="1"/>
  <c r="P590" i="1" s="1" a="1"/>
  <c r="P590" i="1" s="1"/>
  <c r="O591" i="1"/>
  <c r="P591" i="1" s="1" a="1"/>
  <c r="P591" i="1" s="1"/>
  <c r="O592" i="1"/>
  <c r="P592" i="1" s="1" a="1"/>
  <c r="P592" i="1" s="1"/>
  <c r="O593" i="1"/>
  <c r="P593" i="1" s="1" a="1"/>
  <c r="P593" i="1" s="1"/>
  <c r="O594" i="1"/>
  <c r="P594" i="1" s="1" a="1"/>
  <c r="P594" i="1" s="1"/>
  <c r="O595" i="1"/>
  <c r="P595" i="1" s="1" a="1"/>
  <c r="P595" i="1" s="1"/>
  <c r="O596" i="1"/>
  <c r="P596" i="1" s="1" a="1"/>
  <c r="P596" i="1" s="1"/>
  <c r="O597" i="1"/>
  <c r="P597" i="1" s="1" a="1"/>
  <c r="P597" i="1" s="1"/>
  <c r="O598" i="1"/>
  <c r="P598" i="1" s="1" a="1"/>
  <c r="P598" i="1" s="1"/>
  <c r="O599" i="1"/>
  <c r="P599" i="1" s="1" a="1"/>
  <c r="P599" i="1" s="1"/>
  <c r="O600" i="1"/>
  <c r="P600" i="1" s="1" a="1"/>
  <c r="P600" i="1" s="1"/>
  <c r="O601" i="1"/>
  <c r="P601" i="1" s="1" a="1"/>
  <c r="P601" i="1" s="1"/>
  <c r="O602" i="1"/>
  <c r="P602" i="1" s="1" a="1"/>
  <c r="P602" i="1" s="1"/>
  <c r="O603" i="1"/>
  <c r="P603" i="1" s="1" a="1"/>
  <c r="P603" i="1" s="1"/>
  <c r="O604" i="1"/>
  <c r="P604" i="1" s="1" a="1"/>
  <c r="P604" i="1" s="1"/>
  <c r="O605" i="1"/>
  <c r="P605" i="1" s="1" a="1"/>
  <c r="P605" i="1" s="1"/>
  <c r="O606" i="1"/>
  <c r="P606" i="1" s="1" a="1"/>
  <c r="P606" i="1" s="1"/>
  <c r="O607" i="1"/>
  <c r="P607" i="1" s="1" a="1"/>
  <c r="P607" i="1" s="1"/>
  <c r="O608" i="1"/>
  <c r="P608" i="1" s="1" a="1"/>
  <c r="P608" i="1" s="1"/>
  <c r="O609" i="1"/>
  <c r="P609" i="1" s="1" a="1"/>
  <c r="P609" i="1" s="1"/>
  <c r="O610" i="1"/>
  <c r="P610" i="1" s="1" a="1"/>
  <c r="P610" i="1" s="1"/>
  <c r="O611" i="1"/>
  <c r="P611" i="1" s="1" a="1"/>
  <c r="P611" i="1" s="1"/>
  <c r="O612" i="1"/>
  <c r="P612" i="1" s="1" a="1"/>
  <c r="P612" i="1" s="1"/>
  <c r="O613" i="1"/>
  <c r="P613" i="1" s="1" a="1"/>
  <c r="P613" i="1" s="1"/>
  <c r="O614" i="1"/>
  <c r="P614" i="1" s="1" a="1"/>
  <c r="P614" i="1" s="1"/>
  <c r="O615" i="1"/>
  <c r="P615" i="1" s="1" a="1"/>
  <c r="P615" i="1" s="1"/>
  <c r="O616" i="1"/>
  <c r="P616" i="1" s="1" a="1"/>
  <c r="P616" i="1" s="1"/>
  <c r="O617" i="1"/>
  <c r="P617" i="1" s="1" a="1"/>
  <c r="P617" i="1" s="1"/>
  <c r="O618" i="1"/>
  <c r="P618" i="1" s="1" a="1"/>
  <c r="P618" i="1" s="1"/>
  <c r="O619" i="1"/>
  <c r="P619" i="1" s="1" a="1"/>
  <c r="P619" i="1" s="1"/>
  <c r="O620" i="1"/>
  <c r="P620" i="1" s="1" a="1"/>
  <c r="P620" i="1" s="1"/>
  <c r="O621" i="1"/>
  <c r="P621" i="1" s="1" a="1"/>
  <c r="P621" i="1" s="1"/>
  <c r="O622" i="1"/>
  <c r="P622" i="1" s="1" a="1"/>
  <c r="P622" i="1" s="1"/>
  <c r="O623" i="1"/>
  <c r="P623" i="1" s="1" a="1"/>
  <c r="P623" i="1" s="1"/>
  <c r="O624" i="1"/>
  <c r="P624" i="1" s="1" a="1"/>
  <c r="P624" i="1" s="1"/>
  <c r="O625" i="1"/>
  <c r="P625" i="1" s="1" a="1"/>
  <c r="P625" i="1" s="1"/>
  <c r="O626" i="1"/>
  <c r="P626" i="1" s="1" a="1"/>
  <c r="P626" i="1" s="1"/>
  <c r="O627" i="1"/>
  <c r="P627" i="1" s="1" a="1"/>
  <c r="P627" i="1" s="1"/>
  <c r="O628" i="1"/>
  <c r="P628" i="1" s="1" a="1"/>
  <c r="P628" i="1" s="1"/>
  <c r="O629" i="1"/>
  <c r="P629" i="1" s="1" a="1"/>
  <c r="P629" i="1" s="1"/>
  <c r="O630" i="1"/>
  <c r="P630" i="1" s="1" a="1"/>
  <c r="P630" i="1" s="1"/>
  <c r="O631" i="1"/>
  <c r="P631" i="1" s="1" a="1"/>
  <c r="P631" i="1" s="1"/>
  <c r="O632" i="1"/>
  <c r="P632" i="1" s="1" a="1"/>
  <c r="P632" i="1" s="1"/>
  <c r="O633" i="1"/>
  <c r="P633" i="1" s="1" a="1"/>
  <c r="P633" i="1" s="1"/>
  <c r="O634" i="1"/>
  <c r="P634" i="1" s="1" a="1"/>
  <c r="P634" i="1" s="1"/>
  <c r="O635" i="1"/>
  <c r="P635" i="1" s="1" a="1"/>
  <c r="P635" i="1" s="1"/>
  <c r="O636" i="1"/>
  <c r="P636" i="1" s="1" a="1"/>
  <c r="P636" i="1" s="1"/>
  <c r="O637" i="1"/>
  <c r="P637" i="1" s="1" a="1"/>
  <c r="P637" i="1" s="1"/>
  <c r="O638" i="1"/>
  <c r="P638" i="1" s="1" a="1"/>
  <c r="P638" i="1" s="1"/>
  <c r="O639" i="1"/>
  <c r="P639" i="1" s="1" a="1"/>
  <c r="P639" i="1" s="1"/>
  <c r="O640" i="1"/>
  <c r="P640" i="1" s="1" a="1"/>
  <c r="P640" i="1" s="1"/>
  <c r="O641" i="1"/>
  <c r="P641" i="1" s="1" a="1"/>
  <c r="P641" i="1" s="1"/>
  <c r="O642" i="1"/>
  <c r="P642" i="1" s="1" a="1"/>
  <c r="P642" i="1" s="1"/>
  <c r="O643" i="1"/>
  <c r="P643" i="1" s="1" a="1"/>
  <c r="P643" i="1" s="1"/>
  <c r="O644" i="1"/>
  <c r="P644" i="1" s="1" a="1"/>
  <c r="P644" i="1" s="1"/>
  <c r="O645" i="1"/>
  <c r="P645" i="1" s="1" a="1"/>
  <c r="P645" i="1" s="1"/>
  <c r="O646" i="1"/>
  <c r="P646" i="1" s="1" a="1"/>
  <c r="P646" i="1" s="1"/>
  <c r="O647" i="1"/>
  <c r="P647" i="1" s="1" a="1"/>
  <c r="P647" i="1" s="1"/>
  <c r="O648" i="1"/>
  <c r="P648" i="1" s="1" a="1"/>
  <c r="P648" i="1" s="1"/>
  <c r="O649" i="1"/>
  <c r="P649" i="1" s="1" a="1"/>
  <c r="P649" i="1" s="1"/>
  <c r="O650" i="1"/>
  <c r="P650" i="1" s="1" a="1"/>
  <c r="P650" i="1" s="1"/>
  <c r="O651" i="1"/>
  <c r="P651" i="1" s="1" a="1"/>
  <c r="P651" i="1" s="1"/>
  <c r="O652" i="1"/>
  <c r="P652" i="1" s="1" a="1"/>
  <c r="P652" i="1" s="1"/>
  <c r="O653" i="1"/>
  <c r="P653" i="1" s="1" a="1"/>
  <c r="P653" i="1" s="1"/>
  <c r="O654" i="1"/>
  <c r="P654" i="1" s="1" a="1"/>
  <c r="P654" i="1" s="1"/>
  <c r="O655" i="1"/>
  <c r="P655" i="1" s="1" a="1"/>
  <c r="P655" i="1" s="1"/>
  <c r="O656" i="1"/>
  <c r="P656" i="1" s="1" a="1"/>
  <c r="P656" i="1" s="1"/>
  <c r="O657" i="1"/>
  <c r="P657" i="1" s="1" a="1"/>
  <c r="P657" i="1" s="1"/>
  <c r="O658" i="1"/>
  <c r="P658" i="1" s="1" a="1"/>
  <c r="P658" i="1" s="1"/>
  <c r="O659" i="1"/>
  <c r="P659" i="1" s="1" a="1"/>
  <c r="P659" i="1" s="1"/>
  <c r="O660" i="1"/>
  <c r="P660" i="1" s="1" a="1"/>
  <c r="P660" i="1" s="1"/>
  <c r="O661" i="1"/>
  <c r="P661" i="1" s="1" a="1"/>
  <c r="P661" i="1" s="1"/>
  <c r="O662" i="1"/>
  <c r="P662" i="1" s="1" a="1"/>
  <c r="P662" i="1" s="1"/>
  <c r="O663" i="1"/>
  <c r="P663" i="1" s="1" a="1"/>
  <c r="P663" i="1" s="1"/>
  <c r="O664" i="1"/>
  <c r="P664" i="1" s="1" a="1"/>
  <c r="P664" i="1" s="1"/>
  <c r="O665" i="1"/>
  <c r="P665" i="1" s="1" a="1"/>
  <c r="P665" i="1" s="1"/>
  <c r="O666" i="1"/>
  <c r="P666" i="1" s="1" a="1"/>
  <c r="P666" i="1" s="1"/>
  <c r="O667" i="1"/>
  <c r="P667" i="1" s="1" a="1"/>
  <c r="P667" i="1" s="1"/>
  <c r="O668" i="1"/>
  <c r="P668" i="1" s="1" a="1"/>
  <c r="P668" i="1" s="1"/>
  <c r="O669" i="1"/>
  <c r="P669" i="1" s="1" a="1"/>
  <c r="P669" i="1" s="1"/>
  <c r="O670" i="1"/>
  <c r="P670" i="1" s="1" a="1"/>
  <c r="P670" i="1" s="1"/>
  <c r="O671" i="1"/>
  <c r="P671" i="1" s="1" a="1"/>
  <c r="P671" i="1" s="1"/>
  <c r="O672" i="1"/>
  <c r="P672" i="1" s="1" a="1"/>
  <c r="P672" i="1" s="1"/>
  <c r="O673" i="1"/>
  <c r="P673" i="1" s="1" a="1"/>
  <c r="P673" i="1" s="1"/>
  <c r="O674" i="1"/>
  <c r="P674" i="1" s="1" a="1"/>
  <c r="P674" i="1" s="1"/>
  <c r="O675" i="1"/>
  <c r="P675" i="1" s="1" a="1"/>
  <c r="P675" i="1" s="1"/>
  <c r="O676" i="1"/>
  <c r="P676" i="1" s="1" a="1"/>
  <c r="P676" i="1" s="1"/>
  <c r="O677" i="1"/>
  <c r="P677" i="1" s="1" a="1"/>
  <c r="P677" i="1" s="1"/>
  <c r="O678" i="1"/>
  <c r="P678" i="1" s="1" a="1"/>
  <c r="P678" i="1" s="1"/>
  <c r="O679" i="1"/>
  <c r="P679" i="1" s="1" a="1"/>
  <c r="P679" i="1" s="1"/>
  <c r="O680" i="1"/>
  <c r="P680" i="1" s="1" a="1"/>
  <c r="P680" i="1" s="1"/>
  <c r="O681" i="1"/>
  <c r="P681" i="1" s="1" a="1"/>
  <c r="P681" i="1" s="1"/>
  <c r="O682" i="1"/>
  <c r="P682" i="1" s="1" a="1"/>
  <c r="P682" i="1" s="1"/>
  <c r="O683" i="1"/>
  <c r="P683" i="1" s="1" a="1"/>
  <c r="P683" i="1" s="1"/>
  <c r="O684" i="1"/>
  <c r="P684" i="1" s="1" a="1"/>
  <c r="P684" i="1" s="1"/>
  <c r="O685" i="1"/>
  <c r="P685" i="1" s="1" a="1"/>
  <c r="P685" i="1" s="1"/>
  <c r="O686" i="1"/>
  <c r="P686" i="1" s="1" a="1"/>
  <c r="P686" i="1" s="1"/>
  <c r="O687" i="1"/>
  <c r="P687" i="1" s="1" a="1"/>
  <c r="P687" i="1" s="1"/>
  <c r="O688" i="1"/>
  <c r="P688" i="1" s="1" a="1"/>
  <c r="P688" i="1" s="1"/>
  <c r="O689" i="1"/>
  <c r="P689" i="1" s="1" a="1"/>
  <c r="P689" i="1" s="1"/>
  <c r="O690" i="1"/>
  <c r="P690" i="1" s="1" a="1"/>
  <c r="P690" i="1" s="1"/>
  <c r="O691" i="1"/>
  <c r="P691" i="1" s="1" a="1"/>
  <c r="P691" i="1" s="1"/>
  <c r="O692" i="1"/>
  <c r="P692" i="1" s="1" a="1"/>
  <c r="P692" i="1" s="1"/>
  <c r="O693" i="1"/>
  <c r="P693" i="1" s="1" a="1"/>
  <c r="P693" i="1" s="1"/>
  <c r="O694" i="1"/>
  <c r="P694" i="1" s="1" a="1"/>
  <c r="P694" i="1" s="1"/>
  <c r="O695" i="1"/>
  <c r="P695" i="1" s="1" a="1"/>
  <c r="P695" i="1" s="1"/>
  <c r="O696" i="1"/>
  <c r="P696" i="1" s="1" a="1"/>
  <c r="P696" i="1" s="1"/>
  <c r="O697" i="1"/>
  <c r="P697" i="1" s="1" a="1"/>
  <c r="P697" i="1" s="1"/>
  <c r="O698" i="1"/>
  <c r="P698" i="1" s="1" a="1"/>
  <c r="P698" i="1" s="1"/>
  <c r="O699" i="1"/>
  <c r="P699" i="1" s="1" a="1"/>
  <c r="P699" i="1" s="1"/>
  <c r="O700" i="1"/>
  <c r="P700" i="1" s="1" a="1"/>
  <c r="P700" i="1" s="1"/>
  <c r="O701" i="1"/>
  <c r="P701" i="1" s="1" a="1"/>
  <c r="P701" i="1" s="1"/>
  <c r="O702" i="1"/>
  <c r="P702" i="1" s="1" a="1"/>
  <c r="P702" i="1" s="1"/>
  <c r="O703" i="1"/>
  <c r="P703" i="1" s="1" a="1"/>
  <c r="P703" i="1" s="1"/>
  <c r="O704" i="1"/>
  <c r="P704" i="1" s="1" a="1"/>
  <c r="P704" i="1" s="1"/>
  <c r="O705" i="1"/>
  <c r="P705" i="1" s="1" a="1"/>
  <c r="P705" i="1" s="1"/>
  <c r="O706" i="1"/>
  <c r="P706" i="1" s="1" a="1"/>
  <c r="P706" i="1" s="1"/>
  <c r="O707" i="1"/>
  <c r="P707" i="1" s="1" a="1"/>
  <c r="P707" i="1" s="1"/>
  <c r="O708" i="1"/>
  <c r="P708" i="1" s="1" a="1"/>
  <c r="P708" i="1" s="1"/>
  <c r="O709" i="1"/>
  <c r="P709" i="1" s="1" a="1"/>
  <c r="P709" i="1" s="1"/>
  <c r="O710" i="1"/>
  <c r="P710" i="1" s="1" a="1"/>
  <c r="P710" i="1" s="1"/>
  <c r="O711" i="1"/>
  <c r="P711" i="1" s="1" a="1"/>
  <c r="P711" i="1" s="1"/>
  <c r="O712" i="1"/>
  <c r="P712" i="1" s="1" a="1"/>
  <c r="P712" i="1" s="1"/>
  <c r="O713" i="1"/>
  <c r="P713" i="1" s="1" a="1"/>
  <c r="P713" i="1" s="1"/>
  <c r="O714" i="1"/>
  <c r="P714" i="1" s="1" a="1"/>
  <c r="P714" i="1" s="1"/>
  <c r="O715" i="1"/>
  <c r="P715" i="1" s="1" a="1"/>
  <c r="P715" i="1" s="1"/>
  <c r="O716" i="1"/>
  <c r="P716" i="1" s="1" a="1"/>
  <c r="P716" i="1" s="1"/>
  <c r="O717" i="1"/>
  <c r="P717" i="1" s="1" a="1"/>
  <c r="P717" i="1" s="1"/>
  <c r="O718" i="1"/>
  <c r="P718" i="1" s="1" a="1"/>
  <c r="P718" i="1" s="1"/>
  <c r="O719" i="1"/>
  <c r="P719" i="1" s="1" a="1"/>
  <c r="P719" i="1" s="1"/>
  <c r="O720" i="1"/>
  <c r="P720" i="1" s="1" a="1"/>
  <c r="P720" i="1" s="1"/>
  <c r="O721" i="1"/>
  <c r="P721" i="1" s="1" a="1"/>
  <c r="P721" i="1" s="1"/>
  <c r="O722" i="1"/>
  <c r="P722" i="1" s="1" a="1"/>
  <c r="P722" i="1" s="1"/>
  <c r="O723" i="1"/>
  <c r="P723" i="1" s="1" a="1"/>
  <c r="P723" i="1" s="1"/>
  <c r="O724" i="1"/>
  <c r="P724" i="1" s="1" a="1"/>
  <c r="P724" i="1" s="1"/>
  <c r="O725" i="1"/>
  <c r="P725" i="1" s="1" a="1"/>
  <c r="P725" i="1" s="1"/>
  <c r="O726" i="1"/>
  <c r="P726" i="1" s="1" a="1"/>
  <c r="P726" i="1" s="1"/>
  <c r="O727" i="1"/>
  <c r="P727" i="1" s="1" a="1"/>
  <c r="P727" i="1" s="1"/>
  <c r="O728" i="1"/>
  <c r="P728" i="1" s="1" a="1"/>
  <c r="P728" i="1" s="1"/>
  <c r="O729" i="1"/>
  <c r="P729" i="1" s="1" a="1"/>
  <c r="P729" i="1" s="1"/>
  <c r="O730" i="1"/>
  <c r="P730" i="1" s="1" a="1"/>
  <c r="P730" i="1" s="1"/>
  <c r="O731" i="1"/>
  <c r="P731" i="1" s="1" a="1"/>
  <c r="P731" i="1" s="1"/>
  <c r="O732" i="1"/>
  <c r="P732" i="1" s="1" a="1"/>
  <c r="P732" i="1" s="1"/>
  <c r="O733" i="1"/>
  <c r="P733" i="1" s="1" a="1"/>
  <c r="P733" i="1" s="1"/>
  <c r="O734" i="1"/>
  <c r="P734" i="1" s="1" a="1"/>
  <c r="P734" i="1" s="1"/>
  <c r="O735" i="1"/>
  <c r="P735" i="1" s="1" a="1"/>
  <c r="P735" i="1" s="1"/>
  <c r="O736" i="1"/>
  <c r="P736" i="1" s="1" a="1"/>
  <c r="P736" i="1" s="1"/>
  <c r="O737" i="1"/>
  <c r="P737" i="1" s="1" a="1"/>
  <c r="P737" i="1" s="1"/>
  <c r="O738" i="1"/>
  <c r="P738" i="1" s="1" a="1"/>
  <c r="P738" i="1" s="1"/>
  <c r="O739" i="1"/>
  <c r="P739" i="1" s="1" a="1"/>
  <c r="P739" i="1" s="1"/>
  <c r="O740" i="1"/>
  <c r="P740" i="1" s="1" a="1"/>
  <c r="P740" i="1" s="1"/>
  <c r="O741" i="1"/>
  <c r="P741" i="1" s="1" a="1"/>
  <c r="P741" i="1" s="1"/>
  <c r="O742" i="1"/>
  <c r="P742" i="1" s="1" a="1"/>
  <c r="P742" i="1" s="1"/>
  <c r="O743" i="1"/>
  <c r="P743" i="1" s="1" a="1"/>
  <c r="P743" i="1" s="1"/>
  <c r="O744" i="1"/>
  <c r="P744" i="1" s="1" a="1"/>
  <c r="P744" i="1" s="1"/>
  <c r="O745" i="1"/>
  <c r="P745" i="1" s="1" a="1"/>
  <c r="P745" i="1" s="1"/>
  <c r="O746" i="1"/>
  <c r="P746" i="1" s="1" a="1"/>
  <c r="P746" i="1" s="1"/>
  <c r="O747" i="1"/>
  <c r="P747" i="1" s="1" a="1"/>
  <c r="P747" i="1" s="1"/>
  <c r="O748" i="1"/>
  <c r="P748" i="1" s="1" a="1"/>
  <c r="P748" i="1" s="1"/>
  <c r="O749" i="1"/>
  <c r="P749" i="1" s="1" a="1"/>
  <c r="P749" i="1" s="1"/>
  <c r="O750" i="1"/>
  <c r="P750" i="1" s="1" a="1"/>
  <c r="P750" i="1" s="1"/>
  <c r="O751" i="1"/>
  <c r="P751" i="1" s="1" a="1"/>
  <c r="P751" i="1" s="1"/>
  <c r="O752" i="1"/>
  <c r="P752" i="1" s="1" a="1"/>
  <c r="P752" i="1" s="1"/>
  <c r="O753" i="1"/>
  <c r="P753" i="1" s="1" a="1"/>
  <c r="P753" i="1" s="1"/>
  <c r="O754" i="1"/>
  <c r="P754" i="1" s="1" a="1"/>
  <c r="P754" i="1" s="1"/>
  <c r="O755" i="1"/>
  <c r="P755" i="1" s="1" a="1"/>
  <c r="P755" i="1" s="1"/>
  <c r="O756" i="1"/>
  <c r="P756" i="1" s="1" a="1"/>
  <c r="P756" i="1" s="1"/>
  <c r="O757" i="1"/>
  <c r="P757" i="1" s="1" a="1"/>
  <c r="P757" i="1" s="1"/>
  <c r="O758" i="1"/>
  <c r="P758" i="1" s="1" a="1"/>
  <c r="P758" i="1" s="1"/>
  <c r="O759" i="1"/>
  <c r="P759" i="1" s="1" a="1"/>
  <c r="P759" i="1" s="1"/>
  <c r="O760" i="1"/>
  <c r="P760" i="1" s="1" a="1"/>
  <c r="P760" i="1" s="1"/>
  <c r="O761" i="1"/>
  <c r="P761" i="1" s="1" a="1"/>
  <c r="P761" i="1" s="1"/>
  <c r="O762" i="1"/>
  <c r="P762" i="1" s="1" a="1"/>
  <c r="P762" i="1" s="1"/>
  <c r="O763" i="1"/>
  <c r="P763" i="1" s="1" a="1"/>
  <c r="P763" i="1" s="1"/>
  <c r="O764" i="1"/>
  <c r="P764" i="1" s="1" a="1"/>
  <c r="P764" i="1" s="1"/>
  <c r="O765" i="1"/>
  <c r="P765" i="1" s="1" a="1"/>
  <c r="P765" i="1" s="1"/>
  <c r="O766" i="1"/>
  <c r="P766" i="1" s="1" a="1"/>
  <c r="P766" i="1" s="1"/>
  <c r="O767" i="1"/>
  <c r="P767" i="1" s="1" a="1"/>
  <c r="P767" i="1" s="1"/>
  <c r="O768" i="1"/>
  <c r="P768" i="1" s="1" a="1"/>
  <c r="P768" i="1" s="1"/>
  <c r="O769" i="1"/>
  <c r="P769" i="1" s="1" a="1"/>
  <c r="P769" i="1" s="1"/>
  <c r="O770" i="1"/>
  <c r="P770" i="1" s="1" a="1"/>
  <c r="P770" i="1" s="1"/>
  <c r="O771" i="1"/>
  <c r="P771" i="1" s="1" a="1"/>
  <c r="P771" i="1" s="1"/>
  <c r="O772" i="1"/>
  <c r="P772" i="1" s="1" a="1"/>
  <c r="P772" i="1" s="1"/>
  <c r="O773" i="1"/>
  <c r="P773" i="1" s="1" a="1"/>
  <c r="P773" i="1" s="1"/>
  <c r="O774" i="1"/>
  <c r="P774" i="1" s="1" a="1"/>
  <c r="P774" i="1" s="1"/>
  <c r="O775" i="1"/>
  <c r="P775" i="1" s="1" a="1"/>
  <c r="P775" i="1" s="1"/>
  <c r="O776" i="1"/>
  <c r="P776" i="1" s="1" a="1"/>
  <c r="P776" i="1" s="1"/>
  <c r="O777" i="1"/>
  <c r="P777" i="1" s="1" a="1"/>
  <c r="P777" i="1" s="1"/>
  <c r="O778" i="1"/>
  <c r="P778" i="1" s="1" a="1"/>
  <c r="P778" i="1" s="1"/>
  <c r="O779" i="1"/>
  <c r="P779" i="1" s="1" a="1"/>
  <c r="P779" i="1" s="1"/>
  <c r="O780" i="1"/>
  <c r="P780" i="1" s="1" a="1"/>
  <c r="P780" i="1" s="1"/>
  <c r="O781" i="1"/>
  <c r="P781" i="1" s="1" a="1"/>
  <c r="P781" i="1" s="1"/>
  <c r="O782" i="1"/>
  <c r="P782" i="1" s="1" a="1"/>
  <c r="P782" i="1" s="1"/>
  <c r="O783" i="1"/>
  <c r="P783" i="1" s="1" a="1"/>
  <c r="P783" i="1" s="1"/>
  <c r="O784" i="1"/>
  <c r="P784" i="1" s="1" a="1"/>
  <c r="P784" i="1" s="1"/>
  <c r="O785" i="1"/>
  <c r="P785" i="1" s="1" a="1"/>
  <c r="P785" i="1" s="1"/>
  <c r="O786" i="1"/>
  <c r="P786" i="1" s="1" a="1"/>
  <c r="P786" i="1" s="1"/>
  <c r="O787" i="1"/>
  <c r="P787" i="1" s="1" a="1"/>
  <c r="P787" i="1" s="1"/>
  <c r="O788" i="1"/>
  <c r="P788" i="1" s="1" a="1"/>
  <c r="P788" i="1" s="1"/>
  <c r="O789" i="1"/>
  <c r="P789" i="1" s="1" a="1"/>
  <c r="P789" i="1" s="1"/>
  <c r="O790" i="1"/>
  <c r="P790" i="1" s="1" a="1"/>
  <c r="P790" i="1" s="1"/>
  <c r="O791" i="1"/>
  <c r="P791" i="1" s="1" a="1"/>
  <c r="P791" i="1" s="1"/>
  <c r="O792" i="1"/>
  <c r="P792" i="1" s="1" a="1"/>
  <c r="P792" i="1" s="1"/>
  <c r="O793" i="1"/>
  <c r="P793" i="1" s="1" a="1"/>
  <c r="P793" i="1" s="1"/>
  <c r="O794" i="1"/>
  <c r="P794" i="1" s="1" a="1"/>
  <c r="P794" i="1" s="1"/>
  <c r="O795" i="1"/>
  <c r="P795" i="1" s="1" a="1"/>
  <c r="P795" i="1" s="1"/>
  <c r="O796" i="1"/>
  <c r="P796" i="1" s="1" a="1"/>
  <c r="P796" i="1" s="1"/>
  <c r="O797" i="1"/>
  <c r="P797" i="1" s="1" a="1"/>
  <c r="P797" i="1" s="1"/>
  <c r="O798" i="1"/>
  <c r="P798" i="1" s="1" a="1"/>
  <c r="P798" i="1" s="1"/>
  <c r="O799" i="1"/>
  <c r="P799" i="1" s="1" a="1"/>
  <c r="P799" i="1" s="1"/>
  <c r="O800" i="1"/>
  <c r="P800" i="1" s="1" a="1"/>
  <c r="P800" i="1" s="1"/>
  <c r="O801" i="1"/>
  <c r="P801" i="1" s="1" a="1"/>
  <c r="P801" i="1" s="1"/>
  <c r="O802" i="1"/>
  <c r="P802" i="1" s="1" a="1"/>
  <c r="P802" i="1" s="1"/>
  <c r="O803" i="1"/>
  <c r="P803" i="1" s="1" a="1"/>
  <c r="P803" i="1" s="1"/>
  <c r="O804" i="1"/>
  <c r="P804" i="1" s="1" a="1"/>
  <c r="P804" i="1" s="1"/>
  <c r="O805" i="1"/>
  <c r="P805" i="1" s="1" a="1"/>
  <c r="P805" i="1" s="1"/>
  <c r="O806" i="1"/>
  <c r="P806" i="1" s="1" a="1"/>
  <c r="P806" i="1" s="1"/>
  <c r="O807" i="1"/>
  <c r="P807" i="1" s="1" a="1"/>
  <c r="P807" i="1" s="1"/>
  <c r="O808" i="1"/>
  <c r="P808" i="1" s="1" a="1"/>
  <c r="P808" i="1" s="1"/>
  <c r="O809" i="1"/>
  <c r="P809" i="1" s="1" a="1"/>
  <c r="P809" i="1" s="1"/>
  <c r="O810" i="1"/>
  <c r="P810" i="1" s="1" a="1"/>
  <c r="P810" i="1" s="1"/>
  <c r="O811" i="1"/>
  <c r="P811" i="1" s="1" a="1"/>
  <c r="P811" i="1" s="1"/>
  <c r="O812" i="1"/>
  <c r="P812" i="1" s="1" a="1"/>
  <c r="P812" i="1" s="1"/>
  <c r="O813" i="1"/>
  <c r="P813" i="1" s="1" a="1"/>
  <c r="P813" i="1" s="1"/>
  <c r="O814" i="1"/>
  <c r="P814" i="1" s="1" a="1"/>
  <c r="P814" i="1" s="1"/>
  <c r="O815" i="1"/>
  <c r="P815" i="1" s="1" a="1"/>
  <c r="P815" i="1" s="1"/>
  <c r="O816" i="1"/>
  <c r="P816" i="1" s="1" a="1"/>
  <c r="P816" i="1" s="1"/>
  <c r="O817" i="1"/>
  <c r="P817" i="1" s="1" a="1"/>
  <c r="P817" i="1" s="1"/>
  <c r="O818" i="1"/>
  <c r="P818" i="1" s="1" a="1"/>
  <c r="P818" i="1" s="1"/>
  <c r="O819" i="1"/>
  <c r="P819" i="1" s="1" a="1"/>
  <c r="P819" i="1" s="1"/>
  <c r="O820" i="1"/>
  <c r="P820" i="1" s="1" a="1"/>
  <c r="P820" i="1" s="1"/>
  <c r="O821" i="1"/>
  <c r="P821" i="1" s="1" a="1"/>
  <c r="P821" i="1" s="1"/>
  <c r="O822" i="1"/>
  <c r="P822" i="1" s="1" a="1"/>
  <c r="P822" i="1" s="1"/>
  <c r="O823" i="1"/>
  <c r="P823" i="1" s="1" a="1"/>
  <c r="P823" i="1" s="1"/>
  <c r="O824" i="1"/>
  <c r="P824" i="1" s="1" a="1"/>
  <c r="P824" i="1" s="1"/>
  <c r="O825" i="1"/>
  <c r="P825" i="1" s="1" a="1"/>
  <c r="P825" i="1" s="1"/>
  <c r="O826" i="1"/>
  <c r="P826" i="1" s="1" a="1"/>
  <c r="P826" i="1" s="1"/>
  <c r="O827" i="1"/>
  <c r="P827" i="1" s="1" a="1"/>
  <c r="P827" i="1" s="1"/>
  <c r="O828" i="1"/>
  <c r="P828" i="1" s="1" a="1"/>
  <c r="P828" i="1" s="1"/>
  <c r="O829" i="1"/>
  <c r="P829" i="1" s="1" a="1"/>
  <c r="P829" i="1" s="1"/>
  <c r="O830" i="1"/>
  <c r="P830" i="1" s="1" a="1"/>
  <c r="P830" i="1" s="1"/>
  <c r="O831" i="1"/>
  <c r="P831" i="1" s="1" a="1"/>
  <c r="P831" i="1" s="1"/>
  <c r="O832" i="1"/>
  <c r="P832" i="1" s="1" a="1"/>
  <c r="P832" i="1" s="1"/>
  <c r="O833" i="1"/>
  <c r="P833" i="1" s="1" a="1"/>
  <c r="P833" i="1" s="1"/>
  <c r="O834" i="1"/>
  <c r="P834" i="1" s="1" a="1"/>
  <c r="P834" i="1" s="1"/>
  <c r="O835" i="1"/>
  <c r="P835" i="1" s="1" a="1"/>
  <c r="P835" i="1" s="1"/>
  <c r="O836" i="1"/>
  <c r="P836" i="1" s="1" a="1"/>
  <c r="P836" i="1" s="1"/>
  <c r="O837" i="1"/>
  <c r="P837" i="1" s="1" a="1"/>
  <c r="P837" i="1" s="1"/>
  <c r="O838" i="1"/>
  <c r="P838" i="1" s="1" a="1"/>
  <c r="P838" i="1" s="1"/>
  <c r="O839" i="1"/>
  <c r="P839" i="1" s="1" a="1"/>
  <c r="P839" i="1" s="1"/>
  <c r="O840" i="1"/>
  <c r="P840" i="1" s="1" a="1"/>
  <c r="P840" i="1" s="1"/>
  <c r="O841" i="1"/>
  <c r="P841" i="1" s="1" a="1"/>
  <c r="P841" i="1" s="1"/>
  <c r="O842" i="1"/>
  <c r="P842" i="1" s="1" a="1"/>
  <c r="P842" i="1" s="1"/>
  <c r="O843" i="1"/>
  <c r="P843" i="1" s="1" a="1"/>
  <c r="P843" i="1" s="1"/>
  <c r="O844" i="1"/>
  <c r="P844" i="1" s="1" a="1"/>
  <c r="P844" i="1" s="1"/>
  <c r="O845" i="1"/>
  <c r="P845" i="1" s="1" a="1"/>
  <c r="P845" i="1" s="1"/>
  <c r="O846" i="1"/>
  <c r="P846" i="1" s="1" a="1"/>
  <c r="P846" i="1" s="1"/>
  <c r="O847" i="1"/>
  <c r="P847" i="1" s="1" a="1"/>
  <c r="P847" i="1" s="1"/>
  <c r="O848" i="1"/>
  <c r="P848" i="1" s="1" a="1"/>
  <c r="P848" i="1" s="1"/>
  <c r="O849" i="1"/>
  <c r="P849" i="1" s="1" a="1"/>
  <c r="P849" i="1" s="1"/>
  <c r="O850" i="1"/>
  <c r="P850" i="1" s="1" a="1"/>
  <c r="P850" i="1" s="1"/>
  <c r="O851" i="1"/>
  <c r="P851" i="1" s="1" a="1"/>
  <c r="P851" i="1" s="1"/>
  <c r="O852" i="1"/>
  <c r="P852" i="1" s="1" a="1"/>
  <c r="P852" i="1" s="1"/>
  <c r="O853" i="1"/>
  <c r="P853" i="1" s="1" a="1"/>
  <c r="P853" i="1" s="1"/>
  <c r="O854" i="1"/>
  <c r="P854" i="1" s="1" a="1"/>
  <c r="P854" i="1" s="1"/>
  <c r="O855" i="1"/>
  <c r="P855" i="1" s="1" a="1"/>
  <c r="P855" i="1" s="1"/>
  <c r="O856" i="1"/>
  <c r="P856" i="1" s="1" a="1"/>
  <c r="P856" i="1" s="1"/>
  <c r="O857" i="1"/>
  <c r="P857" i="1" s="1" a="1"/>
  <c r="P857" i="1" s="1"/>
  <c r="O858" i="1"/>
  <c r="P858" i="1" s="1" a="1"/>
  <c r="P858" i="1" s="1"/>
  <c r="O859" i="1"/>
  <c r="P859" i="1" s="1" a="1"/>
  <c r="P859" i="1" s="1"/>
  <c r="O860" i="1"/>
  <c r="P860" i="1" s="1" a="1"/>
  <c r="P860" i="1" s="1"/>
  <c r="O861" i="1"/>
  <c r="P861" i="1" s="1" a="1"/>
  <c r="P861" i="1" s="1"/>
  <c r="O862" i="1"/>
  <c r="P862" i="1" s="1" a="1"/>
  <c r="P862" i="1" s="1"/>
  <c r="O863" i="1"/>
  <c r="P863" i="1" s="1" a="1"/>
  <c r="P863" i="1" s="1"/>
  <c r="O864" i="1"/>
  <c r="P864" i="1" s="1" a="1"/>
  <c r="P864" i="1" s="1"/>
  <c r="O865" i="1"/>
  <c r="P865" i="1" s="1" a="1"/>
  <c r="P865" i="1" s="1"/>
  <c r="O866" i="1"/>
  <c r="P866" i="1" s="1" a="1"/>
  <c r="P866" i="1" s="1"/>
  <c r="O867" i="1"/>
  <c r="P867" i="1" s="1" a="1"/>
  <c r="P867" i="1" s="1"/>
  <c r="O868" i="1"/>
  <c r="P868" i="1" s="1" a="1"/>
  <c r="P868" i="1" s="1"/>
  <c r="O869" i="1"/>
  <c r="P869" i="1" s="1" a="1"/>
  <c r="P869" i="1" s="1"/>
  <c r="O870" i="1"/>
  <c r="P870" i="1" s="1" a="1"/>
  <c r="P870" i="1" s="1"/>
  <c r="O871" i="1"/>
  <c r="P871" i="1" s="1" a="1"/>
  <c r="P871" i="1" s="1"/>
  <c r="O872" i="1"/>
  <c r="P872" i="1" s="1" a="1"/>
  <c r="P872" i="1" s="1"/>
  <c r="O873" i="1"/>
  <c r="P873" i="1" s="1" a="1"/>
  <c r="P873" i="1" s="1"/>
  <c r="O874" i="1"/>
  <c r="P874" i="1" s="1" a="1"/>
  <c r="P874" i="1" s="1"/>
  <c r="O875" i="1"/>
  <c r="P875" i="1" s="1" a="1"/>
  <c r="P875" i="1" s="1"/>
  <c r="O876" i="1"/>
  <c r="P876" i="1" s="1" a="1"/>
  <c r="P876" i="1" s="1"/>
  <c r="O877" i="1"/>
  <c r="P877" i="1" s="1" a="1"/>
  <c r="P877" i="1" s="1"/>
  <c r="O878" i="1"/>
  <c r="P878" i="1" s="1" a="1"/>
  <c r="P878" i="1" s="1"/>
  <c r="O879" i="1"/>
  <c r="P879" i="1" s="1" a="1"/>
  <c r="P879" i="1" s="1"/>
  <c r="O880" i="1"/>
  <c r="P880" i="1" s="1" a="1"/>
  <c r="P880" i="1" s="1"/>
  <c r="O881" i="1"/>
  <c r="P881" i="1" s="1" a="1"/>
  <c r="P881" i="1" s="1"/>
  <c r="O882" i="1"/>
  <c r="P882" i="1" s="1" a="1"/>
  <c r="P882" i="1" s="1"/>
  <c r="O883" i="1"/>
  <c r="P883" i="1" s="1" a="1"/>
  <c r="P883" i="1" s="1"/>
  <c r="O884" i="1"/>
  <c r="P884" i="1" s="1" a="1"/>
  <c r="P884" i="1" s="1"/>
  <c r="O885" i="1"/>
  <c r="P885" i="1" s="1" a="1"/>
  <c r="P885" i="1" s="1"/>
  <c r="O886" i="1"/>
  <c r="P886" i="1" s="1" a="1"/>
  <c r="P886" i="1" s="1"/>
  <c r="O887" i="1"/>
  <c r="P887" i="1" s="1" a="1"/>
  <c r="P887" i="1" s="1"/>
  <c r="O888" i="1"/>
  <c r="P888" i="1" s="1" a="1"/>
  <c r="P888" i="1" s="1"/>
  <c r="O889" i="1"/>
  <c r="P889" i="1" s="1" a="1"/>
  <c r="P889" i="1" s="1"/>
  <c r="O890" i="1"/>
  <c r="P890" i="1" s="1" a="1"/>
  <c r="P890" i="1" s="1"/>
  <c r="O891" i="1"/>
  <c r="P891" i="1" s="1" a="1"/>
  <c r="P891" i="1" s="1"/>
  <c r="O892" i="1"/>
  <c r="P892" i="1" s="1" a="1"/>
  <c r="P892" i="1" s="1"/>
  <c r="O893" i="1"/>
  <c r="P893" i="1" s="1" a="1"/>
  <c r="P893" i="1" s="1"/>
  <c r="O894" i="1"/>
  <c r="P894" i="1" s="1" a="1"/>
  <c r="P894" i="1" s="1"/>
  <c r="O895" i="1"/>
  <c r="P895" i="1" s="1" a="1"/>
  <c r="P895" i="1" s="1"/>
  <c r="O896" i="1"/>
  <c r="P896" i="1" s="1" a="1"/>
  <c r="P896" i="1" s="1"/>
  <c r="O897" i="1"/>
  <c r="P897" i="1" s="1" a="1"/>
  <c r="P897" i="1" s="1"/>
  <c r="O898" i="1"/>
  <c r="P898" i="1" s="1" a="1"/>
  <c r="P898" i="1" s="1"/>
  <c r="O899" i="1"/>
  <c r="P899" i="1" s="1" a="1"/>
  <c r="P899" i="1" s="1"/>
  <c r="O900" i="1"/>
  <c r="P900" i="1" s="1" a="1"/>
  <c r="P900" i="1" s="1"/>
  <c r="O901" i="1"/>
  <c r="P901" i="1" s="1" a="1"/>
  <c r="P901" i="1" s="1"/>
  <c r="O902" i="1"/>
  <c r="P902" i="1" s="1" a="1"/>
  <c r="P902" i="1" s="1"/>
  <c r="O903" i="1"/>
  <c r="P903" i="1" s="1" a="1"/>
  <c r="P903" i="1" s="1"/>
  <c r="O904" i="1"/>
  <c r="P904" i="1" s="1" a="1"/>
  <c r="P904" i="1" s="1"/>
  <c r="O905" i="1"/>
  <c r="P905" i="1" s="1" a="1"/>
  <c r="P905" i="1" s="1"/>
  <c r="O906" i="1"/>
  <c r="P906" i="1" s="1" a="1"/>
  <c r="P906" i="1" s="1"/>
  <c r="O907" i="1"/>
  <c r="P907" i="1" s="1" a="1"/>
  <c r="P907" i="1" s="1"/>
  <c r="O908" i="1"/>
  <c r="P908" i="1" s="1" a="1"/>
  <c r="P908" i="1" s="1"/>
  <c r="O909" i="1"/>
  <c r="P909" i="1" s="1" a="1"/>
  <c r="P909" i="1" s="1"/>
  <c r="O910" i="1"/>
  <c r="P910" i="1" s="1" a="1"/>
  <c r="P910" i="1" s="1"/>
  <c r="O911" i="1"/>
  <c r="P911" i="1" s="1" a="1"/>
  <c r="P911" i="1" s="1"/>
  <c r="O912" i="1"/>
  <c r="P912" i="1" s="1" a="1"/>
  <c r="P912" i="1" s="1"/>
  <c r="O913" i="1"/>
  <c r="P913" i="1" s="1" a="1"/>
  <c r="P913" i="1" s="1"/>
  <c r="O914" i="1"/>
  <c r="P914" i="1" s="1" a="1"/>
  <c r="P914" i="1" s="1"/>
  <c r="O915" i="1"/>
  <c r="P915" i="1" s="1" a="1"/>
  <c r="P915" i="1" s="1"/>
  <c r="O916" i="1"/>
  <c r="P916" i="1" s="1" a="1"/>
  <c r="P916" i="1" s="1"/>
  <c r="O917" i="1"/>
  <c r="P917" i="1" s="1" a="1"/>
  <c r="P917" i="1" s="1"/>
  <c r="O918" i="1"/>
  <c r="P918" i="1" s="1" a="1"/>
  <c r="P918" i="1" s="1"/>
  <c r="O919" i="1"/>
  <c r="P919" i="1" s="1" a="1"/>
  <c r="P919" i="1" s="1"/>
  <c r="O920" i="1"/>
  <c r="P920" i="1" s="1" a="1"/>
  <c r="P920" i="1" s="1"/>
  <c r="O921" i="1"/>
  <c r="P921" i="1" s="1" a="1"/>
  <c r="P921" i="1" s="1"/>
  <c r="O922" i="1"/>
  <c r="P922" i="1" s="1" a="1"/>
  <c r="P922" i="1" s="1"/>
  <c r="O923" i="1"/>
  <c r="P923" i="1" s="1" a="1"/>
  <c r="P923" i="1" s="1"/>
  <c r="O924" i="1"/>
  <c r="P924" i="1" s="1" a="1"/>
  <c r="P924" i="1" s="1"/>
  <c r="O925" i="1"/>
  <c r="P925" i="1" s="1" a="1"/>
  <c r="P925" i="1" s="1"/>
  <c r="O926" i="1"/>
  <c r="P926" i="1" s="1" a="1"/>
  <c r="P926" i="1" s="1"/>
  <c r="O927" i="1"/>
  <c r="P927" i="1" s="1" a="1"/>
  <c r="P927" i="1" s="1"/>
  <c r="O928" i="1"/>
  <c r="P928" i="1" s="1" a="1"/>
  <c r="P928" i="1" s="1"/>
  <c r="O929" i="1"/>
  <c r="P929" i="1" s="1" a="1"/>
  <c r="P929" i="1" s="1"/>
  <c r="O930" i="1"/>
  <c r="P930" i="1" s="1" a="1"/>
  <c r="P930" i="1" s="1"/>
  <c r="O931" i="1"/>
  <c r="P931" i="1" s="1" a="1"/>
  <c r="P931" i="1" s="1"/>
  <c r="O932" i="1"/>
  <c r="P932" i="1" s="1" a="1"/>
  <c r="P932" i="1" s="1"/>
  <c r="O933" i="1"/>
  <c r="P933" i="1" s="1" a="1"/>
  <c r="P933" i="1" s="1"/>
  <c r="O934" i="1"/>
  <c r="P934" i="1" s="1" a="1"/>
  <c r="P934" i="1" s="1"/>
  <c r="O935" i="1"/>
  <c r="P935" i="1" s="1" a="1"/>
  <c r="P935" i="1" s="1"/>
  <c r="O936" i="1"/>
  <c r="P936" i="1" s="1" a="1"/>
  <c r="P936" i="1" s="1"/>
  <c r="O937" i="1"/>
  <c r="P937" i="1" s="1" a="1"/>
  <c r="P937" i="1" s="1"/>
  <c r="O938" i="1"/>
  <c r="P938" i="1" s="1" a="1"/>
  <c r="P938" i="1" s="1"/>
  <c r="O939" i="1"/>
  <c r="P939" i="1" s="1" a="1"/>
  <c r="P939" i="1" s="1"/>
  <c r="O940" i="1"/>
  <c r="P940" i="1" s="1" a="1"/>
  <c r="P940" i="1" s="1"/>
  <c r="O941" i="1"/>
  <c r="P941" i="1" s="1" a="1"/>
  <c r="P941" i="1" s="1"/>
  <c r="O942" i="1"/>
  <c r="P942" i="1" s="1" a="1"/>
  <c r="P942" i="1" s="1"/>
  <c r="O943" i="1"/>
  <c r="P943" i="1" s="1" a="1"/>
  <c r="P943" i="1" s="1"/>
  <c r="O944" i="1"/>
  <c r="P944" i="1" s="1" a="1"/>
  <c r="P944" i="1" s="1"/>
  <c r="O945" i="1"/>
  <c r="P945" i="1" s="1" a="1"/>
  <c r="P945" i="1" s="1"/>
  <c r="O946" i="1"/>
  <c r="P946" i="1" s="1" a="1"/>
  <c r="P946" i="1" s="1"/>
  <c r="O947" i="1"/>
  <c r="P947" i="1" s="1" a="1"/>
  <c r="P947" i="1" s="1"/>
  <c r="O948" i="1"/>
  <c r="P948" i="1" s="1" a="1"/>
  <c r="P948" i="1" s="1"/>
  <c r="O949" i="1"/>
  <c r="P949" i="1" s="1" a="1"/>
  <c r="P949" i="1" s="1"/>
  <c r="O950" i="1"/>
  <c r="P950" i="1" s="1" a="1"/>
  <c r="P950" i="1" s="1"/>
  <c r="O951" i="1"/>
  <c r="P951" i="1" s="1" a="1"/>
  <c r="P951" i="1" s="1"/>
  <c r="O952" i="1"/>
  <c r="P952" i="1" s="1" a="1"/>
  <c r="P952" i="1" s="1"/>
  <c r="O953" i="1"/>
  <c r="P953" i="1" s="1" a="1"/>
  <c r="P953" i="1" s="1"/>
  <c r="O954" i="1"/>
  <c r="P954" i="1" s="1" a="1"/>
  <c r="P954" i="1" s="1"/>
  <c r="O955" i="1"/>
  <c r="P955" i="1" s="1" a="1"/>
  <c r="P955" i="1" s="1"/>
  <c r="O956" i="1"/>
  <c r="P956" i="1" s="1" a="1"/>
  <c r="P956" i="1" s="1"/>
  <c r="O957" i="1"/>
  <c r="P957" i="1" s="1" a="1"/>
  <c r="P957" i="1" s="1"/>
  <c r="O958" i="1"/>
  <c r="P958" i="1" s="1" a="1"/>
  <c r="P958" i="1" s="1"/>
  <c r="O959" i="1"/>
  <c r="P959" i="1" s="1" a="1"/>
  <c r="P959" i="1" s="1"/>
  <c r="O960" i="1"/>
  <c r="P960" i="1" s="1" a="1"/>
  <c r="P960" i="1" s="1"/>
  <c r="O961" i="1"/>
  <c r="P961" i="1" s="1" a="1"/>
  <c r="P961" i="1" s="1"/>
  <c r="O962" i="1"/>
  <c r="P962" i="1" s="1" a="1"/>
  <c r="P962" i="1" s="1"/>
  <c r="O963" i="1"/>
  <c r="P963" i="1" s="1" a="1"/>
  <c r="P963" i="1" s="1"/>
  <c r="O964" i="1"/>
  <c r="P964" i="1" s="1" a="1"/>
  <c r="P964" i="1" s="1"/>
  <c r="O965" i="1"/>
  <c r="P965" i="1" s="1" a="1"/>
  <c r="P965" i="1" s="1"/>
  <c r="O966" i="1"/>
  <c r="P966" i="1" s="1" a="1"/>
  <c r="P966" i="1" s="1"/>
  <c r="O967" i="1"/>
  <c r="P967" i="1" s="1" a="1"/>
  <c r="P967" i="1" s="1"/>
  <c r="O968" i="1"/>
  <c r="P968" i="1" s="1" a="1"/>
  <c r="P968" i="1" s="1"/>
  <c r="O969" i="1"/>
  <c r="P969" i="1" s="1" a="1"/>
  <c r="P969" i="1" s="1"/>
  <c r="O970" i="1"/>
  <c r="P970" i="1" s="1" a="1"/>
  <c r="P970" i="1" s="1"/>
  <c r="O971" i="1"/>
  <c r="P971" i="1" s="1" a="1"/>
  <c r="P971" i="1" s="1"/>
  <c r="O972" i="1"/>
  <c r="P972" i="1" s="1" a="1"/>
  <c r="P972" i="1" s="1"/>
  <c r="O973" i="1"/>
  <c r="P973" i="1" s="1" a="1"/>
  <c r="P973" i="1" s="1"/>
  <c r="O974" i="1"/>
  <c r="P974" i="1" s="1" a="1"/>
  <c r="P974" i="1" s="1"/>
  <c r="O975" i="1"/>
  <c r="P975" i="1" s="1" a="1"/>
  <c r="P975" i="1" s="1"/>
  <c r="O976" i="1"/>
  <c r="P976" i="1" s="1" a="1"/>
  <c r="P976" i="1" s="1"/>
  <c r="O977" i="1"/>
  <c r="P977" i="1" s="1" a="1"/>
  <c r="P977" i="1" s="1"/>
  <c r="O978" i="1"/>
  <c r="P978" i="1" s="1" a="1"/>
  <c r="P978" i="1" s="1"/>
  <c r="O979" i="1"/>
  <c r="P979" i="1" s="1" a="1"/>
  <c r="P979" i="1" s="1"/>
  <c r="O980" i="1"/>
  <c r="P980" i="1" s="1" a="1"/>
  <c r="P980" i="1" s="1"/>
  <c r="O981" i="1"/>
  <c r="P981" i="1" s="1" a="1"/>
  <c r="P981" i="1" s="1"/>
  <c r="O982" i="1"/>
  <c r="P982" i="1" s="1" a="1"/>
  <c r="P982" i="1" s="1"/>
  <c r="O983" i="1"/>
  <c r="P983" i="1" s="1" a="1"/>
  <c r="P983" i="1" s="1"/>
  <c r="O984" i="1"/>
  <c r="P984" i="1" s="1" a="1"/>
  <c r="P984" i="1" s="1"/>
  <c r="O985" i="1"/>
  <c r="P985" i="1" s="1" a="1"/>
  <c r="P985" i="1" s="1"/>
  <c r="O986" i="1"/>
  <c r="P986" i="1" s="1" a="1"/>
  <c r="P986" i="1" s="1"/>
  <c r="O987" i="1"/>
  <c r="P987" i="1" s="1" a="1"/>
  <c r="P987" i="1" s="1"/>
  <c r="O988" i="1"/>
  <c r="P988" i="1" s="1" a="1"/>
  <c r="P988" i="1" s="1"/>
  <c r="O989" i="1"/>
  <c r="P989" i="1" s="1" a="1"/>
  <c r="P989" i="1" s="1"/>
  <c r="O990" i="1"/>
  <c r="P990" i="1" s="1" a="1"/>
  <c r="P990" i="1" s="1"/>
  <c r="O991" i="1"/>
  <c r="P991" i="1" s="1" a="1"/>
  <c r="P991" i="1" s="1"/>
  <c r="O992" i="1"/>
  <c r="P992" i="1" s="1" a="1"/>
  <c r="P992" i="1" s="1"/>
  <c r="O993" i="1"/>
  <c r="P993" i="1" s="1" a="1"/>
  <c r="P993" i="1" s="1"/>
  <c r="O994" i="1"/>
  <c r="P994" i="1" s="1" a="1"/>
  <c r="P994" i="1" s="1"/>
  <c r="O995" i="1"/>
  <c r="P995" i="1" s="1" a="1"/>
  <c r="P995" i="1" s="1"/>
  <c r="O996" i="1"/>
  <c r="P996" i="1" s="1" a="1"/>
  <c r="P996" i="1" s="1"/>
  <c r="O997" i="1"/>
  <c r="P997" i="1" s="1" a="1"/>
  <c r="P997" i="1" s="1"/>
  <c r="O998" i="1"/>
  <c r="P998" i="1" s="1" a="1"/>
  <c r="P998" i="1" s="1"/>
  <c r="O999" i="1"/>
  <c r="P999" i="1" s="1" a="1"/>
  <c r="P999" i="1" s="1"/>
  <c r="O1000" i="1"/>
  <c r="P1000" i="1" s="1" a="1"/>
  <c r="P1000" i="1" s="1"/>
  <c r="O1001" i="1"/>
  <c r="P1001" i="1" s="1" a="1"/>
  <c r="P1001" i="1" s="1"/>
  <c r="O1002" i="1"/>
  <c r="P1002" i="1" s="1" a="1"/>
  <c r="P1002" i="1" s="1"/>
  <c r="O1003" i="1"/>
  <c r="P1003" i="1" s="1" a="1"/>
  <c r="P1003" i="1" s="1"/>
  <c r="O1004" i="1"/>
  <c r="P1004" i="1" s="1" a="1"/>
  <c r="P1004" i="1" s="1"/>
  <c r="O1005" i="1"/>
  <c r="P1005" i="1" s="1" a="1"/>
  <c r="P1005" i="1" s="1"/>
  <c r="O1006" i="1"/>
  <c r="P1006" i="1" s="1" a="1"/>
  <c r="P1006" i="1" s="1"/>
  <c r="O1007" i="1"/>
  <c r="P1007" i="1" s="1" a="1"/>
  <c r="P1007" i="1" s="1"/>
  <c r="O1008" i="1"/>
  <c r="P1008" i="1" s="1" a="1"/>
  <c r="P1008" i="1" s="1"/>
  <c r="O1009" i="1"/>
  <c r="P1009" i="1" s="1" a="1"/>
  <c r="P1009" i="1" s="1"/>
  <c r="O1010" i="1"/>
  <c r="P1010" i="1" s="1" a="1"/>
  <c r="P1010" i="1" s="1"/>
  <c r="O1011" i="1"/>
  <c r="P1011" i="1" s="1" a="1"/>
  <c r="P1011" i="1" s="1"/>
  <c r="O1012" i="1"/>
  <c r="P1012" i="1" s="1" a="1"/>
  <c r="P1012" i="1" s="1"/>
  <c r="O1013" i="1"/>
  <c r="P1013" i="1" s="1" a="1"/>
  <c r="P1013" i="1" s="1"/>
  <c r="O1014" i="1"/>
  <c r="P1014" i="1" s="1" a="1"/>
  <c r="P1014" i="1" s="1"/>
  <c r="O1015" i="1"/>
  <c r="P1015" i="1" s="1" a="1"/>
  <c r="P1015" i="1" s="1"/>
  <c r="O1016" i="1"/>
  <c r="P1016" i="1" s="1" a="1"/>
  <c r="P1016" i="1" s="1"/>
  <c r="O1017" i="1"/>
  <c r="P1017" i="1" s="1" a="1"/>
  <c r="P1017" i="1" s="1"/>
  <c r="O1018" i="1"/>
  <c r="P1018" i="1" s="1" a="1"/>
  <c r="P1018" i="1" s="1"/>
  <c r="O1019" i="1"/>
  <c r="P1019" i="1" s="1" a="1"/>
  <c r="P1019" i="1" s="1"/>
  <c r="O1020" i="1"/>
  <c r="P1020" i="1" s="1" a="1"/>
  <c r="P1020" i="1" s="1"/>
  <c r="O1021" i="1"/>
  <c r="P1021" i="1" s="1" a="1"/>
  <c r="P1021" i="1" s="1"/>
  <c r="O1022" i="1"/>
  <c r="P1022" i="1" s="1" a="1"/>
  <c r="P1022" i="1" s="1"/>
  <c r="O1023" i="1"/>
  <c r="P1023" i="1" s="1" a="1"/>
  <c r="P1023" i="1" s="1"/>
  <c r="O1024" i="1"/>
  <c r="P1024" i="1" s="1" a="1"/>
  <c r="P1024" i="1" s="1"/>
  <c r="O1025" i="1"/>
  <c r="P1025" i="1" s="1" a="1"/>
  <c r="P1025" i="1" s="1"/>
  <c r="O1026" i="1"/>
  <c r="P1026" i="1" s="1" a="1"/>
  <c r="P1026" i="1" s="1"/>
  <c r="O1027" i="1"/>
  <c r="P1027" i="1" s="1" a="1"/>
  <c r="P1027" i="1" s="1"/>
  <c r="O1028" i="1"/>
  <c r="P1028" i="1" s="1" a="1"/>
  <c r="P1028" i="1" s="1"/>
  <c r="O1029" i="1"/>
  <c r="P1029" i="1" s="1" a="1"/>
  <c r="P1029" i="1" s="1"/>
  <c r="O1030" i="1"/>
  <c r="P1030" i="1" s="1" a="1"/>
  <c r="P1030" i="1" s="1"/>
  <c r="O1031" i="1"/>
  <c r="P1031" i="1" s="1" a="1"/>
  <c r="P1031" i="1" s="1"/>
  <c r="O1032" i="1"/>
  <c r="P1032" i="1" s="1" a="1"/>
  <c r="P1032" i="1" s="1"/>
  <c r="O1033" i="1"/>
  <c r="P1033" i="1" s="1" a="1"/>
  <c r="P1033" i="1" s="1"/>
  <c r="O1034" i="1"/>
  <c r="P1034" i="1" s="1" a="1"/>
  <c r="P1034" i="1" s="1"/>
  <c r="O1035" i="1"/>
  <c r="P1035" i="1" s="1" a="1"/>
  <c r="P1035" i="1" s="1"/>
  <c r="O1036" i="1"/>
  <c r="P1036" i="1" s="1" a="1"/>
  <c r="P1036" i="1" s="1"/>
  <c r="O1037" i="1"/>
  <c r="P1037" i="1" s="1" a="1"/>
  <c r="P1037" i="1" s="1"/>
  <c r="O1038" i="1"/>
  <c r="P1038" i="1" s="1" a="1"/>
  <c r="P1038" i="1" s="1"/>
  <c r="O1039" i="1"/>
  <c r="P1039" i="1" s="1" a="1"/>
  <c r="P1039" i="1" s="1"/>
  <c r="O1040" i="1"/>
  <c r="P1040" i="1" s="1" a="1"/>
  <c r="P1040" i="1" s="1"/>
  <c r="O1041" i="1"/>
  <c r="P1041" i="1" s="1" a="1"/>
  <c r="P1041" i="1" s="1"/>
  <c r="O1042" i="1"/>
  <c r="P1042" i="1" s="1" a="1"/>
  <c r="P1042" i="1" s="1"/>
  <c r="O1043" i="1"/>
  <c r="P1043" i="1" s="1" a="1"/>
  <c r="P1043" i="1" s="1"/>
  <c r="O1044" i="1"/>
  <c r="P1044" i="1" s="1" a="1"/>
  <c r="P1044" i="1" s="1"/>
  <c r="O1045" i="1"/>
  <c r="P1045" i="1" s="1" a="1"/>
  <c r="P1045" i="1" s="1"/>
  <c r="O1046" i="1"/>
  <c r="P1046" i="1" s="1" a="1"/>
  <c r="P1046" i="1" s="1"/>
  <c r="O1047" i="1"/>
  <c r="P1047" i="1" s="1" a="1"/>
  <c r="P1047" i="1" s="1"/>
  <c r="O1048" i="1"/>
  <c r="P1048" i="1" s="1" a="1"/>
  <c r="P1048" i="1" s="1"/>
  <c r="O1049" i="1"/>
  <c r="P1049" i="1" s="1" a="1"/>
  <c r="P1049" i="1" s="1"/>
  <c r="O1050" i="1"/>
  <c r="P1050" i="1" s="1" a="1"/>
  <c r="P1050" i="1" s="1"/>
  <c r="O1051" i="1"/>
  <c r="P1051" i="1" s="1" a="1"/>
  <c r="P1051" i="1" s="1"/>
  <c r="O1052" i="1"/>
  <c r="P1052" i="1" s="1" a="1"/>
  <c r="P1052" i="1" s="1"/>
  <c r="O1053" i="1"/>
  <c r="P1053" i="1" s="1" a="1"/>
  <c r="P1053" i="1" s="1"/>
  <c r="O1054" i="1"/>
  <c r="P1054" i="1" s="1" a="1"/>
  <c r="P1054" i="1" s="1"/>
  <c r="O1055" i="1"/>
  <c r="P1055" i="1" s="1" a="1"/>
  <c r="P1055" i="1" s="1"/>
  <c r="O1056" i="1"/>
  <c r="P1056" i="1" s="1" a="1"/>
  <c r="P1056" i="1" s="1"/>
  <c r="O1057" i="1"/>
  <c r="P1057" i="1" s="1" a="1"/>
  <c r="P1057" i="1" s="1"/>
  <c r="O1058" i="1"/>
  <c r="P1058" i="1" s="1" a="1"/>
  <c r="P1058" i="1" s="1"/>
  <c r="O1059" i="1"/>
  <c r="P1059" i="1" s="1" a="1"/>
  <c r="P1059" i="1" s="1"/>
  <c r="O1060" i="1"/>
  <c r="P1060" i="1" s="1" a="1"/>
  <c r="P1060" i="1" s="1"/>
  <c r="O1061" i="1"/>
  <c r="P1061" i="1" s="1" a="1"/>
  <c r="P1061" i="1" s="1"/>
  <c r="O1062" i="1"/>
  <c r="P1062" i="1" s="1" a="1"/>
  <c r="P1062" i="1" s="1"/>
  <c r="O1063" i="1"/>
  <c r="P1063" i="1" s="1" a="1"/>
  <c r="P1063" i="1" s="1"/>
  <c r="O1064" i="1"/>
  <c r="P1064" i="1" s="1" a="1"/>
  <c r="P1064" i="1" s="1"/>
  <c r="O1065" i="1"/>
  <c r="P1065" i="1" s="1" a="1"/>
  <c r="P1065" i="1" s="1"/>
  <c r="O1066" i="1"/>
  <c r="P1066" i="1" s="1" a="1"/>
  <c r="P1066" i="1" s="1"/>
  <c r="O1067" i="1"/>
  <c r="P1067" i="1" s="1" a="1"/>
  <c r="P1067" i="1" s="1"/>
  <c r="O1068" i="1"/>
  <c r="P1068" i="1" s="1" a="1"/>
  <c r="P1068" i="1" s="1"/>
  <c r="O1069" i="1"/>
  <c r="P1069" i="1" s="1" a="1"/>
  <c r="P1069" i="1" s="1"/>
  <c r="O1070" i="1"/>
  <c r="P1070" i="1" s="1" a="1"/>
  <c r="P1070" i="1" s="1"/>
  <c r="O1071" i="1"/>
  <c r="P1071" i="1" s="1" a="1"/>
  <c r="P1071" i="1" s="1"/>
  <c r="O1072" i="1"/>
  <c r="P1072" i="1" s="1" a="1"/>
  <c r="P1072" i="1" s="1"/>
  <c r="O1073" i="1"/>
  <c r="P1073" i="1" s="1" a="1"/>
  <c r="P1073" i="1" s="1"/>
  <c r="O1074" i="1"/>
  <c r="P1074" i="1" s="1" a="1"/>
  <c r="P1074" i="1" s="1"/>
  <c r="O1075" i="1"/>
  <c r="P1075" i="1" s="1" a="1"/>
  <c r="P1075" i="1" s="1"/>
  <c r="O1076" i="1"/>
  <c r="P1076" i="1" s="1" a="1"/>
  <c r="P1076" i="1" s="1"/>
  <c r="O1077" i="1"/>
  <c r="P1077" i="1" s="1" a="1"/>
  <c r="P1077" i="1" s="1"/>
  <c r="O1078" i="1"/>
  <c r="P1078" i="1" s="1" a="1"/>
  <c r="P1078" i="1" s="1"/>
  <c r="O1079" i="1"/>
  <c r="P1079" i="1" s="1" a="1"/>
  <c r="P1079" i="1" s="1"/>
  <c r="O1080" i="1"/>
  <c r="P1080" i="1" s="1" a="1"/>
  <c r="P1080" i="1" s="1"/>
  <c r="O1081" i="1"/>
  <c r="P1081" i="1" s="1" a="1"/>
  <c r="P1081" i="1" s="1"/>
  <c r="O1082" i="1"/>
  <c r="P1082" i="1" s="1" a="1"/>
  <c r="P1082" i="1" s="1"/>
  <c r="O1083" i="1"/>
  <c r="P1083" i="1" s="1" a="1"/>
  <c r="P1083" i="1" s="1"/>
  <c r="O1084" i="1"/>
  <c r="P1084" i="1" s="1" a="1"/>
  <c r="P1084" i="1" s="1"/>
  <c r="O1085" i="1"/>
  <c r="P1085" i="1" s="1" a="1"/>
  <c r="P1085" i="1" s="1"/>
  <c r="O1086" i="1"/>
  <c r="P1086" i="1" s="1" a="1"/>
  <c r="P1086" i="1" s="1"/>
  <c r="O1087" i="1"/>
  <c r="P1087" i="1" s="1" a="1"/>
  <c r="P1087" i="1" s="1"/>
  <c r="O1088" i="1"/>
  <c r="P1088" i="1" s="1" a="1"/>
  <c r="P1088" i="1" s="1"/>
  <c r="O1089" i="1"/>
  <c r="P1089" i="1" s="1" a="1"/>
  <c r="P1089" i="1" s="1"/>
  <c r="O1090" i="1"/>
  <c r="P1090" i="1" s="1" a="1"/>
  <c r="P1090" i="1" s="1"/>
  <c r="O1091" i="1"/>
  <c r="P1091" i="1" s="1" a="1"/>
  <c r="P1091" i="1" s="1"/>
  <c r="O1092" i="1"/>
  <c r="P1092" i="1" s="1" a="1"/>
  <c r="P1092" i="1" s="1"/>
  <c r="O1093" i="1"/>
  <c r="P1093" i="1" s="1" a="1"/>
  <c r="P1093" i="1" s="1"/>
  <c r="O1094" i="1"/>
  <c r="P1094" i="1" s="1" a="1"/>
  <c r="P1094" i="1" s="1"/>
  <c r="O1095" i="1"/>
  <c r="P1095" i="1" s="1" a="1"/>
  <c r="P1095" i="1" s="1"/>
  <c r="O1096" i="1"/>
  <c r="P1096" i="1" s="1" a="1"/>
  <c r="P1096" i="1" s="1"/>
  <c r="O1097" i="1"/>
  <c r="P1097" i="1" s="1" a="1"/>
  <c r="P1097" i="1" s="1"/>
  <c r="O1098" i="1"/>
  <c r="P1098" i="1" s="1" a="1"/>
  <c r="P1098" i="1" s="1"/>
  <c r="O1099" i="1"/>
  <c r="P1099" i="1" s="1" a="1"/>
  <c r="P1099" i="1" s="1"/>
  <c r="O1100" i="1"/>
  <c r="P1100" i="1" s="1" a="1"/>
  <c r="P1100" i="1" s="1"/>
  <c r="O1101" i="1"/>
  <c r="P1101" i="1" s="1" a="1"/>
  <c r="P1101" i="1" s="1"/>
  <c r="O1102" i="1"/>
  <c r="P1102" i="1" s="1" a="1"/>
  <c r="P1102" i="1" s="1"/>
  <c r="O1103" i="1"/>
  <c r="P1103" i="1" s="1" a="1"/>
  <c r="P1103" i="1" s="1"/>
  <c r="O1104" i="1"/>
  <c r="P1104" i="1" s="1" a="1"/>
  <c r="P1104" i="1" s="1"/>
  <c r="O1105" i="1"/>
  <c r="P1105" i="1" s="1" a="1"/>
  <c r="P1105" i="1" s="1"/>
  <c r="O1106" i="1"/>
  <c r="P1106" i="1" s="1" a="1"/>
  <c r="P1106" i="1" s="1"/>
  <c r="O1107" i="1"/>
  <c r="P1107" i="1" s="1" a="1"/>
  <c r="P1107" i="1" s="1"/>
  <c r="O1108" i="1"/>
  <c r="P1108" i="1" s="1" a="1"/>
  <c r="P1108" i="1" s="1"/>
  <c r="O1109" i="1"/>
  <c r="P1109" i="1" s="1" a="1"/>
  <c r="P1109" i="1" s="1"/>
  <c r="O1110" i="1"/>
  <c r="P1110" i="1" s="1" a="1"/>
  <c r="P1110" i="1" s="1"/>
  <c r="O1111" i="1"/>
  <c r="P1111" i="1" s="1" a="1"/>
  <c r="P1111" i="1" s="1"/>
  <c r="O1112" i="1"/>
  <c r="P1112" i="1" s="1" a="1"/>
  <c r="P1112" i="1" s="1"/>
  <c r="O1113" i="1"/>
  <c r="P1113" i="1" s="1" a="1"/>
  <c r="P1113" i="1" s="1"/>
  <c r="O1114" i="1"/>
  <c r="P1114" i="1" s="1" a="1"/>
  <c r="P1114" i="1" s="1"/>
  <c r="O1115" i="1"/>
  <c r="P1115" i="1" s="1" a="1"/>
  <c r="P1115" i="1" s="1"/>
  <c r="O1116" i="1"/>
  <c r="P1116" i="1" s="1" a="1"/>
  <c r="P1116" i="1" s="1"/>
  <c r="O1117" i="1"/>
  <c r="P1117" i="1" s="1" a="1"/>
  <c r="P1117" i="1" s="1"/>
  <c r="O1118" i="1"/>
  <c r="P1118" i="1" s="1" a="1"/>
  <c r="P1118" i="1" s="1"/>
  <c r="O1119" i="1"/>
  <c r="P1119" i="1" s="1" a="1"/>
  <c r="P1119" i="1" s="1"/>
  <c r="O1120" i="1"/>
  <c r="P1120" i="1" s="1" a="1"/>
  <c r="P1120" i="1" s="1"/>
  <c r="O1121" i="1"/>
  <c r="P1121" i="1" s="1" a="1"/>
  <c r="P1121" i="1" s="1"/>
  <c r="O1122" i="1"/>
  <c r="P1122" i="1" s="1" a="1"/>
  <c r="P1122" i="1" s="1"/>
  <c r="O1123" i="1"/>
  <c r="P1123" i="1" s="1" a="1"/>
  <c r="P1123" i="1" s="1"/>
  <c r="O1124" i="1"/>
  <c r="P1124" i="1" s="1" a="1"/>
  <c r="P1124" i="1" s="1"/>
  <c r="O1125" i="1"/>
  <c r="P1125" i="1" s="1" a="1"/>
  <c r="P1125" i="1" s="1"/>
  <c r="O1126" i="1"/>
  <c r="P1126" i="1" s="1" a="1"/>
  <c r="P1126" i="1" s="1"/>
  <c r="O1127" i="1"/>
  <c r="P1127" i="1" s="1" a="1"/>
  <c r="P1127" i="1" s="1"/>
  <c r="O1128" i="1"/>
  <c r="P1128" i="1" s="1" a="1"/>
  <c r="P1128" i="1" s="1"/>
  <c r="O1129" i="1"/>
  <c r="P1129" i="1" s="1" a="1"/>
  <c r="P1129" i="1" s="1"/>
  <c r="O1130" i="1"/>
  <c r="P1130" i="1" s="1" a="1"/>
  <c r="P1130" i="1" s="1"/>
  <c r="O1131" i="1"/>
  <c r="P1131" i="1" s="1" a="1"/>
  <c r="P1131" i="1" s="1"/>
  <c r="O1132" i="1"/>
  <c r="P1132" i="1" s="1" a="1"/>
  <c r="P1132" i="1" s="1"/>
  <c r="O1133" i="1"/>
  <c r="P1133" i="1" s="1" a="1"/>
  <c r="P1133" i="1" s="1"/>
  <c r="O1134" i="1"/>
  <c r="P1134" i="1" s="1" a="1"/>
  <c r="P1134" i="1" s="1"/>
  <c r="O1135" i="1"/>
  <c r="P1135" i="1" s="1" a="1"/>
  <c r="P1135" i="1" s="1"/>
  <c r="O1136" i="1"/>
  <c r="P1136" i="1" s="1" a="1"/>
  <c r="P1136" i="1" s="1"/>
  <c r="O1137" i="1"/>
  <c r="P1137" i="1" s="1" a="1"/>
  <c r="P1137" i="1" s="1"/>
  <c r="O1138" i="1"/>
  <c r="P1138" i="1" s="1" a="1"/>
  <c r="P1138" i="1" s="1"/>
  <c r="O1139" i="1"/>
  <c r="P1139" i="1" s="1" a="1"/>
  <c r="P1139" i="1" s="1"/>
  <c r="O1140" i="1"/>
  <c r="P1140" i="1" s="1" a="1"/>
  <c r="P1140" i="1" s="1"/>
  <c r="O1141" i="1"/>
  <c r="P1141" i="1" s="1" a="1"/>
  <c r="P1141" i="1" s="1"/>
  <c r="O1142" i="1"/>
  <c r="P1142" i="1" s="1" a="1"/>
  <c r="P1142" i="1" s="1"/>
  <c r="O1143" i="1"/>
  <c r="P1143" i="1" s="1" a="1"/>
  <c r="P1143" i="1" s="1"/>
  <c r="O1144" i="1"/>
  <c r="P1144" i="1" s="1" a="1"/>
  <c r="P1144" i="1" s="1"/>
  <c r="O1145" i="1"/>
  <c r="P1145" i="1" s="1" a="1"/>
  <c r="P1145" i="1" s="1"/>
  <c r="O1146" i="1"/>
  <c r="P1146" i="1" s="1" a="1"/>
  <c r="P1146" i="1" s="1"/>
  <c r="O1147" i="1"/>
  <c r="P1147" i="1" s="1" a="1"/>
  <c r="P1147" i="1" s="1"/>
  <c r="O1148" i="1"/>
  <c r="P1148" i="1" s="1" a="1"/>
  <c r="P1148" i="1" s="1"/>
  <c r="O1149" i="1"/>
  <c r="P1149" i="1" s="1" a="1"/>
  <c r="P1149" i="1" s="1"/>
  <c r="O1150" i="1"/>
  <c r="P1150" i="1" s="1" a="1"/>
  <c r="P1150" i="1" s="1"/>
  <c r="O1151" i="1"/>
  <c r="P1151" i="1" s="1" a="1"/>
  <c r="P1151" i="1" s="1"/>
  <c r="O1152" i="1"/>
  <c r="P1152" i="1" s="1" a="1"/>
  <c r="P1152" i="1" s="1"/>
  <c r="O1153" i="1"/>
  <c r="P1153" i="1" s="1" a="1"/>
  <c r="P1153" i="1" s="1"/>
  <c r="O1154" i="1"/>
  <c r="P1154" i="1" s="1" a="1"/>
  <c r="P1154" i="1" s="1"/>
  <c r="O1155" i="1"/>
  <c r="P1155" i="1" s="1" a="1"/>
  <c r="P1155" i="1" s="1"/>
  <c r="O1156" i="1"/>
  <c r="P1156" i="1" s="1" a="1"/>
  <c r="P1156" i="1" s="1"/>
  <c r="O1157" i="1"/>
  <c r="P1157" i="1" s="1" a="1"/>
  <c r="P1157" i="1" s="1"/>
  <c r="O1158" i="1"/>
  <c r="P1158" i="1" s="1" a="1"/>
  <c r="P1158" i="1" s="1"/>
  <c r="O1159" i="1"/>
  <c r="P1159" i="1" s="1" a="1"/>
  <c r="P1159" i="1" s="1"/>
  <c r="O1160" i="1"/>
  <c r="P1160" i="1" s="1" a="1"/>
  <c r="P1160" i="1" s="1"/>
  <c r="O1161" i="1"/>
  <c r="P1161" i="1" s="1" a="1"/>
  <c r="P1161" i="1" s="1"/>
  <c r="O1162" i="1"/>
  <c r="P1162" i="1" s="1" a="1"/>
  <c r="P1162" i="1" s="1"/>
  <c r="O1163" i="1"/>
  <c r="P1163" i="1" s="1" a="1"/>
  <c r="P1163" i="1" s="1"/>
  <c r="O1164" i="1"/>
  <c r="P1164" i="1" s="1" a="1"/>
  <c r="P1164" i="1" s="1"/>
  <c r="O1165" i="1"/>
  <c r="P1165" i="1" s="1" a="1"/>
  <c r="P1165" i="1" s="1"/>
  <c r="O1166" i="1"/>
  <c r="P1166" i="1" s="1" a="1"/>
  <c r="P1166" i="1" s="1"/>
  <c r="O1167" i="1"/>
  <c r="P1167" i="1" s="1" a="1"/>
  <c r="P1167" i="1" s="1"/>
  <c r="O1168" i="1"/>
  <c r="P1168" i="1" s="1" a="1"/>
  <c r="P1168" i="1" s="1"/>
  <c r="O1169" i="1"/>
  <c r="P1169" i="1" s="1" a="1"/>
  <c r="P1169" i="1" s="1"/>
  <c r="O1170" i="1"/>
  <c r="P1170" i="1" s="1" a="1"/>
  <c r="P1170" i="1" s="1"/>
  <c r="O1171" i="1"/>
  <c r="P1171" i="1" s="1" a="1"/>
  <c r="P1171" i="1" s="1"/>
  <c r="O1172" i="1"/>
  <c r="P1172" i="1" s="1" a="1"/>
  <c r="P1172" i="1" s="1"/>
  <c r="O1173" i="1"/>
  <c r="P1173" i="1" s="1" a="1"/>
  <c r="P1173" i="1" s="1"/>
  <c r="O1174" i="1"/>
  <c r="P1174" i="1" s="1" a="1"/>
  <c r="P1174" i="1" s="1"/>
  <c r="O1175" i="1"/>
  <c r="P1175" i="1" s="1" a="1"/>
  <c r="P1175" i="1" s="1"/>
  <c r="O1176" i="1"/>
  <c r="P1176" i="1" s="1" a="1"/>
  <c r="P1176" i="1" s="1"/>
  <c r="O1177" i="1"/>
  <c r="P1177" i="1" s="1" a="1"/>
  <c r="P1177" i="1" s="1"/>
  <c r="O1178" i="1"/>
  <c r="P1178" i="1" s="1" a="1"/>
  <c r="P1178" i="1" s="1"/>
  <c r="O1179" i="1"/>
  <c r="P1179" i="1" s="1" a="1"/>
  <c r="P1179" i="1" s="1"/>
  <c r="O1180" i="1"/>
  <c r="P1180" i="1" s="1" a="1"/>
  <c r="P1180" i="1" s="1"/>
  <c r="O1181" i="1"/>
  <c r="P1181" i="1" s="1" a="1"/>
  <c r="P1181" i="1" s="1"/>
  <c r="O1182" i="1"/>
  <c r="P1182" i="1" s="1" a="1"/>
  <c r="P1182" i="1" s="1"/>
  <c r="O1183" i="1"/>
  <c r="P1183" i="1" s="1" a="1"/>
  <c r="P1183" i="1" s="1"/>
  <c r="O1184" i="1"/>
  <c r="P1184" i="1" s="1" a="1"/>
  <c r="P1184" i="1" s="1"/>
  <c r="O1185" i="1"/>
  <c r="P1185" i="1" s="1" a="1"/>
  <c r="P1185" i="1" s="1"/>
  <c r="O1186" i="1"/>
  <c r="P1186" i="1" s="1" a="1"/>
  <c r="P1186" i="1" s="1"/>
  <c r="O1187" i="1"/>
  <c r="P1187" i="1" s="1" a="1"/>
  <c r="P1187" i="1" s="1"/>
  <c r="O1188" i="1"/>
  <c r="P1188" i="1" s="1" a="1"/>
  <c r="P1188" i="1" s="1"/>
  <c r="O1189" i="1"/>
  <c r="P1189" i="1" s="1" a="1"/>
  <c r="P1189" i="1" s="1"/>
  <c r="O1190" i="1"/>
  <c r="P1190" i="1" s="1" a="1"/>
  <c r="P1190" i="1" s="1"/>
  <c r="O1191" i="1"/>
  <c r="P1191" i="1" s="1" a="1"/>
  <c r="P1191" i="1" s="1"/>
  <c r="O1192" i="1"/>
  <c r="P1192" i="1" s="1" a="1"/>
  <c r="P1192" i="1" s="1"/>
  <c r="O1193" i="1"/>
  <c r="P1193" i="1" s="1" a="1"/>
  <c r="P1193" i="1" s="1"/>
  <c r="O1194" i="1"/>
  <c r="P1194" i="1" s="1" a="1"/>
  <c r="P1194" i="1" s="1"/>
  <c r="O1195" i="1"/>
  <c r="P1195" i="1" s="1" a="1"/>
  <c r="P1195" i="1" s="1"/>
  <c r="O1196" i="1"/>
  <c r="P1196" i="1" s="1" a="1"/>
  <c r="P1196" i="1" s="1"/>
  <c r="O1197" i="1"/>
  <c r="P1197" i="1" s="1" a="1"/>
  <c r="P1197" i="1" s="1"/>
  <c r="O1198" i="1"/>
  <c r="P1198" i="1" s="1" a="1"/>
  <c r="P1198" i="1" s="1"/>
  <c r="O1199" i="1"/>
  <c r="P1199" i="1" s="1" a="1"/>
  <c r="P1199" i="1" s="1"/>
  <c r="O1200" i="1"/>
  <c r="P1200" i="1" s="1" a="1"/>
  <c r="P1200" i="1" s="1"/>
  <c r="O1201" i="1"/>
  <c r="P1201" i="1" s="1" a="1"/>
  <c r="P1201" i="1" s="1"/>
  <c r="O1202" i="1"/>
  <c r="P1202" i="1" s="1" a="1"/>
  <c r="P1202" i="1" s="1"/>
  <c r="O1203" i="1"/>
  <c r="P1203" i="1" s="1" a="1"/>
  <c r="P1203" i="1" s="1"/>
  <c r="O1204" i="1"/>
  <c r="P1204" i="1" s="1" a="1"/>
  <c r="P1204" i="1" s="1"/>
  <c r="O1205" i="1"/>
  <c r="P1205" i="1" s="1" a="1"/>
  <c r="P1205" i="1" s="1"/>
  <c r="O1206" i="1"/>
  <c r="P1206" i="1" s="1" a="1"/>
  <c r="P1206" i="1" s="1"/>
  <c r="O1207" i="1"/>
  <c r="P1207" i="1" s="1" a="1"/>
  <c r="P1207" i="1" s="1"/>
  <c r="O1208" i="1"/>
  <c r="P1208" i="1" s="1" a="1"/>
  <c r="P1208" i="1" s="1"/>
  <c r="O1209" i="1"/>
  <c r="P1209" i="1" s="1" a="1"/>
  <c r="P1209" i="1" s="1"/>
  <c r="O1210" i="1"/>
  <c r="P1210" i="1" s="1" a="1"/>
  <c r="P1210" i="1" s="1"/>
  <c r="O1211" i="1"/>
  <c r="P1211" i="1" s="1" a="1"/>
  <c r="P1211" i="1" s="1"/>
  <c r="O1212" i="1"/>
  <c r="P1212" i="1" s="1" a="1"/>
  <c r="P1212" i="1" s="1"/>
  <c r="O1213" i="1"/>
  <c r="P1213" i="1" s="1" a="1"/>
  <c r="P1213" i="1" s="1"/>
  <c r="O1214" i="1"/>
  <c r="P1214" i="1" s="1" a="1"/>
  <c r="P1214" i="1" s="1"/>
  <c r="O1215" i="1"/>
  <c r="P1215" i="1" s="1" a="1"/>
  <c r="P1215" i="1" s="1"/>
  <c r="O1216" i="1"/>
  <c r="P1216" i="1" s="1" a="1"/>
  <c r="P1216" i="1" s="1"/>
  <c r="O1217" i="1"/>
  <c r="P1217" i="1" s="1" a="1"/>
  <c r="P1217" i="1" s="1"/>
  <c r="O1218" i="1"/>
  <c r="P1218" i="1" s="1" a="1"/>
  <c r="P1218" i="1" s="1"/>
  <c r="O1219" i="1"/>
  <c r="P1219" i="1" s="1" a="1"/>
  <c r="P1219" i="1" s="1"/>
  <c r="O1220" i="1"/>
  <c r="P1220" i="1" s="1" a="1"/>
  <c r="P1220" i="1" s="1"/>
  <c r="O1221" i="1"/>
  <c r="P1221" i="1" s="1" a="1"/>
  <c r="P1221" i="1" s="1"/>
  <c r="O1222" i="1"/>
  <c r="P1222" i="1" s="1" a="1"/>
  <c r="P1222" i="1" s="1"/>
  <c r="O1223" i="1"/>
  <c r="P1223" i="1" s="1" a="1"/>
  <c r="P1223" i="1" s="1"/>
  <c r="O1224" i="1"/>
  <c r="P1224" i="1" s="1" a="1"/>
  <c r="P1224" i="1" s="1"/>
  <c r="O1225" i="1"/>
  <c r="P1225" i="1" s="1" a="1"/>
  <c r="P1225" i="1" s="1"/>
  <c r="O1226" i="1"/>
  <c r="P1226" i="1" s="1" a="1"/>
  <c r="P1226" i="1" s="1"/>
  <c r="O1227" i="1"/>
  <c r="P1227" i="1" s="1" a="1"/>
  <c r="P1227" i="1" s="1"/>
  <c r="O1228" i="1"/>
  <c r="P1228" i="1" s="1" a="1"/>
  <c r="P1228" i="1" s="1"/>
  <c r="O1229" i="1"/>
  <c r="P1229" i="1" s="1" a="1"/>
  <c r="P1229" i="1" s="1"/>
  <c r="O1230" i="1"/>
  <c r="P1230" i="1" s="1" a="1"/>
  <c r="P1230" i="1" s="1"/>
  <c r="O1231" i="1"/>
  <c r="P1231" i="1" s="1" a="1"/>
  <c r="P1231" i="1" s="1"/>
  <c r="O1232" i="1"/>
  <c r="P1232" i="1" s="1" a="1"/>
  <c r="P1232" i="1" s="1"/>
  <c r="O1233" i="1"/>
  <c r="P1233" i="1" s="1" a="1"/>
  <c r="P1233" i="1" s="1"/>
  <c r="O1234" i="1"/>
  <c r="P1234" i="1" s="1" a="1"/>
  <c r="P1234" i="1" s="1"/>
  <c r="O1235" i="1"/>
  <c r="P1235" i="1" s="1" a="1"/>
  <c r="P1235" i="1" s="1"/>
  <c r="O1236" i="1"/>
  <c r="P1236" i="1" s="1" a="1"/>
  <c r="P1236" i="1" s="1"/>
  <c r="O1237" i="1"/>
  <c r="P1237" i="1" s="1" a="1"/>
  <c r="P1237" i="1" s="1"/>
  <c r="O1238" i="1"/>
  <c r="P1238" i="1" s="1" a="1"/>
  <c r="P1238" i="1" s="1"/>
  <c r="O1239" i="1"/>
  <c r="P1239" i="1" s="1" a="1"/>
  <c r="P1239" i="1" s="1"/>
  <c r="O1240" i="1"/>
  <c r="P1240" i="1" s="1" a="1"/>
  <c r="P1240" i="1" s="1"/>
  <c r="O1241" i="1"/>
  <c r="P1241" i="1" s="1" a="1"/>
  <c r="P1241" i="1" s="1"/>
  <c r="O1242" i="1"/>
  <c r="P1242" i="1" s="1" a="1"/>
  <c r="P1242" i="1" s="1"/>
  <c r="O1243" i="1"/>
  <c r="P1243" i="1" s="1" a="1"/>
  <c r="P1243" i="1" s="1"/>
  <c r="O1244" i="1"/>
  <c r="P1244" i="1" s="1" a="1"/>
  <c r="P1244" i="1" s="1"/>
  <c r="O1245" i="1"/>
  <c r="P1245" i="1" s="1" a="1"/>
  <c r="P1245" i="1" s="1"/>
  <c r="O1246" i="1"/>
  <c r="P1246" i="1" s="1" a="1"/>
  <c r="P1246" i="1" s="1"/>
  <c r="O1247" i="1"/>
  <c r="P1247" i="1" s="1" a="1"/>
  <c r="P1247" i="1" s="1"/>
  <c r="O1248" i="1"/>
  <c r="P1248" i="1" s="1" a="1"/>
  <c r="P1248" i="1" s="1"/>
  <c r="O1249" i="1"/>
  <c r="P1249" i="1" s="1" a="1"/>
  <c r="P1249" i="1" s="1"/>
  <c r="O1250" i="1"/>
  <c r="P1250" i="1" s="1" a="1"/>
  <c r="P1250" i="1" s="1"/>
  <c r="O1251" i="1"/>
  <c r="P1251" i="1" s="1" a="1"/>
  <c r="P1251" i="1" s="1"/>
  <c r="O1252" i="1"/>
  <c r="P1252" i="1" s="1" a="1"/>
  <c r="P1252" i="1" s="1"/>
  <c r="O1253" i="1"/>
  <c r="P1253" i="1" s="1" a="1"/>
  <c r="P1253" i="1" s="1"/>
  <c r="O1254" i="1"/>
  <c r="P1254" i="1" s="1" a="1"/>
  <c r="P1254" i="1" s="1"/>
  <c r="O1255" i="1"/>
  <c r="P1255" i="1" s="1" a="1"/>
  <c r="P1255" i="1" s="1"/>
  <c r="O1256" i="1"/>
  <c r="P1256" i="1" s="1" a="1"/>
  <c r="P1256" i="1" s="1"/>
  <c r="O1257" i="1"/>
  <c r="P1257" i="1" s="1" a="1"/>
  <c r="P1257" i="1" s="1"/>
  <c r="O1258" i="1"/>
  <c r="P1258" i="1" s="1" a="1"/>
  <c r="P1258" i="1" s="1"/>
  <c r="O1259" i="1"/>
  <c r="P1259" i="1" s="1" a="1"/>
  <c r="P1259" i="1" s="1"/>
  <c r="O1260" i="1"/>
  <c r="P1260" i="1" s="1" a="1"/>
  <c r="P1260" i="1" s="1"/>
  <c r="O1261" i="1"/>
  <c r="P1261" i="1" s="1" a="1"/>
  <c r="P1261" i="1" s="1"/>
  <c r="O1262" i="1"/>
  <c r="P1262" i="1" s="1" a="1"/>
  <c r="P1262" i="1" s="1"/>
  <c r="O1263" i="1"/>
  <c r="P1263" i="1" s="1" a="1"/>
  <c r="P1263" i="1" s="1"/>
  <c r="O1264" i="1"/>
  <c r="P1264" i="1" s="1" a="1"/>
  <c r="P1264" i="1" s="1"/>
  <c r="O1265" i="1"/>
  <c r="P1265" i="1" s="1" a="1"/>
  <c r="P1265" i="1" s="1"/>
  <c r="O1266" i="1"/>
  <c r="P1266" i="1" s="1" a="1"/>
  <c r="P1266" i="1" s="1"/>
  <c r="O1267" i="1"/>
  <c r="P1267" i="1" s="1" a="1"/>
  <c r="P1267" i="1" s="1"/>
  <c r="O1268" i="1"/>
  <c r="P1268" i="1" s="1" a="1"/>
  <c r="P1268" i="1" s="1"/>
  <c r="O1269" i="1"/>
  <c r="P1269" i="1" s="1" a="1"/>
  <c r="P1269" i="1" s="1"/>
  <c r="O1270" i="1"/>
  <c r="P1270" i="1" s="1" a="1"/>
  <c r="P1270" i="1" s="1"/>
  <c r="O1271" i="1"/>
  <c r="P1271" i="1" s="1" a="1"/>
  <c r="P1271" i="1" s="1"/>
  <c r="O1272" i="1"/>
  <c r="P1272" i="1" s="1" a="1"/>
  <c r="P1272" i="1" s="1"/>
  <c r="O1273" i="1"/>
  <c r="P1273" i="1" s="1" a="1"/>
  <c r="P1273" i="1" s="1"/>
  <c r="O1274" i="1"/>
  <c r="P1274" i="1" s="1" a="1"/>
  <c r="P1274" i="1" s="1"/>
  <c r="O1275" i="1"/>
  <c r="P1275" i="1" s="1" a="1"/>
  <c r="P1275" i="1" s="1"/>
  <c r="O1276" i="1"/>
  <c r="P1276" i="1" s="1" a="1"/>
  <c r="P1276" i="1" s="1"/>
  <c r="O1277" i="1"/>
  <c r="P1277" i="1" s="1" a="1"/>
  <c r="P1277" i="1" s="1"/>
  <c r="O1278" i="1"/>
  <c r="P1278" i="1" s="1" a="1"/>
  <c r="P1278" i="1" s="1"/>
  <c r="O1279" i="1"/>
  <c r="P1279" i="1" s="1" a="1"/>
  <c r="P1279" i="1" s="1"/>
  <c r="O1280" i="1"/>
  <c r="P1280" i="1" s="1" a="1"/>
  <c r="P1280" i="1" s="1"/>
  <c r="O1281" i="1"/>
  <c r="P1281" i="1" s="1" a="1"/>
  <c r="P1281" i="1" s="1"/>
  <c r="O1282" i="1"/>
  <c r="P1282" i="1" s="1" a="1"/>
  <c r="P1282" i="1" s="1"/>
  <c r="O1283" i="1"/>
  <c r="P1283" i="1" s="1" a="1"/>
  <c r="P1283" i="1" s="1"/>
  <c r="O1284" i="1"/>
  <c r="P1284" i="1" s="1" a="1"/>
  <c r="P1284" i="1" s="1"/>
  <c r="O1285" i="1"/>
  <c r="P1285" i="1" s="1" a="1"/>
  <c r="P1285" i="1" s="1"/>
  <c r="O1286" i="1"/>
  <c r="P1286" i="1" s="1" a="1"/>
  <c r="P1286" i="1" s="1"/>
  <c r="O1287" i="1"/>
  <c r="P1287" i="1" s="1" a="1"/>
  <c r="P1287" i="1" s="1"/>
  <c r="O1288" i="1"/>
  <c r="P1288" i="1" s="1" a="1"/>
  <c r="P1288" i="1" s="1"/>
  <c r="O1289" i="1"/>
  <c r="P1289" i="1" s="1" a="1"/>
  <c r="P1289" i="1" s="1"/>
  <c r="O1290" i="1"/>
  <c r="P1290" i="1" s="1" a="1"/>
  <c r="P1290" i="1" s="1"/>
  <c r="O1291" i="1"/>
  <c r="P1291" i="1" s="1" a="1"/>
  <c r="P1291" i="1" s="1"/>
  <c r="O1292" i="1"/>
  <c r="P1292" i="1" s="1" a="1"/>
  <c r="P1292" i="1" s="1"/>
  <c r="O1293" i="1"/>
  <c r="P1293" i="1" s="1" a="1"/>
  <c r="P1293" i="1" s="1"/>
  <c r="O1294" i="1"/>
  <c r="P1294" i="1" s="1" a="1"/>
  <c r="P1294" i="1" s="1"/>
  <c r="O1295" i="1"/>
  <c r="P1295" i="1" s="1" a="1"/>
  <c r="P1295" i="1" s="1"/>
  <c r="O1296" i="1"/>
  <c r="P1296" i="1" s="1" a="1"/>
  <c r="P1296" i="1" s="1"/>
  <c r="O1297" i="1"/>
  <c r="P1297" i="1" s="1" a="1"/>
  <c r="P1297" i="1" s="1"/>
  <c r="O1298" i="1"/>
  <c r="P1298" i="1" s="1" a="1"/>
  <c r="P1298" i="1" s="1"/>
  <c r="O1299" i="1"/>
  <c r="P1299" i="1" s="1" a="1"/>
  <c r="P1299" i="1" s="1"/>
  <c r="O1300" i="1"/>
  <c r="P1300" i="1" s="1" a="1"/>
  <c r="P1300" i="1" s="1"/>
  <c r="O1301" i="1"/>
  <c r="P1301" i="1" s="1" a="1"/>
  <c r="P1301" i="1" s="1"/>
  <c r="O1302" i="1"/>
  <c r="P1302" i="1" s="1" a="1"/>
  <c r="P1302" i="1" s="1"/>
  <c r="O1303" i="1"/>
  <c r="P1303" i="1" s="1" a="1"/>
  <c r="P1303" i="1" s="1"/>
  <c r="O1304" i="1"/>
  <c r="P1304" i="1" s="1" a="1"/>
  <c r="P1304" i="1" s="1"/>
  <c r="O1305" i="1"/>
  <c r="P1305" i="1" s="1" a="1"/>
  <c r="P1305" i="1" s="1"/>
  <c r="O1306" i="1"/>
  <c r="P1306" i="1" s="1" a="1"/>
  <c r="P1306" i="1" s="1"/>
  <c r="O1307" i="1"/>
  <c r="P1307" i="1" s="1" a="1"/>
  <c r="P1307" i="1" s="1"/>
  <c r="O1308" i="1"/>
  <c r="P1308" i="1" s="1" a="1"/>
  <c r="P1308" i="1" s="1"/>
  <c r="O1309" i="1"/>
  <c r="P1309" i="1" s="1" a="1"/>
  <c r="P1309" i="1" s="1"/>
  <c r="O1310" i="1"/>
  <c r="P1310" i="1" s="1" a="1"/>
  <c r="P1310" i="1" s="1"/>
  <c r="O1311" i="1"/>
  <c r="P1311" i="1" s="1" a="1"/>
  <c r="P1311" i="1" s="1"/>
  <c r="O1312" i="1"/>
  <c r="P1312" i="1" s="1" a="1"/>
  <c r="P1312" i="1" s="1"/>
  <c r="O1313" i="1"/>
  <c r="P1313" i="1" s="1" a="1"/>
  <c r="P1313" i="1" s="1"/>
  <c r="O1314" i="1"/>
  <c r="P1314" i="1" s="1" a="1"/>
  <c r="P1314" i="1" s="1"/>
  <c r="O1315" i="1"/>
  <c r="P1315" i="1" s="1" a="1"/>
  <c r="P1315" i="1" s="1"/>
  <c r="O1316" i="1"/>
  <c r="P1316" i="1" s="1" a="1"/>
  <c r="P1316" i="1" s="1"/>
  <c r="O1317" i="1"/>
  <c r="P1317" i="1" s="1" a="1"/>
  <c r="P1317" i="1" s="1"/>
  <c r="O1318" i="1"/>
  <c r="P1318" i="1" s="1" a="1"/>
  <c r="P1318" i="1" s="1"/>
  <c r="O1319" i="1"/>
  <c r="P1319" i="1" s="1" a="1"/>
  <c r="P1319" i="1" s="1"/>
  <c r="O1320" i="1"/>
  <c r="P1320" i="1" s="1" a="1"/>
  <c r="P1320" i="1" s="1"/>
  <c r="O1321" i="1"/>
  <c r="P1321" i="1" s="1" a="1"/>
  <c r="P1321" i="1" s="1"/>
  <c r="O1322" i="1"/>
  <c r="P1322" i="1" s="1" a="1"/>
  <c r="P1322" i="1" s="1"/>
  <c r="O1323" i="1"/>
  <c r="P1323" i="1" s="1" a="1"/>
  <c r="P1323" i="1" s="1"/>
  <c r="O1324" i="1"/>
  <c r="P1324" i="1" s="1" a="1"/>
  <c r="P1324" i="1" s="1"/>
  <c r="O1325" i="1"/>
  <c r="P1325" i="1" s="1" a="1"/>
  <c r="P1325" i="1" s="1"/>
  <c r="O1326" i="1"/>
  <c r="P1326" i="1" s="1" a="1"/>
  <c r="P1326" i="1" s="1"/>
  <c r="O1327" i="1"/>
  <c r="P1327" i="1" s="1" a="1"/>
  <c r="P1327" i="1" s="1"/>
  <c r="O1328" i="1"/>
  <c r="P1328" i="1" s="1" a="1"/>
  <c r="P1328" i="1" s="1"/>
  <c r="O1329" i="1"/>
  <c r="P1329" i="1" s="1" a="1"/>
  <c r="P1329" i="1" s="1"/>
  <c r="O1330" i="1"/>
  <c r="P1330" i="1" s="1" a="1"/>
  <c r="P1330" i="1" s="1"/>
  <c r="O1331" i="1"/>
  <c r="P1331" i="1" s="1" a="1"/>
  <c r="P1331" i="1" s="1"/>
  <c r="O1332" i="1"/>
  <c r="P1332" i="1" s="1" a="1"/>
  <c r="P1332" i="1" s="1"/>
  <c r="O1333" i="1"/>
  <c r="P1333" i="1" s="1" a="1"/>
  <c r="P1333" i="1" s="1"/>
  <c r="O1334" i="1"/>
  <c r="P1334" i="1" s="1" a="1"/>
  <c r="P1334" i="1" s="1"/>
  <c r="O1335" i="1"/>
  <c r="P1335" i="1" s="1" a="1"/>
  <c r="P1335" i="1" s="1"/>
  <c r="O1336" i="1"/>
  <c r="P1336" i="1" s="1" a="1"/>
  <c r="P1336" i="1" s="1"/>
  <c r="O1337" i="1"/>
  <c r="P1337" i="1" s="1" a="1"/>
  <c r="P1337" i="1" s="1"/>
  <c r="O1338" i="1"/>
  <c r="P1338" i="1" s="1" a="1"/>
  <c r="P1338" i="1" s="1"/>
  <c r="O1339" i="1"/>
  <c r="P1339" i="1" s="1" a="1"/>
  <c r="P1339" i="1" s="1"/>
  <c r="O1340" i="1"/>
  <c r="P1340" i="1" s="1" a="1"/>
  <c r="P1340" i="1" s="1"/>
  <c r="O1341" i="1"/>
  <c r="P1341" i="1" s="1" a="1"/>
  <c r="P1341" i="1" s="1"/>
  <c r="O1342" i="1"/>
  <c r="P1342" i="1" s="1" a="1"/>
  <c r="P1342" i="1" s="1"/>
  <c r="O1343" i="1"/>
  <c r="P1343" i="1" s="1" a="1"/>
  <c r="P1343" i="1" s="1"/>
  <c r="O1344" i="1"/>
  <c r="P1344" i="1" s="1" a="1"/>
  <c r="P1344" i="1" s="1"/>
  <c r="O1345" i="1"/>
  <c r="P1345" i="1" s="1" a="1"/>
  <c r="P1345" i="1" s="1"/>
  <c r="O1346" i="1"/>
  <c r="P1346" i="1" s="1" a="1"/>
  <c r="P1346" i="1" s="1"/>
  <c r="O1347" i="1"/>
  <c r="P1347" i="1" s="1" a="1"/>
  <c r="P1347" i="1" s="1"/>
  <c r="O1348" i="1"/>
  <c r="P1348" i="1" s="1" a="1"/>
  <c r="P1348" i="1" s="1"/>
  <c r="O1349" i="1"/>
  <c r="P1349" i="1" s="1" a="1"/>
  <c r="P1349" i="1" s="1"/>
  <c r="O1350" i="1"/>
  <c r="P1350" i="1" s="1" a="1"/>
  <c r="P1350" i="1" s="1"/>
  <c r="O1351" i="1"/>
  <c r="P1351" i="1" s="1" a="1"/>
  <c r="P1351" i="1" s="1"/>
  <c r="O1352" i="1"/>
  <c r="P1352" i="1" s="1" a="1"/>
  <c r="P1352" i="1" s="1"/>
  <c r="O1353" i="1"/>
  <c r="P1353" i="1" s="1" a="1"/>
  <c r="P1353" i="1" s="1"/>
  <c r="O1354" i="1"/>
  <c r="P1354" i="1" s="1" a="1"/>
  <c r="P1354" i="1" s="1"/>
  <c r="O1355" i="1"/>
  <c r="P1355" i="1" s="1" a="1"/>
  <c r="P1355" i="1" s="1"/>
  <c r="O1356" i="1"/>
  <c r="P1356" i="1" s="1" a="1"/>
  <c r="P1356" i="1" s="1"/>
  <c r="O1357" i="1"/>
  <c r="P1357" i="1" s="1" a="1"/>
  <c r="P1357" i="1" s="1"/>
  <c r="O1358" i="1"/>
  <c r="P1358" i="1" s="1" a="1"/>
  <c r="P1358" i="1" s="1"/>
  <c r="O1359" i="1"/>
  <c r="P1359" i="1" s="1" a="1"/>
  <c r="P1359" i="1" s="1"/>
  <c r="O1360" i="1"/>
  <c r="P1360" i="1" s="1" a="1"/>
  <c r="P1360" i="1" s="1"/>
  <c r="O1361" i="1"/>
  <c r="P1361" i="1" s="1" a="1"/>
  <c r="P1361" i="1" s="1"/>
  <c r="O1362" i="1"/>
  <c r="P1362" i="1" s="1" a="1"/>
  <c r="P1362" i="1" s="1"/>
  <c r="O1363" i="1"/>
  <c r="P1363" i="1" s="1" a="1"/>
  <c r="P1363" i="1" s="1"/>
  <c r="O1364" i="1"/>
  <c r="P1364" i="1" s="1" a="1"/>
  <c r="P1364" i="1" s="1"/>
  <c r="O1365" i="1"/>
  <c r="P1365" i="1" s="1" a="1"/>
  <c r="P1365" i="1" s="1"/>
  <c r="O1366" i="1"/>
  <c r="P1366" i="1" s="1" a="1"/>
  <c r="P1366" i="1" s="1"/>
  <c r="O1367" i="1"/>
  <c r="P1367" i="1" s="1" a="1"/>
  <c r="P1367" i="1" s="1"/>
  <c r="O1368" i="1"/>
  <c r="P1368" i="1" s="1" a="1"/>
  <c r="P1368" i="1" s="1"/>
  <c r="O1369" i="1"/>
  <c r="P1369" i="1" s="1" a="1"/>
  <c r="P1369" i="1" s="1"/>
  <c r="O1370" i="1"/>
  <c r="P1370" i="1" s="1" a="1"/>
  <c r="P1370" i="1" s="1"/>
  <c r="O1371" i="1"/>
  <c r="P1371" i="1" s="1" a="1"/>
  <c r="P1371" i="1" s="1"/>
  <c r="O1372" i="1"/>
  <c r="P1372" i="1" s="1" a="1"/>
  <c r="P1372" i="1" s="1"/>
  <c r="O1373" i="1"/>
  <c r="P1373" i="1" s="1" a="1"/>
  <c r="P1373" i="1" s="1"/>
  <c r="O1374" i="1"/>
  <c r="P1374" i="1" s="1" a="1"/>
  <c r="P1374" i="1" s="1"/>
  <c r="O1375" i="1"/>
  <c r="P1375" i="1" s="1" a="1"/>
  <c r="P1375" i="1" s="1"/>
  <c r="O1376" i="1"/>
  <c r="P1376" i="1" s="1" a="1"/>
  <c r="P1376" i="1" s="1"/>
  <c r="O1377" i="1"/>
  <c r="P1377" i="1" s="1" a="1"/>
  <c r="P1377" i="1" s="1"/>
  <c r="O1378" i="1"/>
  <c r="P1378" i="1" s="1" a="1"/>
  <c r="P1378" i="1" s="1"/>
  <c r="O1379" i="1"/>
  <c r="P1379" i="1" s="1" a="1"/>
  <c r="P1379" i="1" s="1"/>
  <c r="O1380" i="1"/>
  <c r="P1380" i="1" s="1" a="1"/>
  <c r="P1380" i="1" s="1"/>
  <c r="O1381" i="1"/>
  <c r="P1381" i="1" s="1" a="1"/>
  <c r="P1381" i="1" s="1"/>
  <c r="O1382" i="1"/>
  <c r="P1382" i="1" s="1" a="1"/>
  <c r="P1382" i="1" s="1"/>
  <c r="O1383" i="1"/>
  <c r="P1383" i="1" s="1" a="1"/>
  <c r="P1383" i="1" s="1"/>
  <c r="O1384" i="1"/>
  <c r="P1384" i="1" s="1" a="1"/>
  <c r="P1384" i="1" s="1"/>
  <c r="O1385" i="1"/>
  <c r="P1385" i="1" s="1" a="1"/>
  <c r="P1385" i="1" s="1"/>
  <c r="O1386" i="1"/>
  <c r="P1386" i="1" s="1" a="1"/>
  <c r="P1386" i="1" s="1"/>
  <c r="O1387" i="1"/>
  <c r="P1387" i="1" s="1" a="1"/>
  <c r="P1387" i="1" s="1"/>
  <c r="O1388" i="1"/>
  <c r="P1388" i="1" s="1" a="1"/>
  <c r="P1388" i="1" s="1"/>
  <c r="O1389" i="1"/>
  <c r="P1389" i="1" s="1" a="1"/>
  <c r="P1389" i="1" s="1"/>
  <c r="O1390" i="1"/>
  <c r="P1390" i="1" s="1" a="1"/>
  <c r="P1390" i="1" s="1"/>
  <c r="O1391" i="1"/>
  <c r="P1391" i="1" s="1" a="1"/>
  <c r="P1391" i="1" s="1"/>
  <c r="O1392" i="1"/>
  <c r="P1392" i="1" s="1" a="1"/>
  <c r="P1392" i="1" s="1"/>
  <c r="O1393" i="1"/>
  <c r="P1393" i="1" s="1" a="1"/>
  <c r="P1393" i="1" s="1"/>
  <c r="O1394" i="1"/>
  <c r="P1394" i="1" s="1" a="1"/>
  <c r="P1394" i="1" s="1"/>
  <c r="O1395" i="1"/>
  <c r="P1395" i="1" s="1" a="1"/>
  <c r="P1395" i="1" s="1"/>
  <c r="O1396" i="1"/>
  <c r="P1396" i="1" s="1" a="1"/>
  <c r="P1396" i="1" s="1"/>
  <c r="O1397" i="1"/>
  <c r="P1397" i="1" s="1" a="1"/>
  <c r="P1397" i="1" s="1"/>
  <c r="O1398" i="1"/>
  <c r="P1398" i="1" s="1" a="1"/>
  <c r="P1398" i="1" s="1"/>
  <c r="O1399" i="1"/>
  <c r="P1399" i="1" s="1" a="1"/>
  <c r="P1399" i="1" s="1"/>
  <c r="O1400" i="1"/>
  <c r="P1400" i="1" s="1" a="1"/>
  <c r="P1400" i="1" s="1"/>
  <c r="O1401" i="1"/>
  <c r="P1401" i="1" s="1" a="1"/>
  <c r="P1401" i="1" s="1"/>
  <c r="O1402" i="1"/>
  <c r="P1402" i="1" s="1" a="1"/>
  <c r="P1402" i="1" s="1"/>
  <c r="O1403" i="1"/>
  <c r="P1403" i="1" s="1" a="1"/>
  <c r="P1403" i="1" s="1"/>
  <c r="O1404" i="1"/>
  <c r="P1404" i="1" s="1" a="1"/>
  <c r="P1404" i="1" s="1"/>
  <c r="O1405" i="1"/>
  <c r="P1405" i="1" s="1" a="1"/>
  <c r="P1405" i="1" s="1"/>
  <c r="O1406" i="1"/>
  <c r="P1406" i="1" s="1" a="1"/>
  <c r="P1406" i="1" s="1"/>
  <c r="O1407" i="1"/>
  <c r="P1407" i="1" s="1" a="1"/>
  <c r="P1407" i="1" s="1"/>
  <c r="O1408" i="1"/>
  <c r="P1408" i="1" s="1" a="1"/>
  <c r="P1408" i="1" s="1"/>
  <c r="O1409" i="1"/>
  <c r="P1409" i="1" s="1" a="1"/>
  <c r="P1409" i="1" s="1"/>
  <c r="O1410" i="1"/>
  <c r="P1410" i="1" s="1" a="1"/>
  <c r="P1410" i="1" s="1"/>
  <c r="O1411" i="1"/>
  <c r="P1411" i="1" s="1" a="1"/>
  <c r="P1411" i="1" s="1"/>
  <c r="O1412" i="1"/>
  <c r="P1412" i="1" s="1" a="1"/>
  <c r="P1412" i="1" s="1"/>
  <c r="O1413" i="1"/>
  <c r="P1413" i="1" s="1" a="1"/>
  <c r="P1413" i="1" s="1"/>
  <c r="O1414" i="1"/>
  <c r="P1414" i="1" s="1" a="1"/>
  <c r="P1414" i="1" s="1"/>
  <c r="O1415" i="1"/>
  <c r="P1415" i="1" s="1" a="1"/>
  <c r="P1415" i="1" s="1"/>
  <c r="O1416" i="1"/>
  <c r="P1416" i="1" s="1" a="1"/>
  <c r="P1416" i="1" s="1"/>
  <c r="O1417" i="1"/>
  <c r="P1417" i="1" s="1" a="1"/>
  <c r="P1417" i="1" s="1"/>
  <c r="O1418" i="1"/>
  <c r="P1418" i="1" s="1" a="1"/>
  <c r="P1418" i="1" s="1"/>
  <c r="O1419" i="1"/>
  <c r="P1419" i="1" s="1" a="1"/>
  <c r="P1419" i="1" s="1"/>
  <c r="O1420" i="1"/>
  <c r="P1420" i="1" s="1" a="1"/>
  <c r="P1420" i="1" s="1"/>
  <c r="O1421" i="1"/>
  <c r="P1421" i="1" s="1" a="1"/>
  <c r="P1421" i="1" s="1"/>
  <c r="O1422" i="1"/>
  <c r="P1422" i="1" s="1" a="1"/>
  <c r="P1422" i="1" s="1"/>
  <c r="O1423" i="1"/>
  <c r="P1423" i="1" s="1" a="1"/>
  <c r="P1423" i="1" s="1"/>
  <c r="O1424" i="1"/>
  <c r="P1424" i="1" s="1" a="1"/>
  <c r="P1424" i="1" s="1"/>
  <c r="O1425" i="1"/>
  <c r="P1425" i="1" s="1" a="1"/>
  <c r="P1425" i="1" s="1"/>
  <c r="O1426" i="1"/>
  <c r="P1426" i="1" s="1" a="1"/>
  <c r="P1426" i="1" s="1"/>
  <c r="O1427" i="1"/>
  <c r="P1427" i="1" s="1" a="1"/>
  <c r="P1427" i="1" s="1"/>
  <c r="O1428" i="1"/>
  <c r="P1428" i="1" s="1" a="1"/>
  <c r="P1428" i="1" s="1"/>
  <c r="O1429" i="1"/>
  <c r="P1429" i="1" s="1" a="1"/>
  <c r="P1429" i="1" s="1"/>
  <c r="O1430" i="1"/>
  <c r="P1430" i="1" s="1" a="1"/>
  <c r="P1430" i="1" s="1"/>
  <c r="O1431" i="1"/>
  <c r="P1431" i="1" s="1" a="1"/>
  <c r="P1431" i="1" s="1"/>
  <c r="O1432" i="1"/>
  <c r="P1432" i="1" s="1" a="1"/>
  <c r="P1432" i="1" s="1"/>
  <c r="O1433" i="1"/>
  <c r="P1433" i="1" s="1" a="1"/>
  <c r="P1433" i="1" s="1"/>
  <c r="O1434" i="1"/>
  <c r="P1434" i="1" s="1" a="1"/>
  <c r="P1434" i="1" s="1"/>
  <c r="O1435" i="1"/>
  <c r="P1435" i="1" s="1" a="1"/>
  <c r="P1435" i="1" s="1"/>
  <c r="O1436" i="1"/>
  <c r="P1436" i="1" s="1" a="1"/>
  <c r="P1436" i="1" s="1"/>
  <c r="O1437" i="1"/>
  <c r="P1437" i="1" s="1" a="1"/>
  <c r="P1437" i="1" s="1"/>
  <c r="O1438" i="1"/>
  <c r="P1438" i="1" s="1" a="1"/>
  <c r="P1438" i="1" s="1"/>
  <c r="O1439" i="1"/>
  <c r="P1439" i="1" s="1" a="1"/>
  <c r="P1439" i="1" s="1"/>
  <c r="O1440" i="1"/>
  <c r="P1440" i="1" s="1" a="1"/>
  <c r="P1440" i="1" s="1"/>
  <c r="O1441" i="1"/>
  <c r="P1441" i="1" s="1" a="1"/>
  <c r="P1441" i="1" s="1"/>
  <c r="O1442" i="1"/>
  <c r="P1442" i="1" s="1" a="1"/>
  <c r="P1442" i="1" s="1"/>
  <c r="O1443" i="1"/>
  <c r="P1443" i="1" s="1" a="1"/>
  <c r="P1443" i="1" s="1"/>
  <c r="O1444" i="1"/>
  <c r="P1444" i="1" s="1" a="1"/>
  <c r="P1444" i="1" s="1"/>
  <c r="O1445" i="1"/>
  <c r="P1445" i="1" s="1" a="1"/>
  <c r="P1445" i="1" s="1"/>
  <c r="O1446" i="1"/>
  <c r="P1446" i="1" s="1" a="1"/>
  <c r="P1446" i="1" s="1"/>
  <c r="O1447" i="1"/>
  <c r="P1447" i="1" s="1" a="1"/>
  <c r="P1447" i="1" s="1"/>
  <c r="O1448" i="1"/>
  <c r="P1448" i="1" s="1" a="1"/>
  <c r="P1448" i="1" s="1"/>
  <c r="O1449" i="1"/>
  <c r="P1449" i="1" s="1" a="1"/>
  <c r="P1449" i="1" s="1"/>
  <c r="O1450" i="1"/>
  <c r="P1450" i="1" s="1" a="1"/>
  <c r="P1450" i="1" s="1"/>
  <c r="O1451" i="1"/>
  <c r="P1451" i="1" s="1" a="1"/>
  <c r="P1451" i="1" s="1"/>
  <c r="O1452" i="1"/>
  <c r="P1452" i="1" s="1" a="1"/>
  <c r="P1452" i="1" s="1"/>
  <c r="O1453" i="1"/>
  <c r="P1453" i="1" s="1" a="1"/>
  <c r="P1453" i="1" s="1"/>
  <c r="O1454" i="1"/>
  <c r="P1454" i="1" s="1" a="1"/>
  <c r="P1454" i="1" s="1"/>
  <c r="O1455" i="1"/>
  <c r="P1455" i="1" s="1" a="1"/>
  <c r="P1455" i="1" s="1"/>
  <c r="O1456" i="1"/>
  <c r="P1456" i="1" s="1" a="1"/>
  <c r="P1456" i="1" s="1"/>
  <c r="O1457" i="1"/>
  <c r="P1457" i="1" s="1" a="1"/>
  <c r="P1457" i="1" s="1"/>
  <c r="O1458" i="1"/>
  <c r="P1458" i="1" s="1" a="1"/>
  <c r="P1458" i="1" s="1"/>
  <c r="O1459" i="1"/>
  <c r="P1459" i="1" s="1" a="1"/>
  <c r="P1459" i="1" s="1"/>
  <c r="O1460" i="1"/>
  <c r="P1460" i="1" s="1" a="1"/>
  <c r="P1460" i="1" s="1"/>
  <c r="O1461" i="1"/>
  <c r="P1461" i="1" s="1" a="1"/>
  <c r="P1461" i="1" s="1"/>
  <c r="O1462" i="1"/>
  <c r="P1462" i="1" s="1" a="1"/>
  <c r="P1462" i="1" s="1"/>
  <c r="O1463" i="1"/>
  <c r="P1463" i="1" s="1" a="1"/>
  <c r="P1463" i="1" s="1"/>
  <c r="O1464" i="1"/>
  <c r="P1464" i="1" s="1" a="1"/>
  <c r="P1464" i="1" s="1"/>
  <c r="O1465" i="1"/>
  <c r="P1465" i="1" s="1" a="1"/>
  <c r="P1465" i="1" s="1"/>
  <c r="O1466" i="1"/>
  <c r="P1466" i="1" s="1" a="1"/>
  <c r="P1466" i="1" s="1"/>
  <c r="O1467" i="1"/>
  <c r="P1467" i="1" s="1" a="1"/>
  <c r="P1467" i="1" s="1"/>
  <c r="O1468" i="1"/>
  <c r="P1468" i="1" s="1" a="1"/>
  <c r="P1468" i="1" s="1"/>
  <c r="O1469" i="1"/>
  <c r="P1469" i="1" s="1" a="1"/>
  <c r="P1469" i="1" s="1"/>
  <c r="O1470" i="1"/>
  <c r="P1470" i="1" s="1" a="1"/>
  <c r="P1470" i="1" s="1"/>
  <c r="O1471" i="1"/>
  <c r="P1471" i="1" s="1" a="1"/>
  <c r="P1471" i="1" s="1"/>
  <c r="O1472" i="1"/>
  <c r="P1472" i="1" s="1" a="1"/>
  <c r="P1472" i="1" s="1"/>
  <c r="O1473" i="1"/>
  <c r="P1473" i="1" s="1" a="1"/>
  <c r="P1473" i="1" s="1"/>
  <c r="O1474" i="1"/>
  <c r="P1474" i="1" s="1" a="1"/>
  <c r="P1474" i="1" s="1"/>
  <c r="O1475" i="1"/>
  <c r="P1475" i="1" s="1" a="1"/>
  <c r="P1475" i="1" s="1"/>
  <c r="O1476" i="1"/>
  <c r="P1476" i="1" s="1" a="1"/>
  <c r="P1476" i="1" s="1"/>
  <c r="O1477" i="1"/>
  <c r="P1477" i="1" s="1" a="1"/>
  <c r="P1477" i="1" s="1"/>
  <c r="O1478" i="1"/>
  <c r="P1478" i="1" s="1" a="1"/>
  <c r="P1478" i="1" s="1"/>
  <c r="O1479" i="1"/>
  <c r="P1479" i="1" s="1" a="1"/>
  <c r="P1479" i="1" s="1"/>
  <c r="O1480" i="1"/>
  <c r="P1480" i="1" s="1" a="1"/>
  <c r="P1480" i="1" s="1"/>
  <c r="O1481" i="1"/>
  <c r="P1481" i="1" s="1" a="1"/>
  <c r="P1481" i="1" s="1"/>
  <c r="O1482" i="1"/>
  <c r="P1482" i="1" s="1" a="1"/>
  <c r="P1482" i="1" s="1"/>
  <c r="O1483" i="1"/>
  <c r="P1483" i="1" s="1" a="1"/>
  <c r="P1483" i="1" s="1"/>
  <c r="O1484" i="1"/>
  <c r="P1484" i="1" s="1" a="1"/>
  <c r="P1484" i="1" s="1"/>
  <c r="O1485" i="1"/>
  <c r="P1485" i="1" s="1" a="1"/>
  <c r="P1485" i="1" s="1"/>
  <c r="O1486" i="1"/>
  <c r="P1486" i="1" s="1" a="1"/>
  <c r="P1486" i="1" s="1"/>
  <c r="O1487" i="1"/>
  <c r="P1487" i="1" s="1" a="1"/>
  <c r="P1487" i="1" s="1"/>
  <c r="O1488" i="1"/>
  <c r="P1488" i="1" s="1" a="1"/>
  <c r="P1488" i="1" s="1"/>
  <c r="O1489" i="1"/>
  <c r="P1489" i="1" s="1" a="1"/>
  <c r="P1489" i="1" s="1"/>
  <c r="O1490" i="1"/>
  <c r="P1490" i="1" s="1" a="1"/>
  <c r="P1490" i="1" s="1"/>
  <c r="O1491" i="1"/>
  <c r="P1491" i="1" s="1" a="1"/>
  <c r="P1491" i="1" s="1"/>
  <c r="O1492" i="1"/>
  <c r="P1492" i="1" s="1" a="1"/>
  <c r="P1492" i="1" s="1"/>
  <c r="O1493" i="1"/>
  <c r="P1493" i="1" s="1" a="1"/>
  <c r="P1493" i="1" s="1"/>
  <c r="O1494" i="1"/>
  <c r="P1494" i="1" s="1" a="1"/>
  <c r="P1494" i="1" s="1"/>
  <c r="O1495" i="1"/>
  <c r="P1495" i="1" s="1" a="1"/>
  <c r="P1495" i="1" s="1"/>
  <c r="O1496" i="1"/>
  <c r="P1496" i="1" s="1" a="1"/>
  <c r="P1496" i="1" s="1"/>
  <c r="O1497" i="1"/>
  <c r="P1497" i="1" s="1" a="1"/>
  <c r="P1497" i="1" s="1"/>
  <c r="O1498" i="1"/>
  <c r="P1498" i="1" s="1" a="1"/>
  <c r="P1498" i="1" s="1"/>
  <c r="O1499" i="1"/>
  <c r="P1499" i="1" s="1" a="1"/>
  <c r="P1499" i="1" s="1"/>
  <c r="O1500" i="1"/>
  <c r="P1500" i="1" s="1" a="1"/>
  <c r="P1500" i="1" s="1"/>
  <c r="O1501" i="1"/>
  <c r="P1501" i="1" s="1" a="1"/>
  <c r="P1501" i="1" s="1"/>
  <c r="O1502" i="1"/>
  <c r="P1502" i="1" s="1" a="1"/>
  <c r="P1502" i="1" s="1"/>
  <c r="O1503" i="1"/>
  <c r="P1503" i="1" s="1" a="1"/>
  <c r="P1503" i="1" s="1"/>
  <c r="O1504" i="1"/>
  <c r="P1504" i="1" s="1" a="1"/>
  <c r="P1504" i="1" s="1"/>
  <c r="O1505" i="1"/>
  <c r="P1505" i="1" s="1" a="1"/>
  <c r="P1505" i="1" s="1"/>
  <c r="O1506" i="1"/>
  <c r="P1506" i="1" s="1" a="1"/>
  <c r="P1506" i="1" s="1"/>
  <c r="O1507" i="1"/>
  <c r="P1507" i="1" s="1" a="1"/>
  <c r="P1507" i="1" s="1"/>
  <c r="O1508" i="1"/>
  <c r="P1508" i="1" s="1" a="1"/>
  <c r="P1508" i="1" s="1"/>
  <c r="O1509" i="1"/>
  <c r="P1509" i="1" s="1" a="1"/>
  <c r="P1509" i="1" s="1"/>
  <c r="O1510" i="1"/>
  <c r="P1510" i="1" s="1" a="1"/>
  <c r="P1510" i="1" s="1"/>
  <c r="O1511" i="1"/>
  <c r="P1511" i="1" s="1" a="1"/>
  <c r="P1511" i="1" s="1"/>
  <c r="O1512" i="1"/>
  <c r="P1512" i="1" s="1" a="1"/>
  <c r="P1512" i="1" s="1"/>
  <c r="O1513" i="1"/>
  <c r="P1513" i="1" s="1" a="1"/>
  <c r="P1513" i="1" s="1"/>
  <c r="O1514" i="1"/>
  <c r="P1514" i="1" s="1" a="1"/>
  <c r="P1514" i="1" s="1"/>
  <c r="O1515" i="1"/>
  <c r="P1515" i="1" s="1" a="1"/>
  <c r="P1515" i="1" s="1"/>
  <c r="O1516" i="1"/>
  <c r="P1516" i="1" s="1" a="1"/>
  <c r="P1516" i="1" s="1"/>
  <c r="O1517" i="1"/>
  <c r="P1517" i="1" s="1" a="1"/>
  <c r="P1517" i="1" s="1"/>
  <c r="O1518" i="1"/>
  <c r="P1518" i="1" s="1" a="1"/>
  <c r="P1518" i="1" s="1"/>
  <c r="O1519" i="1"/>
  <c r="P1519" i="1" s="1" a="1"/>
  <c r="P1519" i="1" s="1"/>
  <c r="O1520" i="1"/>
  <c r="P1520" i="1" s="1" a="1"/>
  <c r="P1520" i="1" s="1"/>
  <c r="O1521" i="1"/>
  <c r="P1521" i="1" s="1" a="1"/>
  <c r="P1521" i="1" s="1"/>
  <c r="O1522" i="1"/>
  <c r="P1522" i="1" s="1" a="1"/>
  <c r="P1522" i="1" s="1"/>
  <c r="O1523" i="1"/>
  <c r="P1523" i="1" s="1" a="1"/>
  <c r="P1523" i="1" s="1"/>
  <c r="O1524" i="1"/>
  <c r="P1524" i="1" s="1" a="1"/>
  <c r="P1524" i="1" s="1"/>
  <c r="O1525" i="1"/>
  <c r="P1525" i="1" s="1" a="1"/>
  <c r="P1525" i="1" s="1"/>
  <c r="O1526" i="1"/>
  <c r="P1526" i="1" s="1" a="1"/>
  <c r="P1526" i="1" s="1"/>
  <c r="O1527" i="1"/>
  <c r="P1527" i="1" s="1" a="1"/>
  <c r="P1527" i="1" s="1"/>
  <c r="O1528" i="1"/>
  <c r="P1528" i="1" s="1" a="1"/>
  <c r="P1528" i="1" s="1"/>
  <c r="O1529" i="1"/>
  <c r="P1529" i="1" s="1" a="1"/>
  <c r="P1529" i="1" s="1"/>
  <c r="O1530" i="1"/>
  <c r="P1530" i="1" s="1" a="1"/>
  <c r="P1530" i="1" s="1"/>
  <c r="O1531" i="1"/>
  <c r="P1531" i="1" s="1" a="1"/>
  <c r="P1531" i="1" s="1"/>
  <c r="O1532" i="1"/>
  <c r="P1532" i="1" s="1" a="1"/>
  <c r="P1532" i="1" s="1"/>
  <c r="O1533" i="1"/>
  <c r="P1533" i="1" s="1" a="1"/>
  <c r="P1533" i="1" s="1"/>
  <c r="O1534" i="1"/>
  <c r="P1534" i="1" s="1" a="1"/>
  <c r="P1534" i="1" s="1"/>
  <c r="O1535" i="1"/>
  <c r="P1535" i="1" s="1" a="1"/>
  <c r="P1535" i="1" s="1"/>
  <c r="O1536" i="1"/>
  <c r="P1536" i="1" s="1" a="1"/>
  <c r="P1536" i="1" s="1"/>
  <c r="O1537" i="1"/>
  <c r="P1537" i="1" s="1" a="1"/>
  <c r="P1537" i="1" s="1"/>
  <c r="O1538" i="1"/>
  <c r="P1538" i="1" s="1" a="1"/>
  <c r="P1538" i="1" s="1"/>
  <c r="O1539" i="1"/>
  <c r="P1539" i="1" s="1" a="1"/>
  <c r="P1539" i="1" s="1"/>
  <c r="O1540" i="1"/>
  <c r="P1540" i="1" s="1" a="1"/>
  <c r="P1540" i="1" s="1"/>
  <c r="O1541" i="1"/>
  <c r="P1541" i="1" s="1" a="1"/>
  <c r="P1541" i="1" s="1"/>
  <c r="O1542" i="1"/>
  <c r="P1542" i="1" s="1" a="1"/>
  <c r="P1542" i="1" s="1"/>
  <c r="O1543" i="1"/>
  <c r="P1543" i="1" s="1" a="1"/>
  <c r="P1543" i="1" s="1"/>
  <c r="O1544" i="1"/>
  <c r="P1544" i="1" s="1" a="1"/>
  <c r="P1544" i="1" s="1"/>
  <c r="O1545" i="1"/>
  <c r="P1545" i="1" s="1" a="1"/>
  <c r="P1545" i="1" s="1"/>
  <c r="O1546" i="1"/>
  <c r="P1546" i="1" s="1" a="1"/>
  <c r="P1546" i="1" s="1"/>
  <c r="O1547" i="1"/>
  <c r="P1547" i="1" s="1" a="1"/>
  <c r="P1547" i="1" s="1"/>
  <c r="O1548" i="1"/>
  <c r="P1548" i="1" s="1" a="1"/>
  <c r="P1548" i="1" s="1"/>
  <c r="O1549" i="1"/>
  <c r="P1549" i="1" s="1" a="1"/>
  <c r="P1549" i="1" s="1"/>
  <c r="O1550" i="1"/>
  <c r="P1550" i="1" s="1" a="1"/>
  <c r="P1550" i="1" s="1"/>
  <c r="O1551" i="1"/>
  <c r="P1551" i="1" s="1" a="1"/>
  <c r="P1551" i="1" s="1"/>
  <c r="O1552" i="1"/>
  <c r="P1552" i="1" s="1" a="1"/>
  <c r="P1552" i="1" s="1"/>
  <c r="O1553" i="1"/>
  <c r="P1553" i="1" s="1" a="1"/>
  <c r="P1553" i="1" s="1"/>
  <c r="O1554" i="1"/>
  <c r="P1554" i="1" s="1" a="1"/>
  <c r="P1554" i="1" s="1"/>
  <c r="O1555" i="1"/>
  <c r="P1555" i="1" s="1" a="1"/>
  <c r="P1555" i="1" s="1"/>
  <c r="O1556" i="1"/>
  <c r="P1556" i="1" s="1" a="1"/>
  <c r="P1556" i="1" s="1"/>
  <c r="O1557" i="1"/>
  <c r="P1557" i="1" s="1" a="1"/>
  <c r="P1557" i="1" s="1"/>
  <c r="O1558" i="1"/>
  <c r="P1558" i="1" s="1" a="1"/>
  <c r="P1558" i="1" s="1"/>
  <c r="O1559" i="1"/>
  <c r="P1559" i="1" s="1" a="1"/>
  <c r="P1559" i="1" s="1"/>
  <c r="O1560" i="1"/>
  <c r="P1560" i="1" s="1" a="1"/>
  <c r="P1560" i="1" s="1"/>
  <c r="O1561" i="1"/>
  <c r="P1561" i="1" s="1" a="1"/>
  <c r="P1561" i="1" s="1"/>
  <c r="O1562" i="1"/>
  <c r="P1562" i="1" s="1" a="1"/>
  <c r="P1562" i="1" s="1"/>
  <c r="O1563" i="1"/>
  <c r="P1563" i="1" s="1" a="1"/>
  <c r="P1563" i="1" s="1"/>
  <c r="O1564" i="1"/>
  <c r="P1564" i="1" s="1" a="1"/>
  <c r="P1564" i="1" s="1"/>
  <c r="O1565" i="1"/>
  <c r="P1565" i="1" s="1" a="1"/>
  <c r="P1565" i="1" s="1"/>
  <c r="O1566" i="1"/>
  <c r="P1566" i="1" s="1" a="1"/>
  <c r="P1566" i="1" s="1"/>
  <c r="O1567" i="1"/>
  <c r="P1567" i="1" s="1" a="1"/>
  <c r="P1567" i="1" s="1"/>
  <c r="O1568" i="1"/>
  <c r="P1568" i="1" s="1" a="1"/>
  <c r="P1568" i="1" s="1"/>
  <c r="O1569" i="1"/>
  <c r="P1569" i="1" s="1" a="1"/>
  <c r="P1569" i="1" s="1"/>
  <c r="O1570" i="1"/>
  <c r="P1570" i="1" s="1" a="1"/>
  <c r="P1570" i="1" s="1"/>
  <c r="O1571" i="1"/>
  <c r="P1571" i="1" s="1" a="1"/>
  <c r="P1571" i="1" s="1"/>
  <c r="O1572" i="1"/>
  <c r="P1572" i="1" s="1" a="1"/>
  <c r="P1572" i="1" s="1"/>
  <c r="O1573" i="1"/>
  <c r="P1573" i="1" s="1" a="1"/>
  <c r="P1573" i="1" s="1"/>
  <c r="O1574" i="1"/>
  <c r="P1574" i="1" s="1" a="1"/>
  <c r="P1574" i="1" s="1"/>
  <c r="O1575" i="1"/>
  <c r="P1575" i="1" s="1" a="1"/>
  <c r="P1575" i="1" s="1"/>
  <c r="O1576" i="1"/>
  <c r="P1576" i="1" s="1" a="1"/>
  <c r="P1576" i="1" s="1"/>
  <c r="O1577" i="1"/>
  <c r="P1577" i="1" s="1" a="1"/>
  <c r="P1577" i="1" s="1"/>
  <c r="O1578" i="1"/>
  <c r="P1578" i="1" s="1" a="1"/>
  <c r="P1578" i="1" s="1"/>
  <c r="O1579" i="1"/>
  <c r="P1579" i="1" s="1" a="1"/>
  <c r="P1579" i="1" s="1"/>
  <c r="O1580" i="1"/>
  <c r="P1580" i="1" s="1" a="1"/>
  <c r="P1580" i="1" s="1"/>
  <c r="O1581" i="1"/>
  <c r="P1581" i="1" s="1" a="1"/>
  <c r="P1581" i="1" s="1"/>
  <c r="O1582" i="1"/>
  <c r="P1582" i="1" s="1" a="1"/>
  <c r="P1582" i="1" s="1"/>
  <c r="O1583" i="1"/>
  <c r="P1583" i="1" s="1" a="1"/>
  <c r="P1583" i="1" s="1"/>
  <c r="O1584" i="1"/>
  <c r="P1584" i="1" s="1" a="1"/>
  <c r="P1584" i="1" s="1"/>
  <c r="O1585" i="1"/>
  <c r="P1585" i="1" s="1" a="1"/>
  <c r="P1585" i="1" s="1"/>
  <c r="O1586" i="1"/>
  <c r="P1586" i="1" s="1" a="1"/>
  <c r="P1586" i="1" s="1"/>
  <c r="O1587" i="1"/>
  <c r="P1587" i="1" s="1" a="1"/>
  <c r="P1587" i="1" s="1"/>
  <c r="O1588" i="1"/>
  <c r="P1588" i="1" s="1" a="1"/>
  <c r="P1588" i="1" s="1"/>
  <c r="O1589" i="1"/>
  <c r="P1589" i="1" s="1" a="1"/>
  <c r="P1589" i="1" s="1"/>
  <c r="O1590" i="1"/>
  <c r="P1590" i="1" s="1" a="1"/>
  <c r="P1590" i="1" s="1"/>
  <c r="O1591" i="1"/>
  <c r="P1591" i="1" s="1" a="1"/>
  <c r="P1591" i="1" s="1"/>
  <c r="O1592" i="1"/>
  <c r="P1592" i="1" s="1" a="1"/>
  <c r="P1592" i="1" s="1"/>
  <c r="O1593" i="1"/>
  <c r="P1593" i="1" s="1" a="1"/>
  <c r="P1593" i="1" s="1"/>
  <c r="O1594" i="1"/>
  <c r="P1594" i="1" s="1" a="1"/>
  <c r="P1594" i="1" s="1"/>
  <c r="O1595" i="1"/>
  <c r="P1595" i="1" s="1" a="1"/>
  <c r="P1595" i="1" s="1"/>
  <c r="O1596" i="1"/>
  <c r="P1596" i="1" s="1" a="1"/>
  <c r="P1596" i="1" s="1"/>
  <c r="O1597" i="1"/>
  <c r="P1597" i="1" s="1" a="1"/>
  <c r="P1597" i="1" s="1"/>
  <c r="O1598" i="1"/>
  <c r="P1598" i="1" s="1" a="1"/>
  <c r="P1598" i="1" s="1"/>
  <c r="O1599" i="1"/>
  <c r="P1599" i="1" s="1" a="1"/>
  <c r="P1599" i="1" s="1"/>
  <c r="O1600" i="1"/>
  <c r="P1600" i="1" s="1" a="1"/>
  <c r="P1600" i="1" s="1"/>
  <c r="O1601" i="1"/>
  <c r="P1601" i="1" s="1" a="1"/>
  <c r="P1601" i="1" s="1"/>
  <c r="O1602" i="1"/>
  <c r="P1602" i="1" s="1" a="1"/>
  <c r="P1602" i="1" s="1"/>
  <c r="O1603" i="1"/>
  <c r="P1603" i="1" s="1" a="1"/>
  <c r="P1603" i="1" s="1"/>
  <c r="O1604" i="1"/>
  <c r="P1604" i="1" s="1" a="1"/>
  <c r="P1604" i="1" s="1"/>
  <c r="O1605" i="1"/>
  <c r="P1605" i="1" s="1" a="1"/>
  <c r="P1605" i="1" s="1"/>
  <c r="O1606" i="1"/>
  <c r="P1606" i="1" s="1" a="1"/>
  <c r="P1606" i="1" s="1"/>
  <c r="O1607" i="1"/>
  <c r="P1607" i="1" s="1" a="1"/>
  <c r="P1607" i="1" s="1"/>
  <c r="O1608" i="1"/>
  <c r="P1608" i="1" s="1" a="1"/>
  <c r="P1608" i="1" s="1"/>
  <c r="O1609" i="1"/>
  <c r="P1609" i="1" s="1" a="1"/>
  <c r="P1609" i="1" s="1"/>
  <c r="O1610" i="1"/>
  <c r="P1610" i="1" s="1" a="1"/>
  <c r="P1610" i="1" s="1"/>
  <c r="O1611" i="1"/>
  <c r="P1611" i="1" s="1" a="1"/>
  <c r="P1611" i="1" s="1"/>
  <c r="O1612" i="1"/>
  <c r="P1612" i="1" s="1" a="1"/>
  <c r="P1612" i="1" s="1"/>
  <c r="O1613" i="1"/>
  <c r="P1613" i="1" s="1" a="1"/>
  <c r="P1613" i="1" s="1"/>
  <c r="O1614" i="1"/>
  <c r="P1614" i="1" s="1" a="1"/>
  <c r="P1614" i="1" s="1"/>
  <c r="O1615" i="1"/>
  <c r="P1615" i="1" s="1" a="1"/>
  <c r="P1615" i="1" s="1"/>
  <c r="O1616" i="1"/>
  <c r="P1616" i="1" s="1" a="1"/>
  <c r="P1616" i="1" s="1"/>
  <c r="O1617" i="1"/>
  <c r="P1617" i="1" s="1" a="1"/>
  <c r="P1617" i="1" s="1"/>
  <c r="O1618" i="1"/>
  <c r="P1618" i="1" s="1" a="1"/>
  <c r="P1618" i="1" s="1"/>
  <c r="O1619" i="1"/>
  <c r="P1619" i="1" s="1" a="1"/>
  <c r="P1619" i="1" s="1"/>
  <c r="O1620" i="1"/>
  <c r="P1620" i="1" s="1" a="1"/>
  <c r="P1620" i="1" s="1"/>
  <c r="O1621" i="1"/>
  <c r="P1621" i="1" s="1" a="1"/>
  <c r="P1621" i="1" s="1"/>
  <c r="O1622" i="1"/>
  <c r="P1622" i="1" s="1" a="1"/>
  <c r="P1622" i="1" s="1"/>
  <c r="O1623" i="1"/>
  <c r="P1623" i="1" s="1" a="1"/>
  <c r="P1623" i="1" s="1"/>
  <c r="O1624" i="1"/>
  <c r="P1624" i="1" s="1" a="1"/>
  <c r="P1624" i="1" s="1"/>
  <c r="O1625" i="1"/>
  <c r="P1625" i="1" s="1" a="1"/>
  <c r="P1625" i="1" s="1"/>
  <c r="O1626" i="1"/>
  <c r="P1626" i="1" s="1" a="1"/>
  <c r="P1626" i="1" s="1"/>
  <c r="O1627" i="1"/>
  <c r="P1627" i="1" s="1" a="1"/>
  <c r="P1627" i="1" s="1"/>
  <c r="O1628" i="1"/>
  <c r="P1628" i="1" s="1" a="1"/>
  <c r="P1628" i="1" s="1"/>
  <c r="O1629" i="1"/>
  <c r="P1629" i="1" s="1" a="1"/>
  <c r="P1629" i="1" s="1"/>
  <c r="O1630" i="1"/>
  <c r="P1630" i="1" s="1" a="1"/>
  <c r="P1630" i="1" s="1"/>
  <c r="O1631" i="1"/>
  <c r="P1631" i="1" s="1" a="1"/>
  <c r="P1631" i="1" s="1"/>
  <c r="O1632" i="1"/>
  <c r="P1632" i="1" s="1" a="1"/>
  <c r="P1632" i="1" s="1"/>
  <c r="O1633" i="1"/>
  <c r="P1633" i="1" s="1" a="1"/>
  <c r="P1633" i="1" s="1"/>
  <c r="O1634" i="1"/>
  <c r="P1634" i="1" s="1" a="1"/>
  <c r="P1634" i="1" s="1"/>
  <c r="O1635" i="1"/>
  <c r="P1635" i="1" s="1" a="1"/>
  <c r="P1635" i="1" s="1"/>
  <c r="O1636" i="1"/>
  <c r="P1636" i="1" s="1" a="1"/>
  <c r="P1636" i="1" s="1"/>
  <c r="O1637" i="1"/>
  <c r="P1637" i="1" s="1" a="1"/>
  <c r="P1637" i="1" s="1"/>
  <c r="O1638" i="1"/>
  <c r="P1638" i="1" s="1" a="1"/>
  <c r="P1638" i="1" s="1"/>
  <c r="O1639" i="1"/>
  <c r="P1639" i="1" s="1" a="1"/>
  <c r="P1639" i="1" s="1"/>
  <c r="O1640" i="1"/>
  <c r="P1640" i="1" s="1" a="1"/>
  <c r="P1640" i="1" s="1"/>
  <c r="O1641" i="1"/>
  <c r="P1641" i="1" s="1" a="1"/>
  <c r="P1641" i="1" s="1"/>
  <c r="O1642" i="1"/>
  <c r="P1642" i="1" s="1" a="1"/>
  <c r="P1642" i="1" s="1"/>
  <c r="O1643" i="1"/>
  <c r="P1643" i="1" s="1" a="1"/>
  <c r="P1643" i="1" s="1"/>
  <c r="O1644" i="1"/>
  <c r="P1644" i="1" s="1" a="1"/>
  <c r="P1644" i="1" s="1"/>
  <c r="O1645" i="1"/>
  <c r="P1645" i="1" s="1" a="1"/>
  <c r="P1645" i="1" s="1"/>
  <c r="O1646" i="1"/>
  <c r="P1646" i="1" s="1" a="1"/>
  <c r="P1646" i="1" s="1"/>
  <c r="O1647" i="1"/>
  <c r="P1647" i="1" s="1" a="1"/>
  <c r="P1647" i="1" s="1"/>
  <c r="O1648" i="1"/>
  <c r="P1648" i="1" s="1" a="1"/>
  <c r="P1648" i="1" s="1"/>
  <c r="O1649" i="1"/>
  <c r="P1649" i="1" s="1" a="1"/>
  <c r="P1649" i="1" s="1"/>
  <c r="O1650" i="1"/>
  <c r="P1650" i="1" s="1" a="1"/>
  <c r="P1650" i="1" s="1"/>
  <c r="O1651" i="1"/>
  <c r="P1651" i="1" s="1" a="1"/>
  <c r="P1651" i="1" s="1"/>
  <c r="O1652" i="1"/>
  <c r="P1652" i="1" s="1" a="1"/>
  <c r="P1652" i="1" s="1"/>
  <c r="O1653" i="1"/>
  <c r="P1653" i="1" s="1" a="1"/>
  <c r="P1653" i="1" s="1"/>
  <c r="O1654" i="1"/>
  <c r="P1654" i="1" s="1" a="1"/>
  <c r="P1654" i="1" s="1"/>
  <c r="O1655" i="1"/>
  <c r="P1655" i="1" s="1" a="1"/>
  <c r="P1655" i="1" s="1"/>
  <c r="O1656" i="1"/>
  <c r="P1656" i="1" s="1" a="1"/>
  <c r="P1656" i="1" s="1"/>
  <c r="O1657" i="1"/>
  <c r="P1657" i="1" s="1" a="1"/>
  <c r="P1657" i="1" s="1"/>
  <c r="O1658" i="1"/>
  <c r="P1658" i="1" s="1" a="1"/>
  <c r="P1658" i="1" s="1"/>
  <c r="O1659" i="1"/>
  <c r="P1659" i="1" s="1" a="1"/>
  <c r="P1659" i="1" s="1"/>
  <c r="O1660" i="1"/>
  <c r="P1660" i="1" s="1" a="1"/>
  <c r="P1660" i="1" s="1"/>
  <c r="O1661" i="1"/>
  <c r="P1661" i="1" s="1" a="1"/>
  <c r="P1661" i="1" s="1"/>
  <c r="O1662" i="1"/>
  <c r="P1662" i="1" s="1" a="1"/>
  <c r="P1662" i="1" s="1"/>
  <c r="O1663" i="1"/>
  <c r="P1663" i="1" s="1" a="1"/>
  <c r="P1663" i="1" s="1"/>
  <c r="O1664" i="1"/>
  <c r="P1664" i="1" s="1" a="1"/>
  <c r="P1664" i="1" s="1"/>
  <c r="O1665" i="1"/>
  <c r="P1665" i="1" s="1" a="1"/>
  <c r="P1665" i="1" s="1"/>
  <c r="O1666" i="1"/>
  <c r="P1666" i="1" s="1" a="1"/>
  <c r="P1666" i="1" s="1"/>
  <c r="O1667" i="1"/>
  <c r="P1667" i="1" s="1" a="1"/>
  <c r="P1667" i="1" s="1"/>
  <c r="O1668" i="1"/>
  <c r="P1668" i="1" s="1" a="1"/>
  <c r="P1668" i="1" s="1"/>
  <c r="O1669" i="1"/>
  <c r="P1669" i="1" s="1" a="1"/>
  <c r="P1669" i="1" s="1"/>
  <c r="O1670" i="1"/>
  <c r="P1670" i="1" s="1" a="1"/>
  <c r="P1670" i="1" s="1"/>
  <c r="O1671" i="1"/>
  <c r="P1671" i="1" s="1" a="1"/>
  <c r="P1671" i="1" s="1"/>
  <c r="O1672" i="1"/>
  <c r="P1672" i="1" s="1" a="1"/>
  <c r="P1672" i="1" s="1"/>
  <c r="O1673" i="1"/>
  <c r="P1673" i="1" s="1" a="1"/>
  <c r="P1673" i="1" s="1"/>
  <c r="O1674" i="1"/>
  <c r="P1674" i="1" s="1" a="1"/>
  <c r="P1674" i="1" s="1"/>
  <c r="O1675" i="1"/>
  <c r="P1675" i="1" s="1" a="1"/>
  <c r="P1675" i="1" s="1"/>
  <c r="O1676" i="1"/>
  <c r="P1676" i="1" s="1" a="1"/>
  <c r="P1676" i="1" s="1"/>
  <c r="O1677" i="1"/>
  <c r="P1677" i="1" s="1" a="1"/>
  <c r="P1677" i="1" s="1"/>
  <c r="O1678" i="1"/>
  <c r="P1678" i="1" s="1" a="1"/>
  <c r="P1678" i="1" s="1"/>
  <c r="O1679" i="1"/>
  <c r="P1679" i="1" s="1" a="1"/>
  <c r="P1679" i="1" s="1"/>
  <c r="O1680" i="1"/>
  <c r="P1680" i="1" s="1" a="1"/>
  <c r="P1680" i="1" s="1"/>
  <c r="O1681" i="1"/>
  <c r="P1681" i="1" s="1" a="1"/>
  <c r="P1681" i="1" s="1"/>
  <c r="O1682" i="1"/>
  <c r="P1682" i="1" s="1" a="1"/>
  <c r="P1682" i="1" s="1"/>
  <c r="O1683" i="1"/>
  <c r="P1683" i="1" s="1" a="1"/>
  <c r="P1683" i="1" s="1"/>
  <c r="O1684" i="1"/>
  <c r="P1684" i="1" s="1" a="1"/>
  <c r="P1684" i="1" s="1"/>
  <c r="O1685" i="1"/>
  <c r="P1685" i="1" s="1" a="1"/>
  <c r="P1685" i="1" s="1"/>
  <c r="O1686" i="1"/>
  <c r="P1686" i="1" s="1" a="1"/>
  <c r="P1686" i="1" s="1"/>
  <c r="O1687" i="1"/>
  <c r="P1687" i="1" s="1" a="1"/>
  <c r="P1687" i="1" s="1"/>
  <c r="O1688" i="1"/>
  <c r="P1688" i="1" s="1" a="1"/>
  <c r="P1688" i="1" s="1"/>
  <c r="O1689" i="1"/>
  <c r="P1689" i="1" s="1" a="1"/>
  <c r="P1689" i="1" s="1"/>
  <c r="O1690" i="1"/>
  <c r="P1690" i="1" s="1" a="1"/>
  <c r="P1690" i="1" s="1"/>
  <c r="O1691" i="1"/>
  <c r="P1691" i="1" s="1" a="1"/>
  <c r="P1691" i="1" s="1"/>
  <c r="O1692" i="1"/>
  <c r="P1692" i="1" s="1" a="1"/>
  <c r="P1692" i="1" s="1"/>
  <c r="O1693" i="1"/>
  <c r="P1693" i="1" s="1" a="1"/>
  <c r="P1693" i="1" s="1"/>
  <c r="O1694" i="1"/>
  <c r="P1694" i="1" s="1" a="1"/>
  <c r="P1694" i="1" s="1"/>
  <c r="O1695" i="1"/>
  <c r="P1695" i="1" s="1" a="1"/>
  <c r="P1695" i="1" s="1"/>
  <c r="O1696" i="1"/>
  <c r="P1696" i="1" s="1" a="1"/>
  <c r="P1696" i="1" s="1"/>
  <c r="O1697" i="1"/>
  <c r="P1697" i="1" s="1" a="1"/>
  <c r="P1697" i="1" s="1"/>
  <c r="O1698" i="1"/>
  <c r="P1698" i="1" s="1" a="1"/>
  <c r="P1698" i="1" s="1"/>
  <c r="O1699" i="1"/>
  <c r="P1699" i="1" s="1" a="1"/>
  <c r="P1699" i="1" s="1"/>
  <c r="O1700" i="1"/>
  <c r="P1700" i="1" s="1" a="1"/>
  <c r="P1700" i="1" s="1"/>
  <c r="O1701" i="1"/>
  <c r="P1701" i="1" s="1" a="1"/>
  <c r="P1701" i="1" s="1"/>
  <c r="O1702" i="1"/>
  <c r="P1702" i="1" s="1" a="1"/>
  <c r="P1702" i="1" s="1"/>
  <c r="O1703" i="1"/>
  <c r="P1703" i="1" s="1" a="1"/>
  <c r="P1703" i="1" s="1"/>
  <c r="O1704" i="1"/>
  <c r="P1704" i="1" s="1" a="1"/>
  <c r="P1704" i="1" s="1"/>
  <c r="O1705" i="1"/>
  <c r="P1705" i="1" s="1" a="1"/>
  <c r="P1705" i="1" s="1"/>
  <c r="O1706" i="1"/>
  <c r="P1706" i="1" s="1" a="1"/>
  <c r="P1706" i="1" s="1"/>
  <c r="O1707" i="1"/>
  <c r="P1707" i="1" s="1" a="1"/>
  <c r="P1707" i="1" s="1"/>
  <c r="O1708" i="1"/>
  <c r="P1708" i="1" s="1" a="1"/>
  <c r="P1708" i="1" s="1"/>
  <c r="O1709" i="1"/>
  <c r="P1709" i="1" s="1" a="1"/>
  <c r="P1709" i="1" s="1"/>
  <c r="O1710" i="1"/>
  <c r="P1710" i="1" s="1" a="1"/>
  <c r="P1710" i="1" s="1"/>
  <c r="O1711" i="1"/>
  <c r="P1711" i="1" s="1" a="1"/>
  <c r="P1711" i="1" s="1"/>
  <c r="O1712" i="1"/>
  <c r="P1712" i="1" s="1" a="1"/>
  <c r="P1712" i="1" s="1"/>
  <c r="O1713" i="1"/>
  <c r="P1713" i="1" s="1" a="1"/>
  <c r="P1713" i="1" s="1"/>
  <c r="O1714" i="1"/>
  <c r="P1714" i="1" s="1" a="1"/>
  <c r="P1714" i="1" s="1"/>
  <c r="O1715" i="1"/>
  <c r="P1715" i="1" s="1" a="1"/>
  <c r="P1715" i="1" s="1"/>
  <c r="O1716" i="1"/>
  <c r="P1716" i="1" s="1" a="1"/>
  <c r="P1716" i="1" s="1"/>
  <c r="O1717" i="1"/>
  <c r="P1717" i="1" s="1" a="1"/>
  <c r="P1717" i="1" s="1"/>
  <c r="O1718" i="1"/>
  <c r="P1718" i="1" s="1" a="1"/>
  <c r="P1718" i="1" s="1"/>
  <c r="O1719" i="1"/>
  <c r="P1719" i="1" s="1" a="1"/>
  <c r="P1719" i="1" s="1"/>
  <c r="O1720" i="1"/>
  <c r="P1720" i="1" s="1" a="1"/>
  <c r="P1720" i="1" s="1"/>
  <c r="O1721" i="1"/>
  <c r="P1721" i="1" s="1" a="1"/>
  <c r="P1721" i="1" s="1"/>
  <c r="O1722" i="1"/>
  <c r="P1722" i="1" s="1" a="1"/>
  <c r="P1722" i="1" s="1"/>
  <c r="O1723" i="1"/>
  <c r="P1723" i="1" s="1" a="1"/>
  <c r="P1723" i="1" s="1"/>
  <c r="O1724" i="1"/>
  <c r="P1724" i="1" s="1" a="1"/>
  <c r="P1724" i="1" s="1"/>
  <c r="O1725" i="1"/>
  <c r="P1725" i="1" s="1" a="1"/>
  <c r="P1725" i="1" s="1"/>
  <c r="O1726" i="1"/>
  <c r="P1726" i="1" s="1" a="1"/>
  <c r="P1726" i="1" s="1"/>
  <c r="O1727" i="1"/>
  <c r="P1727" i="1" s="1" a="1"/>
  <c r="P1727" i="1" s="1"/>
  <c r="O1728" i="1"/>
  <c r="P1728" i="1" s="1" a="1"/>
  <c r="P1728" i="1" s="1"/>
  <c r="O1729" i="1"/>
  <c r="P1729" i="1" s="1" a="1"/>
  <c r="P1729" i="1" s="1"/>
  <c r="O1730" i="1"/>
  <c r="P1730" i="1" s="1" a="1"/>
  <c r="P1730" i="1" s="1"/>
  <c r="O1731" i="1"/>
  <c r="P1731" i="1" s="1" a="1"/>
  <c r="P1731" i="1" s="1"/>
  <c r="O1732" i="1"/>
  <c r="P1732" i="1" s="1" a="1"/>
  <c r="P1732" i="1" s="1"/>
  <c r="O1733" i="1"/>
  <c r="P1733" i="1" s="1" a="1"/>
  <c r="P1733" i="1" s="1"/>
  <c r="O1734" i="1"/>
  <c r="P1734" i="1" s="1" a="1"/>
  <c r="P1734" i="1" s="1"/>
  <c r="O1735" i="1"/>
  <c r="P1735" i="1" s="1" a="1"/>
  <c r="P1735" i="1" s="1"/>
  <c r="O1736" i="1"/>
  <c r="P1736" i="1" s="1" a="1"/>
  <c r="P1736" i="1" s="1"/>
  <c r="O1737" i="1"/>
  <c r="P1737" i="1" s="1" a="1"/>
  <c r="P1737" i="1" s="1"/>
  <c r="O1738" i="1"/>
  <c r="P1738" i="1" s="1" a="1"/>
  <c r="P1738" i="1" s="1"/>
  <c r="O1739" i="1"/>
  <c r="P1739" i="1" s="1" a="1"/>
  <c r="P1739" i="1" s="1"/>
  <c r="O1740" i="1"/>
  <c r="P1740" i="1" s="1" a="1"/>
  <c r="P1740" i="1" s="1"/>
  <c r="O1741" i="1"/>
  <c r="P1741" i="1" s="1" a="1"/>
  <c r="P1741" i="1" s="1"/>
  <c r="O1742" i="1"/>
  <c r="P1742" i="1" s="1" a="1"/>
  <c r="P1742" i="1" s="1"/>
  <c r="O1743" i="1"/>
  <c r="P1743" i="1" s="1" a="1"/>
  <c r="P1743" i="1" s="1"/>
  <c r="O1744" i="1"/>
  <c r="P1744" i="1" s="1" a="1"/>
  <c r="P1744" i="1" s="1"/>
  <c r="O1745" i="1"/>
  <c r="P1745" i="1" s="1" a="1"/>
  <c r="P1745" i="1" s="1"/>
  <c r="O1746" i="1"/>
  <c r="P1746" i="1" s="1" a="1"/>
  <c r="P1746" i="1" s="1"/>
  <c r="O1747" i="1"/>
  <c r="P1747" i="1" s="1" a="1"/>
  <c r="P1747" i="1" s="1"/>
  <c r="O1748" i="1"/>
  <c r="P1748" i="1" s="1" a="1"/>
  <c r="P1748" i="1" s="1"/>
  <c r="O1749" i="1"/>
  <c r="P1749" i="1" s="1" a="1"/>
  <c r="P1749" i="1" s="1"/>
  <c r="O1750" i="1"/>
  <c r="P1750" i="1" s="1" a="1"/>
  <c r="P1750" i="1" s="1"/>
  <c r="O1751" i="1"/>
  <c r="P1751" i="1" s="1" a="1"/>
  <c r="P1751" i="1" s="1"/>
  <c r="O1752" i="1"/>
  <c r="P1752" i="1" s="1" a="1"/>
  <c r="P1752" i="1" s="1"/>
  <c r="O1753" i="1"/>
  <c r="P1753" i="1" s="1" a="1"/>
  <c r="P1753" i="1" s="1"/>
  <c r="O1754" i="1"/>
  <c r="P1754" i="1" s="1" a="1"/>
  <c r="P1754" i="1" s="1"/>
  <c r="O1755" i="1"/>
  <c r="P1755" i="1" s="1" a="1"/>
  <c r="P1755" i="1" s="1"/>
  <c r="O1756" i="1"/>
  <c r="P1756" i="1" s="1" a="1"/>
  <c r="P1756" i="1" s="1"/>
  <c r="O1757" i="1"/>
  <c r="P1757" i="1" s="1" a="1"/>
  <c r="P1757" i="1" s="1"/>
  <c r="O1758" i="1"/>
  <c r="P1758" i="1" s="1" a="1"/>
  <c r="P1758" i="1" s="1"/>
  <c r="O1759" i="1"/>
  <c r="P1759" i="1" s="1" a="1"/>
  <c r="P1759" i="1" s="1"/>
  <c r="O1760" i="1"/>
  <c r="P1760" i="1" s="1" a="1"/>
  <c r="P1760" i="1" s="1"/>
  <c r="O1761" i="1"/>
  <c r="P1761" i="1" s="1" a="1"/>
  <c r="P1761" i="1" s="1"/>
  <c r="O1762" i="1"/>
  <c r="P1762" i="1" s="1" a="1"/>
  <c r="P1762" i="1" s="1"/>
  <c r="O1763" i="1"/>
  <c r="P1763" i="1" s="1" a="1"/>
  <c r="P1763" i="1" s="1"/>
  <c r="O1764" i="1"/>
  <c r="P1764" i="1" s="1" a="1"/>
  <c r="P1764" i="1" s="1"/>
  <c r="O1765" i="1"/>
  <c r="P1765" i="1" s="1" a="1"/>
  <c r="P1765" i="1" s="1"/>
  <c r="O1766" i="1"/>
  <c r="P1766" i="1" s="1" a="1"/>
  <c r="P1766" i="1" s="1"/>
  <c r="O1767" i="1"/>
  <c r="P1767" i="1" s="1" a="1"/>
  <c r="P1767" i="1" s="1"/>
  <c r="O1768" i="1"/>
  <c r="P1768" i="1" s="1" a="1"/>
  <c r="P1768" i="1" s="1"/>
  <c r="O1769" i="1"/>
  <c r="P1769" i="1" s="1" a="1"/>
  <c r="P1769" i="1" s="1"/>
  <c r="O1770" i="1"/>
  <c r="P1770" i="1" s="1" a="1"/>
  <c r="P1770" i="1" s="1"/>
  <c r="O1771" i="1"/>
  <c r="P1771" i="1" s="1" a="1"/>
  <c r="P1771" i="1" s="1"/>
  <c r="O1772" i="1"/>
  <c r="P1772" i="1" s="1" a="1"/>
  <c r="P1772" i="1" s="1"/>
  <c r="O1773" i="1"/>
  <c r="P1773" i="1" s="1" a="1"/>
  <c r="P1773" i="1" s="1"/>
  <c r="O1774" i="1"/>
  <c r="P1774" i="1" s="1" a="1"/>
  <c r="P1774" i="1" s="1"/>
  <c r="O1775" i="1"/>
  <c r="P1775" i="1" s="1" a="1"/>
  <c r="P1775" i="1" s="1"/>
  <c r="O1776" i="1"/>
  <c r="P1776" i="1" s="1" a="1"/>
  <c r="P1776" i="1" s="1"/>
  <c r="O1777" i="1"/>
  <c r="P1777" i="1" s="1" a="1"/>
  <c r="P1777" i="1" s="1"/>
  <c r="O1778" i="1"/>
  <c r="P1778" i="1" s="1" a="1"/>
  <c r="P1778" i="1" s="1"/>
  <c r="O1779" i="1"/>
  <c r="P1779" i="1" s="1" a="1"/>
  <c r="P1779" i="1" s="1"/>
  <c r="O1780" i="1"/>
  <c r="P1780" i="1" s="1" a="1"/>
  <c r="P1780" i="1" s="1"/>
  <c r="O1781" i="1"/>
  <c r="P1781" i="1" s="1" a="1"/>
  <c r="P1781" i="1" s="1"/>
  <c r="O1782" i="1"/>
  <c r="P1782" i="1" s="1" a="1"/>
  <c r="P1782" i="1" s="1"/>
  <c r="O1783" i="1"/>
  <c r="P1783" i="1" s="1" a="1"/>
  <c r="P1783" i="1" s="1"/>
  <c r="O1784" i="1"/>
  <c r="P1784" i="1" s="1" a="1"/>
  <c r="P1784" i="1" s="1"/>
  <c r="O1785" i="1"/>
  <c r="P1785" i="1" s="1" a="1"/>
  <c r="P1785" i="1" s="1"/>
  <c r="O1786" i="1"/>
  <c r="P1786" i="1" s="1" a="1"/>
  <c r="P1786" i="1" s="1"/>
  <c r="O1787" i="1"/>
  <c r="P1787" i="1" s="1" a="1"/>
  <c r="P1787" i="1" s="1"/>
  <c r="O1788" i="1"/>
  <c r="P1788" i="1" s="1" a="1"/>
  <c r="P1788" i="1" s="1"/>
  <c r="O1789" i="1"/>
  <c r="P1789" i="1" s="1" a="1"/>
  <c r="P1789" i="1" s="1"/>
  <c r="O1790" i="1"/>
  <c r="P1790" i="1" s="1" a="1"/>
  <c r="P1790" i="1" s="1"/>
  <c r="O1791" i="1"/>
  <c r="P1791" i="1" s="1" a="1"/>
  <c r="P1791" i="1" s="1"/>
  <c r="O1792" i="1"/>
  <c r="P1792" i="1" s="1" a="1"/>
  <c r="P1792" i="1" s="1"/>
  <c r="O1793" i="1"/>
  <c r="P1793" i="1" s="1" a="1"/>
  <c r="P1793" i="1" s="1"/>
  <c r="O1794" i="1"/>
  <c r="P1794" i="1" s="1" a="1"/>
  <c r="P1794" i="1" s="1"/>
  <c r="O1795" i="1"/>
  <c r="P1795" i="1" s="1" a="1"/>
  <c r="P1795" i="1" s="1"/>
  <c r="O1796" i="1"/>
  <c r="P1796" i="1" s="1" a="1"/>
  <c r="P1796" i="1" s="1"/>
  <c r="O1797" i="1"/>
  <c r="P1797" i="1" s="1" a="1"/>
  <c r="P1797" i="1" s="1"/>
  <c r="O1798" i="1"/>
  <c r="P1798" i="1" s="1" a="1"/>
  <c r="P1798" i="1" s="1"/>
  <c r="O1799" i="1"/>
  <c r="P1799" i="1" s="1" a="1"/>
  <c r="P1799" i="1" s="1"/>
  <c r="O1800" i="1"/>
  <c r="P1800" i="1" s="1" a="1"/>
  <c r="P1800" i="1" s="1"/>
  <c r="O1801" i="1"/>
  <c r="P1801" i="1" s="1" a="1"/>
  <c r="P1801" i="1" s="1"/>
  <c r="O1802" i="1"/>
  <c r="P1802" i="1" s="1" a="1"/>
  <c r="P1802" i="1" s="1"/>
  <c r="O1803" i="1"/>
  <c r="P1803" i="1" s="1" a="1"/>
  <c r="P1803" i="1" s="1"/>
  <c r="O1804" i="1"/>
  <c r="P1804" i="1" s="1" a="1"/>
  <c r="P1804" i="1" s="1"/>
  <c r="O1805" i="1"/>
  <c r="P1805" i="1" s="1" a="1"/>
  <c r="P1805" i="1" s="1"/>
  <c r="O1806" i="1"/>
  <c r="P1806" i="1" s="1" a="1"/>
  <c r="P1806" i="1" s="1"/>
  <c r="O1807" i="1"/>
  <c r="P1807" i="1" s="1" a="1"/>
  <c r="P1807" i="1" s="1"/>
  <c r="O1808" i="1"/>
  <c r="P1808" i="1" s="1" a="1"/>
  <c r="P1808" i="1" s="1"/>
  <c r="O1809" i="1"/>
  <c r="P1809" i="1" s="1" a="1"/>
  <c r="P1809" i="1" s="1"/>
  <c r="O1810" i="1"/>
  <c r="P1810" i="1" s="1" a="1"/>
  <c r="P1810" i="1" s="1"/>
  <c r="O1811" i="1"/>
  <c r="P1811" i="1" s="1" a="1"/>
  <c r="P1811" i="1" s="1"/>
  <c r="O1812" i="1"/>
  <c r="P1812" i="1" s="1" a="1"/>
  <c r="P1812" i="1" s="1"/>
  <c r="O1813" i="1"/>
  <c r="P1813" i="1" s="1" a="1"/>
  <c r="P1813" i="1" s="1"/>
  <c r="O1814" i="1"/>
  <c r="P1814" i="1" s="1" a="1"/>
  <c r="P1814" i="1" s="1"/>
  <c r="O1815" i="1"/>
  <c r="P1815" i="1" s="1" a="1"/>
  <c r="P1815" i="1" s="1"/>
  <c r="O1816" i="1"/>
  <c r="P1816" i="1" s="1" a="1"/>
  <c r="P1816" i="1" s="1"/>
  <c r="O1817" i="1"/>
  <c r="P1817" i="1" s="1" a="1"/>
  <c r="P1817" i="1" s="1"/>
  <c r="O1818" i="1"/>
  <c r="P1818" i="1" s="1" a="1"/>
  <c r="P1818" i="1" s="1"/>
  <c r="O1819" i="1"/>
  <c r="P1819" i="1" s="1" a="1"/>
  <c r="P1819" i="1" s="1"/>
  <c r="O1820" i="1"/>
  <c r="P1820" i="1" s="1" a="1"/>
  <c r="P1820" i="1" s="1"/>
  <c r="O1821" i="1"/>
  <c r="P1821" i="1" s="1" a="1"/>
  <c r="P1821" i="1" s="1"/>
  <c r="O1822" i="1"/>
  <c r="P1822" i="1" s="1" a="1"/>
  <c r="P1822" i="1" s="1"/>
  <c r="O1823" i="1"/>
  <c r="P1823" i="1" s="1" a="1"/>
  <c r="P1823" i="1" s="1"/>
  <c r="O1824" i="1"/>
  <c r="P1824" i="1" s="1" a="1"/>
  <c r="P1824" i="1" s="1"/>
  <c r="O1825" i="1"/>
  <c r="P1825" i="1" s="1" a="1"/>
  <c r="P1825" i="1" s="1"/>
  <c r="O1826" i="1"/>
  <c r="P1826" i="1" s="1" a="1"/>
  <c r="P1826" i="1" s="1"/>
  <c r="O1827" i="1"/>
  <c r="P1827" i="1" s="1" a="1"/>
  <c r="P1827" i="1" s="1"/>
  <c r="O1828" i="1"/>
  <c r="P1828" i="1" s="1" a="1"/>
  <c r="P1828" i="1" s="1"/>
  <c r="O1829" i="1"/>
  <c r="P1829" i="1" s="1" a="1"/>
  <c r="P1829" i="1" s="1"/>
  <c r="O1830" i="1"/>
  <c r="P1830" i="1" s="1" a="1"/>
  <c r="P1830" i="1" s="1"/>
  <c r="O1831" i="1"/>
  <c r="P1831" i="1" s="1" a="1"/>
  <c r="P1831" i="1" s="1"/>
  <c r="O1832" i="1"/>
  <c r="P1832" i="1" s="1" a="1"/>
  <c r="P1832" i="1" s="1"/>
  <c r="O1833" i="1"/>
  <c r="P1833" i="1" s="1" a="1"/>
  <c r="P1833" i="1" s="1"/>
  <c r="O1834" i="1"/>
  <c r="P1834" i="1" s="1" a="1"/>
  <c r="P1834" i="1" s="1"/>
  <c r="O1835" i="1"/>
  <c r="P1835" i="1" s="1" a="1"/>
  <c r="P1835" i="1" s="1"/>
  <c r="O1836" i="1"/>
  <c r="P1836" i="1" s="1" a="1"/>
  <c r="P1836" i="1" s="1"/>
  <c r="O1837" i="1"/>
  <c r="P1837" i="1" s="1" a="1"/>
  <c r="P1837" i="1" s="1"/>
  <c r="O1838" i="1"/>
  <c r="P1838" i="1" s="1" a="1"/>
  <c r="P1838" i="1" s="1"/>
  <c r="O1839" i="1"/>
  <c r="P1839" i="1" s="1" a="1"/>
  <c r="P1839" i="1" s="1"/>
  <c r="O1840" i="1"/>
  <c r="P1840" i="1" s="1" a="1"/>
  <c r="P1840" i="1" s="1"/>
  <c r="O1841" i="1"/>
  <c r="P1841" i="1" s="1" a="1"/>
  <c r="P1841" i="1" s="1"/>
  <c r="O1842" i="1"/>
  <c r="P1842" i="1" s="1" a="1"/>
  <c r="P1842" i="1" s="1"/>
  <c r="O1843" i="1"/>
  <c r="P1843" i="1" s="1" a="1"/>
  <c r="P1843" i="1" s="1"/>
  <c r="O1844" i="1"/>
  <c r="P1844" i="1" s="1" a="1"/>
  <c r="P1844" i="1" s="1"/>
  <c r="O1845" i="1"/>
  <c r="P1845" i="1" s="1" a="1"/>
  <c r="P1845" i="1" s="1"/>
  <c r="O1846" i="1"/>
  <c r="P1846" i="1" s="1" a="1"/>
  <c r="P1846" i="1" s="1"/>
  <c r="O1847" i="1"/>
  <c r="P1847" i="1" s="1" a="1"/>
  <c r="P1847" i="1" s="1"/>
  <c r="O1848" i="1"/>
  <c r="P1848" i="1" s="1" a="1"/>
  <c r="P1848" i="1" s="1"/>
  <c r="O1849" i="1"/>
  <c r="P1849" i="1" s="1" a="1"/>
  <c r="P1849" i="1" s="1"/>
  <c r="O1850" i="1"/>
  <c r="P1850" i="1" s="1" a="1"/>
  <c r="P1850" i="1" s="1"/>
  <c r="O1851" i="1"/>
  <c r="P1851" i="1" s="1" a="1"/>
  <c r="P1851" i="1" s="1"/>
  <c r="O1852" i="1"/>
  <c r="P1852" i="1" s="1" a="1"/>
  <c r="P1852" i="1" s="1"/>
  <c r="O1853" i="1"/>
  <c r="P1853" i="1" s="1" a="1"/>
  <c r="P1853" i="1" s="1"/>
  <c r="O1854" i="1"/>
  <c r="P1854" i="1" s="1" a="1"/>
  <c r="P1854" i="1" s="1"/>
  <c r="O1855" i="1"/>
  <c r="P1855" i="1" s="1" a="1"/>
  <c r="P1855" i="1" s="1"/>
  <c r="O1856" i="1"/>
  <c r="P1856" i="1" s="1" a="1"/>
  <c r="P1856" i="1" s="1"/>
  <c r="O1857" i="1"/>
  <c r="P1857" i="1" s="1" a="1"/>
  <c r="P1857" i="1" s="1"/>
  <c r="O1858" i="1"/>
  <c r="P1858" i="1" s="1" a="1"/>
  <c r="P1858" i="1" s="1"/>
  <c r="O1859" i="1"/>
  <c r="P1859" i="1" s="1" a="1"/>
  <c r="P1859" i="1" s="1"/>
  <c r="O1860" i="1"/>
  <c r="P1860" i="1" s="1" a="1"/>
  <c r="P1860" i="1" s="1"/>
  <c r="O1861" i="1"/>
  <c r="P1861" i="1" s="1" a="1"/>
  <c r="P1861" i="1" s="1"/>
  <c r="O1862" i="1"/>
  <c r="P1862" i="1" s="1" a="1"/>
  <c r="P1862" i="1" s="1"/>
  <c r="O1863" i="1"/>
  <c r="P1863" i="1" s="1" a="1"/>
  <c r="P1863" i="1" s="1"/>
  <c r="O1864" i="1"/>
  <c r="P1864" i="1" s="1" a="1"/>
  <c r="P1864" i="1" s="1"/>
  <c r="O1865" i="1"/>
  <c r="P1865" i="1" s="1" a="1"/>
  <c r="P1865" i="1" s="1"/>
  <c r="O1866" i="1"/>
  <c r="P1866" i="1" s="1" a="1"/>
  <c r="P1866" i="1" s="1"/>
  <c r="O1867" i="1"/>
  <c r="P1867" i="1" s="1" a="1"/>
  <c r="P1867" i="1" s="1"/>
  <c r="O1868" i="1"/>
  <c r="P1868" i="1" s="1" a="1"/>
  <c r="P1868" i="1" s="1"/>
  <c r="O1869" i="1"/>
  <c r="P1869" i="1" s="1" a="1"/>
  <c r="P1869" i="1" s="1"/>
  <c r="O1870" i="1"/>
  <c r="P1870" i="1" s="1" a="1"/>
  <c r="P1870" i="1" s="1"/>
  <c r="O1871" i="1"/>
  <c r="P1871" i="1" s="1" a="1"/>
  <c r="P1871" i="1" s="1"/>
  <c r="O1872" i="1"/>
  <c r="P1872" i="1" s="1" a="1"/>
  <c r="P1872" i="1" s="1"/>
  <c r="O1873" i="1"/>
  <c r="P1873" i="1" s="1" a="1"/>
  <c r="P1873" i="1" s="1"/>
  <c r="O1874" i="1"/>
  <c r="P1874" i="1" s="1" a="1"/>
  <c r="P1874" i="1" s="1"/>
  <c r="O1875" i="1"/>
  <c r="P1875" i="1" s="1" a="1"/>
  <c r="P1875" i="1" s="1"/>
  <c r="O1876" i="1"/>
  <c r="P1876" i="1" s="1" a="1"/>
  <c r="P1876" i="1" s="1"/>
  <c r="O1877" i="1"/>
  <c r="P1877" i="1" s="1" a="1"/>
  <c r="P1877" i="1" s="1"/>
  <c r="O1878" i="1"/>
  <c r="P1878" i="1" s="1" a="1"/>
  <c r="P1878" i="1" s="1"/>
  <c r="O1879" i="1"/>
  <c r="P1879" i="1" s="1" a="1"/>
  <c r="P1879" i="1" s="1"/>
  <c r="O1880" i="1"/>
  <c r="P1880" i="1" s="1" a="1"/>
  <c r="P1880" i="1" s="1"/>
  <c r="O1881" i="1"/>
  <c r="P1881" i="1" s="1" a="1"/>
  <c r="P1881" i="1" s="1"/>
  <c r="O1882" i="1"/>
  <c r="P1882" i="1" s="1" a="1"/>
  <c r="P1882" i="1" s="1"/>
  <c r="O1883" i="1"/>
  <c r="P1883" i="1" s="1" a="1"/>
  <c r="P1883" i="1" s="1"/>
  <c r="O1884" i="1"/>
  <c r="P1884" i="1" s="1" a="1"/>
  <c r="P1884" i="1" s="1"/>
  <c r="O1885" i="1"/>
  <c r="P1885" i="1" s="1" a="1"/>
  <c r="P1885" i="1" s="1"/>
  <c r="O1886" i="1"/>
  <c r="P1886" i="1" s="1" a="1"/>
  <c r="P1886" i="1" s="1"/>
  <c r="O1887" i="1"/>
  <c r="P1887" i="1" s="1" a="1"/>
  <c r="P1887" i="1" s="1"/>
  <c r="O1888" i="1"/>
  <c r="P1888" i="1" s="1" a="1"/>
  <c r="P1888" i="1" s="1"/>
  <c r="O1889" i="1"/>
  <c r="P1889" i="1" s="1" a="1"/>
  <c r="P1889" i="1" s="1"/>
  <c r="O1890" i="1"/>
  <c r="P1890" i="1" s="1" a="1"/>
  <c r="P1890" i="1" s="1"/>
  <c r="O1891" i="1"/>
  <c r="P1891" i="1" s="1" a="1"/>
  <c r="P1891" i="1" s="1"/>
  <c r="O1892" i="1"/>
  <c r="P1892" i="1" s="1" a="1"/>
  <c r="P1892" i="1" s="1"/>
  <c r="O1893" i="1"/>
  <c r="P1893" i="1" s="1" a="1"/>
  <c r="P1893" i="1" s="1"/>
  <c r="O1894" i="1"/>
  <c r="P1894" i="1" s="1" a="1"/>
  <c r="P1894" i="1" s="1"/>
  <c r="O1895" i="1"/>
  <c r="P1895" i="1" s="1" a="1"/>
  <c r="P1895" i="1" s="1"/>
  <c r="O1896" i="1"/>
  <c r="P1896" i="1" s="1" a="1"/>
  <c r="P1896" i="1" s="1"/>
  <c r="O1897" i="1"/>
  <c r="P1897" i="1" s="1" a="1"/>
  <c r="P1897" i="1" s="1"/>
  <c r="O1898" i="1"/>
  <c r="P1898" i="1" s="1" a="1"/>
  <c r="P1898" i="1" s="1"/>
  <c r="O1899" i="1"/>
  <c r="P1899" i="1" s="1" a="1"/>
  <c r="P1899" i="1" s="1"/>
  <c r="O1900" i="1"/>
  <c r="P1900" i="1" s="1" a="1"/>
  <c r="P1900" i="1" s="1"/>
  <c r="O1901" i="1"/>
  <c r="P1901" i="1" s="1" a="1"/>
  <c r="P1901" i="1" s="1"/>
  <c r="O1902" i="1"/>
  <c r="P1902" i="1" s="1" a="1"/>
  <c r="P1902" i="1" s="1"/>
  <c r="O1903" i="1"/>
  <c r="P1903" i="1" s="1" a="1"/>
  <c r="P1903" i="1" s="1"/>
  <c r="O1904" i="1"/>
  <c r="P1904" i="1" s="1" a="1"/>
  <c r="P1904" i="1" s="1"/>
  <c r="O1905" i="1"/>
  <c r="P1905" i="1" s="1" a="1"/>
  <c r="P1905" i="1" s="1"/>
  <c r="O1906" i="1"/>
  <c r="P1906" i="1" s="1" a="1"/>
  <c r="P1906" i="1" s="1"/>
  <c r="O1907" i="1"/>
  <c r="P1907" i="1" s="1" a="1"/>
  <c r="P1907" i="1" s="1"/>
  <c r="O1908" i="1"/>
  <c r="P1908" i="1" s="1" a="1"/>
  <c r="P1908" i="1" s="1"/>
  <c r="O1909" i="1"/>
  <c r="P1909" i="1" s="1" a="1"/>
  <c r="P1909" i="1" s="1"/>
  <c r="O1910" i="1"/>
  <c r="P1910" i="1" s="1" a="1"/>
  <c r="P1910" i="1" s="1"/>
  <c r="O1911" i="1"/>
  <c r="P1911" i="1" s="1" a="1"/>
  <c r="P1911" i="1" s="1"/>
  <c r="O1912" i="1"/>
  <c r="P1912" i="1" s="1" a="1"/>
  <c r="P1912" i="1" s="1"/>
  <c r="O1913" i="1"/>
  <c r="P1913" i="1" s="1" a="1"/>
  <c r="P1913" i="1" s="1"/>
  <c r="O1914" i="1"/>
  <c r="P1914" i="1" s="1" a="1"/>
  <c r="P1914" i="1" s="1"/>
  <c r="O1915" i="1"/>
  <c r="P1915" i="1" s="1" a="1"/>
  <c r="P1915" i="1" s="1"/>
  <c r="O1916" i="1"/>
  <c r="P1916" i="1" s="1" a="1"/>
  <c r="P1916" i="1" s="1"/>
  <c r="O1917" i="1"/>
  <c r="P1917" i="1" s="1" a="1"/>
  <c r="P1917" i="1" s="1"/>
  <c r="O1918" i="1"/>
  <c r="P1918" i="1" s="1" a="1"/>
  <c r="P1918" i="1" s="1"/>
  <c r="O1919" i="1"/>
  <c r="P1919" i="1" s="1" a="1"/>
  <c r="P1919" i="1" s="1"/>
  <c r="O1920" i="1"/>
  <c r="P1920" i="1" s="1" a="1"/>
  <c r="P1920" i="1" s="1"/>
  <c r="O1921" i="1"/>
  <c r="P1921" i="1" s="1" a="1"/>
  <c r="P1921" i="1" s="1"/>
  <c r="O1922" i="1"/>
  <c r="P1922" i="1" s="1" a="1"/>
  <c r="P1922" i="1" s="1"/>
  <c r="O1923" i="1"/>
  <c r="P1923" i="1" s="1" a="1"/>
  <c r="P1923" i="1" s="1"/>
  <c r="O1924" i="1"/>
  <c r="P1924" i="1" s="1" a="1"/>
  <c r="P1924" i="1" s="1"/>
  <c r="O1925" i="1"/>
  <c r="P1925" i="1" s="1" a="1"/>
  <c r="P1925" i="1" s="1"/>
  <c r="O1926" i="1"/>
  <c r="P1926" i="1" s="1" a="1"/>
  <c r="P1926" i="1" s="1"/>
  <c r="O1927" i="1"/>
  <c r="P1927" i="1" s="1" a="1"/>
  <c r="P1927" i="1" s="1"/>
  <c r="O1928" i="1"/>
  <c r="P1928" i="1" s="1" a="1"/>
  <c r="P1928" i="1" s="1"/>
  <c r="O1929" i="1"/>
  <c r="P1929" i="1" s="1" a="1"/>
  <c r="P1929" i="1" s="1"/>
  <c r="O1930" i="1"/>
  <c r="P1930" i="1" s="1" a="1"/>
  <c r="P1930" i="1" s="1"/>
  <c r="O1931" i="1"/>
  <c r="P1931" i="1" s="1" a="1"/>
  <c r="P1931" i="1" s="1"/>
  <c r="O1932" i="1"/>
  <c r="P1932" i="1" s="1" a="1"/>
  <c r="P1932" i="1" s="1"/>
  <c r="O1933" i="1"/>
  <c r="P1933" i="1" s="1" a="1"/>
  <c r="P1933" i="1" s="1"/>
  <c r="O1934" i="1"/>
  <c r="P1934" i="1" s="1" a="1"/>
  <c r="P1934" i="1" s="1"/>
  <c r="O1935" i="1"/>
  <c r="P1935" i="1" s="1" a="1"/>
  <c r="P1935" i="1" s="1"/>
  <c r="O1936" i="1"/>
  <c r="P1936" i="1" s="1" a="1"/>
  <c r="P1936" i="1" s="1"/>
  <c r="O1937" i="1"/>
  <c r="P1937" i="1" s="1" a="1"/>
  <c r="P1937" i="1" s="1"/>
  <c r="O1938" i="1"/>
  <c r="P1938" i="1" s="1" a="1"/>
  <c r="P1938" i="1" s="1"/>
  <c r="O1939" i="1"/>
  <c r="P1939" i="1" s="1" a="1"/>
  <c r="P1939" i="1" s="1"/>
  <c r="O1940" i="1"/>
  <c r="P1940" i="1" s="1" a="1"/>
  <c r="P1940" i="1" s="1"/>
  <c r="O1941" i="1"/>
  <c r="P1941" i="1" s="1" a="1"/>
  <c r="P1941" i="1" s="1"/>
  <c r="O1942" i="1"/>
  <c r="P1942" i="1" s="1" a="1"/>
  <c r="P1942" i="1" s="1"/>
  <c r="O1943" i="1"/>
  <c r="P1943" i="1" s="1" a="1"/>
  <c r="P1943" i="1" s="1"/>
  <c r="O1944" i="1"/>
  <c r="P1944" i="1" s="1" a="1"/>
  <c r="P1944" i="1" s="1"/>
  <c r="O1945" i="1"/>
  <c r="P1945" i="1" s="1" a="1"/>
  <c r="P1945" i="1" s="1"/>
  <c r="O1946" i="1"/>
  <c r="P1946" i="1" s="1" a="1"/>
  <c r="P1946" i="1" s="1"/>
  <c r="O1947" i="1"/>
  <c r="P1947" i="1" s="1" a="1"/>
  <c r="P1947" i="1" s="1"/>
  <c r="O1948" i="1"/>
  <c r="P1948" i="1" s="1" a="1"/>
  <c r="P1948" i="1" s="1"/>
  <c r="O1949" i="1"/>
  <c r="P1949" i="1" s="1" a="1"/>
  <c r="P1949" i="1" s="1"/>
  <c r="O1950" i="1"/>
  <c r="P1950" i="1" s="1" a="1"/>
  <c r="P1950" i="1" s="1"/>
  <c r="O1951" i="1"/>
  <c r="P1951" i="1" s="1" a="1"/>
  <c r="P1951" i="1" s="1"/>
  <c r="O1952" i="1"/>
  <c r="P1952" i="1" s="1" a="1"/>
  <c r="P1952" i="1" s="1"/>
  <c r="O1953" i="1"/>
  <c r="P1953" i="1" s="1" a="1"/>
  <c r="P1953" i="1" s="1"/>
  <c r="O1954" i="1"/>
  <c r="P1954" i="1" s="1" a="1"/>
  <c r="P1954" i="1" s="1"/>
  <c r="O1955" i="1"/>
  <c r="P1955" i="1" s="1" a="1"/>
  <c r="P1955" i="1" s="1"/>
  <c r="O1956" i="1"/>
  <c r="P1956" i="1" s="1" a="1"/>
  <c r="P1956" i="1" s="1"/>
  <c r="O1957" i="1"/>
  <c r="P1957" i="1" s="1" a="1"/>
  <c r="P1957" i="1" s="1"/>
  <c r="O1958" i="1"/>
  <c r="P1958" i="1" s="1" a="1"/>
  <c r="P1958" i="1" s="1"/>
  <c r="O1959" i="1"/>
  <c r="P1959" i="1" s="1" a="1"/>
  <c r="P1959" i="1" s="1"/>
  <c r="O1960" i="1"/>
  <c r="P1960" i="1" s="1" a="1"/>
  <c r="P1960" i="1" s="1"/>
  <c r="O1961" i="1"/>
  <c r="P1961" i="1" s="1" a="1"/>
  <c r="P1961" i="1" s="1"/>
  <c r="O1962" i="1"/>
  <c r="P1962" i="1" s="1" a="1"/>
  <c r="P1962" i="1" s="1"/>
  <c r="O1963" i="1"/>
  <c r="P1963" i="1" s="1" a="1"/>
  <c r="P1963" i="1" s="1"/>
  <c r="O1964" i="1"/>
  <c r="P1964" i="1" s="1" a="1"/>
  <c r="P1964" i="1" s="1"/>
  <c r="O1965" i="1"/>
  <c r="P1965" i="1" s="1" a="1"/>
  <c r="P1965" i="1" s="1"/>
  <c r="O1966" i="1"/>
  <c r="P1966" i="1" s="1" a="1"/>
  <c r="P1966" i="1" s="1"/>
  <c r="O1967" i="1"/>
  <c r="P1967" i="1" s="1" a="1"/>
  <c r="P1967" i="1" s="1"/>
  <c r="O1968" i="1"/>
  <c r="P1968" i="1" s="1" a="1"/>
  <c r="P1968" i="1" s="1"/>
  <c r="O1969" i="1"/>
  <c r="P1969" i="1" s="1" a="1"/>
  <c r="P1969" i="1" s="1"/>
  <c r="O1970" i="1"/>
  <c r="P1970" i="1" s="1" a="1"/>
  <c r="P1970" i="1" s="1"/>
  <c r="O1971" i="1"/>
  <c r="P1971" i="1" s="1" a="1"/>
  <c r="P1971" i="1" s="1"/>
  <c r="O1972" i="1"/>
  <c r="P1972" i="1" s="1" a="1"/>
  <c r="P1972" i="1" s="1"/>
  <c r="O1973" i="1"/>
  <c r="P1973" i="1" s="1" a="1"/>
  <c r="P1973" i="1" s="1"/>
  <c r="O1974" i="1"/>
  <c r="P1974" i="1" s="1" a="1"/>
  <c r="P1974" i="1" s="1"/>
  <c r="O1975" i="1"/>
  <c r="P1975" i="1" s="1" a="1"/>
  <c r="P1975" i="1" s="1"/>
  <c r="O1976" i="1"/>
  <c r="P1976" i="1" s="1" a="1"/>
  <c r="P1976" i="1" s="1"/>
  <c r="O1977" i="1"/>
  <c r="P1977" i="1" s="1" a="1"/>
  <c r="P1977" i="1" s="1"/>
  <c r="O1978" i="1"/>
  <c r="P1978" i="1" s="1" a="1"/>
  <c r="P1978" i="1" s="1"/>
  <c r="O1979" i="1"/>
  <c r="P1979" i="1" s="1" a="1"/>
  <c r="P1979" i="1" s="1"/>
  <c r="O1980" i="1"/>
  <c r="P1980" i="1" s="1" a="1"/>
  <c r="P1980" i="1" s="1"/>
  <c r="O1981" i="1"/>
  <c r="P1981" i="1" s="1" a="1"/>
  <c r="P1981" i="1" s="1"/>
  <c r="O1982" i="1"/>
  <c r="P1982" i="1" s="1" a="1"/>
  <c r="P1982" i="1" s="1"/>
  <c r="O1983" i="1"/>
  <c r="P1983" i="1" s="1" a="1"/>
  <c r="P1983" i="1" s="1"/>
  <c r="O1984" i="1"/>
  <c r="P1984" i="1" s="1" a="1"/>
  <c r="P1984" i="1" s="1"/>
  <c r="O1985" i="1"/>
  <c r="P1985" i="1" s="1" a="1"/>
  <c r="P1985" i="1" s="1"/>
  <c r="O1986" i="1"/>
  <c r="P1986" i="1" s="1" a="1"/>
  <c r="P1986" i="1" s="1"/>
  <c r="O1987" i="1"/>
  <c r="P1987" i="1" s="1" a="1"/>
  <c r="P1987" i="1" s="1"/>
  <c r="O1988" i="1"/>
  <c r="P1988" i="1" s="1" a="1"/>
  <c r="P1988" i="1" s="1"/>
  <c r="O1989" i="1"/>
  <c r="P1989" i="1" s="1" a="1"/>
  <c r="P1989" i="1" s="1"/>
  <c r="O1990" i="1"/>
  <c r="P1990" i="1" s="1" a="1"/>
  <c r="P1990" i="1" s="1"/>
  <c r="O1991" i="1"/>
  <c r="P1991" i="1" s="1" a="1"/>
  <c r="P1991" i="1" s="1"/>
  <c r="O1992" i="1"/>
  <c r="P1992" i="1" s="1" a="1"/>
  <c r="P1992" i="1" s="1"/>
  <c r="O1993" i="1"/>
  <c r="P1993" i="1" s="1" a="1"/>
  <c r="P1993" i="1" s="1"/>
  <c r="O1994" i="1"/>
  <c r="P1994" i="1" s="1" a="1"/>
  <c r="P1994" i="1" s="1"/>
  <c r="O1995" i="1"/>
  <c r="P1995" i="1" s="1" a="1"/>
  <c r="P1995" i="1" s="1"/>
  <c r="O1996" i="1"/>
  <c r="P1996" i="1" s="1" a="1"/>
  <c r="P1996" i="1" s="1"/>
  <c r="O1997" i="1"/>
  <c r="P1997" i="1" s="1" a="1"/>
  <c r="P1997" i="1" s="1"/>
  <c r="O1998" i="1"/>
  <c r="P1998" i="1" s="1" a="1"/>
  <c r="P1998" i="1" s="1"/>
  <c r="O1999" i="1"/>
  <c r="P1999" i="1" s="1" a="1"/>
  <c r="P1999" i="1" s="1"/>
  <c r="O2000" i="1"/>
  <c r="P2000" i="1" s="1" a="1"/>
  <c r="P2000" i="1" s="1"/>
  <c r="O2001" i="1"/>
  <c r="P2001" i="1" s="1" a="1"/>
  <c r="P2001" i="1" s="1"/>
  <c r="O2002" i="1"/>
  <c r="P2002" i="1" s="1" a="1"/>
  <c r="P2002" i="1" s="1"/>
  <c r="O2003" i="1"/>
  <c r="P2003" i="1" s="1" a="1"/>
  <c r="P2003" i="1" s="1"/>
  <c r="O2004" i="1"/>
  <c r="P2004" i="1" s="1" a="1"/>
  <c r="P2004" i="1" s="1"/>
  <c r="O2005" i="1"/>
  <c r="P2005" i="1" s="1" a="1"/>
  <c r="P2005" i="1" s="1"/>
  <c r="O2006" i="1"/>
  <c r="P2006" i="1" s="1" a="1"/>
  <c r="P2006" i="1" s="1"/>
  <c r="O2007" i="1"/>
  <c r="P2007" i="1" s="1" a="1"/>
  <c r="P2007" i="1" s="1"/>
  <c r="O2008" i="1"/>
  <c r="P2008" i="1" s="1" a="1"/>
  <c r="P2008" i="1" s="1"/>
  <c r="O2009" i="1"/>
  <c r="P2009" i="1" s="1" a="1"/>
  <c r="P2009" i="1" s="1"/>
  <c r="O2010" i="1"/>
  <c r="P2010" i="1" s="1" a="1"/>
  <c r="P2010" i="1" s="1"/>
  <c r="O2011" i="1"/>
  <c r="P2011" i="1" s="1" a="1"/>
  <c r="P2011" i="1" s="1"/>
  <c r="O2012" i="1"/>
  <c r="P2012" i="1" s="1" a="1"/>
  <c r="P2012" i="1" s="1"/>
  <c r="O2013" i="1"/>
  <c r="P2013" i="1" s="1" a="1"/>
  <c r="P2013" i="1" s="1"/>
  <c r="O2014" i="1"/>
  <c r="P2014" i="1" s="1" a="1"/>
  <c r="P2014" i="1" s="1"/>
  <c r="O2015" i="1"/>
  <c r="P2015" i="1" s="1" a="1"/>
  <c r="P2015" i="1" s="1"/>
  <c r="O2016" i="1"/>
  <c r="P2016" i="1" s="1" a="1"/>
  <c r="P2016" i="1" s="1"/>
  <c r="O2017" i="1"/>
  <c r="P2017" i="1" s="1" a="1"/>
  <c r="P2017" i="1" s="1"/>
  <c r="O2018" i="1"/>
  <c r="P2018" i="1" s="1" a="1"/>
  <c r="P2018" i="1" s="1"/>
  <c r="O2019" i="1"/>
  <c r="P2019" i="1" s="1" a="1"/>
  <c r="P2019" i="1" s="1"/>
  <c r="O2020" i="1"/>
  <c r="P2020" i="1" s="1" a="1"/>
  <c r="P2020" i="1" s="1"/>
  <c r="O2021" i="1"/>
  <c r="P2021" i="1" s="1" a="1"/>
  <c r="P2021" i="1" s="1"/>
  <c r="O2022" i="1"/>
  <c r="P2022" i="1" s="1" a="1"/>
  <c r="P2022" i="1" s="1"/>
  <c r="O2023" i="1"/>
  <c r="P2023" i="1" s="1" a="1"/>
  <c r="P2023" i="1" s="1"/>
  <c r="O2024" i="1"/>
  <c r="P2024" i="1" s="1" a="1"/>
  <c r="P2024" i="1" s="1"/>
  <c r="O2025" i="1"/>
  <c r="P2025" i="1" s="1" a="1"/>
  <c r="P2025" i="1" s="1"/>
  <c r="O2026" i="1"/>
  <c r="P2026" i="1" s="1" a="1"/>
  <c r="P2026" i="1" s="1"/>
  <c r="O2027" i="1"/>
  <c r="P2027" i="1" s="1" a="1"/>
  <c r="P2027" i="1" s="1"/>
  <c r="O2028" i="1"/>
  <c r="P2028" i="1" s="1" a="1"/>
  <c r="P2028" i="1" s="1"/>
  <c r="O2029" i="1"/>
  <c r="P2029" i="1" s="1" a="1"/>
  <c r="P2029" i="1" s="1"/>
  <c r="O2030" i="1"/>
  <c r="P2030" i="1" s="1" a="1"/>
  <c r="P2030" i="1" s="1"/>
  <c r="O2031" i="1"/>
  <c r="P2031" i="1" s="1" a="1"/>
  <c r="P2031" i="1" s="1"/>
  <c r="O2032" i="1"/>
  <c r="P2032" i="1" s="1" a="1"/>
  <c r="P2032" i="1" s="1"/>
  <c r="O2033" i="1"/>
  <c r="P2033" i="1" s="1" a="1"/>
  <c r="P2033" i="1" s="1"/>
  <c r="O2034" i="1"/>
  <c r="P2034" i="1" s="1" a="1"/>
  <c r="P2034" i="1" s="1"/>
  <c r="O2035" i="1"/>
  <c r="P2035" i="1" s="1" a="1"/>
  <c r="P2035" i="1" s="1"/>
  <c r="O2036" i="1"/>
  <c r="P2036" i="1" s="1" a="1"/>
  <c r="P2036" i="1" s="1"/>
  <c r="O2037" i="1"/>
  <c r="P2037" i="1" s="1" a="1"/>
  <c r="P2037" i="1" s="1"/>
  <c r="O2038" i="1"/>
  <c r="P2038" i="1" s="1" a="1"/>
  <c r="P2038" i="1" s="1"/>
  <c r="O2039" i="1"/>
  <c r="P2039" i="1" s="1" a="1"/>
  <c r="P2039" i="1" s="1"/>
  <c r="O2040" i="1"/>
  <c r="P2040" i="1" s="1" a="1"/>
  <c r="P2040" i="1" s="1"/>
  <c r="O2041" i="1"/>
  <c r="P2041" i="1" s="1" a="1"/>
  <c r="P2041" i="1" s="1"/>
  <c r="O2042" i="1"/>
  <c r="P2042" i="1" s="1" a="1"/>
  <c r="P2042" i="1" s="1"/>
  <c r="O2043" i="1"/>
  <c r="P2043" i="1" s="1" a="1"/>
  <c r="P2043" i="1" s="1"/>
  <c r="O2044" i="1"/>
  <c r="P2044" i="1" s="1" a="1"/>
  <c r="P2044" i="1" s="1"/>
  <c r="O2045" i="1"/>
  <c r="P2045" i="1" s="1" a="1"/>
  <c r="P2045" i="1" s="1"/>
  <c r="O2046" i="1"/>
  <c r="P2046" i="1" s="1" a="1"/>
  <c r="P2046" i="1" s="1"/>
  <c r="O2047" i="1"/>
  <c r="P2047" i="1" s="1" a="1"/>
  <c r="P2047" i="1" s="1"/>
  <c r="O2048" i="1"/>
  <c r="P2048" i="1" s="1" a="1"/>
  <c r="P2048" i="1" s="1"/>
  <c r="O2049" i="1"/>
  <c r="P2049" i="1" s="1" a="1"/>
  <c r="P2049" i="1" s="1"/>
  <c r="O2050" i="1"/>
  <c r="P2050" i="1" s="1" a="1"/>
  <c r="P2050" i="1" s="1"/>
  <c r="O2051" i="1"/>
  <c r="P2051" i="1" s="1" a="1"/>
  <c r="P2051" i="1" s="1"/>
  <c r="O2052" i="1"/>
  <c r="P2052" i="1" s="1" a="1"/>
  <c r="P2052" i="1" s="1"/>
  <c r="O2053" i="1"/>
  <c r="P2053" i="1" s="1" a="1"/>
  <c r="P2053" i="1" s="1"/>
  <c r="O2054" i="1"/>
  <c r="P2054" i="1" s="1" a="1"/>
  <c r="P2054" i="1" s="1"/>
  <c r="O2055" i="1"/>
  <c r="P2055" i="1" s="1" a="1"/>
  <c r="P2055" i="1" s="1"/>
  <c r="O2056" i="1"/>
  <c r="P2056" i="1" s="1" a="1"/>
  <c r="P2056" i="1" s="1"/>
  <c r="O2057" i="1"/>
  <c r="P2057" i="1" s="1" a="1"/>
  <c r="P2057" i="1" s="1"/>
  <c r="O2058" i="1"/>
  <c r="P2058" i="1" s="1" a="1"/>
  <c r="P2058" i="1" s="1"/>
  <c r="O2059" i="1"/>
  <c r="P2059" i="1" s="1" a="1"/>
  <c r="P2059" i="1" s="1"/>
  <c r="O2060" i="1"/>
  <c r="P2060" i="1" s="1" a="1"/>
  <c r="P2060" i="1" s="1"/>
  <c r="O2061" i="1"/>
  <c r="P2061" i="1" s="1" a="1"/>
  <c r="P2061" i="1" s="1"/>
  <c r="O2062" i="1"/>
  <c r="P2062" i="1" s="1" a="1"/>
  <c r="P2062" i="1" s="1"/>
  <c r="O2063" i="1"/>
  <c r="P2063" i="1" s="1" a="1"/>
  <c r="P2063" i="1" s="1"/>
  <c r="O2064" i="1"/>
  <c r="P2064" i="1" s="1" a="1"/>
  <c r="P2064" i="1" s="1"/>
  <c r="O2065" i="1"/>
  <c r="P2065" i="1" s="1" a="1"/>
  <c r="P2065" i="1" s="1"/>
  <c r="O2066" i="1"/>
  <c r="P2066" i="1" s="1" a="1"/>
  <c r="P2066" i="1" s="1"/>
  <c r="O2067" i="1"/>
  <c r="P2067" i="1" s="1" a="1"/>
  <c r="P2067" i="1" s="1"/>
  <c r="O2068" i="1"/>
  <c r="P2068" i="1" s="1" a="1"/>
  <c r="P2068" i="1" s="1"/>
  <c r="O2069" i="1"/>
  <c r="P2069" i="1" s="1" a="1"/>
  <c r="P2069" i="1" s="1"/>
  <c r="O2070" i="1"/>
  <c r="P2070" i="1" s="1" a="1"/>
  <c r="P2070" i="1" s="1"/>
  <c r="O2071" i="1"/>
  <c r="P2071" i="1" s="1" a="1"/>
  <c r="P2071" i="1" s="1"/>
  <c r="O2072" i="1"/>
  <c r="P2072" i="1" s="1" a="1"/>
  <c r="P2072" i="1" s="1"/>
  <c r="O2073" i="1"/>
  <c r="P2073" i="1" s="1" a="1"/>
  <c r="P2073" i="1" s="1"/>
  <c r="O2074" i="1"/>
  <c r="P2074" i="1" s="1" a="1"/>
  <c r="P2074" i="1" s="1"/>
  <c r="O2075" i="1"/>
  <c r="P2075" i="1" s="1" a="1"/>
  <c r="P2075" i="1" s="1"/>
  <c r="O2076" i="1"/>
  <c r="P2076" i="1" s="1" a="1"/>
  <c r="P2076" i="1" s="1"/>
  <c r="O2077" i="1"/>
  <c r="P2077" i="1" s="1" a="1"/>
  <c r="P2077" i="1" s="1"/>
  <c r="O2078" i="1"/>
  <c r="P2078" i="1" s="1" a="1"/>
  <c r="P2078" i="1" s="1"/>
  <c r="O2079" i="1"/>
  <c r="P2079" i="1" s="1" a="1"/>
  <c r="P2079" i="1" s="1"/>
  <c r="O2080" i="1"/>
  <c r="P2080" i="1" s="1" a="1"/>
  <c r="P2080" i="1" s="1"/>
  <c r="O2081" i="1"/>
  <c r="P2081" i="1" s="1" a="1"/>
  <c r="P2081" i="1" s="1"/>
  <c r="O2082" i="1"/>
  <c r="P2082" i="1" s="1" a="1"/>
  <c r="P2082" i="1" s="1"/>
  <c r="O2083" i="1"/>
  <c r="P2083" i="1" s="1" a="1"/>
  <c r="P2083" i="1" s="1"/>
  <c r="O2084" i="1"/>
  <c r="P2084" i="1" s="1" a="1"/>
  <c r="P2084" i="1" s="1"/>
  <c r="O2085" i="1"/>
  <c r="P2085" i="1" s="1" a="1"/>
  <c r="P2085" i="1" s="1"/>
  <c r="O2086" i="1"/>
  <c r="P2086" i="1" s="1" a="1"/>
  <c r="P2086" i="1" s="1"/>
  <c r="O2087" i="1"/>
  <c r="P2087" i="1" s="1" a="1"/>
  <c r="P2087" i="1" s="1"/>
  <c r="O2088" i="1"/>
  <c r="P2088" i="1" s="1" a="1"/>
  <c r="P2088" i="1" s="1"/>
  <c r="O2089" i="1"/>
  <c r="P2089" i="1" s="1" a="1"/>
  <c r="P2089" i="1" s="1"/>
  <c r="O2090" i="1"/>
  <c r="P2090" i="1" s="1" a="1"/>
  <c r="P2090" i="1" s="1"/>
  <c r="O2091" i="1"/>
  <c r="P2091" i="1" s="1" a="1"/>
  <c r="P2091" i="1" s="1"/>
  <c r="O2092" i="1"/>
  <c r="P2092" i="1" s="1" a="1"/>
  <c r="P2092" i="1" s="1"/>
  <c r="O2093" i="1"/>
  <c r="P2093" i="1" s="1" a="1"/>
  <c r="P2093" i="1" s="1"/>
  <c r="O2094" i="1"/>
  <c r="P2094" i="1" s="1" a="1"/>
  <c r="P2094" i="1" s="1"/>
  <c r="O2095" i="1"/>
  <c r="P2095" i="1" s="1" a="1"/>
  <c r="P2095" i="1" s="1"/>
  <c r="O2096" i="1"/>
  <c r="P2096" i="1" s="1" a="1"/>
  <c r="P2096" i="1" s="1"/>
  <c r="O2097" i="1"/>
  <c r="P2097" i="1" s="1" a="1"/>
  <c r="P2097" i="1" s="1"/>
  <c r="O2098" i="1"/>
  <c r="P2098" i="1" s="1" a="1"/>
  <c r="P2098" i="1" s="1"/>
  <c r="O2099" i="1"/>
  <c r="P2099" i="1" s="1" a="1"/>
  <c r="P2099" i="1" s="1"/>
  <c r="O2100" i="1"/>
  <c r="P2100" i="1" s="1" a="1"/>
  <c r="P2100" i="1" s="1"/>
  <c r="O2101" i="1"/>
  <c r="P2101" i="1" s="1" a="1"/>
  <c r="P2101" i="1" s="1"/>
  <c r="O2102" i="1"/>
  <c r="P2102" i="1" s="1" a="1"/>
  <c r="P2102" i="1" s="1"/>
  <c r="O2103" i="1"/>
  <c r="P2103" i="1" s="1" a="1"/>
  <c r="P2103" i="1" s="1"/>
  <c r="O2104" i="1"/>
  <c r="P2104" i="1" s="1" a="1"/>
  <c r="P2104" i="1" s="1"/>
  <c r="O2105" i="1"/>
  <c r="P2105" i="1" s="1" a="1"/>
  <c r="P2105" i="1" s="1"/>
  <c r="O2106" i="1"/>
  <c r="P2106" i="1" s="1" a="1"/>
  <c r="P2106" i="1" s="1"/>
  <c r="O2107" i="1"/>
  <c r="P2107" i="1" s="1" a="1"/>
  <c r="P2107" i="1" s="1"/>
  <c r="O2108" i="1"/>
  <c r="P2108" i="1" s="1" a="1"/>
  <c r="P2108" i="1" s="1"/>
  <c r="O2109" i="1"/>
  <c r="P2109" i="1" s="1" a="1"/>
  <c r="P2109" i="1" s="1"/>
  <c r="O2110" i="1"/>
  <c r="P2110" i="1" s="1" a="1"/>
  <c r="P2110" i="1" s="1"/>
  <c r="O2111" i="1"/>
  <c r="P2111" i="1" s="1" a="1"/>
  <c r="P2111" i="1" s="1"/>
  <c r="O2112" i="1"/>
  <c r="P2112" i="1" s="1" a="1"/>
  <c r="P2112" i="1" s="1"/>
  <c r="O2113" i="1"/>
  <c r="P2113" i="1" s="1" a="1"/>
  <c r="P2113" i="1" s="1"/>
  <c r="O2114" i="1"/>
  <c r="P2114" i="1" s="1" a="1"/>
  <c r="P2114" i="1" s="1"/>
  <c r="O2115" i="1"/>
  <c r="P2115" i="1" s="1" a="1"/>
  <c r="P2115" i="1" s="1"/>
  <c r="O2116" i="1"/>
  <c r="P2116" i="1" s="1" a="1"/>
  <c r="P2116" i="1" s="1"/>
  <c r="O2117" i="1"/>
  <c r="P2117" i="1" s="1" a="1"/>
  <c r="P2117" i="1" s="1"/>
  <c r="O2118" i="1"/>
  <c r="P2118" i="1" s="1" a="1"/>
  <c r="P2118" i="1" s="1"/>
  <c r="O2119" i="1"/>
  <c r="P2119" i="1" s="1" a="1"/>
  <c r="P2119" i="1" s="1"/>
  <c r="O2120" i="1"/>
  <c r="P2120" i="1" s="1" a="1"/>
  <c r="P2120" i="1" s="1"/>
  <c r="O2121" i="1"/>
  <c r="P2121" i="1" s="1" a="1"/>
  <c r="P2121" i="1" s="1"/>
  <c r="O2122" i="1"/>
  <c r="P2122" i="1" s="1" a="1"/>
  <c r="P2122" i="1" s="1"/>
  <c r="O2123" i="1"/>
  <c r="P2123" i="1" s="1" a="1"/>
  <c r="P2123" i="1" s="1"/>
  <c r="O2124" i="1"/>
  <c r="P2124" i="1" s="1" a="1"/>
  <c r="P2124" i="1" s="1"/>
  <c r="O2125" i="1"/>
  <c r="P2125" i="1" s="1" a="1"/>
  <c r="P2125" i="1" s="1"/>
  <c r="O2126" i="1"/>
  <c r="P2126" i="1" s="1" a="1"/>
  <c r="P2126" i="1" s="1"/>
  <c r="O2127" i="1"/>
  <c r="P2127" i="1" s="1" a="1"/>
  <c r="P2127" i="1" s="1"/>
  <c r="O2128" i="1"/>
  <c r="P2128" i="1" s="1" a="1"/>
  <c r="P2128" i="1" s="1"/>
  <c r="O2129" i="1"/>
  <c r="P2129" i="1" s="1" a="1"/>
  <c r="P2129" i="1" s="1"/>
  <c r="O2130" i="1"/>
  <c r="P2130" i="1" s="1" a="1"/>
  <c r="P2130" i="1" s="1"/>
  <c r="O2131" i="1"/>
  <c r="P2131" i="1" s="1" a="1"/>
  <c r="P2131" i="1" s="1"/>
  <c r="O2132" i="1"/>
  <c r="P2132" i="1" s="1" a="1"/>
  <c r="P2132" i="1" s="1"/>
  <c r="O2133" i="1"/>
  <c r="P2133" i="1" s="1" a="1"/>
  <c r="P2133" i="1" s="1"/>
  <c r="O2134" i="1"/>
  <c r="P2134" i="1" s="1" a="1"/>
  <c r="P2134" i="1" s="1"/>
  <c r="O2135" i="1"/>
  <c r="P2135" i="1" s="1" a="1"/>
  <c r="P2135" i="1" s="1"/>
  <c r="O2136" i="1"/>
  <c r="P2136" i="1" s="1" a="1"/>
  <c r="P2136" i="1" s="1"/>
  <c r="O2137" i="1"/>
  <c r="P2137" i="1" s="1" a="1"/>
  <c r="P2137" i="1" s="1"/>
  <c r="O2138" i="1"/>
  <c r="P2138" i="1" s="1" a="1"/>
  <c r="P2138" i="1" s="1"/>
  <c r="O2139" i="1"/>
  <c r="P2139" i="1" s="1" a="1"/>
  <c r="P2139" i="1" s="1"/>
  <c r="O2140" i="1"/>
  <c r="P2140" i="1" s="1" a="1"/>
  <c r="P2140" i="1" s="1"/>
  <c r="O2141" i="1"/>
  <c r="P2141" i="1" s="1" a="1"/>
  <c r="P2141" i="1" s="1"/>
  <c r="O2142" i="1"/>
  <c r="P2142" i="1" s="1" a="1"/>
  <c r="P2142" i="1" s="1"/>
  <c r="O2143" i="1"/>
  <c r="P2143" i="1" s="1" a="1"/>
  <c r="P2143" i="1" s="1"/>
  <c r="O2144" i="1"/>
  <c r="P2144" i="1" s="1" a="1"/>
  <c r="P2144" i="1" s="1"/>
  <c r="O2145" i="1"/>
  <c r="P2145" i="1" s="1" a="1"/>
  <c r="P2145" i="1" s="1"/>
  <c r="O2146" i="1"/>
  <c r="P2146" i="1" s="1" a="1"/>
  <c r="P2146" i="1" s="1"/>
  <c r="O2147" i="1"/>
  <c r="P2147" i="1" s="1" a="1"/>
  <c r="P2147" i="1" s="1"/>
  <c r="O2148" i="1"/>
  <c r="P2148" i="1" s="1" a="1"/>
  <c r="P2148" i="1" s="1"/>
  <c r="O2149" i="1"/>
  <c r="P2149" i="1" s="1" a="1"/>
  <c r="P2149" i="1" s="1"/>
  <c r="O2150" i="1"/>
  <c r="P2150" i="1" s="1" a="1"/>
  <c r="P2150" i="1" s="1"/>
  <c r="O2151" i="1"/>
  <c r="P2151" i="1" s="1" a="1"/>
  <c r="P2151" i="1" s="1"/>
  <c r="O2152" i="1"/>
  <c r="P2152" i="1" s="1" a="1"/>
  <c r="P2152" i="1" s="1"/>
  <c r="O2153" i="1"/>
  <c r="P2153" i="1" s="1" a="1"/>
  <c r="P2153" i="1" s="1"/>
  <c r="O2154" i="1"/>
  <c r="P2154" i="1" s="1" a="1"/>
  <c r="P2154" i="1" s="1"/>
  <c r="O2155" i="1"/>
  <c r="P2155" i="1" s="1" a="1"/>
  <c r="P2155" i="1" s="1"/>
  <c r="O2156" i="1"/>
  <c r="P2156" i="1" s="1" a="1"/>
  <c r="P2156" i="1" s="1"/>
  <c r="O2157" i="1"/>
  <c r="P2157" i="1" s="1" a="1"/>
  <c r="P2157" i="1" s="1"/>
  <c r="O2158" i="1"/>
  <c r="P2158" i="1" s="1" a="1"/>
  <c r="P2158" i="1" s="1"/>
  <c r="O2159" i="1"/>
  <c r="P2159" i="1" s="1" a="1"/>
  <c r="P2159" i="1" s="1"/>
  <c r="O2160" i="1"/>
  <c r="P2160" i="1" s="1" a="1"/>
  <c r="P2160" i="1" s="1"/>
  <c r="O2161" i="1"/>
  <c r="P2161" i="1" s="1" a="1"/>
  <c r="P2161" i="1" s="1"/>
  <c r="O2162" i="1"/>
  <c r="P2162" i="1" s="1" a="1"/>
  <c r="P2162" i="1" s="1"/>
  <c r="O2163" i="1"/>
  <c r="P2163" i="1" s="1" a="1"/>
  <c r="P2163" i="1" s="1"/>
  <c r="O2164" i="1"/>
  <c r="P2164" i="1" s="1" a="1"/>
  <c r="P2164" i="1" s="1"/>
  <c r="O2165" i="1"/>
  <c r="P2165" i="1" s="1" a="1"/>
  <c r="P2165" i="1" s="1"/>
  <c r="O2166" i="1"/>
  <c r="P2166" i="1" s="1" a="1"/>
  <c r="P2166" i="1" s="1"/>
  <c r="O2167" i="1"/>
  <c r="P2167" i="1" s="1" a="1"/>
  <c r="P2167" i="1" s="1"/>
  <c r="O2168" i="1"/>
  <c r="P2168" i="1" s="1" a="1"/>
  <c r="P2168" i="1" s="1"/>
  <c r="O2169" i="1"/>
  <c r="P2169" i="1" s="1" a="1"/>
  <c r="P2169" i="1" s="1"/>
  <c r="O2170" i="1"/>
  <c r="P2170" i="1" s="1" a="1"/>
  <c r="P2170" i="1" s="1"/>
  <c r="O2171" i="1"/>
  <c r="P2171" i="1" s="1" a="1"/>
  <c r="P2171" i="1" s="1"/>
  <c r="O2172" i="1"/>
  <c r="P2172" i="1" s="1" a="1"/>
  <c r="P2172" i="1" s="1"/>
  <c r="O2173" i="1"/>
  <c r="P2173" i="1" s="1" a="1"/>
  <c r="P2173" i="1" s="1"/>
  <c r="O2174" i="1"/>
  <c r="P2174" i="1" s="1" a="1"/>
  <c r="P2174" i="1" s="1"/>
  <c r="O2175" i="1"/>
  <c r="P2175" i="1" s="1" a="1"/>
  <c r="P2175" i="1" s="1"/>
  <c r="O2176" i="1"/>
  <c r="P2176" i="1" s="1" a="1"/>
  <c r="P2176" i="1" s="1"/>
  <c r="O2177" i="1"/>
  <c r="P2177" i="1" s="1" a="1"/>
  <c r="P2177" i="1" s="1"/>
  <c r="O2178" i="1"/>
  <c r="P2178" i="1" s="1" a="1"/>
  <c r="P2178" i="1" s="1"/>
  <c r="O2179" i="1"/>
  <c r="P2179" i="1" s="1" a="1"/>
  <c r="P2179" i="1" s="1"/>
  <c r="O2180" i="1"/>
  <c r="P2180" i="1" s="1" a="1"/>
  <c r="P2180" i="1" s="1"/>
  <c r="O2181" i="1"/>
  <c r="P2181" i="1" s="1" a="1"/>
  <c r="P2181" i="1" s="1"/>
  <c r="O2182" i="1"/>
  <c r="P2182" i="1" s="1" a="1"/>
  <c r="P2182" i="1" s="1"/>
  <c r="O2183" i="1"/>
  <c r="P2183" i="1" s="1" a="1"/>
  <c r="P2183" i="1" s="1"/>
  <c r="O2184" i="1"/>
  <c r="P2184" i="1" s="1" a="1"/>
  <c r="P2184" i="1" s="1"/>
  <c r="O2185" i="1"/>
  <c r="P2185" i="1" s="1" a="1"/>
  <c r="P2185" i="1" s="1"/>
  <c r="O2186" i="1"/>
  <c r="P2186" i="1" s="1" a="1"/>
  <c r="P2186" i="1" s="1"/>
  <c r="O2187" i="1"/>
  <c r="P2187" i="1" s="1" a="1"/>
  <c r="P2187" i="1" s="1"/>
  <c r="O2188" i="1"/>
  <c r="P2188" i="1" s="1" a="1"/>
  <c r="P2188" i="1" s="1"/>
  <c r="O2189" i="1"/>
  <c r="P2189" i="1" s="1" a="1"/>
  <c r="P2189" i="1" s="1"/>
  <c r="O2190" i="1"/>
  <c r="P2190" i="1" s="1" a="1"/>
  <c r="P2190" i="1" s="1"/>
  <c r="O2191" i="1"/>
  <c r="P2191" i="1" s="1" a="1"/>
  <c r="P2191" i="1" s="1"/>
  <c r="O2192" i="1"/>
  <c r="P2192" i="1" s="1" a="1"/>
  <c r="P2192" i="1" s="1"/>
  <c r="O2193" i="1"/>
  <c r="P2193" i="1" s="1" a="1"/>
  <c r="P2193" i="1" s="1"/>
  <c r="O2194" i="1"/>
  <c r="P2194" i="1" s="1" a="1"/>
  <c r="P2194" i="1" s="1"/>
  <c r="O2195" i="1"/>
  <c r="P2195" i="1" s="1" a="1"/>
  <c r="P2195" i="1" s="1"/>
  <c r="O2196" i="1"/>
  <c r="P2196" i="1" s="1" a="1"/>
  <c r="P2196" i="1" s="1"/>
  <c r="O2197" i="1"/>
  <c r="P2197" i="1" s="1" a="1"/>
  <c r="P2197" i="1" s="1"/>
  <c r="O2198" i="1"/>
  <c r="P2198" i="1" s="1" a="1"/>
  <c r="P2198" i="1" s="1"/>
  <c r="O2199" i="1"/>
  <c r="P2199" i="1" s="1" a="1"/>
  <c r="P2199" i="1" s="1"/>
  <c r="O2200" i="1"/>
  <c r="P2200" i="1" s="1" a="1"/>
  <c r="P2200" i="1" s="1"/>
  <c r="O2201" i="1"/>
  <c r="P2201" i="1" s="1" a="1"/>
  <c r="P2201" i="1" s="1"/>
  <c r="O2202" i="1"/>
  <c r="P2202" i="1" s="1" a="1"/>
  <c r="P2202" i="1" s="1"/>
  <c r="O2203" i="1"/>
  <c r="P2203" i="1" s="1" a="1"/>
  <c r="P2203" i="1" s="1"/>
  <c r="O2204" i="1"/>
  <c r="P2204" i="1" s="1" a="1"/>
  <c r="P2204" i="1" s="1"/>
  <c r="O2205" i="1"/>
  <c r="P2205" i="1" s="1" a="1"/>
  <c r="P2205" i="1" s="1"/>
  <c r="O2206" i="1"/>
  <c r="P2206" i="1" s="1" a="1"/>
  <c r="P2206" i="1" s="1"/>
  <c r="O2207" i="1"/>
  <c r="P2207" i="1" s="1" a="1"/>
  <c r="P2207" i="1" s="1"/>
  <c r="O2208" i="1"/>
  <c r="P2208" i="1" s="1" a="1"/>
  <c r="P2208" i="1" s="1"/>
  <c r="O2209" i="1"/>
  <c r="P2209" i="1" s="1" a="1"/>
  <c r="P2209" i="1" s="1"/>
  <c r="O2210" i="1"/>
  <c r="P2210" i="1" s="1" a="1"/>
  <c r="P2210" i="1" s="1"/>
  <c r="O2211" i="1"/>
  <c r="P2211" i="1" s="1" a="1"/>
  <c r="P2211" i="1" s="1"/>
  <c r="O2212" i="1"/>
  <c r="P2212" i="1" s="1" a="1"/>
  <c r="P2212" i="1" s="1"/>
  <c r="O2213" i="1"/>
  <c r="P2213" i="1" s="1" a="1"/>
  <c r="P2213" i="1" s="1"/>
  <c r="O2214" i="1"/>
  <c r="P2214" i="1" s="1" a="1"/>
  <c r="P2214" i="1" s="1"/>
  <c r="O2215" i="1"/>
  <c r="P2215" i="1" s="1" a="1"/>
  <c r="P2215" i="1" s="1"/>
  <c r="O2216" i="1"/>
  <c r="P2216" i="1" s="1" a="1"/>
  <c r="P2216" i="1" s="1"/>
  <c r="O2217" i="1"/>
  <c r="P2217" i="1" s="1" a="1"/>
  <c r="P2217" i="1" s="1"/>
  <c r="O2218" i="1"/>
  <c r="P2218" i="1" s="1" a="1"/>
  <c r="P2218" i="1" s="1"/>
  <c r="O2219" i="1"/>
  <c r="P2219" i="1" s="1" a="1"/>
  <c r="P2219" i="1" s="1"/>
  <c r="O2220" i="1"/>
  <c r="P2220" i="1" s="1" a="1"/>
  <c r="P2220" i="1" s="1"/>
  <c r="O2221" i="1"/>
  <c r="P2221" i="1" s="1" a="1"/>
  <c r="P2221" i="1" s="1"/>
  <c r="O2222" i="1"/>
  <c r="P2222" i="1" s="1" a="1"/>
  <c r="P2222" i="1" s="1"/>
  <c r="O2223" i="1"/>
  <c r="P2223" i="1" s="1" a="1"/>
  <c r="P2223" i="1" s="1"/>
  <c r="O2224" i="1"/>
  <c r="P2224" i="1" s="1" a="1"/>
  <c r="P2224" i="1" s="1"/>
  <c r="O2225" i="1"/>
  <c r="P2225" i="1" s="1" a="1"/>
  <c r="P2225" i="1" s="1"/>
  <c r="O2226" i="1"/>
  <c r="P2226" i="1" s="1" a="1"/>
  <c r="P2226" i="1" s="1"/>
  <c r="O2227" i="1"/>
  <c r="P2227" i="1" s="1" a="1"/>
  <c r="P2227" i="1" s="1"/>
  <c r="O2228" i="1"/>
  <c r="P2228" i="1" s="1" a="1"/>
  <c r="P2228" i="1" s="1"/>
  <c r="O2229" i="1"/>
  <c r="P2229" i="1" s="1" a="1"/>
  <c r="P2229" i="1" s="1"/>
  <c r="O2230" i="1"/>
  <c r="P2230" i="1" s="1" a="1"/>
  <c r="P2230" i="1" s="1"/>
  <c r="O2231" i="1"/>
  <c r="P2231" i="1" s="1" a="1"/>
  <c r="P2231" i="1" s="1"/>
  <c r="O2232" i="1"/>
  <c r="P2232" i="1" s="1" a="1"/>
  <c r="P2232" i="1" s="1"/>
  <c r="O2233" i="1"/>
  <c r="P2233" i="1" s="1" a="1"/>
  <c r="P2233" i="1" s="1"/>
  <c r="O2234" i="1"/>
  <c r="P2234" i="1" s="1" a="1"/>
  <c r="P2234" i="1" s="1"/>
  <c r="O2235" i="1"/>
  <c r="P2235" i="1" s="1" a="1"/>
  <c r="P2235" i="1" s="1"/>
  <c r="O2236" i="1"/>
  <c r="P2236" i="1" s="1" a="1"/>
  <c r="P2236" i="1" s="1"/>
  <c r="O2237" i="1"/>
  <c r="P2237" i="1" s="1" a="1"/>
  <c r="P2237" i="1" s="1"/>
  <c r="O2238" i="1"/>
  <c r="P2238" i="1" s="1" a="1"/>
  <c r="P2238" i="1" s="1"/>
  <c r="O2239" i="1"/>
  <c r="P2239" i="1" s="1" a="1"/>
  <c r="P2239" i="1" s="1"/>
  <c r="O2240" i="1"/>
  <c r="P2240" i="1" s="1" a="1"/>
  <c r="P2240" i="1" s="1"/>
  <c r="O2241" i="1"/>
  <c r="P2241" i="1" s="1" a="1"/>
  <c r="P2241" i="1" s="1"/>
  <c r="O2242" i="1"/>
  <c r="P2242" i="1" s="1" a="1"/>
  <c r="P2242" i="1" s="1"/>
  <c r="O2243" i="1"/>
  <c r="P2243" i="1" s="1" a="1"/>
  <c r="P2243" i="1" s="1"/>
  <c r="O2244" i="1"/>
  <c r="P2244" i="1" s="1" a="1"/>
  <c r="P2244" i="1" s="1"/>
  <c r="O2245" i="1"/>
  <c r="P2245" i="1" s="1" a="1"/>
  <c r="P2245" i="1" s="1"/>
  <c r="O2246" i="1"/>
  <c r="P2246" i="1" s="1" a="1"/>
  <c r="P2246" i="1" s="1"/>
  <c r="O2247" i="1"/>
  <c r="P2247" i="1" s="1" a="1"/>
  <c r="P2247" i="1" s="1"/>
  <c r="O2248" i="1"/>
  <c r="P2248" i="1" s="1" a="1"/>
  <c r="P2248" i="1" s="1"/>
  <c r="O2249" i="1"/>
  <c r="P2249" i="1" s="1" a="1"/>
  <c r="P2249" i="1" s="1"/>
  <c r="O2250" i="1"/>
  <c r="P2250" i="1" s="1" a="1"/>
  <c r="P2250" i="1" s="1"/>
  <c r="O2251" i="1"/>
  <c r="P2251" i="1" s="1" a="1"/>
  <c r="P2251" i="1" s="1"/>
  <c r="O2252" i="1"/>
  <c r="P2252" i="1" s="1" a="1"/>
  <c r="P2252" i="1" s="1"/>
  <c r="O2253" i="1"/>
  <c r="P2253" i="1" s="1" a="1"/>
  <c r="P2253" i="1" s="1"/>
  <c r="O2254" i="1"/>
  <c r="P2254" i="1" s="1" a="1"/>
  <c r="P2254" i="1" s="1"/>
  <c r="O2255" i="1"/>
  <c r="P2255" i="1" s="1" a="1"/>
  <c r="P2255" i="1" s="1"/>
  <c r="O2256" i="1"/>
  <c r="P2256" i="1" s="1" a="1"/>
  <c r="P2256" i="1" s="1"/>
  <c r="O2257" i="1"/>
  <c r="P2257" i="1" s="1" a="1"/>
  <c r="P2257" i="1" s="1"/>
  <c r="O2258" i="1"/>
  <c r="P2258" i="1" s="1" a="1"/>
  <c r="P2258" i="1" s="1"/>
  <c r="O2259" i="1"/>
  <c r="P2259" i="1" s="1" a="1"/>
  <c r="P2259" i="1" s="1"/>
  <c r="O2260" i="1"/>
  <c r="P2260" i="1" s="1" a="1"/>
  <c r="P2260" i="1" s="1"/>
  <c r="O2261" i="1"/>
  <c r="P2261" i="1" s="1" a="1"/>
  <c r="P2261" i="1" s="1"/>
  <c r="O2262" i="1"/>
  <c r="P2262" i="1" s="1" a="1"/>
  <c r="P2262" i="1" s="1"/>
  <c r="O2263" i="1"/>
  <c r="P2263" i="1" s="1" a="1"/>
  <c r="P2263" i="1" s="1"/>
  <c r="O2264" i="1"/>
  <c r="P2264" i="1" s="1" a="1"/>
  <c r="P2264" i="1" s="1"/>
  <c r="O2265" i="1"/>
  <c r="P2265" i="1" s="1" a="1"/>
  <c r="P2265" i="1" s="1"/>
  <c r="O2266" i="1"/>
  <c r="P2266" i="1" s="1" a="1"/>
  <c r="P2266" i="1" s="1"/>
  <c r="O2267" i="1"/>
  <c r="P2267" i="1" s="1" a="1"/>
  <c r="P2267" i="1" s="1"/>
  <c r="O2268" i="1"/>
  <c r="P2268" i="1" s="1" a="1"/>
  <c r="P2268" i="1" s="1"/>
  <c r="O2269" i="1"/>
  <c r="P2269" i="1" s="1" a="1"/>
  <c r="P2269" i="1" s="1"/>
  <c r="O2270" i="1"/>
  <c r="P2270" i="1" s="1" a="1"/>
  <c r="P2270" i="1" s="1"/>
  <c r="O2271" i="1"/>
  <c r="P2271" i="1" s="1" a="1"/>
  <c r="P2271" i="1" s="1"/>
  <c r="O2272" i="1"/>
  <c r="P2272" i="1" s="1" a="1"/>
  <c r="P2272" i="1" s="1"/>
  <c r="O2273" i="1"/>
  <c r="P2273" i="1" s="1" a="1"/>
  <c r="P2273" i="1" s="1"/>
  <c r="O2274" i="1"/>
  <c r="P2274" i="1" s="1" a="1"/>
  <c r="P2274" i="1" s="1"/>
  <c r="O2275" i="1"/>
  <c r="P2275" i="1" s="1" a="1"/>
  <c r="P2275" i="1" s="1"/>
  <c r="O2276" i="1"/>
  <c r="P2276" i="1" s="1" a="1"/>
  <c r="P2276" i="1" s="1"/>
  <c r="O2277" i="1"/>
  <c r="P2277" i="1" s="1" a="1"/>
  <c r="P2277" i="1" s="1"/>
  <c r="O2278" i="1"/>
  <c r="P2278" i="1" s="1" a="1"/>
  <c r="P2278" i="1" s="1"/>
  <c r="O2279" i="1"/>
  <c r="P2279" i="1" s="1" a="1"/>
  <c r="P2279" i="1" s="1"/>
  <c r="O2280" i="1"/>
  <c r="P2280" i="1" s="1" a="1"/>
  <c r="P2280" i="1" s="1"/>
  <c r="O2281" i="1"/>
  <c r="P2281" i="1" s="1" a="1"/>
  <c r="P2281" i="1" s="1"/>
  <c r="O2282" i="1"/>
  <c r="P2282" i="1" s="1" a="1"/>
  <c r="P2282" i="1" s="1"/>
  <c r="O2283" i="1"/>
  <c r="P2283" i="1" s="1" a="1"/>
  <c r="P2283" i="1" s="1"/>
  <c r="O2284" i="1"/>
  <c r="P2284" i="1" s="1" a="1"/>
  <c r="P2284" i="1" s="1"/>
  <c r="O2285" i="1"/>
  <c r="P2285" i="1" s="1" a="1"/>
  <c r="P2285" i="1" s="1"/>
  <c r="O2286" i="1"/>
  <c r="P2286" i="1" s="1" a="1"/>
  <c r="P2286" i="1" s="1"/>
  <c r="O2287" i="1"/>
  <c r="P2287" i="1" s="1" a="1"/>
  <c r="P2287" i="1" s="1"/>
  <c r="O2288" i="1"/>
  <c r="P2288" i="1" s="1" a="1"/>
  <c r="P2288" i="1" s="1"/>
  <c r="O2289" i="1"/>
  <c r="P2289" i="1" s="1" a="1"/>
  <c r="P2289" i="1" s="1"/>
  <c r="O2290" i="1"/>
  <c r="P2290" i="1" s="1" a="1"/>
  <c r="P2290" i="1" s="1"/>
  <c r="O2291" i="1"/>
  <c r="P2291" i="1" s="1" a="1"/>
  <c r="P2291" i="1" s="1"/>
  <c r="O2292" i="1"/>
  <c r="P2292" i="1" s="1" a="1"/>
  <c r="P2292" i="1" s="1"/>
  <c r="O2293" i="1"/>
  <c r="P2293" i="1" s="1" a="1"/>
  <c r="P2293" i="1" s="1"/>
  <c r="O2294" i="1"/>
  <c r="P2294" i="1" s="1" a="1"/>
  <c r="P2294" i="1" s="1"/>
  <c r="O2295" i="1"/>
  <c r="P2295" i="1" s="1" a="1"/>
  <c r="P2295" i="1" s="1"/>
  <c r="O2296" i="1"/>
  <c r="P2296" i="1" s="1" a="1"/>
  <c r="P2296" i="1" s="1"/>
  <c r="O2297" i="1"/>
  <c r="P2297" i="1" s="1" a="1"/>
  <c r="P2297" i="1" s="1"/>
  <c r="O2298" i="1"/>
  <c r="P2298" i="1" s="1" a="1"/>
  <c r="P2298" i="1" s="1"/>
  <c r="O2299" i="1"/>
  <c r="P2299" i="1" s="1" a="1"/>
  <c r="P2299" i="1" s="1"/>
  <c r="O2300" i="1"/>
  <c r="P2300" i="1" s="1" a="1"/>
  <c r="P2300" i="1" s="1"/>
  <c r="O2301" i="1"/>
  <c r="P2301" i="1" s="1" a="1"/>
  <c r="P2301" i="1" s="1"/>
  <c r="O2302" i="1"/>
  <c r="P2302" i="1" s="1" a="1"/>
  <c r="P2302" i="1" s="1"/>
  <c r="O2303" i="1"/>
  <c r="P2303" i="1" s="1" a="1"/>
  <c r="P2303" i="1" s="1"/>
  <c r="O2304" i="1"/>
  <c r="P2304" i="1" s="1" a="1"/>
  <c r="P2304" i="1" s="1"/>
  <c r="O2305" i="1"/>
  <c r="P2305" i="1" s="1" a="1"/>
  <c r="P2305" i="1" s="1"/>
  <c r="O2306" i="1"/>
  <c r="P2306" i="1" s="1" a="1"/>
  <c r="P2306" i="1" s="1"/>
  <c r="O2307" i="1"/>
  <c r="P2307" i="1" s="1" a="1"/>
  <c r="P2307" i="1" s="1"/>
  <c r="O2308" i="1"/>
  <c r="P2308" i="1" s="1" a="1"/>
  <c r="P2308" i="1" s="1"/>
  <c r="O2309" i="1"/>
  <c r="P2309" i="1" s="1" a="1"/>
  <c r="P2309" i="1" s="1"/>
  <c r="O2310" i="1"/>
  <c r="P2310" i="1" s="1" a="1"/>
  <c r="P2310" i="1" s="1"/>
  <c r="O2311" i="1"/>
  <c r="P2311" i="1" s="1" a="1"/>
  <c r="P2311" i="1" s="1"/>
  <c r="O2312" i="1"/>
  <c r="P2312" i="1" s="1" a="1"/>
  <c r="P2312" i="1" s="1"/>
  <c r="O2313" i="1"/>
  <c r="P2313" i="1" s="1" a="1"/>
  <c r="P2313" i="1" s="1"/>
  <c r="O2314" i="1"/>
  <c r="P2314" i="1" s="1" a="1"/>
  <c r="P2314" i="1" s="1"/>
  <c r="O2315" i="1"/>
  <c r="P2315" i="1" s="1" a="1"/>
  <c r="P2315" i="1" s="1"/>
  <c r="O2316" i="1"/>
  <c r="P2316" i="1" s="1" a="1"/>
  <c r="P2316" i="1" s="1"/>
  <c r="O2317" i="1"/>
  <c r="P2317" i="1" s="1" a="1"/>
  <c r="P2317" i="1" s="1"/>
  <c r="O2318" i="1"/>
  <c r="P2318" i="1" s="1" a="1"/>
  <c r="P2318" i="1" s="1"/>
  <c r="O2319" i="1"/>
  <c r="P2319" i="1" s="1" a="1"/>
  <c r="P2319" i="1" s="1"/>
  <c r="O2320" i="1"/>
  <c r="P2320" i="1" s="1" a="1"/>
  <c r="P2320" i="1" s="1"/>
  <c r="O2321" i="1"/>
  <c r="P2321" i="1" s="1" a="1"/>
  <c r="P2321" i="1" s="1"/>
  <c r="O2322" i="1"/>
  <c r="P2322" i="1" s="1" a="1"/>
  <c r="P2322" i="1" s="1"/>
  <c r="O2323" i="1"/>
  <c r="P2323" i="1" s="1" a="1"/>
  <c r="P2323" i="1" s="1"/>
  <c r="O2324" i="1"/>
  <c r="P2324" i="1" s="1" a="1"/>
  <c r="P2324" i="1" s="1"/>
  <c r="O2325" i="1"/>
  <c r="P2325" i="1" s="1" a="1"/>
  <c r="P2325" i="1" s="1"/>
  <c r="O2326" i="1"/>
  <c r="P2326" i="1" s="1" a="1"/>
  <c r="P2326" i="1" s="1"/>
  <c r="O2327" i="1"/>
  <c r="P2327" i="1" s="1" a="1"/>
  <c r="P2327" i="1" s="1"/>
  <c r="O2328" i="1"/>
  <c r="P2328" i="1" s="1" a="1"/>
  <c r="P2328" i="1" s="1"/>
  <c r="O2329" i="1"/>
  <c r="P2329" i="1" s="1" a="1"/>
  <c r="P2329" i="1" s="1"/>
  <c r="O2330" i="1"/>
  <c r="P2330" i="1" s="1" a="1"/>
  <c r="P2330" i="1" s="1"/>
  <c r="O2331" i="1"/>
  <c r="P2331" i="1" s="1" a="1"/>
  <c r="P2331" i="1" s="1"/>
  <c r="O2332" i="1"/>
  <c r="P2332" i="1" s="1" a="1"/>
  <c r="P2332" i="1" s="1"/>
  <c r="O2333" i="1"/>
  <c r="P2333" i="1" s="1" a="1"/>
  <c r="P2333" i="1" s="1"/>
  <c r="O2334" i="1"/>
  <c r="P2334" i="1" s="1" a="1"/>
  <c r="P2334" i="1" s="1"/>
  <c r="O2335" i="1"/>
  <c r="P2335" i="1" s="1" a="1"/>
  <c r="P2335" i="1" s="1"/>
  <c r="O2336" i="1"/>
  <c r="P2336" i="1" s="1" a="1"/>
  <c r="P2336" i="1" s="1"/>
  <c r="O2337" i="1"/>
  <c r="P2337" i="1" s="1" a="1"/>
  <c r="P2337" i="1" s="1"/>
  <c r="O2338" i="1"/>
  <c r="P2338" i="1" s="1" a="1"/>
  <c r="P2338" i="1" s="1"/>
  <c r="O2339" i="1"/>
  <c r="P2339" i="1" s="1" a="1"/>
  <c r="P2339" i="1" s="1"/>
  <c r="O2340" i="1"/>
  <c r="P2340" i="1" s="1" a="1"/>
  <c r="P2340" i="1" s="1"/>
  <c r="O2341" i="1"/>
  <c r="P2341" i="1" s="1" a="1"/>
  <c r="P2341" i="1" s="1"/>
  <c r="O2342" i="1"/>
  <c r="P2342" i="1" s="1" a="1"/>
  <c r="P2342" i="1" s="1"/>
  <c r="O2343" i="1"/>
  <c r="P2343" i="1" s="1" a="1"/>
  <c r="P2343" i="1" s="1"/>
  <c r="O2344" i="1"/>
  <c r="P2344" i="1" s="1" a="1"/>
  <c r="P2344" i="1" s="1"/>
  <c r="O2345" i="1"/>
  <c r="P2345" i="1" s="1" a="1"/>
  <c r="P2345" i="1" s="1"/>
  <c r="O2346" i="1"/>
  <c r="P2346" i="1" s="1" a="1"/>
  <c r="P2346" i="1" s="1"/>
  <c r="O2347" i="1"/>
  <c r="P2347" i="1" s="1" a="1"/>
  <c r="P2347" i="1" s="1"/>
  <c r="O2348" i="1"/>
  <c r="P2348" i="1" s="1" a="1"/>
  <c r="P2348" i="1" s="1"/>
  <c r="O2349" i="1"/>
  <c r="P2349" i="1" s="1" a="1"/>
  <c r="P2349" i="1" s="1"/>
  <c r="O2350" i="1"/>
  <c r="P2350" i="1" s="1" a="1"/>
  <c r="P2350" i="1" s="1"/>
  <c r="O2351" i="1"/>
  <c r="P2351" i="1" s="1" a="1"/>
  <c r="P2351" i="1" s="1"/>
  <c r="O2352" i="1"/>
  <c r="P2352" i="1" s="1" a="1"/>
  <c r="P2352" i="1" s="1"/>
  <c r="O2353" i="1"/>
  <c r="P2353" i="1" s="1" a="1"/>
  <c r="P2353" i="1" s="1"/>
  <c r="O2354" i="1"/>
  <c r="P2354" i="1" s="1" a="1"/>
  <c r="P2354" i="1" s="1"/>
  <c r="O2355" i="1"/>
  <c r="P2355" i="1" s="1" a="1"/>
  <c r="P2355" i="1" s="1"/>
  <c r="O2356" i="1"/>
  <c r="P2356" i="1" s="1" a="1"/>
  <c r="P2356" i="1" s="1"/>
  <c r="O2357" i="1"/>
  <c r="P2357" i="1" s="1" a="1"/>
  <c r="P2357" i="1" s="1"/>
  <c r="O2358" i="1"/>
  <c r="P2358" i="1" s="1" a="1"/>
  <c r="P2358" i="1" s="1"/>
  <c r="O2359" i="1"/>
  <c r="P2359" i="1" s="1" a="1"/>
  <c r="P2359" i="1" s="1"/>
  <c r="O2360" i="1"/>
  <c r="P2360" i="1" s="1" a="1"/>
  <c r="P2360" i="1" s="1"/>
  <c r="O2361" i="1"/>
  <c r="P2361" i="1" s="1" a="1"/>
  <c r="P2361" i="1" s="1"/>
  <c r="O2362" i="1"/>
  <c r="P2362" i="1" s="1" a="1"/>
  <c r="P2362" i="1" s="1"/>
  <c r="O2363" i="1"/>
  <c r="P2363" i="1" s="1" a="1"/>
  <c r="P2363" i="1" s="1"/>
  <c r="O2364" i="1"/>
  <c r="P2364" i="1" s="1" a="1"/>
  <c r="P2364" i="1" s="1"/>
  <c r="O2365" i="1"/>
  <c r="P2365" i="1" s="1" a="1"/>
  <c r="P2365" i="1" s="1"/>
  <c r="O2366" i="1"/>
  <c r="P2366" i="1" s="1" a="1"/>
  <c r="P2366" i="1" s="1"/>
  <c r="O2367" i="1"/>
  <c r="P2367" i="1" s="1" a="1"/>
  <c r="P2367" i="1" s="1"/>
  <c r="O2368" i="1"/>
  <c r="P2368" i="1" s="1" a="1"/>
  <c r="P2368" i="1" s="1"/>
  <c r="O2369" i="1"/>
  <c r="P2369" i="1" s="1" a="1"/>
  <c r="P2369" i="1" s="1"/>
  <c r="O2370" i="1"/>
  <c r="P2370" i="1" s="1" a="1"/>
  <c r="P2370" i="1" s="1"/>
  <c r="O2371" i="1"/>
  <c r="P2371" i="1" s="1" a="1"/>
  <c r="P2371" i="1" s="1"/>
  <c r="O2372" i="1"/>
  <c r="P2372" i="1" s="1" a="1"/>
  <c r="P2372" i="1" s="1"/>
  <c r="O2373" i="1"/>
  <c r="P2373" i="1" s="1" a="1"/>
  <c r="P2373" i="1" s="1"/>
  <c r="O2374" i="1"/>
  <c r="P2374" i="1" s="1" a="1"/>
  <c r="P2374" i="1" s="1"/>
  <c r="O2375" i="1"/>
  <c r="P2375" i="1" s="1" a="1"/>
  <c r="P2375" i="1" s="1"/>
  <c r="O2376" i="1"/>
  <c r="P2376" i="1" s="1" a="1"/>
  <c r="P2376" i="1" s="1"/>
  <c r="O2377" i="1"/>
  <c r="P2377" i="1" s="1" a="1"/>
  <c r="P2377" i="1" s="1"/>
  <c r="O2378" i="1"/>
  <c r="P2378" i="1" s="1" a="1"/>
  <c r="P2378" i="1" s="1"/>
  <c r="O2379" i="1"/>
  <c r="P2379" i="1" s="1" a="1"/>
  <c r="P2379" i="1" s="1"/>
  <c r="O2380" i="1"/>
  <c r="P2380" i="1" s="1" a="1"/>
  <c r="P2380" i="1" s="1"/>
  <c r="O2381" i="1"/>
  <c r="P2381" i="1" s="1" a="1"/>
  <c r="P2381" i="1" s="1"/>
  <c r="O2382" i="1"/>
  <c r="P2382" i="1" s="1" a="1"/>
  <c r="P2382" i="1" s="1"/>
  <c r="O2383" i="1"/>
  <c r="P2383" i="1" s="1" a="1"/>
  <c r="P2383" i="1" s="1"/>
  <c r="O2384" i="1"/>
  <c r="P2384" i="1" s="1" a="1"/>
  <c r="P2384" i="1" s="1"/>
  <c r="O2385" i="1"/>
  <c r="P2385" i="1" s="1" a="1"/>
  <c r="P2385" i="1" s="1"/>
  <c r="O2386" i="1"/>
  <c r="P2386" i="1" s="1" a="1"/>
  <c r="P2386" i="1" s="1"/>
  <c r="O2387" i="1"/>
  <c r="P2387" i="1" s="1" a="1"/>
  <c r="P2387" i="1" s="1"/>
  <c r="O2388" i="1"/>
  <c r="P2388" i="1" s="1" a="1"/>
  <c r="P2388" i="1" s="1"/>
  <c r="O2389" i="1"/>
  <c r="P2389" i="1" s="1" a="1"/>
  <c r="P2389" i="1" s="1"/>
  <c r="O2390" i="1"/>
  <c r="P2390" i="1" s="1" a="1"/>
  <c r="P2390" i="1" s="1"/>
  <c r="O2391" i="1"/>
  <c r="P2391" i="1" s="1" a="1"/>
  <c r="P2391" i="1" s="1"/>
  <c r="O2392" i="1"/>
  <c r="P2392" i="1" s="1" a="1"/>
  <c r="P2392" i="1" s="1"/>
  <c r="O2393" i="1"/>
  <c r="P2393" i="1" s="1" a="1"/>
  <c r="P2393" i="1" s="1"/>
  <c r="O2394" i="1"/>
  <c r="P2394" i="1" s="1" a="1"/>
  <c r="P2394" i="1" s="1"/>
  <c r="O2395" i="1"/>
  <c r="P2395" i="1" s="1" a="1"/>
  <c r="P2395" i="1" s="1"/>
  <c r="O2396" i="1"/>
  <c r="P2396" i="1" s="1" a="1"/>
  <c r="P2396" i="1" s="1"/>
  <c r="O2397" i="1"/>
  <c r="P2397" i="1" s="1" a="1"/>
  <c r="P2397" i="1" s="1"/>
  <c r="O2398" i="1"/>
  <c r="P2398" i="1" s="1" a="1"/>
  <c r="P2398" i="1" s="1"/>
  <c r="O2399" i="1"/>
  <c r="P2399" i="1" s="1" a="1"/>
  <c r="P2399" i="1" s="1"/>
  <c r="O2400" i="1"/>
  <c r="P2400" i="1" s="1" a="1"/>
  <c r="P2400" i="1" s="1"/>
  <c r="O2401" i="1"/>
  <c r="P2401" i="1" s="1" a="1"/>
  <c r="P2401" i="1" s="1"/>
  <c r="O2402" i="1"/>
  <c r="P2402" i="1" s="1" a="1"/>
  <c r="P2402" i="1" s="1"/>
  <c r="O2403" i="1"/>
  <c r="P2403" i="1" s="1" a="1"/>
  <c r="P2403" i="1" s="1"/>
  <c r="O2404" i="1"/>
  <c r="P2404" i="1" s="1" a="1"/>
  <c r="P2404" i="1" s="1"/>
  <c r="O2405" i="1"/>
  <c r="P2405" i="1" s="1" a="1"/>
  <c r="P2405" i="1" s="1"/>
  <c r="O2406" i="1"/>
  <c r="P2406" i="1" s="1" a="1"/>
  <c r="P2406" i="1" s="1"/>
  <c r="O2407" i="1"/>
  <c r="P2407" i="1" s="1" a="1"/>
  <c r="P2407" i="1" s="1"/>
  <c r="O2408" i="1"/>
  <c r="P2408" i="1" s="1" a="1"/>
  <c r="P2408" i="1" s="1"/>
  <c r="O2409" i="1"/>
  <c r="P2409" i="1" s="1" a="1"/>
  <c r="P2409" i="1" s="1"/>
  <c r="O2410" i="1"/>
  <c r="P2410" i="1" s="1" a="1"/>
  <c r="P2410" i="1" s="1"/>
  <c r="O2411" i="1"/>
  <c r="P2411" i="1" s="1" a="1"/>
  <c r="P2411" i="1" s="1"/>
  <c r="O2412" i="1"/>
  <c r="P2412" i="1" s="1" a="1"/>
  <c r="P2412" i="1" s="1"/>
  <c r="O2413" i="1"/>
  <c r="P2413" i="1" s="1" a="1"/>
  <c r="P2413" i="1" s="1"/>
  <c r="O2414" i="1"/>
  <c r="P2414" i="1" s="1" a="1"/>
  <c r="P2414" i="1" s="1"/>
  <c r="O2415" i="1"/>
  <c r="P2415" i="1" s="1" a="1"/>
  <c r="P2415" i="1" s="1"/>
  <c r="O2416" i="1"/>
  <c r="P2416" i="1" s="1" a="1"/>
  <c r="P2416" i="1" s="1"/>
  <c r="O2417" i="1"/>
  <c r="P2417" i="1" s="1" a="1"/>
  <c r="P2417" i="1" s="1"/>
  <c r="O2418" i="1"/>
  <c r="P2418" i="1" s="1" a="1"/>
  <c r="P2418" i="1" s="1"/>
  <c r="O2419" i="1"/>
  <c r="P2419" i="1" s="1" a="1"/>
  <c r="P2419" i="1" s="1"/>
  <c r="O2420" i="1"/>
  <c r="P2420" i="1" s="1" a="1"/>
  <c r="P2420" i="1" s="1"/>
  <c r="O2421" i="1"/>
  <c r="P2421" i="1" s="1" a="1"/>
  <c r="P2421" i="1" s="1"/>
  <c r="O2422" i="1"/>
  <c r="P2422" i="1" s="1" a="1"/>
  <c r="P2422" i="1" s="1"/>
  <c r="O2423" i="1"/>
  <c r="P2423" i="1" s="1" a="1"/>
  <c r="P2423" i="1" s="1"/>
  <c r="O2424" i="1"/>
  <c r="P2424" i="1" s="1" a="1"/>
  <c r="P2424" i="1" s="1"/>
  <c r="O2425" i="1"/>
  <c r="P2425" i="1" s="1" a="1"/>
  <c r="P2425" i="1" s="1"/>
  <c r="O2426" i="1"/>
  <c r="P2426" i="1" s="1" a="1"/>
  <c r="P2426" i="1" s="1"/>
  <c r="O2427" i="1"/>
  <c r="P2427" i="1" s="1" a="1"/>
  <c r="P2427" i="1" s="1"/>
  <c r="O2428" i="1"/>
  <c r="P2428" i="1" s="1" a="1"/>
  <c r="P2428" i="1" s="1"/>
  <c r="O2429" i="1"/>
  <c r="P2429" i="1" s="1" a="1"/>
  <c r="P2429" i="1" s="1"/>
  <c r="O2430" i="1"/>
  <c r="P2430" i="1" s="1" a="1"/>
  <c r="P2430" i="1" s="1"/>
  <c r="O2431" i="1"/>
  <c r="P2431" i="1" s="1" a="1"/>
  <c r="P2431" i="1" s="1"/>
  <c r="O2432" i="1"/>
  <c r="P2432" i="1" s="1" a="1"/>
  <c r="P2432" i="1" s="1"/>
  <c r="O2433" i="1"/>
  <c r="P2433" i="1" s="1" a="1"/>
  <c r="P2433" i="1" s="1"/>
  <c r="O2434" i="1"/>
  <c r="P2434" i="1" s="1" a="1"/>
  <c r="P2434" i="1" s="1"/>
  <c r="O2435" i="1"/>
  <c r="P2435" i="1" s="1" a="1"/>
  <c r="P2435" i="1" s="1"/>
  <c r="O2436" i="1"/>
  <c r="P2436" i="1" s="1" a="1"/>
  <c r="P2436" i="1" s="1"/>
  <c r="O2437" i="1"/>
  <c r="P2437" i="1" s="1" a="1"/>
  <c r="P2437" i="1" s="1"/>
  <c r="O2438" i="1"/>
  <c r="P2438" i="1" s="1" a="1"/>
  <c r="P2438" i="1" s="1"/>
  <c r="O2439" i="1"/>
  <c r="P2439" i="1" s="1" a="1"/>
  <c r="P2439" i="1" s="1"/>
  <c r="O2440" i="1"/>
  <c r="P2440" i="1" s="1" a="1"/>
  <c r="P2440" i="1" s="1"/>
  <c r="O2441" i="1"/>
  <c r="P2441" i="1" s="1" a="1"/>
  <c r="P2441" i="1" s="1"/>
  <c r="O2442" i="1"/>
  <c r="P2442" i="1" s="1" a="1"/>
  <c r="P2442" i="1" s="1"/>
  <c r="O2443" i="1"/>
  <c r="P2443" i="1" s="1" a="1"/>
  <c r="P2443" i="1" s="1"/>
  <c r="O2444" i="1"/>
  <c r="P2444" i="1" s="1" a="1"/>
  <c r="P2444" i="1" s="1"/>
  <c r="O2445" i="1"/>
  <c r="P2445" i="1" s="1" a="1"/>
  <c r="P2445" i="1" s="1"/>
  <c r="O2446" i="1"/>
  <c r="P2446" i="1" s="1" a="1"/>
  <c r="P2446" i="1" s="1"/>
  <c r="O2447" i="1"/>
  <c r="P2447" i="1" s="1" a="1"/>
  <c r="P2447" i="1" s="1"/>
  <c r="O2448" i="1"/>
  <c r="P2448" i="1" s="1" a="1"/>
  <c r="P2448" i="1" s="1"/>
  <c r="O2449" i="1"/>
  <c r="P2449" i="1" s="1" a="1"/>
  <c r="P2449" i="1" s="1"/>
  <c r="O2450" i="1"/>
  <c r="P2450" i="1" s="1" a="1"/>
  <c r="P2450" i="1" s="1"/>
  <c r="O2451" i="1"/>
  <c r="P2451" i="1" s="1" a="1"/>
  <c r="P2451" i="1" s="1"/>
  <c r="O2452" i="1"/>
  <c r="P2452" i="1" s="1" a="1"/>
  <c r="P2452" i="1" s="1"/>
  <c r="O2453" i="1"/>
  <c r="P2453" i="1" s="1" a="1"/>
  <c r="P2453" i="1" s="1"/>
  <c r="O2454" i="1"/>
  <c r="P2454" i="1" s="1" a="1"/>
  <c r="P2454" i="1" s="1"/>
  <c r="O2455" i="1"/>
  <c r="P2455" i="1" s="1" a="1"/>
  <c r="P2455" i="1" s="1"/>
  <c r="O2456" i="1"/>
  <c r="P2456" i="1" s="1" a="1"/>
  <c r="P2456" i="1" s="1"/>
  <c r="O2457" i="1"/>
  <c r="P2457" i="1" s="1" a="1"/>
  <c r="P2457" i="1" s="1"/>
  <c r="O2458" i="1"/>
  <c r="P2458" i="1" s="1" a="1"/>
  <c r="P2458" i="1" s="1"/>
  <c r="O2459" i="1"/>
  <c r="P2459" i="1" s="1" a="1"/>
  <c r="P2459" i="1" s="1"/>
  <c r="O2460" i="1"/>
  <c r="P2460" i="1" s="1" a="1"/>
  <c r="P2460" i="1" s="1"/>
  <c r="O2461" i="1"/>
  <c r="P2461" i="1" s="1" a="1"/>
  <c r="P2461" i="1" s="1"/>
  <c r="O2462" i="1"/>
  <c r="P2462" i="1" s="1" a="1"/>
  <c r="P2462" i="1" s="1"/>
  <c r="O2463" i="1"/>
  <c r="P2463" i="1" s="1" a="1"/>
  <c r="P2463" i="1" s="1"/>
  <c r="O2464" i="1"/>
  <c r="P2464" i="1" s="1" a="1"/>
  <c r="P2464" i="1" s="1"/>
  <c r="O2465" i="1"/>
  <c r="P2465" i="1" s="1" a="1"/>
  <c r="P2465" i="1" s="1"/>
  <c r="O2466" i="1"/>
  <c r="P2466" i="1" s="1" a="1"/>
  <c r="P2466" i="1" s="1"/>
  <c r="O2467" i="1"/>
  <c r="P2467" i="1" s="1" a="1"/>
  <c r="P2467" i="1" s="1"/>
  <c r="O2468" i="1"/>
  <c r="P2468" i="1" s="1" a="1"/>
  <c r="P2468" i="1" s="1"/>
  <c r="O2469" i="1"/>
  <c r="P2469" i="1" s="1" a="1"/>
  <c r="P2469" i="1" s="1"/>
  <c r="O2470" i="1"/>
  <c r="P2470" i="1" s="1" a="1"/>
  <c r="P2470" i="1" s="1"/>
  <c r="O2471" i="1"/>
  <c r="P2471" i="1" s="1" a="1"/>
  <c r="P2471" i="1" s="1"/>
  <c r="O2472" i="1"/>
  <c r="P2472" i="1" s="1" a="1"/>
  <c r="P2472" i="1" s="1"/>
  <c r="O2473" i="1"/>
  <c r="P2473" i="1" s="1" a="1"/>
  <c r="P2473" i="1" s="1"/>
  <c r="O2474" i="1"/>
  <c r="P2474" i="1" s="1" a="1"/>
  <c r="P2474" i="1" s="1"/>
  <c r="O2475" i="1"/>
  <c r="P2475" i="1" s="1" a="1"/>
  <c r="P2475" i="1" s="1"/>
  <c r="O2476" i="1"/>
  <c r="P2476" i="1" s="1" a="1"/>
  <c r="P2476" i="1" s="1"/>
  <c r="O2477" i="1"/>
  <c r="P2477" i="1" s="1" a="1"/>
  <c r="P2477" i="1" s="1"/>
  <c r="O2478" i="1"/>
  <c r="P2478" i="1" s="1" a="1"/>
  <c r="P2478" i="1" s="1"/>
  <c r="O2479" i="1"/>
  <c r="P2479" i="1" s="1" a="1"/>
  <c r="P2479" i="1" s="1"/>
  <c r="O2480" i="1"/>
  <c r="P2480" i="1" s="1" a="1"/>
  <c r="P2480" i="1" s="1"/>
  <c r="O2481" i="1"/>
  <c r="P2481" i="1" s="1" a="1"/>
  <c r="P2481" i="1" s="1"/>
  <c r="O2482" i="1"/>
  <c r="P2482" i="1" s="1" a="1"/>
  <c r="P2482" i="1" s="1"/>
  <c r="O2483" i="1"/>
  <c r="P2483" i="1" s="1" a="1"/>
  <c r="P2483" i="1" s="1"/>
  <c r="O2484" i="1"/>
  <c r="P2484" i="1" s="1" a="1"/>
  <c r="P2484" i="1" s="1"/>
  <c r="O2485" i="1"/>
  <c r="P2485" i="1" s="1" a="1"/>
  <c r="P2485" i="1" s="1"/>
  <c r="O2486" i="1"/>
  <c r="P2486" i="1" s="1" a="1"/>
  <c r="P2486" i="1" s="1"/>
  <c r="O2487" i="1"/>
  <c r="P2487" i="1" s="1" a="1"/>
  <c r="P2487" i="1" s="1"/>
  <c r="O2488" i="1"/>
  <c r="P2488" i="1" s="1" a="1"/>
  <c r="P2488" i="1" s="1"/>
  <c r="O2489" i="1"/>
  <c r="P2489" i="1" s="1" a="1"/>
  <c r="P2489" i="1" s="1"/>
  <c r="O2490" i="1"/>
  <c r="P2490" i="1" s="1" a="1"/>
  <c r="P2490" i="1" s="1"/>
  <c r="O2491" i="1"/>
  <c r="P2491" i="1" s="1" a="1"/>
  <c r="P2491" i="1" s="1"/>
  <c r="O2492" i="1"/>
  <c r="P2492" i="1" s="1" a="1"/>
  <c r="P2492" i="1" s="1"/>
  <c r="O2493" i="1"/>
  <c r="P2493" i="1" s="1" a="1"/>
  <c r="P2493" i="1" s="1"/>
  <c r="O2494" i="1"/>
  <c r="P2494" i="1" s="1" a="1"/>
  <c r="P2494" i="1" s="1"/>
  <c r="O2495" i="1"/>
  <c r="P2495" i="1" s="1" a="1"/>
  <c r="P2495" i="1" s="1"/>
  <c r="O2496" i="1"/>
  <c r="P2496" i="1" s="1" a="1"/>
  <c r="P2496" i="1" s="1"/>
  <c r="O2497" i="1"/>
  <c r="P2497" i="1" s="1" a="1"/>
  <c r="P2497" i="1" s="1"/>
  <c r="O2498" i="1"/>
  <c r="P2498" i="1" s="1" a="1"/>
  <c r="P2498" i="1" s="1"/>
  <c r="O2499" i="1"/>
  <c r="P2499" i="1" s="1" a="1"/>
  <c r="P2499" i="1" s="1"/>
  <c r="O2500" i="1"/>
  <c r="P2500" i="1" s="1" a="1"/>
  <c r="P2500" i="1" s="1"/>
  <c r="O2501" i="1"/>
  <c r="P2501" i="1" s="1" a="1"/>
  <c r="P2501" i="1" s="1"/>
  <c r="O2502" i="1"/>
  <c r="P2502" i="1" s="1" a="1"/>
  <c r="P2502" i="1" s="1"/>
  <c r="O2503" i="1"/>
  <c r="P2503" i="1" s="1" a="1"/>
  <c r="P2503" i="1" s="1"/>
  <c r="O2504" i="1"/>
  <c r="P2504" i="1" s="1" a="1"/>
  <c r="P2504" i="1" s="1"/>
  <c r="O2505" i="1"/>
  <c r="P2505" i="1" s="1" a="1"/>
  <c r="P2505" i="1" s="1"/>
  <c r="O2506" i="1"/>
  <c r="P2506" i="1" s="1" a="1"/>
  <c r="P2506" i="1" s="1"/>
  <c r="O2507" i="1"/>
  <c r="P2507" i="1" s="1" a="1"/>
  <c r="P2507" i="1" s="1"/>
  <c r="O2508" i="1"/>
  <c r="P2508" i="1" s="1" a="1"/>
  <c r="P2508" i="1" s="1"/>
  <c r="O2509" i="1"/>
  <c r="P2509" i="1" s="1" a="1"/>
  <c r="P2509" i="1" s="1"/>
  <c r="O2510" i="1"/>
  <c r="P2510" i="1" s="1" a="1"/>
  <c r="P2510" i="1" s="1"/>
  <c r="O2511" i="1"/>
  <c r="P2511" i="1" s="1" a="1"/>
  <c r="P2511" i="1" s="1"/>
  <c r="O2512" i="1"/>
  <c r="P2512" i="1" s="1" a="1"/>
  <c r="P2512" i="1" s="1"/>
  <c r="O2513" i="1"/>
  <c r="P2513" i="1" s="1" a="1"/>
  <c r="P2513" i="1" s="1"/>
  <c r="O2514" i="1"/>
  <c r="P2514" i="1" s="1" a="1"/>
  <c r="P2514" i="1" s="1"/>
  <c r="O2515" i="1"/>
  <c r="P2515" i="1" s="1" a="1"/>
  <c r="P2515" i="1" s="1"/>
  <c r="O2516" i="1"/>
  <c r="P2516" i="1" s="1" a="1"/>
  <c r="P2516" i="1" s="1"/>
  <c r="O2517" i="1"/>
  <c r="P2517" i="1" s="1" a="1"/>
  <c r="P2517" i="1" s="1"/>
  <c r="O2518" i="1"/>
  <c r="P2518" i="1" s="1" a="1"/>
  <c r="P2518" i="1" s="1"/>
  <c r="O2519" i="1"/>
  <c r="P2519" i="1" s="1" a="1"/>
  <c r="P2519" i="1" s="1"/>
  <c r="O2520" i="1"/>
  <c r="P2520" i="1" s="1" a="1"/>
  <c r="P2520" i="1" s="1"/>
  <c r="O2521" i="1"/>
  <c r="P2521" i="1" s="1" a="1"/>
  <c r="P2521" i="1" s="1"/>
  <c r="O2522" i="1"/>
  <c r="P2522" i="1" s="1" a="1"/>
  <c r="P2522" i="1" s="1"/>
  <c r="O2523" i="1"/>
  <c r="P2523" i="1" s="1" a="1"/>
  <c r="P2523" i="1" s="1"/>
  <c r="O2524" i="1"/>
  <c r="P2524" i="1" s="1" a="1"/>
  <c r="P2524" i="1" s="1"/>
  <c r="O2525" i="1"/>
  <c r="P2525" i="1" s="1" a="1"/>
  <c r="P2525" i="1" s="1"/>
  <c r="O2526" i="1"/>
  <c r="P2526" i="1" s="1" a="1"/>
  <c r="P2526" i="1" s="1"/>
  <c r="O2527" i="1"/>
  <c r="P2527" i="1" s="1" a="1"/>
  <c r="P2527" i="1" s="1"/>
  <c r="O2528" i="1"/>
  <c r="P2528" i="1" s="1" a="1"/>
  <c r="P2528" i="1" s="1"/>
  <c r="O2529" i="1"/>
  <c r="P2529" i="1" s="1" a="1"/>
  <c r="P2529" i="1" s="1"/>
  <c r="O2530" i="1"/>
  <c r="P2530" i="1" s="1" a="1"/>
  <c r="P2530" i="1" s="1"/>
  <c r="O2531" i="1"/>
  <c r="P2531" i="1" s="1" a="1"/>
  <c r="P2531" i="1" s="1"/>
  <c r="O2532" i="1"/>
  <c r="P2532" i="1" s="1" a="1"/>
  <c r="P2532" i="1" s="1"/>
  <c r="O2533" i="1"/>
  <c r="P2533" i="1" s="1" a="1"/>
  <c r="P2533" i="1" s="1"/>
  <c r="O2534" i="1"/>
  <c r="P2534" i="1" s="1" a="1"/>
  <c r="P2534" i="1" s="1"/>
  <c r="O2535" i="1"/>
  <c r="P2535" i="1" s="1" a="1"/>
  <c r="P2535" i="1" s="1"/>
  <c r="O2536" i="1"/>
  <c r="P2536" i="1" s="1" a="1"/>
  <c r="P2536" i="1" s="1"/>
  <c r="O2537" i="1"/>
  <c r="P2537" i="1" s="1" a="1"/>
  <c r="P2537" i="1" s="1"/>
  <c r="O2538" i="1"/>
  <c r="P2538" i="1" s="1" a="1"/>
  <c r="P2538" i="1" s="1"/>
  <c r="O2539" i="1"/>
  <c r="P2539" i="1" s="1" a="1"/>
  <c r="P2539" i="1" s="1"/>
  <c r="O2540" i="1"/>
  <c r="P2540" i="1" s="1" a="1"/>
  <c r="P2540" i="1" s="1"/>
  <c r="O2541" i="1"/>
  <c r="P2541" i="1" s="1" a="1"/>
  <c r="P2541" i="1" s="1"/>
  <c r="O2542" i="1"/>
  <c r="P2542" i="1" s="1" a="1"/>
  <c r="P2542" i="1" s="1"/>
  <c r="O2543" i="1"/>
  <c r="P2543" i="1" s="1" a="1"/>
  <c r="P2543" i="1" s="1"/>
  <c r="O2544" i="1"/>
  <c r="P2544" i="1" s="1" a="1"/>
  <c r="P2544" i="1" s="1"/>
  <c r="O2545" i="1"/>
  <c r="P2545" i="1" s="1" a="1"/>
  <c r="P2545" i="1" s="1"/>
  <c r="O2546" i="1"/>
  <c r="P2546" i="1" s="1" a="1"/>
  <c r="P2546" i="1" s="1"/>
  <c r="O2547" i="1"/>
  <c r="P2547" i="1" s="1" a="1"/>
  <c r="P2547" i="1" s="1"/>
  <c r="O2548" i="1"/>
  <c r="P2548" i="1" s="1" a="1"/>
  <c r="P2548" i="1" s="1"/>
  <c r="O2549" i="1"/>
  <c r="P2549" i="1" s="1" a="1"/>
  <c r="P2549" i="1" s="1"/>
  <c r="O2550" i="1"/>
  <c r="P2550" i="1" s="1" a="1"/>
  <c r="P2550" i="1" s="1"/>
  <c r="O2551" i="1"/>
  <c r="P2551" i="1" s="1" a="1"/>
  <c r="P2551" i="1" s="1"/>
  <c r="O2552" i="1"/>
  <c r="P2552" i="1" s="1" a="1"/>
  <c r="P2552" i="1" s="1"/>
  <c r="O2553" i="1"/>
  <c r="P2553" i="1" s="1" a="1"/>
  <c r="P2553" i="1" s="1"/>
  <c r="O2554" i="1"/>
  <c r="P2554" i="1" s="1" a="1"/>
  <c r="P2554" i="1" s="1"/>
  <c r="O2555" i="1"/>
  <c r="P2555" i="1" s="1" a="1"/>
  <c r="P2555" i="1" s="1"/>
  <c r="O2556" i="1"/>
  <c r="P2556" i="1" s="1" a="1"/>
  <c r="P2556" i="1" s="1"/>
  <c r="O2557" i="1"/>
  <c r="P2557" i="1" s="1" a="1"/>
  <c r="P2557" i="1" s="1"/>
  <c r="O2558" i="1"/>
  <c r="P2558" i="1" s="1" a="1"/>
  <c r="P2558" i="1" s="1"/>
  <c r="O2559" i="1"/>
  <c r="P2559" i="1" s="1" a="1"/>
  <c r="P2559" i="1" s="1"/>
  <c r="O2560" i="1"/>
  <c r="P2560" i="1" s="1" a="1"/>
  <c r="P2560" i="1" s="1"/>
  <c r="O2561" i="1"/>
  <c r="P2561" i="1" s="1" a="1"/>
  <c r="P2561" i="1" s="1"/>
  <c r="O2562" i="1"/>
  <c r="P2562" i="1" s="1" a="1"/>
  <c r="P2562" i="1" s="1"/>
  <c r="O2563" i="1"/>
  <c r="P2563" i="1" s="1" a="1"/>
  <c r="P2563" i="1" s="1"/>
  <c r="O2564" i="1"/>
  <c r="P2564" i="1" s="1" a="1"/>
  <c r="P2564" i="1" s="1"/>
  <c r="O2565" i="1"/>
  <c r="P2565" i="1" s="1" a="1"/>
  <c r="P2565" i="1" s="1"/>
  <c r="O2566" i="1"/>
  <c r="P2566" i="1" s="1" a="1"/>
  <c r="P2566" i="1" s="1"/>
  <c r="O2567" i="1"/>
  <c r="P2567" i="1" s="1" a="1"/>
  <c r="P2567" i="1" s="1"/>
  <c r="O2568" i="1"/>
  <c r="P2568" i="1" s="1" a="1"/>
  <c r="P2568" i="1" s="1"/>
  <c r="O2569" i="1"/>
  <c r="P2569" i="1" s="1" a="1"/>
  <c r="P2569" i="1" s="1"/>
  <c r="O2570" i="1"/>
  <c r="P2570" i="1" s="1" a="1"/>
  <c r="P2570" i="1" s="1"/>
  <c r="O2571" i="1"/>
  <c r="P2571" i="1" s="1" a="1"/>
  <c r="P2571" i="1" s="1"/>
  <c r="O2572" i="1"/>
  <c r="P2572" i="1" s="1" a="1"/>
  <c r="P2572" i="1" s="1"/>
  <c r="O2573" i="1"/>
  <c r="P2573" i="1" s="1" a="1"/>
  <c r="P2573" i="1" s="1"/>
  <c r="O2574" i="1"/>
  <c r="P2574" i="1" s="1" a="1"/>
  <c r="P2574" i="1" s="1"/>
  <c r="O2575" i="1"/>
  <c r="P2575" i="1" s="1" a="1"/>
  <c r="P2575" i="1" s="1"/>
  <c r="O2576" i="1"/>
  <c r="P2576" i="1" s="1" a="1"/>
  <c r="P2576" i="1" s="1"/>
  <c r="O2577" i="1"/>
  <c r="P2577" i="1" s="1" a="1"/>
  <c r="P2577" i="1" s="1"/>
  <c r="O2578" i="1"/>
  <c r="P2578" i="1" s="1" a="1"/>
  <c r="P2578" i="1" s="1"/>
  <c r="O2579" i="1"/>
  <c r="P2579" i="1" s="1" a="1"/>
  <c r="P2579" i="1" s="1"/>
  <c r="O2580" i="1"/>
  <c r="P2580" i="1" s="1" a="1"/>
  <c r="P2580" i="1" s="1"/>
  <c r="O2581" i="1"/>
  <c r="P2581" i="1" s="1" a="1"/>
  <c r="P2581" i="1" s="1"/>
  <c r="O2582" i="1"/>
  <c r="P2582" i="1" s="1" a="1"/>
  <c r="P2582" i="1" s="1"/>
  <c r="O2583" i="1"/>
  <c r="P2583" i="1" s="1" a="1"/>
  <c r="P2583" i="1" s="1"/>
  <c r="O2584" i="1"/>
  <c r="P2584" i="1" s="1" a="1"/>
  <c r="P2584" i="1" s="1"/>
  <c r="O2585" i="1"/>
  <c r="P2585" i="1" s="1" a="1"/>
  <c r="P2585" i="1" s="1"/>
  <c r="O2586" i="1"/>
  <c r="P2586" i="1" s="1" a="1"/>
  <c r="P2586" i="1" s="1"/>
  <c r="O2587" i="1"/>
  <c r="P2587" i="1" s="1" a="1"/>
  <c r="P2587" i="1" s="1"/>
  <c r="O2588" i="1"/>
  <c r="P2588" i="1" s="1" a="1"/>
  <c r="P2588" i="1" s="1"/>
  <c r="O2589" i="1"/>
  <c r="P2589" i="1" s="1" a="1"/>
  <c r="P2589" i="1" s="1"/>
  <c r="O2590" i="1"/>
  <c r="P2590" i="1" s="1" a="1"/>
  <c r="P2590" i="1" s="1"/>
  <c r="O2591" i="1"/>
  <c r="P2591" i="1" s="1" a="1"/>
  <c r="P2591" i="1" s="1"/>
  <c r="O2592" i="1"/>
  <c r="P2592" i="1" s="1" a="1"/>
  <c r="P2592" i="1" s="1"/>
  <c r="O2593" i="1"/>
  <c r="P2593" i="1" s="1" a="1"/>
  <c r="P2593" i="1" s="1"/>
  <c r="O2594" i="1"/>
  <c r="P2594" i="1" s="1" a="1"/>
  <c r="P2594" i="1" s="1"/>
  <c r="O2595" i="1"/>
  <c r="P2595" i="1" s="1" a="1"/>
  <c r="P2595" i="1" s="1"/>
  <c r="O2596" i="1"/>
  <c r="P2596" i="1" s="1" a="1"/>
  <c r="P2596" i="1" s="1"/>
  <c r="O2597" i="1"/>
  <c r="P2597" i="1" s="1" a="1"/>
  <c r="P2597" i="1" s="1"/>
  <c r="O2598" i="1"/>
  <c r="P2598" i="1" s="1" a="1"/>
  <c r="P2598" i="1" s="1"/>
  <c r="O2599" i="1"/>
  <c r="P2599" i="1" s="1" a="1"/>
  <c r="P2599" i="1" s="1"/>
  <c r="O2600" i="1"/>
  <c r="P2600" i="1" s="1" a="1"/>
  <c r="P2600" i="1" s="1"/>
  <c r="O2601" i="1"/>
  <c r="P2601" i="1" s="1" a="1"/>
  <c r="P2601" i="1" s="1"/>
  <c r="O2602" i="1"/>
  <c r="P2602" i="1" s="1" a="1"/>
  <c r="P2602" i="1" s="1"/>
  <c r="O2603" i="1"/>
  <c r="P2603" i="1" s="1" a="1"/>
  <c r="P2603" i="1" s="1"/>
  <c r="O2604" i="1"/>
  <c r="P2604" i="1" s="1" a="1"/>
  <c r="P2604" i="1" s="1"/>
  <c r="O2605" i="1"/>
  <c r="P2605" i="1" s="1" a="1"/>
  <c r="P2605" i="1" s="1"/>
  <c r="O2606" i="1"/>
  <c r="P2606" i="1" s="1" a="1"/>
  <c r="P2606" i="1" s="1"/>
  <c r="O2607" i="1"/>
  <c r="P2607" i="1" s="1" a="1"/>
  <c r="P2607" i="1" s="1"/>
  <c r="O2608" i="1"/>
  <c r="P2608" i="1" s="1" a="1"/>
  <c r="P2608" i="1" s="1"/>
  <c r="O2609" i="1"/>
  <c r="P2609" i="1" s="1" a="1"/>
  <c r="P2609" i="1" s="1"/>
  <c r="O2610" i="1"/>
  <c r="P2610" i="1" s="1" a="1"/>
  <c r="P2610" i="1" s="1"/>
  <c r="O2611" i="1"/>
  <c r="P2611" i="1" s="1" a="1"/>
  <c r="P2611" i="1" s="1"/>
  <c r="O2612" i="1"/>
  <c r="P2612" i="1" s="1" a="1"/>
  <c r="P2612" i="1" s="1"/>
  <c r="O2613" i="1"/>
  <c r="P2613" i="1" s="1" a="1"/>
  <c r="P2613" i="1" s="1"/>
  <c r="O2614" i="1"/>
  <c r="P2614" i="1" s="1" a="1"/>
  <c r="P2614" i="1" s="1"/>
  <c r="O2615" i="1"/>
  <c r="P2615" i="1" s="1" a="1"/>
  <c r="P2615" i="1" s="1"/>
  <c r="O2616" i="1"/>
  <c r="P2616" i="1" s="1" a="1"/>
  <c r="P2616" i="1" s="1"/>
  <c r="O2617" i="1"/>
  <c r="P2617" i="1" s="1" a="1"/>
  <c r="P2617" i="1" s="1"/>
  <c r="O2618" i="1"/>
  <c r="P2618" i="1" s="1" a="1"/>
  <c r="P2618" i="1" s="1"/>
  <c r="O2619" i="1"/>
  <c r="P2619" i="1" s="1" a="1"/>
  <c r="P2619" i="1" s="1"/>
  <c r="O2620" i="1"/>
  <c r="P2620" i="1" s="1" a="1"/>
  <c r="P2620" i="1" s="1"/>
  <c r="O2621" i="1"/>
  <c r="P2621" i="1" s="1" a="1"/>
  <c r="P2621" i="1" s="1"/>
  <c r="O2622" i="1"/>
  <c r="P2622" i="1" s="1" a="1"/>
  <c r="P2622" i="1" s="1"/>
  <c r="O2623" i="1"/>
  <c r="P2623" i="1" s="1" a="1"/>
  <c r="P2623" i="1" s="1"/>
  <c r="O2624" i="1"/>
  <c r="P2624" i="1" s="1" a="1"/>
  <c r="P2624" i="1" s="1"/>
  <c r="O2625" i="1"/>
  <c r="P2625" i="1" s="1" a="1"/>
  <c r="P2625" i="1" s="1"/>
  <c r="O2626" i="1"/>
  <c r="P2626" i="1" s="1" a="1"/>
  <c r="P2626" i="1" s="1"/>
  <c r="O2627" i="1"/>
  <c r="P2627" i="1" s="1" a="1"/>
  <c r="P2627" i="1" s="1"/>
  <c r="O2628" i="1"/>
  <c r="P2628" i="1" s="1" a="1"/>
  <c r="P2628" i="1" s="1"/>
  <c r="O2629" i="1"/>
  <c r="P2629" i="1" s="1" a="1"/>
  <c r="P2629" i="1" s="1"/>
  <c r="O2630" i="1"/>
  <c r="P2630" i="1" s="1" a="1"/>
  <c r="P2630" i="1" s="1"/>
  <c r="O2631" i="1"/>
  <c r="P2631" i="1" s="1" a="1"/>
  <c r="P2631" i="1" s="1"/>
  <c r="O2632" i="1"/>
  <c r="P2632" i="1" s="1" a="1"/>
  <c r="P2632" i="1" s="1"/>
  <c r="O2633" i="1"/>
  <c r="P2633" i="1" s="1" a="1"/>
  <c r="P2633" i="1" s="1"/>
  <c r="O2634" i="1"/>
  <c r="P2634" i="1" s="1" a="1"/>
  <c r="P2634" i="1" s="1"/>
  <c r="O2635" i="1"/>
  <c r="P2635" i="1" s="1" a="1"/>
  <c r="P2635" i="1" s="1"/>
  <c r="O2636" i="1"/>
  <c r="P2636" i="1" s="1" a="1"/>
  <c r="P2636" i="1" s="1"/>
  <c r="O2637" i="1"/>
  <c r="P2637" i="1" s="1" a="1"/>
  <c r="P2637" i="1" s="1"/>
  <c r="O2638" i="1"/>
  <c r="P2638" i="1" s="1" a="1"/>
  <c r="P2638" i="1" s="1"/>
  <c r="O2639" i="1"/>
  <c r="P2639" i="1" s="1" a="1"/>
  <c r="P2639" i="1" s="1"/>
  <c r="O2640" i="1"/>
  <c r="P2640" i="1" s="1" a="1"/>
  <c r="P2640" i="1" s="1"/>
  <c r="O2641" i="1"/>
  <c r="P2641" i="1" s="1" a="1"/>
  <c r="P2641" i="1" s="1"/>
  <c r="O2642" i="1"/>
  <c r="P2642" i="1" s="1" a="1"/>
  <c r="P2642" i="1" s="1"/>
  <c r="O2643" i="1"/>
  <c r="P2643" i="1" s="1" a="1"/>
  <c r="P2643" i="1" s="1"/>
  <c r="O2644" i="1"/>
  <c r="P2644" i="1" s="1" a="1"/>
  <c r="P2644" i="1" s="1"/>
  <c r="O2645" i="1"/>
  <c r="P2645" i="1" s="1" a="1"/>
  <c r="P2645" i="1" s="1"/>
  <c r="O2646" i="1"/>
  <c r="P2646" i="1" s="1" a="1"/>
  <c r="P2646" i="1" s="1"/>
  <c r="O2647" i="1"/>
  <c r="P2647" i="1" s="1" a="1"/>
  <c r="P2647" i="1" s="1"/>
  <c r="O2648" i="1"/>
  <c r="P2648" i="1" s="1" a="1"/>
  <c r="P2648" i="1" s="1"/>
  <c r="O2649" i="1"/>
  <c r="P2649" i="1" s="1" a="1"/>
  <c r="P2649" i="1" s="1"/>
  <c r="O2650" i="1"/>
  <c r="P2650" i="1" s="1" a="1"/>
  <c r="P2650" i="1" s="1"/>
  <c r="O2651" i="1"/>
  <c r="P2651" i="1" s="1" a="1"/>
  <c r="P2651" i="1" s="1"/>
  <c r="O2652" i="1"/>
  <c r="P2652" i="1" s="1" a="1"/>
  <c r="P2652" i="1" s="1"/>
  <c r="O2653" i="1"/>
  <c r="P2653" i="1" s="1" a="1"/>
  <c r="P2653" i="1" s="1"/>
  <c r="O2654" i="1"/>
  <c r="P2654" i="1" s="1" a="1"/>
  <c r="P2654" i="1" s="1"/>
  <c r="O2655" i="1"/>
  <c r="P2655" i="1" s="1" a="1"/>
  <c r="P2655" i="1" s="1"/>
  <c r="O2656" i="1"/>
  <c r="P2656" i="1" s="1" a="1"/>
  <c r="P2656" i="1" s="1"/>
  <c r="O2657" i="1"/>
  <c r="P2657" i="1" s="1" a="1"/>
  <c r="P2657" i="1" s="1"/>
  <c r="O2658" i="1"/>
  <c r="P2658" i="1" s="1" a="1"/>
  <c r="P2658" i="1" s="1"/>
  <c r="O2659" i="1"/>
  <c r="P2659" i="1" s="1" a="1"/>
  <c r="P2659" i="1" s="1"/>
  <c r="O2660" i="1"/>
  <c r="P2660" i="1" s="1" a="1"/>
  <c r="P2660" i="1" s="1"/>
  <c r="O2661" i="1"/>
  <c r="P2661" i="1" s="1" a="1"/>
  <c r="P2661" i="1" s="1"/>
  <c r="O2662" i="1"/>
  <c r="P2662" i="1" s="1" a="1"/>
  <c r="P2662" i="1" s="1"/>
  <c r="O2663" i="1"/>
  <c r="P2663" i="1" s="1" a="1"/>
  <c r="P2663" i="1" s="1"/>
  <c r="O2664" i="1"/>
  <c r="P2664" i="1" s="1" a="1"/>
  <c r="P2664" i="1" s="1"/>
  <c r="O2665" i="1"/>
  <c r="P2665" i="1" s="1" a="1"/>
  <c r="P2665" i="1" s="1"/>
  <c r="O2666" i="1"/>
  <c r="P2666" i="1" s="1" a="1"/>
  <c r="P2666" i="1" s="1"/>
  <c r="O2667" i="1"/>
  <c r="P2667" i="1" s="1" a="1"/>
  <c r="P2667" i="1" s="1"/>
  <c r="O2668" i="1"/>
  <c r="P2668" i="1" s="1" a="1"/>
  <c r="P2668" i="1" s="1"/>
  <c r="O2669" i="1"/>
  <c r="P2669" i="1" s="1" a="1"/>
  <c r="P2669" i="1" s="1"/>
  <c r="O2670" i="1"/>
  <c r="P2670" i="1" s="1" a="1"/>
  <c r="P2670" i="1" s="1"/>
  <c r="O2671" i="1"/>
  <c r="P2671" i="1" s="1" a="1"/>
  <c r="P2671" i="1" s="1"/>
  <c r="O2672" i="1"/>
  <c r="P2672" i="1" s="1" a="1"/>
  <c r="P2672" i="1" s="1"/>
  <c r="O2673" i="1"/>
  <c r="P2673" i="1" s="1" a="1"/>
  <c r="P2673" i="1" s="1"/>
  <c r="O2674" i="1"/>
  <c r="P2674" i="1" s="1" a="1"/>
  <c r="P2674" i="1" s="1"/>
  <c r="O2675" i="1"/>
  <c r="P2675" i="1" s="1" a="1"/>
  <c r="P2675" i="1" s="1"/>
  <c r="O2676" i="1"/>
  <c r="P2676" i="1" s="1" a="1"/>
  <c r="P2676" i="1" s="1"/>
  <c r="O2677" i="1"/>
  <c r="P2677" i="1" s="1" a="1"/>
  <c r="P2677" i="1" s="1"/>
  <c r="O2678" i="1"/>
  <c r="P2678" i="1" s="1" a="1"/>
  <c r="P2678" i="1" s="1"/>
  <c r="O2679" i="1"/>
  <c r="P2679" i="1" s="1" a="1"/>
  <c r="P2679" i="1" s="1"/>
  <c r="O2680" i="1"/>
  <c r="P2680" i="1" s="1" a="1"/>
  <c r="P2680" i="1" s="1"/>
  <c r="O2681" i="1"/>
  <c r="P2681" i="1" s="1" a="1"/>
  <c r="P2681" i="1" s="1"/>
  <c r="O2682" i="1"/>
  <c r="P2682" i="1" s="1" a="1"/>
  <c r="P2682" i="1" s="1"/>
  <c r="O2683" i="1"/>
  <c r="P2683" i="1" s="1" a="1"/>
  <c r="P2683" i="1" s="1"/>
  <c r="O2684" i="1"/>
  <c r="P2684" i="1" s="1" a="1"/>
  <c r="P2684" i="1" s="1"/>
  <c r="O2685" i="1"/>
  <c r="P2685" i="1" s="1" a="1"/>
  <c r="P2685" i="1" s="1"/>
  <c r="O2686" i="1"/>
  <c r="P2686" i="1" s="1" a="1"/>
  <c r="P2686" i="1" s="1"/>
  <c r="O2687" i="1"/>
  <c r="P2687" i="1" s="1" a="1"/>
  <c r="P2687" i="1" s="1"/>
  <c r="O2688" i="1"/>
  <c r="P2688" i="1" s="1" a="1"/>
  <c r="P2688" i="1" s="1"/>
  <c r="O2689" i="1"/>
  <c r="P2689" i="1" s="1" a="1"/>
  <c r="P2689" i="1" s="1"/>
  <c r="O2690" i="1"/>
  <c r="P2690" i="1" s="1" a="1"/>
  <c r="P2690" i="1" s="1"/>
  <c r="O2691" i="1"/>
  <c r="P2691" i="1" s="1" a="1"/>
  <c r="P2691" i="1" s="1"/>
  <c r="O2692" i="1"/>
  <c r="P2692" i="1" s="1" a="1"/>
  <c r="P2692" i="1" s="1"/>
  <c r="O2693" i="1"/>
  <c r="P2693" i="1" s="1" a="1"/>
  <c r="P2693" i="1" s="1"/>
  <c r="O2694" i="1"/>
  <c r="P2694" i="1" s="1" a="1"/>
  <c r="P2694" i="1" s="1"/>
  <c r="O2695" i="1"/>
  <c r="P2695" i="1" s="1" a="1"/>
  <c r="P2695" i="1" s="1"/>
  <c r="O2696" i="1"/>
  <c r="P2696" i="1" s="1" a="1"/>
  <c r="P2696" i="1" s="1"/>
  <c r="O2697" i="1"/>
  <c r="P2697" i="1" s="1" a="1"/>
  <c r="P2697" i="1" s="1"/>
  <c r="O2698" i="1"/>
  <c r="P2698" i="1" s="1" a="1"/>
  <c r="P2698" i="1" s="1"/>
  <c r="O2699" i="1"/>
  <c r="P2699" i="1" s="1" a="1"/>
  <c r="P2699" i="1" s="1"/>
  <c r="O2700" i="1"/>
  <c r="P2700" i="1" s="1" a="1"/>
  <c r="P2700" i="1" s="1"/>
  <c r="O2701" i="1"/>
  <c r="P2701" i="1" s="1" a="1"/>
  <c r="P2701" i="1" s="1"/>
  <c r="O2702" i="1"/>
  <c r="P2702" i="1" s="1" a="1"/>
  <c r="P2702" i="1" s="1"/>
  <c r="O2703" i="1"/>
  <c r="P2703" i="1" s="1" a="1"/>
  <c r="P2703" i="1" s="1"/>
  <c r="O2704" i="1"/>
  <c r="P2704" i="1" s="1" a="1"/>
  <c r="P2704" i="1" s="1"/>
  <c r="O2705" i="1"/>
  <c r="P2705" i="1" s="1" a="1"/>
  <c r="P2705" i="1" s="1"/>
  <c r="O2706" i="1"/>
  <c r="P2706" i="1" s="1" a="1"/>
  <c r="P2706" i="1" s="1"/>
  <c r="O2707" i="1"/>
  <c r="P2707" i="1" s="1" a="1"/>
  <c r="P2707" i="1" s="1"/>
  <c r="O2708" i="1"/>
  <c r="P2708" i="1" s="1" a="1"/>
  <c r="P2708" i="1" s="1"/>
  <c r="O2709" i="1"/>
  <c r="P2709" i="1" s="1" a="1"/>
  <c r="P2709" i="1" s="1"/>
  <c r="O2710" i="1"/>
  <c r="P2710" i="1" s="1" a="1"/>
  <c r="P2710" i="1" s="1"/>
  <c r="O2711" i="1"/>
  <c r="P2711" i="1" s="1" a="1"/>
  <c r="P2711" i="1" s="1"/>
  <c r="O2712" i="1"/>
  <c r="P2712" i="1" s="1" a="1"/>
  <c r="P2712" i="1" s="1"/>
  <c r="O2713" i="1"/>
  <c r="P2713" i="1" s="1" a="1"/>
  <c r="P2713" i="1" s="1"/>
  <c r="O2714" i="1"/>
  <c r="P2714" i="1" s="1" a="1"/>
  <c r="P2714" i="1" s="1"/>
  <c r="O2715" i="1"/>
  <c r="P2715" i="1" s="1" a="1"/>
  <c r="P2715" i="1" s="1"/>
  <c r="O2716" i="1"/>
  <c r="P2716" i="1" s="1" a="1"/>
  <c r="P2716" i="1" s="1"/>
  <c r="O2717" i="1"/>
  <c r="P2717" i="1" s="1" a="1"/>
  <c r="P2717" i="1" s="1"/>
  <c r="O2718" i="1"/>
  <c r="P2718" i="1" s="1" a="1"/>
  <c r="P2718" i="1" s="1"/>
  <c r="O2719" i="1"/>
  <c r="P2719" i="1" s="1" a="1"/>
  <c r="P2719" i="1" s="1"/>
  <c r="O2720" i="1"/>
  <c r="P2720" i="1" s="1" a="1"/>
  <c r="P2720" i="1" s="1"/>
  <c r="O2721" i="1"/>
  <c r="P2721" i="1" s="1" a="1"/>
  <c r="P2721" i="1" s="1"/>
  <c r="O2722" i="1"/>
  <c r="P2722" i="1" s="1" a="1"/>
  <c r="P2722" i="1" s="1"/>
  <c r="O2723" i="1"/>
  <c r="P2723" i="1" s="1" a="1"/>
  <c r="P2723" i="1" s="1"/>
  <c r="O2724" i="1"/>
  <c r="P2724" i="1" s="1" a="1"/>
  <c r="P2724" i="1" s="1"/>
  <c r="O2725" i="1"/>
  <c r="P2725" i="1" s="1" a="1"/>
  <c r="P2725" i="1" s="1"/>
  <c r="O2726" i="1"/>
  <c r="P2726" i="1" s="1" a="1"/>
  <c r="P2726" i="1" s="1"/>
  <c r="O2727" i="1"/>
  <c r="P2727" i="1" s="1" a="1"/>
  <c r="P2727" i="1" s="1"/>
  <c r="O2728" i="1"/>
  <c r="P2728" i="1" s="1" a="1"/>
  <c r="P2728" i="1" s="1"/>
  <c r="O2729" i="1"/>
  <c r="P2729" i="1" s="1" a="1"/>
  <c r="P2729" i="1" s="1"/>
  <c r="O2730" i="1"/>
  <c r="P2730" i="1" s="1" a="1"/>
  <c r="P2730" i="1" s="1"/>
  <c r="O2731" i="1"/>
  <c r="P2731" i="1" s="1" a="1"/>
  <c r="P2731" i="1" s="1"/>
  <c r="O2732" i="1"/>
  <c r="P2732" i="1" s="1" a="1"/>
  <c r="P2732" i="1" s="1"/>
  <c r="O2733" i="1"/>
  <c r="P2733" i="1" s="1" a="1"/>
  <c r="P2733" i="1" s="1"/>
  <c r="O2734" i="1"/>
  <c r="P2734" i="1" s="1" a="1"/>
  <c r="P2734" i="1" s="1"/>
  <c r="O2735" i="1"/>
  <c r="P2735" i="1" s="1" a="1"/>
  <c r="P2735" i="1" s="1"/>
  <c r="O2736" i="1"/>
  <c r="P2736" i="1" s="1" a="1"/>
  <c r="P2736" i="1" s="1"/>
  <c r="O2737" i="1"/>
  <c r="P2737" i="1" s="1" a="1"/>
  <c r="P2737" i="1" s="1"/>
  <c r="O2738" i="1"/>
  <c r="P2738" i="1" s="1" a="1"/>
  <c r="P2738" i="1" s="1"/>
  <c r="O2739" i="1"/>
  <c r="P2739" i="1" s="1" a="1"/>
  <c r="P2739" i="1" s="1"/>
  <c r="O2740" i="1"/>
  <c r="P2740" i="1" s="1" a="1"/>
  <c r="P2740" i="1" s="1"/>
  <c r="O2741" i="1"/>
  <c r="P2741" i="1" s="1" a="1"/>
  <c r="P2741" i="1" s="1"/>
  <c r="O2742" i="1"/>
  <c r="P2742" i="1" s="1" a="1"/>
  <c r="P2742" i="1" s="1"/>
  <c r="O2743" i="1"/>
  <c r="P2743" i="1" s="1" a="1"/>
  <c r="P2743" i="1" s="1"/>
  <c r="O2744" i="1"/>
  <c r="P2744" i="1" s="1" a="1"/>
  <c r="P2744" i="1" s="1"/>
  <c r="O2745" i="1"/>
  <c r="P2745" i="1" s="1" a="1"/>
  <c r="P2745" i="1" s="1"/>
  <c r="O2746" i="1"/>
  <c r="P2746" i="1" s="1" a="1"/>
  <c r="P2746" i="1" s="1"/>
  <c r="O2747" i="1"/>
  <c r="P2747" i="1" s="1" a="1"/>
  <c r="P2747" i="1" s="1"/>
  <c r="O2748" i="1"/>
  <c r="P2748" i="1" s="1" a="1"/>
  <c r="P2748" i="1" s="1"/>
  <c r="O2749" i="1"/>
  <c r="P2749" i="1" s="1" a="1"/>
  <c r="P2749" i="1" s="1"/>
  <c r="O2750" i="1"/>
  <c r="P2750" i="1" s="1" a="1"/>
  <c r="P2750" i="1" s="1"/>
  <c r="O2751" i="1"/>
  <c r="P2751" i="1" s="1" a="1"/>
  <c r="P2751" i="1" s="1"/>
  <c r="O2752" i="1"/>
  <c r="P2752" i="1" s="1" a="1"/>
  <c r="P2752" i="1" s="1"/>
  <c r="O2753" i="1"/>
  <c r="P2753" i="1" s="1" a="1"/>
  <c r="P2753" i="1" s="1"/>
  <c r="O2754" i="1"/>
  <c r="P2754" i="1" s="1" a="1"/>
  <c r="P2754" i="1" s="1"/>
  <c r="O2755" i="1"/>
  <c r="P2755" i="1" s="1" a="1"/>
  <c r="P2755" i="1" s="1"/>
  <c r="O2756" i="1"/>
  <c r="P2756" i="1" s="1" a="1"/>
  <c r="P2756" i="1" s="1"/>
  <c r="O2757" i="1"/>
  <c r="P2757" i="1" s="1" a="1"/>
  <c r="P2757" i="1" s="1"/>
  <c r="O2758" i="1"/>
  <c r="P2758" i="1" s="1" a="1"/>
  <c r="P2758" i="1" s="1"/>
  <c r="O2759" i="1"/>
  <c r="P2759" i="1" s="1" a="1"/>
  <c r="P2759" i="1" s="1"/>
  <c r="O2760" i="1"/>
  <c r="P2760" i="1" s="1" a="1"/>
  <c r="P2760" i="1" s="1"/>
  <c r="O2761" i="1"/>
  <c r="P2761" i="1" s="1" a="1"/>
  <c r="P2761" i="1" s="1"/>
  <c r="O2762" i="1"/>
  <c r="P2762" i="1" s="1" a="1"/>
  <c r="P2762" i="1" s="1"/>
  <c r="O2763" i="1"/>
  <c r="P2763" i="1" s="1" a="1"/>
  <c r="P2763" i="1" s="1"/>
  <c r="O2764" i="1"/>
  <c r="P2764" i="1" s="1" a="1"/>
  <c r="P2764" i="1" s="1"/>
  <c r="O2765" i="1"/>
  <c r="P2765" i="1" s="1" a="1"/>
  <c r="P2765" i="1" s="1"/>
  <c r="O2766" i="1"/>
  <c r="P2766" i="1" s="1" a="1"/>
  <c r="P2766" i="1" s="1"/>
  <c r="O2767" i="1"/>
  <c r="P2767" i="1" s="1" a="1"/>
  <c r="P2767" i="1" s="1"/>
  <c r="O2768" i="1"/>
  <c r="P2768" i="1" s="1" a="1"/>
  <c r="P2768" i="1" s="1"/>
  <c r="O2769" i="1"/>
  <c r="P2769" i="1" s="1" a="1"/>
  <c r="P2769" i="1" s="1"/>
  <c r="O2770" i="1"/>
  <c r="P2770" i="1" s="1" a="1"/>
  <c r="P2770" i="1" s="1"/>
  <c r="O2771" i="1"/>
  <c r="P2771" i="1" s="1" a="1"/>
  <c r="P2771" i="1" s="1"/>
  <c r="O2772" i="1"/>
  <c r="P2772" i="1" s="1" a="1"/>
  <c r="P2772" i="1" s="1"/>
  <c r="O2773" i="1"/>
  <c r="P2773" i="1" s="1" a="1"/>
  <c r="P2773" i="1" s="1"/>
  <c r="O2774" i="1"/>
  <c r="P2774" i="1" s="1" a="1"/>
  <c r="P2774" i="1" s="1"/>
  <c r="O2775" i="1"/>
  <c r="P2775" i="1" s="1" a="1"/>
  <c r="P2775" i="1" s="1"/>
  <c r="O2776" i="1"/>
  <c r="P2776" i="1" s="1" a="1"/>
  <c r="P2776" i="1" s="1"/>
  <c r="O2777" i="1"/>
  <c r="P2777" i="1" s="1" a="1"/>
  <c r="P2777" i="1" s="1"/>
  <c r="O2778" i="1"/>
  <c r="P2778" i="1" s="1" a="1"/>
  <c r="P2778" i="1" s="1"/>
  <c r="O2779" i="1"/>
  <c r="P2779" i="1" s="1" a="1"/>
  <c r="P2779" i="1" s="1"/>
  <c r="O2780" i="1"/>
  <c r="P2780" i="1" s="1" a="1"/>
  <c r="P2780" i="1" s="1"/>
  <c r="O2781" i="1"/>
  <c r="P2781" i="1" s="1" a="1"/>
  <c r="P2781" i="1" s="1"/>
  <c r="O2782" i="1"/>
  <c r="P2782" i="1" s="1" a="1"/>
  <c r="P2782" i="1" s="1"/>
  <c r="O2783" i="1"/>
  <c r="P2783" i="1" s="1" a="1"/>
  <c r="P2783" i="1" s="1"/>
  <c r="O2784" i="1"/>
  <c r="P2784" i="1" s="1" a="1"/>
  <c r="P2784" i="1" s="1"/>
  <c r="O2785" i="1"/>
  <c r="P2785" i="1" s="1" a="1"/>
  <c r="P2785" i="1" s="1"/>
  <c r="O2786" i="1"/>
  <c r="P2786" i="1" s="1" a="1"/>
  <c r="P2786" i="1" s="1"/>
  <c r="O2787" i="1"/>
  <c r="P2787" i="1" s="1" a="1"/>
  <c r="P2787" i="1" s="1"/>
  <c r="O2788" i="1"/>
  <c r="P2788" i="1" s="1" a="1"/>
  <c r="P2788" i="1" s="1"/>
  <c r="O2789" i="1"/>
  <c r="P2789" i="1" s="1" a="1"/>
  <c r="P2789" i="1" s="1"/>
  <c r="O2790" i="1"/>
  <c r="P2790" i="1" s="1" a="1"/>
  <c r="P2790" i="1" s="1"/>
  <c r="O2791" i="1"/>
  <c r="P2791" i="1" s="1" a="1"/>
  <c r="P2791" i="1" s="1"/>
  <c r="O2792" i="1"/>
  <c r="P2792" i="1" s="1" a="1"/>
  <c r="P2792" i="1" s="1"/>
  <c r="O2793" i="1"/>
  <c r="P2793" i="1" s="1" a="1"/>
  <c r="P2793" i="1" s="1"/>
  <c r="O2794" i="1"/>
  <c r="P2794" i="1" s="1" a="1"/>
  <c r="P2794" i="1" s="1"/>
  <c r="O2795" i="1"/>
  <c r="P2795" i="1" s="1" a="1"/>
  <c r="P2795" i="1" s="1"/>
  <c r="O2796" i="1"/>
  <c r="P2796" i="1" s="1" a="1"/>
  <c r="P2796" i="1" s="1"/>
  <c r="O2797" i="1"/>
  <c r="P2797" i="1" s="1" a="1"/>
  <c r="P2797" i="1" s="1"/>
  <c r="O2798" i="1"/>
  <c r="P2798" i="1" s="1" a="1"/>
  <c r="P2798" i="1" s="1"/>
  <c r="O2799" i="1"/>
  <c r="P2799" i="1" s="1" a="1"/>
  <c r="P2799" i="1" s="1"/>
  <c r="O2800" i="1"/>
  <c r="P2800" i="1" s="1" a="1"/>
  <c r="P2800" i="1" s="1"/>
  <c r="O2801" i="1"/>
  <c r="P2801" i="1" s="1" a="1"/>
  <c r="P2801" i="1" s="1"/>
  <c r="O2802" i="1"/>
  <c r="P2802" i="1" s="1" a="1"/>
  <c r="P2802" i="1" s="1"/>
  <c r="O2803" i="1"/>
  <c r="P2803" i="1" s="1" a="1"/>
  <c r="P2803" i="1" s="1"/>
  <c r="O2804" i="1"/>
  <c r="P2804" i="1" s="1" a="1"/>
  <c r="P2804" i="1" s="1"/>
  <c r="O2805" i="1"/>
  <c r="P2805" i="1" s="1" a="1"/>
  <c r="P2805" i="1" s="1"/>
  <c r="O2806" i="1"/>
  <c r="P2806" i="1" s="1" a="1"/>
  <c r="P2806" i="1" s="1"/>
  <c r="O2807" i="1"/>
  <c r="P2807" i="1" s="1" a="1"/>
  <c r="P2807" i="1" s="1"/>
  <c r="O2808" i="1"/>
  <c r="P2808" i="1" s="1" a="1"/>
  <c r="P2808" i="1" s="1"/>
  <c r="O2809" i="1"/>
  <c r="P2809" i="1" s="1" a="1"/>
  <c r="P2809" i="1" s="1"/>
  <c r="O2810" i="1"/>
  <c r="P2810" i="1" s="1" a="1"/>
  <c r="P2810" i="1" s="1"/>
  <c r="O2811" i="1"/>
  <c r="P2811" i="1" s="1" a="1"/>
  <c r="P2811" i="1" s="1"/>
  <c r="O2812" i="1"/>
  <c r="P2812" i="1" s="1" a="1"/>
  <c r="P2812" i="1" s="1"/>
  <c r="O2813" i="1"/>
  <c r="P2813" i="1" s="1" a="1"/>
  <c r="P2813" i="1" s="1"/>
  <c r="O2814" i="1"/>
  <c r="P2814" i="1" s="1" a="1"/>
  <c r="P2814" i="1" s="1"/>
  <c r="O2815" i="1"/>
  <c r="P2815" i="1" s="1" a="1"/>
  <c r="P2815" i="1" s="1"/>
  <c r="O2816" i="1"/>
  <c r="P2816" i="1" s="1" a="1"/>
  <c r="P2816" i="1" s="1"/>
  <c r="O2817" i="1"/>
  <c r="P2817" i="1" s="1" a="1"/>
  <c r="P2817" i="1" s="1"/>
  <c r="O2818" i="1"/>
  <c r="P2818" i="1" s="1" a="1"/>
  <c r="P2818" i="1" s="1"/>
  <c r="O2819" i="1"/>
  <c r="P2819" i="1" s="1" a="1"/>
  <c r="P2819" i="1" s="1"/>
  <c r="O2820" i="1"/>
  <c r="P2820" i="1" s="1" a="1"/>
  <c r="P2820" i="1" s="1"/>
  <c r="O2821" i="1"/>
  <c r="P2821" i="1" s="1" a="1"/>
  <c r="P2821" i="1" s="1"/>
  <c r="O2822" i="1"/>
  <c r="P2822" i="1" s="1" a="1"/>
  <c r="P2822" i="1" s="1"/>
  <c r="O2823" i="1"/>
  <c r="P2823" i="1" s="1" a="1"/>
  <c r="P2823" i="1" s="1"/>
  <c r="O2824" i="1"/>
  <c r="P2824" i="1" s="1" a="1"/>
  <c r="P2824" i="1" s="1"/>
  <c r="O2825" i="1"/>
  <c r="P2825" i="1" s="1" a="1"/>
  <c r="P2825" i="1" s="1"/>
  <c r="O2826" i="1"/>
  <c r="P2826" i="1" s="1" a="1"/>
  <c r="P2826" i="1" s="1"/>
  <c r="O2827" i="1"/>
  <c r="P2827" i="1" s="1" a="1"/>
  <c r="P2827" i="1" s="1"/>
  <c r="O2828" i="1"/>
  <c r="P2828" i="1" s="1" a="1"/>
  <c r="P2828" i="1" s="1"/>
  <c r="O2829" i="1"/>
  <c r="P2829" i="1" s="1" a="1"/>
  <c r="P2829" i="1" s="1"/>
  <c r="O2830" i="1"/>
  <c r="P2830" i="1" s="1" a="1"/>
  <c r="P2830" i="1" s="1"/>
  <c r="O2831" i="1"/>
  <c r="P2831" i="1" s="1" a="1"/>
  <c r="P2831" i="1" s="1"/>
  <c r="O2832" i="1"/>
  <c r="P2832" i="1" s="1" a="1"/>
  <c r="P2832" i="1" s="1"/>
  <c r="O2833" i="1"/>
  <c r="P2833" i="1" s="1" a="1"/>
  <c r="P2833" i="1" s="1"/>
  <c r="O2834" i="1"/>
  <c r="P2834" i="1" s="1" a="1"/>
  <c r="P2834" i="1" s="1"/>
  <c r="O2835" i="1"/>
  <c r="P2835" i="1" s="1" a="1"/>
  <c r="P2835" i="1" s="1"/>
  <c r="O2836" i="1"/>
  <c r="P2836" i="1" s="1" a="1"/>
  <c r="P2836" i="1" s="1"/>
  <c r="O2837" i="1"/>
  <c r="P2837" i="1" s="1" a="1"/>
  <c r="P2837" i="1" s="1"/>
  <c r="O2838" i="1"/>
  <c r="P2838" i="1" s="1" a="1"/>
  <c r="P2838" i="1" s="1"/>
  <c r="O2839" i="1"/>
  <c r="P2839" i="1" s="1" a="1"/>
  <c r="P2839" i="1" s="1"/>
  <c r="O2840" i="1"/>
  <c r="P2840" i="1" s="1" a="1"/>
  <c r="P2840" i="1" s="1"/>
  <c r="O2841" i="1"/>
  <c r="P2841" i="1" s="1" a="1"/>
  <c r="P2841" i="1" s="1"/>
  <c r="O2842" i="1"/>
  <c r="P2842" i="1" s="1" a="1"/>
  <c r="P2842" i="1" s="1"/>
  <c r="O2843" i="1"/>
  <c r="P2843" i="1" s="1" a="1"/>
  <c r="P2843" i="1" s="1"/>
  <c r="O2844" i="1"/>
  <c r="P2844" i="1" s="1" a="1"/>
  <c r="P2844" i="1" s="1"/>
  <c r="O2845" i="1"/>
  <c r="P2845" i="1" s="1" a="1"/>
  <c r="P2845" i="1" s="1"/>
  <c r="O2846" i="1"/>
  <c r="P2846" i="1" s="1" a="1"/>
  <c r="P2846" i="1" s="1"/>
  <c r="O2847" i="1"/>
  <c r="P2847" i="1" s="1" a="1"/>
  <c r="P2847" i="1" s="1"/>
  <c r="O2848" i="1"/>
  <c r="P2848" i="1" s="1" a="1"/>
  <c r="P2848" i="1" s="1"/>
  <c r="O2849" i="1"/>
  <c r="P2849" i="1" s="1" a="1"/>
  <c r="P2849" i="1" s="1"/>
  <c r="O2850" i="1"/>
  <c r="P2850" i="1" s="1" a="1"/>
  <c r="P2850" i="1" s="1"/>
  <c r="O2851" i="1"/>
  <c r="P2851" i="1" s="1" a="1"/>
  <c r="P2851" i="1" s="1"/>
  <c r="O2852" i="1"/>
  <c r="P2852" i="1" s="1" a="1"/>
  <c r="P2852" i="1" s="1"/>
  <c r="O2853" i="1"/>
  <c r="P2853" i="1" s="1" a="1"/>
  <c r="P2853" i="1" s="1"/>
  <c r="O2854" i="1"/>
  <c r="P2854" i="1" s="1" a="1"/>
  <c r="P2854" i="1" s="1"/>
  <c r="O2855" i="1"/>
  <c r="P2855" i="1" s="1" a="1"/>
  <c r="P2855" i="1" s="1"/>
  <c r="O2856" i="1"/>
  <c r="P2856" i="1" s="1" a="1"/>
  <c r="P2856" i="1" s="1"/>
  <c r="O2857" i="1"/>
  <c r="P2857" i="1" s="1" a="1"/>
  <c r="P2857" i="1" s="1"/>
  <c r="O2858" i="1"/>
  <c r="P2858" i="1" s="1" a="1"/>
  <c r="P2858" i="1" s="1"/>
  <c r="O2859" i="1"/>
  <c r="P2859" i="1" s="1" a="1"/>
  <c r="P2859" i="1" s="1"/>
  <c r="O2860" i="1"/>
  <c r="P2860" i="1" s="1" a="1"/>
  <c r="P2860" i="1" s="1"/>
  <c r="O2861" i="1"/>
  <c r="P2861" i="1" s="1" a="1"/>
  <c r="P2861" i="1" s="1"/>
  <c r="O2862" i="1"/>
  <c r="P2862" i="1" s="1" a="1"/>
  <c r="P2862" i="1" s="1"/>
  <c r="O2863" i="1"/>
  <c r="P2863" i="1" s="1" a="1"/>
  <c r="P2863" i="1" s="1"/>
  <c r="O2864" i="1"/>
  <c r="P2864" i="1" s="1" a="1"/>
  <c r="P2864" i="1" s="1"/>
  <c r="O2865" i="1"/>
  <c r="P2865" i="1" s="1" a="1"/>
  <c r="P2865" i="1" s="1"/>
  <c r="O2866" i="1"/>
  <c r="P2866" i="1" s="1" a="1"/>
  <c r="P2866" i="1" s="1"/>
  <c r="O2867" i="1"/>
  <c r="P2867" i="1" s="1" a="1"/>
  <c r="P2867" i="1" s="1"/>
  <c r="O2868" i="1"/>
  <c r="P2868" i="1" s="1" a="1"/>
  <c r="P2868" i="1" s="1"/>
  <c r="O2869" i="1"/>
  <c r="P2869" i="1" s="1" a="1"/>
  <c r="P2869" i="1" s="1"/>
  <c r="O2870" i="1"/>
  <c r="P2870" i="1" s="1" a="1"/>
  <c r="P2870" i="1" s="1"/>
  <c r="O2871" i="1"/>
  <c r="P2871" i="1" s="1" a="1"/>
  <c r="P2871" i="1" s="1"/>
  <c r="O2872" i="1"/>
  <c r="P2872" i="1" s="1" a="1"/>
  <c r="P2872" i="1" s="1"/>
  <c r="O2873" i="1"/>
  <c r="P2873" i="1" s="1" a="1"/>
  <c r="P2873" i="1" s="1"/>
  <c r="O2874" i="1"/>
  <c r="P2874" i="1" s="1" a="1"/>
  <c r="P2874" i="1" s="1"/>
  <c r="O2875" i="1"/>
  <c r="P2875" i="1" s="1" a="1"/>
  <c r="P2875" i="1" s="1"/>
  <c r="O2876" i="1"/>
  <c r="P2876" i="1" s="1" a="1"/>
  <c r="P2876" i="1" s="1"/>
  <c r="O2877" i="1"/>
  <c r="P2877" i="1" s="1" a="1"/>
  <c r="P2877" i="1" s="1"/>
  <c r="O2878" i="1"/>
  <c r="P2878" i="1" s="1" a="1"/>
  <c r="P2878" i="1" s="1"/>
  <c r="O2879" i="1"/>
  <c r="P2879" i="1" s="1" a="1"/>
  <c r="P2879" i="1" s="1"/>
  <c r="O2880" i="1"/>
  <c r="P2880" i="1" s="1" a="1"/>
  <c r="P2880" i="1" s="1"/>
  <c r="O2881" i="1"/>
  <c r="P2881" i="1" s="1" a="1"/>
  <c r="P2881" i="1" s="1"/>
  <c r="O2882" i="1"/>
  <c r="P2882" i="1" s="1" a="1"/>
  <c r="P2882" i="1" s="1"/>
  <c r="O2883" i="1"/>
  <c r="P2883" i="1" s="1" a="1"/>
  <c r="P2883" i="1" s="1"/>
  <c r="O2884" i="1"/>
  <c r="P2884" i="1" s="1" a="1"/>
  <c r="P2884" i="1" s="1"/>
  <c r="O2885" i="1"/>
  <c r="P2885" i="1" s="1" a="1"/>
  <c r="P2885" i="1" s="1"/>
  <c r="O2886" i="1"/>
  <c r="P2886" i="1" s="1" a="1"/>
  <c r="P2886" i="1" s="1"/>
  <c r="O2887" i="1"/>
  <c r="P2887" i="1" s="1" a="1"/>
  <c r="P2887" i="1" s="1"/>
  <c r="O2888" i="1"/>
  <c r="P2888" i="1" s="1" a="1"/>
  <c r="P2888" i="1" s="1"/>
  <c r="O2889" i="1"/>
  <c r="P2889" i="1" s="1" a="1"/>
  <c r="P2889" i="1" s="1"/>
  <c r="O2890" i="1"/>
  <c r="P2890" i="1" s="1" a="1"/>
  <c r="P2890" i="1" s="1"/>
  <c r="O2891" i="1"/>
  <c r="P2891" i="1" s="1" a="1"/>
  <c r="P2891" i="1" s="1"/>
  <c r="O2892" i="1"/>
  <c r="P2892" i="1" s="1" a="1"/>
  <c r="P2892" i="1" s="1"/>
  <c r="O2893" i="1"/>
  <c r="P2893" i="1" s="1" a="1"/>
  <c r="P2893" i="1" s="1"/>
  <c r="O2894" i="1"/>
  <c r="P2894" i="1" s="1" a="1"/>
  <c r="P2894" i="1" s="1"/>
  <c r="O2895" i="1"/>
  <c r="P2895" i="1" s="1" a="1"/>
  <c r="P2895" i="1" s="1"/>
  <c r="O2896" i="1"/>
  <c r="P2896" i="1" s="1" a="1"/>
  <c r="P2896" i="1" s="1"/>
  <c r="O2897" i="1"/>
  <c r="P2897" i="1" s="1" a="1"/>
  <c r="P2897" i="1" s="1"/>
  <c r="O2898" i="1"/>
  <c r="P2898" i="1" s="1" a="1"/>
  <c r="P2898" i="1" s="1"/>
  <c r="O2899" i="1"/>
  <c r="P2899" i="1" s="1" a="1"/>
  <c r="P2899" i="1" s="1"/>
  <c r="O2900" i="1"/>
  <c r="P2900" i="1" s="1" a="1"/>
  <c r="P2900" i="1" s="1"/>
  <c r="O2901" i="1"/>
  <c r="P2901" i="1" s="1" a="1"/>
  <c r="P2901" i="1" s="1"/>
  <c r="O2902" i="1"/>
  <c r="P2902" i="1" s="1" a="1"/>
  <c r="P2902" i="1" s="1"/>
  <c r="O2903" i="1"/>
  <c r="P2903" i="1" s="1" a="1"/>
  <c r="P2903" i="1" s="1"/>
  <c r="O2904" i="1"/>
  <c r="P2904" i="1" s="1" a="1"/>
  <c r="P2904" i="1" s="1"/>
  <c r="O2905" i="1"/>
  <c r="P2905" i="1" s="1" a="1"/>
  <c r="P2905" i="1" s="1"/>
  <c r="O2906" i="1"/>
  <c r="P2906" i="1" s="1" a="1"/>
  <c r="P2906" i="1" s="1"/>
  <c r="O2907" i="1"/>
  <c r="P2907" i="1" s="1" a="1"/>
  <c r="P2907" i="1" s="1"/>
  <c r="O2908" i="1"/>
  <c r="P2908" i="1" s="1" a="1"/>
  <c r="P2908" i="1" s="1"/>
  <c r="O2909" i="1"/>
  <c r="P2909" i="1" s="1" a="1"/>
  <c r="P2909" i="1" s="1"/>
  <c r="O2910" i="1"/>
  <c r="P2910" i="1" s="1" a="1"/>
  <c r="P2910" i="1" s="1"/>
  <c r="O2911" i="1"/>
  <c r="P2911" i="1" s="1" a="1"/>
  <c r="P2911" i="1" s="1"/>
  <c r="O2912" i="1"/>
  <c r="P2912" i="1" s="1" a="1"/>
  <c r="P2912" i="1" s="1"/>
  <c r="O2913" i="1"/>
  <c r="P2913" i="1" s="1" a="1"/>
  <c r="P2913" i="1" s="1"/>
  <c r="O2914" i="1"/>
  <c r="P2914" i="1" s="1" a="1"/>
  <c r="P2914" i="1" s="1"/>
  <c r="O2915" i="1"/>
  <c r="P2915" i="1" s="1" a="1"/>
  <c r="P2915" i="1" s="1"/>
  <c r="O2916" i="1"/>
  <c r="P2916" i="1" s="1" a="1"/>
  <c r="P2916" i="1" s="1"/>
  <c r="O2917" i="1"/>
  <c r="P2917" i="1" s="1" a="1"/>
  <c r="P2917" i="1" s="1"/>
  <c r="O2918" i="1"/>
  <c r="P2918" i="1" s="1" a="1"/>
  <c r="P2918" i="1" s="1"/>
  <c r="O2919" i="1"/>
  <c r="P2919" i="1" s="1" a="1"/>
  <c r="P2919" i="1" s="1"/>
  <c r="O2920" i="1"/>
  <c r="P2920" i="1" s="1" a="1"/>
  <c r="P2920" i="1" s="1"/>
  <c r="O2921" i="1"/>
  <c r="P2921" i="1" s="1" a="1"/>
  <c r="P2921" i="1" s="1"/>
  <c r="O2922" i="1"/>
  <c r="P2922" i="1" s="1" a="1"/>
  <c r="P2922" i="1" s="1"/>
  <c r="O2923" i="1"/>
  <c r="P2923" i="1" s="1" a="1"/>
  <c r="P2923" i="1" s="1"/>
  <c r="O2924" i="1"/>
  <c r="P2924" i="1" s="1" a="1"/>
  <c r="P2924" i="1" s="1"/>
  <c r="O2925" i="1"/>
  <c r="P2925" i="1" s="1" a="1"/>
  <c r="P2925" i="1" s="1"/>
  <c r="O2926" i="1"/>
  <c r="P2926" i="1" s="1" a="1"/>
  <c r="P2926" i="1" s="1"/>
  <c r="O2927" i="1"/>
  <c r="P2927" i="1" s="1" a="1"/>
  <c r="P2927" i="1" s="1"/>
  <c r="O2928" i="1"/>
  <c r="P2928" i="1" s="1" a="1"/>
  <c r="P2928" i="1" s="1"/>
  <c r="O2929" i="1"/>
  <c r="P2929" i="1" s="1" a="1"/>
  <c r="P2929" i="1" s="1"/>
  <c r="O2930" i="1"/>
  <c r="P2930" i="1" s="1" a="1"/>
  <c r="P2930" i="1" s="1"/>
  <c r="O2931" i="1"/>
  <c r="P2931" i="1" s="1" a="1"/>
  <c r="P2931" i="1" s="1"/>
  <c r="O2932" i="1"/>
  <c r="P2932" i="1" s="1" a="1"/>
  <c r="P2932" i="1" s="1"/>
  <c r="O2933" i="1"/>
  <c r="P2933" i="1" s="1" a="1"/>
  <c r="P2933" i="1" s="1"/>
  <c r="O2934" i="1"/>
  <c r="P2934" i="1" s="1" a="1"/>
  <c r="P2934" i="1" s="1"/>
  <c r="O2935" i="1"/>
  <c r="P2935" i="1" s="1" a="1"/>
  <c r="P2935" i="1" s="1"/>
  <c r="O2936" i="1"/>
  <c r="P2936" i="1" s="1" a="1"/>
  <c r="P2936" i="1" s="1"/>
  <c r="O2937" i="1"/>
  <c r="P2937" i="1" s="1" a="1"/>
  <c r="P2937" i="1" s="1"/>
  <c r="O2938" i="1"/>
  <c r="P2938" i="1" s="1" a="1"/>
  <c r="P2938" i="1" s="1"/>
  <c r="O2939" i="1"/>
  <c r="P2939" i="1" s="1" a="1"/>
  <c r="P2939" i="1" s="1"/>
  <c r="O2940" i="1"/>
  <c r="P2940" i="1" s="1" a="1"/>
  <c r="P2940" i="1" s="1"/>
  <c r="O2941" i="1"/>
  <c r="P2941" i="1" s="1" a="1"/>
  <c r="P2941" i="1" s="1"/>
  <c r="O2942" i="1"/>
  <c r="P2942" i="1" s="1" a="1"/>
  <c r="P2942" i="1" s="1"/>
  <c r="O2943" i="1"/>
  <c r="P2943" i="1" s="1" a="1"/>
  <c r="P2943" i="1" s="1"/>
  <c r="O2944" i="1"/>
  <c r="P2944" i="1" s="1" a="1"/>
  <c r="P2944" i="1" s="1"/>
  <c r="O2945" i="1"/>
  <c r="P2945" i="1" s="1" a="1"/>
  <c r="P2945" i="1" s="1"/>
  <c r="O2946" i="1"/>
  <c r="P2946" i="1" s="1" a="1"/>
  <c r="P2946" i="1" s="1"/>
  <c r="O2947" i="1"/>
  <c r="P2947" i="1" s="1" a="1"/>
  <c r="P2947" i="1" s="1"/>
  <c r="O2948" i="1"/>
  <c r="P2948" i="1" s="1" a="1"/>
  <c r="P2948" i="1" s="1"/>
  <c r="O2949" i="1"/>
  <c r="P2949" i="1" s="1" a="1"/>
  <c r="P2949" i="1" s="1"/>
  <c r="O2950" i="1"/>
  <c r="P2950" i="1" s="1" a="1"/>
  <c r="P2950" i="1" s="1"/>
  <c r="O2951" i="1"/>
  <c r="P2951" i="1" s="1" a="1"/>
  <c r="P2951" i="1" s="1"/>
  <c r="O2952" i="1"/>
  <c r="P2952" i="1" s="1" a="1"/>
  <c r="P2952" i="1" s="1"/>
  <c r="O2953" i="1"/>
  <c r="P2953" i="1" s="1" a="1"/>
  <c r="P2953" i="1" s="1"/>
  <c r="O2954" i="1"/>
  <c r="P2954" i="1" s="1" a="1"/>
  <c r="P2954" i="1" s="1"/>
  <c r="O2955" i="1"/>
  <c r="P2955" i="1" s="1" a="1"/>
  <c r="P2955" i="1" s="1"/>
  <c r="O2956" i="1"/>
  <c r="P2956" i="1" s="1" a="1"/>
  <c r="P2956" i="1" s="1"/>
  <c r="O2957" i="1"/>
  <c r="P2957" i="1" s="1" a="1"/>
  <c r="P2957" i="1" s="1"/>
  <c r="O2958" i="1"/>
  <c r="P2958" i="1" s="1" a="1"/>
  <c r="P2958" i="1" s="1"/>
  <c r="O2959" i="1"/>
  <c r="P2959" i="1" s="1" a="1"/>
  <c r="P2959" i="1" s="1"/>
  <c r="O2960" i="1"/>
  <c r="P2960" i="1" s="1" a="1"/>
  <c r="P2960" i="1" s="1"/>
  <c r="O2961" i="1"/>
  <c r="P2961" i="1" s="1" a="1"/>
  <c r="P2961" i="1" s="1"/>
  <c r="O2962" i="1"/>
  <c r="P2962" i="1" s="1" a="1"/>
  <c r="P2962" i="1" s="1"/>
  <c r="O2963" i="1"/>
  <c r="P2963" i="1" s="1" a="1"/>
  <c r="P2963" i="1" s="1"/>
  <c r="O2964" i="1"/>
  <c r="P2964" i="1" s="1" a="1"/>
  <c r="P2964" i="1" s="1"/>
  <c r="O2965" i="1"/>
  <c r="P2965" i="1" s="1" a="1"/>
  <c r="P2965" i="1" s="1"/>
  <c r="O2966" i="1"/>
  <c r="P2966" i="1" s="1" a="1"/>
  <c r="P2966" i="1" s="1"/>
  <c r="O2967" i="1"/>
  <c r="P2967" i="1" s="1" a="1"/>
  <c r="P2967" i="1" s="1"/>
  <c r="O2968" i="1"/>
  <c r="P2968" i="1" s="1" a="1"/>
  <c r="P2968" i="1" s="1"/>
  <c r="O2969" i="1"/>
  <c r="P2969" i="1" s="1" a="1"/>
  <c r="P2969" i="1" s="1"/>
  <c r="O2970" i="1"/>
  <c r="P2970" i="1" s="1" a="1"/>
  <c r="P2970" i="1" s="1"/>
  <c r="O2971" i="1"/>
  <c r="P2971" i="1" s="1" a="1"/>
  <c r="P2971" i="1" s="1"/>
  <c r="O2972" i="1"/>
  <c r="P2972" i="1" s="1" a="1"/>
  <c r="P2972" i="1" s="1"/>
  <c r="O2973" i="1"/>
  <c r="P2973" i="1" s="1" a="1"/>
  <c r="P2973" i="1" s="1"/>
  <c r="O2974" i="1"/>
  <c r="P2974" i="1" s="1" a="1"/>
  <c r="P2974" i="1" s="1"/>
  <c r="O2975" i="1"/>
  <c r="P2975" i="1" s="1" a="1"/>
  <c r="P2975" i="1" s="1"/>
  <c r="O2976" i="1"/>
  <c r="P2976" i="1" s="1" a="1"/>
  <c r="P2976" i="1" s="1"/>
  <c r="O2977" i="1"/>
  <c r="P2977" i="1" s="1" a="1"/>
  <c r="P2977" i="1" s="1"/>
  <c r="O2978" i="1"/>
  <c r="P2978" i="1" s="1" a="1"/>
  <c r="P2978" i="1" s="1"/>
  <c r="O2979" i="1"/>
  <c r="P2979" i="1" s="1" a="1"/>
  <c r="P2979" i="1" s="1"/>
  <c r="O2980" i="1"/>
  <c r="P2980" i="1" s="1" a="1"/>
  <c r="P2980" i="1" s="1"/>
  <c r="O2981" i="1"/>
  <c r="P2981" i="1" s="1" a="1"/>
  <c r="P2981" i="1" s="1"/>
  <c r="O2982" i="1"/>
  <c r="P2982" i="1" s="1" a="1"/>
  <c r="P2982" i="1" s="1"/>
  <c r="O2983" i="1"/>
  <c r="P2983" i="1" s="1" a="1"/>
  <c r="P2983" i="1" s="1"/>
  <c r="O2984" i="1"/>
  <c r="P2984" i="1" s="1" a="1"/>
  <c r="P2984" i="1" s="1"/>
  <c r="O2985" i="1"/>
  <c r="P2985" i="1" s="1" a="1"/>
  <c r="P2985" i="1" s="1"/>
  <c r="O2986" i="1"/>
  <c r="P2986" i="1" s="1" a="1"/>
  <c r="P2986" i="1" s="1"/>
  <c r="O2987" i="1"/>
  <c r="P2987" i="1" s="1" a="1"/>
  <c r="P2987" i="1" s="1"/>
  <c r="O2988" i="1"/>
  <c r="P2988" i="1" s="1" a="1"/>
  <c r="P2988" i="1" s="1"/>
  <c r="O2989" i="1"/>
  <c r="P2989" i="1" s="1" a="1"/>
  <c r="P2989" i="1" s="1"/>
  <c r="O2990" i="1"/>
  <c r="P2990" i="1" s="1" a="1"/>
  <c r="P2990" i="1" s="1"/>
  <c r="O2991" i="1"/>
  <c r="P2991" i="1" s="1" a="1"/>
  <c r="P2991" i="1" s="1"/>
  <c r="O2992" i="1"/>
  <c r="P2992" i="1" s="1" a="1"/>
  <c r="P2992" i="1" s="1"/>
  <c r="O2993" i="1"/>
  <c r="P2993" i="1" s="1" a="1"/>
  <c r="P2993" i="1" s="1"/>
  <c r="O2994" i="1"/>
  <c r="P2994" i="1" s="1" a="1"/>
  <c r="P2994" i="1" s="1"/>
  <c r="O2995" i="1"/>
  <c r="P2995" i="1" s="1" a="1"/>
  <c r="P2995" i="1" s="1"/>
  <c r="O2996" i="1"/>
  <c r="P2996" i="1" s="1" a="1"/>
  <c r="P2996" i="1" s="1"/>
  <c r="O2997" i="1"/>
  <c r="P2997" i="1" s="1" a="1"/>
  <c r="P2997" i="1" s="1"/>
  <c r="O2998" i="1"/>
  <c r="P2998" i="1" s="1" a="1"/>
  <c r="P2998" i="1" s="1"/>
  <c r="O2999" i="1"/>
  <c r="P2999" i="1" s="1" a="1"/>
  <c r="P2999" i="1" s="1"/>
  <c r="O3000" i="1"/>
  <c r="P3000" i="1" s="1" a="1"/>
  <c r="P3000" i="1" s="1"/>
  <c r="O3001" i="1"/>
  <c r="P3001" i="1" s="1" a="1"/>
  <c r="P3001" i="1" s="1"/>
  <c r="O3002" i="1"/>
  <c r="P3002" i="1" s="1" a="1"/>
  <c r="P3002" i="1" s="1"/>
  <c r="O3003" i="1"/>
  <c r="P3003" i="1" s="1" a="1"/>
  <c r="P3003" i="1" s="1"/>
  <c r="O3004" i="1"/>
  <c r="P3004" i="1" s="1" a="1"/>
  <c r="P3004" i="1" s="1"/>
  <c r="O3005" i="1"/>
  <c r="P3005" i="1" s="1" a="1"/>
  <c r="P3005" i="1" s="1"/>
  <c r="O3006" i="1"/>
  <c r="P3006" i="1" s="1" a="1"/>
  <c r="P3006" i="1" s="1"/>
  <c r="O3007" i="1"/>
  <c r="P3007" i="1" s="1" a="1"/>
  <c r="P3007" i="1" s="1"/>
  <c r="O3008" i="1"/>
  <c r="P3008" i="1" s="1" a="1"/>
  <c r="P3008" i="1" s="1"/>
  <c r="O3009" i="1"/>
  <c r="P3009" i="1" s="1" a="1"/>
  <c r="P3009" i="1" s="1"/>
  <c r="O3010" i="1"/>
  <c r="P3010" i="1" s="1" a="1"/>
  <c r="P3010" i="1" s="1"/>
  <c r="O3011" i="1"/>
  <c r="P3011" i="1" s="1" a="1"/>
  <c r="P3011" i="1" s="1"/>
  <c r="O3012" i="1"/>
  <c r="P3012" i="1" s="1" a="1"/>
  <c r="P3012" i="1" s="1"/>
  <c r="O3013" i="1"/>
  <c r="P3013" i="1" s="1" a="1"/>
  <c r="P3013" i="1" s="1"/>
  <c r="O3014" i="1"/>
  <c r="P3014" i="1" s="1" a="1"/>
  <c r="P3014" i="1" s="1"/>
  <c r="O3015" i="1"/>
  <c r="P3015" i="1" s="1" a="1"/>
  <c r="P3015" i="1" s="1"/>
  <c r="O3016" i="1"/>
  <c r="P3016" i="1" s="1" a="1"/>
  <c r="P3016" i="1" s="1"/>
  <c r="O3017" i="1"/>
  <c r="P3017" i="1" s="1" a="1"/>
  <c r="P3017" i="1" s="1"/>
  <c r="O3018" i="1"/>
  <c r="P3018" i="1" s="1" a="1"/>
  <c r="P3018" i="1" s="1"/>
  <c r="O3019" i="1"/>
  <c r="P3019" i="1" s="1" a="1"/>
  <c r="P3019" i="1" s="1"/>
  <c r="O3020" i="1"/>
  <c r="P3020" i="1" s="1" a="1"/>
  <c r="P3020" i="1" s="1"/>
  <c r="O3021" i="1"/>
  <c r="P3021" i="1" s="1" a="1"/>
  <c r="P3021" i="1" s="1"/>
  <c r="O3022" i="1"/>
  <c r="P3022" i="1" s="1" a="1"/>
  <c r="P3022" i="1" s="1"/>
  <c r="O3023" i="1"/>
  <c r="P3023" i="1" s="1" a="1"/>
  <c r="P3023" i="1" s="1"/>
  <c r="O3024" i="1"/>
  <c r="P3024" i="1" s="1" a="1"/>
  <c r="P3024" i="1" s="1"/>
  <c r="O3025" i="1"/>
  <c r="P3025" i="1" s="1" a="1"/>
  <c r="P3025" i="1" s="1"/>
  <c r="O3026" i="1"/>
  <c r="P3026" i="1" s="1" a="1"/>
  <c r="P3026" i="1" s="1"/>
  <c r="O3027" i="1"/>
  <c r="P3027" i="1" s="1" a="1"/>
  <c r="P3027" i="1" s="1"/>
  <c r="O3028" i="1"/>
  <c r="P3028" i="1" s="1" a="1"/>
  <c r="P3028" i="1" s="1"/>
  <c r="O3029" i="1"/>
  <c r="P3029" i="1" s="1" a="1"/>
  <c r="P3029" i="1" s="1"/>
  <c r="O3030" i="1"/>
  <c r="P3030" i="1" s="1" a="1"/>
  <c r="P3030" i="1" s="1"/>
  <c r="O3031" i="1"/>
  <c r="P3031" i="1" s="1" a="1"/>
  <c r="P3031" i="1" s="1"/>
  <c r="O3032" i="1"/>
  <c r="P3032" i="1" s="1" a="1"/>
  <c r="P3032" i="1" s="1"/>
  <c r="O3033" i="1"/>
  <c r="P3033" i="1" s="1" a="1"/>
  <c r="P3033" i="1" s="1"/>
  <c r="O3034" i="1"/>
  <c r="P3034" i="1" s="1" a="1"/>
  <c r="P3034" i="1" s="1"/>
  <c r="O3035" i="1"/>
  <c r="P3035" i="1" s="1" a="1"/>
  <c r="P3035" i="1" s="1"/>
  <c r="O3036" i="1"/>
  <c r="P3036" i="1" s="1" a="1"/>
  <c r="P3036" i="1" s="1"/>
  <c r="O3037" i="1"/>
  <c r="P3037" i="1" s="1" a="1"/>
  <c r="P3037" i="1" s="1"/>
  <c r="O3038" i="1"/>
  <c r="P3038" i="1" s="1" a="1"/>
  <c r="P3038" i="1" s="1"/>
  <c r="O3039" i="1"/>
  <c r="P3039" i="1" s="1" a="1"/>
  <c r="P3039" i="1" s="1"/>
  <c r="O3040" i="1"/>
  <c r="P3040" i="1" s="1" a="1"/>
  <c r="P3040" i="1" s="1"/>
  <c r="O3041" i="1"/>
  <c r="P3041" i="1" s="1" a="1"/>
  <c r="P3041" i="1" s="1"/>
  <c r="O3042" i="1"/>
  <c r="P3042" i="1" s="1" a="1"/>
  <c r="P3042" i="1" s="1"/>
  <c r="O3043" i="1"/>
  <c r="P3043" i="1" s="1" a="1"/>
  <c r="P3043" i="1" s="1"/>
  <c r="O3044" i="1"/>
  <c r="P3044" i="1" s="1" a="1"/>
  <c r="P3044" i="1" s="1"/>
  <c r="O3045" i="1"/>
  <c r="P3045" i="1" s="1" a="1"/>
  <c r="P3045" i="1" s="1"/>
  <c r="O3046" i="1"/>
  <c r="P3046" i="1" s="1" a="1"/>
  <c r="P3046" i="1" s="1"/>
  <c r="O3047" i="1"/>
  <c r="P3047" i="1" s="1" a="1"/>
  <c r="P3047" i="1" s="1"/>
  <c r="O3048" i="1"/>
  <c r="P3048" i="1" s="1" a="1"/>
  <c r="P3048" i="1" s="1"/>
  <c r="O3049" i="1"/>
  <c r="P3049" i="1" s="1" a="1"/>
  <c r="P3049" i="1" s="1"/>
  <c r="O3050" i="1"/>
  <c r="P3050" i="1" s="1" a="1"/>
  <c r="P3050" i="1" s="1"/>
  <c r="O3051" i="1"/>
  <c r="P3051" i="1" s="1" a="1"/>
  <c r="P3051" i="1" s="1"/>
  <c r="O3052" i="1"/>
  <c r="P3052" i="1" s="1" a="1"/>
  <c r="P3052" i="1" s="1"/>
  <c r="O3053" i="1"/>
  <c r="P3053" i="1" s="1" a="1"/>
  <c r="P3053" i="1" s="1"/>
  <c r="O3054" i="1"/>
  <c r="P3054" i="1" s="1" a="1"/>
  <c r="P3054" i="1" s="1"/>
  <c r="O3055" i="1"/>
  <c r="P3055" i="1" s="1" a="1"/>
  <c r="P3055" i="1" s="1"/>
  <c r="O3056" i="1"/>
  <c r="P3056" i="1" s="1" a="1"/>
  <c r="P3056" i="1" s="1"/>
  <c r="O3057" i="1"/>
  <c r="P3057" i="1" s="1" a="1"/>
  <c r="P3057" i="1" s="1"/>
  <c r="O3058" i="1"/>
  <c r="P3058" i="1" s="1" a="1"/>
  <c r="P3058" i="1" s="1"/>
  <c r="O3059" i="1"/>
  <c r="P3059" i="1" s="1" a="1"/>
  <c r="P3059" i="1" s="1"/>
  <c r="O3060" i="1"/>
  <c r="P3060" i="1" s="1" a="1"/>
  <c r="P3060" i="1" s="1"/>
  <c r="O3061" i="1"/>
  <c r="P3061" i="1" s="1" a="1"/>
  <c r="P3061" i="1" s="1"/>
  <c r="O3062" i="1"/>
  <c r="P3062" i="1" s="1" a="1"/>
  <c r="P3062" i="1" s="1"/>
  <c r="O3063" i="1"/>
  <c r="P3063" i="1" s="1" a="1"/>
  <c r="P3063" i="1" s="1"/>
  <c r="O3064" i="1"/>
  <c r="P3064" i="1" s="1" a="1"/>
  <c r="P3064" i="1" s="1"/>
  <c r="O3065" i="1"/>
  <c r="P3065" i="1" s="1" a="1"/>
  <c r="P3065" i="1" s="1"/>
  <c r="O3066" i="1"/>
  <c r="P3066" i="1" s="1" a="1"/>
  <c r="P3066" i="1" s="1"/>
  <c r="O3067" i="1"/>
  <c r="P3067" i="1" s="1" a="1"/>
  <c r="P3067" i="1" s="1"/>
  <c r="O3068" i="1"/>
  <c r="P3068" i="1" s="1" a="1"/>
  <c r="P3068" i="1" s="1"/>
  <c r="O3069" i="1"/>
  <c r="P3069" i="1" s="1" a="1"/>
  <c r="P3069" i="1" s="1"/>
  <c r="O3070" i="1"/>
  <c r="P3070" i="1" s="1" a="1"/>
  <c r="P3070" i="1" s="1"/>
  <c r="O3071" i="1"/>
  <c r="P3071" i="1" s="1" a="1"/>
  <c r="P3071" i="1" s="1"/>
  <c r="O3072" i="1"/>
  <c r="P3072" i="1" s="1" a="1"/>
  <c r="P3072" i="1" s="1"/>
  <c r="O3073" i="1"/>
  <c r="P3073" i="1" s="1" a="1"/>
  <c r="P3073" i="1" s="1"/>
  <c r="O3074" i="1"/>
  <c r="P3074" i="1" s="1" a="1"/>
  <c r="P3074" i="1" s="1"/>
  <c r="O3075" i="1"/>
  <c r="P3075" i="1" s="1" a="1"/>
  <c r="P3075" i="1" s="1"/>
  <c r="O3076" i="1"/>
  <c r="P3076" i="1" s="1" a="1"/>
  <c r="P3076" i="1" s="1"/>
  <c r="O3077" i="1"/>
  <c r="P3077" i="1" s="1" a="1"/>
  <c r="P3077" i="1" s="1"/>
  <c r="O3078" i="1"/>
  <c r="P3078" i="1" s="1" a="1"/>
  <c r="P3078" i="1" s="1"/>
  <c r="O3079" i="1"/>
  <c r="P3079" i="1" s="1" a="1"/>
  <c r="P3079" i="1" s="1"/>
  <c r="O3080" i="1"/>
  <c r="P3080" i="1" s="1" a="1"/>
  <c r="P3080" i="1" s="1"/>
  <c r="O3081" i="1"/>
  <c r="P3081" i="1" s="1" a="1"/>
  <c r="P3081" i="1" s="1"/>
  <c r="O3082" i="1"/>
  <c r="P3082" i="1" s="1" a="1"/>
  <c r="P3082" i="1" s="1"/>
  <c r="O3083" i="1"/>
  <c r="P3083" i="1" s="1" a="1"/>
  <c r="P3083" i="1" s="1"/>
  <c r="O3084" i="1"/>
  <c r="P3084" i="1" s="1" a="1"/>
  <c r="P3084" i="1" s="1"/>
  <c r="O3085" i="1"/>
  <c r="P3085" i="1" s="1" a="1"/>
  <c r="P3085" i="1" s="1"/>
  <c r="O3086" i="1"/>
  <c r="P3086" i="1" s="1" a="1"/>
  <c r="P3086" i="1" s="1"/>
  <c r="O3087" i="1"/>
  <c r="P3087" i="1" s="1" a="1"/>
  <c r="P3087" i="1" s="1"/>
  <c r="O3088" i="1"/>
  <c r="P3088" i="1" s="1" a="1"/>
  <c r="P3088" i="1" s="1"/>
  <c r="O3089" i="1"/>
  <c r="P3089" i="1" s="1" a="1"/>
  <c r="P3089" i="1" s="1"/>
  <c r="O3090" i="1"/>
  <c r="P3090" i="1" s="1" a="1"/>
  <c r="P3090" i="1" s="1"/>
  <c r="O3091" i="1"/>
  <c r="P3091" i="1" s="1" a="1"/>
  <c r="P3091" i="1" s="1"/>
  <c r="O3092" i="1"/>
  <c r="P3092" i="1" s="1" a="1"/>
  <c r="P3092" i="1" s="1"/>
  <c r="O3093" i="1"/>
  <c r="P3093" i="1" s="1" a="1"/>
  <c r="P3093" i="1" s="1"/>
  <c r="O3094" i="1"/>
  <c r="P3094" i="1" s="1" a="1"/>
  <c r="P3094" i="1" s="1"/>
  <c r="O3095" i="1"/>
  <c r="P3095" i="1" s="1" a="1"/>
  <c r="P3095" i="1" s="1"/>
  <c r="O3096" i="1"/>
  <c r="P3096" i="1" s="1" a="1"/>
  <c r="P3096" i="1" s="1"/>
  <c r="O3097" i="1"/>
  <c r="P3097" i="1" s="1" a="1"/>
  <c r="P3097" i="1" s="1"/>
  <c r="O3098" i="1"/>
  <c r="P3098" i="1" s="1" a="1"/>
  <c r="P3098" i="1" s="1"/>
  <c r="O3099" i="1"/>
  <c r="P3099" i="1" s="1" a="1"/>
  <c r="P3099" i="1" s="1"/>
  <c r="O3100" i="1"/>
  <c r="P3100" i="1" s="1" a="1"/>
  <c r="P3100" i="1" s="1"/>
  <c r="O3101" i="1"/>
  <c r="P3101" i="1" s="1" a="1"/>
  <c r="P3101" i="1" s="1"/>
  <c r="O3102" i="1"/>
  <c r="P3102" i="1" s="1" a="1"/>
  <c r="P3102" i="1" s="1"/>
  <c r="O3103" i="1"/>
  <c r="P3103" i="1" s="1" a="1"/>
  <c r="P3103" i="1" s="1"/>
  <c r="O3104" i="1"/>
  <c r="P3104" i="1" s="1" a="1"/>
  <c r="P3104" i="1" s="1"/>
  <c r="O3105" i="1"/>
  <c r="P3105" i="1" s="1" a="1"/>
  <c r="P3105" i="1" s="1"/>
  <c r="O3106" i="1"/>
  <c r="P3106" i="1" s="1" a="1"/>
  <c r="P3106" i="1" s="1"/>
  <c r="O3107" i="1"/>
  <c r="P3107" i="1" s="1" a="1"/>
  <c r="P3107" i="1" s="1"/>
  <c r="O3108" i="1"/>
  <c r="P3108" i="1" s="1" a="1"/>
  <c r="P3108" i="1" s="1"/>
  <c r="O3109" i="1"/>
  <c r="P3109" i="1" s="1" a="1"/>
  <c r="P3109" i="1" s="1"/>
  <c r="O3110" i="1"/>
  <c r="P3110" i="1" s="1" a="1"/>
  <c r="P3110" i="1" s="1"/>
  <c r="O3111" i="1"/>
  <c r="P3111" i="1" s="1" a="1"/>
  <c r="P3111" i="1" s="1"/>
  <c r="O3112" i="1"/>
  <c r="P3112" i="1" s="1" a="1"/>
  <c r="P3112" i="1" s="1"/>
  <c r="O3113" i="1"/>
  <c r="P3113" i="1" s="1" a="1"/>
  <c r="P3113" i="1" s="1"/>
  <c r="O3114" i="1"/>
  <c r="P3114" i="1" s="1" a="1"/>
  <c r="P3114" i="1" s="1"/>
  <c r="O3115" i="1"/>
  <c r="P3115" i="1" s="1" a="1"/>
  <c r="P3115" i="1" s="1"/>
  <c r="O3116" i="1"/>
  <c r="P3116" i="1" s="1" a="1"/>
  <c r="P3116" i="1" s="1"/>
  <c r="O3117" i="1"/>
  <c r="P3117" i="1" s="1" a="1"/>
  <c r="P3117" i="1" s="1"/>
  <c r="O3118" i="1"/>
  <c r="P3118" i="1" s="1" a="1"/>
  <c r="P3118" i="1" s="1"/>
  <c r="O3119" i="1"/>
  <c r="P3119" i="1" s="1" a="1"/>
  <c r="P3119" i="1" s="1"/>
  <c r="O3120" i="1"/>
  <c r="P3120" i="1" s="1" a="1"/>
  <c r="P3120" i="1" s="1"/>
  <c r="O3121" i="1"/>
  <c r="P3121" i="1" s="1" a="1"/>
  <c r="P3121" i="1" s="1"/>
  <c r="O3122" i="1"/>
  <c r="P3122" i="1" s="1" a="1"/>
  <c r="P3122" i="1" s="1"/>
  <c r="O3123" i="1"/>
  <c r="P3123" i="1" s="1" a="1"/>
  <c r="P3123" i="1" s="1"/>
  <c r="O3124" i="1"/>
  <c r="P3124" i="1" s="1" a="1"/>
  <c r="P3124" i="1" s="1"/>
  <c r="O3125" i="1"/>
  <c r="P3125" i="1" s="1" a="1"/>
  <c r="P3125" i="1" s="1"/>
  <c r="O3126" i="1"/>
  <c r="P3126" i="1" s="1" a="1"/>
  <c r="P3126" i="1" s="1"/>
  <c r="O3127" i="1"/>
  <c r="P3127" i="1" s="1" a="1"/>
  <c r="P3127" i="1" s="1"/>
  <c r="O3128" i="1"/>
  <c r="P3128" i="1" s="1" a="1"/>
  <c r="P3128" i="1" s="1"/>
  <c r="O3129" i="1"/>
  <c r="P3129" i="1" s="1" a="1"/>
  <c r="P3129" i="1" s="1"/>
  <c r="O3130" i="1"/>
  <c r="P3130" i="1" s="1" a="1"/>
  <c r="P3130" i="1" s="1"/>
  <c r="O3131" i="1"/>
  <c r="P3131" i="1" s="1" a="1"/>
  <c r="P3131" i="1" s="1"/>
  <c r="O3132" i="1"/>
  <c r="P3132" i="1" s="1" a="1"/>
  <c r="P3132" i="1" s="1"/>
  <c r="O3133" i="1"/>
  <c r="P3133" i="1" s="1" a="1"/>
  <c r="P3133" i="1" s="1"/>
  <c r="O3134" i="1"/>
  <c r="P3134" i="1" s="1" a="1"/>
  <c r="P3134" i="1" s="1"/>
  <c r="O3135" i="1"/>
  <c r="P3135" i="1" s="1" a="1"/>
  <c r="P3135" i="1" s="1"/>
  <c r="O3136" i="1"/>
  <c r="P3136" i="1" s="1" a="1"/>
  <c r="P3136" i="1" s="1"/>
  <c r="O3137" i="1"/>
  <c r="P3137" i="1" s="1" a="1"/>
  <c r="P3137" i="1" s="1"/>
  <c r="O3138" i="1"/>
  <c r="P3138" i="1" s="1" a="1"/>
  <c r="P3138" i="1" s="1"/>
  <c r="O3139" i="1"/>
  <c r="P3139" i="1" s="1" a="1"/>
  <c r="P3139" i="1" s="1"/>
  <c r="O3140" i="1"/>
  <c r="P3140" i="1" s="1" a="1"/>
  <c r="P3140" i="1" s="1"/>
  <c r="O3141" i="1"/>
  <c r="P3141" i="1" s="1" a="1"/>
  <c r="P3141" i="1" s="1"/>
  <c r="O3142" i="1"/>
  <c r="P3142" i="1" s="1" a="1"/>
  <c r="P3142" i="1" s="1"/>
  <c r="O3143" i="1"/>
  <c r="P3143" i="1" s="1" a="1"/>
  <c r="P3143" i="1" s="1"/>
  <c r="O3144" i="1"/>
  <c r="P3144" i="1" s="1" a="1"/>
  <c r="P3144" i="1" s="1"/>
  <c r="O3145" i="1"/>
  <c r="P3145" i="1" s="1" a="1"/>
  <c r="P3145" i="1" s="1"/>
  <c r="O3146" i="1"/>
  <c r="P3146" i="1" s="1" a="1"/>
  <c r="P3146" i="1" s="1"/>
  <c r="O3147" i="1"/>
  <c r="P3147" i="1" s="1" a="1"/>
  <c r="P3147" i="1" s="1"/>
  <c r="O3148" i="1"/>
  <c r="P3148" i="1" s="1" a="1"/>
  <c r="P3148" i="1" s="1"/>
  <c r="O3149" i="1"/>
  <c r="P3149" i="1" s="1" a="1"/>
  <c r="P3149" i="1" s="1"/>
  <c r="O3150" i="1"/>
  <c r="P3150" i="1" s="1" a="1"/>
  <c r="P3150" i="1" s="1"/>
  <c r="O3151" i="1"/>
  <c r="P3151" i="1" s="1" a="1"/>
  <c r="P3151" i="1" s="1"/>
  <c r="O3152" i="1"/>
  <c r="P3152" i="1" s="1" a="1"/>
  <c r="P3152" i="1" s="1"/>
  <c r="O3153" i="1"/>
  <c r="P3153" i="1" s="1" a="1"/>
  <c r="P3153" i="1" s="1"/>
  <c r="O3154" i="1"/>
  <c r="P3154" i="1" s="1" a="1"/>
  <c r="P3154" i="1" s="1"/>
  <c r="O3155" i="1"/>
  <c r="P3155" i="1" s="1" a="1"/>
  <c r="P3155" i="1" s="1"/>
  <c r="O3156" i="1"/>
  <c r="P3156" i="1" s="1" a="1"/>
  <c r="P3156" i="1" s="1"/>
  <c r="O3157" i="1"/>
  <c r="P3157" i="1" s="1" a="1"/>
  <c r="P3157" i="1" s="1"/>
  <c r="O3158" i="1"/>
  <c r="P3158" i="1" s="1" a="1"/>
  <c r="P3158" i="1" s="1"/>
  <c r="O3159" i="1"/>
  <c r="P3159" i="1" s="1" a="1"/>
  <c r="P3159" i="1" s="1"/>
  <c r="O3160" i="1"/>
  <c r="P3160" i="1" s="1" a="1"/>
  <c r="P3160" i="1" s="1"/>
  <c r="O3161" i="1"/>
  <c r="P3161" i="1" s="1" a="1"/>
  <c r="P3161" i="1" s="1"/>
  <c r="O3162" i="1"/>
  <c r="P3162" i="1" s="1" a="1"/>
  <c r="P3162" i="1" s="1"/>
  <c r="O3163" i="1"/>
  <c r="P3163" i="1" s="1" a="1"/>
  <c r="P3163" i="1" s="1"/>
  <c r="O3164" i="1"/>
  <c r="P3164" i="1" s="1" a="1"/>
  <c r="P3164" i="1" s="1"/>
  <c r="O3165" i="1"/>
  <c r="P3165" i="1" s="1" a="1"/>
  <c r="P3165" i="1" s="1"/>
  <c r="O3166" i="1"/>
  <c r="P3166" i="1" s="1" a="1"/>
  <c r="P3166" i="1" s="1"/>
  <c r="O3167" i="1"/>
  <c r="P3167" i="1" s="1" a="1"/>
  <c r="P3167" i="1" s="1"/>
  <c r="O3168" i="1"/>
  <c r="P3168" i="1" s="1" a="1"/>
  <c r="P3168" i="1" s="1"/>
  <c r="O3169" i="1"/>
  <c r="P3169" i="1" s="1" a="1"/>
  <c r="P3169" i="1" s="1"/>
  <c r="O3170" i="1"/>
  <c r="P3170" i="1" s="1" a="1"/>
  <c r="P3170" i="1" s="1"/>
  <c r="O3171" i="1"/>
  <c r="P3171" i="1" s="1" a="1"/>
  <c r="P3171" i="1" s="1"/>
  <c r="O3172" i="1"/>
  <c r="P3172" i="1" s="1" a="1"/>
  <c r="P3172" i="1" s="1"/>
  <c r="O3173" i="1"/>
  <c r="P3173" i="1" s="1" a="1"/>
  <c r="P3173" i="1" s="1"/>
  <c r="O3174" i="1"/>
  <c r="P3174" i="1" s="1" a="1"/>
  <c r="P3174" i="1" s="1"/>
  <c r="O3175" i="1"/>
  <c r="P3175" i="1" s="1" a="1"/>
  <c r="P3175" i="1" s="1"/>
  <c r="O3176" i="1"/>
  <c r="P3176" i="1" s="1" a="1"/>
  <c r="P3176" i="1" s="1"/>
  <c r="O3177" i="1"/>
  <c r="P3177" i="1" s="1" a="1"/>
  <c r="P3177" i="1" s="1"/>
  <c r="O3178" i="1"/>
  <c r="P3178" i="1" s="1" a="1"/>
  <c r="P3178" i="1" s="1"/>
  <c r="O3179" i="1"/>
  <c r="P3179" i="1" s="1" a="1"/>
  <c r="P3179" i="1" s="1"/>
  <c r="O3180" i="1"/>
  <c r="P3180" i="1" s="1" a="1"/>
  <c r="P3180" i="1" s="1"/>
  <c r="O3181" i="1"/>
  <c r="P3181" i="1" s="1" a="1"/>
  <c r="P3181" i="1" s="1"/>
  <c r="O3182" i="1"/>
  <c r="P3182" i="1" s="1" a="1"/>
  <c r="P3182" i="1" s="1"/>
  <c r="O3183" i="1"/>
  <c r="P3183" i="1" s="1" a="1"/>
  <c r="P3183" i="1" s="1"/>
  <c r="O3184" i="1"/>
  <c r="P3184" i="1" s="1" a="1"/>
  <c r="P3184" i="1" s="1"/>
  <c r="O3185" i="1"/>
  <c r="P3185" i="1" s="1" a="1"/>
  <c r="P3185" i="1" s="1"/>
  <c r="O3186" i="1"/>
  <c r="P3186" i="1" s="1" a="1"/>
  <c r="P3186" i="1" s="1"/>
  <c r="O3187" i="1"/>
  <c r="P3187" i="1" s="1" a="1"/>
  <c r="P3187" i="1" s="1"/>
  <c r="O3188" i="1"/>
  <c r="P3188" i="1" s="1" a="1"/>
  <c r="P3188" i="1" s="1"/>
  <c r="O3189" i="1"/>
  <c r="P3189" i="1" s="1" a="1"/>
  <c r="P3189" i="1" s="1"/>
  <c r="O3190" i="1"/>
  <c r="P3190" i="1" s="1" a="1"/>
  <c r="P3190" i="1" s="1"/>
  <c r="O3191" i="1"/>
  <c r="P3191" i="1" s="1" a="1"/>
  <c r="P3191" i="1" s="1"/>
  <c r="O3192" i="1"/>
  <c r="P3192" i="1" s="1" a="1"/>
  <c r="P3192" i="1" s="1"/>
  <c r="O3193" i="1"/>
  <c r="P3193" i="1" s="1" a="1"/>
  <c r="P3193" i="1" s="1"/>
  <c r="O3194" i="1"/>
  <c r="P3194" i="1" s="1" a="1"/>
  <c r="P3194" i="1" s="1"/>
  <c r="O3195" i="1"/>
  <c r="P3195" i="1" s="1" a="1"/>
  <c r="P3195" i="1" s="1"/>
  <c r="O3196" i="1"/>
  <c r="P3196" i="1" s="1" a="1"/>
  <c r="P3196" i="1" s="1"/>
  <c r="O3197" i="1"/>
  <c r="P3197" i="1" s="1" a="1"/>
  <c r="P3197" i="1" s="1"/>
  <c r="O3198" i="1"/>
  <c r="P3198" i="1" s="1" a="1"/>
  <c r="P3198" i="1" s="1"/>
  <c r="O3199" i="1"/>
  <c r="P3199" i="1" s="1" a="1"/>
  <c r="P3199" i="1" s="1"/>
  <c r="O3200" i="1"/>
  <c r="P3200" i="1" s="1" a="1"/>
  <c r="P3200" i="1" s="1"/>
  <c r="O3201" i="1"/>
  <c r="P3201" i="1" s="1" a="1"/>
  <c r="P3201" i="1" s="1"/>
  <c r="O3202" i="1"/>
  <c r="P3202" i="1" s="1" a="1"/>
  <c r="P3202" i="1" s="1"/>
  <c r="O3203" i="1"/>
  <c r="P3203" i="1" s="1" a="1"/>
  <c r="P3203" i="1" s="1"/>
  <c r="O3204" i="1"/>
  <c r="P3204" i="1" s="1" a="1"/>
  <c r="P3204" i="1" s="1"/>
  <c r="O3205" i="1"/>
  <c r="P3205" i="1" s="1" a="1"/>
  <c r="P3205" i="1" s="1"/>
  <c r="O3206" i="1"/>
  <c r="P3206" i="1" s="1" a="1"/>
  <c r="P3206" i="1" s="1"/>
  <c r="O3207" i="1"/>
  <c r="P3207" i="1" s="1" a="1"/>
  <c r="P3207" i="1" s="1"/>
  <c r="O3208" i="1"/>
  <c r="P3208" i="1" s="1" a="1"/>
  <c r="P3208" i="1" s="1"/>
  <c r="O3209" i="1"/>
  <c r="P3209" i="1" s="1" a="1"/>
  <c r="P3209" i="1" s="1"/>
  <c r="O3210" i="1"/>
  <c r="P3210" i="1" s="1" a="1"/>
  <c r="P3210" i="1" s="1"/>
  <c r="O3211" i="1"/>
  <c r="P3211" i="1" s="1" a="1"/>
  <c r="P3211" i="1" s="1"/>
  <c r="O3212" i="1"/>
  <c r="P3212" i="1" s="1" a="1"/>
  <c r="P3212" i="1" s="1"/>
  <c r="O3213" i="1"/>
  <c r="P3213" i="1" s="1" a="1"/>
  <c r="P3213" i="1" s="1"/>
  <c r="O3214" i="1"/>
  <c r="P3214" i="1" s="1" a="1"/>
  <c r="P3214" i="1" s="1"/>
  <c r="O3215" i="1"/>
  <c r="P3215" i="1" s="1" a="1"/>
  <c r="P3215" i="1" s="1"/>
  <c r="O3216" i="1"/>
  <c r="P3216" i="1" s="1" a="1"/>
  <c r="P3216" i="1" s="1"/>
  <c r="O3217" i="1"/>
  <c r="P3217" i="1" s="1" a="1"/>
  <c r="P3217" i="1" s="1"/>
  <c r="O3218" i="1"/>
  <c r="P3218" i="1" s="1" a="1"/>
  <c r="P3218" i="1" s="1"/>
  <c r="O3219" i="1"/>
  <c r="P3219" i="1" s="1" a="1"/>
  <c r="P3219" i="1" s="1"/>
  <c r="O3220" i="1"/>
  <c r="P3220" i="1" s="1" a="1"/>
  <c r="P3220" i="1" s="1"/>
  <c r="O3221" i="1"/>
  <c r="P3221" i="1" s="1" a="1"/>
  <c r="P3221" i="1" s="1"/>
  <c r="O3222" i="1"/>
  <c r="P3222" i="1" s="1" a="1"/>
  <c r="P3222" i="1" s="1"/>
  <c r="O3223" i="1"/>
  <c r="P3223" i="1" s="1" a="1"/>
  <c r="P3223" i="1" s="1"/>
  <c r="O3224" i="1"/>
  <c r="P3224" i="1" s="1" a="1"/>
  <c r="P3224" i="1" s="1"/>
  <c r="O3225" i="1"/>
  <c r="P3225" i="1" s="1" a="1"/>
  <c r="P3225" i="1" s="1"/>
  <c r="O3226" i="1"/>
  <c r="P3226" i="1" s="1" a="1"/>
  <c r="P3226" i="1" s="1"/>
  <c r="O3227" i="1"/>
  <c r="P3227" i="1" s="1" a="1"/>
  <c r="P3227" i="1" s="1"/>
  <c r="O3228" i="1"/>
  <c r="P3228" i="1" s="1" a="1"/>
  <c r="P3228" i="1" s="1"/>
  <c r="O3229" i="1"/>
  <c r="P3229" i="1" s="1" a="1"/>
  <c r="P3229" i="1" s="1"/>
  <c r="O3230" i="1"/>
  <c r="P3230" i="1" s="1" a="1"/>
  <c r="P3230" i="1" s="1"/>
  <c r="O3231" i="1"/>
  <c r="P3231" i="1" s="1" a="1"/>
  <c r="P3231" i="1" s="1"/>
  <c r="O3232" i="1"/>
  <c r="P3232" i="1" s="1" a="1"/>
  <c r="P3232" i="1" s="1"/>
  <c r="O3233" i="1"/>
  <c r="P3233" i="1" s="1" a="1"/>
  <c r="P3233" i="1" s="1"/>
  <c r="O3234" i="1"/>
  <c r="P3234" i="1" s="1" a="1"/>
  <c r="P3234" i="1" s="1"/>
  <c r="O3235" i="1"/>
  <c r="P3235" i="1" s="1" a="1"/>
  <c r="P3235" i="1" s="1"/>
  <c r="O3236" i="1"/>
  <c r="P3236" i="1" s="1" a="1"/>
  <c r="P3236" i="1" s="1"/>
  <c r="O3237" i="1"/>
  <c r="P3237" i="1" s="1" a="1"/>
  <c r="P3237" i="1" s="1"/>
  <c r="O3238" i="1"/>
  <c r="P3238" i="1" s="1" a="1"/>
  <c r="P3238" i="1" s="1"/>
  <c r="O3239" i="1"/>
  <c r="P3239" i="1" s="1" a="1"/>
  <c r="P3239" i="1" s="1"/>
  <c r="O3240" i="1"/>
  <c r="P3240" i="1" s="1" a="1"/>
  <c r="P3240" i="1" s="1"/>
  <c r="O3241" i="1"/>
  <c r="P3241" i="1" s="1" a="1"/>
  <c r="P3241" i="1" s="1"/>
  <c r="O3242" i="1"/>
  <c r="P3242" i="1" s="1" a="1"/>
  <c r="P3242" i="1" s="1"/>
  <c r="O3243" i="1"/>
  <c r="P3243" i="1" s="1" a="1"/>
  <c r="P3243" i="1" s="1"/>
  <c r="O3244" i="1"/>
  <c r="P3244" i="1" s="1" a="1"/>
  <c r="P3244" i="1" s="1"/>
  <c r="O3245" i="1"/>
  <c r="P3245" i="1" s="1" a="1"/>
  <c r="P3245" i="1" s="1"/>
  <c r="O3246" i="1"/>
  <c r="P3246" i="1" s="1" a="1"/>
  <c r="P3246" i="1" s="1"/>
  <c r="O3247" i="1"/>
  <c r="P3247" i="1" s="1" a="1"/>
  <c r="P3247" i="1" s="1"/>
  <c r="O3248" i="1"/>
  <c r="P3248" i="1" s="1" a="1"/>
  <c r="P3248" i="1" s="1"/>
  <c r="O3249" i="1"/>
  <c r="P3249" i="1" s="1" a="1"/>
  <c r="P3249" i="1" s="1"/>
  <c r="O3250" i="1"/>
  <c r="P3250" i="1" s="1" a="1"/>
  <c r="P3250" i="1" s="1"/>
  <c r="O3251" i="1"/>
  <c r="P3251" i="1" s="1" a="1"/>
  <c r="P3251" i="1" s="1"/>
  <c r="O3252" i="1"/>
  <c r="P3252" i="1" s="1" a="1"/>
  <c r="P3252" i="1" s="1"/>
  <c r="O3253" i="1"/>
  <c r="P3253" i="1" s="1" a="1"/>
  <c r="P3253" i="1" s="1"/>
  <c r="O3254" i="1"/>
  <c r="P3254" i="1" s="1" a="1"/>
  <c r="P3254" i="1" s="1"/>
  <c r="O3255" i="1"/>
  <c r="P3255" i="1" s="1" a="1"/>
  <c r="P3255" i="1" s="1"/>
  <c r="O3256" i="1"/>
  <c r="P3256" i="1" s="1" a="1"/>
  <c r="P3256" i="1" s="1"/>
  <c r="O3257" i="1"/>
  <c r="P3257" i="1" s="1" a="1"/>
  <c r="P3257" i="1" s="1"/>
  <c r="O3258" i="1"/>
  <c r="P3258" i="1" s="1" a="1"/>
  <c r="P3258" i="1" s="1"/>
  <c r="O3259" i="1"/>
  <c r="P3259" i="1" s="1" a="1"/>
  <c r="P3259" i="1" s="1"/>
  <c r="O3260" i="1"/>
  <c r="P3260" i="1" s="1" a="1"/>
  <c r="P3260" i="1" s="1"/>
  <c r="O3261" i="1"/>
  <c r="P3261" i="1" s="1" a="1"/>
  <c r="P3261" i="1" s="1"/>
  <c r="O3262" i="1"/>
  <c r="P3262" i="1" s="1" a="1"/>
  <c r="P3262" i="1" s="1"/>
  <c r="O3263" i="1"/>
  <c r="P3263" i="1" s="1" a="1"/>
  <c r="P3263" i="1" s="1"/>
  <c r="O3264" i="1"/>
  <c r="P3264" i="1" s="1" a="1"/>
  <c r="P3264" i="1" s="1"/>
  <c r="O3265" i="1"/>
  <c r="P3265" i="1" s="1" a="1"/>
  <c r="P3265" i="1" s="1"/>
  <c r="O3266" i="1"/>
  <c r="P3266" i="1" s="1" a="1"/>
  <c r="P3266" i="1" s="1"/>
  <c r="O3267" i="1"/>
  <c r="P3267" i="1" s="1" a="1"/>
  <c r="P3267" i="1" s="1"/>
  <c r="O3268" i="1"/>
  <c r="P3268" i="1" s="1" a="1"/>
  <c r="P3268" i="1" s="1"/>
  <c r="O3269" i="1"/>
  <c r="P3269" i="1" s="1" a="1"/>
  <c r="P3269" i="1" s="1"/>
  <c r="O3270" i="1"/>
  <c r="P3270" i="1" s="1" a="1"/>
  <c r="P3270" i="1" s="1"/>
  <c r="O3271" i="1"/>
  <c r="P3271" i="1" s="1" a="1"/>
  <c r="P3271" i="1" s="1"/>
  <c r="O3272" i="1"/>
  <c r="P3272" i="1" s="1" a="1"/>
  <c r="P3272" i="1" s="1"/>
  <c r="O3273" i="1"/>
  <c r="P3273" i="1" s="1" a="1"/>
  <c r="P3273" i="1" s="1"/>
  <c r="O3274" i="1"/>
  <c r="P3274" i="1" s="1" a="1"/>
  <c r="P3274" i="1" s="1"/>
  <c r="O3275" i="1"/>
  <c r="P3275" i="1" s="1" a="1"/>
  <c r="P3275" i="1" s="1"/>
  <c r="O3276" i="1"/>
  <c r="P3276" i="1" s="1" a="1"/>
  <c r="P3276" i="1" s="1"/>
  <c r="O3277" i="1"/>
  <c r="P3277" i="1" s="1" a="1"/>
  <c r="P3277" i="1" s="1"/>
  <c r="O3278" i="1"/>
  <c r="P3278" i="1" s="1" a="1"/>
  <c r="P3278" i="1" s="1"/>
  <c r="O3279" i="1"/>
  <c r="P3279" i="1" s="1" a="1"/>
  <c r="P3279" i="1" s="1"/>
  <c r="O3280" i="1"/>
  <c r="P3280" i="1" s="1" a="1"/>
  <c r="P3280" i="1" s="1"/>
  <c r="O3281" i="1"/>
  <c r="P3281" i="1" s="1" a="1"/>
  <c r="P3281" i="1" s="1"/>
  <c r="O3282" i="1"/>
  <c r="P3282" i="1" s="1" a="1"/>
  <c r="P3282" i="1" s="1"/>
  <c r="O3283" i="1"/>
  <c r="P3283" i="1" s="1" a="1"/>
  <c r="P3283" i="1" s="1"/>
  <c r="O3284" i="1"/>
  <c r="P3284" i="1" s="1" a="1"/>
  <c r="P3284" i="1" s="1"/>
  <c r="O3285" i="1"/>
  <c r="P3285" i="1" s="1" a="1"/>
  <c r="P3285" i="1" s="1"/>
  <c r="O3286" i="1"/>
  <c r="P3286" i="1" s="1" a="1"/>
  <c r="P3286" i="1" s="1"/>
  <c r="O3287" i="1"/>
  <c r="P3287" i="1" s="1" a="1"/>
  <c r="P3287" i="1" s="1"/>
  <c r="O3288" i="1"/>
  <c r="P3288" i="1" s="1" a="1"/>
  <c r="P3288" i="1" s="1"/>
  <c r="O3289" i="1"/>
  <c r="P3289" i="1" s="1" a="1"/>
  <c r="P3289" i="1" s="1"/>
  <c r="O3290" i="1"/>
  <c r="P3290" i="1" s="1" a="1"/>
  <c r="P3290" i="1" s="1"/>
  <c r="O3291" i="1"/>
  <c r="P3291" i="1" s="1" a="1"/>
  <c r="P3291" i="1" s="1"/>
  <c r="O3292" i="1"/>
  <c r="P3292" i="1" s="1" a="1"/>
  <c r="P3292" i="1" s="1"/>
  <c r="O3293" i="1"/>
  <c r="P3293" i="1" s="1" a="1"/>
  <c r="P3293" i="1" s="1"/>
  <c r="O3294" i="1"/>
  <c r="P3294" i="1" s="1" a="1"/>
  <c r="P3294" i="1" s="1"/>
  <c r="O3295" i="1"/>
  <c r="P3295" i="1" s="1" a="1"/>
  <c r="P3295" i="1" s="1"/>
  <c r="O3296" i="1"/>
  <c r="P3296" i="1" s="1" a="1"/>
  <c r="P3296" i="1" s="1"/>
  <c r="O3297" i="1"/>
  <c r="P3297" i="1" s="1" a="1"/>
  <c r="P3297" i="1" s="1"/>
  <c r="O3298" i="1"/>
  <c r="P3298" i="1" s="1" a="1"/>
  <c r="P3298" i="1" s="1"/>
  <c r="O3299" i="1"/>
  <c r="P3299" i="1" s="1" a="1"/>
  <c r="P3299" i="1" s="1"/>
  <c r="O3300" i="1"/>
  <c r="P3300" i="1" s="1" a="1"/>
  <c r="P3300" i="1" s="1"/>
  <c r="O3301" i="1"/>
  <c r="P3301" i="1" s="1" a="1"/>
  <c r="P3301" i="1" s="1"/>
  <c r="O3302" i="1"/>
  <c r="P3302" i="1" s="1" a="1"/>
  <c r="P3302" i="1" s="1"/>
  <c r="O3303" i="1"/>
  <c r="P3303" i="1" s="1" a="1"/>
  <c r="P3303" i="1" s="1"/>
  <c r="O3304" i="1"/>
  <c r="P3304" i="1" s="1" a="1"/>
  <c r="P3304" i="1" s="1"/>
  <c r="O3305" i="1"/>
  <c r="P3305" i="1" s="1" a="1"/>
  <c r="P3305" i="1" s="1"/>
  <c r="O3306" i="1"/>
  <c r="P3306" i="1" s="1" a="1"/>
  <c r="P3306" i="1" s="1"/>
  <c r="O3307" i="1"/>
  <c r="P3307" i="1" s="1" a="1"/>
  <c r="P3307" i="1" s="1"/>
  <c r="O3308" i="1"/>
  <c r="P3308" i="1" s="1" a="1"/>
  <c r="P3308" i="1" s="1"/>
  <c r="O3309" i="1"/>
  <c r="P3309" i="1" s="1" a="1"/>
  <c r="P3309" i="1" s="1"/>
  <c r="O3310" i="1"/>
  <c r="P3310" i="1" s="1" a="1"/>
  <c r="P3310" i="1" s="1"/>
  <c r="O3311" i="1"/>
  <c r="P3311" i="1" s="1" a="1"/>
  <c r="P3311" i="1" s="1"/>
  <c r="O3312" i="1"/>
  <c r="P3312" i="1" s="1" a="1"/>
  <c r="P3312" i="1" s="1"/>
  <c r="O3313" i="1"/>
  <c r="P3313" i="1" s="1" a="1"/>
  <c r="P3313" i="1" s="1"/>
  <c r="O3314" i="1"/>
  <c r="P3314" i="1" s="1" a="1"/>
  <c r="P3314" i="1" s="1"/>
  <c r="O3315" i="1"/>
  <c r="P3315" i="1" s="1" a="1"/>
  <c r="P3315" i="1" s="1"/>
  <c r="O3316" i="1"/>
  <c r="P3316" i="1" s="1" a="1"/>
  <c r="P3316" i="1" s="1"/>
  <c r="O3317" i="1"/>
  <c r="P3317" i="1" s="1" a="1"/>
  <c r="P3317" i="1" s="1"/>
  <c r="O3318" i="1"/>
  <c r="P3318" i="1" s="1" a="1"/>
  <c r="P3318" i="1" s="1"/>
  <c r="O3319" i="1"/>
  <c r="P3319" i="1" s="1" a="1"/>
  <c r="P3319" i="1" s="1"/>
  <c r="O3320" i="1"/>
  <c r="P3320" i="1" s="1" a="1"/>
  <c r="P3320" i="1" s="1"/>
  <c r="O3321" i="1"/>
  <c r="P3321" i="1" s="1" a="1"/>
  <c r="P3321" i="1" s="1"/>
  <c r="O3322" i="1"/>
  <c r="P3322" i="1" s="1" a="1"/>
  <c r="P3322" i="1" s="1"/>
  <c r="O3323" i="1"/>
  <c r="P3323" i="1" s="1" a="1"/>
  <c r="P3323" i="1" s="1"/>
  <c r="O3324" i="1"/>
  <c r="P3324" i="1" s="1" a="1"/>
  <c r="P3324" i="1" s="1"/>
  <c r="O3325" i="1"/>
  <c r="P3325" i="1" s="1" a="1"/>
  <c r="P3325" i="1" s="1"/>
  <c r="O3326" i="1"/>
  <c r="P3326" i="1" s="1" a="1"/>
  <c r="P3326" i="1" s="1"/>
  <c r="O3327" i="1"/>
  <c r="P3327" i="1" s="1" a="1"/>
  <c r="P3327" i="1" s="1"/>
  <c r="O3328" i="1"/>
  <c r="P3328" i="1" s="1" a="1"/>
  <c r="P3328" i="1" s="1"/>
  <c r="O3329" i="1"/>
  <c r="P3329" i="1" s="1" a="1"/>
  <c r="P3329" i="1" s="1"/>
  <c r="O3330" i="1"/>
  <c r="P3330" i="1" s="1" a="1"/>
  <c r="P3330" i="1" s="1"/>
  <c r="O3331" i="1"/>
  <c r="P3331" i="1" s="1" a="1"/>
  <c r="P3331" i="1" s="1"/>
  <c r="O3332" i="1"/>
  <c r="P3332" i="1" s="1" a="1"/>
  <c r="P3332" i="1" s="1"/>
  <c r="O3333" i="1"/>
  <c r="P3333" i="1" s="1" a="1"/>
  <c r="P3333" i="1" s="1"/>
  <c r="O3334" i="1"/>
  <c r="P3334" i="1" s="1" a="1"/>
  <c r="P3334" i="1" s="1"/>
  <c r="O3335" i="1"/>
  <c r="P3335" i="1" s="1" a="1"/>
  <c r="P3335" i="1" s="1"/>
  <c r="O3336" i="1"/>
  <c r="P3336" i="1" s="1" a="1"/>
  <c r="P3336" i="1" s="1"/>
  <c r="O3337" i="1"/>
  <c r="P3337" i="1" s="1" a="1"/>
  <c r="P3337" i="1" s="1"/>
  <c r="O3338" i="1"/>
  <c r="P3338" i="1" s="1" a="1"/>
  <c r="P3338" i="1" s="1"/>
  <c r="O3339" i="1"/>
  <c r="P3339" i="1" s="1" a="1"/>
  <c r="P3339" i="1" s="1"/>
  <c r="O3340" i="1"/>
  <c r="P3340" i="1" s="1" a="1"/>
  <c r="P3340" i="1" s="1"/>
  <c r="O3341" i="1"/>
  <c r="P3341" i="1" s="1" a="1"/>
  <c r="P3341" i="1" s="1"/>
  <c r="O3342" i="1"/>
  <c r="P3342" i="1" s="1" a="1"/>
  <c r="P3342" i="1" s="1"/>
  <c r="O3343" i="1"/>
  <c r="P3343" i="1" s="1" a="1"/>
  <c r="P3343" i="1" s="1"/>
  <c r="O3344" i="1"/>
  <c r="P3344" i="1" s="1" a="1"/>
  <c r="P3344" i="1" s="1"/>
  <c r="O3345" i="1"/>
  <c r="P3345" i="1" s="1" a="1"/>
  <c r="P3345" i="1" s="1"/>
  <c r="O3346" i="1"/>
  <c r="P3346" i="1" s="1" a="1"/>
  <c r="P3346" i="1" s="1"/>
  <c r="O3347" i="1"/>
  <c r="P3347" i="1" s="1" a="1"/>
  <c r="P3347" i="1" s="1"/>
  <c r="O3348" i="1"/>
  <c r="P3348" i="1" s="1" a="1"/>
  <c r="P3348" i="1" s="1"/>
  <c r="O3349" i="1"/>
  <c r="P3349" i="1" s="1" a="1"/>
  <c r="P3349" i="1" s="1"/>
  <c r="O2" i="1"/>
  <c r="P2" i="1" s="1" a="1"/>
  <c r="P2" i="1" s="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2" i="1"/>
  <c r="E26" i="3"/>
  <c r="E27" i="3"/>
  <c r="E28" i="3"/>
  <c r="E29" i="3"/>
  <c r="E25" i="3"/>
  <c r="B220" i="3"/>
  <c r="B221" i="3"/>
  <c r="B230" i="3"/>
  <c r="B231" i="3"/>
  <c r="B222" i="3"/>
  <c r="B225" i="3"/>
  <c r="B226" i="3"/>
  <c r="B227" i="3"/>
  <c r="B228" i="3"/>
  <c r="B229" i="3"/>
  <c r="B223" i="3"/>
  <c r="B224" i="3"/>
  <c r="B219" i="3"/>
  <c r="C235" i="3"/>
  <c r="B124" i="3"/>
  <c r="C10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<sst xmlns="http://schemas.openxmlformats.org/spreadsheetml/2006/main" count="80047" uniqueCount="11039">
  <si>
    <t>id</t>
  </si>
  <si>
    <t>primaryTitle</t>
  </si>
  <si>
    <t>originalTitle</t>
  </si>
  <si>
    <t>runtimeMinutes</t>
  </si>
  <si>
    <t>averageRating</t>
  </si>
  <si>
    <t>numVotes</t>
  </si>
  <si>
    <t>budget</t>
  </si>
  <si>
    <t>gross</t>
  </si>
  <si>
    <t>release_date</t>
  </si>
  <si>
    <t>directors</t>
  </si>
  <si>
    <t>tt0035423</t>
  </si>
  <si>
    <t>Kate &amp; Leopold</t>
  </si>
  <si>
    <t>December 11, 2001</t>
  </si>
  <si>
    <t>James Mangold</t>
  </si>
  <si>
    <t>tt0065421</t>
  </si>
  <si>
    <t>The Aristocats</t>
  </si>
  <si>
    <t>The AristoCats</t>
  </si>
  <si>
    <t>December 11, 1970</t>
  </si>
  <si>
    <t>Wolfgang Reitherman</t>
  </si>
  <si>
    <t>tt0065938</t>
  </si>
  <si>
    <t>Kelly's Heroes</t>
  </si>
  <si>
    <t>January 1, 1970</t>
  </si>
  <si>
    <t>Brian G. Hutton</t>
  </si>
  <si>
    <t>tt0066026</t>
  </si>
  <si>
    <t>M*A*S*H</t>
  </si>
  <si>
    <t>January 25, 1970</t>
  </si>
  <si>
    <t>Robert Altman</t>
  </si>
  <si>
    <t>tt0066206</t>
  </si>
  <si>
    <t>Patton</t>
  </si>
  <si>
    <t>February 4, 1970</t>
  </si>
  <si>
    <t>Franklin J. Schaffner</t>
  </si>
  <si>
    <t>tt0066434</t>
  </si>
  <si>
    <t>THX 1138</t>
  </si>
  <si>
    <t>March 11, 1971</t>
  </si>
  <si>
    <t>George Lucas</t>
  </si>
  <si>
    <t>tt0066921</t>
  </si>
  <si>
    <t>A Clockwork Orange</t>
  </si>
  <si>
    <t>December 19, 1971</t>
  </si>
  <si>
    <t>Stanley Kubrick</t>
  </si>
  <si>
    <t>tt0066995</t>
  </si>
  <si>
    <t>Diamonds Are Forever</t>
  </si>
  <si>
    <t>December 14, 1971</t>
  </si>
  <si>
    <t>Guy Hamilton</t>
  </si>
  <si>
    <t>tt0066999</t>
  </si>
  <si>
    <t>Dirty Harry</t>
  </si>
  <si>
    <t>December 21, 1971</t>
  </si>
  <si>
    <t>Don Siegel, Clint Eastwood</t>
  </si>
  <si>
    <t>tt0067116</t>
  </si>
  <si>
    <t>The French Connection</t>
  </si>
  <si>
    <t>October 7, 1971</t>
  </si>
  <si>
    <t>William Friedkin</t>
  </si>
  <si>
    <t>tt0067185</t>
  </si>
  <si>
    <t>Harold and Maude</t>
  </si>
  <si>
    <t>December 20, 1971</t>
  </si>
  <si>
    <t>Hal Ashby</t>
  </si>
  <si>
    <t>tt0067328</t>
  </si>
  <si>
    <t>The Last Picture Show</t>
  </si>
  <si>
    <t>October 2, 1971</t>
  </si>
  <si>
    <t>Peter Bogdanovich</t>
  </si>
  <si>
    <t>tt0067800</t>
  </si>
  <si>
    <t>Straw Dogs</t>
  </si>
  <si>
    <t>November 25, 1971</t>
  </si>
  <si>
    <t>Sam Peckinpah</t>
  </si>
  <si>
    <t>tt0067992</t>
  </si>
  <si>
    <t>Willy Wonka &amp; the Chocolate Factory</t>
  </si>
  <si>
    <t>June 28, 1971</t>
  </si>
  <si>
    <t>Mel Stuart</t>
  </si>
  <si>
    <t>tt0068182</t>
  </si>
  <si>
    <t>Aguirre, the Wrath of God</t>
  </si>
  <si>
    <t>Aguirre, der Zorn Gottes</t>
  </si>
  <si>
    <t>December 29, 1972</t>
  </si>
  <si>
    <t>Werner Herzog</t>
  </si>
  <si>
    <t>tt0068327</t>
  </si>
  <si>
    <t>Cabaret</t>
  </si>
  <si>
    <t>February 13, 1972</t>
  </si>
  <si>
    <t>Bob Fosse</t>
  </si>
  <si>
    <t>tt0068473</t>
  </si>
  <si>
    <t>Deliverance</t>
  </si>
  <si>
    <t>July 30, 1972</t>
  </si>
  <si>
    <t>John Boorman</t>
  </si>
  <si>
    <t>tt0068646</t>
  </si>
  <si>
    <t>The Godfather</t>
  </si>
  <si>
    <t>March 14, 1972</t>
  </si>
  <si>
    <t>Francis Ford Coppola</t>
  </si>
  <si>
    <t>tt0068699</t>
  </si>
  <si>
    <t>High Plains Drifter</t>
  </si>
  <si>
    <t>April 6, 1973</t>
  </si>
  <si>
    <t>Clint Eastwood</t>
  </si>
  <si>
    <t>tt0069704</t>
  </si>
  <si>
    <t>American Graffiti</t>
  </si>
  <si>
    <t>July 27, 1973</t>
  </si>
  <si>
    <t>tt0069762</t>
  </si>
  <si>
    <t>Badlands</t>
  </si>
  <si>
    <t>October 13, 1973</t>
  </si>
  <si>
    <t>Terrence Malick</t>
  </si>
  <si>
    <t>tt0069995</t>
  </si>
  <si>
    <t>Don't Look Now</t>
  </si>
  <si>
    <t>October 11, 1973</t>
  </si>
  <si>
    <t>Nicolas Roeg</t>
  </si>
  <si>
    <t>tt0070034</t>
  </si>
  <si>
    <t>Enter the Dragon</t>
  </si>
  <si>
    <t>July 26, 1973</t>
  </si>
  <si>
    <t>Robert Clouse</t>
  </si>
  <si>
    <t>tt0070047</t>
  </si>
  <si>
    <t>The Exorcist</t>
  </si>
  <si>
    <t>Horror</t>
  </si>
  <si>
    <t>December 26, 1973</t>
  </si>
  <si>
    <t>tt0070328</t>
  </si>
  <si>
    <t>Live and Let Die</t>
  </si>
  <si>
    <t>June 27, 1973</t>
  </si>
  <si>
    <t>tt0070379</t>
  </si>
  <si>
    <t>Mean Streets</t>
  </si>
  <si>
    <t>October 2, 1973</t>
  </si>
  <si>
    <t>Martin Scorsese</t>
  </si>
  <si>
    <t>tt0070510</t>
  </si>
  <si>
    <t>Paper Moon</t>
  </si>
  <si>
    <t>April 9, 1973</t>
  </si>
  <si>
    <t>tt0070511</t>
  </si>
  <si>
    <t>Papillon</t>
  </si>
  <si>
    <t>December 16, 1973</t>
  </si>
  <si>
    <t>tt0070608</t>
  </si>
  <si>
    <t>Robin Hood</t>
  </si>
  <si>
    <t>November 8, 1973</t>
  </si>
  <si>
    <t>Wolfgang Reitherman, David Hand</t>
  </si>
  <si>
    <t>tt0070666</t>
  </si>
  <si>
    <t>Serpico</t>
  </si>
  <si>
    <t>December 5, 1973</t>
  </si>
  <si>
    <t>Sidney Lumet</t>
  </si>
  <si>
    <t>tt0070723</t>
  </si>
  <si>
    <t>Soylent Green</t>
  </si>
  <si>
    <t>April 18, 1973</t>
  </si>
  <si>
    <t>Richard Fleischer</t>
  </si>
  <si>
    <t>tt0070735</t>
  </si>
  <si>
    <t>The Sting</t>
  </si>
  <si>
    <t>December 25, 1973</t>
  </si>
  <si>
    <t>George Roy Hill</t>
  </si>
  <si>
    <t>tt0070849</t>
  </si>
  <si>
    <t>Last Tango in Paris</t>
  </si>
  <si>
    <t>Ultimo tango a Parigi</t>
  </si>
  <si>
    <t>October 14, 1972</t>
  </si>
  <si>
    <t>Bernardo Bertolucci</t>
  </si>
  <si>
    <t>tt0070909</t>
  </si>
  <si>
    <t>Westworld</t>
  </si>
  <si>
    <t>October 24, 1973</t>
  </si>
  <si>
    <t>Michael Crichton</t>
  </si>
  <si>
    <t>tt0070917</t>
  </si>
  <si>
    <t>The Wicker Man</t>
  </si>
  <si>
    <t>December 6, 1973</t>
  </si>
  <si>
    <t>Robin Hardy</t>
  </si>
  <si>
    <t>tt0071230</t>
  </si>
  <si>
    <t>Blazing Saddles</t>
  </si>
  <si>
    <t>February 7, 1974</t>
  </si>
  <si>
    <t>Mel Brooks</t>
  </si>
  <si>
    <t>tt0071315</t>
  </si>
  <si>
    <t>Chinatown</t>
  </si>
  <si>
    <t>June 19, 1974</t>
  </si>
  <si>
    <t>Roman Polanski</t>
  </si>
  <si>
    <t>tt0071360</t>
  </si>
  <si>
    <t>The Conversation</t>
  </si>
  <si>
    <t>April 7, 1974</t>
  </si>
  <si>
    <t>tt0071562</t>
  </si>
  <si>
    <t>The Godfather Part II</t>
  </si>
  <si>
    <t>December 12, 1974</t>
  </si>
  <si>
    <t>tt0071807</t>
  </si>
  <si>
    <t>The Man with the Golden Gun</t>
  </si>
  <si>
    <t>December 14, 1974</t>
  </si>
  <si>
    <t>tt0072271</t>
  </si>
  <si>
    <t>The Texas Chain Saw Massacre</t>
  </si>
  <si>
    <t>October 1, 1974</t>
  </si>
  <si>
    <t>Tobe Hooper</t>
  </si>
  <si>
    <t>tt0072431</t>
  </si>
  <si>
    <t>Young Frankenstein</t>
  </si>
  <si>
    <t>Comedy</t>
  </si>
  <si>
    <t>December 15, 1974</t>
  </si>
  <si>
    <t>tt0072684</t>
  </si>
  <si>
    <t>Barry Lyndon</t>
  </si>
  <si>
    <t>December 11, 1975</t>
  </si>
  <si>
    <t>tt0072890</t>
  </si>
  <si>
    <t>Dog Day Afternoon</t>
  </si>
  <si>
    <t>September 19, 1975</t>
  </si>
  <si>
    <t>tt0073195</t>
  </si>
  <si>
    <t>Jaws</t>
  </si>
  <si>
    <t>June 20, 1975</t>
  </si>
  <si>
    <t>Steven Spielberg</t>
  </si>
  <si>
    <t>tt0073341</t>
  </si>
  <si>
    <t>The Man Who Would Be King</t>
  </si>
  <si>
    <t>November 27, 1975</t>
  </si>
  <si>
    <t>John Huston</t>
  </si>
  <si>
    <t>tt0073486</t>
  </si>
  <si>
    <t>One Flew Over the Cuckoo's Nest</t>
  </si>
  <si>
    <t>Drama</t>
  </si>
  <si>
    <t>November 19, 1975</t>
  </si>
  <si>
    <t>Milos Forman</t>
  </si>
  <si>
    <t>tt0073629</t>
  </si>
  <si>
    <t>The Rocky Horror Picture Show</t>
  </si>
  <si>
    <t>August 14, 1975</t>
  </si>
  <si>
    <t>Jim Sharman</t>
  </si>
  <si>
    <t>tt0073802</t>
  </si>
  <si>
    <t>Three Days of the Condor</t>
  </si>
  <si>
    <t>September 24, 1975</t>
  </si>
  <si>
    <t>Sydney Pollack</t>
  </si>
  <si>
    <t>tt0074119</t>
  </si>
  <si>
    <t>All the President's Men</t>
  </si>
  <si>
    <t>April 4, 1976</t>
  </si>
  <si>
    <t>Alan J. Pakula</t>
  </si>
  <si>
    <t>tt0074156</t>
  </si>
  <si>
    <t>Assault on Precinct 13</t>
  </si>
  <si>
    <t>October 8, 1976</t>
  </si>
  <si>
    <t>John Carpenter</t>
  </si>
  <si>
    <t>tt0074285</t>
  </si>
  <si>
    <t>Carrie</t>
  </si>
  <si>
    <t>November 3, 1976</t>
  </si>
  <si>
    <t>Brian De Palma</t>
  </si>
  <si>
    <t>tt0074486</t>
  </si>
  <si>
    <t>Eraserhead</t>
  </si>
  <si>
    <t>March 19, 1977</t>
  </si>
  <si>
    <t>David Lynch</t>
  </si>
  <si>
    <t>tt0074812</t>
  </si>
  <si>
    <t>Logan's Run</t>
  </si>
  <si>
    <t>June 23, 1976</t>
  </si>
  <si>
    <t>Michael Anderson</t>
  </si>
  <si>
    <t>tt0074860</t>
  </si>
  <si>
    <t>Marathon Man</t>
  </si>
  <si>
    <t>October 6, 1976</t>
  </si>
  <si>
    <t>John Schlesinger</t>
  </si>
  <si>
    <t>tt0074958</t>
  </si>
  <si>
    <t>Network</t>
  </si>
  <si>
    <t>November 14, 1976</t>
  </si>
  <si>
    <t>tt0075005</t>
  </si>
  <si>
    <t>The Omen</t>
  </si>
  <si>
    <t>June 25, 1976</t>
  </si>
  <si>
    <t>Richard Donner</t>
  </si>
  <si>
    <t>tt0075029</t>
  </si>
  <si>
    <t>The Outlaw Josey Wales</t>
  </si>
  <si>
    <t>Western</t>
  </si>
  <si>
    <t>June 26, 1976</t>
  </si>
  <si>
    <t>tt0075148</t>
  </si>
  <si>
    <t>Rocky</t>
  </si>
  <si>
    <t>November 20, 1976</t>
  </si>
  <si>
    <t>John G. Avildsen</t>
  </si>
  <si>
    <t>tt0075314</t>
  </si>
  <si>
    <t>Taxi Driver</t>
  </si>
  <si>
    <t>February 8, 1976</t>
  </si>
  <si>
    <t>tt0075686</t>
  </si>
  <si>
    <t>Annie Hall</t>
  </si>
  <si>
    <t>March 27, 1977</t>
  </si>
  <si>
    <t>Woody Allen</t>
  </si>
  <si>
    <t>tt0075784</t>
  </si>
  <si>
    <t>A Bridge Too Far</t>
  </si>
  <si>
    <t>Richard Attenborough</t>
  </si>
  <si>
    <t>tt0075860</t>
  </si>
  <si>
    <t>Close Encounters of the Third Kind</t>
  </si>
  <si>
    <t>November 15, 1977</t>
  </si>
  <si>
    <t>tt0076618</t>
  </si>
  <si>
    <t>The Rescuers</t>
  </si>
  <si>
    <t>June 19, 1977</t>
  </si>
  <si>
    <t>John Lounsbery, Wolfgang Reitherman, Art Stevens</t>
  </si>
  <si>
    <t>tt0076666</t>
  </si>
  <si>
    <t>Saturday Night Fever</t>
  </si>
  <si>
    <t>December 12, 1977</t>
  </si>
  <si>
    <t>John Badham</t>
  </si>
  <si>
    <t>tt0076729</t>
  </si>
  <si>
    <t>Smokey and the Bandit</t>
  </si>
  <si>
    <t>May 19, 1977</t>
  </si>
  <si>
    <t>Hal Needham</t>
  </si>
  <si>
    <t>tt0076752</t>
  </si>
  <si>
    <t>The Spy Who Loved Me</t>
  </si>
  <si>
    <t>July 7, 1977</t>
  </si>
  <si>
    <t>Lewis Gilbert</t>
  </si>
  <si>
    <t>tt0076759</t>
  </si>
  <si>
    <t>Star Wars: Episode IV - A New Hope</t>
  </si>
  <si>
    <t>Star Wars</t>
  </si>
  <si>
    <t>May 25, 1977</t>
  </si>
  <si>
    <t>tt0077402</t>
  </si>
  <si>
    <t>Dawn of the Dead</t>
  </si>
  <si>
    <t>September 1, 1978</t>
  </si>
  <si>
    <t>George A. Romero</t>
  </si>
  <si>
    <t>tt0077405</t>
  </si>
  <si>
    <t>Days of Heaven</t>
  </si>
  <si>
    <t>September 13, 1978</t>
  </si>
  <si>
    <t>tt0077416</t>
  </si>
  <si>
    <t>The Deer Hunter</t>
  </si>
  <si>
    <t>December 8, 1978</t>
  </si>
  <si>
    <t>Michael Cimino</t>
  </si>
  <si>
    <t>tt0077631</t>
  </si>
  <si>
    <t>Grease</t>
  </si>
  <si>
    <t>June 13, 1978</t>
  </si>
  <si>
    <t>Randal Kleiser</t>
  </si>
  <si>
    <t>tt0077651</t>
  </si>
  <si>
    <t>Halloween</t>
  </si>
  <si>
    <t>October 25, 1978</t>
  </si>
  <si>
    <t>tt0077745</t>
  </si>
  <si>
    <t>Invasion of the Body Snatchers</t>
  </si>
  <si>
    <t>December 21, 1978</t>
  </si>
  <si>
    <t>Philip Kaufman</t>
  </si>
  <si>
    <t>tt0077766</t>
  </si>
  <si>
    <t>Jaws 2</t>
  </si>
  <si>
    <t>June 16, 1978</t>
  </si>
  <si>
    <t>Jeannot Szwarc</t>
  </si>
  <si>
    <t>tt0077928</t>
  </si>
  <si>
    <t>Midnight Express</t>
  </si>
  <si>
    <t>Alan Parker</t>
  </si>
  <si>
    <t>tt0077975</t>
  </si>
  <si>
    <t>National Lampoon's Animal House</t>
  </si>
  <si>
    <t>July 27, 1978</t>
  </si>
  <si>
    <t>John Landis</t>
  </si>
  <si>
    <t>tt0078346</t>
  </si>
  <si>
    <t>Superman</t>
  </si>
  <si>
    <t>December 10, 1978</t>
  </si>
  <si>
    <t>tt0078748</t>
  </si>
  <si>
    <t>Alien</t>
  </si>
  <si>
    <t>May 25, 1979</t>
  </si>
  <si>
    <t>Ridley Scott</t>
  </si>
  <si>
    <t>tt0078788</t>
  </si>
  <si>
    <t>Apocalypse Now</t>
  </si>
  <si>
    <t>May 19, 1979</t>
  </si>
  <si>
    <t>tt0078935</t>
  </si>
  <si>
    <t>Cannibal Holocaust</t>
  </si>
  <si>
    <t>February 7, 1980</t>
  </si>
  <si>
    <t>Ruggero Deodato</t>
  </si>
  <si>
    <t>tt0079116</t>
  </si>
  <si>
    <t>Escape from Alcatraz</t>
  </si>
  <si>
    <t>June 22, 1979</t>
  </si>
  <si>
    <t>Don Siegel</t>
  </si>
  <si>
    <t>tt0079417</t>
  </si>
  <si>
    <t>Kramer vs. Kramer</t>
  </si>
  <si>
    <t>December 5, 1979</t>
  </si>
  <si>
    <t>Robert Benton</t>
  </si>
  <si>
    <t>tt0079470</t>
  </si>
  <si>
    <t>Life of Brian</t>
  </si>
  <si>
    <t>August 17, 1979</t>
  </si>
  <si>
    <t>Terry Jones</t>
  </si>
  <si>
    <t>tt0079501</t>
  </si>
  <si>
    <t>Mad Max</t>
  </si>
  <si>
    <t>April 12, 1979</t>
  </si>
  <si>
    <t>George Miller</t>
  </si>
  <si>
    <t>tt0079522</t>
  </si>
  <si>
    <t>Manhattan</t>
  </si>
  <si>
    <t>April 18, 1979</t>
  </si>
  <si>
    <t>tt0079574</t>
  </si>
  <si>
    <t>Moonraker</t>
  </si>
  <si>
    <t>June 26, 1979</t>
  </si>
  <si>
    <t>tt0079817</t>
  </si>
  <si>
    <t>Rocky II</t>
  </si>
  <si>
    <t>June 14, 1979</t>
  </si>
  <si>
    <t>Sylvester Stallone</t>
  </si>
  <si>
    <t>tt0079945</t>
  </si>
  <si>
    <t>Star Trek: The Motion Picture</t>
  </si>
  <si>
    <t>December 6, 1979</t>
  </si>
  <si>
    <t>Robert Wise</t>
  </si>
  <si>
    <t>tt0080120</t>
  </si>
  <si>
    <t>The Warriors</t>
  </si>
  <si>
    <t>February 1, 1979</t>
  </si>
  <si>
    <t>Walter Hill</t>
  </si>
  <si>
    <t>tt0080339</t>
  </si>
  <si>
    <t>Airplane!</t>
  </si>
  <si>
    <t>July 2, 1980</t>
  </si>
  <si>
    <t>Jim Abrahams, David Zucker, Jerry Zucker</t>
  </si>
  <si>
    <t>tt0080453</t>
  </si>
  <si>
    <t>The Blue Lagoon</t>
  </si>
  <si>
    <t>June 19, 1980</t>
  </si>
  <si>
    <t>tt0080455</t>
  </si>
  <si>
    <t>The Blues Brothers</t>
  </si>
  <si>
    <t>June 20, 1980</t>
  </si>
  <si>
    <t>tt0080487</t>
  </si>
  <si>
    <t>Caddyshack</t>
  </si>
  <si>
    <t>July 25, 1980</t>
  </si>
  <si>
    <t>Harold Ramis</t>
  </si>
  <si>
    <t>tt0080678</t>
  </si>
  <si>
    <t>The Elephant Man</t>
  </si>
  <si>
    <t>October 2, 1980</t>
  </si>
  <si>
    <t>tt0080684</t>
  </si>
  <si>
    <t>Star Wars: Episode V - The Empire Strikes Back</t>
  </si>
  <si>
    <t>May 17, 1980</t>
  </si>
  <si>
    <t>Irvin Kershner</t>
  </si>
  <si>
    <t>tt0080745</t>
  </si>
  <si>
    <t>Flash Gordon</t>
  </si>
  <si>
    <t>Mike Hodges</t>
  </si>
  <si>
    <t>tt0080749</t>
  </si>
  <si>
    <t>The Fog</t>
  </si>
  <si>
    <t>tt0080761</t>
  </si>
  <si>
    <t>Friday the 13th</t>
  </si>
  <si>
    <t>May 9, 1980</t>
  </si>
  <si>
    <t>Sean S. Cunningham</t>
  </si>
  <si>
    <t>tt0080801</t>
  </si>
  <si>
    <t>The Gods Must Be Crazy</t>
  </si>
  <si>
    <t>September 10, 1980</t>
  </si>
  <si>
    <t>Jamie Uys</t>
  </si>
  <si>
    <t>tt0081283</t>
  </si>
  <si>
    <t>Ordinary People</t>
  </si>
  <si>
    <t>September 19, 1980</t>
  </si>
  <si>
    <t>Robert Redford</t>
  </si>
  <si>
    <t>tt0081398</t>
  </si>
  <si>
    <t>Raging Bull</t>
  </si>
  <si>
    <t>November 13, 1980</t>
  </si>
  <si>
    <t>tt0081505</t>
  </si>
  <si>
    <t>The Shining</t>
  </si>
  <si>
    <t>May 23, 1980</t>
  </si>
  <si>
    <t>tt0081573</t>
  </si>
  <si>
    <t>Superman II</t>
  </si>
  <si>
    <t>December 4, 1980</t>
  </si>
  <si>
    <t>Richard Lester, Richard Donner</t>
  </si>
  <si>
    <t>tt0081633</t>
  </si>
  <si>
    <t>Time Bandits</t>
  </si>
  <si>
    <t>July 16, 1981</t>
  </si>
  <si>
    <t>Terry Gilliam</t>
  </si>
  <si>
    <t>tt0082010</t>
  </si>
  <si>
    <t>An American Werewolf in London</t>
  </si>
  <si>
    <t>August 21, 1981</t>
  </si>
  <si>
    <t>tt0082085</t>
  </si>
  <si>
    <t>Blow Out</t>
  </si>
  <si>
    <t>July 7, 1981</t>
  </si>
  <si>
    <t>tt0082158</t>
  </si>
  <si>
    <t>Chariots of Fire</t>
  </si>
  <si>
    <t>March 30, 1981</t>
  </si>
  <si>
    <t>Hugh Hudson</t>
  </si>
  <si>
    <t>tt0082198</t>
  </si>
  <si>
    <t>Conan the Barbarian</t>
  </si>
  <si>
    <t>March 16, 1982</t>
  </si>
  <si>
    <t>John Milius</t>
  </si>
  <si>
    <t>tt0082340</t>
  </si>
  <si>
    <t>Escape from New York</t>
  </si>
  <si>
    <t>April 1, 1981</t>
  </si>
  <si>
    <t>tt0082348</t>
  </si>
  <si>
    <t>Excalibur</t>
  </si>
  <si>
    <t>April 10, 1981</t>
  </si>
  <si>
    <t>tt0082398</t>
  </si>
  <si>
    <t>For Your Eyes Only</t>
  </si>
  <si>
    <t>June 24, 1981</t>
  </si>
  <si>
    <t>John Glen</t>
  </si>
  <si>
    <t>tt0082406</t>
  </si>
  <si>
    <t>The Fox and the Hound</t>
  </si>
  <si>
    <t>July 10, 1981</t>
  </si>
  <si>
    <t>Ted Berman, Richard Rich, Art Stevens</t>
  </si>
  <si>
    <t>tt0082418</t>
  </si>
  <si>
    <t>Friday the 13th: Part 2</t>
  </si>
  <si>
    <t>Friday the 13th Part 2</t>
  </si>
  <si>
    <t>May 1, 1981</t>
  </si>
  <si>
    <t>Steve Miner</t>
  </si>
  <si>
    <t>tt0082495</t>
  </si>
  <si>
    <t>Halloween II</t>
  </si>
  <si>
    <t>October 30, 1981</t>
  </si>
  <si>
    <t>Rick Rosenthal</t>
  </si>
  <si>
    <t>tt0082517</t>
  </si>
  <si>
    <t>History of the World: Part I</t>
  </si>
  <si>
    <t>June 12, 1981</t>
  </si>
  <si>
    <t>tt0082694</t>
  </si>
  <si>
    <t>The Road Warrior</t>
  </si>
  <si>
    <t>Mad Max 2</t>
  </si>
  <si>
    <t>December 24, 1981</t>
  </si>
  <si>
    <t>tt0082971</t>
  </si>
  <si>
    <t>Raiders of the Lost Ark</t>
  </si>
  <si>
    <t>tt0083131</t>
  </si>
  <si>
    <t>Stripes</t>
  </si>
  <si>
    <t>June 26, 1981</t>
  </si>
  <si>
    <t>Ivan Reitman</t>
  </si>
  <si>
    <t>tt0083511</t>
  </si>
  <si>
    <t>48 Hrs.</t>
  </si>
  <si>
    <t>December 8, 1982</t>
  </si>
  <si>
    <t>tt0083530</t>
  </si>
  <si>
    <t>Airplane II: The Sequel</t>
  </si>
  <si>
    <t>December 10, 1982</t>
  </si>
  <si>
    <t>Ken Finkleman</t>
  </si>
  <si>
    <t>tt0083658</t>
  </si>
  <si>
    <t>Blade Runner</t>
  </si>
  <si>
    <t>June 25, 1982</t>
  </si>
  <si>
    <t>tt0083767</t>
  </si>
  <si>
    <t>Creepshow</t>
  </si>
  <si>
    <t>May 20, 1982</t>
  </si>
  <si>
    <t>tt0083791</t>
  </si>
  <si>
    <t>The Dark Crystal</t>
  </si>
  <si>
    <t>December 17, 1982</t>
  </si>
  <si>
    <t>Jim Henson, Frank Oz</t>
  </si>
  <si>
    <t>tt0083866</t>
  </si>
  <si>
    <t>E.T. the Extra-Terrestrial</t>
  </si>
  <si>
    <t>May 26, 1982</t>
  </si>
  <si>
    <t>tt0083907</t>
  </si>
  <si>
    <t>The Evil Dead</t>
  </si>
  <si>
    <t>October 15, 1981</t>
  </si>
  <si>
    <t>Sam Raimi</t>
  </si>
  <si>
    <t>tt0083922</t>
  </si>
  <si>
    <t>Fanny and Alexander</t>
  </si>
  <si>
    <t>Fanny och Alexander</t>
  </si>
  <si>
    <t>Ingmar Bergman</t>
  </si>
  <si>
    <t>tt0083929</t>
  </si>
  <si>
    <t>Fast Times at Ridgemont High</t>
  </si>
  <si>
    <t>August 13, 1982</t>
  </si>
  <si>
    <t>Amy Heckerling</t>
  </si>
  <si>
    <t>tt0083944</t>
  </si>
  <si>
    <t>First Blood</t>
  </si>
  <si>
    <t>October 22, 1982</t>
  </si>
  <si>
    <t>Ted Kotcheff</t>
  </si>
  <si>
    <t>tt0083972</t>
  </si>
  <si>
    <t>Friday the 13th: Part 3</t>
  </si>
  <si>
    <t>Friday the 13th Part III</t>
  </si>
  <si>
    <t>tt0083987</t>
  </si>
  <si>
    <t>Gandhi</t>
  </si>
  <si>
    <t>November 30, 1982</t>
  </si>
  <si>
    <t>tt0084434</t>
  </si>
  <si>
    <t>An Officer and a Gentleman</t>
  </si>
  <si>
    <t>July 28, 1982</t>
  </si>
  <si>
    <t>Taylor Hackford</t>
  </si>
  <si>
    <t>tt0084516</t>
  </si>
  <si>
    <t>Poltergeist</t>
  </si>
  <si>
    <t>May 21, 1982</t>
  </si>
  <si>
    <t>tt0084602</t>
  </si>
  <si>
    <t>Rocky III</t>
  </si>
  <si>
    <t>May 24, 1982</t>
  </si>
  <si>
    <t>tt0084707</t>
  </si>
  <si>
    <t>Sophie's Choice</t>
  </si>
  <si>
    <t>tt0084726</t>
  </si>
  <si>
    <t>Star Trek II: The Wrath of Khan</t>
  </si>
  <si>
    <t>June 4, 1982</t>
  </si>
  <si>
    <t>Nicholas Meyer</t>
  </si>
  <si>
    <t>tt0084787</t>
  </si>
  <si>
    <t>The Thing</t>
  </si>
  <si>
    <t>tt0084805</t>
  </si>
  <si>
    <t>Tootsie</t>
  </si>
  <si>
    <t>December 1, 1982</t>
  </si>
  <si>
    <t>tt0084827</t>
  </si>
  <si>
    <t>Tron</t>
  </si>
  <si>
    <t>July 9, 1982</t>
  </si>
  <si>
    <t>Steven Lisberger</t>
  </si>
  <si>
    <t>tt0085333</t>
  </si>
  <si>
    <t>Christine</t>
  </si>
  <si>
    <t>December 9, 1983</t>
  </si>
  <si>
    <t>tt0085334</t>
  </si>
  <si>
    <t>A Christmas Story</t>
  </si>
  <si>
    <t>November 18, 1983</t>
  </si>
  <si>
    <t>Bob Clark</t>
  </si>
  <si>
    <t>tt0085407</t>
  </si>
  <si>
    <t>The Dead Zone</t>
  </si>
  <si>
    <t>October 21, 1983</t>
  </si>
  <si>
    <t>David Cronenberg</t>
  </si>
  <si>
    <t>tt0085549</t>
  </si>
  <si>
    <t>Flashdance</t>
  </si>
  <si>
    <t>April 15, 1983</t>
  </si>
  <si>
    <t>Adrian Lyne</t>
  </si>
  <si>
    <t>tt0085636</t>
  </si>
  <si>
    <t>Halloween III: Season of the Witch</t>
  </si>
  <si>
    <t>Tommy Lee Wallace</t>
  </si>
  <si>
    <t>tt0085794</t>
  </si>
  <si>
    <t>The King of Comedy</t>
  </si>
  <si>
    <t>December 18, 1982</t>
  </si>
  <si>
    <t>tt0085959</t>
  </si>
  <si>
    <t>The Meaning of Life</t>
  </si>
  <si>
    <t>March 31, 1983</t>
  </si>
  <si>
    <t>tt0085995</t>
  </si>
  <si>
    <t>National Lampoon's Vacation</t>
  </si>
  <si>
    <t>July 29, 1983</t>
  </si>
  <si>
    <t>tt0086006</t>
  </si>
  <si>
    <t>Never Say Never Again</t>
  </si>
  <si>
    <t>October 6, 1983</t>
  </si>
  <si>
    <t>tt0086034</t>
  </si>
  <si>
    <t>Octopussy</t>
  </si>
  <si>
    <t>June 6, 1983</t>
  </si>
  <si>
    <t>tt0086066</t>
  </si>
  <si>
    <t>The Outsiders</t>
  </si>
  <si>
    <t>March 22, 1983</t>
  </si>
  <si>
    <t>tt0086190</t>
  </si>
  <si>
    <t>Star Wars: Episode VI - Return of the Jedi</t>
  </si>
  <si>
    <t>May 23, 1983</t>
  </si>
  <si>
    <t>Richard Marquand</t>
  </si>
  <si>
    <t>tt0086197</t>
  </si>
  <si>
    <t>The Right Stuff</t>
  </si>
  <si>
    <t>tt0086200</t>
  </si>
  <si>
    <t>Risky Business</t>
  </si>
  <si>
    <t>August 5, 1983</t>
  </si>
  <si>
    <t>Paul Brickman</t>
  </si>
  <si>
    <t>tt0086250</t>
  </si>
  <si>
    <t>Scarface</t>
  </si>
  <si>
    <t>December 1, 1983</t>
  </si>
  <si>
    <t>tt0086393</t>
  </si>
  <si>
    <t>Superman III</t>
  </si>
  <si>
    <t>June 17, 1983</t>
  </si>
  <si>
    <t>Richard Lester</t>
  </si>
  <si>
    <t>tt0086425</t>
  </si>
  <si>
    <t>Terms of Endearment</t>
  </si>
  <si>
    <t>November 20, 1983</t>
  </si>
  <si>
    <t>James L. Brooks</t>
  </si>
  <si>
    <t>tt0086465</t>
  </si>
  <si>
    <t>Trading Places</t>
  </si>
  <si>
    <t>June 7, 1983</t>
  </si>
  <si>
    <t>tt0086541</t>
  </si>
  <si>
    <t>Videodrome</t>
  </si>
  <si>
    <t>February 4, 1983</t>
  </si>
  <si>
    <t>tt0086567</t>
  </si>
  <si>
    <t>WarGames</t>
  </si>
  <si>
    <t>May 19, 1983</t>
  </si>
  <si>
    <t>tt0086837</t>
  </si>
  <si>
    <t>2010: The Year We Make Contact</t>
  </si>
  <si>
    <t>December 7, 1984</t>
  </si>
  <si>
    <t>Peter Hyams</t>
  </si>
  <si>
    <t>tt0086879</t>
  </si>
  <si>
    <t>Amadeus</t>
  </si>
  <si>
    <t>September 6, 1984</t>
  </si>
  <si>
    <t>tt0086960</t>
  </si>
  <si>
    <t>Beverly Hills Cop</t>
  </si>
  <si>
    <t>December 1, 1984</t>
  </si>
  <si>
    <t>Martin Brest</t>
  </si>
  <si>
    <t>tt0086979</t>
  </si>
  <si>
    <t>Blood Simple</t>
  </si>
  <si>
    <t>March 26, 1984</t>
  </si>
  <si>
    <t>Joel Coen, Ethan Coen</t>
  </si>
  <si>
    <t>tt0087050</t>
  </si>
  <si>
    <t>Children of the Corn</t>
  </si>
  <si>
    <t>March 9, 1984</t>
  </si>
  <si>
    <t>Fritz Kiersch</t>
  </si>
  <si>
    <t>tt0087078</t>
  </si>
  <si>
    <t>Conan the Destroyer</t>
  </si>
  <si>
    <t>June 29, 1984</t>
  </si>
  <si>
    <t>tt0087182</t>
  </si>
  <si>
    <t>Dune</t>
  </si>
  <si>
    <t>December 3, 1984</t>
  </si>
  <si>
    <t>tt0087277</t>
  </si>
  <si>
    <t>Footloose</t>
  </si>
  <si>
    <t>February 17, 1984</t>
  </si>
  <si>
    <t>Herbert Ross</t>
  </si>
  <si>
    <t>tt0087298</t>
  </si>
  <si>
    <t>Friday the 13th: The Final Chapter</t>
  </si>
  <si>
    <t>April 13, 1984</t>
  </si>
  <si>
    <t>Joseph Zito</t>
  </si>
  <si>
    <t>tt0087332</t>
  </si>
  <si>
    <t>Ghostbusters</t>
  </si>
  <si>
    <t>June 7, 1984</t>
  </si>
  <si>
    <t>tt0087363</t>
  </si>
  <si>
    <t>Gremlins</t>
  </si>
  <si>
    <t>June 8, 1984</t>
  </si>
  <si>
    <t>Joe Dante</t>
  </si>
  <si>
    <t>tt0087469</t>
  </si>
  <si>
    <t>Indiana Jones and the Temple of Doom</t>
  </si>
  <si>
    <t>May 8, 1984</t>
  </si>
  <si>
    <t>tt0087538</t>
  </si>
  <si>
    <t>The Karate Kid</t>
  </si>
  <si>
    <t>June 22, 1984</t>
  </si>
  <si>
    <t>tt0087544</t>
  </si>
  <si>
    <t>NausicaÃ¤ of the Valley of the Wind</t>
  </si>
  <si>
    <t>Kaze no tani no Naushika</t>
  </si>
  <si>
    <t>March 11, 1984</t>
  </si>
  <si>
    <t>Hayao Miyazaki</t>
  </si>
  <si>
    <t>tt0087553</t>
  </si>
  <si>
    <t>The Killing Fields</t>
  </si>
  <si>
    <t>November 2, 1984</t>
  </si>
  <si>
    <t>Roland JoffÃ©</t>
  </si>
  <si>
    <t>tt0087781</t>
  </si>
  <si>
    <t>The Natural</t>
  </si>
  <si>
    <t>May 11, 1984</t>
  </si>
  <si>
    <t>Barry Levinson</t>
  </si>
  <si>
    <t>tt0087800</t>
  </si>
  <si>
    <t>A Nightmare on Elm Street</t>
  </si>
  <si>
    <t>Wes Craven</t>
  </si>
  <si>
    <t>tt0087843</t>
  </si>
  <si>
    <t>Once Upon a Time in America</t>
  </si>
  <si>
    <t>May 20, 1984</t>
  </si>
  <si>
    <t>Sergio Leone</t>
  </si>
  <si>
    <t>tt0087928</t>
  </si>
  <si>
    <t>Police Academy</t>
  </si>
  <si>
    <t>March 10, 1984</t>
  </si>
  <si>
    <t>Hugh Wilson</t>
  </si>
  <si>
    <t>tt0087985</t>
  </si>
  <si>
    <t>Red Dawn</t>
  </si>
  <si>
    <t>August 10, 1984</t>
  </si>
  <si>
    <t>tt0088000</t>
  </si>
  <si>
    <t>Revenge of the Nerds</t>
  </si>
  <si>
    <t>July 20, 1984</t>
  </si>
  <si>
    <t>Jeff Kanew</t>
  </si>
  <si>
    <t>tt0088011</t>
  </si>
  <si>
    <t>Romancing the Stone</t>
  </si>
  <si>
    <t>March 24, 1984</t>
  </si>
  <si>
    <t>Robert Zemeckis</t>
  </si>
  <si>
    <t>tt0088128</t>
  </si>
  <si>
    <t>Sixteen Candles</t>
  </si>
  <si>
    <t>May 4, 1984</t>
  </si>
  <si>
    <t>John Hughes</t>
  </si>
  <si>
    <t>tt0088161</t>
  </si>
  <si>
    <t>Splash</t>
  </si>
  <si>
    <t>Ron Howard</t>
  </si>
  <si>
    <t>tt0088170</t>
  </si>
  <si>
    <t>Star Trek III: The Search for Spock</t>
  </si>
  <si>
    <t>June 1, 1984</t>
  </si>
  <si>
    <t>Leonard Nimoy</t>
  </si>
  <si>
    <t>tt0088172</t>
  </si>
  <si>
    <t>Starman</t>
  </si>
  <si>
    <t>December 14, 1984</t>
  </si>
  <si>
    <t>tt0088247</t>
  </si>
  <si>
    <t>The Terminator</t>
  </si>
  <si>
    <t>October 26, 1984</t>
  </si>
  <si>
    <t>James Cameron</t>
  </si>
  <si>
    <t>tt0088258</t>
  </si>
  <si>
    <t>This Is Spinal Tap</t>
  </si>
  <si>
    <t>March 2, 1984</t>
  </si>
  <si>
    <t>Rob Reiner</t>
  </si>
  <si>
    <t>tt0088286</t>
  </si>
  <si>
    <t>Top Secret!</t>
  </si>
  <si>
    <t>tt0088323</t>
  </si>
  <si>
    <t>The NeverEnding Story</t>
  </si>
  <si>
    <t>The Neverending Story</t>
  </si>
  <si>
    <t>April 6, 1984</t>
  </si>
  <si>
    <t>Wolfgang Petersen</t>
  </si>
  <si>
    <t>tt0088680</t>
  </si>
  <si>
    <t>After Hours</t>
  </si>
  <si>
    <t>August 16, 1985</t>
  </si>
  <si>
    <t>tt0088763</t>
  </si>
  <si>
    <t>Back to the Future</t>
  </si>
  <si>
    <t>July 3, 1985</t>
  </si>
  <si>
    <t>tt0088846</t>
  </si>
  <si>
    <t>Brazil</t>
  </si>
  <si>
    <t>tt0088847</t>
  </si>
  <si>
    <t>The Breakfast Club</t>
  </si>
  <si>
    <t>February 7, 1985</t>
  </si>
  <si>
    <t>tt0088930</t>
  </si>
  <si>
    <t>Clue</t>
  </si>
  <si>
    <t>December 13, 1985</t>
  </si>
  <si>
    <t>Jonathan Lynn</t>
  </si>
  <si>
    <t>tt0088933</t>
  </si>
  <si>
    <t>Cocoon</t>
  </si>
  <si>
    <t>June 21, 1985</t>
  </si>
  <si>
    <t>tt0088939</t>
  </si>
  <si>
    <t>The Color Purple</t>
  </si>
  <si>
    <t>December 16, 1985</t>
  </si>
  <si>
    <t>tt0088944</t>
  </si>
  <si>
    <t>Commando</t>
  </si>
  <si>
    <t>October 4, 1985</t>
  </si>
  <si>
    <t>Mark L. Lester</t>
  </si>
  <si>
    <t>tt0088993</t>
  </si>
  <si>
    <t>Day of the Dead</t>
  </si>
  <si>
    <t>June 30, 1985</t>
  </si>
  <si>
    <t>tt0089092</t>
  </si>
  <si>
    <t>Enemy Mine</t>
  </si>
  <si>
    <t>December 12, 1985</t>
  </si>
  <si>
    <t>tt0089155</t>
  </si>
  <si>
    <t>Fletch</t>
  </si>
  <si>
    <t>May 31, 1985</t>
  </si>
  <si>
    <t>Michael Ritchie</t>
  </si>
  <si>
    <t>tt0089175</t>
  </si>
  <si>
    <t>Fright Night</t>
  </si>
  <si>
    <t>August 2, 1985</t>
  </si>
  <si>
    <t>Tom Holland</t>
  </si>
  <si>
    <t>tt0089218</t>
  </si>
  <si>
    <t>The Goonies</t>
  </si>
  <si>
    <t>June 7, 1985</t>
  </si>
  <si>
    <t>tt0089370</t>
  </si>
  <si>
    <t>The Jewel of the Nile</t>
  </si>
  <si>
    <t>December 4, 1985</t>
  </si>
  <si>
    <t>Lewis Teague</t>
  </si>
  <si>
    <t>tt0089469</t>
  </si>
  <si>
    <t>Legend</t>
  </si>
  <si>
    <t>tt0089530</t>
  </si>
  <si>
    <t>Mad Max Beyond Thunderdome</t>
  </si>
  <si>
    <t>June 29, 1985</t>
  </si>
  <si>
    <t>George Ogilvie, George Miller</t>
  </si>
  <si>
    <t>tt0089670</t>
  </si>
  <si>
    <t>National Lampoon's European Vacation</t>
  </si>
  <si>
    <t>July 26, 1985</t>
  </si>
  <si>
    <t>tt0089686</t>
  </si>
  <si>
    <t>A Nightmare on Elm Street 2: Freddy's Revenge</t>
  </si>
  <si>
    <t>A Nightmare on Elm Street Part 2: Freddy's Revenge</t>
  </si>
  <si>
    <t>Jack Sholder</t>
  </si>
  <si>
    <t>tt0089755</t>
  </si>
  <si>
    <t>Out of Africa</t>
  </si>
  <si>
    <t>December 10, 1985</t>
  </si>
  <si>
    <t>tt0089767</t>
  </si>
  <si>
    <t>Pale Rider</t>
  </si>
  <si>
    <t>May 13, 1985</t>
  </si>
  <si>
    <t>tt0089791</t>
  </si>
  <si>
    <t>Pee-wee's Big Adventure</t>
  </si>
  <si>
    <t>Tim Burton</t>
  </si>
  <si>
    <t>tt0089822</t>
  </si>
  <si>
    <t>Police Academy 2: Their First Assignment</t>
  </si>
  <si>
    <t>March 29, 1985</t>
  </si>
  <si>
    <t>Jerry Paris, James Signorelli</t>
  </si>
  <si>
    <t>tt0089853</t>
  </si>
  <si>
    <t>The Purple Rose of Cairo</t>
  </si>
  <si>
    <t>January 26, 1985</t>
  </si>
  <si>
    <t>tt0089880</t>
  </si>
  <si>
    <t>Rambo: First Blood Part II</t>
  </si>
  <si>
    <t>May 22, 1985</t>
  </si>
  <si>
    <t>George P. Cosmatos</t>
  </si>
  <si>
    <t>tt0089881</t>
  </si>
  <si>
    <t>Ran</t>
  </si>
  <si>
    <t>May 25, 1985</t>
  </si>
  <si>
    <t>Akira Kurosawa</t>
  </si>
  <si>
    <t>tt0089885</t>
  </si>
  <si>
    <t>Re-Animator</t>
  </si>
  <si>
    <t>May 11, 1985</t>
  </si>
  <si>
    <t>Stuart Gordon</t>
  </si>
  <si>
    <t>tt0089907</t>
  </si>
  <si>
    <t>The Return of the Living Dead</t>
  </si>
  <si>
    <t>April 18, 1985</t>
  </si>
  <si>
    <t>Dan O'Bannon</t>
  </si>
  <si>
    <t>tt0089927</t>
  </si>
  <si>
    <t>Rocky IV</t>
  </si>
  <si>
    <t>November 21, 1985</t>
  </si>
  <si>
    <t>tt0090056</t>
  </si>
  <si>
    <t>Spies Like Us</t>
  </si>
  <si>
    <t>December 6, 1985</t>
  </si>
  <si>
    <t>tt0090264</t>
  </si>
  <si>
    <t>A View to a Kill</t>
  </si>
  <si>
    <t>tt0090305</t>
  </si>
  <si>
    <t>Weird Science</t>
  </si>
  <si>
    <t>tt0090329</t>
  </si>
  <si>
    <t>Witness</t>
  </si>
  <si>
    <t>Peter Weir</t>
  </si>
  <si>
    <t>tt0090555</t>
  </si>
  <si>
    <t>Crocodile Dundee</t>
  </si>
  <si>
    <t>April 24, 1986</t>
  </si>
  <si>
    <t>Peter Faiman</t>
  </si>
  <si>
    <t>tt0090605</t>
  </si>
  <si>
    <t>Aliens</t>
  </si>
  <si>
    <t>July 14, 1986</t>
  </si>
  <si>
    <t>tt0090728</t>
  </si>
  <si>
    <t>Big Trouble in Little China</t>
  </si>
  <si>
    <t>July 2, 1986</t>
  </si>
  <si>
    <t>tt0090756</t>
  </si>
  <si>
    <t>Blue Velvet</t>
  </si>
  <si>
    <t>August 30, 1986</t>
  </si>
  <si>
    <t>tt0090859</t>
  </si>
  <si>
    <t>Cobra</t>
  </si>
  <si>
    <t>tt0090863</t>
  </si>
  <si>
    <t>The Color of Money</t>
  </si>
  <si>
    <t>October 8, 1986</t>
  </si>
  <si>
    <t>tt0090967</t>
  </si>
  <si>
    <t>Down by Law</t>
  </si>
  <si>
    <t>May 17, 1986</t>
  </si>
  <si>
    <t>Jim Jarmusch</t>
  </si>
  <si>
    <t>tt0091042</t>
  </si>
  <si>
    <t>Ferris Bueller's Day Off</t>
  </si>
  <si>
    <t>June 11, 1986</t>
  </si>
  <si>
    <t>tt0091059</t>
  </si>
  <si>
    <t>Flight of the Navigator</t>
  </si>
  <si>
    <t>July 30, 1986</t>
  </si>
  <si>
    <t>tt0091064</t>
  </si>
  <si>
    <t>The Fly</t>
  </si>
  <si>
    <t>August 15, 1986</t>
  </si>
  <si>
    <t>tt0091080</t>
  </si>
  <si>
    <t>Friday the 13th Part VI: Jason Lives</t>
  </si>
  <si>
    <t>Jason Lives: Friday the 13th Part VI</t>
  </si>
  <si>
    <t>August 1, 1986</t>
  </si>
  <si>
    <t>Tom McLoughlin</t>
  </si>
  <si>
    <t>tt0091129</t>
  </si>
  <si>
    <t>The Golden Child</t>
  </si>
  <si>
    <t>December 12, 1986</t>
  </si>
  <si>
    <t>tt0091149</t>
  </si>
  <si>
    <t>The Great Mouse Detective</t>
  </si>
  <si>
    <t>June 23, 1986</t>
  </si>
  <si>
    <t>Burny Mattinson, David Michener, Ron Clements</t>
  </si>
  <si>
    <t>tt0091167</t>
  </si>
  <si>
    <t>Hannah and Her Sisters</t>
  </si>
  <si>
    <t>January 25, 1986</t>
  </si>
  <si>
    <t>tt0091203</t>
  </si>
  <si>
    <t>Highlander</t>
  </si>
  <si>
    <t>Russell Mulcahy</t>
  </si>
  <si>
    <t>tt0091209</t>
  </si>
  <si>
    <t>The Hitcher</t>
  </si>
  <si>
    <t>January 17, 1986</t>
  </si>
  <si>
    <t>Robert Harmon</t>
  </si>
  <si>
    <t>tt0091369</t>
  </si>
  <si>
    <t>Labyrinth</t>
  </si>
  <si>
    <t>June 27, 1986</t>
  </si>
  <si>
    <t>Jim Henson</t>
  </si>
  <si>
    <t>tt0091419</t>
  </si>
  <si>
    <t>Little Shop of Horrors</t>
  </si>
  <si>
    <t>December 19, 1986</t>
  </si>
  <si>
    <t>Frank Oz</t>
  </si>
  <si>
    <t>tt0091474</t>
  </si>
  <si>
    <t>Manhunter</t>
  </si>
  <si>
    <t>Michael Mann</t>
  </si>
  <si>
    <t>tt0091530</t>
  </si>
  <si>
    <t>The Mission</t>
  </si>
  <si>
    <t>May 16, 1986</t>
  </si>
  <si>
    <t>tt0091541</t>
  </si>
  <si>
    <t>The Money Pit</t>
  </si>
  <si>
    <t>March 26, 1986</t>
  </si>
  <si>
    <t>Richard Benjamin</t>
  </si>
  <si>
    <t>tt0091763</t>
  </si>
  <si>
    <t>Platoon</t>
  </si>
  <si>
    <t>Oliver Stone</t>
  </si>
  <si>
    <t>tt0091790</t>
  </si>
  <si>
    <t>Pretty in Pink</t>
  </si>
  <si>
    <t>January 29, 1986</t>
  </si>
  <si>
    <t>Howard Deutch</t>
  </si>
  <si>
    <t>tt0091949</t>
  </si>
  <si>
    <t>Short Circuit</t>
  </si>
  <si>
    <t>May 9, 1986</t>
  </si>
  <si>
    <t>tt0092005</t>
  </si>
  <si>
    <t>Stand by Me</t>
  </si>
  <si>
    <t>August 6, 1986</t>
  </si>
  <si>
    <t>tt0092007</t>
  </si>
  <si>
    <t>Star Trek IV: The Voyage Home</t>
  </si>
  <si>
    <t>November 21, 1986</t>
  </si>
  <si>
    <t>tt0092067</t>
  </si>
  <si>
    <t>Castle in the Sky</t>
  </si>
  <si>
    <t>TenkÃ» no shiro Rapyuta</t>
  </si>
  <si>
    <t>August 2, 1986</t>
  </si>
  <si>
    <t>tt0092086</t>
  </si>
  <si>
    <t>Three Amigos!</t>
  </si>
  <si>
    <t>December 10, 1986</t>
  </si>
  <si>
    <t>tt0092099</t>
  </si>
  <si>
    <t>Top Gun</t>
  </si>
  <si>
    <t>May 12, 1986</t>
  </si>
  <si>
    <t>Tony Scott</t>
  </si>
  <si>
    <t>tt0092493</t>
  </si>
  <si>
    <t>Crocodile Dundee II</t>
  </si>
  <si>
    <t>May 20, 1988</t>
  </si>
  <si>
    <t>John Cornell</t>
  </si>
  <si>
    <t>tt0092563</t>
  </si>
  <si>
    <t>Angel Heart</t>
  </si>
  <si>
    <t>March 6, 1987</t>
  </si>
  <si>
    <t>tt0092644</t>
  </si>
  <si>
    <t>Beverly Hills Cop II</t>
  </si>
  <si>
    <t>May 19, 1987</t>
  </si>
  <si>
    <t>tt0092675</t>
  </si>
  <si>
    <t>Bloodsport</t>
  </si>
  <si>
    <t>Newt Arnold</t>
  </si>
  <si>
    <t>tt0092890</t>
  </si>
  <si>
    <t>Dirty Dancing</t>
  </si>
  <si>
    <t>August 17, 1987</t>
  </si>
  <si>
    <t>Emile Ardolino</t>
  </si>
  <si>
    <t>tt0092965</t>
  </si>
  <si>
    <t>Empire of the Sun</t>
  </si>
  <si>
    <t>December 8, 1987</t>
  </si>
  <si>
    <t>tt0092991</t>
  </si>
  <si>
    <t>Evil Dead II</t>
  </si>
  <si>
    <t>March 13, 1987</t>
  </si>
  <si>
    <t>tt0093010</t>
  </si>
  <si>
    <t>Fatal Attraction</t>
  </si>
  <si>
    <t>September 16, 1987</t>
  </si>
  <si>
    <t>tt0093058</t>
  </si>
  <si>
    <t>Full Metal Jacket</t>
  </si>
  <si>
    <t>June 17, 1987</t>
  </si>
  <si>
    <t>tt0093105</t>
  </si>
  <si>
    <t>Good Morning, Vietnam</t>
  </si>
  <si>
    <t>December 23, 1987</t>
  </si>
  <si>
    <t>tt0093260</t>
  </si>
  <si>
    <t>Innerspace</t>
  </si>
  <si>
    <t>July 1, 1987</t>
  </si>
  <si>
    <t>tt0093409</t>
  </si>
  <si>
    <t>Lethal Weapon</t>
  </si>
  <si>
    <t>tt0093428</t>
  </si>
  <si>
    <t>The Living Daylights</t>
  </si>
  <si>
    <t>June 27, 1987</t>
  </si>
  <si>
    <t>tt0093437</t>
  </si>
  <si>
    <t>The Lost Boys</t>
  </si>
  <si>
    <t>July 27, 1987</t>
  </si>
  <si>
    <t>Joel Schumacher</t>
  </si>
  <si>
    <t>tt0093565</t>
  </si>
  <si>
    <t>Moonstruck</t>
  </si>
  <si>
    <t>December 1, 1987</t>
  </si>
  <si>
    <t>Norman Jewison</t>
  </si>
  <si>
    <t>tt0093629</t>
  </si>
  <si>
    <t>A Nightmare on Elm Street 3: Dream Warriors</t>
  </si>
  <si>
    <t>February 27, 1987</t>
  </si>
  <si>
    <t>Chuck Russell</t>
  </si>
  <si>
    <t>tt0093692</t>
  </si>
  <si>
    <t>Over the Top</t>
  </si>
  <si>
    <t>February 12, 1987</t>
  </si>
  <si>
    <t>Menahem Golan</t>
  </si>
  <si>
    <t>tt0093693</t>
  </si>
  <si>
    <t>Overboard</t>
  </si>
  <si>
    <t>December 16, 1987</t>
  </si>
  <si>
    <t>Garry Marshall</t>
  </si>
  <si>
    <t>tt0093748</t>
  </si>
  <si>
    <t>Planes, Trains &amp; Automobiles</t>
  </si>
  <si>
    <t>November 25, 1987</t>
  </si>
  <si>
    <t>tt0093773</t>
  </si>
  <si>
    <t>Predator</t>
  </si>
  <si>
    <t>June 12, 1987</t>
  </si>
  <si>
    <t>John McTiernan</t>
  </si>
  <si>
    <t>tt0093779</t>
  </si>
  <si>
    <t>The Princess Bride</t>
  </si>
  <si>
    <t>September 18, 1987</t>
  </si>
  <si>
    <t>tt0093822</t>
  </si>
  <si>
    <t>Raising Arizona</t>
  </si>
  <si>
    <t>Ethan Coen, Joel Coen</t>
  </si>
  <si>
    <t>tt0093870</t>
  </si>
  <si>
    <t>RoboCop</t>
  </si>
  <si>
    <t>July 17, 1987</t>
  </si>
  <si>
    <t>Paul Verhoeven</t>
  </si>
  <si>
    <t>tt0093894</t>
  </si>
  <si>
    <t>The Running Man</t>
  </si>
  <si>
    <t>November 13, 1987</t>
  </si>
  <si>
    <t>Paul Michael Glaser</t>
  </si>
  <si>
    <t>tt0094012</t>
  </si>
  <si>
    <t>Spaceballs</t>
  </si>
  <si>
    <t>June 24, 1987</t>
  </si>
  <si>
    <t>tt0094074</t>
  </si>
  <si>
    <t>Superman IV: The Quest for Peace</t>
  </si>
  <si>
    <t>July 23, 1987</t>
  </si>
  <si>
    <t>Sidney J. Furie</t>
  </si>
  <si>
    <t>tt0094137</t>
  </si>
  <si>
    <t>Three Men and a Baby</t>
  </si>
  <si>
    <t>3 Men and a Baby</t>
  </si>
  <si>
    <t>November 23, 1987</t>
  </si>
  <si>
    <t>tt0094226</t>
  </si>
  <si>
    <t>The Untouchables</t>
  </si>
  <si>
    <t>June 2, 1987</t>
  </si>
  <si>
    <t>tt0094291</t>
  </si>
  <si>
    <t>Wall Street</t>
  </si>
  <si>
    <t>December 11, 1987</t>
  </si>
  <si>
    <t>tt0094332</t>
  </si>
  <si>
    <t>The Witches of Eastwick</t>
  </si>
  <si>
    <t>tt0094721</t>
  </si>
  <si>
    <t>Beetlejuice</t>
  </si>
  <si>
    <t>March 29, 1988</t>
  </si>
  <si>
    <t>tt0094737</t>
  </si>
  <si>
    <t>Big</t>
  </si>
  <si>
    <t>June 3, 1988</t>
  </si>
  <si>
    <t>Penny Marshall</t>
  </si>
  <si>
    <t>tt0094812</t>
  </si>
  <si>
    <t>Bull Durham</t>
  </si>
  <si>
    <t>June 15, 1988</t>
  </si>
  <si>
    <t>Ron Shelton</t>
  </si>
  <si>
    <t>tt0094862</t>
  </si>
  <si>
    <t>Child's Play</t>
  </si>
  <si>
    <t>November 9, 1988</t>
  </si>
  <si>
    <t>tt0094889</t>
  </si>
  <si>
    <t>Cocktail</t>
  </si>
  <si>
    <t>July 29, 1988</t>
  </si>
  <si>
    <t>Roger Donaldson</t>
  </si>
  <si>
    <t>tt0094898</t>
  </si>
  <si>
    <t>Coming to America</t>
  </si>
  <si>
    <t>June 26, 1988</t>
  </si>
  <si>
    <t>tt0094947</t>
  </si>
  <si>
    <t>Dangerous Liaisons</t>
  </si>
  <si>
    <t>December 11, 1988</t>
  </si>
  <si>
    <t>Stephen Frears</t>
  </si>
  <si>
    <t>tt0094964</t>
  </si>
  <si>
    <t>Dead Ringers</t>
  </si>
  <si>
    <t>September 8, 1988</t>
  </si>
  <si>
    <t>tt0095016</t>
  </si>
  <si>
    <t>Die Hard</t>
  </si>
  <si>
    <t>July 12, 1988</t>
  </si>
  <si>
    <t>tt0095159</t>
  </si>
  <si>
    <t>A Fish Called Wanda</t>
  </si>
  <si>
    <t>July 7, 1988</t>
  </si>
  <si>
    <t>Charles Crichton, John Cleese</t>
  </si>
  <si>
    <t>tt0095174</t>
  </si>
  <si>
    <t>Frantic</t>
  </si>
  <si>
    <t>February 19, 1988</t>
  </si>
  <si>
    <t>tt0095253</t>
  </si>
  <si>
    <t>The Great Outdoors</t>
  </si>
  <si>
    <t>June 17, 1988</t>
  </si>
  <si>
    <t>tt0095271</t>
  </si>
  <si>
    <t>Halloween 4: The Return of Michael Myers</t>
  </si>
  <si>
    <t>October 21, 1988</t>
  </si>
  <si>
    <t>Dwight H. Little</t>
  </si>
  <si>
    <t>tt0095327</t>
  </si>
  <si>
    <t>Grave of the Fireflies</t>
  </si>
  <si>
    <t>Hotaru no haka</t>
  </si>
  <si>
    <t>April 16, 1988</t>
  </si>
  <si>
    <t>Isao Takahata</t>
  </si>
  <si>
    <t>tt0095489</t>
  </si>
  <si>
    <t>The Land Before Time</t>
  </si>
  <si>
    <t>November 12, 1988</t>
  </si>
  <si>
    <t>Don Bluth</t>
  </si>
  <si>
    <t>tt0095497</t>
  </si>
  <si>
    <t>The Last Temptation of Christ</t>
  </si>
  <si>
    <t>May 26, 1988</t>
  </si>
  <si>
    <t>tt0095631</t>
  </si>
  <si>
    <t>Midnight Run</t>
  </si>
  <si>
    <t>July 11, 1988</t>
  </si>
  <si>
    <t>tt0095647</t>
  </si>
  <si>
    <t>Mississippi Burning</t>
  </si>
  <si>
    <t>December 2, 1988</t>
  </si>
  <si>
    <t>tt0095705</t>
  </si>
  <si>
    <t>The Naked Gun: From the Files of Police Squad!</t>
  </si>
  <si>
    <t>David Zucker</t>
  </si>
  <si>
    <t>tt0095742</t>
  </si>
  <si>
    <t>A Nightmare on Elm Street 4: The Dream Master</t>
  </si>
  <si>
    <t>August 19, 1988</t>
  </si>
  <si>
    <t>Renny Harlin</t>
  </si>
  <si>
    <t>tt0095765</t>
  </si>
  <si>
    <t>Cinema Paradiso</t>
  </si>
  <si>
    <t>Nuovo Cinema Paradiso</t>
  </si>
  <si>
    <t>September 29, 1988</t>
  </si>
  <si>
    <t>Giuseppe Tornatore</t>
  </si>
  <si>
    <t>tt0095776</t>
  </si>
  <si>
    <t>Oliver &amp; Company</t>
  </si>
  <si>
    <t>November 13, 1988</t>
  </si>
  <si>
    <t>George Scribner</t>
  </si>
  <si>
    <t>tt0095953</t>
  </si>
  <si>
    <t>Rain Man</t>
  </si>
  <si>
    <t>December 12, 1988</t>
  </si>
  <si>
    <t>tt0095956</t>
  </si>
  <si>
    <t>Rambo III</t>
  </si>
  <si>
    <t>May 25, 1988</t>
  </si>
  <si>
    <t>Peter MacDonald</t>
  </si>
  <si>
    <t>tt0095963</t>
  </si>
  <si>
    <t>Red Heat</t>
  </si>
  <si>
    <t>June 14, 1988</t>
  </si>
  <si>
    <t>tt0096061</t>
  </si>
  <si>
    <t>Scrooged</t>
  </si>
  <si>
    <t>November 17, 1988</t>
  </si>
  <si>
    <t>tt0096256</t>
  </si>
  <si>
    <t>They Live</t>
  </si>
  <si>
    <t>November 4, 1988</t>
  </si>
  <si>
    <t>tt0096283</t>
  </si>
  <si>
    <t>My Neighbor Totoro</t>
  </si>
  <si>
    <t>Tonari no Totoro</t>
  </si>
  <si>
    <t>tt0096320</t>
  </si>
  <si>
    <t>Twins</t>
  </si>
  <si>
    <t>December 8, 1988</t>
  </si>
  <si>
    <t>tt0096438</t>
  </si>
  <si>
    <t>Who Framed Roger Rabbit</t>
  </si>
  <si>
    <t>June 21, 1988</t>
  </si>
  <si>
    <t>tt0096446</t>
  </si>
  <si>
    <t>Willow</t>
  </si>
  <si>
    <t>tt0096463</t>
  </si>
  <si>
    <t>Working Girl</t>
  </si>
  <si>
    <t>December 20, 1988</t>
  </si>
  <si>
    <t>Mike Nichols</t>
  </si>
  <si>
    <t>tt0096487</t>
  </si>
  <si>
    <t>Young Guns</t>
  </si>
  <si>
    <t>August 10, 1988</t>
  </si>
  <si>
    <t>Christopher Cain</t>
  </si>
  <si>
    <t>tt0096734</t>
  </si>
  <si>
    <t>The 'Burbs</t>
  </si>
  <si>
    <t>tt0096754</t>
  </si>
  <si>
    <t>The Abyss</t>
  </si>
  <si>
    <t>August 8, 1989</t>
  </si>
  <si>
    <t>tt0096764</t>
  </si>
  <si>
    <t>The Adventures of Baron Munchausen</t>
  </si>
  <si>
    <t>tt0096874</t>
  </si>
  <si>
    <t>Back to the Future Part II</t>
  </si>
  <si>
    <t>tt0096895</t>
  </si>
  <si>
    <t>Batman</t>
  </si>
  <si>
    <t>June 19, 1989</t>
  </si>
  <si>
    <t>tt0096928</t>
  </si>
  <si>
    <t>Bill &amp; Ted's Excellent Adventure</t>
  </si>
  <si>
    <t>February 17, 1989</t>
  </si>
  <si>
    <t>Stephen Herek</t>
  </si>
  <si>
    <t>tt0096933</t>
  </si>
  <si>
    <t>Black Rain</t>
  </si>
  <si>
    <t>September 22, 1989</t>
  </si>
  <si>
    <t>tt0096969</t>
  </si>
  <si>
    <t>Born on the Fourth of July</t>
  </si>
  <si>
    <t>December 20, 1989</t>
  </si>
  <si>
    <t>tt0097123</t>
  </si>
  <si>
    <t>Crimes and Misdemeanors</t>
  </si>
  <si>
    <t>October 12, 1989</t>
  </si>
  <si>
    <t>tt0097165</t>
  </si>
  <si>
    <t>Dead Poets Society</t>
  </si>
  <si>
    <t>June 2, 1989</t>
  </si>
  <si>
    <t>tt0097216</t>
  </si>
  <si>
    <t>Do the Right Thing</t>
  </si>
  <si>
    <t>May 19, 1989</t>
  </si>
  <si>
    <t>Spike Lee</t>
  </si>
  <si>
    <t>tt0097239</t>
  </si>
  <si>
    <t>Driving Miss Daisy</t>
  </si>
  <si>
    <t>December 11, 1989</t>
  </si>
  <si>
    <t>Bruce Beresford</t>
  </si>
  <si>
    <t>tt0097351</t>
  </si>
  <si>
    <t>Field of Dreams</t>
  </si>
  <si>
    <t>April 21, 1989</t>
  </si>
  <si>
    <t>Phil Alden Robinson</t>
  </si>
  <si>
    <t>tt0097428</t>
  </si>
  <si>
    <t>Ghostbusters II</t>
  </si>
  <si>
    <t>June 15, 1989</t>
  </si>
  <si>
    <t>tt0097441</t>
  </si>
  <si>
    <t>Glory</t>
  </si>
  <si>
    <t>December 15, 1989</t>
  </si>
  <si>
    <t>Edward Zwick</t>
  </si>
  <si>
    <t>tt0097493</t>
  </si>
  <si>
    <t>Heathers</t>
  </si>
  <si>
    <t>October 24, 1988</t>
  </si>
  <si>
    <t>Michael Lehmann</t>
  </si>
  <si>
    <t>tt0097523</t>
  </si>
  <si>
    <t>Honey, I Shrunk the Kids</t>
  </si>
  <si>
    <t>Joe Johnston</t>
  </si>
  <si>
    <t>tt0097576</t>
  </si>
  <si>
    <t>Indiana Jones and the Last Crusade</t>
  </si>
  <si>
    <t>May 24, 1989</t>
  </si>
  <si>
    <t>tt0097659</t>
  </si>
  <si>
    <t>Kickboxer</t>
  </si>
  <si>
    <t>Mark DiSalle, David Worth</t>
  </si>
  <si>
    <t>tt0097733</t>
  </si>
  <si>
    <t>Lethal Weapon 2</t>
  </si>
  <si>
    <t>July 5, 1989</t>
  </si>
  <si>
    <t>tt0097742</t>
  </si>
  <si>
    <t>Licence to Kill</t>
  </si>
  <si>
    <t>June 13, 1989</t>
  </si>
  <si>
    <t>tt0097757</t>
  </si>
  <si>
    <t>The Little Mermaid</t>
  </si>
  <si>
    <t>November 13, 1989</t>
  </si>
  <si>
    <t>Ron Clements, John Musker</t>
  </si>
  <si>
    <t>tt0097778</t>
  </si>
  <si>
    <t>Look Who's Talking</t>
  </si>
  <si>
    <t>tt0097958</t>
  </si>
  <si>
    <t>National Lampoon's Christmas Vacation</t>
  </si>
  <si>
    <t>November 30, 1989</t>
  </si>
  <si>
    <t>Jeremiah S. Chechik</t>
  </si>
  <si>
    <t>tt0098067</t>
  </si>
  <si>
    <t>Parenthood</t>
  </si>
  <si>
    <t>July 31, 1989</t>
  </si>
  <si>
    <t>tt0098084</t>
  </si>
  <si>
    <t>Pet Sematary</t>
  </si>
  <si>
    <t>Mary Lambert</t>
  </si>
  <si>
    <t>tt0098206</t>
  </si>
  <si>
    <t>Road House</t>
  </si>
  <si>
    <t>Rowdy Herrington</t>
  </si>
  <si>
    <t>tt0098282</t>
  </si>
  <si>
    <t>See No Evil, Hear No Evil</t>
  </si>
  <si>
    <t>May 12, 1989</t>
  </si>
  <si>
    <t>Arthur Hiller</t>
  </si>
  <si>
    <t>tt0098382</t>
  </si>
  <si>
    <t>Star Trek V: The Final Frontier</t>
  </si>
  <si>
    <t>June 9, 1989</t>
  </si>
  <si>
    <t>William Shatner</t>
  </si>
  <si>
    <t>tt0098384</t>
  </si>
  <si>
    <t>Steel Magnolias</t>
  </si>
  <si>
    <t>November 5, 1989</t>
  </si>
  <si>
    <t>tt0098439</t>
  </si>
  <si>
    <t>Tango &amp; Cash</t>
  </si>
  <si>
    <t>December 22, 1989</t>
  </si>
  <si>
    <t>Andrey Konchalovskiy, Albert Magnoli</t>
  </si>
  <si>
    <t>tt0098536</t>
  </si>
  <si>
    <t>Turner &amp; Hooch</t>
  </si>
  <si>
    <t>July 21, 1989</t>
  </si>
  <si>
    <t>Roger Spottiswoode</t>
  </si>
  <si>
    <t>tt0098554</t>
  </si>
  <si>
    <t>Uncle Buck</t>
  </si>
  <si>
    <t>August 16, 1989</t>
  </si>
  <si>
    <t>tt0098621</t>
  </si>
  <si>
    <t>The War of the Roses</t>
  </si>
  <si>
    <t>December 4, 1989</t>
  </si>
  <si>
    <t>Danny DeVito</t>
  </si>
  <si>
    <t>tt0098635</t>
  </si>
  <si>
    <t>When Harry Met Sally...</t>
  </si>
  <si>
    <t>July 12, 1989</t>
  </si>
  <si>
    <t>tt0098724</t>
  </si>
  <si>
    <t>Sex, Lies, and Videotape</t>
  </si>
  <si>
    <t>January 20, 1989</t>
  </si>
  <si>
    <t>Steven Soderbergh</t>
  </si>
  <si>
    <t>tt0099052</t>
  </si>
  <si>
    <t>Arachnophobia</t>
  </si>
  <si>
    <t>July 18, 1990</t>
  </si>
  <si>
    <t>Frank Marshall</t>
  </si>
  <si>
    <t>tt0099077</t>
  </si>
  <si>
    <t>Awakenings</t>
  </si>
  <si>
    <t>December 12, 1990</t>
  </si>
  <si>
    <t>tt0099088</t>
  </si>
  <si>
    <t>Back to the Future Part III</t>
  </si>
  <si>
    <t>May 25, 1990</t>
  </si>
  <si>
    <t>tt0099253</t>
  </si>
  <si>
    <t>Child's Play 2</t>
  </si>
  <si>
    <t>November 9, 1990</t>
  </si>
  <si>
    <t>John Lafia</t>
  </si>
  <si>
    <t>tt0099329</t>
  </si>
  <si>
    <t>Cry-Baby</t>
  </si>
  <si>
    <t>April 6, 1990</t>
  </si>
  <si>
    <t>John Waters</t>
  </si>
  <si>
    <t>tt0099348</t>
  </si>
  <si>
    <t>Dances with Wolves</t>
  </si>
  <si>
    <t>October 19, 1990</t>
  </si>
  <si>
    <t>Kevin Costner</t>
  </si>
  <si>
    <t>tt0099365</t>
  </si>
  <si>
    <t>Darkman</t>
  </si>
  <si>
    <t>August 24, 1990</t>
  </si>
  <si>
    <t>tt0099371</t>
  </si>
  <si>
    <t>Days of Thunder</t>
  </si>
  <si>
    <t>June 27, 1990</t>
  </si>
  <si>
    <t>tt0099422</t>
  </si>
  <si>
    <t>Dick Tracy</t>
  </si>
  <si>
    <t>June 13, 1990</t>
  </si>
  <si>
    <t>Warren Beatty</t>
  </si>
  <si>
    <t>tt0099423</t>
  </si>
  <si>
    <t>Die Hard 2</t>
  </si>
  <si>
    <t>July 2, 1990</t>
  </si>
  <si>
    <t>tt0099487</t>
  </si>
  <si>
    <t>Edward Scissorhands</t>
  </si>
  <si>
    <t>December 6, 1990</t>
  </si>
  <si>
    <t>tt0099582</t>
  </si>
  <si>
    <t>Flatliners</t>
  </si>
  <si>
    <t>August 6, 1990</t>
  </si>
  <si>
    <t>tt0099653</t>
  </si>
  <si>
    <t>Ghost</t>
  </si>
  <si>
    <t>July 13, 1990</t>
  </si>
  <si>
    <t>Jerry Zucker</t>
  </si>
  <si>
    <t>tt0099674</t>
  </si>
  <si>
    <t>The Godfather Part III</t>
  </si>
  <si>
    <t>December 20, 1990</t>
  </si>
  <si>
    <t>tt0099685</t>
  </si>
  <si>
    <t>Goodfellas</t>
  </si>
  <si>
    <t>September 9, 1990</t>
  </si>
  <si>
    <t>tt0099700</t>
  </si>
  <si>
    <t>Gremlins 2: The New Batch</t>
  </si>
  <si>
    <t>June 15, 1990</t>
  </si>
  <si>
    <t>Joe Dante, Chuck Jones</t>
  </si>
  <si>
    <t>tt0099785</t>
  </si>
  <si>
    <t>Home Alone</t>
  </si>
  <si>
    <t>November 10, 1990</t>
  </si>
  <si>
    <t>Chris Columbus</t>
  </si>
  <si>
    <t>tt0099810</t>
  </si>
  <si>
    <t>The Hunt for Red October</t>
  </si>
  <si>
    <t>March 2, 1990</t>
  </si>
  <si>
    <t>tt0099871</t>
  </si>
  <si>
    <t>Jacob's Ladder</t>
  </si>
  <si>
    <t>October 29, 1990</t>
  </si>
  <si>
    <t>tt0099938</t>
  </si>
  <si>
    <t>Kindergarten Cop</t>
  </si>
  <si>
    <t>tt0100150</t>
  </si>
  <si>
    <t>Miller's Crossing</t>
  </si>
  <si>
    <t>tt0100157</t>
  </si>
  <si>
    <t>Misery</t>
  </si>
  <si>
    <t>November 29, 1990</t>
  </si>
  <si>
    <t>tt0100403</t>
  </si>
  <si>
    <t>Predator 2</t>
  </si>
  <si>
    <t>November 19, 1990</t>
  </si>
  <si>
    <t>Stephen Hopkins</t>
  </si>
  <si>
    <t>tt0100405</t>
  </si>
  <si>
    <t>Pretty Woman</t>
  </si>
  <si>
    <t>March 23, 1990</t>
  </si>
  <si>
    <t>tt0100502</t>
  </si>
  <si>
    <t>RoboCop 2</t>
  </si>
  <si>
    <t>June 22, 1990</t>
  </si>
  <si>
    <t>tt0100507</t>
  </si>
  <si>
    <t>Rocky V</t>
  </si>
  <si>
    <t>November 13, 1990</t>
  </si>
  <si>
    <t>tt0100758</t>
  </si>
  <si>
    <t>Teenage Mutant Ninja Turtles</t>
  </si>
  <si>
    <t>March 30, 1990</t>
  </si>
  <si>
    <t>Steve Barron</t>
  </si>
  <si>
    <t>tt0100802</t>
  </si>
  <si>
    <t>Total Recall</t>
  </si>
  <si>
    <t>May 31, 1990</t>
  </si>
  <si>
    <t>tt0100814</t>
  </si>
  <si>
    <t>Tremors</t>
  </si>
  <si>
    <t>January 19, 1990</t>
  </si>
  <si>
    <t>Ron Underwood</t>
  </si>
  <si>
    <t>tt0100935</t>
  </si>
  <si>
    <t>Wild at Heart</t>
  </si>
  <si>
    <t>May 19, 1990</t>
  </si>
  <si>
    <t>tt0101272</t>
  </si>
  <si>
    <t>The Addams Family</t>
  </si>
  <si>
    <t>November 19, 1991</t>
  </si>
  <si>
    <t>Barry Sonnenfeld</t>
  </si>
  <si>
    <t>tt0101393</t>
  </si>
  <si>
    <t>Backdraft</t>
  </si>
  <si>
    <t>May 22, 1991</t>
  </si>
  <si>
    <t>tt0101410</t>
  </si>
  <si>
    <t>Barton Fink</t>
  </si>
  <si>
    <t>May 18, 1991</t>
  </si>
  <si>
    <t>tt0101414</t>
  </si>
  <si>
    <t>Beauty and the Beast</t>
  </si>
  <si>
    <t>September 29, 1991</t>
  </si>
  <si>
    <t>Kirk Wise, Gary Trousdale</t>
  </si>
  <si>
    <t>tt0101452</t>
  </si>
  <si>
    <t>Bill &amp; Ted's Bogus Journey</t>
  </si>
  <si>
    <t>July 19, 1991</t>
  </si>
  <si>
    <t>Peter Hewitt</t>
  </si>
  <si>
    <t>tt0101507</t>
  </si>
  <si>
    <t>Boyz n the Hood</t>
  </si>
  <si>
    <t>May 13, 1991</t>
  </si>
  <si>
    <t>John Singleton</t>
  </si>
  <si>
    <t>tt0101540</t>
  </si>
  <si>
    <t>Cape Fear</t>
  </si>
  <si>
    <t>October 6, 1991</t>
  </si>
  <si>
    <t>tt0101587</t>
  </si>
  <si>
    <t>City Slickers</t>
  </si>
  <si>
    <t>June 7, 1991</t>
  </si>
  <si>
    <t>tt0101761</t>
  </si>
  <si>
    <t>The Doors</t>
  </si>
  <si>
    <t>February 23, 1991</t>
  </si>
  <si>
    <t>tt0101862</t>
  </si>
  <si>
    <t>Father of the Bride</t>
  </si>
  <si>
    <t>December 20, 1991</t>
  </si>
  <si>
    <t>Charles Shyer</t>
  </si>
  <si>
    <t>tt0101889</t>
  </si>
  <si>
    <t>The Fisher King</t>
  </si>
  <si>
    <t>September 10, 1991</t>
  </si>
  <si>
    <t>tt0101917</t>
  </si>
  <si>
    <t>Freddy's Dead: The Final Nightmare</t>
  </si>
  <si>
    <t>September 5, 1991</t>
  </si>
  <si>
    <t>Rachel Talalay</t>
  </si>
  <si>
    <t>tt0101921</t>
  </si>
  <si>
    <t>Fried Green Tomatoes</t>
  </si>
  <si>
    <t>December 27, 1991</t>
  </si>
  <si>
    <t>Jon Avnet</t>
  </si>
  <si>
    <t>tt0102057</t>
  </si>
  <si>
    <t>Hook</t>
  </si>
  <si>
    <t>December 8, 1991</t>
  </si>
  <si>
    <t>tt0102059</t>
  </si>
  <si>
    <t>Hot Shots!</t>
  </si>
  <si>
    <t>July 26, 1991</t>
  </si>
  <si>
    <t>Jim Abrahams</t>
  </si>
  <si>
    <t>tt0102070</t>
  </si>
  <si>
    <t>Hudson Hawk</t>
  </si>
  <si>
    <t>May 24, 1991</t>
  </si>
  <si>
    <t>tt0102138</t>
  </si>
  <si>
    <t>JFK</t>
  </si>
  <si>
    <t>December 19, 1991</t>
  </si>
  <si>
    <t>tt0102266</t>
  </si>
  <si>
    <t>The Last Boy Scout</t>
  </si>
  <si>
    <t>December 12, 1991</t>
  </si>
  <si>
    <t>tt0102492</t>
  </si>
  <si>
    <t>My Girl</t>
  </si>
  <si>
    <t>Howard Zieff</t>
  </si>
  <si>
    <t>tt0102494</t>
  </si>
  <si>
    <t>My Own Private Idaho</t>
  </si>
  <si>
    <t>July 20, 1991</t>
  </si>
  <si>
    <t>Gus Van Sant</t>
  </si>
  <si>
    <t>tt0102510</t>
  </si>
  <si>
    <t>The Naked Gun 2Â½: The Smell of Fear</t>
  </si>
  <si>
    <t>tt0102511</t>
  </si>
  <si>
    <t>Naked Lunch</t>
  </si>
  <si>
    <t>tt0102536</t>
  </si>
  <si>
    <t>Night on Earth</t>
  </si>
  <si>
    <t>October 4, 1991</t>
  </si>
  <si>
    <t>tt0102685</t>
  </si>
  <si>
    <t>Point Break</t>
  </si>
  <si>
    <t>July 10, 1991</t>
  </si>
  <si>
    <t>Kathryn Bigelow</t>
  </si>
  <si>
    <t>tt0102798</t>
  </si>
  <si>
    <t>Robin Hood: Prince of Thieves</t>
  </si>
  <si>
    <t>June 14, 1991</t>
  </si>
  <si>
    <t>Kevin Reynolds</t>
  </si>
  <si>
    <t>tt0102803</t>
  </si>
  <si>
    <t>The Rocketeer</t>
  </si>
  <si>
    <t>June 19, 1991</t>
  </si>
  <si>
    <t>tt0102926</t>
  </si>
  <si>
    <t>The Silence of the Lambs</t>
  </si>
  <si>
    <t>January 30, 1991</t>
  </si>
  <si>
    <t>Jonathan Demme</t>
  </si>
  <si>
    <t>tt0102945</t>
  </si>
  <si>
    <t>Sleeping with the Enemy</t>
  </si>
  <si>
    <t>February 4, 1991</t>
  </si>
  <si>
    <t>Joseph Ruben</t>
  </si>
  <si>
    <t>tt0102975</t>
  </si>
  <si>
    <t>Star Trek VI: The Undiscovered Country</t>
  </si>
  <si>
    <t>December 3, 1991</t>
  </si>
  <si>
    <t>tt0103060</t>
  </si>
  <si>
    <t>Teenage Mutant Ninja Turtles II: The Secret of the Ooze</t>
  </si>
  <si>
    <t>March 22, 1991</t>
  </si>
  <si>
    <t>Michael Pressman</t>
  </si>
  <si>
    <t>tt0103064</t>
  </si>
  <si>
    <t>Terminator 2: Judgment Day</t>
  </si>
  <si>
    <t>July 1, 1991</t>
  </si>
  <si>
    <t>tt0103074</t>
  </si>
  <si>
    <t>Thelma &amp; Louise</t>
  </si>
  <si>
    <t>May 20, 1991</t>
  </si>
  <si>
    <t>tt0103241</t>
  </si>
  <si>
    <t>What About Bob?</t>
  </si>
  <si>
    <t>May 15, 1991</t>
  </si>
  <si>
    <t>tt0103639</t>
  </si>
  <si>
    <t>Aladdin</t>
  </si>
  <si>
    <t>November 8, 1992</t>
  </si>
  <si>
    <t>tt0103644</t>
  </si>
  <si>
    <t>AlienÂ³</t>
  </si>
  <si>
    <t>May 19, 1992</t>
  </si>
  <si>
    <t>David Fincher</t>
  </si>
  <si>
    <t>tt0103772</t>
  </si>
  <si>
    <t>Basic Instinct</t>
  </si>
  <si>
    <t>March 18, 1992</t>
  </si>
  <si>
    <t>tt0103776</t>
  </si>
  <si>
    <t>Batman Returns</t>
  </si>
  <si>
    <t>June 16, 1992</t>
  </si>
  <si>
    <t>tt0103855</t>
  </si>
  <si>
    <t>The Bodyguard</t>
  </si>
  <si>
    <t>November 25, 1992</t>
  </si>
  <si>
    <t>Mick Jackson</t>
  </si>
  <si>
    <t>tt0103873</t>
  </si>
  <si>
    <t>Dead Alive</t>
  </si>
  <si>
    <t>Braindead</t>
  </si>
  <si>
    <t>June 4, 1992</t>
  </si>
  <si>
    <t>Peter Jackson</t>
  </si>
  <si>
    <t>tt0103874</t>
  </si>
  <si>
    <t>Bram Stoker's Dracula</t>
  </si>
  <si>
    <t>November 10, 1992</t>
  </si>
  <si>
    <t>tt0103919</t>
  </si>
  <si>
    <t>Candyman</t>
  </si>
  <si>
    <t>September 11, 1992</t>
  </si>
  <si>
    <t>Bernard Rose</t>
  </si>
  <si>
    <t>tt0103939</t>
  </si>
  <si>
    <t>Chaplin</t>
  </si>
  <si>
    <t>tt0104070</t>
  </si>
  <si>
    <t>Death Becomes Her</t>
  </si>
  <si>
    <t>July 13, 1992</t>
  </si>
  <si>
    <t>tt0104231</t>
  </si>
  <si>
    <t>Far and Away</t>
  </si>
  <si>
    <t>May 18, 1992</t>
  </si>
  <si>
    <t>tt0104257</t>
  </si>
  <si>
    <t>A Few Good Men</t>
  </si>
  <si>
    <t>December 2, 1992</t>
  </si>
  <si>
    <t>tt0104348</t>
  </si>
  <si>
    <t>Glengarry Glen Ross</t>
  </si>
  <si>
    <t>August 30, 1992</t>
  </si>
  <si>
    <t>James Foley</t>
  </si>
  <si>
    <t>tt0104431</t>
  </si>
  <si>
    <t>Home Alone 2: Lost in New York</t>
  </si>
  <si>
    <t>November 15, 1992</t>
  </si>
  <si>
    <t>tt0104684</t>
  </si>
  <si>
    <t>Hard Boiled</t>
  </si>
  <si>
    <t>Lat sau san taam</t>
  </si>
  <si>
    <t>March 21, 1992</t>
  </si>
  <si>
    <t>John Woo</t>
  </si>
  <si>
    <t>tt0104691</t>
  </si>
  <si>
    <t>The Last of the Mohicans</t>
  </si>
  <si>
    <t>tt0104694</t>
  </si>
  <si>
    <t>A League of Their Own</t>
  </si>
  <si>
    <t>July 1, 1992</t>
  </si>
  <si>
    <t>tt0104714</t>
  </si>
  <si>
    <t>Lethal Weapon 3</t>
  </si>
  <si>
    <t>May 11, 1992</t>
  </si>
  <si>
    <t>tt0104797</t>
  </si>
  <si>
    <t>Malcolm X</t>
  </si>
  <si>
    <t>November 17, 1992</t>
  </si>
  <si>
    <t>tt0104815</t>
  </si>
  <si>
    <t>El Mariachi</t>
  </si>
  <si>
    <t>El mariachi</t>
  </si>
  <si>
    <t>Robert Rodriguez</t>
  </si>
  <si>
    <t>tt0104868</t>
  </si>
  <si>
    <t>The Mighty Ducks</t>
  </si>
  <si>
    <t>September 20, 1992</t>
  </si>
  <si>
    <t>tt0104940</t>
  </si>
  <si>
    <t>The Muppet Christmas Carol</t>
  </si>
  <si>
    <t>December 6, 1992</t>
  </si>
  <si>
    <t>Brian Henson</t>
  </si>
  <si>
    <t>tt0104952</t>
  </si>
  <si>
    <t>My Cousin Vinny</t>
  </si>
  <si>
    <t>March 13, 1992</t>
  </si>
  <si>
    <t>tt0105104</t>
  </si>
  <si>
    <t>Passenger 57</t>
  </si>
  <si>
    <t>November 5, 1992</t>
  </si>
  <si>
    <t>Kevin Hooks</t>
  </si>
  <si>
    <t>tt0105112</t>
  </si>
  <si>
    <t>Patriot Games</t>
  </si>
  <si>
    <t>June 5, 1992</t>
  </si>
  <si>
    <t>Phillip Noyce</t>
  </si>
  <si>
    <t>tt0105151</t>
  </si>
  <si>
    <t>The Player</t>
  </si>
  <si>
    <t>April 3, 1992</t>
  </si>
  <si>
    <t>tt0105236</t>
  </si>
  <si>
    <t>Reservoir Dogs</t>
  </si>
  <si>
    <t>January 21, 1992</t>
  </si>
  <si>
    <t>Quentin Tarantino</t>
  </si>
  <si>
    <t>tt0105265</t>
  </si>
  <si>
    <t>A River Runs Through It</t>
  </si>
  <si>
    <t>September 13, 1992</t>
  </si>
  <si>
    <t>tt0105323</t>
  </si>
  <si>
    <t>Scent of a Woman</t>
  </si>
  <si>
    <t>December 23, 1992</t>
  </si>
  <si>
    <t>tt0105417</t>
  </si>
  <si>
    <t>Sister Act</t>
  </si>
  <si>
    <t>May 29, 1992</t>
  </si>
  <si>
    <t>tt0105435</t>
  </si>
  <si>
    <t>Sneakers</t>
  </si>
  <si>
    <t>September 9, 1992</t>
  </si>
  <si>
    <t>tt0105665</t>
  </si>
  <si>
    <t>Twin Peaks: Fire Walk with Me</t>
  </si>
  <si>
    <t>tt0105690</t>
  </si>
  <si>
    <t>Under Siege</t>
  </si>
  <si>
    <t>Andrew Davis</t>
  </si>
  <si>
    <t>tt0105695</t>
  </si>
  <si>
    <t>Unforgiven</t>
  </si>
  <si>
    <t>tt0105698</t>
  </si>
  <si>
    <t>Universal Soldier</t>
  </si>
  <si>
    <t>Roland Emmerich</t>
  </si>
  <si>
    <t>tt0105793</t>
  </si>
  <si>
    <t>Wayne's World</t>
  </si>
  <si>
    <t>February 14, 1992</t>
  </si>
  <si>
    <t>Penelope Spheeris</t>
  </si>
  <si>
    <t>tt0106220</t>
  </si>
  <si>
    <t>Addams Family Values</t>
  </si>
  <si>
    <t>November 19, 1993</t>
  </si>
  <si>
    <t>tt0106226</t>
  </si>
  <si>
    <t>The Age of Innocence</t>
  </si>
  <si>
    <t>tt0106246</t>
  </si>
  <si>
    <t>Alive</t>
  </si>
  <si>
    <t>January 15, 1993</t>
  </si>
  <si>
    <t>tt0106308</t>
  </si>
  <si>
    <t>Army of Darkness</t>
  </si>
  <si>
    <t>October 9, 1992</t>
  </si>
  <si>
    <t>tt0106364</t>
  </si>
  <si>
    <t>Batman: Mask of the Phantasm</t>
  </si>
  <si>
    <t>December 25, 1993</t>
  </si>
  <si>
    <t>Kevin Altieri, Boyd Kirkland, Frank Paur</t>
  </si>
  <si>
    <t>tt0106489</t>
  </si>
  <si>
    <t>A Bronx Tale</t>
  </si>
  <si>
    <t>September 9, 1993</t>
  </si>
  <si>
    <t>Robert De Niro</t>
  </si>
  <si>
    <t>tt0106519</t>
  </si>
  <si>
    <t>Carlito's Way</t>
  </si>
  <si>
    <t>November 7, 1993</t>
  </si>
  <si>
    <t>tt0106582</t>
  </si>
  <si>
    <t>Cliffhanger</t>
  </si>
  <si>
    <t>tt0106598</t>
  </si>
  <si>
    <t>Coneheads</t>
  </si>
  <si>
    <t>July 23, 1993</t>
  </si>
  <si>
    <t>tt0106611</t>
  </si>
  <si>
    <t>Cool Runnings</t>
  </si>
  <si>
    <t>October 1, 1993</t>
  </si>
  <si>
    <t>Jon Turteltaub</t>
  </si>
  <si>
    <t>tt0106673</t>
  </si>
  <si>
    <t>Dave</t>
  </si>
  <si>
    <t>tt0106677</t>
  </si>
  <si>
    <t>Dazed and Confused</t>
  </si>
  <si>
    <t>June 4, 1993</t>
  </si>
  <si>
    <t>Richard Linklater</t>
  </si>
  <si>
    <t>tt0106697</t>
  </si>
  <si>
    <t>Demolition Man</t>
  </si>
  <si>
    <t>October 7, 1993</t>
  </si>
  <si>
    <t>Marco Brambilla</t>
  </si>
  <si>
    <t>tt0106856</t>
  </si>
  <si>
    <t>Falling Down</t>
  </si>
  <si>
    <t>tt0106918</t>
  </si>
  <si>
    <t>The Firm</t>
  </si>
  <si>
    <t>June 23, 1993</t>
  </si>
  <si>
    <t>tt0106965</t>
  </si>
  <si>
    <t>Free Willy</t>
  </si>
  <si>
    <t>July 16, 1993</t>
  </si>
  <si>
    <t>Simon Wincer</t>
  </si>
  <si>
    <t>tt0106977</t>
  </si>
  <si>
    <t>The Fugitive</t>
  </si>
  <si>
    <t>July 29, 1993</t>
  </si>
  <si>
    <t>tt0107048</t>
  </si>
  <si>
    <t>Groundhog Day</t>
  </si>
  <si>
    <t>tt0107076</t>
  </si>
  <si>
    <t>Hard Target</t>
  </si>
  <si>
    <t>August 20, 1993</t>
  </si>
  <si>
    <t>tt0107120</t>
  </si>
  <si>
    <t>Hocus Pocus</t>
  </si>
  <si>
    <t>July 10, 1993</t>
  </si>
  <si>
    <t>Kenny Ortega</t>
  </si>
  <si>
    <t>tt0107144</t>
  </si>
  <si>
    <t>Hot Shots! Part Deux</t>
  </si>
  <si>
    <t>May 21, 1993</t>
  </si>
  <si>
    <t>tt0107206</t>
  </si>
  <si>
    <t>In the Line of Fire</t>
  </si>
  <si>
    <t>July 8, 1993</t>
  </si>
  <si>
    <t>tt0107207</t>
  </si>
  <si>
    <t>In the Name of the Father</t>
  </si>
  <si>
    <t>December 12, 1993</t>
  </si>
  <si>
    <t>Jim Sheridan</t>
  </si>
  <si>
    <t>tt0107211</t>
  </si>
  <si>
    <t>Indecent Proposal</t>
  </si>
  <si>
    <t>April 6, 1993</t>
  </si>
  <si>
    <t>tt0107290</t>
  </si>
  <si>
    <t>Jurassic Park</t>
  </si>
  <si>
    <t>June 9, 1993</t>
  </si>
  <si>
    <t>tt0107302</t>
  </si>
  <si>
    <t>Kalifornia</t>
  </si>
  <si>
    <t>Dominic Sena</t>
  </si>
  <si>
    <t>tt0107362</t>
  </si>
  <si>
    <t>Last Action Hero</t>
  </si>
  <si>
    <t>June 13, 1993</t>
  </si>
  <si>
    <t>tt0107554</t>
  </si>
  <si>
    <t>Menace II Society</t>
  </si>
  <si>
    <t>May 26, 1993</t>
  </si>
  <si>
    <t>Albert Hughes, Allen Hughes</t>
  </si>
  <si>
    <t>tt0107614</t>
  </si>
  <si>
    <t>Mrs. Doubtfire</t>
  </si>
  <si>
    <t>November 22, 1993</t>
  </si>
  <si>
    <t>tt0107616</t>
  </si>
  <si>
    <t>Much Ado About Nothing</t>
  </si>
  <si>
    <t>May 6, 1993</t>
  </si>
  <si>
    <t>Kenneth Branagh</t>
  </si>
  <si>
    <t>tt0107659</t>
  </si>
  <si>
    <t>Loaded Weapon 1</t>
  </si>
  <si>
    <t>February 5, 1993</t>
  </si>
  <si>
    <t>Gene Quintano</t>
  </si>
  <si>
    <t>tt0107688</t>
  </si>
  <si>
    <t>The Nightmare Before Christmas</t>
  </si>
  <si>
    <t>October 9, 1993</t>
  </si>
  <si>
    <t>Henry Selick</t>
  </si>
  <si>
    <t>tt0107798</t>
  </si>
  <si>
    <t>The Pelican Brief</t>
  </si>
  <si>
    <t>tt0107808</t>
  </si>
  <si>
    <t>A Perfect World</t>
  </si>
  <si>
    <t>November 24, 1993</t>
  </si>
  <si>
    <t>tt0107818</t>
  </si>
  <si>
    <t>Philadelphia</t>
  </si>
  <si>
    <t>December 14, 1993</t>
  </si>
  <si>
    <t>tt0107822</t>
  </si>
  <si>
    <t>The Piano</t>
  </si>
  <si>
    <t>May 15, 1993</t>
  </si>
  <si>
    <t>Jane Campion</t>
  </si>
  <si>
    <t>tt0107943</t>
  </si>
  <si>
    <t>The Remains of the Day</t>
  </si>
  <si>
    <t>October 25, 1993</t>
  </si>
  <si>
    <t>James Ivory</t>
  </si>
  <si>
    <t>tt0107977</t>
  </si>
  <si>
    <t>Robin Hood: Men in Tights</t>
  </si>
  <si>
    <t>July 28, 1993</t>
  </si>
  <si>
    <t>tt0107978</t>
  </si>
  <si>
    <t>RoboCop 3</t>
  </si>
  <si>
    <t>May 1, 1993</t>
  </si>
  <si>
    <t>Fred Dekker</t>
  </si>
  <si>
    <t>tt0108037</t>
  </si>
  <si>
    <t>The Sandlot</t>
  </si>
  <si>
    <t>April 7, 1993</t>
  </si>
  <si>
    <t>David Mickey Evans</t>
  </si>
  <si>
    <t>tt0108052</t>
  </si>
  <si>
    <t>Schindler's List</t>
  </si>
  <si>
    <t>November 30, 1993</t>
  </si>
  <si>
    <t>tt0108147</t>
  </si>
  <si>
    <t>Sister Act 2: Back in the Habit</t>
  </si>
  <si>
    <t>December 10, 1993</t>
  </si>
  <si>
    <t>Bill Duke</t>
  </si>
  <si>
    <t>tt0108160</t>
  </si>
  <si>
    <t>Sleepless in Seattle</t>
  </si>
  <si>
    <t>June 25, 1993</t>
  </si>
  <si>
    <t>Nora Ephron</t>
  </si>
  <si>
    <t>tt0108255</t>
  </si>
  <si>
    <t>Super Mario Bros.</t>
  </si>
  <si>
    <t>May 28, 1993</t>
  </si>
  <si>
    <t>Annabel Jankel, Rocky Morton</t>
  </si>
  <si>
    <t>tt0108333</t>
  </si>
  <si>
    <t>The Three Musketeers</t>
  </si>
  <si>
    <t>November 12, 1993</t>
  </si>
  <si>
    <t>tt0108358</t>
  </si>
  <si>
    <t>Tombstone</t>
  </si>
  <si>
    <t>George P. Cosmatos, Kevin Jarre</t>
  </si>
  <si>
    <t>tt0108399</t>
  </si>
  <si>
    <t>True Romance</t>
  </si>
  <si>
    <t>September 8, 1993</t>
  </si>
  <si>
    <t>tt0108525</t>
  </si>
  <si>
    <t>Wayne's World 2</t>
  </si>
  <si>
    <t>Stephen Surjik</t>
  </si>
  <si>
    <t>tt0108550</t>
  </si>
  <si>
    <t>What's Eating Gilbert Grape</t>
  </si>
  <si>
    <t>Lasse HallstrÃ¶m</t>
  </si>
  <si>
    <t>tt0109040</t>
  </si>
  <si>
    <t>Ace Ventura: Pet Detective</t>
  </si>
  <si>
    <t>February 4, 1994</t>
  </si>
  <si>
    <t>Tom Shadyac</t>
  </si>
  <si>
    <t>tt0109190</t>
  </si>
  <si>
    <t>Baby's Day Out</t>
  </si>
  <si>
    <t>Patrick Read Johnson</t>
  </si>
  <si>
    <t>tt0109254</t>
  </si>
  <si>
    <t>Beverly Hills Cop III</t>
  </si>
  <si>
    <t>May 25, 1994</t>
  </si>
  <si>
    <t>tt0109444</t>
  </si>
  <si>
    <t>Clear and Present Danger</t>
  </si>
  <si>
    <t>August 3, 1994</t>
  </si>
  <si>
    <t>tt0109445</t>
  </si>
  <si>
    <t>Clerks</t>
  </si>
  <si>
    <t>Kevin Smith</t>
  </si>
  <si>
    <t>tt0109446</t>
  </si>
  <si>
    <t>The Client</t>
  </si>
  <si>
    <t>July 20, 1994</t>
  </si>
  <si>
    <t>tt0109506</t>
  </si>
  <si>
    <t>The Crow</t>
  </si>
  <si>
    <t>Alex Proyas</t>
  </si>
  <si>
    <t>tt0109635</t>
  </si>
  <si>
    <t>Disclosure</t>
  </si>
  <si>
    <t>November 28, 1994</t>
  </si>
  <si>
    <t>tt0109686</t>
  </si>
  <si>
    <t>Dumb and Dumber</t>
  </si>
  <si>
    <t>December 6, 1994</t>
  </si>
  <si>
    <t>Peter Farrelly, Bobby Farrelly</t>
  </si>
  <si>
    <t>tt0109707</t>
  </si>
  <si>
    <t>Ed Wood</t>
  </si>
  <si>
    <t>tt0109813</t>
  </si>
  <si>
    <t>The Flintstones</t>
  </si>
  <si>
    <t>May 23, 1994</t>
  </si>
  <si>
    <t>Brian Levant</t>
  </si>
  <si>
    <t>tt0109830</t>
  </si>
  <si>
    <t>Forrest Gump</t>
  </si>
  <si>
    <t>June 23, 1994</t>
  </si>
  <si>
    <t>tt0109831</t>
  </si>
  <si>
    <t>Four Weddings and a Funeral</t>
  </si>
  <si>
    <t>January 20, 1994</t>
  </si>
  <si>
    <t>Mike Newell</t>
  </si>
  <si>
    <t>tt0109836</t>
  </si>
  <si>
    <t>Frankenstein</t>
  </si>
  <si>
    <t>November 4, 1994</t>
  </si>
  <si>
    <t>tt0110005</t>
  </si>
  <si>
    <t>Heavenly Creatures</t>
  </si>
  <si>
    <t>July 8, 1994</t>
  </si>
  <si>
    <t>tt0110074</t>
  </si>
  <si>
    <t>The Hudsucker Proxy</t>
  </si>
  <si>
    <t>January 27, 1994</t>
  </si>
  <si>
    <t>tt0110148</t>
  </si>
  <si>
    <t>Interview with the Vampire: The Vampire Chronicles</t>
  </si>
  <si>
    <t>November 9, 1994</t>
  </si>
  <si>
    <t>Neil Jordan</t>
  </si>
  <si>
    <t>tt0110216</t>
  </si>
  <si>
    <t>Junior</t>
  </si>
  <si>
    <t>November 14, 1994</t>
  </si>
  <si>
    <t>tt0110322</t>
  </si>
  <si>
    <t>Legends of the Fall</t>
  </si>
  <si>
    <t>December 23, 1994</t>
  </si>
  <si>
    <t>tt0110357</t>
  </si>
  <si>
    <t>The Lion King</t>
  </si>
  <si>
    <t>June 12, 1994</t>
  </si>
  <si>
    <t>Roger Allers, Rob Minkoff</t>
  </si>
  <si>
    <t>tt0110366</t>
  </si>
  <si>
    <t>The Little Rascals</t>
  </si>
  <si>
    <t>August 5, 1994</t>
  </si>
  <si>
    <t>tt0110367</t>
  </si>
  <si>
    <t>Little Women</t>
  </si>
  <si>
    <t>December 21, 1994</t>
  </si>
  <si>
    <t>Gillian Armstrong</t>
  </si>
  <si>
    <t>tt0110475</t>
  </si>
  <si>
    <t>The Mask</t>
  </si>
  <si>
    <t>July 28, 1994</t>
  </si>
  <si>
    <t>tt0110478</t>
  </si>
  <si>
    <t>Maverick</t>
  </si>
  <si>
    <t>May 20, 1994</t>
  </si>
  <si>
    <t>tt0110622</t>
  </si>
  <si>
    <t>Naked Gun 33 1/3: The Final Insult</t>
  </si>
  <si>
    <t>March 18, 1994</t>
  </si>
  <si>
    <t>Peter Segal</t>
  </si>
  <si>
    <t>tt0110632</t>
  </si>
  <si>
    <t>Natural Born Killers</t>
  </si>
  <si>
    <t>August 26, 1994</t>
  </si>
  <si>
    <t>tt0110912</t>
  </si>
  <si>
    <t>Pulp Fiction</t>
  </si>
  <si>
    <t>May 21, 1994</t>
  </si>
  <si>
    <t>tt0110932</t>
  </si>
  <si>
    <t>Quiz Show</t>
  </si>
  <si>
    <t>tt0110950</t>
  </si>
  <si>
    <t>Reality Bites</t>
  </si>
  <si>
    <t>Ben Stiller</t>
  </si>
  <si>
    <t>tt0110989</t>
  </si>
  <si>
    <t>Richie Rich</t>
  </si>
  <si>
    <t>RiÂ¢hie RiÂ¢h</t>
  </si>
  <si>
    <t>December 19, 1994</t>
  </si>
  <si>
    <t>Donald Petrie</t>
  </si>
  <si>
    <t>tt0111070</t>
  </si>
  <si>
    <t>The Santa Clause</t>
  </si>
  <si>
    <t>November 11, 1994</t>
  </si>
  <si>
    <t>John Pasquin</t>
  </si>
  <si>
    <t>tt0111149</t>
  </si>
  <si>
    <t>Shallow Grave</t>
  </si>
  <si>
    <t>May 17, 1994</t>
  </si>
  <si>
    <t>Danny Boyle</t>
  </si>
  <si>
    <t>tt0111161</t>
  </si>
  <si>
    <t>The Shawshank Redemption</t>
  </si>
  <si>
    <t>September 10, 1994</t>
  </si>
  <si>
    <t>Frank Darabont</t>
  </si>
  <si>
    <t>tt0111255</t>
  </si>
  <si>
    <t>The Specialist</t>
  </si>
  <si>
    <t>October 7, 1994</t>
  </si>
  <si>
    <t>Luis Llosa</t>
  </si>
  <si>
    <t>tt0111257</t>
  </si>
  <si>
    <t>Speed</t>
  </si>
  <si>
    <t>June 7, 1994</t>
  </si>
  <si>
    <t>Jan de Bont</t>
  </si>
  <si>
    <t>tt0111280</t>
  </si>
  <si>
    <t>Star Trek: Generations</t>
  </si>
  <si>
    <t>November 17, 1994</t>
  </si>
  <si>
    <t>David Carson</t>
  </si>
  <si>
    <t>tt0111282</t>
  </si>
  <si>
    <t>Stargate</t>
  </si>
  <si>
    <t>October 28, 1994</t>
  </si>
  <si>
    <t>tt0111301</t>
  </si>
  <si>
    <t>Street Fighter</t>
  </si>
  <si>
    <t>Steven E. de Souza</t>
  </si>
  <si>
    <t>tt0111438</t>
  </si>
  <si>
    <t>Timecop</t>
  </si>
  <si>
    <t>September 16, 1994</t>
  </si>
  <si>
    <t>tt0111503</t>
  </si>
  <si>
    <t>True Lies</t>
  </si>
  <si>
    <t>July 12, 1994</t>
  </si>
  <si>
    <t>tt0111686</t>
  </si>
  <si>
    <t>New Nightmare</t>
  </si>
  <si>
    <t>Wes Craven's New Nightmare</t>
  </si>
  <si>
    <t>tt0111742</t>
  </si>
  <si>
    <t>Wolf</t>
  </si>
  <si>
    <t>June 17, 1994</t>
  </si>
  <si>
    <t>tt0111756</t>
  </si>
  <si>
    <t>Wyatt Earp</t>
  </si>
  <si>
    <t>June 24, 1994</t>
  </si>
  <si>
    <t>Lawrence Kasdan</t>
  </si>
  <si>
    <t>tt0112281</t>
  </si>
  <si>
    <t>Ace Ventura: When Nature Calls</t>
  </si>
  <si>
    <t>November 8, 1995</t>
  </si>
  <si>
    <t>Steve Oedekerk</t>
  </si>
  <si>
    <t>tt0112346</t>
  </si>
  <si>
    <t>The American President</t>
  </si>
  <si>
    <t>tt0112384</t>
  </si>
  <si>
    <t>Apollo 13</t>
  </si>
  <si>
    <t>June 22, 1995</t>
  </si>
  <si>
    <t>tt0112401</t>
  </si>
  <si>
    <t>Assassins</t>
  </si>
  <si>
    <t>October 6, 1995</t>
  </si>
  <si>
    <t>tt0112431</t>
  </si>
  <si>
    <t>Babe</t>
  </si>
  <si>
    <t>August 4, 1995</t>
  </si>
  <si>
    <t>Chris Noonan</t>
  </si>
  <si>
    <t>tt0112442</t>
  </si>
  <si>
    <t>Bad Boys</t>
  </si>
  <si>
    <t>April 6, 1995</t>
  </si>
  <si>
    <t>Michael Bay</t>
  </si>
  <si>
    <t>tt0112461</t>
  </si>
  <si>
    <t>The Basketball Diaries</t>
  </si>
  <si>
    <t>January 27, 1995</t>
  </si>
  <si>
    <t>Scott Kalvert</t>
  </si>
  <si>
    <t>tt0112462</t>
  </si>
  <si>
    <t>Batman Forever</t>
  </si>
  <si>
    <t>June 9, 1995</t>
  </si>
  <si>
    <t>tt0112471</t>
  </si>
  <si>
    <t>Before Sunrise</t>
  </si>
  <si>
    <t>January 19, 1995</t>
  </si>
  <si>
    <t>tt0112508</t>
  </si>
  <si>
    <t>Billy Madison</t>
  </si>
  <si>
    <t>February 10, 1995</t>
  </si>
  <si>
    <t>Tamra Davis</t>
  </si>
  <si>
    <t>tt0112573</t>
  </si>
  <si>
    <t>Braveheart</t>
  </si>
  <si>
    <t>May 18, 1995</t>
  </si>
  <si>
    <t>Mel Gibson</t>
  </si>
  <si>
    <t>tt0112579</t>
  </si>
  <si>
    <t>The Bridges of Madison County</t>
  </si>
  <si>
    <t>May 30, 1995</t>
  </si>
  <si>
    <t>tt0112641</t>
  </si>
  <si>
    <t>Casino</t>
  </si>
  <si>
    <t>November 14, 1995</t>
  </si>
  <si>
    <t>tt0112642</t>
  </si>
  <si>
    <t>Casper</t>
  </si>
  <si>
    <t>May 26, 1995</t>
  </si>
  <si>
    <t>Brad Silberling</t>
  </si>
  <si>
    <t>tt0112682</t>
  </si>
  <si>
    <t>The City of Lost Children</t>
  </si>
  <si>
    <t>La citÃ© des enfants perdus</t>
  </si>
  <si>
    <t>Marc Caro, Jean-Pierre Jeunet</t>
  </si>
  <si>
    <t>tt0112697</t>
  </si>
  <si>
    <t>Clueless</t>
  </si>
  <si>
    <t>July 7, 1995</t>
  </si>
  <si>
    <t>tt0112722</t>
  </si>
  <si>
    <t>Copycat</t>
  </si>
  <si>
    <t>October 19, 1995</t>
  </si>
  <si>
    <t>Jon Amiel</t>
  </si>
  <si>
    <t>tt0112740</t>
  </si>
  <si>
    <t>Crimson Tide</t>
  </si>
  <si>
    <t>April 1, 1995</t>
  </si>
  <si>
    <t>tt0112792</t>
  </si>
  <si>
    <t>Dangerous Minds</t>
  </si>
  <si>
    <t>August 11, 1995</t>
  </si>
  <si>
    <t>John N. Smith</t>
  </si>
  <si>
    <t>tt0112817</t>
  </si>
  <si>
    <t>Dead Man</t>
  </si>
  <si>
    <t>May 27, 1995</t>
  </si>
  <si>
    <t>tt0112818</t>
  </si>
  <si>
    <t>Dead Man Walking</t>
  </si>
  <si>
    <t>December 29, 1995</t>
  </si>
  <si>
    <t>Tim Robbins</t>
  </si>
  <si>
    <t>tt0112851</t>
  </si>
  <si>
    <t>Desperado</t>
  </si>
  <si>
    <t>tt0112864</t>
  </si>
  <si>
    <t>Die Hard with a Vengeance</t>
  </si>
  <si>
    <t>May 15, 1995</t>
  </si>
  <si>
    <t>tt0112883</t>
  </si>
  <si>
    <t>Don Juan DeMarco</t>
  </si>
  <si>
    <t>Jeremy Leven</t>
  </si>
  <si>
    <t>tt0113071</t>
  </si>
  <si>
    <t>First Knight</t>
  </si>
  <si>
    <t>tt0113101</t>
  </si>
  <si>
    <t>Four Rooms</t>
  </si>
  <si>
    <t>September 16, 1995</t>
  </si>
  <si>
    <t>Allison Anders, Alexandre Rockwell, Robert Rodriguez</t>
  </si>
  <si>
    <t>tt0113117</t>
  </si>
  <si>
    <t>French Kiss</t>
  </si>
  <si>
    <t>May 5, 1995</t>
  </si>
  <si>
    <t>tt0113118</t>
  </si>
  <si>
    <t>Friday</t>
  </si>
  <si>
    <t>April 26, 1995</t>
  </si>
  <si>
    <t>F. Gary Gray</t>
  </si>
  <si>
    <t>tt0113161</t>
  </si>
  <si>
    <t>Get Shorty</t>
  </si>
  <si>
    <t>October 20, 1995</t>
  </si>
  <si>
    <t>tt0113189</t>
  </si>
  <si>
    <t>GoldenEye</t>
  </si>
  <si>
    <t>November 13, 1995</t>
  </si>
  <si>
    <t>Martin Campbell</t>
  </si>
  <si>
    <t>tt0113198</t>
  </si>
  <si>
    <t>A Goofy Movie</t>
  </si>
  <si>
    <t>March 23, 1995</t>
  </si>
  <si>
    <t>Kevin Lima</t>
  </si>
  <si>
    <t>tt0113243</t>
  </si>
  <si>
    <t>Hackers</t>
  </si>
  <si>
    <t>September 15, 1995</t>
  </si>
  <si>
    <t>Iain Softley</t>
  </si>
  <si>
    <t>tt0113277</t>
  </si>
  <si>
    <t>Heat</t>
  </si>
  <si>
    <t>December 6, 1995</t>
  </si>
  <si>
    <t>tt0113409</t>
  </si>
  <si>
    <t>In the Mouth of Madness</t>
  </si>
  <si>
    <t>August 10, 1994</t>
  </si>
  <si>
    <t>tt0113481</t>
  </si>
  <si>
    <t>Johnny Mnemonic</t>
  </si>
  <si>
    <t>April 15, 1995</t>
  </si>
  <si>
    <t>Robert Longo</t>
  </si>
  <si>
    <t>tt0113492</t>
  </si>
  <si>
    <t>Judge Dredd</t>
  </si>
  <si>
    <t>Danny Cannon</t>
  </si>
  <si>
    <t>tt0113497</t>
  </si>
  <si>
    <t>Jumanji</t>
  </si>
  <si>
    <t>December 15, 1995</t>
  </si>
  <si>
    <t>tt0113540</t>
  </si>
  <si>
    <t>Kids</t>
  </si>
  <si>
    <t>Larry Clark</t>
  </si>
  <si>
    <t>tt0113627</t>
  </si>
  <si>
    <t>Leaving Las Vegas</t>
  </si>
  <si>
    <t>Mike Figgis</t>
  </si>
  <si>
    <t>tt0113749</t>
  </si>
  <si>
    <t>Mallrats</t>
  </si>
  <si>
    <t>tt0113855</t>
  </si>
  <si>
    <t>Mortal Kombat</t>
  </si>
  <si>
    <t>July 13, 1995</t>
  </si>
  <si>
    <t>Paul W.S. Anderson</t>
  </si>
  <si>
    <t>tt0113957</t>
  </si>
  <si>
    <t>The Net</t>
  </si>
  <si>
    <t>July 25, 1995</t>
  </si>
  <si>
    <t>Irwin Winkler</t>
  </si>
  <si>
    <t>tt0114069</t>
  </si>
  <si>
    <t>Outbreak</t>
  </si>
  <si>
    <t>March 6, 1995</t>
  </si>
  <si>
    <t>tt0114148</t>
  </si>
  <si>
    <t>Pocahontas</t>
  </si>
  <si>
    <t>June 15, 1995</t>
  </si>
  <si>
    <t>Mike Gabriel, Eric Goldberg</t>
  </si>
  <si>
    <t>tt0114214</t>
  </si>
  <si>
    <t>The Quick and the Dead</t>
  </si>
  <si>
    <t>tt0114369</t>
  </si>
  <si>
    <t>Se7en</t>
  </si>
  <si>
    <t>tt0114388</t>
  </si>
  <si>
    <t>Sense and Sensibility</t>
  </si>
  <si>
    <t>December 4, 1995</t>
  </si>
  <si>
    <t>Ang Lee</t>
  </si>
  <si>
    <t>tt0114436</t>
  </si>
  <si>
    <t>Showgirls</t>
  </si>
  <si>
    <t>September 21, 1995</t>
  </si>
  <si>
    <t>tt0114508</t>
  </si>
  <si>
    <t>Species</t>
  </si>
  <si>
    <t>tt0114558</t>
  </si>
  <si>
    <t>Strange Days</t>
  </si>
  <si>
    <t>September 3, 1995</t>
  </si>
  <si>
    <t>tt0114681</t>
  </si>
  <si>
    <t>To Die For</t>
  </si>
  <si>
    <t>May 20, 1995</t>
  </si>
  <si>
    <t>tt0114694</t>
  </si>
  <si>
    <t>Tommy Boy</t>
  </si>
  <si>
    <t>March 31, 1995</t>
  </si>
  <si>
    <t>tt0114709</t>
  </si>
  <si>
    <t>Toy Story</t>
  </si>
  <si>
    <t>November 19, 1995</t>
  </si>
  <si>
    <t>John Lasseter</t>
  </si>
  <si>
    <t>tt0114746</t>
  </si>
  <si>
    <t>12 Monkeys</t>
  </si>
  <si>
    <t>Twelve Monkeys</t>
  </si>
  <si>
    <t>tt0114787</t>
  </si>
  <si>
    <t>Underground</t>
  </si>
  <si>
    <t>Emir Kusturica</t>
  </si>
  <si>
    <t>tt0114814</t>
  </si>
  <si>
    <t>The Usual Suspects</t>
  </si>
  <si>
    <t>Bryan Singer</t>
  </si>
  <si>
    <t>tt0114898</t>
  </si>
  <si>
    <t>Waterworld</t>
  </si>
  <si>
    <t>July 28, 1995</t>
  </si>
  <si>
    <t>tt0114924</t>
  </si>
  <si>
    <t>While You Were Sleeping</t>
  </si>
  <si>
    <t>April 9, 1995</t>
  </si>
  <si>
    <t>tt0115433</t>
  </si>
  <si>
    <t>101 Dalmatians</t>
  </si>
  <si>
    <t>November 18, 1996</t>
  </si>
  <si>
    <t>tt0115641</t>
  </si>
  <si>
    <t>Beavis and Butt-Head Do America</t>
  </si>
  <si>
    <t>December 15, 1996</t>
  </si>
  <si>
    <t>Mike Judge, Mike de Seve, Brian Mulroney</t>
  </si>
  <si>
    <t>tt0115685</t>
  </si>
  <si>
    <t>The Birdcage</t>
  </si>
  <si>
    <t>March 8, 1996</t>
  </si>
  <si>
    <t>tt0115734</t>
  </si>
  <si>
    <t>Bottle Rocket</t>
  </si>
  <si>
    <t>Wes Anderson</t>
  </si>
  <si>
    <t>tt0115736</t>
  </si>
  <si>
    <t>Bound</t>
  </si>
  <si>
    <t>August 31, 1996</t>
  </si>
  <si>
    <t>Lana Wachowski, Lilly Wachowski</t>
  </si>
  <si>
    <t>tt0115759</t>
  </si>
  <si>
    <t>Broken Arrow</t>
  </si>
  <si>
    <t>February 5, 1996</t>
  </si>
  <si>
    <t>tt0115798</t>
  </si>
  <si>
    <t>The Cable Guy</t>
  </si>
  <si>
    <t>tt0115857</t>
  </si>
  <si>
    <t>Chain Reaction</t>
  </si>
  <si>
    <t>August 1, 1996</t>
  </si>
  <si>
    <t>tt0115956</t>
  </si>
  <si>
    <t>Courage Under Fire</t>
  </si>
  <si>
    <t>July 12, 1996</t>
  </si>
  <si>
    <t>tt0115963</t>
  </si>
  <si>
    <t>The Craft</t>
  </si>
  <si>
    <t>April 26, 1996</t>
  </si>
  <si>
    <t>Andrew Fleming</t>
  </si>
  <si>
    <t>tt0115964</t>
  </si>
  <si>
    <t>Crash</t>
  </si>
  <si>
    <t>May 17, 1996</t>
  </si>
  <si>
    <t>tt0116040</t>
  </si>
  <si>
    <t>Daylight</t>
  </si>
  <si>
    <t>December 5, 1996</t>
  </si>
  <si>
    <t>Rob Cohen</t>
  </si>
  <si>
    <t>tt0116126</t>
  </si>
  <si>
    <t>Don't Be a Menace to South Central While Drinking Your Juice in the Hood</t>
  </si>
  <si>
    <t>January 12, 1996</t>
  </si>
  <si>
    <t>Paris Barclay</t>
  </si>
  <si>
    <t>tt0116136</t>
  </si>
  <si>
    <t>DragonHeart</t>
  </si>
  <si>
    <t>May 31, 1996</t>
  </si>
  <si>
    <t>tt0116209</t>
  </si>
  <si>
    <t>The English Patient</t>
  </si>
  <si>
    <t>Anthony Minghella</t>
  </si>
  <si>
    <t>tt0116213</t>
  </si>
  <si>
    <t>Eraser</t>
  </si>
  <si>
    <t>June 11, 1996</t>
  </si>
  <si>
    <t>tt0116225</t>
  </si>
  <si>
    <t>Escape from L.A.</t>
  </si>
  <si>
    <t>August 9, 1996</t>
  </si>
  <si>
    <t>tt0116253</t>
  </si>
  <si>
    <t>Executive Decision</t>
  </si>
  <si>
    <t>March 15, 1996</t>
  </si>
  <si>
    <t>Stuart Baird</t>
  </si>
  <si>
    <t>tt0116277</t>
  </si>
  <si>
    <t>The Fan</t>
  </si>
  <si>
    <t>tt0116282</t>
  </si>
  <si>
    <t>Fargo</t>
  </si>
  <si>
    <t>tt0116313</t>
  </si>
  <si>
    <t>The First Wives Club</t>
  </si>
  <si>
    <t>September 20, 1996</t>
  </si>
  <si>
    <t>tt0116365</t>
  </si>
  <si>
    <t>The Frighteners</t>
  </si>
  <si>
    <t>July 17, 1996</t>
  </si>
  <si>
    <t>tt0116367</t>
  </si>
  <si>
    <t>From Dusk Till Dawn</t>
  </si>
  <si>
    <t>January 19, 1996</t>
  </si>
  <si>
    <t>tt0116409</t>
  </si>
  <si>
    <t>The Ghost and the Darkness</t>
  </si>
  <si>
    <t>October 3, 1996</t>
  </si>
  <si>
    <t>tt0116483</t>
  </si>
  <si>
    <t>Happy Gilmore</t>
  </si>
  <si>
    <t>February 7, 1996</t>
  </si>
  <si>
    <t>Dennis Dugan</t>
  </si>
  <si>
    <t>tt0116583</t>
  </si>
  <si>
    <t>The Hunchback of Notre Dame</t>
  </si>
  <si>
    <t>June 19, 1996</t>
  </si>
  <si>
    <t>Gary Trousdale, Kirk Wise</t>
  </si>
  <si>
    <t>tt0116629</t>
  </si>
  <si>
    <t>Independence Day</t>
  </si>
  <si>
    <t>June 25, 1996</t>
  </si>
  <si>
    <t>tt0116669</t>
  </si>
  <si>
    <t>Jack</t>
  </si>
  <si>
    <t>July 30, 1996</t>
  </si>
  <si>
    <t>tt0116683</t>
  </si>
  <si>
    <t>James and the Giant Peach</t>
  </si>
  <si>
    <t>April 12, 1996</t>
  </si>
  <si>
    <t>tt0116695</t>
  </si>
  <si>
    <t>Jerry Maguire</t>
  </si>
  <si>
    <t>December 6, 1996</t>
  </si>
  <si>
    <t>Cameron Crowe</t>
  </si>
  <si>
    <t>tt0116705</t>
  </si>
  <si>
    <t>Jingle All the Way</t>
  </si>
  <si>
    <t>November 16, 1996</t>
  </si>
  <si>
    <t>tt0116778</t>
  </si>
  <si>
    <t>Kingpin</t>
  </si>
  <si>
    <t>July 4, 1996</t>
  </si>
  <si>
    <t>Bobby Farrelly, Peter Farrelly</t>
  </si>
  <si>
    <t>tt0116830</t>
  </si>
  <si>
    <t>Last Man Standing</t>
  </si>
  <si>
    <t>tt0116908</t>
  </si>
  <si>
    <t>The Long Kiss Goodnight</t>
  </si>
  <si>
    <t>October 7, 1996</t>
  </si>
  <si>
    <t>tt0116922</t>
  </si>
  <si>
    <t>Lost Highway</t>
  </si>
  <si>
    <t>January 15, 1997</t>
  </si>
  <si>
    <t>tt0116996</t>
  </si>
  <si>
    <t>Mars Attacks!</t>
  </si>
  <si>
    <t>December 12, 1996</t>
  </si>
  <si>
    <t>tt0117008</t>
  </si>
  <si>
    <t>Matilda</t>
  </si>
  <si>
    <t>July 28, 1996</t>
  </si>
  <si>
    <t>tt0117060</t>
  </si>
  <si>
    <t>Mission: Impossible</t>
  </si>
  <si>
    <t>May 20, 1996</t>
  </si>
  <si>
    <t>tt0117218</t>
  </si>
  <si>
    <t>The Nutty Professor</t>
  </si>
  <si>
    <t>June 27, 1996</t>
  </si>
  <si>
    <t>tt0117318</t>
  </si>
  <si>
    <t>The People vs. Larry Flynt</t>
  </si>
  <si>
    <t>October 13, 1996</t>
  </si>
  <si>
    <t>tt0117333</t>
  </si>
  <si>
    <t>Phenomenon</t>
  </si>
  <si>
    <t>June 22, 1996</t>
  </si>
  <si>
    <t>tt0117381</t>
  </si>
  <si>
    <t>Primal Fear</t>
  </si>
  <si>
    <t>Gregory Hoblit</t>
  </si>
  <si>
    <t>tt0117438</t>
  </si>
  <si>
    <t>Ransom</t>
  </si>
  <si>
    <t>November 1, 1996</t>
  </si>
  <si>
    <t>tt0117500</t>
  </si>
  <si>
    <t>The Rock</t>
  </si>
  <si>
    <t>tt0117509</t>
  </si>
  <si>
    <t>Romeo + Juliet</t>
  </si>
  <si>
    <t>October 27, 1996</t>
  </si>
  <si>
    <t>Baz Luhrmann</t>
  </si>
  <si>
    <t>tt0117571</t>
  </si>
  <si>
    <t>Scream</t>
  </si>
  <si>
    <t>December 18, 1996</t>
  </si>
  <si>
    <t>tt0117631</t>
  </si>
  <si>
    <t>Shine</t>
  </si>
  <si>
    <t>Scott Hicks</t>
  </si>
  <si>
    <t>tt0117665</t>
  </si>
  <si>
    <t>Sleepers</t>
  </si>
  <si>
    <t>August 28, 1996</t>
  </si>
  <si>
    <t>tt0117666</t>
  </si>
  <si>
    <t>Sling Blade</t>
  </si>
  <si>
    <t>August 30, 1996</t>
  </si>
  <si>
    <t>Billy Bob Thornton</t>
  </si>
  <si>
    <t>tt0117705</t>
  </si>
  <si>
    <t>Space Jam</t>
  </si>
  <si>
    <t>November 10, 1996</t>
  </si>
  <si>
    <t>Joe Pytka</t>
  </si>
  <si>
    <t>tt0117731</t>
  </si>
  <si>
    <t>Star Trek: First Contact</t>
  </si>
  <si>
    <t>Jonathan Frakes</t>
  </si>
  <si>
    <t>tt0117802</t>
  </si>
  <si>
    <t>Swingers</t>
  </si>
  <si>
    <t>Doug Liman</t>
  </si>
  <si>
    <t>tt0117887</t>
  </si>
  <si>
    <t>That Thing You Do!</t>
  </si>
  <si>
    <t>April 4, 1996</t>
  </si>
  <si>
    <t>Tom Hanks</t>
  </si>
  <si>
    <t>tt0117913</t>
  </si>
  <si>
    <t>A Time to Kill</t>
  </si>
  <si>
    <t>tt0117918</t>
  </si>
  <si>
    <t>Tin Cup</t>
  </si>
  <si>
    <t>August 16, 1996</t>
  </si>
  <si>
    <t>tt0117998</t>
  </si>
  <si>
    <t>Twister</t>
  </si>
  <si>
    <t>May 8, 1996</t>
  </si>
  <si>
    <t>tt0118548</t>
  </si>
  <si>
    <t>Absolute Power</t>
  </si>
  <si>
    <t>February 4, 1997</t>
  </si>
  <si>
    <t>tt0118571</t>
  </si>
  <si>
    <t>Air Force One</t>
  </si>
  <si>
    <t>July 21, 1997</t>
  </si>
  <si>
    <t>tt0118583</t>
  </si>
  <si>
    <t>Alien: Resurrection</t>
  </si>
  <si>
    <t>Alien Resurrection</t>
  </si>
  <si>
    <t>November 6, 1997</t>
  </si>
  <si>
    <t>Jean-Pierre Jeunet</t>
  </si>
  <si>
    <t>tt0118607</t>
  </si>
  <si>
    <t>Amistad</t>
  </si>
  <si>
    <t>December 4, 1997</t>
  </si>
  <si>
    <t>tt0118615</t>
  </si>
  <si>
    <t>Anaconda</t>
  </si>
  <si>
    <t>April 11, 1997</t>
  </si>
  <si>
    <t>tt0118617</t>
  </si>
  <si>
    <t>Anastasia</t>
  </si>
  <si>
    <t>November 14, 1997</t>
  </si>
  <si>
    <t>Don Bluth, Gary Goldman</t>
  </si>
  <si>
    <t>tt0118655</t>
  </si>
  <si>
    <t>Austin Powers: International Man of Mystery</t>
  </si>
  <si>
    <t>April 29, 1997</t>
  </si>
  <si>
    <t>Jay Roach</t>
  </si>
  <si>
    <t>tt0118688</t>
  </si>
  <si>
    <t>Batman &amp; Robin</t>
  </si>
  <si>
    <t>tt0118689</t>
  </si>
  <si>
    <t>Bean</t>
  </si>
  <si>
    <t>July 3, 1997</t>
  </si>
  <si>
    <t>Mel Smith</t>
  </si>
  <si>
    <t>tt0118715</t>
  </si>
  <si>
    <t>The Big Lebowski</t>
  </si>
  <si>
    <t>January 18, 1998</t>
  </si>
  <si>
    <t>tt0118749</t>
  </si>
  <si>
    <t>Boogie Nights</t>
  </si>
  <si>
    <t>September 11, 1997</t>
  </si>
  <si>
    <t>Paul Thomas Anderson</t>
  </si>
  <si>
    <t>tt0118771</t>
  </si>
  <si>
    <t>Breakdown</t>
  </si>
  <si>
    <t>April 24, 1997</t>
  </si>
  <si>
    <t>Jonathan Mostow</t>
  </si>
  <si>
    <t>tt0118789</t>
  </si>
  <si>
    <t>Buffalo '66</t>
  </si>
  <si>
    <t>January 21, 1998</t>
  </si>
  <si>
    <t>Vincent Gallo</t>
  </si>
  <si>
    <t>tt0118799</t>
  </si>
  <si>
    <t>Life Is Beautiful</t>
  </si>
  <si>
    <t>La vita Ã¨ bella</t>
  </si>
  <si>
    <t>December 20, 1997</t>
  </si>
  <si>
    <t>Roberto Benigni</t>
  </si>
  <si>
    <t>tt0118842</t>
  </si>
  <si>
    <t>Chasing Amy</t>
  </si>
  <si>
    <t>January 23, 1997</t>
  </si>
  <si>
    <t>tt0118849</t>
  </si>
  <si>
    <t>Children of Heaven</t>
  </si>
  <si>
    <t>Bacheha-Ye aseman</t>
  </si>
  <si>
    <t>Majid Majidi</t>
  </si>
  <si>
    <t>tt0118880</t>
  </si>
  <si>
    <t>Con Air</t>
  </si>
  <si>
    <t>June 2, 1997</t>
  </si>
  <si>
    <t>Simon West</t>
  </si>
  <si>
    <t>tt0118883</t>
  </si>
  <si>
    <t>Conspiracy Theory</t>
  </si>
  <si>
    <t>August 4, 1997</t>
  </si>
  <si>
    <t>tt0118884</t>
  </si>
  <si>
    <t>Contact</t>
  </si>
  <si>
    <t>July 5, 1997</t>
  </si>
  <si>
    <t>tt0118887</t>
  </si>
  <si>
    <t>Cop Land</t>
  </si>
  <si>
    <t>August 6, 1997</t>
  </si>
  <si>
    <t>tt0118928</t>
  </si>
  <si>
    <t>Dante's Peak</t>
  </si>
  <si>
    <t>tt0118929</t>
  </si>
  <si>
    <t>Dark City</t>
  </si>
  <si>
    <t>February 25, 1998</t>
  </si>
  <si>
    <t>tt0118971</t>
  </si>
  <si>
    <t>The Devil's Advocate</t>
  </si>
  <si>
    <t>October 13, 1997</t>
  </si>
  <si>
    <t>tt0118972</t>
  </si>
  <si>
    <t>The Devil's Own</t>
  </si>
  <si>
    <t>March 13, 1997</t>
  </si>
  <si>
    <t>tt0118998</t>
  </si>
  <si>
    <t>Doctor Dolittle</t>
  </si>
  <si>
    <t>June 13, 1998</t>
  </si>
  <si>
    <t>Betty Thomas</t>
  </si>
  <si>
    <t>tt0119008</t>
  </si>
  <si>
    <t>Donnie Brasco</t>
  </si>
  <si>
    <t>February 24, 1997</t>
  </si>
  <si>
    <t>tt0119051</t>
  </si>
  <si>
    <t>The Edge</t>
  </si>
  <si>
    <t>September 6, 1997</t>
  </si>
  <si>
    <t>Lee Tamahori</t>
  </si>
  <si>
    <t>tt0119081</t>
  </si>
  <si>
    <t>Event Horizon</t>
  </si>
  <si>
    <t>August 15, 1997</t>
  </si>
  <si>
    <t>tt0119094</t>
  </si>
  <si>
    <t>Face/Off</t>
  </si>
  <si>
    <t>June 19, 1997</t>
  </si>
  <si>
    <t>tt0119116</t>
  </si>
  <si>
    <t>The Fifth Element</t>
  </si>
  <si>
    <t>May 7, 1997</t>
  </si>
  <si>
    <t>Luc Besson</t>
  </si>
  <si>
    <t>tt0119137</t>
  </si>
  <si>
    <t>Flubber</t>
  </si>
  <si>
    <t>November 16, 1997</t>
  </si>
  <si>
    <t>Les Mayfield</t>
  </si>
  <si>
    <t>tt0119164</t>
  </si>
  <si>
    <t>The Full Monty</t>
  </si>
  <si>
    <t>August 13, 1997</t>
  </si>
  <si>
    <t>Peter Cattaneo</t>
  </si>
  <si>
    <t>tt0119173</t>
  </si>
  <si>
    <t>G.I. Jane</t>
  </si>
  <si>
    <t>August 22, 1997</t>
  </si>
  <si>
    <t>tt0119174</t>
  </si>
  <si>
    <t>The Game</t>
  </si>
  <si>
    <t>September 3, 1997</t>
  </si>
  <si>
    <t>tt0119177</t>
  </si>
  <si>
    <t>Gattaca</t>
  </si>
  <si>
    <t>GATTACA</t>
  </si>
  <si>
    <t>Andrew Niccol</t>
  </si>
  <si>
    <t>tt0119190</t>
  </si>
  <si>
    <t>George of the Jungle</t>
  </si>
  <si>
    <t>July 16, 1997</t>
  </si>
  <si>
    <t>Sam Weisman</t>
  </si>
  <si>
    <t>tt0119217</t>
  </si>
  <si>
    <t>Good Will Hunting</t>
  </si>
  <si>
    <t>December 2, 1997</t>
  </si>
  <si>
    <t>tt0119223</t>
  </si>
  <si>
    <t>Great Expectations</t>
  </si>
  <si>
    <t>Alfonso CuarÃ³n</t>
  </si>
  <si>
    <t>tt0119229</t>
  </si>
  <si>
    <t>Grosse Pointe Blank</t>
  </si>
  <si>
    <t>April 9, 1997</t>
  </si>
  <si>
    <t>George Armitage</t>
  </si>
  <si>
    <t>tt0119256</t>
  </si>
  <si>
    <t>Hard Eight</t>
  </si>
  <si>
    <t>Sydney</t>
  </si>
  <si>
    <t>January 20, 1996</t>
  </si>
  <si>
    <t>tt0119282</t>
  </si>
  <si>
    <t>Hercules</t>
  </si>
  <si>
    <t>June 13, 1997</t>
  </si>
  <si>
    <t>tt0119303</t>
  </si>
  <si>
    <t>Home Alone 3</t>
  </si>
  <si>
    <t>December 10, 1997</t>
  </si>
  <si>
    <t>Raja Gosnell</t>
  </si>
  <si>
    <t>tt0119345</t>
  </si>
  <si>
    <t>I Know What You Did Last Summer</t>
  </si>
  <si>
    <t>October 9, 1997</t>
  </si>
  <si>
    <t>Jim Gillespie</t>
  </si>
  <si>
    <t>tt0119349</t>
  </si>
  <si>
    <t>The Ice Storm</t>
  </si>
  <si>
    <t>May 12, 1997</t>
  </si>
  <si>
    <t>tt0119395</t>
  </si>
  <si>
    <t>The Jackal</t>
  </si>
  <si>
    <t>Michael Caton-Jones</t>
  </si>
  <si>
    <t>tt0119396</t>
  </si>
  <si>
    <t>Jackie Brown</t>
  </si>
  <si>
    <t>December 8, 1997</t>
  </si>
  <si>
    <t>tt0119468</t>
  </si>
  <si>
    <t>Kiss the Girls</t>
  </si>
  <si>
    <t>Gary Fleder</t>
  </si>
  <si>
    <t>tt0119488</t>
  </si>
  <si>
    <t>L.A. Confidential</t>
  </si>
  <si>
    <t>May 14, 1997</t>
  </si>
  <si>
    <t>Curtis Hanson</t>
  </si>
  <si>
    <t>tt0119528</t>
  </si>
  <si>
    <t>Liar Liar</t>
  </si>
  <si>
    <t>March 18, 1997</t>
  </si>
  <si>
    <t>tt0119558</t>
  </si>
  <si>
    <t>Lolita</t>
  </si>
  <si>
    <t>September 25, 1997</t>
  </si>
  <si>
    <t>tt0119567</t>
  </si>
  <si>
    <t>The Lost World: Jurassic Park</t>
  </si>
  <si>
    <t>May 19, 1997</t>
  </si>
  <si>
    <t>tt0119643</t>
  </si>
  <si>
    <t>Meet Joe Black</t>
  </si>
  <si>
    <t>November 2, 1998</t>
  </si>
  <si>
    <t>tt0119654</t>
  </si>
  <si>
    <t>Men in Black</t>
  </si>
  <si>
    <t>June 25, 1997</t>
  </si>
  <si>
    <t>tt0119675</t>
  </si>
  <si>
    <t>Mimic</t>
  </si>
  <si>
    <t>Guillermo del Toro</t>
  </si>
  <si>
    <t>tt0119707</t>
  </si>
  <si>
    <t>Mortal Kombat: Annihilation</t>
  </si>
  <si>
    <t>November 21, 1997</t>
  </si>
  <si>
    <t>John R. Leonetti</t>
  </si>
  <si>
    <t>tt0119715</t>
  </si>
  <si>
    <t>Mousehunt</t>
  </si>
  <si>
    <t>Mouse Hunt</t>
  </si>
  <si>
    <t>December 19, 1997</t>
  </si>
  <si>
    <t>Gore Verbinski</t>
  </si>
  <si>
    <t>tt0119738</t>
  </si>
  <si>
    <t>My Best Friend's Wedding</t>
  </si>
  <si>
    <t>June 20, 1997</t>
  </si>
  <si>
    <t>P.J. Hogan</t>
  </si>
  <si>
    <t>tt0119822</t>
  </si>
  <si>
    <t>As Good as It Gets</t>
  </si>
  <si>
    <t>December 6, 1997</t>
  </si>
  <si>
    <t>tt0119874</t>
  </si>
  <si>
    <t>The Peacemaker</t>
  </si>
  <si>
    <t>September 23, 1997</t>
  </si>
  <si>
    <t>Mimi Leder</t>
  </si>
  <si>
    <t>tt0119925</t>
  </si>
  <si>
    <t>The Postman</t>
  </si>
  <si>
    <t>December 12, 1997</t>
  </si>
  <si>
    <t>tt0119978</t>
  </si>
  <si>
    <t>The Rainmaker</t>
  </si>
  <si>
    <t>tt0120053</t>
  </si>
  <si>
    <t>The Saint</t>
  </si>
  <si>
    <t>April 3, 1997</t>
  </si>
  <si>
    <t>tt0120082</t>
  </si>
  <si>
    <t>Scream 2</t>
  </si>
  <si>
    <t>tt0120102</t>
  </si>
  <si>
    <t>Seven Years in Tibet</t>
  </si>
  <si>
    <t>September 13, 1997</t>
  </si>
  <si>
    <t>Jean-Jacques Annaud</t>
  </si>
  <si>
    <t>tt0120148</t>
  </si>
  <si>
    <t>Sliding Doors</t>
  </si>
  <si>
    <t>January 26, 1998</t>
  </si>
  <si>
    <t>Peter Howitt</t>
  </si>
  <si>
    <t>tt0120157</t>
  </si>
  <si>
    <t>Soldier</t>
  </si>
  <si>
    <t>October 23, 1998</t>
  </si>
  <si>
    <t>tt0120177</t>
  </si>
  <si>
    <t>Spawn</t>
  </si>
  <si>
    <t>Mark A.Z. DippÃ©</t>
  </si>
  <si>
    <t>tt0120179</t>
  </si>
  <si>
    <t>Speed 2: Cruise Control</t>
  </si>
  <si>
    <t>tt0120184</t>
  </si>
  <si>
    <t>Sphere</t>
  </si>
  <si>
    <t>February 11, 1998</t>
  </si>
  <si>
    <t>tt0120188</t>
  </si>
  <si>
    <t>Three Kings</t>
  </si>
  <si>
    <t>September 27, 1999</t>
  </si>
  <si>
    <t>David O. Russell</t>
  </si>
  <si>
    <t>tt0120201</t>
  </si>
  <si>
    <t>Starship Troopers</t>
  </si>
  <si>
    <t>November 4, 1997</t>
  </si>
  <si>
    <t>tt0120324</t>
  </si>
  <si>
    <t>A Simple Plan</t>
  </si>
  <si>
    <t>September 12, 1998</t>
  </si>
  <si>
    <t>tt0120338</t>
  </si>
  <si>
    <t>Titanic</t>
  </si>
  <si>
    <t>November 1, 1997</t>
  </si>
  <si>
    <t>tt0120347</t>
  </si>
  <si>
    <t>Tomorrow Never Dies</t>
  </si>
  <si>
    <t>December 9, 1997</t>
  </si>
  <si>
    <t>tt0120363</t>
  </si>
  <si>
    <t>Toy Story 2</t>
  </si>
  <si>
    <t>November 13, 1999</t>
  </si>
  <si>
    <t>John Lasseter, Ash Brannon, Lee Unkrich</t>
  </si>
  <si>
    <t>tt0120382</t>
  </si>
  <si>
    <t>The Truman Show</t>
  </si>
  <si>
    <t>tt0120399</t>
  </si>
  <si>
    <t>U Turn</t>
  </si>
  <si>
    <t>tt0120434</t>
  </si>
  <si>
    <t>Vegas Vacation</t>
  </si>
  <si>
    <t>February 14, 1997</t>
  </si>
  <si>
    <t>Stephen Kessler</t>
  </si>
  <si>
    <t>tt0120461</t>
  </si>
  <si>
    <t>Volcano</t>
  </si>
  <si>
    <t>April 15, 1997</t>
  </si>
  <si>
    <t>tt0120484</t>
  </si>
  <si>
    <t>The Waterboy</t>
  </si>
  <si>
    <t>November 6, 1998</t>
  </si>
  <si>
    <t>Frank Coraci</t>
  </si>
  <si>
    <t>tt0120586</t>
  </si>
  <si>
    <t>American History X</t>
  </si>
  <si>
    <t>July 1, 1998</t>
  </si>
  <si>
    <t>Tony Kaye</t>
  </si>
  <si>
    <t>tt0120587</t>
  </si>
  <si>
    <t>Antz</t>
  </si>
  <si>
    <t>September 19, 1998</t>
  </si>
  <si>
    <t>Eric Darnell, Tim Johnson</t>
  </si>
  <si>
    <t>tt0120591</t>
  </si>
  <si>
    <t>Armageddon</t>
  </si>
  <si>
    <t>June 30, 1998</t>
  </si>
  <si>
    <t>tt0120601</t>
  </si>
  <si>
    <t>Being John Malkovich</t>
  </si>
  <si>
    <t>September 2, 1999</t>
  </si>
  <si>
    <t>Spike Jonze</t>
  </si>
  <si>
    <t>tt0120611</t>
  </si>
  <si>
    <t>Blade</t>
  </si>
  <si>
    <t>August 19, 1998</t>
  </si>
  <si>
    <t>Stephen Norrington</t>
  </si>
  <si>
    <t>tt0120616</t>
  </si>
  <si>
    <t>The Mummy</t>
  </si>
  <si>
    <t>April 16, 1999</t>
  </si>
  <si>
    <t>Stephen Sommers</t>
  </si>
  <si>
    <t>tt0120623</t>
  </si>
  <si>
    <t>A Bug's Life</t>
  </si>
  <si>
    <t>November 14, 1998</t>
  </si>
  <si>
    <t>John Lasseter, Andrew Stanton</t>
  </si>
  <si>
    <t>tt0120630</t>
  </si>
  <si>
    <t>Chicken Run</t>
  </si>
  <si>
    <t>June 17, 2000</t>
  </si>
  <si>
    <t>Peter Lord, Nick Park</t>
  </si>
  <si>
    <t>tt0120631</t>
  </si>
  <si>
    <t>Ever After: A Cinderella Story</t>
  </si>
  <si>
    <t>Ever After</t>
  </si>
  <si>
    <t>July 29, 1998</t>
  </si>
  <si>
    <t>Andy Tennant</t>
  </si>
  <si>
    <t>tt0120632</t>
  </si>
  <si>
    <t>City of Angels</t>
  </si>
  <si>
    <t>April 10, 1998</t>
  </si>
  <si>
    <t>tt0120647</t>
  </si>
  <si>
    <t>Deep Impact</t>
  </si>
  <si>
    <t>May 7, 1998</t>
  </si>
  <si>
    <t>tt0120655</t>
  </si>
  <si>
    <t>Dogma</t>
  </si>
  <si>
    <t>May 21, 1999</t>
  </si>
  <si>
    <t>tt0120657</t>
  </si>
  <si>
    <t>The 13th Warrior</t>
  </si>
  <si>
    <t>August 13, 1999</t>
  </si>
  <si>
    <t>John McTiernan, Michael Crichton</t>
  </si>
  <si>
    <t>tt0120660</t>
  </si>
  <si>
    <t>Enemy of the State</t>
  </si>
  <si>
    <t>tt0120663</t>
  </si>
  <si>
    <t>Eyes Wide Shut</t>
  </si>
  <si>
    <t>July 13, 1999</t>
  </si>
  <si>
    <t>tt0120667</t>
  </si>
  <si>
    <t>Fantastic Four</t>
  </si>
  <si>
    <t>June 29, 2005</t>
  </si>
  <si>
    <t>Tim Story</t>
  </si>
  <si>
    <t>tt0120669</t>
  </si>
  <si>
    <t>Fear and Loathing in Las Vegas</t>
  </si>
  <si>
    <t>May 15, 1998</t>
  </si>
  <si>
    <t>tt0120679</t>
  </si>
  <si>
    <t>Frida</t>
  </si>
  <si>
    <t>August 29, 2002</t>
  </si>
  <si>
    <t>Julie Taymor</t>
  </si>
  <si>
    <t>tt0120681</t>
  </si>
  <si>
    <t>From Hell</t>
  </si>
  <si>
    <t>September 8, 2001</t>
  </si>
  <si>
    <t>tt0120685</t>
  </si>
  <si>
    <t>Godzilla</t>
  </si>
  <si>
    <t>tt0120686</t>
  </si>
  <si>
    <t>Stepmom</t>
  </si>
  <si>
    <t>December 15, 1998</t>
  </si>
  <si>
    <t>tt0120689</t>
  </si>
  <si>
    <t>The Green Mile</t>
  </si>
  <si>
    <t>December 6, 1999</t>
  </si>
  <si>
    <t>tt0120693</t>
  </si>
  <si>
    <t>Half Baked</t>
  </si>
  <si>
    <t>January 16, 1998</t>
  </si>
  <si>
    <t>tt0120694</t>
  </si>
  <si>
    <t>Halloween H20: 20 Years Later</t>
  </si>
  <si>
    <t>July 27, 1998</t>
  </si>
  <si>
    <t>tt0120731</t>
  </si>
  <si>
    <t>The Legend of 1900</t>
  </si>
  <si>
    <t>La leggenda del pianista sull'oceano</t>
  </si>
  <si>
    <t>October 28, 1998</t>
  </si>
  <si>
    <t>tt0120737</t>
  </si>
  <si>
    <t>The Lord of the Rings: The Fellowship of the Ring</t>
  </si>
  <si>
    <t>December 10, 2001</t>
  </si>
  <si>
    <t>tt0120738</t>
  </si>
  <si>
    <t>Lost in Space</t>
  </si>
  <si>
    <t>April 3, 1998</t>
  </si>
  <si>
    <t>tt0120744</t>
  </si>
  <si>
    <t>The Man in the Iron Mask</t>
  </si>
  <si>
    <t>Randall Wallace</t>
  </si>
  <si>
    <t>tt0120746</t>
  </si>
  <si>
    <t>The Mask of Zorro</t>
  </si>
  <si>
    <t>July 10, 1998</t>
  </si>
  <si>
    <t>tt0120749</t>
  </si>
  <si>
    <t>Mercury Rising</t>
  </si>
  <si>
    <t>April 1, 1998</t>
  </si>
  <si>
    <t>Harold Becker</t>
  </si>
  <si>
    <t>tt0120755</t>
  </si>
  <si>
    <t>Mission: Impossible II</t>
  </si>
  <si>
    <t>May 18, 2000</t>
  </si>
  <si>
    <t>tt0120762</t>
  </si>
  <si>
    <t>Mulan</t>
  </si>
  <si>
    <t>June 5, 1998</t>
  </si>
  <si>
    <t>Tony Bancroft, Barry Cook</t>
  </si>
  <si>
    <t>tt0120768</t>
  </si>
  <si>
    <t>The Negotiator</t>
  </si>
  <si>
    <t>tt0120770</t>
  </si>
  <si>
    <t>A Night at the Roxbury</t>
  </si>
  <si>
    <t>October 1, 1998</t>
  </si>
  <si>
    <t>John Fortenberry</t>
  </si>
  <si>
    <t>tt0120780</t>
  </si>
  <si>
    <t>Out of Sight</t>
  </si>
  <si>
    <t>June 26, 1998</t>
  </si>
  <si>
    <t>tt0120784</t>
  </si>
  <si>
    <t>Payback</t>
  </si>
  <si>
    <t>February 5, 1999</t>
  </si>
  <si>
    <t>Brian Helgeland</t>
  </si>
  <si>
    <t>tt0120787</t>
  </si>
  <si>
    <t>A Perfect Murder</t>
  </si>
  <si>
    <t>tt0120789</t>
  </si>
  <si>
    <t>Pleasantville</t>
  </si>
  <si>
    <t>September 17, 1998</t>
  </si>
  <si>
    <t>Gary Ross</t>
  </si>
  <si>
    <t>tt0120791</t>
  </si>
  <si>
    <t>Practical Magic</t>
  </si>
  <si>
    <t>October 16, 1998</t>
  </si>
  <si>
    <t>Griffin Dunne</t>
  </si>
  <si>
    <t>tt0120794</t>
  </si>
  <si>
    <t>The Prince of Egypt</t>
  </si>
  <si>
    <t>December 16, 1998</t>
  </si>
  <si>
    <t>Brenda Chapman, Steve Hickner, Simon Wells</t>
  </si>
  <si>
    <t>tt0120804</t>
  </si>
  <si>
    <t>Resident Evil</t>
  </si>
  <si>
    <t>March 12, 2002</t>
  </si>
  <si>
    <t>tt0120812</t>
  </si>
  <si>
    <t>Rush Hour</t>
  </si>
  <si>
    <t>September 18, 1998</t>
  </si>
  <si>
    <t>Brett Ratner</t>
  </si>
  <si>
    <t>tt0120815</t>
  </si>
  <si>
    <t>Saving Private Ryan</t>
  </si>
  <si>
    <t>July 21, 1998</t>
  </si>
  <si>
    <t>tt0120828</t>
  </si>
  <si>
    <t>Six Days Seven Nights</t>
  </si>
  <si>
    <t>June 12, 1998</t>
  </si>
  <si>
    <t>tt0120832</t>
  </si>
  <si>
    <t>Snake Eyes</t>
  </si>
  <si>
    <t>July 30, 1998</t>
  </si>
  <si>
    <t>tt0120844</t>
  </si>
  <si>
    <t>Star Trek: Insurrection</t>
  </si>
  <si>
    <t>December 10, 1998</t>
  </si>
  <si>
    <t>tt0120855</t>
  </si>
  <si>
    <t>Tarzan</t>
  </si>
  <si>
    <t>June 12, 1999</t>
  </si>
  <si>
    <t>Kevin Lima, Chris Buck</t>
  </si>
  <si>
    <t>tt0120863</t>
  </si>
  <si>
    <t>The Thin Red Line</t>
  </si>
  <si>
    <t>December 22, 1998</t>
  </si>
  <si>
    <t>tt0120873</t>
  </si>
  <si>
    <t>U.S. Marshals</t>
  </si>
  <si>
    <t>March 6, 1998</t>
  </si>
  <si>
    <t>tt0120877</t>
  </si>
  <si>
    <t>Vampires</t>
  </si>
  <si>
    <t>April 15, 1998</t>
  </si>
  <si>
    <t>tt0120885</t>
  </si>
  <si>
    <t>Wag the Dog</t>
  </si>
  <si>
    <t>December 17, 1997</t>
  </si>
  <si>
    <t>tt0120888</t>
  </si>
  <si>
    <t>The Wedding Singer</t>
  </si>
  <si>
    <t>February 12, 1998</t>
  </si>
  <si>
    <t>tt0120889</t>
  </si>
  <si>
    <t>What Dreams May Come</t>
  </si>
  <si>
    <t>September 28, 1998</t>
  </si>
  <si>
    <t>Vincent Ward</t>
  </si>
  <si>
    <t>tt0120890</t>
  </si>
  <si>
    <t>Wild Things</t>
  </si>
  <si>
    <t>March 20, 1998</t>
  </si>
  <si>
    <t>John McNaughton</t>
  </si>
  <si>
    <t>tt0120891</t>
  </si>
  <si>
    <t>Wild Wild West</t>
  </si>
  <si>
    <t>June 30, 1999</t>
  </si>
  <si>
    <t>tt0120902</t>
  </si>
  <si>
    <t>The X Files</t>
  </si>
  <si>
    <t>June 19, 1998</t>
  </si>
  <si>
    <t>Rob Bowman</t>
  </si>
  <si>
    <t>tt0120903</t>
  </si>
  <si>
    <t>X-Men</t>
  </si>
  <si>
    <t>July 12, 2000</t>
  </si>
  <si>
    <t>tt0120907</t>
  </si>
  <si>
    <t>eXistenZ</t>
  </si>
  <si>
    <t>February 16, 1999</t>
  </si>
  <si>
    <t>tt0120912</t>
  </si>
  <si>
    <t>Men in Black II</t>
  </si>
  <si>
    <t>July 3, 2002</t>
  </si>
  <si>
    <t>tt0120913</t>
  </si>
  <si>
    <t>Titan A.E.</t>
  </si>
  <si>
    <t>June 13, 2000</t>
  </si>
  <si>
    <t>tt0120915</t>
  </si>
  <si>
    <t>Star Wars: Episode I - The Phantom Menace</t>
  </si>
  <si>
    <t>May 16, 1999</t>
  </si>
  <si>
    <t>tt0120917</t>
  </si>
  <si>
    <t>The Emperor's New Groove</t>
  </si>
  <si>
    <t>November 22, 2000</t>
  </si>
  <si>
    <t>Mark Dindal</t>
  </si>
  <si>
    <t>tt0121164</t>
  </si>
  <si>
    <t>Corpse Bride</t>
  </si>
  <si>
    <t>September 7, 2005</t>
  </si>
  <si>
    <t>Tim Burton, Mike Johnson</t>
  </si>
  <si>
    <t>tt0121765</t>
  </si>
  <si>
    <t>Star Wars: Episode II - Attack of the Clones</t>
  </si>
  <si>
    <t>May 12, 2002</t>
  </si>
  <si>
    <t>tt0121766</t>
  </si>
  <si>
    <t>Star Wars: Episode III - Revenge of the Sith</t>
  </si>
  <si>
    <t>May 12, 2005</t>
  </si>
  <si>
    <t>tt0122151</t>
  </si>
  <si>
    <t>Lethal Weapon 4</t>
  </si>
  <si>
    <t>July 7, 1998</t>
  </si>
  <si>
    <t>tt0122690</t>
  </si>
  <si>
    <t>Ronin</t>
  </si>
  <si>
    <t>John Frankenheimer</t>
  </si>
  <si>
    <t>tt0122718</t>
  </si>
  <si>
    <t>Small Soldiers</t>
  </si>
  <si>
    <t>tt0122933</t>
  </si>
  <si>
    <t>Analyze This</t>
  </si>
  <si>
    <t>March 5, 1999</t>
  </si>
  <si>
    <t>tt0123964</t>
  </si>
  <si>
    <t>Life</t>
  </si>
  <si>
    <t>April 13, 1999</t>
  </si>
  <si>
    <t>Ted Demme</t>
  </si>
  <si>
    <t>tt0124298</t>
  </si>
  <si>
    <t>Blast from the Past</t>
  </si>
  <si>
    <t>January 27, 1999</t>
  </si>
  <si>
    <t>tt0124315</t>
  </si>
  <si>
    <t>The Cider House Rules</t>
  </si>
  <si>
    <t>September 7, 1999</t>
  </si>
  <si>
    <t>tt0124718</t>
  </si>
  <si>
    <t>He Got Game</t>
  </si>
  <si>
    <t>April 25, 1998</t>
  </si>
  <si>
    <t>tt0125022</t>
  </si>
  <si>
    <t>Heartbreakers</t>
  </si>
  <si>
    <t>March 23, 2001</t>
  </si>
  <si>
    <t>David Mirkin</t>
  </si>
  <si>
    <t>tt0125439</t>
  </si>
  <si>
    <t>Notting Hill</t>
  </si>
  <si>
    <t>April 27, 1999</t>
  </si>
  <si>
    <t>Roger Michell</t>
  </si>
  <si>
    <t>tt0125664</t>
  </si>
  <si>
    <t>Man on the Moon</t>
  </si>
  <si>
    <t>December 7, 1999</t>
  </si>
  <si>
    <t>tt0126029</t>
  </si>
  <si>
    <t>Shrek</t>
  </si>
  <si>
    <t>April 22, 2001</t>
  </si>
  <si>
    <t>Andrew Adamson, Vicky Jenson</t>
  </si>
  <si>
    <t>tt0126886</t>
  </si>
  <si>
    <t>Election</t>
  </si>
  <si>
    <t>April 23, 1999</t>
  </si>
  <si>
    <t>Alexander Payne</t>
  </si>
  <si>
    <t>tt0127536</t>
  </si>
  <si>
    <t>Elizabeth</t>
  </si>
  <si>
    <t>September 8, 1998</t>
  </si>
  <si>
    <t>Shekhar Kapur</t>
  </si>
  <si>
    <t>tt0127723</t>
  </si>
  <si>
    <t>Can't Hardly Wait</t>
  </si>
  <si>
    <t>Harry Elfont, Deborah Kaplan</t>
  </si>
  <si>
    <t>tt0128442</t>
  </si>
  <si>
    <t>Rounders</t>
  </si>
  <si>
    <t>August 25, 1998</t>
  </si>
  <si>
    <t>John Dahl</t>
  </si>
  <si>
    <t>tt0128445</t>
  </si>
  <si>
    <t>Rushmore</t>
  </si>
  <si>
    <t>tt0128853</t>
  </si>
  <si>
    <t>You've Got Mail</t>
  </si>
  <si>
    <t>December 18, 1998</t>
  </si>
  <si>
    <t>tt0129167</t>
  </si>
  <si>
    <t>The Iron Giant</t>
  </si>
  <si>
    <t>July 31, 1999</t>
  </si>
  <si>
    <t>Brad Bird</t>
  </si>
  <si>
    <t>tt0129290</t>
  </si>
  <si>
    <t>Patch Adams</t>
  </si>
  <si>
    <t>October 21, 1998</t>
  </si>
  <si>
    <t>tt0129387</t>
  </si>
  <si>
    <t>There's Something About Mary</t>
  </si>
  <si>
    <t>July 15, 1998</t>
  </si>
  <si>
    <t>tt0130018</t>
  </si>
  <si>
    <t>I Still Know What You Did Last Summer</t>
  </si>
  <si>
    <t>November 13, 1998</t>
  </si>
  <si>
    <t>tt0130623</t>
  </si>
  <si>
    <t>Dinosaur</t>
  </si>
  <si>
    <t>May 13, 2000</t>
  </si>
  <si>
    <t>Eric Leighton, Ralph Zondag</t>
  </si>
  <si>
    <t>tt0131325</t>
  </si>
  <si>
    <t>Bowfinger</t>
  </si>
  <si>
    <t>tt0131857</t>
  </si>
  <si>
    <t>BASEketball</t>
  </si>
  <si>
    <t>July 28, 1998</t>
  </si>
  <si>
    <t>tt0132347</t>
  </si>
  <si>
    <t>Mystery Men</t>
  </si>
  <si>
    <t>July 22, 1999</t>
  </si>
  <si>
    <t>Kinka Usher</t>
  </si>
  <si>
    <t>tt0132477</t>
  </si>
  <si>
    <t>October Sky</t>
  </si>
  <si>
    <t>February 19, 1999</t>
  </si>
  <si>
    <t>tt0133093</t>
  </si>
  <si>
    <t>The Matrix</t>
  </si>
  <si>
    <t>March 24, 1999</t>
  </si>
  <si>
    <t>tt0133152</t>
  </si>
  <si>
    <t>Planet of the Apes</t>
  </si>
  <si>
    <t>July 26, 2001</t>
  </si>
  <si>
    <t>tt0133240</t>
  </si>
  <si>
    <t>Treasure Planet</t>
  </si>
  <si>
    <t>November 5, 2002</t>
  </si>
  <si>
    <t>John Musker, Ron Clements</t>
  </si>
  <si>
    <t>tt0133751</t>
  </si>
  <si>
    <t>The Faculty</t>
  </si>
  <si>
    <t>November 12, 1998</t>
  </si>
  <si>
    <t>tt0133952</t>
  </si>
  <si>
    <t>The Siege</t>
  </si>
  <si>
    <t>tt0134084</t>
  </si>
  <si>
    <t>Scream 3</t>
  </si>
  <si>
    <t>February 3, 2000</t>
  </si>
  <si>
    <t>tt0134119</t>
  </si>
  <si>
    <t>The Talented Mr. Ripley</t>
  </si>
  <si>
    <t>tt0134273</t>
  </si>
  <si>
    <t>8MM</t>
  </si>
  <si>
    <t>tt0134847</t>
  </si>
  <si>
    <t>Pitch Black</t>
  </si>
  <si>
    <t>February 18, 2000</t>
  </si>
  <si>
    <t>David Twohy</t>
  </si>
  <si>
    <t>tt0137363</t>
  </si>
  <si>
    <t>Arlington Road</t>
  </si>
  <si>
    <t>March 19, 1999</t>
  </si>
  <si>
    <t>Mark Pellington</t>
  </si>
  <si>
    <t>tt0137494</t>
  </si>
  <si>
    <t>Entrapment</t>
  </si>
  <si>
    <t>tt0137523</t>
  </si>
  <si>
    <t>Fight Club</t>
  </si>
  <si>
    <t>September 10, 1999</t>
  </si>
  <si>
    <t>tt0138097</t>
  </si>
  <si>
    <t>Shakespeare in Love</t>
  </si>
  <si>
    <t>December 3, 1998</t>
  </si>
  <si>
    <t>John Madden</t>
  </si>
  <si>
    <t>tt0138304</t>
  </si>
  <si>
    <t>The Astronaut's Wife</t>
  </si>
  <si>
    <t>August 27, 1999</t>
  </si>
  <si>
    <t>Rand Ravich</t>
  </si>
  <si>
    <t>tt0138524</t>
  </si>
  <si>
    <t>Intolerable Cruelty</t>
  </si>
  <si>
    <t>September 2, 2003</t>
  </si>
  <si>
    <t>tt0138704</t>
  </si>
  <si>
    <t>Pi</t>
  </si>
  <si>
    <t>January 19, 1998</t>
  </si>
  <si>
    <t>Darren Aronofsky</t>
  </si>
  <si>
    <t>tt0138749</t>
  </si>
  <si>
    <t>The Road to El Dorado</t>
  </si>
  <si>
    <t>March 31, 2000</t>
  </si>
  <si>
    <t>Bibo Bergeron, Don Paul, Jeffrey Katzenberg</t>
  </si>
  <si>
    <t>tt0139134</t>
  </si>
  <si>
    <t>Cruel Intentions</t>
  </si>
  <si>
    <t>Roger Kumble</t>
  </si>
  <si>
    <t>tt0139239</t>
  </si>
  <si>
    <t>Go</t>
  </si>
  <si>
    <t>February 20, 1999</t>
  </si>
  <si>
    <t>tt0139414</t>
  </si>
  <si>
    <t>Lake Placid</t>
  </si>
  <si>
    <t>July 15, 1999</t>
  </si>
  <si>
    <t>tt0139654</t>
  </si>
  <si>
    <t>Training Day</t>
  </si>
  <si>
    <t>September 2, 2001</t>
  </si>
  <si>
    <t>Antoine Fuqua</t>
  </si>
  <si>
    <t>tt0139809</t>
  </si>
  <si>
    <t>The Thirteenth Floor</t>
  </si>
  <si>
    <t>Josef Rusnak</t>
  </si>
  <si>
    <t>tt0140352</t>
  </si>
  <si>
    <t>The Insider</t>
  </si>
  <si>
    <t>October 28, 1999</t>
  </si>
  <si>
    <t>tt0141369</t>
  </si>
  <si>
    <t>Inspector Gadget</t>
  </si>
  <si>
    <t>July 18, 1999</t>
  </si>
  <si>
    <t>David Kellogg</t>
  </si>
  <si>
    <t>tt0141926</t>
  </si>
  <si>
    <t>U-571</t>
  </si>
  <si>
    <t>April 17, 2000</t>
  </si>
  <si>
    <t>tt0142342</t>
  </si>
  <si>
    <t>Big Daddy</t>
  </si>
  <si>
    <t>tt0142688</t>
  </si>
  <si>
    <t>The Ninth Gate</t>
  </si>
  <si>
    <t>August 25, 1999</t>
  </si>
  <si>
    <t>tt0143145</t>
  </si>
  <si>
    <t>The World Is Not Enough</t>
  </si>
  <si>
    <t>November 8, 1999</t>
  </si>
  <si>
    <t>Michael Apted</t>
  </si>
  <si>
    <t>tt0144084</t>
  </si>
  <si>
    <t>American Psycho</t>
  </si>
  <si>
    <t>January 21, 2000</t>
  </si>
  <si>
    <t>Mary Harron</t>
  </si>
  <si>
    <t>tt0144117</t>
  </si>
  <si>
    <t>The Boondock Saints</t>
  </si>
  <si>
    <t>August 4, 1999</t>
  </si>
  <si>
    <t>Troy Duffy</t>
  </si>
  <si>
    <t>tt0144120</t>
  </si>
  <si>
    <t>Bride of Chucky</t>
  </si>
  <si>
    <t>October 15, 1998</t>
  </si>
  <si>
    <t>Ronny Yu</t>
  </si>
  <si>
    <t>tt0144214</t>
  </si>
  <si>
    <t>The General's Daughter</t>
  </si>
  <si>
    <t>June 15, 1999</t>
  </si>
  <si>
    <t>tt0144528</t>
  </si>
  <si>
    <t>Nutty Professor II: The Klumps</t>
  </si>
  <si>
    <t>July 24, 2000</t>
  </si>
  <si>
    <t>tt0145487</t>
  </si>
  <si>
    <t>Spider-Man</t>
  </si>
  <si>
    <t>April 30, 2002</t>
  </si>
  <si>
    <t>tt0145531</t>
  </si>
  <si>
    <t>Stigmata</t>
  </si>
  <si>
    <t>Rupert Wainwright</t>
  </si>
  <si>
    <t>tt0145660</t>
  </si>
  <si>
    <t>Austin Powers: The Spy Who Shagged Me</t>
  </si>
  <si>
    <t>June 8, 1999</t>
  </si>
  <si>
    <t>tt0145681</t>
  </si>
  <si>
    <t>The Bone Collector</t>
  </si>
  <si>
    <t>August 29, 1999</t>
  </si>
  <si>
    <t>tt0146309</t>
  </si>
  <si>
    <t>Thirteen Days</t>
  </si>
  <si>
    <t>December 16, 2000</t>
  </si>
  <si>
    <t>tt0146316</t>
  </si>
  <si>
    <t>Lara Croft: Tomb Raider</t>
  </si>
  <si>
    <t>June 11, 2001</t>
  </si>
  <si>
    <t>tt0146336</t>
  </si>
  <si>
    <t>Urban Legend</t>
  </si>
  <si>
    <t>September 25, 1998</t>
  </si>
  <si>
    <t>Jamie Blanks</t>
  </si>
  <si>
    <t>tt0146675</t>
  </si>
  <si>
    <t>End of Days</t>
  </si>
  <si>
    <t>November 16, 1999</t>
  </si>
  <si>
    <t>tt0146838</t>
  </si>
  <si>
    <t>Any Given Sunday</t>
  </si>
  <si>
    <t>December 16, 1999</t>
  </si>
  <si>
    <t>tt0146882</t>
  </si>
  <si>
    <t>High Fidelity</t>
  </si>
  <si>
    <t>March 17, 2000</t>
  </si>
  <si>
    <t>tt0146984</t>
  </si>
  <si>
    <t>The Legend of Bagger Vance</t>
  </si>
  <si>
    <t>October 29, 2000</t>
  </si>
  <si>
    <t>tt0147612</t>
  </si>
  <si>
    <t>Happiness</t>
  </si>
  <si>
    <t>Todd Solondz</t>
  </si>
  <si>
    <t>tt0147800</t>
  </si>
  <si>
    <t>10 Things I Hate About You</t>
  </si>
  <si>
    <t>March 31, 1999</t>
  </si>
  <si>
    <t>Gil Junger</t>
  </si>
  <si>
    <t>tt0149261</t>
  </si>
  <si>
    <t>Deep Blue Sea</t>
  </si>
  <si>
    <t>July 26, 1999</t>
  </si>
  <si>
    <t>tt0150377</t>
  </si>
  <si>
    <t>Double Jeopardy</t>
  </si>
  <si>
    <t>September 21, 1999</t>
  </si>
  <si>
    <t>tt0151137</t>
  </si>
  <si>
    <t>The Messenger: The Story of Joan of Arc</t>
  </si>
  <si>
    <t>Joan of Arc</t>
  </si>
  <si>
    <t>October 18, 1999</t>
  </si>
  <si>
    <t>tt0151738</t>
  </si>
  <si>
    <t>Never Been Kissed</t>
  </si>
  <si>
    <t>March 26, 1999</t>
  </si>
  <si>
    <t>tt0151804</t>
  </si>
  <si>
    <t>Office Space</t>
  </si>
  <si>
    <t>Mike Judge</t>
  </si>
  <si>
    <t>tt0154420</t>
  </si>
  <si>
    <t>The Celebration</t>
  </si>
  <si>
    <t>Festen</t>
  </si>
  <si>
    <t>May 17, 1998</t>
  </si>
  <si>
    <t>Thomas Vinterberg</t>
  </si>
  <si>
    <t>tt0154506</t>
  </si>
  <si>
    <t>Following</t>
  </si>
  <si>
    <t>April 24, 1998</t>
  </si>
  <si>
    <t>Christopher Nolan</t>
  </si>
  <si>
    <t>tt0155267</t>
  </si>
  <si>
    <t>The Thomas Crown Affair</t>
  </si>
  <si>
    <t>July 27, 1999</t>
  </si>
  <si>
    <t>tt0155975</t>
  </si>
  <si>
    <t>Psycho</t>
  </si>
  <si>
    <t>tt0158983</t>
  </si>
  <si>
    <t>South Park: Bigger, Longer &amp; Uncut</t>
  </si>
  <si>
    <t>June 17, 1999</t>
  </si>
  <si>
    <t>Trey Parker</t>
  </si>
  <si>
    <t>tt0159097</t>
  </si>
  <si>
    <t>The Virgin Suicides</t>
  </si>
  <si>
    <t>May 19, 1999</t>
  </si>
  <si>
    <t>Sofia Coppola</t>
  </si>
  <si>
    <t>tt0159273</t>
  </si>
  <si>
    <t>Behind Enemy Lines</t>
  </si>
  <si>
    <t>November 17, 2001</t>
  </si>
  <si>
    <t>John Moore</t>
  </si>
  <si>
    <t>tt0159365</t>
  </si>
  <si>
    <t>Cold Mountain</t>
  </si>
  <si>
    <t>December 7, 2003</t>
  </si>
  <si>
    <t>tt0160127</t>
  </si>
  <si>
    <t>Charlie's Angels</t>
  </si>
  <si>
    <t>October 22, 2000</t>
  </si>
  <si>
    <t>McG</t>
  </si>
  <si>
    <t>tt0160862</t>
  </si>
  <si>
    <t>She's All That</t>
  </si>
  <si>
    <t>January 19, 1999</t>
  </si>
  <si>
    <t>Robert Iscove</t>
  </si>
  <si>
    <t>tt0161081</t>
  </si>
  <si>
    <t>What Lies Beneath</t>
  </si>
  <si>
    <t>July 18, 2000</t>
  </si>
  <si>
    <t>tt0162222</t>
  </si>
  <si>
    <t>Cast Away</t>
  </si>
  <si>
    <t>December 7, 2000</t>
  </si>
  <si>
    <t>tt0162346</t>
  </si>
  <si>
    <t>Ghost World</t>
  </si>
  <si>
    <t>June 16, 2001</t>
  </si>
  <si>
    <t>Terry Zwigoff</t>
  </si>
  <si>
    <t>tt0162650</t>
  </si>
  <si>
    <t>Shaft</t>
  </si>
  <si>
    <t>June 16, 2000</t>
  </si>
  <si>
    <t>tt0162661</t>
  </si>
  <si>
    <t>Sleepy Hollow</t>
  </si>
  <si>
    <t>tt0163025</t>
  </si>
  <si>
    <t>Jurassic Park III</t>
  </si>
  <si>
    <t>July 16, 2001</t>
  </si>
  <si>
    <t>tt0163187</t>
  </si>
  <si>
    <t>Runaway Bride</t>
  </si>
  <si>
    <t>July 25, 1999</t>
  </si>
  <si>
    <t>tt0163651</t>
  </si>
  <si>
    <t>American Pie</t>
  </si>
  <si>
    <t>July 7, 1999</t>
  </si>
  <si>
    <t>Paul Weitz, Chris Weitz</t>
  </si>
  <si>
    <t>tt0163978</t>
  </si>
  <si>
    <t>The Beach</t>
  </si>
  <si>
    <t>February 2, 2000</t>
  </si>
  <si>
    <t>tt0163988</t>
  </si>
  <si>
    <t>Bringing Out the Dead</t>
  </si>
  <si>
    <t>October 22, 1999</t>
  </si>
  <si>
    <t>tt0164052</t>
  </si>
  <si>
    <t>Hollow Man</t>
  </si>
  <si>
    <t>August 2, 2000</t>
  </si>
  <si>
    <t>tt0164181</t>
  </si>
  <si>
    <t>Stir of Echoes</t>
  </si>
  <si>
    <t>July 28, 1999</t>
  </si>
  <si>
    <t>David Koepp</t>
  </si>
  <si>
    <t>tt0164184</t>
  </si>
  <si>
    <t>The Sum of All Fears</t>
  </si>
  <si>
    <t>May 29, 2002</t>
  </si>
  <si>
    <t>tt0164334</t>
  </si>
  <si>
    <t>Along Came a Spider</t>
  </si>
  <si>
    <t>April 2, 2001</t>
  </si>
  <si>
    <t>tt0164912</t>
  </si>
  <si>
    <t>Stuart Little</t>
  </si>
  <si>
    <t>December 5, 1999</t>
  </si>
  <si>
    <t>Rob Minkoff</t>
  </si>
  <si>
    <t>tt0165929</t>
  </si>
  <si>
    <t>Romeo Must Die</t>
  </si>
  <si>
    <t>March 20, 2000</t>
  </si>
  <si>
    <t>Andrzej Bartkowiak</t>
  </si>
  <si>
    <t>tt0165982</t>
  </si>
  <si>
    <t>Sinbad: Legend of the Seven Seas</t>
  </si>
  <si>
    <t>June 22, 2003</t>
  </si>
  <si>
    <t>Patrick Gilmore, Tim Johnson</t>
  </si>
  <si>
    <t>tt0166813</t>
  </si>
  <si>
    <t>Spirit: Stallion of the Cimarron</t>
  </si>
  <si>
    <t>May 18, 2002</t>
  </si>
  <si>
    <t>Kelly Asbury, Lorna Cook</t>
  </si>
  <si>
    <t>tt0166896</t>
  </si>
  <si>
    <t>The Straight Story</t>
  </si>
  <si>
    <t>tt0166924</t>
  </si>
  <si>
    <t>Mulholland Drive</t>
  </si>
  <si>
    <t>Mulholland Dr.</t>
  </si>
  <si>
    <t>May 16, 2001</t>
  </si>
  <si>
    <t>tt0167190</t>
  </si>
  <si>
    <t>Hellboy</t>
  </si>
  <si>
    <t>March 30, 2004</t>
  </si>
  <si>
    <t>tt0167260</t>
  </si>
  <si>
    <t>The Lord of the Rings: The Return of the King</t>
  </si>
  <si>
    <t>December 1, 2003</t>
  </si>
  <si>
    <t>tt0167261</t>
  </si>
  <si>
    <t>The Lord of the Rings: The Two Towers</t>
  </si>
  <si>
    <t>December 5, 2002</t>
  </si>
  <si>
    <t>tt0167404</t>
  </si>
  <si>
    <t>The Sixth Sense</t>
  </si>
  <si>
    <t>August 2, 1999</t>
  </si>
  <si>
    <t>M. Night Shyamalan</t>
  </si>
  <si>
    <t>tt0168629</t>
  </si>
  <si>
    <t>Dancer in the Dark</t>
  </si>
  <si>
    <t>May 17, 2000</t>
  </si>
  <si>
    <t>Lars von Trier</t>
  </si>
  <si>
    <t>tt0169547</t>
  </si>
  <si>
    <t>American Beauty</t>
  </si>
  <si>
    <t>September 8, 1999</t>
  </si>
  <si>
    <t>Sam Mendes</t>
  </si>
  <si>
    <t>tt0170016</t>
  </si>
  <si>
    <t>How the Grinch Stole Christmas</t>
  </si>
  <si>
    <t>November 8, 2000</t>
  </si>
  <si>
    <t>tt0171363</t>
  </si>
  <si>
    <t>The Haunting</t>
  </si>
  <si>
    <t>July 20, 1999</t>
  </si>
  <si>
    <t>tt0171433</t>
  </si>
  <si>
    <t>Keeping the Faith</t>
  </si>
  <si>
    <t>April 14, 2000</t>
  </si>
  <si>
    <t>Edward Norton</t>
  </si>
  <si>
    <t>tt0171804</t>
  </si>
  <si>
    <t>Boys Don't Cry</t>
  </si>
  <si>
    <t>Kimberly Peirce</t>
  </si>
  <si>
    <t>tt0172156</t>
  </si>
  <si>
    <t>Bad Boys II</t>
  </si>
  <si>
    <t>July 9, 2003</t>
  </si>
  <si>
    <t>tt0172493</t>
  </si>
  <si>
    <t>Girl, Interrupted</t>
  </si>
  <si>
    <t>December 8, 1999</t>
  </si>
  <si>
    <t>tt0172495</t>
  </si>
  <si>
    <t>Gladiator</t>
  </si>
  <si>
    <t>May 1, 2000</t>
  </si>
  <si>
    <t>tt0173840</t>
  </si>
  <si>
    <t>Final Fantasy: The Spirits Within</t>
  </si>
  <si>
    <t>July 2, 2001</t>
  </si>
  <si>
    <t>Hironobu Sakaguchi, Motonori Sakakibara</t>
  </si>
  <si>
    <t>tt0174856</t>
  </si>
  <si>
    <t>The Hurricane</t>
  </si>
  <si>
    <t>September 17, 1999</t>
  </si>
  <si>
    <t>tt0175142</t>
  </si>
  <si>
    <t>Scary Movie</t>
  </si>
  <si>
    <t>July 7, 2000</t>
  </si>
  <si>
    <t>Keenen Ivory Wayans</t>
  </si>
  <si>
    <t>tt0175880</t>
  </si>
  <si>
    <t>Magnolia</t>
  </si>
  <si>
    <t>tt0177789</t>
  </si>
  <si>
    <t>Galaxy Quest</t>
  </si>
  <si>
    <t>December 23, 1999</t>
  </si>
  <si>
    <t>Dean Parisot</t>
  </si>
  <si>
    <t>tt0177971</t>
  </si>
  <si>
    <t>The Perfect Storm</t>
  </si>
  <si>
    <t>June 26, 2000</t>
  </si>
  <si>
    <t>tt0178868</t>
  </si>
  <si>
    <t>Ringu</t>
  </si>
  <si>
    <t>January 31, 1998</t>
  </si>
  <si>
    <t>Hideo Nakata</t>
  </si>
  <si>
    <t>tt0179626</t>
  </si>
  <si>
    <t>15 Minutes</t>
  </si>
  <si>
    <t>March 1, 2001</t>
  </si>
  <si>
    <t>John Herzfeld</t>
  </si>
  <si>
    <t>tt0180073</t>
  </si>
  <si>
    <t>Quills</t>
  </si>
  <si>
    <t>tt0180093</t>
  </si>
  <si>
    <t>Requiem for a Dream</t>
  </si>
  <si>
    <t>May 14, 2000</t>
  </si>
  <si>
    <t>tt0181316</t>
  </si>
  <si>
    <t>Blue Streak</t>
  </si>
  <si>
    <t>tt0181536</t>
  </si>
  <si>
    <t>Finding Forrester</t>
  </si>
  <si>
    <t>December 1, 2000</t>
  </si>
  <si>
    <t>tt0181689</t>
  </si>
  <si>
    <t>Minority Report</t>
  </si>
  <si>
    <t>June 17, 2002</t>
  </si>
  <si>
    <t>tt0181852</t>
  </si>
  <si>
    <t>Terminator 3: Rise of the Machines</t>
  </si>
  <si>
    <t>June 30, 2003</t>
  </si>
  <si>
    <t>tt0181865</t>
  </si>
  <si>
    <t>Traffic</t>
  </si>
  <si>
    <t>December 6, 2000</t>
  </si>
  <si>
    <t>tt0181875</t>
  </si>
  <si>
    <t>Almost Famous</t>
  </si>
  <si>
    <t>September 8, 2000</t>
  </si>
  <si>
    <t>tt0181984</t>
  </si>
  <si>
    <t>Boiler Room</t>
  </si>
  <si>
    <t>Ben Younger</t>
  </si>
  <si>
    <t>tt0182789</t>
  </si>
  <si>
    <t>Bicentennial Man</t>
  </si>
  <si>
    <t>December 13, 1999</t>
  </si>
  <si>
    <t>tt0183505</t>
  </si>
  <si>
    <t>Me, Myself &amp; Irene</t>
  </si>
  <si>
    <t>tt0183523</t>
  </si>
  <si>
    <t>Mission to Mars</t>
  </si>
  <si>
    <t>March 6, 2000</t>
  </si>
  <si>
    <t>tt0183649</t>
  </si>
  <si>
    <t>Phone Booth</t>
  </si>
  <si>
    <t>September 10, 2002</t>
  </si>
  <si>
    <t>tt0183790</t>
  </si>
  <si>
    <t>A Knight's Tale</t>
  </si>
  <si>
    <t>March 8, 2001</t>
  </si>
  <si>
    <t>tt0184894</t>
  </si>
  <si>
    <t>Shanghai Noon</t>
  </si>
  <si>
    <t>May 19, 2000</t>
  </si>
  <si>
    <t>Tom Dey</t>
  </si>
  <si>
    <t>tt0185014</t>
  </si>
  <si>
    <t>Wonder Boys</t>
  </si>
  <si>
    <t>February 22, 2000</t>
  </si>
  <si>
    <t>tt0185183</t>
  </si>
  <si>
    <t>Battlefield Earth</t>
  </si>
  <si>
    <t>May 10, 2000</t>
  </si>
  <si>
    <t>Roger Christian</t>
  </si>
  <si>
    <t>tt0185371</t>
  </si>
  <si>
    <t>House on Haunted Hill</t>
  </si>
  <si>
    <t>October 27, 1999</t>
  </si>
  <si>
    <t>William Malone</t>
  </si>
  <si>
    <t>tt0185431</t>
  </si>
  <si>
    <t>Little Nicky</t>
  </si>
  <si>
    <t>November 2, 2000</t>
  </si>
  <si>
    <t>Steven Brill</t>
  </si>
  <si>
    <t>tt0185937</t>
  </si>
  <si>
    <t>The Blair Witch Project</t>
  </si>
  <si>
    <t>January 25, 1999</t>
  </si>
  <si>
    <t>Daniel Myrick, Eduardo SÃ¡nchez</t>
  </si>
  <si>
    <t>tt0186151</t>
  </si>
  <si>
    <t>Frequency</t>
  </si>
  <si>
    <t>tt0186566</t>
  </si>
  <si>
    <t>Space Cowboys</t>
  </si>
  <si>
    <t>August 1, 2000</t>
  </si>
  <si>
    <t>tt0187078</t>
  </si>
  <si>
    <t>Gone in 60 Seconds</t>
  </si>
  <si>
    <t>Gone in Sixty Seconds</t>
  </si>
  <si>
    <t>June 5, 2000</t>
  </si>
  <si>
    <t>tt0187393</t>
  </si>
  <si>
    <t>The Patriot</t>
  </si>
  <si>
    <t>June 27, 2000</t>
  </si>
  <si>
    <t>tt0187738</t>
  </si>
  <si>
    <t>Blade II</t>
  </si>
  <si>
    <t>March 21, 2002</t>
  </si>
  <si>
    <t>tt0190138</t>
  </si>
  <si>
    <t>The Whole Nine Yards</t>
  </si>
  <si>
    <t>February 17, 2000</t>
  </si>
  <si>
    <t>tt0190332</t>
  </si>
  <si>
    <t>Crouching Tiger, Hidden Dragon</t>
  </si>
  <si>
    <t>Wo hu cang long</t>
  </si>
  <si>
    <t>tt0190590</t>
  </si>
  <si>
    <t>O Brother, Where Art Thou?</t>
  </si>
  <si>
    <t>tt0190865</t>
  </si>
  <si>
    <t>Vertical Limit</t>
  </si>
  <si>
    <t>December 3, 2000</t>
  </si>
  <si>
    <t>tt0191397</t>
  </si>
  <si>
    <t>The Replacements</t>
  </si>
  <si>
    <t>August 7, 2000</t>
  </si>
  <si>
    <t>tt0191754</t>
  </si>
  <si>
    <t>28 Days</t>
  </si>
  <si>
    <t>February 8, 2000</t>
  </si>
  <si>
    <t>tt0195685</t>
  </si>
  <si>
    <t>Erin Brockovich</t>
  </si>
  <si>
    <t>tt0195714</t>
  </si>
  <si>
    <t>Final Destination</t>
  </si>
  <si>
    <t>March 16, 2000</t>
  </si>
  <si>
    <t>James Wong</t>
  </si>
  <si>
    <t>tt0196229</t>
  </si>
  <si>
    <t>Zoolander</t>
  </si>
  <si>
    <t>September 28, 2001</t>
  </si>
  <si>
    <t>tt0198781</t>
  </si>
  <si>
    <t>Monsters, Inc.</t>
  </si>
  <si>
    <t>October 28, 2001</t>
  </si>
  <si>
    <t>Pete Docter, David Silverman, Lee Unkrich</t>
  </si>
  <si>
    <t>tt0199753</t>
  </si>
  <si>
    <t>Red Planet</t>
  </si>
  <si>
    <t>November 6, 2000</t>
  </si>
  <si>
    <t>Antony Hoffman</t>
  </si>
  <si>
    <t>tt0200465</t>
  </si>
  <si>
    <t>The Bank Job</t>
  </si>
  <si>
    <t>February 19, 2008</t>
  </si>
  <si>
    <t>tt0200550</t>
  </si>
  <si>
    <t>Coyote Ugly</t>
  </si>
  <si>
    <t>July 31, 2000</t>
  </si>
  <si>
    <t>David McNally</t>
  </si>
  <si>
    <t>tt0203009</t>
  </si>
  <si>
    <t>Moulin Rouge!</t>
  </si>
  <si>
    <t>May 9, 2001</t>
  </si>
  <si>
    <t>tt0203019</t>
  </si>
  <si>
    <t>Men of Honor</t>
  </si>
  <si>
    <t>September 14, 2000</t>
  </si>
  <si>
    <t>George Tillman Jr.</t>
  </si>
  <si>
    <t>tt0204946</t>
  </si>
  <si>
    <t>Bring It On</t>
  </si>
  <si>
    <t>August 22, 2000</t>
  </si>
  <si>
    <t>Peyton Reed</t>
  </si>
  <si>
    <t>tt0205000</t>
  </si>
  <si>
    <t>Deuce Bigalow: Male Gigolo</t>
  </si>
  <si>
    <t>December 2, 1999</t>
  </si>
  <si>
    <t>Mike Mitchell</t>
  </si>
  <si>
    <t>tt0206275</t>
  </si>
  <si>
    <t>Save the Last Dance</t>
  </si>
  <si>
    <t>January 9, 2001</t>
  </si>
  <si>
    <t>Thomas Carter</t>
  </si>
  <si>
    <t>tt0206314</t>
  </si>
  <si>
    <t>Joy Ride</t>
  </si>
  <si>
    <t>September 9, 2001</t>
  </si>
  <si>
    <t>tt0206634</t>
  </si>
  <si>
    <t>Children of Men</t>
  </si>
  <si>
    <t>September 3, 2006</t>
  </si>
  <si>
    <t>tt0207201</t>
  </si>
  <si>
    <t>What Women Want</t>
  </si>
  <si>
    <t>December 13, 2000</t>
  </si>
  <si>
    <t>Nancy Meyers</t>
  </si>
  <si>
    <t>tt0208003</t>
  </si>
  <si>
    <t>Big Momma's House</t>
  </si>
  <si>
    <t>May 31, 2000</t>
  </si>
  <si>
    <t>tt0209144</t>
  </si>
  <si>
    <t>Memento</t>
  </si>
  <si>
    <t>September 5, 2000</t>
  </si>
  <si>
    <t>tt0209163</t>
  </si>
  <si>
    <t>The Mummy Returns</t>
  </si>
  <si>
    <t>April 29, 2001</t>
  </si>
  <si>
    <t>tt0209475</t>
  </si>
  <si>
    <t>The Wedding Planner</t>
  </si>
  <si>
    <t>January 26, 2001</t>
  </si>
  <si>
    <t>Adam Shankman</t>
  </si>
  <si>
    <t>tt0209958</t>
  </si>
  <si>
    <t>The Cell</t>
  </si>
  <si>
    <t>August 17, 2000</t>
  </si>
  <si>
    <t>Tarsem Singh</t>
  </si>
  <si>
    <t>tt0210070</t>
  </si>
  <si>
    <t>Ginger Snaps</t>
  </si>
  <si>
    <t>John Fawcett</t>
  </si>
  <si>
    <t>tt0210945</t>
  </si>
  <si>
    <t>Remember the Titans</t>
  </si>
  <si>
    <t>September 23, 2000</t>
  </si>
  <si>
    <t>Boaz Yakin</t>
  </si>
  <si>
    <t>tt0211443</t>
  </si>
  <si>
    <t>Jason X</t>
  </si>
  <si>
    <t>July 24, 2001</t>
  </si>
  <si>
    <t>James Isaac</t>
  </si>
  <si>
    <t>tt0211915</t>
  </si>
  <si>
    <t>AmÃ©lie</t>
  </si>
  <si>
    <t>Le fabuleux destin d'AmÃ©lie Poulain</t>
  </si>
  <si>
    <t>April 25, 2001</t>
  </si>
  <si>
    <t>tt0211933</t>
  </si>
  <si>
    <t>Awake</t>
  </si>
  <si>
    <t>November 14, 2007</t>
  </si>
  <si>
    <t>Joby Harold</t>
  </si>
  <si>
    <t>tt0212338</t>
  </si>
  <si>
    <t>Meet the Parents</t>
  </si>
  <si>
    <t>October 6, 2000</t>
  </si>
  <si>
    <t>tt0212346</t>
  </si>
  <si>
    <t>Miss Congeniality</t>
  </si>
  <si>
    <t>December 14, 2000</t>
  </si>
  <si>
    <t>tt0212712</t>
  </si>
  <si>
    <t>May 20, 2004</t>
  </si>
  <si>
    <t>Kar-Wai Wong</t>
  </si>
  <si>
    <t>tt0212720</t>
  </si>
  <si>
    <t>A.I. Artificial Intelligence</t>
  </si>
  <si>
    <t>June 26, 2001</t>
  </si>
  <si>
    <t>tt0212985</t>
  </si>
  <si>
    <t>Hannibal</t>
  </si>
  <si>
    <t>February 9, 2001</t>
  </si>
  <si>
    <t>tt0213149</t>
  </si>
  <si>
    <t>Pearl Harbor</t>
  </si>
  <si>
    <t>May 21, 2001</t>
  </si>
  <si>
    <t>tt0215129</t>
  </si>
  <si>
    <t>Road Trip</t>
  </si>
  <si>
    <t>May 11, 2000</t>
  </si>
  <si>
    <t>Todd Phillips</t>
  </si>
  <si>
    <t>tt0215750</t>
  </si>
  <si>
    <t>Enemy at the Gates</t>
  </si>
  <si>
    <t>February 7, 2001</t>
  </si>
  <si>
    <t>tt0216216</t>
  </si>
  <si>
    <t>The 6th Day</t>
  </si>
  <si>
    <t>October 28, 2000</t>
  </si>
  <si>
    <t>tt0217505</t>
  </si>
  <si>
    <t>Gangs of New York</t>
  </si>
  <si>
    <t>December 9, 2002</t>
  </si>
  <si>
    <t>tt0217869</t>
  </si>
  <si>
    <t>Unbreakable</t>
  </si>
  <si>
    <t>November 14, 2000</t>
  </si>
  <si>
    <t>tt0218839</t>
  </si>
  <si>
    <t>Best in Show</t>
  </si>
  <si>
    <t>Christopher Guest</t>
  </si>
  <si>
    <t>tt0218922</t>
  </si>
  <si>
    <t>Original Sin</t>
  </si>
  <si>
    <t>July 11, 2001</t>
  </si>
  <si>
    <t>Michael Cristofer</t>
  </si>
  <si>
    <t>tt0218967</t>
  </si>
  <si>
    <t>The Family Man</t>
  </si>
  <si>
    <t>December 12, 2000</t>
  </si>
  <si>
    <t>tt0219699</t>
  </si>
  <si>
    <t>The Gift</t>
  </si>
  <si>
    <t>December 18, 2000</t>
  </si>
  <si>
    <t>tt0219965</t>
  </si>
  <si>
    <t>Bandits</t>
  </si>
  <si>
    <t>October 12, 2001</t>
  </si>
  <si>
    <t>tt0221027</t>
  </si>
  <si>
    <t>Blow</t>
  </si>
  <si>
    <t>March 29, 2001</t>
  </si>
  <si>
    <t>tt0223897</t>
  </si>
  <si>
    <t>Pay It Forward</t>
  </si>
  <si>
    <t>October 12, 2000</t>
  </si>
  <si>
    <t>tt0227445</t>
  </si>
  <si>
    <t>The Score</t>
  </si>
  <si>
    <t>July 9, 2001</t>
  </si>
  <si>
    <t>tt0227538</t>
  </si>
  <si>
    <t>Spy Kids</t>
  </si>
  <si>
    <t>March 18, 2001</t>
  </si>
  <si>
    <t>tt0227984</t>
  </si>
  <si>
    <t>Formula 51</t>
  </si>
  <si>
    <t>The 51st State</t>
  </si>
  <si>
    <t>December 7, 2001</t>
  </si>
  <si>
    <t>tt0228333</t>
  </si>
  <si>
    <t>Ghosts of Mars</t>
  </si>
  <si>
    <t>August 24, 2001</t>
  </si>
  <si>
    <t>tt0228750</t>
  </si>
  <si>
    <t>Proof of Life</t>
  </si>
  <si>
    <t>December 4, 2000</t>
  </si>
  <si>
    <t>tt0228786</t>
  </si>
  <si>
    <t>The Crimson Rivers</t>
  </si>
  <si>
    <t>Les riviÃ¨res pourpres</t>
  </si>
  <si>
    <t>September 27, 2000</t>
  </si>
  <si>
    <t>Mathieu Kassovitz</t>
  </si>
  <si>
    <t>tt0230011</t>
  </si>
  <si>
    <t>Atlantis: The Lost Empire</t>
  </si>
  <si>
    <t>June 2, 2001</t>
  </si>
  <si>
    <t>tt0230030</t>
  </si>
  <si>
    <t>Bedazzled</t>
  </si>
  <si>
    <t>October 17, 2000</t>
  </si>
  <si>
    <t>tt0230600</t>
  </si>
  <si>
    <t>The Others</t>
  </si>
  <si>
    <t>August 2, 2001</t>
  </si>
  <si>
    <t>Alejandro AmenÃ¡bar</t>
  </si>
  <si>
    <t>tt0230838</t>
  </si>
  <si>
    <t>Sweet November</t>
  </si>
  <si>
    <t>February 12, 2001</t>
  </si>
  <si>
    <t>Pat O'Connor</t>
  </si>
  <si>
    <t>tt0232500</t>
  </si>
  <si>
    <t>The Fast and the Furious</t>
  </si>
  <si>
    <t>June 18, 2001</t>
  </si>
  <si>
    <t>tt0233469</t>
  </si>
  <si>
    <t>Collateral Damage</t>
  </si>
  <si>
    <t>February 4, 2002</t>
  </si>
  <si>
    <t>tt0234215</t>
  </si>
  <si>
    <t>The Matrix Reloaded</t>
  </si>
  <si>
    <t>May 7, 2003</t>
  </si>
  <si>
    <t>tt0236493</t>
  </si>
  <si>
    <t>The Mexican</t>
  </si>
  <si>
    <t>March 2, 2001</t>
  </si>
  <si>
    <t>tt0237534</t>
  </si>
  <si>
    <t>Brotherhood of the Wolf</t>
  </si>
  <si>
    <t>Le pacte des loups</t>
  </si>
  <si>
    <t>January 31, 2001</t>
  </si>
  <si>
    <t>Christophe Gans</t>
  </si>
  <si>
    <t>tt0237572</t>
  </si>
  <si>
    <t>The Pledge</t>
  </si>
  <si>
    <t>Sean Penn</t>
  </si>
  <si>
    <t>tt0238380</t>
  </si>
  <si>
    <t>Equilibrium</t>
  </si>
  <si>
    <t>December 6, 2002</t>
  </si>
  <si>
    <t>Kurt Wimmer</t>
  </si>
  <si>
    <t>tt0238546</t>
  </si>
  <si>
    <t>Queen of the Damned</t>
  </si>
  <si>
    <t>January 10, 2002</t>
  </si>
  <si>
    <t>Michael Rymer</t>
  </si>
  <si>
    <t>tt0239395</t>
  </si>
  <si>
    <t>Cats &amp; Dogs</t>
  </si>
  <si>
    <t>June 23, 2001</t>
  </si>
  <si>
    <t>Lawrence Guterman</t>
  </si>
  <si>
    <t>tt0240515</t>
  </si>
  <si>
    <t>Freddy Got Fingered</t>
  </si>
  <si>
    <t>April 18, 2001</t>
  </si>
  <si>
    <t>Tom Green</t>
  </si>
  <si>
    <t>tt0240772</t>
  </si>
  <si>
    <t>Ocean's Eleven</t>
  </si>
  <si>
    <t>December 5, 2001</t>
  </si>
  <si>
    <t>tt0240890</t>
  </si>
  <si>
    <t>Serendipity</t>
  </si>
  <si>
    <t>September 13, 2001</t>
  </si>
  <si>
    <t>Peter Chelsom</t>
  </si>
  <si>
    <t>tt0241303</t>
  </si>
  <si>
    <t>Chocolat</t>
  </si>
  <si>
    <t>December 15, 2000</t>
  </si>
  <si>
    <t>tt0241527</t>
  </si>
  <si>
    <t>Harry Potter and the Sorcerer's Stone</t>
  </si>
  <si>
    <t>November 4, 2001</t>
  </si>
  <si>
    <t>tt0242423</t>
  </si>
  <si>
    <t>Dude, Where's My Car?</t>
  </si>
  <si>
    <t>December 10, 2000</t>
  </si>
  <si>
    <t>Danny Leiner</t>
  </si>
  <si>
    <t>tt0242653</t>
  </si>
  <si>
    <t>The Matrix Revolutions</t>
  </si>
  <si>
    <t>October 16, 2003</t>
  </si>
  <si>
    <t>tt0243133</t>
  </si>
  <si>
    <t>The Man Who Wasn't There</t>
  </si>
  <si>
    <t>May 13, 2001</t>
  </si>
  <si>
    <t>Joel Coen</t>
  </si>
  <si>
    <t>tt0243155</t>
  </si>
  <si>
    <t>Bridget Jones's Diary</t>
  </si>
  <si>
    <t>April 4, 2001</t>
  </si>
  <si>
    <t>Sharon Maguire</t>
  </si>
  <si>
    <t>tt0243585</t>
  </si>
  <si>
    <t>Stuart Little 2</t>
  </si>
  <si>
    <t>July 14, 2002</t>
  </si>
  <si>
    <t>tt0243655</t>
  </si>
  <si>
    <t>Wet Hot American Summer</t>
  </si>
  <si>
    <t>January 23, 2001</t>
  </si>
  <si>
    <t>David Wain</t>
  </si>
  <si>
    <t>tt0243736</t>
  </si>
  <si>
    <t>40 Days and 40 Nights</t>
  </si>
  <si>
    <t>March 1, 2002</t>
  </si>
  <si>
    <t>tt0244244</t>
  </si>
  <si>
    <t>Swordfish</t>
  </si>
  <si>
    <t>May 11, 2001</t>
  </si>
  <si>
    <t>tt0245429</t>
  </si>
  <si>
    <t>Spirited Away</t>
  </si>
  <si>
    <t>Sen to Chihiro no kamikakushi</t>
  </si>
  <si>
    <t>July 20, 2001</t>
  </si>
  <si>
    <t>tt0245562</t>
  </si>
  <si>
    <t>Windtalkers</t>
  </si>
  <si>
    <t>June 14, 2002</t>
  </si>
  <si>
    <t>tt0245574</t>
  </si>
  <si>
    <t>Y tu mamÃ¡ tambiÃ©n</t>
  </si>
  <si>
    <t>June 8, 2001</t>
  </si>
  <si>
    <t>tt0245674</t>
  </si>
  <si>
    <t>Thir13en Ghosts</t>
  </si>
  <si>
    <t>October 23, 2001</t>
  </si>
  <si>
    <t>Steve Beck</t>
  </si>
  <si>
    <t>tt0245686</t>
  </si>
  <si>
    <t>Joe Dirt</t>
  </si>
  <si>
    <t>Dennie Gordon</t>
  </si>
  <si>
    <t>tt0245712</t>
  </si>
  <si>
    <t>Amores Perros</t>
  </si>
  <si>
    <t>Amores perros</t>
  </si>
  <si>
    <t>Alejandro G. IÃ±Ã¡rritu</t>
  </si>
  <si>
    <t>tt0245803</t>
  </si>
  <si>
    <t>Bulletproof Monk</t>
  </si>
  <si>
    <t>April 16, 2003</t>
  </si>
  <si>
    <t>Paul Hunter</t>
  </si>
  <si>
    <t>tt0245844</t>
  </si>
  <si>
    <t>The Count of Monte Cristo</t>
  </si>
  <si>
    <t>January 23, 2002</t>
  </si>
  <si>
    <t>tt0246460</t>
  </si>
  <si>
    <t>Die Another Day</t>
  </si>
  <si>
    <t>November 11, 2002</t>
  </si>
  <si>
    <t>tt0246578</t>
  </si>
  <si>
    <t>Donnie Darko</t>
  </si>
  <si>
    <t>January 19, 2001</t>
  </si>
  <si>
    <t>Richard Kelly</t>
  </si>
  <si>
    <t>tt0247586</t>
  </si>
  <si>
    <t>Nine Queens</t>
  </si>
  <si>
    <t>Nueve reinas</t>
  </si>
  <si>
    <t>August 31, 2000</t>
  </si>
  <si>
    <t>FabiÃ¡n Bielinsky</t>
  </si>
  <si>
    <t>tt0247638</t>
  </si>
  <si>
    <t>The Princess Diaries</t>
  </si>
  <si>
    <t>July 29, 2001</t>
  </si>
  <si>
    <t>tt0247745</t>
  </si>
  <si>
    <t>Super Troopers</t>
  </si>
  <si>
    <t>Jay Chandrasekhar</t>
  </si>
  <si>
    <t>tt0248126</t>
  </si>
  <si>
    <t>Kabhi Khushi Kabhie Gham...</t>
  </si>
  <si>
    <t>December 14, 2001</t>
  </si>
  <si>
    <t>Karan Johar</t>
  </si>
  <si>
    <t>tt0248667</t>
  </si>
  <si>
    <t>Ali</t>
  </si>
  <si>
    <t>tt0249462</t>
  </si>
  <si>
    <t>Billy Elliot</t>
  </si>
  <si>
    <t>Stephen Daldry</t>
  </si>
  <si>
    <t>tt0250494</t>
  </si>
  <si>
    <t>Legally Blonde</t>
  </si>
  <si>
    <t>Robert Luketic</t>
  </si>
  <si>
    <t>tt0250687</t>
  </si>
  <si>
    <t>Rat Race</t>
  </si>
  <si>
    <t>July 30, 2001</t>
  </si>
  <si>
    <t>tt0250797</t>
  </si>
  <si>
    <t>Unfaithful</t>
  </si>
  <si>
    <t>May 8, 2002</t>
  </si>
  <si>
    <t>tt0251075</t>
  </si>
  <si>
    <t>Evolution</t>
  </si>
  <si>
    <t>tt0251114</t>
  </si>
  <si>
    <t>Hart's War</t>
  </si>
  <si>
    <t>February 15, 2002</t>
  </si>
  <si>
    <t>tt0251127</t>
  </si>
  <si>
    <t>How to Lose a Guy in 10 Days</t>
  </si>
  <si>
    <t>January 27, 2003</t>
  </si>
  <si>
    <t>tt0251160</t>
  </si>
  <si>
    <t>John Q</t>
  </si>
  <si>
    <t>Nick Cassavetes</t>
  </si>
  <si>
    <t>tt0251736</t>
  </si>
  <si>
    <t>House of 1000 Corpses</t>
  </si>
  <si>
    <t>March 13, 2003</t>
  </si>
  <si>
    <t>Rob Zombie</t>
  </si>
  <si>
    <t>tt0252076</t>
  </si>
  <si>
    <t>Maid in Manhattan</t>
  </si>
  <si>
    <t>December 13, 2002</t>
  </si>
  <si>
    <t>Wayne Wang</t>
  </si>
  <si>
    <t>tt0252866</t>
  </si>
  <si>
    <t>American Pie 2</t>
  </si>
  <si>
    <t>August 6, 2001</t>
  </si>
  <si>
    <t>J.B. Rogers</t>
  </si>
  <si>
    <t>tt0253474</t>
  </si>
  <si>
    <t>The Pianist</t>
  </si>
  <si>
    <t>May 24, 2002</t>
  </si>
  <si>
    <t>tt0253556</t>
  </si>
  <si>
    <t>Reign of Fire</t>
  </si>
  <si>
    <t>July 9, 2002</t>
  </si>
  <si>
    <t>tt0253754</t>
  </si>
  <si>
    <t>Star Trek: Nemesis</t>
  </si>
  <si>
    <t>tt0253867</t>
  </si>
  <si>
    <t>The Sweetest Thing</t>
  </si>
  <si>
    <t>April 12, 2002</t>
  </si>
  <si>
    <t>tt0255798</t>
  </si>
  <si>
    <t>The Animal</t>
  </si>
  <si>
    <t>March 21, 2001</t>
  </si>
  <si>
    <t>Luke Greenfield</t>
  </si>
  <si>
    <t>tt0256009</t>
  </si>
  <si>
    <t>The Devil's Backbone</t>
  </si>
  <si>
    <t>El espinazo del diablo</t>
  </si>
  <si>
    <t>April 20, 2001</t>
  </si>
  <si>
    <t>tt0256380</t>
  </si>
  <si>
    <t>Shallow Hal</t>
  </si>
  <si>
    <t>November 1, 2001</t>
  </si>
  <si>
    <t>tt0256415</t>
  </si>
  <si>
    <t>Sweet Home Alabama</t>
  </si>
  <si>
    <t>September 20, 2002</t>
  </si>
  <si>
    <t>tt0257044</t>
  </si>
  <si>
    <t>Road to Perdition</t>
  </si>
  <si>
    <t>tt0257076</t>
  </si>
  <si>
    <t>S.W.A.T.</t>
  </si>
  <si>
    <t>August 8, 2003</t>
  </si>
  <si>
    <t>Clark Johnson</t>
  </si>
  <si>
    <t>tt0257106</t>
  </si>
  <si>
    <t>Scary Movie 2</t>
  </si>
  <si>
    <t>July 4, 2001</t>
  </si>
  <si>
    <t>tt0257360</t>
  </si>
  <si>
    <t>About Schmidt</t>
  </si>
  <si>
    <t>May 22, 2002</t>
  </si>
  <si>
    <t>tt0258000</t>
  </si>
  <si>
    <t>Panic Room</t>
  </si>
  <si>
    <t>March 18, 2002</t>
  </si>
  <si>
    <t>tt0258153</t>
  </si>
  <si>
    <t>S1m0ne</t>
  </si>
  <si>
    <t>August 23, 2002</t>
  </si>
  <si>
    <t>tt0258463</t>
  </si>
  <si>
    <t>The Bourne Identity</t>
  </si>
  <si>
    <t>June 6, 2002</t>
  </si>
  <si>
    <t>tt0259324</t>
  </si>
  <si>
    <t>Ghost Rider</t>
  </si>
  <si>
    <t>February 14, 2007</t>
  </si>
  <si>
    <t>Mark Steven Johnson</t>
  </si>
  <si>
    <t>tt0259446</t>
  </si>
  <si>
    <t>My Big Fat Greek Wedding</t>
  </si>
  <si>
    <t>February 22, 2002</t>
  </si>
  <si>
    <t>Joel Zwick</t>
  </si>
  <si>
    <t>tt0259711</t>
  </si>
  <si>
    <t>Vanilla Sky</t>
  </si>
  <si>
    <t>tt0260866</t>
  </si>
  <si>
    <t>Don't Say a Word</t>
  </si>
  <si>
    <t>September 24, 2001</t>
  </si>
  <si>
    <t>tt0261392</t>
  </si>
  <si>
    <t>Jay and Silent Bob Strike Back</t>
  </si>
  <si>
    <t>August 22, 2001</t>
  </si>
  <si>
    <t>tt0261983</t>
  </si>
  <si>
    <t>Session 9</t>
  </si>
  <si>
    <t>July 31, 2001</t>
  </si>
  <si>
    <t>Brad Anderson</t>
  </si>
  <si>
    <t>tt0263488</t>
  </si>
  <si>
    <t>Jeepers Creepers</t>
  </si>
  <si>
    <t>Victor Salva</t>
  </si>
  <si>
    <t>tt0264395</t>
  </si>
  <si>
    <t>Basic</t>
  </si>
  <si>
    <t>March 28, 2003</t>
  </si>
  <si>
    <t>tt0264464</t>
  </si>
  <si>
    <t>Catch Me If You Can</t>
  </si>
  <si>
    <t>December 16, 2002</t>
  </si>
  <si>
    <t>tt0264472</t>
  </si>
  <si>
    <t>Changing Lanes</t>
  </si>
  <si>
    <t>April 7, 2002</t>
  </si>
  <si>
    <t>tt0264616</t>
  </si>
  <si>
    <t>Frailty</t>
  </si>
  <si>
    <t>Bill Paxton</t>
  </si>
  <si>
    <t>tt0264935</t>
  </si>
  <si>
    <t>Murder by Numbers</t>
  </si>
  <si>
    <t>April 19, 2002</t>
  </si>
  <si>
    <t>Barbet Schroeder</t>
  </si>
  <si>
    <t>tt0265029</t>
  </si>
  <si>
    <t>America's Sweethearts</t>
  </si>
  <si>
    <t>July 17, 2001</t>
  </si>
  <si>
    <t>Joe Roth</t>
  </si>
  <si>
    <t>tt0265086</t>
  </si>
  <si>
    <t>Black Hawk Down</t>
  </si>
  <si>
    <t>December 18, 2001</t>
  </si>
  <si>
    <t>tt0265208</t>
  </si>
  <si>
    <t>The Girl Next Door</t>
  </si>
  <si>
    <t>February 18, 2004</t>
  </si>
  <si>
    <t>tt0265349</t>
  </si>
  <si>
    <t>The Mothman Prophecies</t>
  </si>
  <si>
    <t>January 25, 2002</t>
  </si>
  <si>
    <t>tt0265459</t>
  </si>
  <si>
    <t>One Hour Photo</t>
  </si>
  <si>
    <t>January 13, 2002</t>
  </si>
  <si>
    <t>Mark Romanek</t>
  </si>
  <si>
    <t>tt0265666</t>
  </si>
  <si>
    <t>The Royal Tenenbaums</t>
  </si>
  <si>
    <t>October 5, 2001</t>
  </si>
  <si>
    <t>tt0266308</t>
  </si>
  <si>
    <t>Battle Royale</t>
  </si>
  <si>
    <t>Batoru rowaiaru</t>
  </si>
  <si>
    <t>Kinji Fukasaku</t>
  </si>
  <si>
    <t>tt0266489</t>
  </si>
  <si>
    <t>Duplex</t>
  </si>
  <si>
    <t>September 26, 2003</t>
  </si>
  <si>
    <t>tt0266543</t>
  </si>
  <si>
    <t>Finding Nemo</t>
  </si>
  <si>
    <t>May 18, 2003</t>
  </si>
  <si>
    <t>Andrew Stanton, Lee Unkrich</t>
  </si>
  <si>
    <t>tt0266697</t>
  </si>
  <si>
    <t>Kill Bill: Vol. 1</t>
  </si>
  <si>
    <t>September 29, 2003</t>
  </si>
  <si>
    <t>tt0266915</t>
  </si>
  <si>
    <t>Rush Hour 2</t>
  </si>
  <si>
    <t>tt0266987</t>
  </si>
  <si>
    <t>Spy Game</t>
  </si>
  <si>
    <t>November 19, 2001</t>
  </si>
  <si>
    <t>tt0267626</t>
  </si>
  <si>
    <t>K-19: The Widowmaker</t>
  </si>
  <si>
    <t>July 19, 2002</t>
  </si>
  <si>
    <t>tt0267804</t>
  </si>
  <si>
    <t>The One</t>
  </si>
  <si>
    <t>November 2, 2001</t>
  </si>
  <si>
    <t>tt0267913</t>
  </si>
  <si>
    <t>Scooby-Doo</t>
  </si>
  <si>
    <t>June 8, 2002</t>
  </si>
  <si>
    <t>tt0268126</t>
  </si>
  <si>
    <t>Adaptation.</t>
  </si>
  <si>
    <t>December 3, 2002</t>
  </si>
  <si>
    <t>tt0268380</t>
  </si>
  <si>
    <t>Ice Age</t>
  </si>
  <si>
    <t>Carlos Saldanha, Chris Wedge</t>
  </si>
  <si>
    <t>tt0268695</t>
  </si>
  <si>
    <t>The Time Machine</t>
  </si>
  <si>
    <t>March 4, 2002</t>
  </si>
  <si>
    <t>Simon Wells</t>
  </si>
  <si>
    <t>tt0268978</t>
  </si>
  <si>
    <t>A Beautiful Mind</t>
  </si>
  <si>
    <t>December 13, 2001</t>
  </si>
  <si>
    <t>tt0268995</t>
  </si>
  <si>
    <t>The Majestic</t>
  </si>
  <si>
    <t>tt0269347</t>
  </si>
  <si>
    <t>The Hunted</t>
  </si>
  <si>
    <t>March 11, 2003</t>
  </si>
  <si>
    <t>tt0270288</t>
  </si>
  <si>
    <t>Confessions of a Dangerous Mind</t>
  </si>
  <si>
    <t>December 11, 2002</t>
  </si>
  <si>
    <t>George Clooney</t>
  </si>
  <si>
    <t>tt0271027</t>
  </si>
  <si>
    <t>Kiss of the Dragon</t>
  </si>
  <si>
    <t>June 25, 2001</t>
  </si>
  <si>
    <t>Chris Nahon</t>
  </si>
  <si>
    <t>tt0271367</t>
  </si>
  <si>
    <t>Eight Legged Freaks</t>
  </si>
  <si>
    <t>May 30, 2002</t>
  </si>
  <si>
    <t>Ellory Elkayem</t>
  </si>
  <si>
    <t>tt0272020</t>
  </si>
  <si>
    <t>The Last Castle</t>
  </si>
  <si>
    <t>October 19, 2001</t>
  </si>
  <si>
    <t>Rod Lurie</t>
  </si>
  <si>
    <t>tt0272152</t>
  </si>
  <si>
    <t>K-PAX</t>
  </si>
  <si>
    <t>October 22, 2001</t>
  </si>
  <si>
    <t>tt0272338</t>
  </si>
  <si>
    <t>Punch-Drunk Love</t>
  </si>
  <si>
    <t>May 19, 2002</t>
  </si>
  <si>
    <t>tt0273923</t>
  </si>
  <si>
    <t>Orange County</t>
  </si>
  <si>
    <t>January 7, 2002</t>
  </si>
  <si>
    <t>Jake Kasdan</t>
  </si>
  <si>
    <t>tt0274166</t>
  </si>
  <si>
    <t>Johnny English</t>
  </si>
  <si>
    <t>April 6, 2003</t>
  </si>
  <si>
    <t>tt0274558</t>
  </si>
  <si>
    <t>The Hours</t>
  </si>
  <si>
    <t>December 15, 2002</t>
  </si>
  <si>
    <t>tt0274812</t>
  </si>
  <si>
    <t>Secretary</t>
  </si>
  <si>
    <t>January 11, 2002</t>
  </si>
  <si>
    <t>Steven Shainberg</t>
  </si>
  <si>
    <t>tt0275491</t>
  </si>
  <si>
    <t>Bad Education</t>
  </si>
  <si>
    <t>La mala educaciÃ³n</t>
  </si>
  <si>
    <t>March 19, 2004</t>
  </si>
  <si>
    <t>Pedro AlmodÃ³var</t>
  </si>
  <si>
    <t>tt0275847</t>
  </si>
  <si>
    <t>Lilo &amp; Stitch</t>
  </si>
  <si>
    <t>June 16, 2002</t>
  </si>
  <si>
    <t>Dean DeBlois, Chris Sanders</t>
  </si>
  <si>
    <t>tt0276751</t>
  </si>
  <si>
    <t>About a Boy</t>
  </si>
  <si>
    <t>April 26, 2002</t>
  </si>
  <si>
    <t>Chris Weitz, Paul Weitz</t>
  </si>
  <si>
    <t>tt0276919</t>
  </si>
  <si>
    <t>Dogville</t>
  </si>
  <si>
    <t>May 19, 2003</t>
  </si>
  <si>
    <t>tt0277027</t>
  </si>
  <si>
    <t>I Am Sam</t>
  </si>
  <si>
    <t>December 3, 2001</t>
  </si>
  <si>
    <t>Jessie Nelson</t>
  </si>
  <si>
    <t>tt0277296</t>
  </si>
  <si>
    <t>The Scorpion King</t>
  </si>
  <si>
    <t>April 15, 2002</t>
  </si>
  <si>
    <t>tt0277371</t>
  </si>
  <si>
    <t>Not Another Teen Movie</t>
  </si>
  <si>
    <t>Joel Gallen</t>
  </si>
  <si>
    <t>tt0277434</t>
  </si>
  <si>
    <t>We Were Soldiers</t>
  </si>
  <si>
    <t>February 25, 2002</t>
  </si>
  <si>
    <t>tt0278488</t>
  </si>
  <si>
    <t>How High</t>
  </si>
  <si>
    <t>December 17, 2001</t>
  </si>
  <si>
    <t>Jesse Dylan</t>
  </si>
  <si>
    <t>tt0278504</t>
  </si>
  <si>
    <t>Insomnia</t>
  </si>
  <si>
    <t>May 3, 2002</t>
  </si>
  <si>
    <t>tt0280590</t>
  </si>
  <si>
    <t>Mr. Deeds</t>
  </si>
  <si>
    <t>June 28, 2002</t>
  </si>
  <si>
    <t>tt0280609</t>
  </si>
  <si>
    <t>Dog Soldiers</t>
  </si>
  <si>
    <t>March 22, 2002</t>
  </si>
  <si>
    <t>Neil Marshall</t>
  </si>
  <si>
    <t>tt0280707</t>
  </si>
  <si>
    <t>Gosford Park</t>
  </si>
  <si>
    <t>November 7, 2001</t>
  </si>
  <si>
    <t>tt0281358</t>
  </si>
  <si>
    <t>A Walk to Remember</t>
  </si>
  <si>
    <t>tt0281686</t>
  </si>
  <si>
    <t>Bubba Ho-Tep</t>
  </si>
  <si>
    <t>June 9, 2002</t>
  </si>
  <si>
    <t>Don Coscarelli</t>
  </si>
  <si>
    <t>tt0283111</t>
  </si>
  <si>
    <t>National Lampoon's Van Wilder</t>
  </si>
  <si>
    <t>April 4, 2002</t>
  </si>
  <si>
    <t>Walt Becker</t>
  </si>
  <si>
    <t>tt0284490</t>
  </si>
  <si>
    <t>Showtime</t>
  </si>
  <si>
    <t>March 11, 2002</t>
  </si>
  <si>
    <t>tt0285531</t>
  </si>
  <si>
    <t>Dreamcatcher</t>
  </si>
  <si>
    <t>March 6, 2003</t>
  </si>
  <si>
    <t>tt0285742</t>
  </si>
  <si>
    <t>Monster's Ball</t>
  </si>
  <si>
    <t>November 11, 2001</t>
  </si>
  <si>
    <t>Marc Forster</t>
  </si>
  <si>
    <t>tt0285823</t>
  </si>
  <si>
    <t>Once Upon a Time in Mexico</t>
  </si>
  <si>
    <t>August 27, 2003</t>
  </si>
  <si>
    <t>tt0286106</t>
  </si>
  <si>
    <t>Signs</t>
  </si>
  <si>
    <t>July 29, 2002</t>
  </si>
  <si>
    <t>tt0286112</t>
  </si>
  <si>
    <t>Shaolin Soccer</t>
  </si>
  <si>
    <t>Siu Lam juk kau</t>
  </si>
  <si>
    <t>July 5, 2001</t>
  </si>
  <si>
    <t>Stephen Chow</t>
  </si>
  <si>
    <t>tt0286244</t>
  </si>
  <si>
    <t>The Triplets of Belleville</t>
  </si>
  <si>
    <t>Les triplettes de Belleville</t>
  </si>
  <si>
    <t>Sylvain Chomet</t>
  </si>
  <si>
    <t>tt0286716</t>
  </si>
  <si>
    <t>Hulk</t>
  </si>
  <si>
    <t>June 17, 2003</t>
  </si>
  <si>
    <t>tt0286788</t>
  </si>
  <si>
    <t>What a Girl Wants</t>
  </si>
  <si>
    <t>March 27, 2003</t>
  </si>
  <si>
    <t>tt0287717</t>
  </si>
  <si>
    <t>Spy Kids 2: Island of Lost Dreams</t>
  </si>
  <si>
    <t>August 7, 2002</t>
  </si>
  <si>
    <t>tt0287978</t>
  </si>
  <si>
    <t>Daredevil</t>
  </si>
  <si>
    <t>February 9, 2003</t>
  </si>
  <si>
    <t>tt0288477</t>
  </si>
  <si>
    <t>Ghost Ship</t>
  </si>
  <si>
    <t>October 22, 2002</t>
  </si>
  <si>
    <t>tt0289043</t>
  </si>
  <si>
    <t>28 Days Later</t>
  </si>
  <si>
    <t>28 Days Later...</t>
  </si>
  <si>
    <t>November 1, 2002</t>
  </si>
  <si>
    <t>tt0289765</t>
  </si>
  <si>
    <t>Red Dragon</t>
  </si>
  <si>
    <t>September 30, 2002</t>
  </si>
  <si>
    <t>tt0289848</t>
  </si>
  <si>
    <t>Analyze That</t>
  </si>
  <si>
    <t>tt0289879</t>
  </si>
  <si>
    <t>The Butterfly Effect</t>
  </si>
  <si>
    <t>January 17, 2004</t>
  </si>
  <si>
    <t>Eric Bress, J. Mackye Gruber</t>
  </si>
  <si>
    <t>tt0289992</t>
  </si>
  <si>
    <t>The Life of David Gale</t>
  </si>
  <si>
    <t>February 7, 2003</t>
  </si>
  <si>
    <t>tt0290002</t>
  </si>
  <si>
    <t>Meet the Fockers</t>
  </si>
  <si>
    <t>December 16, 2004</t>
  </si>
  <si>
    <t>tt0290095</t>
  </si>
  <si>
    <t>The Tuxedo</t>
  </si>
  <si>
    <t>September 19, 2002</t>
  </si>
  <si>
    <t>Kevin Donovan</t>
  </si>
  <si>
    <t>tt0290334</t>
  </si>
  <si>
    <t>X2</t>
  </si>
  <si>
    <t>April 24, 2003</t>
  </si>
  <si>
    <t>tt0292506</t>
  </si>
  <si>
    <t>The Recruit</t>
  </si>
  <si>
    <t>January 25, 2003</t>
  </si>
  <si>
    <t>tt0292644</t>
  </si>
  <si>
    <t>The Rules of Attraction</t>
  </si>
  <si>
    <t>October 11, 2002</t>
  </si>
  <si>
    <t>Roger Avary</t>
  </si>
  <si>
    <t>tt0292963</t>
  </si>
  <si>
    <t>Before the Devil Knows You're Dead</t>
  </si>
  <si>
    <t>September 7, 2007</t>
  </si>
  <si>
    <t>tt0293429</t>
  </si>
  <si>
    <t>Simon McQuoid</t>
  </si>
  <si>
    <t>tt0293508</t>
  </si>
  <si>
    <t>The Phantom of the Opera</t>
  </si>
  <si>
    <t>December 9, 2004</t>
  </si>
  <si>
    <t>tt0293564</t>
  </si>
  <si>
    <t>Rush Hour 3</t>
  </si>
  <si>
    <t>July 30, 2007</t>
  </si>
  <si>
    <t>tt0293662</t>
  </si>
  <si>
    <t>The Transporter</t>
  </si>
  <si>
    <t>October 2, 2002</t>
  </si>
  <si>
    <t>Louis Leterrier, Corey Yuen</t>
  </si>
  <si>
    <t>tt0294870</t>
  </si>
  <si>
    <t>Rent</t>
  </si>
  <si>
    <t>November 23, 2005</t>
  </si>
  <si>
    <t>tt0295178</t>
  </si>
  <si>
    <t>Austin Powers in Goldmember</t>
  </si>
  <si>
    <t>July 22, 2002</t>
  </si>
  <si>
    <t>tt0295297</t>
  </si>
  <si>
    <t>Harry Potter and the Chamber of Secrets</t>
  </si>
  <si>
    <t>November 3, 2002</t>
  </si>
  <si>
    <t>tt0295700</t>
  </si>
  <si>
    <t>Wrong Turn</t>
  </si>
  <si>
    <t>May 30, 2003</t>
  </si>
  <si>
    <t>Rob Schmidt</t>
  </si>
  <si>
    <t>tt0295701</t>
  </si>
  <si>
    <t>xXx</t>
  </si>
  <si>
    <t>August 9, 2002</t>
  </si>
  <si>
    <t>tt0296042</t>
  </si>
  <si>
    <t>Ichi the Killer</t>
  </si>
  <si>
    <t>Koroshiya 1</t>
  </si>
  <si>
    <t>September 14, 2001</t>
  </si>
  <si>
    <t>Takashi Miike</t>
  </si>
  <si>
    <t>tt0296572</t>
  </si>
  <si>
    <t>The Chronicles of Riddick</t>
  </si>
  <si>
    <t>June 3, 2004</t>
  </si>
  <si>
    <t>tt0297181</t>
  </si>
  <si>
    <t>I Spy</t>
  </si>
  <si>
    <t>October 23, 2002</t>
  </si>
  <si>
    <t>tt0297284</t>
  </si>
  <si>
    <t>Mindhunters</t>
  </si>
  <si>
    <t>tt0298130</t>
  </si>
  <si>
    <t>The Ring</t>
  </si>
  <si>
    <t>tt0298148</t>
  </si>
  <si>
    <t>Shrek 2</t>
  </si>
  <si>
    <t>May 8, 2004</t>
  </si>
  <si>
    <t>Andrew Adamson, Kelly Asbury, Conrad Vernon</t>
  </si>
  <si>
    <t>tt0298203</t>
  </si>
  <si>
    <t>8 Mile</t>
  </si>
  <si>
    <t>September 8, 2002</t>
  </si>
  <si>
    <t>tt0298814</t>
  </si>
  <si>
    <t>The Core</t>
  </si>
  <si>
    <t>March 25, 2003</t>
  </si>
  <si>
    <t>tt0299658</t>
  </si>
  <si>
    <t>Chicago</t>
  </si>
  <si>
    <t>December 10, 2002</t>
  </si>
  <si>
    <t>Rob Marshall</t>
  </si>
  <si>
    <t>tt0299930</t>
  </si>
  <si>
    <t>Gigli</t>
  </si>
  <si>
    <t>July 27, 2003</t>
  </si>
  <si>
    <t>tt0299977</t>
  </si>
  <si>
    <t>Hero</t>
  </si>
  <si>
    <t>Ying xiong</t>
  </si>
  <si>
    <t>October 24, 2002</t>
  </si>
  <si>
    <t>Yimou Zhang</t>
  </si>
  <si>
    <t>tt0300051</t>
  </si>
  <si>
    <t>Jersey Girl</t>
  </si>
  <si>
    <t>March 9, 2004</t>
  </si>
  <si>
    <t>tt0300471</t>
  </si>
  <si>
    <t>Shanghai Knights</t>
  </si>
  <si>
    <t>January 30, 2003</t>
  </si>
  <si>
    <t>David Dobkin</t>
  </si>
  <si>
    <t>tt0300556</t>
  </si>
  <si>
    <t>Timeline</t>
  </si>
  <si>
    <t>November 19, 2003</t>
  </si>
  <si>
    <t>tt0301470</t>
  </si>
  <si>
    <t>Jeepers Creepers 2</t>
  </si>
  <si>
    <t>tt0302886</t>
  </si>
  <si>
    <t>Old School</t>
  </si>
  <si>
    <t>February 13, 2003</t>
  </si>
  <si>
    <t>tt0303816</t>
  </si>
  <si>
    <t>Cabin Fever</t>
  </si>
  <si>
    <t>September 14, 2002</t>
  </si>
  <si>
    <t>Eli Roth</t>
  </si>
  <si>
    <t>tt0304141</t>
  </si>
  <si>
    <t>Harry Potter and the Prisoner of Azkaban</t>
  </si>
  <si>
    <t>May 23, 2004</t>
  </si>
  <si>
    <t>tt0304415</t>
  </si>
  <si>
    <t>Mona Lisa Smile</t>
  </si>
  <si>
    <t>December 19, 2003</t>
  </si>
  <si>
    <t>tt0304669</t>
  </si>
  <si>
    <t>The Santa Clause 2</t>
  </si>
  <si>
    <t>October 27, 2002</t>
  </si>
  <si>
    <t>Michael Lembeck</t>
  </si>
  <si>
    <t>tt0305224</t>
  </si>
  <si>
    <t>Anger Management</t>
  </si>
  <si>
    <t>March 5, 2003</t>
  </si>
  <si>
    <t>tt0305357</t>
  </si>
  <si>
    <t>Charlie's Angels: Full Throttle</t>
  </si>
  <si>
    <t>June 18, 2003</t>
  </si>
  <si>
    <t>tt0305711</t>
  </si>
  <si>
    <t>Just Married</t>
  </si>
  <si>
    <t>January 8, 2003</t>
  </si>
  <si>
    <t>Shawn Levy</t>
  </si>
  <si>
    <t>tt0306047</t>
  </si>
  <si>
    <t>Scary Movie 3</t>
  </si>
  <si>
    <t>October 20, 2003</t>
  </si>
  <si>
    <t>tt0307453</t>
  </si>
  <si>
    <t>Shark Tale</t>
  </si>
  <si>
    <t>Bibo Bergeron, Vicky Jenson, Rob Letterman</t>
  </si>
  <si>
    <t>tt0307479</t>
  </si>
  <si>
    <t>Solaris</t>
  </si>
  <si>
    <t>November 19, 2002</t>
  </si>
  <si>
    <t>tt0307901</t>
  </si>
  <si>
    <t>25th Hour</t>
  </si>
  <si>
    <t>tt0307987</t>
  </si>
  <si>
    <t>Bad Santa</t>
  </si>
  <si>
    <t>November 18, 2003</t>
  </si>
  <si>
    <t>tt0308644</t>
  </si>
  <si>
    <t>Finding Neverland</t>
  </si>
  <si>
    <t>September 4, 2004</t>
  </si>
  <si>
    <t>tt0309593</t>
  </si>
  <si>
    <t>Final Destination 2</t>
  </si>
  <si>
    <t>David R. Ellis</t>
  </si>
  <si>
    <t>tt0309698</t>
  </si>
  <si>
    <t>Identity</t>
  </si>
  <si>
    <t>April 23, 2003</t>
  </si>
  <si>
    <t>tt0309987</t>
  </si>
  <si>
    <t>The Dreamers</t>
  </si>
  <si>
    <t>September 1, 2003</t>
  </si>
  <si>
    <t>tt0310775</t>
  </si>
  <si>
    <t>Sympathy for Mr. Vengeance</t>
  </si>
  <si>
    <t>Boksuneun naui geot</t>
  </si>
  <si>
    <t>March 29, 2002</t>
  </si>
  <si>
    <t>Park Chan-wook</t>
  </si>
  <si>
    <t>tt0310793</t>
  </si>
  <si>
    <t>Bowling for Columbine</t>
  </si>
  <si>
    <t>May 16, 2002</t>
  </si>
  <si>
    <t>Michael Moore</t>
  </si>
  <si>
    <t>tt0311113</t>
  </si>
  <si>
    <t>Master and Commander: The Far Side of the World</t>
  </si>
  <si>
    <t>November 11, 2003</t>
  </si>
  <si>
    <t>tt0311289</t>
  </si>
  <si>
    <t>Holes</t>
  </si>
  <si>
    <t>April 11, 2003</t>
  </si>
  <si>
    <t>tt0311429</t>
  </si>
  <si>
    <t>The League of Extraordinary Gentlemen</t>
  </si>
  <si>
    <t>July 11, 2003</t>
  </si>
  <si>
    <t>tt0312004</t>
  </si>
  <si>
    <t>Wallace &amp; Gromit: The Curse of the Were-Rabbit</t>
  </si>
  <si>
    <t>The Curse of the Were-Rabbit</t>
  </si>
  <si>
    <t>September 4, 2005</t>
  </si>
  <si>
    <t>Steve Box, Nick Park</t>
  </si>
  <si>
    <t>tt0312528</t>
  </si>
  <si>
    <t>The Cat in the Hat</t>
  </si>
  <si>
    <t>November 8, 2003</t>
  </si>
  <si>
    <t>Bo Welch</t>
  </si>
  <si>
    <t>tt0313443</t>
  </si>
  <si>
    <t>Out of Time</t>
  </si>
  <si>
    <t>September 7, 2003</t>
  </si>
  <si>
    <t>Carl Franklin</t>
  </si>
  <si>
    <t>tt0313542</t>
  </si>
  <si>
    <t>Runaway Jury</t>
  </si>
  <si>
    <t>October 9, 2003</t>
  </si>
  <si>
    <t>tt0313737</t>
  </si>
  <si>
    <t>Two Weeks Notice</t>
  </si>
  <si>
    <t>December 12, 2002</t>
  </si>
  <si>
    <t>Marc Lawrence</t>
  </si>
  <si>
    <t>tt0314331</t>
  </si>
  <si>
    <t>Love Actually</t>
  </si>
  <si>
    <t>Richard Curtis</t>
  </si>
  <si>
    <t>tt0314353</t>
  </si>
  <si>
    <t>Tears of the Sun</t>
  </si>
  <si>
    <t>March 3, 2003</t>
  </si>
  <si>
    <t>tt0315327</t>
  </si>
  <si>
    <t>Bruce Almighty</t>
  </si>
  <si>
    <t>May 14, 2003</t>
  </si>
  <si>
    <t>tt0315733</t>
  </si>
  <si>
    <t>21 Grams</t>
  </si>
  <si>
    <t>September 5, 2003</t>
  </si>
  <si>
    <t>tt0315983</t>
  </si>
  <si>
    <t>House of Sand and Fog</t>
  </si>
  <si>
    <t>Vadim Perelman</t>
  </si>
  <si>
    <t>tt0316356</t>
  </si>
  <si>
    <t>Open Range</t>
  </si>
  <si>
    <t>August 11, 2003</t>
  </si>
  <si>
    <t>tt0316396</t>
  </si>
  <si>
    <t>Peter Pan</t>
  </si>
  <si>
    <t>December 9, 2003</t>
  </si>
  <si>
    <t>tt0316654</t>
  </si>
  <si>
    <t>Spider-Man 2</t>
  </si>
  <si>
    <t>June 25, 2004</t>
  </si>
  <si>
    <t>tt0317198</t>
  </si>
  <si>
    <t>Bridget Jones: The Edge of Reason</t>
  </si>
  <si>
    <t>October 28, 2004</t>
  </si>
  <si>
    <t>Beeban Kidron</t>
  </si>
  <si>
    <t>tt0317219</t>
  </si>
  <si>
    <t>Cars</t>
  </si>
  <si>
    <t>March 14, 2006</t>
  </si>
  <si>
    <t>John Lasseter, Joe Ranft</t>
  </si>
  <si>
    <t>tt0317303</t>
  </si>
  <si>
    <t>Daddy Day Care</t>
  </si>
  <si>
    <t>May 4, 2003</t>
  </si>
  <si>
    <t>Steve Carr</t>
  </si>
  <si>
    <t>tt0317648</t>
  </si>
  <si>
    <t>Hidalgo</t>
  </si>
  <si>
    <t>February 17, 2004</t>
  </si>
  <si>
    <t>tt0317705</t>
  </si>
  <si>
    <t>The Incredibles</t>
  </si>
  <si>
    <t>October 27, 2004</t>
  </si>
  <si>
    <t>tt0317740</t>
  </si>
  <si>
    <t>The Italian Job</t>
  </si>
  <si>
    <t>tt0317919</t>
  </si>
  <si>
    <t>Mission: Impossible III</t>
  </si>
  <si>
    <t>April 24, 2006</t>
  </si>
  <si>
    <t>J.J. Abrams</t>
  </si>
  <si>
    <t>tt0318627</t>
  </si>
  <si>
    <t>Resident Evil: Apocalypse</t>
  </si>
  <si>
    <t>August 23, 2004</t>
  </si>
  <si>
    <t>Alexander Witt</t>
  </si>
  <si>
    <t>tt0318649</t>
  </si>
  <si>
    <t>Sahara</t>
  </si>
  <si>
    <t>April 4, 2005</t>
  </si>
  <si>
    <t>Breck Eisner</t>
  </si>
  <si>
    <t>tt0319061</t>
  </si>
  <si>
    <t>Big Fish</t>
  </si>
  <si>
    <t>December 4, 2003</t>
  </si>
  <si>
    <t>tt0319262</t>
  </si>
  <si>
    <t>The Day After Tomorrow</t>
  </si>
  <si>
    <t>May 17, 2004</t>
  </si>
  <si>
    <t>tt0319343</t>
  </si>
  <si>
    <t>Elf</t>
  </si>
  <si>
    <t>Jon Favreau</t>
  </si>
  <si>
    <t>tt0320661</t>
  </si>
  <si>
    <t>Kingdom of Heaven</t>
  </si>
  <si>
    <t>May 2, 2005</t>
  </si>
  <si>
    <t>tt0320691</t>
  </si>
  <si>
    <t>Underworld</t>
  </si>
  <si>
    <t>September 8, 2003</t>
  </si>
  <si>
    <t>Len Wiseman</t>
  </si>
  <si>
    <t>tt0322259</t>
  </si>
  <si>
    <t>2 Fast 2 Furious</t>
  </si>
  <si>
    <t>June 3, 2003</t>
  </si>
  <si>
    <t>tt0322330</t>
  </si>
  <si>
    <t>Freaky Friday</t>
  </si>
  <si>
    <t>August 4, 2003</t>
  </si>
  <si>
    <t>Mark Waters</t>
  </si>
  <si>
    <t>tt0322802</t>
  </si>
  <si>
    <t>Jackass: The Movie</t>
  </si>
  <si>
    <t>October 21, 2002</t>
  </si>
  <si>
    <t>Jeff Tremaine</t>
  </si>
  <si>
    <t>tt0324216</t>
  </si>
  <si>
    <t>The Texas Chainsaw Massacre</t>
  </si>
  <si>
    <t>October 15, 2003</t>
  </si>
  <si>
    <t>Marcus Nispel</t>
  </si>
  <si>
    <t>tt0324554</t>
  </si>
  <si>
    <t>Wicker Park</t>
  </si>
  <si>
    <t>July 4, 2004</t>
  </si>
  <si>
    <t>Paul McGuigan</t>
  </si>
  <si>
    <t>tt0325703</t>
  </si>
  <si>
    <t>Lara Croft: Tomb Raider - The Cradle of Life</t>
  </si>
  <si>
    <t>July 21, 2003</t>
  </si>
  <si>
    <t>tt0325710</t>
  </si>
  <si>
    <t>The Last Samurai</t>
  </si>
  <si>
    <t>November 22, 2003</t>
  </si>
  <si>
    <t>tt0325805</t>
  </si>
  <si>
    <t>Matchstick Men</t>
  </si>
  <si>
    <t>tt0325980</t>
  </si>
  <si>
    <t>Pirates of the Caribbean: The Curse of the Black Pearl</t>
  </si>
  <si>
    <t>June 28, 2003</t>
  </si>
  <si>
    <t>tt0327056</t>
  </si>
  <si>
    <t>Mystic River</t>
  </si>
  <si>
    <t>May 23, 2003</t>
  </si>
  <si>
    <t>tt0327084</t>
  </si>
  <si>
    <t>Over the Hedge</t>
  </si>
  <si>
    <t>April 22, 2006</t>
  </si>
  <si>
    <t>Tim Johnson, Karey Kirkpatrick</t>
  </si>
  <si>
    <t>tt0327137</t>
  </si>
  <si>
    <t>Secondhand Lions</t>
  </si>
  <si>
    <t>Tim McCanlies</t>
  </si>
  <si>
    <t>tt0327162</t>
  </si>
  <si>
    <t>The Stepford Wives</t>
  </si>
  <si>
    <t>June 6, 2004</t>
  </si>
  <si>
    <t>tt0327247</t>
  </si>
  <si>
    <t>The Whole Ten Yards</t>
  </si>
  <si>
    <t>April 7, 2004</t>
  </si>
  <si>
    <t>tt0327437</t>
  </si>
  <si>
    <t>Around the World in 80 Days</t>
  </si>
  <si>
    <t>June 13, 2004</t>
  </si>
  <si>
    <t>tt0327554</t>
  </si>
  <si>
    <t>Catwoman</t>
  </si>
  <si>
    <t>July 19, 2004</t>
  </si>
  <si>
    <t>Pitof</t>
  </si>
  <si>
    <t>tt0327597</t>
  </si>
  <si>
    <t>Coraline</t>
  </si>
  <si>
    <t>February 5, 2009</t>
  </si>
  <si>
    <t>tt0327679</t>
  </si>
  <si>
    <t>Ella Enchanted</t>
  </si>
  <si>
    <t>April 9, 2004</t>
  </si>
  <si>
    <t>Tommy O'Haver</t>
  </si>
  <si>
    <t>tt0327850</t>
  </si>
  <si>
    <t>The Rundown</t>
  </si>
  <si>
    <t>September 22, 2003</t>
  </si>
  <si>
    <t>Peter Berg</t>
  </si>
  <si>
    <t>tt0328107</t>
  </si>
  <si>
    <t>Man on Fire</t>
  </si>
  <si>
    <t>April 18, 2004</t>
  </si>
  <si>
    <t>tt0328538</t>
  </si>
  <si>
    <t>Thirteen</t>
  </si>
  <si>
    <t>January 17, 2003</t>
  </si>
  <si>
    <t>Catherine Hardwicke</t>
  </si>
  <si>
    <t>tt0328589</t>
  </si>
  <si>
    <t>Under the Tuscan Sun</t>
  </si>
  <si>
    <t>September 20, 2003</t>
  </si>
  <si>
    <t>Audrey Wells</t>
  </si>
  <si>
    <t>tt0328828</t>
  </si>
  <si>
    <t>American Wedding</t>
  </si>
  <si>
    <t>July 24, 2003</t>
  </si>
  <si>
    <t>tt0328880</t>
  </si>
  <si>
    <t>Brother Bear</t>
  </si>
  <si>
    <t>Aaron Blaise, Robert Walker</t>
  </si>
  <si>
    <t>tt0329101</t>
  </si>
  <si>
    <t>Freddy vs. Jason</t>
  </si>
  <si>
    <t>August 13, 2003</t>
  </si>
  <si>
    <t>tt0329575</t>
  </si>
  <si>
    <t>Seabiscuit</t>
  </si>
  <si>
    <t>July 22, 2003</t>
  </si>
  <si>
    <t>tt0329774</t>
  </si>
  <si>
    <t>xXx: State of the Union</t>
  </si>
  <si>
    <t>April 27, 2005</t>
  </si>
  <si>
    <t>tt0330373</t>
  </si>
  <si>
    <t>Harry Potter and the Goblet of Fire</t>
  </si>
  <si>
    <t>November 6, 2005</t>
  </si>
  <si>
    <t>tt0330793</t>
  </si>
  <si>
    <t>The Punisher</t>
  </si>
  <si>
    <t>April 12, 2004</t>
  </si>
  <si>
    <t>Jonathan Hensleigh</t>
  </si>
  <si>
    <t>tt0331632</t>
  </si>
  <si>
    <t>Scooby-Doo 2: Monsters Unleashed</t>
  </si>
  <si>
    <t>March 20, 2004</t>
  </si>
  <si>
    <t>tt0332280</t>
  </si>
  <si>
    <t>The Notebook</t>
  </si>
  <si>
    <t>tt0332379</t>
  </si>
  <si>
    <t>School of Rock</t>
  </si>
  <si>
    <t>September 9, 2003</t>
  </si>
  <si>
    <t>tt0332452</t>
  </si>
  <si>
    <t>Troy</t>
  </si>
  <si>
    <t>May 9, 2004</t>
  </si>
  <si>
    <t>tt0333766</t>
  </si>
  <si>
    <t>Garden State</t>
  </si>
  <si>
    <t>January 16, 2004</t>
  </si>
  <si>
    <t>Zach Braff</t>
  </si>
  <si>
    <t>tt0333780</t>
  </si>
  <si>
    <t>Legally Blonde 2: Red, White &amp; Blonde</t>
  </si>
  <si>
    <t>Charles Herman-Wurmfeld</t>
  </si>
  <si>
    <t>tt0335119</t>
  </si>
  <si>
    <t>Girl with a Pearl Earring</t>
  </si>
  <si>
    <t>August 31, 2003</t>
  </si>
  <si>
    <t>Peter Webber</t>
  </si>
  <si>
    <t>tt0335245</t>
  </si>
  <si>
    <t>The Ladykillers</t>
  </si>
  <si>
    <t>March 26, 2004</t>
  </si>
  <si>
    <t>tt0335266</t>
  </si>
  <si>
    <t>Lost in Translation</t>
  </si>
  <si>
    <t>August 29, 2003</t>
  </si>
  <si>
    <t>tt0335345</t>
  </si>
  <si>
    <t>The Passion of the Christ</t>
  </si>
  <si>
    <t>February 25, 2004</t>
  </si>
  <si>
    <t>tt0335438</t>
  </si>
  <si>
    <t>Starsky &amp; Hutch</t>
  </si>
  <si>
    <t>February 26, 2004</t>
  </si>
  <si>
    <t>tt0337563</t>
  </si>
  <si>
    <t>13 Going on 30</t>
  </si>
  <si>
    <t>April 14, 2004</t>
  </si>
  <si>
    <t>Gary Winick</t>
  </si>
  <si>
    <t>tt0337741</t>
  </si>
  <si>
    <t>Something's Gotta Give</t>
  </si>
  <si>
    <t>December 3, 2003</t>
  </si>
  <si>
    <t>tt0337921</t>
  </si>
  <si>
    <t>Cellular</t>
  </si>
  <si>
    <t>September 10, 2004</t>
  </si>
  <si>
    <t>tt0337978</t>
  </si>
  <si>
    <t>Live Free or Die Hard</t>
  </si>
  <si>
    <t>June 12, 2007</t>
  </si>
  <si>
    <t>tt0338013</t>
  </si>
  <si>
    <t>Eternal Sunshine of the Spotless Mind</t>
  </si>
  <si>
    <t>Michel Gondry</t>
  </si>
  <si>
    <t>tt0338094</t>
  </si>
  <si>
    <t>The Haunted Mansion</t>
  </si>
  <si>
    <t>November 26, 2003</t>
  </si>
  <si>
    <t>tt0338337</t>
  </si>
  <si>
    <t>Paycheck</t>
  </si>
  <si>
    <t>tt0338348</t>
  </si>
  <si>
    <t>The Polar Express</t>
  </si>
  <si>
    <t>October 21, 2004</t>
  </si>
  <si>
    <t>tt0338459</t>
  </si>
  <si>
    <t>Spy Kids 3: Game Over</t>
  </si>
  <si>
    <t>July 13, 2003</t>
  </si>
  <si>
    <t>tt0338466</t>
  </si>
  <si>
    <t>Stuck on You</t>
  </si>
  <si>
    <t>December 10, 2003</t>
  </si>
  <si>
    <t>tt0338526</t>
  </si>
  <si>
    <t>Van Helsing</t>
  </si>
  <si>
    <t>May 3, 2004</t>
  </si>
  <si>
    <t>tt0338564</t>
  </si>
  <si>
    <t>Infernal Affairs</t>
  </si>
  <si>
    <t>Mou gaan dou</t>
  </si>
  <si>
    <t>Andrew Lau, Alan Mak</t>
  </si>
  <si>
    <t>tt0338751</t>
  </si>
  <si>
    <t>The Aviator</t>
  </si>
  <si>
    <t>December 14, 2004</t>
  </si>
  <si>
    <t>tt0339291</t>
  </si>
  <si>
    <t>A Series of Unfortunate Events</t>
  </si>
  <si>
    <t>tt0340163</t>
  </si>
  <si>
    <t>Hostage</t>
  </si>
  <si>
    <t>March 9, 2005</t>
  </si>
  <si>
    <t>Florent-Emilio Siri</t>
  </si>
  <si>
    <t>tt0340377</t>
  </si>
  <si>
    <t>The Station Agent</t>
  </si>
  <si>
    <t>January 26, 2003</t>
  </si>
  <si>
    <t>Tom McCarthy</t>
  </si>
  <si>
    <t>tt0340855</t>
  </si>
  <si>
    <t>Monster</t>
  </si>
  <si>
    <t>November 16, 2003</t>
  </si>
  <si>
    <t>Patty Jenkins</t>
  </si>
  <si>
    <t>tt0342258</t>
  </si>
  <si>
    <t>Unleashed</t>
  </si>
  <si>
    <t>January 10, 2005</t>
  </si>
  <si>
    <t>Louis Leterrier</t>
  </si>
  <si>
    <t>tt0343135</t>
  </si>
  <si>
    <t>Along Came Polly</t>
  </si>
  <si>
    <t>January 12, 2004</t>
  </si>
  <si>
    <t>John Hamburg</t>
  </si>
  <si>
    <t>tt0343660</t>
  </si>
  <si>
    <t>50 First Dates</t>
  </si>
  <si>
    <t>February 3, 2004</t>
  </si>
  <si>
    <t>tt0343737</t>
  </si>
  <si>
    <t>The Good Shepherd</t>
  </si>
  <si>
    <t>December 11, 2006</t>
  </si>
  <si>
    <t>tt0343818</t>
  </si>
  <si>
    <t>I, Robot</t>
  </si>
  <si>
    <t>July 7, 2004</t>
  </si>
  <si>
    <t>tt0344510</t>
  </si>
  <si>
    <t>A Very Long Engagement</t>
  </si>
  <si>
    <t>Un long dimanche de fianÃ§ailles</t>
  </si>
  <si>
    <t>tt0345950</t>
  </si>
  <si>
    <t>The SpongeBob SquarePants Movie</t>
  </si>
  <si>
    <t>November 14, 2004</t>
  </si>
  <si>
    <t>Stephen Hillenburg, Mark Osborne</t>
  </si>
  <si>
    <t>tt0346156</t>
  </si>
  <si>
    <t>Sky Captain and the World of Tomorrow</t>
  </si>
  <si>
    <t>April 4, 2004</t>
  </si>
  <si>
    <t>Kerry Conran</t>
  </si>
  <si>
    <t>tt0346491</t>
  </si>
  <si>
    <t>Alexander</t>
  </si>
  <si>
    <t>November 16, 2004</t>
  </si>
  <si>
    <t>tt0347149</t>
  </si>
  <si>
    <t>Howl's Moving Castle</t>
  </si>
  <si>
    <t>Hauru no ugoku shiro</t>
  </si>
  <si>
    <t>September 5, 2004</t>
  </si>
  <si>
    <t>tt0348150</t>
  </si>
  <si>
    <t>Superman Returns</t>
  </si>
  <si>
    <t>June 21, 2006</t>
  </si>
  <si>
    <t>tt0348333</t>
  </si>
  <si>
    <t>Waiting...</t>
  </si>
  <si>
    <t>Rob McKittrick</t>
  </si>
  <si>
    <t>tt0348836</t>
  </si>
  <si>
    <t>Gothika</t>
  </si>
  <si>
    <t>November 13, 2003</t>
  </si>
  <si>
    <t>tt0349205</t>
  </si>
  <si>
    <t>Cheaper by the Dozen</t>
  </si>
  <si>
    <t>tt0349683</t>
  </si>
  <si>
    <t>King Arthur</t>
  </si>
  <si>
    <t>June 28, 2004</t>
  </si>
  <si>
    <t>tt0349710</t>
  </si>
  <si>
    <t>Ladder 49</t>
  </si>
  <si>
    <t>September 20, 2004</t>
  </si>
  <si>
    <t>Jay Russell</t>
  </si>
  <si>
    <t>tt0349825</t>
  </si>
  <si>
    <t>Miracle</t>
  </si>
  <si>
    <t>February 2, 2004</t>
  </si>
  <si>
    <t>Gavin O'Connor</t>
  </si>
  <si>
    <t>tt0349903</t>
  </si>
  <si>
    <t>Ocean's Twelve</t>
  </si>
  <si>
    <t>December 8, 2004</t>
  </si>
  <si>
    <t>tt0350258</t>
  </si>
  <si>
    <t>Ray</t>
  </si>
  <si>
    <t>September 12, 2004</t>
  </si>
  <si>
    <t>tt0351283</t>
  </si>
  <si>
    <t>Madagascar</t>
  </si>
  <si>
    <t>May 25, 2005</t>
  </si>
  <si>
    <t>Eric Darnell, Tom McGrath</t>
  </si>
  <si>
    <t>tt0351977</t>
  </si>
  <si>
    <t>Walking Tall</t>
  </si>
  <si>
    <t>March 29, 2004</t>
  </si>
  <si>
    <t>Kevin Bray</t>
  </si>
  <si>
    <t>tt0352248</t>
  </si>
  <si>
    <t>Cinderella Man</t>
  </si>
  <si>
    <t>May 23, 2005</t>
  </si>
  <si>
    <t>tt0353969</t>
  </si>
  <si>
    <t>Memories of Murder</t>
  </si>
  <si>
    <t>Salinui chueok</t>
  </si>
  <si>
    <t>May 2, 2003</t>
  </si>
  <si>
    <t>Bong Joon Ho</t>
  </si>
  <si>
    <t>tt0354899</t>
  </si>
  <si>
    <t>The Science of Sleep</t>
  </si>
  <si>
    <t>La science des rÃªves</t>
  </si>
  <si>
    <t>February 11, 2006</t>
  </si>
  <si>
    <t>tt0355295</t>
  </si>
  <si>
    <t>The Brothers Grimm</t>
  </si>
  <si>
    <t>August 26, 2005</t>
  </si>
  <si>
    <t>tt0355702</t>
  </si>
  <si>
    <t>Lords of Dogtown</t>
  </si>
  <si>
    <t>June 3, 2005</t>
  </si>
  <si>
    <t>tt0356150</t>
  </si>
  <si>
    <t>EuroTrip</t>
  </si>
  <si>
    <t>February 20, 2004</t>
  </si>
  <si>
    <t>Jeff Schaffer, David Mandel, Alec Berg</t>
  </si>
  <si>
    <t>tt0356470</t>
  </si>
  <si>
    <t>A Cinderella Story</t>
  </si>
  <si>
    <t>July 10, 2004</t>
  </si>
  <si>
    <t>Mark Rosman</t>
  </si>
  <si>
    <t>tt0356618</t>
  </si>
  <si>
    <t>The Forgotten</t>
  </si>
  <si>
    <t>September 24, 2004</t>
  </si>
  <si>
    <t>tt0356634</t>
  </si>
  <si>
    <t>Garfield</t>
  </si>
  <si>
    <t>Garfield: The Movie</t>
  </si>
  <si>
    <t>tt0356680</t>
  </si>
  <si>
    <t>The Family Stone</t>
  </si>
  <si>
    <t>November 26, 2005</t>
  </si>
  <si>
    <t>Thomas Bezucha</t>
  </si>
  <si>
    <t>tt0356721</t>
  </si>
  <si>
    <t>I Heart Huckabees</t>
  </si>
  <si>
    <t>tt0356910</t>
  </si>
  <si>
    <t>Mr. &amp; Mrs. Smith</t>
  </si>
  <si>
    <t>June 7, 2005</t>
  </si>
  <si>
    <t>tt0357277</t>
  </si>
  <si>
    <t>Elektra</t>
  </si>
  <si>
    <t>January 8, 2005</t>
  </si>
  <si>
    <t>tt0357413</t>
  </si>
  <si>
    <t>Anchorman: The Legend of Ron Burgundy</t>
  </si>
  <si>
    <t>June 9, 2004</t>
  </si>
  <si>
    <t>Adam McKay</t>
  </si>
  <si>
    <t>tt0358082</t>
  </si>
  <si>
    <t>Robots</t>
  </si>
  <si>
    <t>March 10, 2005</t>
  </si>
  <si>
    <t>Chris Wedge, Carlos Saldanha</t>
  </si>
  <si>
    <t>tt0358273</t>
  </si>
  <si>
    <t>Walk the Line</t>
  </si>
  <si>
    <t>tt0359013</t>
  </si>
  <si>
    <t>Blade: Trinity</t>
  </si>
  <si>
    <t>December 7, 2004</t>
  </si>
  <si>
    <t>David S. Goyer</t>
  </si>
  <si>
    <t>tt0359950</t>
  </si>
  <si>
    <t>The Secret Life of Walter Mitty</t>
  </si>
  <si>
    <t>October 5, 2013</t>
  </si>
  <si>
    <t>tt0360201</t>
  </si>
  <si>
    <t>Wimbledon</t>
  </si>
  <si>
    <t>September 13, 2004</t>
  </si>
  <si>
    <t>Richard Loncraine</t>
  </si>
  <si>
    <t>tt0360486</t>
  </si>
  <si>
    <t>Constantine</t>
  </si>
  <si>
    <t>February 7, 2005</t>
  </si>
  <si>
    <t>Francis Lawrence</t>
  </si>
  <si>
    <t>tt0360717</t>
  </si>
  <si>
    <t>King Kong</t>
  </si>
  <si>
    <t>December 5, 2005</t>
  </si>
  <si>
    <t>tt0361596</t>
  </si>
  <si>
    <t>Fahrenheit 9/11</t>
  </si>
  <si>
    <t>tt0361748</t>
  </si>
  <si>
    <t>Inglourious Basterds</t>
  </si>
  <si>
    <t>May 20, 2009</t>
  </si>
  <si>
    <t>tt0361862</t>
  </si>
  <si>
    <t>The Machinist</t>
  </si>
  <si>
    <t>January 18, 2004</t>
  </si>
  <si>
    <t>tt0362120</t>
  </si>
  <si>
    <t>Scary Movie 4</t>
  </si>
  <si>
    <t>April 12, 2006</t>
  </si>
  <si>
    <t>tt0362165</t>
  </si>
  <si>
    <t>Son of the Mask</t>
  </si>
  <si>
    <t>February 11, 2005</t>
  </si>
  <si>
    <t>tt0362227</t>
  </si>
  <si>
    <t>The Terminal</t>
  </si>
  <si>
    <t>tt0362269</t>
  </si>
  <si>
    <t>Kinsey</t>
  </si>
  <si>
    <t>Bill Condon</t>
  </si>
  <si>
    <t>tt0362270</t>
  </si>
  <si>
    <t>The Life Aquatic with Steve Zissou</t>
  </si>
  <si>
    <t>November 20, 2004</t>
  </si>
  <si>
    <t>tt0362478</t>
  </si>
  <si>
    <t>The Box</t>
  </si>
  <si>
    <t>September 17, 2009</t>
  </si>
  <si>
    <t>tt0363547</t>
  </si>
  <si>
    <t>Zack Snyder</t>
  </si>
  <si>
    <t>tt0363589</t>
  </si>
  <si>
    <t>Elephant</t>
  </si>
  <si>
    <t>tt0363771</t>
  </si>
  <si>
    <t>The Chronicles of Narnia: The Lion, the Witch and the Wardrobe</t>
  </si>
  <si>
    <t>December 7, 2005</t>
  </si>
  <si>
    <t>Andrew Adamson</t>
  </si>
  <si>
    <t>tt0363988</t>
  </si>
  <si>
    <t>Secret Window</t>
  </si>
  <si>
    <t>March 7, 2004</t>
  </si>
  <si>
    <t>tt0364045</t>
  </si>
  <si>
    <t>Taking Lives</t>
  </si>
  <si>
    <t>March 16, 2004</t>
  </si>
  <si>
    <t>D.J. Caruso</t>
  </si>
  <si>
    <t>tt0364569</t>
  </si>
  <si>
    <t>Oldboy</t>
  </si>
  <si>
    <t>Oldeuboi</t>
  </si>
  <si>
    <t>November 21, 2003</t>
  </si>
  <si>
    <t>tt0364725</t>
  </si>
  <si>
    <t>Dodgeball: A True Underdog Story</t>
  </si>
  <si>
    <t>June 18, 2004</t>
  </si>
  <si>
    <t>Rawson Marshall Thurber</t>
  </si>
  <si>
    <t>tt0364751</t>
  </si>
  <si>
    <t>Without a Paddle</t>
  </si>
  <si>
    <t>August 20, 2004</t>
  </si>
  <si>
    <t>tt0364970</t>
  </si>
  <si>
    <t>Babylon A.D.</t>
  </si>
  <si>
    <t>August 20, 2008</t>
  </si>
  <si>
    <t>tt0365737</t>
  </si>
  <si>
    <t>Syriana</t>
  </si>
  <si>
    <t>Stephen Gaghan</t>
  </si>
  <si>
    <t>tt0365830</t>
  </si>
  <si>
    <t>Tenacious D in the Pick of Destiny</t>
  </si>
  <si>
    <t>Tenacious D in The Pick of Destiny</t>
  </si>
  <si>
    <t>October 26, 2006</t>
  </si>
  <si>
    <t>Liam Lynch</t>
  </si>
  <si>
    <t>tt0365907</t>
  </si>
  <si>
    <t>A Walk Among the Tombstones</t>
  </si>
  <si>
    <t>September 18, 2014</t>
  </si>
  <si>
    <t>Scott Frank</t>
  </si>
  <si>
    <t>tt0366548</t>
  </si>
  <si>
    <t>Happy Feet</t>
  </si>
  <si>
    <t>November 12, 2006</t>
  </si>
  <si>
    <t>Judy Morris, Warren Coleman, George Miller</t>
  </si>
  <si>
    <t>tt0366551</t>
  </si>
  <si>
    <t>Harold &amp; Kumar Go to White Castle</t>
  </si>
  <si>
    <t>tt0366627</t>
  </si>
  <si>
    <t>The Jacket</t>
  </si>
  <si>
    <t>January 23, 2005</t>
  </si>
  <si>
    <t>John Maybury</t>
  </si>
  <si>
    <t>tt0367089</t>
  </si>
  <si>
    <t>The Squid and the Whale</t>
  </si>
  <si>
    <t>January 24, 2005</t>
  </si>
  <si>
    <t>Noah Baumbach</t>
  </si>
  <si>
    <t>tt0367594</t>
  </si>
  <si>
    <t>Charlie and the Chocolate Factory</t>
  </si>
  <si>
    <t>July 10, 2005</t>
  </si>
  <si>
    <t>tt0367652</t>
  </si>
  <si>
    <t>Deuce Bigalow: European Gigolo</t>
  </si>
  <si>
    <t>August 6, 2005</t>
  </si>
  <si>
    <t>Mike Bigelow</t>
  </si>
  <si>
    <t>tt0367882</t>
  </si>
  <si>
    <t>Indiana Jones and the Kingdom of the Crystal Skull</t>
  </si>
  <si>
    <t>May 18, 2008</t>
  </si>
  <si>
    <t>tt0367959</t>
  </si>
  <si>
    <t>Hannibal Rising</t>
  </si>
  <si>
    <t>February 7, 2007</t>
  </si>
  <si>
    <t>tt0368008</t>
  </si>
  <si>
    <t>The Manchurian Candidate</t>
  </si>
  <si>
    <t>tt0368226</t>
  </si>
  <si>
    <t>The Room</t>
  </si>
  <si>
    <t>June 27, 2003</t>
  </si>
  <si>
    <t>Tommy Wiseau</t>
  </si>
  <si>
    <t>tt0368447</t>
  </si>
  <si>
    <t>The Village</t>
  </si>
  <si>
    <t>July 26, 2004</t>
  </si>
  <si>
    <t>tt0368709</t>
  </si>
  <si>
    <t>Elizabethtown</t>
  </si>
  <si>
    <t>tt0368794</t>
  </si>
  <si>
    <t>I'm Not There</t>
  </si>
  <si>
    <t>Todd Haynes</t>
  </si>
  <si>
    <t>tt0368891</t>
  </si>
  <si>
    <t>National Treasure</t>
  </si>
  <si>
    <t>November 8, 2004</t>
  </si>
  <si>
    <t>tt0368933</t>
  </si>
  <si>
    <t>The Princess Diaries 2: Royal Engagement</t>
  </si>
  <si>
    <t>August 7, 2004</t>
  </si>
  <si>
    <t>tt0369339</t>
  </si>
  <si>
    <t>Collateral</t>
  </si>
  <si>
    <t>August 2, 2004</t>
  </si>
  <si>
    <t>tt0369436</t>
  </si>
  <si>
    <t>Four Christmases</t>
  </si>
  <si>
    <t>November 20, 2008</t>
  </si>
  <si>
    <t>Seth Gordon</t>
  </si>
  <si>
    <t>tt0369441</t>
  </si>
  <si>
    <t>Fun with Dick and Jane</t>
  </si>
  <si>
    <t>December 21, 2005</t>
  </si>
  <si>
    <t>tt0369610</t>
  </si>
  <si>
    <t>Jurassic World</t>
  </si>
  <si>
    <t>May 29, 2015</t>
  </si>
  <si>
    <t>Colin Trevorrow</t>
  </si>
  <si>
    <t>tt0369735</t>
  </si>
  <si>
    <t>Monster-in-Law</t>
  </si>
  <si>
    <t>May 5, 2005</t>
  </si>
  <si>
    <t>tt0370032</t>
  </si>
  <si>
    <t>Ultraviolet</t>
  </si>
  <si>
    <t>March 3, 2006</t>
  </si>
  <si>
    <t>tt0370263</t>
  </si>
  <si>
    <t>Alien vs. Predator</t>
  </si>
  <si>
    <t>AVP: Alien vs. Predator</t>
  </si>
  <si>
    <t>August 12, 2004</t>
  </si>
  <si>
    <t>tt0371246</t>
  </si>
  <si>
    <t>Spanglish</t>
  </si>
  <si>
    <t>December 17, 2004</t>
  </si>
  <si>
    <t>tt0371257</t>
  </si>
  <si>
    <t>Stay</t>
  </si>
  <si>
    <t>September 24, 2005</t>
  </si>
  <si>
    <t>tt0371606</t>
  </si>
  <si>
    <t>Chicken Little</t>
  </si>
  <si>
    <t>October 6, 2005</t>
  </si>
  <si>
    <t>tt0371724</t>
  </si>
  <si>
    <t>The Hitchhiker's Guide to the Galaxy</t>
  </si>
  <si>
    <t>April 20, 2005</t>
  </si>
  <si>
    <t>Garth Jennings</t>
  </si>
  <si>
    <t>tt0371746</t>
  </si>
  <si>
    <t>Iron Man</t>
  </si>
  <si>
    <t>April 14, 2008</t>
  </si>
  <si>
    <t>tt0372183</t>
  </si>
  <si>
    <t>The Bourne Supremacy</t>
  </si>
  <si>
    <t>July 16, 2004</t>
  </si>
  <si>
    <t>Paul Greengrass</t>
  </si>
  <si>
    <t>tt0372532</t>
  </si>
  <si>
    <t>The Wedding Date</t>
  </si>
  <si>
    <t>January 27, 2005</t>
  </si>
  <si>
    <t>Clare Kilner</t>
  </si>
  <si>
    <t>tt0372588</t>
  </si>
  <si>
    <t>Team America: World Police</t>
  </si>
  <si>
    <t>October 11, 2004</t>
  </si>
  <si>
    <t>tt0372784</t>
  </si>
  <si>
    <t>Batman Begins</t>
  </si>
  <si>
    <t>May 31, 2005</t>
  </si>
  <si>
    <t>tt0373051</t>
  </si>
  <si>
    <t>Journey to the Center of the Earth</t>
  </si>
  <si>
    <t>July 10, 2008</t>
  </si>
  <si>
    <t>Eric Brevig</t>
  </si>
  <si>
    <t>tt0373074</t>
  </si>
  <si>
    <t>Kung Fu Hustle</t>
  </si>
  <si>
    <t>Kung fu</t>
  </si>
  <si>
    <t>February 10, 2004</t>
  </si>
  <si>
    <t>tt0373469</t>
  </si>
  <si>
    <t>Kiss Kiss Bang Bang</t>
  </si>
  <si>
    <t>May 14, 2005</t>
  </si>
  <si>
    <t>Shane Black</t>
  </si>
  <si>
    <t>tt0373883</t>
  </si>
  <si>
    <t>August 31, 2007</t>
  </si>
  <si>
    <t>tt0373889</t>
  </si>
  <si>
    <t>Harry Potter and the Order of the Phoenix</t>
  </si>
  <si>
    <t>June 28, 2007</t>
  </si>
  <si>
    <t>David Yates</t>
  </si>
  <si>
    <t>tt0373926</t>
  </si>
  <si>
    <t>The Interpreter</t>
  </si>
  <si>
    <t>tt0374102</t>
  </si>
  <si>
    <t>Open Water</t>
  </si>
  <si>
    <t>October 26, 2003</t>
  </si>
  <si>
    <t>Chris Kentis</t>
  </si>
  <si>
    <t>tt0374536</t>
  </si>
  <si>
    <t>Bewitched</t>
  </si>
  <si>
    <t>June 24, 2005</t>
  </si>
  <si>
    <t>tt0374900</t>
  </si>
  <si>
    <t>Napoleon Dynamite</t>
  </si>
  <si>
    <t>Jared Hess</t>
  </si>
  <si>
    <t>tt0375063</t>
  </si>
  <si>
    <t>Sideways</t>
  </si>
  <si>
    <t>tt0375173</t>
  </si>
  <si>
    <t>Alfie</t>
  </si>
  <si>
    <t>October 22, 2004</t>
  </si>
  <si>
    <t>tt0375210</t>
  </si>
  <si>
    <t>White Noise</t>
  </si>
  <si>
    <t>January 7, 2005</t>
  </si>
  <si>
    <t>Geoffrey Sax</t>
  </si>
  <si>
    <t>tt0375679</t>
  </si>
  <si>
    <t>Paul Haggis</t>
  </si>
  <si>
    <t>tt0376136</t>
  </si>
  <si>
    <t>The Rum Diary</t>
  </si>
  <si>
    <t>October 13, 2011</t>
  </si>
  <si>
    <t>Bruce Robinson</t>
  </si>
  <si>
    <t>tt0376541</t>
  </si>
  <si>
    <t>Closer</t>
  </si>
  <si>
    <t>November 22, 2004</t>
  </si>
  <si>
    <t>tt0376994</t>
  </si>
  <si>
    <t>X-Men: The Last Stand</t>
  </si>
  <si>
    <t>May 22, 2006</t>
  </si>
  <si>
    <t>tt0377062</t>
  </si>
  <si>
    <t>Flight of the Phoenix</t>
  </si>
  <si>
    <t>tt0377092</t>
  </si>
  <si>
    <t>Mean Girls</t>
  </si>
  <si>
    <t>April 19, 2004</t>
  </si>
  <si>
    <t>tt0377109</t>
  </si>
  <si>
    <t>The Ring Two</t>
  </si>
  <si>
    <t>March 17, 2005</t>
  </si>
  <si>
    <t>tt0377471</t>
  </si>
  <si>
    <t>Be Cool</t>
  </si>
  <si>
    <t>March 4, 2005</t>
  </si>
  <si>
    <t>tt0377818</t>
  </si>
  <si>
    <t>The Dukes of Hazzard</t>
  </si>
  <si>
    <t>July 27, 2005</t>
  </si>
  <si>
    <t>tt0377981</t>
  </si>
  <si>
    <t>Gnomeo &amp; Juliet</t>
  </si>
  <si>
    <t>January 23, 2011</t>
  </si>
  <si>
    <t>Kelly Asbury</t>
  </si>
  <si>
    <t>tt0378109</t>
  </si>
  <si>
    <t>Into the Blue</t>
  </si>
  <si>
    <t>John Stockwell</t>
  </si>
  <si>
    <t>tt0378194</t>
  </si>
  <si>
    <t>Kill Bill: Vol. 2</t>
  </si>
  <si>
    <t>April 8, 2004</t>
  </si>
  <si>
    <t>tt0379725</t>
  </si>
  <si>
    <t>Capote</t>
  </si>
  <si>
    <t>September 2, 2005</t>
  </si>
  <si>
    <t>Bennett Miller</t>
  </si>
  <si>
    <t>tt0379786</t>
  </si>
  <si>
    <t>Serenity</t>
  </si>
  <si>
    <t>August 22, 2005</t>
  </si>
  <si>
    <t>Joss Whedon</t>
  </si>
  <si>
    <t>tt0380389</t>
  </si>
  <si>
    <t>Goal! The Dream Begins</t>
  </si>
  <si>
    <t>Goal!</t>
  </si>
  <si>
    <t>September 8, 2005</t>
  </si>
  <si>
    <t>Danny Cannon, Michael Winterbottom</t>
  </si>
  <si>
    <t>tt0380510</t>
  </si>
  <si>
    <t>The Lovely Bones</t>
  </si>
  <si>
    <t>November 24, 2009</t>
  </si>
  <si>
    <t>tt0381061</t>
  </si>
  <si>
    <t>Casino Royale</t>
  </si>
  <si>
    <t>November 14, 2006</t>
  </si>
  <si>
    <t>tt0381681</t>
  </si>
  <si>
    <t>Before Sunset</t>
  </si>
  <si>
    <t>tt0381707</t>
  </si>
  <si>
    <t>White Chicks</t>
  </si>
  <si>
    <t>June 23, 2004</t>
  </si>
  <si>
    <t>tt0381849</t>
  </si>
  <si>
    <t>3:10 to Yuma</t>
  </si>
  <si>
    <t>August 21, 2007</t>
  </si>
  <si>
    <t>tt0382077</t>
  </si>
  <si>
    <t>Hide and Seek</t>
  </si>
  <si>
    <t>John Polson</t>
  </si>
  <si>
    <t>tt0382625</t>
  </si>
  <si>
    <t>The Da Vinci Code</t>
  </si>
  <si>
    <t>May 17, 2006</t>
  </si>
  <si>
    <t>tt0382628</t>
  </si>
  <si>
    <t>Dark Water</t>
  </si>
  <si>
    <t>June 27, 2005</t>
  </si>
  <si>
    <t>Walter Salles</t>
  </si>
  <si>
    <t>tt0382932</t>
  </si>
  <si>
    <t>Ratatouille</t>
  </si>
  <si>
    <t>June 22, 2007</t>
  </si>
  <si>
    <t>Brad Bird, Jan Pinkava</t>
  </si>
  <si>
    <t>tt0382992</t>
  </si>
  <si>
    <t>Stealth</t>
  </si>
  <si>
    <t>July 17, 2005</t>
  </si>
  <si>
    <t>tt0383028</t>
  </si>
  <si>
    <t>Synecdoche, New York</t>
  </si>
  <si>
    <t>May 23, 2008</t>
  </si>
  <si>
    <t>Charlie Kaufman</t>
  </si>
  <si>
    <t>tt0383216</t>
  </si>
  <si>
    <t>The Pink Panther</t>
  </si>
  <si>
    <t>January 19, 2006</t>
  </si>
  <si>
    <t>tt0383574</t>
  </si>
  <si>
    <t>Pirates of the Caribbean: Dead Man's Chest</t>
  </si>
  <si>
    <t>June 24, 2006</t>
  </si>
  <si>
    <t>tt0384116</t>
  </si>
  <si>
    <t>G.O.R.A.</t>
  </si>
  <si>
    <t>November 12, 2004</t>
  </si>
  <si>
    <t>Ã–mer Faruk Sorak</t>
  </si>
  <si>
    <t>tt0384537</t>
  </si>
  <si>
    <t>Silent Hill</t>
  </si>
  <si>
    <t>April 20, 2006</t>
  </si>
  <si>
    <t>tt0384680</t>
  </si>
  <si>
    <t>The Weather Man</t>
  </si>
  <si>
    <t>October 20, 2005</t>
  </si>
  <si>
    <t>tt0384793</t>
  </si>
  <si>
    <t>Accepted</t>
  </si>
  <si>
    <t>August 18, 2006</t>
  </si>
  <si>
    <t>Steve Pink</t>
  </si>
  <si>
    <t>tt0384806</t>
  </si>
  <si>
    <t>The Amityville Horror</t>
  </si>
  <si>
    <t>April 7, 2005</t>
  </si>
  <si>
    <t>Andrew Douglas</t>
  </si>
  <si>
    <t>tt0385267</t>
  </si>
  <si>
    <t>In Good Company</t>
  </si>
  <si>
    <t>December 6, 2004</t>
  </si>
  <si>
    <t>Paul Weitz</t>
  </si>
  <si>
    <t>tt0385307</t>
  </si>
  <si>
    <t>Miss Congeniality 2: Armed &amp; Fabulous</t>
  </si>
  <si>
    <t>March 11, 2005</t>
  </si>
  <si>
    <t>tt0385752</t>
  </si>
  <si>
    <t>The Golden Compass</t>
  </si>
  <si>
    <t>November 27, 2007</t>
  </si>
  <si>
    <t>Chris Weitz</t>
  </si>
  <si>
    <t>tt0385880</t>
  </si>
  <si>
    <t>Monster House</t>
  </si>
  <si>
    <t>June 15, 2006</t>
  </si>
  <si>
    <t>Gil Kenan</t>
  </si>
  <si>
    <t>tt0385887</t>
  </si>
  <si>
    <t>Motherless Brooklyn</t>
  </si>
  <si>
    <t>August 30, 2019</t>
  </si>
  <si>
    <t>tt0386032</t>
  </si>
  <si>
    <t>Sicko</t>
  </si>
  <si>
    <t>May 19, 2007</t>
  </si>
  <si>
    <t>tt0386117</t>
  </si>
  <si>
    <t>Where the Wild Things Are</t>
  </si>
  <si>
    <t>October 13, 2009</t>
  </si>
  <si>
    <t>tt0386140</t>
  </si>
  <si>
    <t>The Legend of Zorro</t>
  </si>
  <si>
    <t>October 24, 2005</t>
  </si>
  <si>
    <t>tt0386588</t>
  </si>
  <si>
    <t>Hitch</t>
  </si>
  <si>
    <t>February 10, 2005</t>
  </si>
  <si>
    <t>tt0387131</t>
  </si>
  <si>
    <t>The Constant Gardener</t>
  </si>
  <si>
    <t>July 31, 2005</t>
  </si>
  <si>
    <t>Fernando Meirelles</t>
  </si>
  <si>
    <t>tt0387564</t>
  </si>
  <si>
    <t>Saw</t>
  </si>
  <si>
    <t>January 19, 2004</t>
  </si>
  <si>
    <t>James Wan</t>
  </si>
  <si>
    <t>tt0387808</t>
  </si>
  <si>
    <t>Idiocracy</t>
  </si>
  <si>
    <t>September 1, 2006</t>
  </si>
  <si>
    <t>tt0387877</t>
  </si>
  <si>
    <t>The Black Dahlia</t>
  </si>
  <si>
    <t>August 9, 2006</t>
  </si>
  <si>
    <t>tt0388419</t>
  </si>
  <si>
    <t>Christmas with the Kranks</t>
  </si>
  <si>
    <t>November 15, 2004</t>
  </si>
  <si>
    <t>tt0388482</t>
  </si>
  <si>
    <t>Transporter 2</t>
  </si>
  <si>
    <t>August 3, 2005</t>
  </si>
  <si>
    <t>tt0388795</t>
  </si>
  <si>
    <t>Brokeback Mountain</t>
  </si>
  <si>
    <t>tt0389557</t>
  </si>
  <si>
    <t>Black Book</t>
  </si>
  <si>
    <t>Zwartboek</t>
  </si>
  <si>
    <t>tt0389722</t>
  </si>
  <si>
    <t>30 Days of Night</t>
  </si>
  <si>
    <t>October 16, 2007</t>
  </si>
  <si>
    <t>David Slade</t>
  </si>
  <si>
    <t>tt0389790</t>
  </si>
  <si>
    <t>Bee Movie</t>
  </si>
  <si>
    <t>October 28, 2007</t>
  </si>
  <si>
    <t>Simon J. Smith, Steve Hickner</t>
  </si>
  <si>
    <t>tt0389860</t>
  </si>
  <si>
    <t>Click</t>
  </si>
  <si>
    <t>June 14, 2006</t>
  </si>
  <si>
    <t>tt0390022</t>
  </si>
  <si>
    <t>Friday Night Lights</t>
  </si>
  <si>
    <t>October 6, 2004</t>
  </si>
  <si>
    <t>tt0390384</t>
  </si>
  <si>
    <t>Primer</t>
  </si>
  <si>
    <t>Shane Carruth</t>
  </si>
  <si>
    <t>tt0390521</t>
  </si>
  <si>
    <t>Super Size Me</t>
  </si>
  <si>
    <t>Documentary</t>
  </si>
  <si>
    <t>Morgan Spurlock</t>
  </si>
  <si>
    <t>tt0391198</t>
  </si>
  <si>
    <t>The Grudge</t>
  </si>
  <si>
    <t>October 12, 2004</t>
  </si>
  <si>
    <t>Takashi Shimizu</t>
  </si>
  <si>
    <t>tt0391304</t>
  </si>
  <si>
    <t>A Lot Like Love</t>
  </si>
  <si>
    <t>April 21, 2005</t>
  </si>
  <si>
    <t>Nigel Cole</t>
  </si>
  <si>
    <t>tt0393109</t>
  </si>
  <si>
    <t>Brick</t>
  </si>
  <si>
    <t>Rian Johnson</t>
  </si>
  <si>
    <t>tt0393162</t>
  </si>
  <si>
    <t>Coach Carter</t>
  </si>
  <si>
    <t>January 13, 2005</t>
  </si>
  <si>
    <t>tt0395169</t>
  </si>
  <si>
    <t>Hotel Rwanda</t>
  </si>
  <si>
    <t>September 11, 2004</t>
  </si>
  <si>
    <t>Terry George</t>
  </si>
  <si>
    <t>tt0395584</t>
  </si>
  <si>
    <t>The Devil's Rejects</t>
  </si>
  <si>
    <t>July 22, 2005</t>
  </si>
  <si>
    <t>tt0395699</t>
  </si>
  <si>
    <t>The Pacifier</t>
  </si>
  <si>
    <t>March 1, 2005</t>
  </si>
  <si>
    <t>tt0396171</t>
  </si>
  <si>
    <t>Perfume: The Story of a Murderer</t>
  </si>
  <si>
    <t>September 7, 2006</t>
  </si>
  <si>
    <t>Tom Tykwer</t>
  </si>
  <si>
    <t>tt0396269</t>
  </si>
  <si>
    <t>Wedding Crashers</t>
  </si>
  <si>
    <t>July 13, 2005</t>
  </si>
  <si>
    <t>tt0396555</t>
  </si>
  <si>
    <t>Meet the Robinsons</t>
  </si>
  <si>
    <t>March 23, 2007</t>
  </si>
  <si>
    <t>Stephen J. Anderson</t>
  </si>
  <si>
    <t>tt0396752</t>
  </si>
  <si>
    <t>Nanny McPhee</t>
  </si>
  <si>
    <t>October 21, 2005</t>
  </si>
  <si>
    <t>Kirk Jones</t>
  </si>
  <si>
    <t>tt0397065</t>
  </si>
  <si>
    <t>House of Wax</t>
  </si>
  <si>
    <t>April 26, 2005</t>
  </si>
  <si>
    <t>Jaume Collet-Serra</t>
  </si>
  <si>
    <t>tt0397078</t>
  </si>
  <si>
    <t>Just My Luck</t>
  </si>
  <si>
    <t>May 9, 2006</t>
  </si>
  <si>
    <t>tt0397101</t>
  </si>
  <si>
    <t>The Skeleton Key</t>
  </si>
  <si>
    <t>July 29, 2005</t>
  </si>
  <si>
    <t>tt0397313</t>
  </si>
  <si>
    <t>Eight Below</t>
  </si>
  <si>
    <t>February 17, 2006</t>
  </si>
  <si>
    <t>tt0397535</t>
  </si>
  <si>
    <t>Memoirs of a Geisha</t>
  </si>
  <si>
    <t>November 29, 2005</t>
  </si>
  <si>
    <t>tt0397892</t>
  </si>
  <si>
    <t>Bolt</t>
  </si>
  <si>
    <t>November 17, 2008</t>
  </si>
  <si>
    <t>Chris Williams, Byron Howard</t>
  </si>
  <si>
    <t>tt0398017</t>
  </si>
  <si>
    <t>Derailed</t>
  </si>
  <si>
    <t>November 11, 2005</t>
  </si>
  <si>
    <t>Mikael HÃ¥fstrÃ¶m</t>
  </si>
  <si>
    <t>tt0398165</t>
  </si>
  <si>
    <t>The Longest Yard</t>
  </si>
  <si>
    <t>May 19, 2005</t>
  </si>
  <si>
    <t>tt0398286</t>
  </si>
  <si>
    <t>Tangled</t>
  </si>
  <si>
    <t>November 24, 2010</t>
  </si>
  <si>
    <t>Nathan Greno, Byron Howard</t>
  </si>
  <si>
    <t>tt0398375</t>
  </si>
  <si>
    <t>Rumor Has It...</t>
  </si>
  <si>
    <t>December 22, 2005</t>
  </si>
  <si>
    <t>tt0398712</t>
  </si>
  <si>
    <t>January 19, 2005</t>
  </si>
  <si>
    <t>Jean-FranÃ§ois Richet</t>
  </si>
  <si>
    <t>tt0398808</t>
  </si>
  <si>
    <t>Bridge to Terabithia</t>
  </si>
  <si>
    <t>February 15, 2007</t>
  </si>
  <si>
    <t>Gabor Csupo</t>
  </si>
  <si>
    <t>tt0399146</t>
  </si>
  <si>
    <t>A History of Violence</t>
  </si>
  <si>
    <t>May 16, 2005</t>
  </si>
  <si>
    <t>tt0399201</t>
  </si>
  <si>
    <t>The Island</t>
  </si>
  <si>
    <t>July 11, 2005</t>
  </si>
  <si>
    <t>tt0399295</t>
  </si>
  <si>
    <t>Lord of War</t>
  </si>
  <si>
    <t>September 16, 2005</t>
  </si>
  <si>
    <t>tt0400497</t>
  </si>
  <si>
    <t>Herbie Fully Loaded</t>
  </si>
  <si>
    <t>June 19, 2005</t>
  </si>
  <si>
    <t>Angela Robinson</t>
  </si>
  <si>
    <t>tt0400717</t>
  </si>
  <si>
    <t>Open Season</t>
  </si>
  <si>
    <t>September 27, 2006</t>
  </si>
  <si>
    <t>Roger Allers, Jill Culton, Anthony Stacchi</t>
  </si>
  <si>
    <t>tt0401445</t>
  </si>
  <si>
    <t>A Good Year</t>
  </si>
  <si>
    <t>September 9, 2006</t>
  </si>
  <si>
    <t>tt0401711</t>
  </si>
  <si>
    <t>Paris, je t'aime</t>
  </si>
  <si>
    <t>May 18, 2006</t>
  </si>
  <si>
    <t>Olivier Assayas, FrÃ©dÃ©ric Auburtin, Gurinder Chadha</t>
  </si>
  <si>
    <t>tt0401729</t>
  </si>
  <si>
    <t>John Carter</t>
  </si>
  <si>
    <t>February 22, 2012</t>
  </si>
  <si>
    <t>Andrew Stanton</t>
  </si>
  <si>
    <t>tt0401792</t>
  </si>
  <si>
    <t>Sin City</t>
  </si>
  <si>
    <t>March 28, 2005</t>
  </si>
  <si>
    <t>Robert Rodriguez, Quentin Tarantino, Frank Miller</t>
  </si>
  <si>
    <t>tt0401855</t>
  </si>
  <si>
    <t>Underworld: Evolution</t>
  </si>
  <si>
    <t>January 12, 2006</t>
  </si>
  <si>
    <t>tt0402022</t>
  </si>
  <si>
    <t>Ã†on Flux</t>
  </si>
  <si>
    <t>December 1, 2005</t>
  </si>
  <si>
    <t>Karyn Kusama</t>
  </si>
  <si>
    <t>tt0402399</t>
  </si>
  <si>
    <t>The New World</t>
  </si>
  <si>
    <t>December 25, 2005</t>
  </si>
  <si>
    <t>tt0402910</t>
  </si>
  <si>
    <t>Chaos</t>
  </si>
  <si>
    <t>December 15, 2005</t>
  </si>
  <si>
    <t>Tony Giglio</t>
  </si>
  <si>
    <t>tt0403358</t>
  </si>
  <si>
    <t>Night Watch</t>
  </si>
  <si>
    <t>Nochnoy dozor</t>
  </si>
  <si>
    <t>June 27, 2004</t>
  </si>
  <si>
    <t>Timur Bekmambetov</t>
  </si>
  <si>
    <t>tt0403508</t>
  </si>
  <si>
    <t>The Sisterhood of the Traveling Pants</t>
  </si>
  <si>
    <t>Ken Kwapis</t>
  </si>
  <si>
    <t>tt0403702</t>
  </si>
  <si>
    <t>Youth in Revolt</t>
  </si>
  <si>
    <t>September 11, 2009</t>
  </si>
  <si>
    <t>Miguel Arteta</t>
  </si>
  <si>
    <t>tt0404030</t>
  </si>
  <si>
    <t>Everything Is Illuminated</t>
  </si>
  <si>
    <t>September 3, 2005</t>
  </si>
  <si>
    <t>Liev Schreiber</t>
  </si>
  <si>
    <t>tt0404032</t>
  </si>
  <si>
    <t>The Exorcism of Emily Rose</t>
  </si>
  <si>
    <t>September 1, 2005</t>
  </si>
  <si>
    <t>Scott Derrickson</t>
  </si>
  <si>
    <t>tt0404203</t>
  </si>
  <si>
    <t>Little Children</t>
  </si>
  <si>
    <t>Todd Field</t>
  </si>
  <si>
    <t>tt0404390</t>
  </si>
  <si>
    <t>Running Scared</t>
  </si>
  <si>
    <t>January 6, 2006</t>
  </si>
  <si>
    <t>Wayne Kramer</t>
  </si>
  <si>
    <t>tt0405094</t>
  </si>
  <si>
    <t>The Lives of Others</t>
  </si>
  <si>
    <t>Das Leben der Anderen</t>
  </si>
  <si>
    <t>March 15, 2006</t>
  </si>
  <si>
    <t>Florian Henckel von Donnersmarck</t>
  </si>
  <si>
    <t>tt0405159</t>
  </si>
  <si>
    <t>Million Dollar Baby</t>
  </si>
  <si>
    <t>December 5, 2004</t>
  </si>
  <si>
    <t>tt0405296</t>
  </si>
  <si>
    <t>A Scanner Darkly</t>
  </si>
  <si>
    <t>May 25, 2006</t>
  </si>
  <si>
    <t>tt0405325</t>
  </si>
  <si>
    <t>Sky High</t>
  </si>
  <si>
    <t>July 24, 2005</t>
  </si>
  <si>
    <t>tt0405422</t>
  </si>
  <si>
    <t>The 40-Year-Old Virgin</t>
  </si>
  <si>
    <t>The 40 Year Old Virgin</t>
  </si>
  <si>
    <t>August 11, 2005</t>
  </si>
  <si>
    <t>Judd Apatow</t>
  </si>
  <si>
    <t>tt0406375</t>
  </si>
  <si>
    <t>Zathura: A Space Adventure</t>
  </si>
  <si>
    <t>June 10, 2005</t>
  </si>
  <si>
    <t>tt0406759</t>
  </si>
  <si>
    <t>The Eye</t>
  </si>
  <si>
    <t>January 31, 2008</t>
  </si>
  <si>
    <t>David Moreau, Xavier Palud</t>
  </si>
  <si>
    <t>tt0406816</t>
  </si>
  <si>
    <t>The Guardian</t>
  </si>
  <si>
    <t>September 28, 2006</t>
  </si>
  <si>
    <t>tt0407304</t>
  </si>
  <si>
    <t>War of the Worlds</t>
  </si>
  <si>
    <t>June 13, 2005</t>
  </si>
  <si>
    <t>tt0407887</t>
  </si>
  <si>
    <t>The Departed</t>
  </si>
  <si>
    <t>September 26, 2006</t>
  </si>
  <si>
    <t>tt0408236</t>
  </si>
  <si>
    <t>Sweeney Todd: The Demon Barber of Fleet Street</t>
  </si>
  <si>
    <t>December 3, 2007</t>
  </si>
  <si>
    <t>tt0408306</t>
  </si>
  <si>
    <t>Munich</t>
  </si>
  <si>
    <t>December 23, 2005</t>
  </si>
  <si>
    <t>tt0408345</t>
  </si>
  <si>
    <t>Firewall</t>
  </si>
  <si>
    <t>February 2, 2006</t>
  </si>
  <si>
    <t>tt0408790</t>
  </si>
  <si>
    <t>Flightplan</t>
  </si>
  <si>
    <t>September 22, 2005</t>
  </si>
  <si>
    <t>Robert Schwentke</t>
  </si>
  <si>
    <t>tt0408839</t>
  </si>
  <si>
    <t>The Heartbreak Kid</t>
  </si>
  <si>
    <t>September 27, 2007</t>
  </si>
  <si>
    <t>tt0409182</t>
  </si>
  <si>
    <t>Poseidon</t>
  </si>
  <si>
    <t>May 10, 2006</t>
  </si>
  <si>
    <t>tt0409459</t>
  </si>
  <si>
    <t>Watchmen</t>
  </si>
  <si>
    <t>February 23, 2009</t>
  </si>
  <si>
    <t>tt0409847</t>
  </si>
  <si>
    <t>Cowboys &amp; Aliens</t>
  </si>
  <si>
    <t>July 29, 2011</t>
  </si>
  <si>
    <t>tt0410297</t>
  </si>
  <si>
    <t>The Lake House</t>
  </si>
  <si>
    <t>June 16, 2006</t>
  </si>
  <si>
    <t>Alejandro Agresti</t>
  </si>
  <si>
    <t>tt0411061</t>
  </si>
  <si>
    <t>88 Minutes</t>
  </si>
  <si>
    <t>tt0411477</t>
  </si>
  <si>
    <t>Hellboy II: The Golden Army</t>
  </si>
  <si>
    <t>June 28, 2008</t>
  </si>
  <si>
    <t>tt0412019</t>
  </si>
  <si>
    <t>Broken Flowers</t>
  </si>
  <si>
    <t>May 17, 2005</t>
  </si>
  <si>
    <t>tt0412080</t>
  </si>
  <si>
    <t>The World's Fastest Indian</t>
  </si>
  <si>
    <t>September 10, 2005</t>
  </si>
  <si>
    <t>tt0413099</t>
  </si>
  <si>
    <t>Evan Almighty</t>
  </si>
  <si>
    <t>June 21, 2007</t>
  </si>
  <si>
    <t>tt0413267</t>
  </si>
  <si>
    <t>Shrek the Third</t>
  </si>
  <si>
    <t>May 6, 2007</t>
  </si>
  <si>
    <t>Chris Miller, Raman Hui</t>
  </si>
  <si>
    <t>tt0413300</t>
  </si>
  <si>
    <t>Spider-Man 3</t>
  </si>
  <si>
    <t>April 3, 2007</t>
  </si>
  <si>
    <t>tt0414055</t>
  </si>
  <si>
    <t>Elizabeth: The Golden Age</t>
  </si>
  <si>
    <t>September 9, 2007</t>
  </si>
  <si>
    <t>tt0414387</t>
  </si>
  <si>
    <t>Pride &amp; Prejudice</t>
  </si>
  <si>
    <t>July 25, 2005</t>
  </si>
  <si>
    <t>Joe Wright</t>
  </si>
  <si>
    <t>tt0414982</t>
  </si>
  <si>
    <t>Final Destination 3</t>
  </si>
  <si>
    <t>tt0414993</t>
  </si>
  <si>
    <t>The Fountain</t>
  </si>
  <si>
    <t>September 4, 2006</t>
  </si>
  <si>
    <t>tt0415306</t>
  </si>
  <si>
    <t>Talladega Nights: The Ballad of Ricky Bobby</t>
  </si>
  <si>
    <t>July 26, 2006</t>
  </si>
  <si>
    <t>tt0416236</t>
  </si>
  <si>
    <t>The Spiderwick Chronicles</t>
  </si>
  <si>
    <t>tt0416315</t>
  </si>
  <si>
    <t>Wolf Creek</t>
  </si>
  <si>
    <t>Greg McLean</t>
  </si>
  <si>
    <t>tt0416320</t>
  </si>
  <si>
    <t>Match Point</t>
  </si>
  <si>
    <t>tt0416449</t>
  </si>
  <si>
    <t>December 9, 2006</t>
  </si>
  <si>
    <t>tt0416508</t>
  </si>
  <si>
    <t>Becoming Jane</t>
  </si>
  <si>
    <t>March 2, 2007</t>
  </si>
  <si>
    <t>Julian Jarrold</t>
  </si>
  <si>
    <t>tt0417148</t>
  </si>
  <si>
    <t>Snakes on a Plane</t>
  </si>
  <si>
    <t>August 17, 2006</t>
  </si>
  <si>
    <t>tt0417741</t>
  </si>
  <si>
    <t>Harry Potter and the Half-Blood Prince</t>
  </si>
  <si>
    <t>July 6, 2009</t>
  </si>
  <si>
    <t>tt0418279</t>
  </si>
  <si>
    <t>Transformers</t>
  </si>
  <si>
    <t>tt0418689</t>
  </si>
  <si>
    <t>Flags of Our Fathers</t>
  </si>
  <si>
    <t>October 9, 2006</t>
  </si>
  <si>
    <t>tt0418763</t>
  </si>
  <si>
    <t>Jarhead</t>
  </si>
  <si>
    <t>October 27, 2005</t>
  </si>
  <si>
    <t>tt0418819</t>
  </si>
  <si>
    <t>Land of the Dead</t>
  </si>
  <si>
    <t>June 18, 2005</t>
  </si>
  <si>
    <t>tt0419706</t>
  </si>
  <si>
    <t>Doom</t>
  </si>
  <si>
    <t>tt0419887</t>
  </si>
  <si>
    <t>The Kite Runner</t>
  </si>
  <si>
    <t>tt0420223</t>
  </si>
  <si>
    <t>Stranger Than Fiction</t>
  </si>
  <si>
    <t>tt0420294</t>
  </si>
  <si>
    <t>The Texas Chainsaw Massacre: The Beginning</t>
  </si>
  <si>
    <t>October 5, 2006</t>
  </si>
  <si>
    <t>Jonathan Liebesman</t>
  </si>
  <si>
    <t>tt0420332</t>
  </si>
  <si>
    <t>Veer-Zaara</t>
  </si>
  <si>
    <t>Yash Chopra</t>
  </si>
  <si>
    <t>tt0421054</t>
  </si>
  <si>
    <t>Domino</t>
  </si>
  <si>
    <t>September 25, 2005</t>
  </si>
  <si>
    <t>tt0421073</t>
  </si>
  <si>
    <t>Street Kings</t>
  </si>
  <si>
    <t>April 3, 2008</t>
  </si>
  <si>
    <t>David Ayer</t>
  </si>
  <si>
    <t>tt0421206</t>
  </si>
  <si>
    <t>Gridiron Gang</t>
  </si>
  <si>
    <t>September 5, 2006</t>
  </si>
  <si>
    <t>Phil Joanou</t>
  </si>
  <si>
    <t>tt0421238</t>
  </si>
  <si>
    <t>The Proposition</t>
  </si>
  <si>
    <t>September 12, 2005</t>
  </si>
  <si>
    <t>John Hillcoat</t>
  </si>
  <si>
    <t>tt0421239</t>
  </si>
  <si>
    <t>Red Eye</t>
  </si>
  <si>
    <t>Thriller</t>
  </si>
  <si>
    <t>tt0421715</t>
  </si>
  <si>
    <t>The Curious Case of Benjamin Button</t>
  </si>
  <si>
    <t>December 10, 2008</t>
  </si>
  <si>
    <t>tt0422720</t>
  </si>
  <si>
    <t>Marie Antoinette</t>
  </si>
  <si>
    <t>May 24, 2006</t>
  </si>
  <si>
    <t>tt0423294</t>
  </si>
  <si>
    <t>Surf's Up</t>
  </si>
  <si>
    <t>June 2, 2007</t>
  </si>
  <si>
    <t>Ash Brannon, Chris Buck</t>
  </si>
  <si>
    <t>tt0423866</t>
  </si>
  <si>
    <t>3-Iron</t>
  </si>
  <si>
    <t>Bin-jip</t>
  </si>
  <si>
    <t>September 7, 2004</t>
  </si>
  <si>
    <t>Kim Ki-duk</t>
  </si>
  <si>
    <t>tt0423977</t>
  </si>
  <si>
    <t>Charlie Bartlett</t>
  </si>
  <si>
    <t>May 1, 2007</t>
  </si>
  <si>
    <t>Jon Poll</t>
  </si>
  <si>
    <t>tt0424095</t>
  </si>
  <si>
    <t>Flushed Away</t>
  </si>
  <si>
    <t>October 22, 2006</t>
  </si>
  <si>
    <t>David Bowers, Sam Fell</t>
  </si>
  <si>
    <t>tt0424136</t>
  </si>
  <si>
    <t>Hard Candy</t>
  </si>
  <si>
    <t>tt0424345</t>
  </si>
  <si>
    <t>Clerks II</t>
  </si>
  <si>
    <t>May 26, 2006</t>
  </si>
  <si>
    <t>tt0425061</t>
  </si>
  <si>
    <t>Get Smart</t>
  </si>
  <si>
    <t>June 19, 2008</t>
  </si>
  <si>
    <t>tt0425123</t>
  </si>
  <si>
    <t>Just Like Heaven</t>
  </si>
  <si>
    <t>tt0425210</t>
  </si>
  <si>
    <t>Lucky Number Slevin</t>
  </si>
  <si>
    <t>February 24, 2006</t>
  </si>
  <si>
    <t>tt0425413</t>
  </si>
  <si>
    <t>Run Fatboy Run</t>
  </si>
  <si>
    <t>David Schwimmer</t>
  </si>
  <si>
    <t>tt0426592</t>
  </si>
  <si>
    <t>Superhero Movie</t>
  </si>
  <si>
    <t>March 27, 2008</t>
  </si>
  <si>
    <t>Craig Mazin</t>
  </si>
  <si>
    <t>tt0426931</t>
  </si>
  <si>
    <t>August Rush</t>
  </si>
  <si>
    <t>Kirsten Sheridan</t>
  </si>
  <si>
    <t>tt0427152</t>
  </si>
  <si>
    <t>Dinner for Schmucks</t>
  </si>
  <si>
    <t>July 19, 2010</t>
  </si>
  <si>
    <t>tt0427229</t>
  </si>
  <si>
    <t>Failure to Launch</t>
  </si>
  <si>
    <t>March 10, 2006</t>
  </si>
  <si>
    <t>tt0427309</t>
  </si>
  <si>
    <t>The Great Debaters</t>
  </si>
  <si>
    <t>December 11, 2007</t>
  </si>
  <si>
    <t>Denzel Washington</t>
  </si>
  <si>
    <t>tt0427327</t>
  </si>
  <si>
    <t>Hairspray</t>
  </si>
  <si>
    <t>July 10, 2007</t>
  </si>
  <si>
    <t>tt0427392</t>
  </si>
  <si>
    <t>The Invasion</t>
  </si>
  <si>
    <t>August 17, 2007</t>
  </si>
  <si>
    <t>Oliver Hirschbiegel</t>
  </si>
  <si>
    <t>tt0427470</t>
  </si>
  <si>
    <t>The Lookout</t>
  </si>
  <si>
    <t>tt0427944</t>
  </si>
  <si>
    <t>Thank You for Smoking</t>
  </si>
  <si>
    <t>September 9, 2005</t>
  </si>
  <si>
    <t>Jason Reitman</t>
  </si>
  <si>
    <t>tt0428803</t>
  </si>
  <si>
    <t>March of the Penguins</t>
  </si>
  <si>
    <t>La marche de l'empereur</t>
  </si>
  <si>
    <t>Luc Jacquet</t>
  </si>
  <si>
    <t>tt0429493</t>
  </si>
  <si>
    <t>The A-Team</t>
  </si>
  <si>
    <t>June 3, 2010</t>
  </si>
  <si>
    <t>Joe Carnahan</t>
  </si>
  <si>
    <t>tt0430105</t>
  </si>
  <si>
    <t>Four Brothers</t>
  </si>
  <si>
    <t>July 1, 2005</t>
  </si>
  <si>
    <t>tt0430304</t>
  </si>
  <si>
    <t>Little Man</t>
  </si>
  <si>
    <t>July 13, 2006</t>
  </si>
  <si>
    <t>tt0430357</t>
  </si>
  <si>
    <t>Miami Vice</t>
  </si>
  <si>
    <t>July 20, 2006</t>
  </si>
  <si>
    <t>tt0430922</t>
  </si>
  <si>
    <t>Role Models</t>
  </si>
  <si>
    <t>October 19, 2008</t>
  </si>
  <si>
    <t>tt0431021</t>
  </si>
  <si>
    <t>The Possession</t>
  </si>
  <si>
    <t>August 30, 2012</t>
  </si>
  <si>
    <t>Ole Bornedal</t>
  </si>
  <si>
    <t>tt0431197</t>
  </si>
  <si>
    <t>The Kingdom</t>
  </si>
  <si>
    <t>August 22, 2007</t>
  </si>
  <si>
    <t>tt0431308</t>
  </si>
  <si>
    <t>P.S. I Love You</t>
  </si>
  <si>
    <t>December 20, 2007</t>
  </si>
  <si>
    <t>Richard LaGravenese</t>
  </si>
  <si>
    <t>tt0432021</t>
  </si>
  <si>
    <t>Resident Evil: Extinction</t>
  </si>
  <si>
    <t>September 20, 2007</t>
  </si>
  <si>
    <t>tt0432283</t>
  </si>
  <si>
    <t>Fantastic Mr. Fox</t>
  </si>
  <si>
    <t>October 14, 2009</t>
  </si>
  <si>
    <t>tt0432348</t>
  </si>
  <si>
    <t>Saw II</t>
  </si>
  <si>
    <t>October 28, 2005</t>
  </si>
  <si>
    <t>Darren Lynn Bousman</t>
  </si>
  <si>
    <t>tt0433035</t>
  </si>
  <si>
    <t>Real Steel</t>
  </si>
  <si>
    <t>September 6, 2011</t>
  </si>
  <si>
    <t>tt0433362</t>
  </si>
  <si>
    <t>Daybreakers</t>
  </si>
  <si>
    <t>Michael Spierig, Peter Spierig</t>
  </si>
  <si>
    <t>tt0433383</t>
  </si>
  <si>
    <t>Good Night, and Good Luck.</t>
  </si>
  <si>
    <t>tt0433386</t>
  </si>
  <si>
    <t>The Grudge 2</t>
  </si>
  <si>
    <t>October 12, 2006</t>
  </si>
  <si>
    <t>tt0433387</t>
  </si>
  <si>
    <t>Harsh Times</t>
  </si>
  <si>
    <t>tt0434409</t>
  </si>
  <si>
    <t>V for Vendetta</t>
  </si>
  <si>
    <t>December 11, 2005</t>
  </si>
  <si>
    <t>James McTeigue</t>
  </si>
  <si>
    <t>tt0435651</t>
  </si>
  <si>
    <t>The Giver</t>
  </si>
  <si>
    <t>August 11, 2014</t>
  </si>
  <si>
    <t>tt0435705</t>
  </si>
  <si>
    <t>Next</t>
  </si>
  <si>
    <t>April 25, 2007</t>
  </si>
  <si>
    <t>tt0435761</t>
  </si>
  <si>
    <t>Toy Story 3</t>
  </si>
  <si>
    <t>June 12, 2010</t>
  </si>
  <si>
    <t>Lee Unkrich</t>
  </si>
  <si>
    <t>tt0437086</t>
  </si>
  <si>
    <t>Alita: Battle Angel</t>
  </si>
  <si>
    <t>January 31, 2019</t>
  </si>
  <si>
    <t>tt0437863</t>
  </si>
  <si>
    <t>The Benchwarmers</t>
  </si>
  <si>
    <t>April 7, 2006</t>
  </si>
  <si>
    <t>tt0438097</t>
  </si>
  <si>
    <t>Ice Age: The Meltdown</t>
  </si>
  <si>
    <t>March 29, 2006</t>
  </si>
  <si>
    <t>Carlos Saldanha</t>
  </si>
  <si>
    <t>tt0438488</t>
  </si>
  <si>
    <t>Terminator Salvation</t>
  </si>
  <si>
    <t>May 14, 2009</t>
  </si>
  <si>
    <t>tt0439572</t>
  </si>
  <si>
    <t>The Flash</t>
  </si>
  <si>
    <t>June 14, 2023</t>
  </si>
  <si>
    <t>Andy Muschietti</t>
  </si>
  <si>
    <t>tt0439815</t>
  </si>
  <si>
    <t>Slither</t>
  </si>
  <si>
    <t>March 31, 2006</t>
  </si>
  <si>
    <t>James Gunn</t>
  </si>
  <si>
    <t>tt0440963</t>
  </si>
  <si>
    <t>The Bourne Ultimatum</t>
  </si>
  <si>
    <t>July 25, 2007</t>
  </si>
  <si>
    <t>tt0441773</t>
  </si>
  <si>
    <t>Kung Fu Panda</t>
  </si>
  <si>
    <t>May 15, 2008</t>
  </si>
  <si>
    <t>Mark Osborne, John Stevenson</t>
  </si>
  <si>
    <t>tt0442933</t>
  </si>
  <si>
    <t>Beowulf</t>
  </si>
  <si>
    <t>November 5, 2007</t>
  </si>
  <si>
    <t>tt0443272</t>
  </si>
  <si>
    <t>Lincoln</t>
  </si>
  <si>
    <t>October 8, 2012</t>
  </si>
  <si>
    <t>tt0443274</t>
  </si>
  <si>
    <t>Vantage Point</t>
  </si>
  <si>
    <t>February 13, 2008</t>
  </si>
  <si>
    <t>Pete Travis</t>
  </si>
  <si>
    <t>tt0443453</t>
  </si>
  <si>
    <t>Borat</t>
  </si>
  <si>
    <t>Borat: Cultural Learnings of America for Make Benefit Glorious Nation of Kazakhstan</t>
  </si>
  <si>
    <t>August 4, 2006</t>
  </si>
  <si>
    <t>Larry Charles</t>
  </si>
  <si>
    <t>tt0443489</t>
  </si>
  <si>
    <t>Dreamgirls</t>
  </si>
  <si>
    <t>May 19, 2006</t>
  </si>
  <si>
    <t>tt0443536</t>
  </si>
  <si>
    <t>Hoodwinked</t>
  </si>
  <si>
    <t>Hoodwinked!</t>
  </si>
  <si>
    <t>December 16, 2005</t>
  </si>
  <si>
    <t>Cory Edwards, Todd Edwards, Tony Leech</t>
  </si>
  <si>
    <t>tt0443543</t>
  </si>
  <si>
    <t>The Illusionist</t>
  </si>
  <si>
    <t>January 22, 2006</t>
  </si>
  <si>
    <t>Neil Burger</t>
  </si>
  <si>
    <t>tt0443632</t>
  </si>
  <si>
    <t>The Sentinel</t>
  </si>
  <si>
    <t>April 19, 2006</t>
  </si>
  <si>
    <t>tt0443649</t>
  </si>
  <si>
    <t>10,000 BC</t>
  </si>
  <si>
    <t>February 22, 2008</t>
  </si>
  <si>
    <t>tt0443680</t>
  </si>
  <si>
    <t>The Assassination of Jesse James by the Coward Robert Ford</t>
  </si>
  <si>
    <t>September 2, 2007</t>
  </si>
  <si>
    <t>Andrew Dominik</t>
  </si>
  <si>
    <t>tt0443701</t>
  </si>
  <si>
    <t>The X Files: I Want to Believe</t>
  </si>
  <si>
    <t>July 24, 2008</t>
  </si>
  <si>
    <t>Chris Carter</t>
  </si>
  <si>
    <t>tt0443706</t>
  </si>
  <si>
    <t>Zodiac</t>
  </si>
  <si>
    <t>February 28, 2007</t>
  </si>
  <si>
    <t>tt0445922</t>
  </si>
  <si>
    <t>Across the Universe</t>
  </si>
  <si>
    <t>tt0445934</t>
  </si>
  <si>
    <t>Blades of Glory</t>
  </si>
  <si>
    <t>March 30, 2007</t>
  </si>
  <si>
    <t>Josh Gordon, Will Speck</t>
  </si>
  <si>
    <t>tt0445990</t>
  </si>
  <si>
    <t>Invincible</t>
  </si>
  <si>
    <t>August 25, 2006</t>
  </si>
  <si>
    <t>Ericson Core</t>
  </si>
  <si>
    <t>tt0446029</t>
  </si>
  <si>
    <t>Scott Pilgrim vs. the World</t>
  </si>
  <si>
    <t>July 27, 2010</t>
  </si>
  <si>
    <t>Edgar Wright</t>
  </si>
  <si>
    <t>tt0446755</t>
  </si>
  <si>
    <t>The Painted Veil</t>
  </si>
  <si>
    <t>December 13, 2006</t>
  </si>
  <si>
    <t>John Curran</t>
  </si>
  <si>
    <t>tt0448011</t>
  </si>
  <si>
    <t>Knowing</t>
  </si>
  <si>
    <t>March 9, 2009</t>
  </si>
  <si>
    <t>tt0448115</t>
  </si>
  <si>
    <t>Shazam!</t>
  </si>
  <si>
    <t>March 25, 2019</t>
  </si>
  <si>
    <t>David F. Sandberg</t>
  </si>
  <si>
    <t>tt0448157</t>
  </si>
  <si>
    <t>Hancock</t>
  </si>
  <si>
    <t>June 16, 2008</t>
  </si>
  <si>
    <t>tt0448694</t>
  </si>
  <si>
    <t>Puss in Boots</t>
  </si>
  <si>
    <t>October 23, 2011</t>
  </si>
  <si>
    <t>Chris Miller</t>
  </si>
  <si>
    <t>tt0449010</t>
  </si>
  <si>
    <t>Eragon</t>
  </si>
  <si>
    <t>Stefen Fangmeier</t>
  </si>
  <si>
    <t>tt0449059</t>
  </si>
  <si>
    <t>Little Miss Sunshine</t>
  </si>
  <si>
    <t>January 20, 2006</t>
  </si>
  <si>
    <t>Jonathan Dayton, Valerie Faris</t>
  </si>
  <si>
    <t>tt0449088</t>
  </si>
  <si>
    <t>Pirates of the Caribbean: At World's End</t>
  </si>
  <si>
    <t>tt0449089</t>
  </si>
  <si>
    <t>RV</t>
  </si>
  <si>
    <t>April 28, 2006</t>
  </si>
  <si>
    <t>tt0449467</t>
  </si>
  <si>
    <t>Babel</t>
  </si>
  <si>
    <t>May 23, 2006</t>
  </si>
  <si>
    <t>tt0450188</t>
  </si>
  <si>
    <t>La Vie En Rose</t>
  </si>
  <si>
    <t>La MÃ´me</t>
  </si>
  <si>
    <t>February 8, 2007</t>
  </si>
  <si>
    <t>Olivier Dahan</t>
  </si>
  <si>
    <t>tt0450232</t>
  </si>
  <si>
    <t>16 Blocks</t>
  </si>
  <si>
    <t>February 27, 2006</t>
  </si>
  <si>
    <t>tt0450259</t>
  </si>
  <si>
    <t>Blood Diamond</t>
  </si>
  <si>
    <t>December 6, 2006</t>
  </si>
  <si>
    <t>tt0450278</t>
  </si>
  <si>
    <t>Hostel</t>
  </si>
  <si>
    <t>September 17, 2005</t>
  </si>
  <si>
    <t>tt0450314</t>
  </si>
  <si>
    <t>Punisher: War Zone</t>
  </si>
  <si>
    <t>December 4, 2008</t>
  </si>
  <si>
    <t>Lexi Alexander</t>
  </si>
  <si>
    <t>tt0450345</t>
  </si>
  <si>
    <t>August 31, 2006</t>
  </si>
  <si>
    <t>Neil LaBute</t>
  </si>
  <si>
    <t>tt0450385</t>
  </si>
  <si>
    <t>tt0451079</t>
  </si>
  <si>
    <t>Horton Hears a Who!</t>
  </si>
  <si>
    <t>March 3, 2008</t>
  </si>
  <si>
    <t>Jimmy Hayward, Steve Martino</t>
  </si>
  <si>
    <t>tt0451279</t>
  </si>
  <si>
    <t>Wonder Woman</t>
  </si>
  <si>
    <t>May 15, 2017</t>
  </si>
  <si>
    <t>tt0452594</t>
  </si>
  <si>
    <t>The Break-Up</t>
  </si>
  <si>
    <t>tt0452598</t>
  </si>
  <si>
    <t>Cheaper by the Dozen 2</t>
  </si>
  <si>
    <t>tt0452608</t>
  </si>
  <si>
    <t>Death Race</t>
  </si>
  <si>
    <t>August 21, 2008</t>
  </si>
  <si>
    <t>tt0452623</t>
  </si>
  <si>
    <t>Gone Baby Gone</t>
  </si>
  <si>
    <t>September 5, 2007</t>
  </si>
  <si>
    <t>Ben Affleck</t>
  </si>
  <si>
    <t>tt0452625</t>
  </si>
  <si>
    <t>Good Luck Chuck</t>
  </si>
  <si>
    <t>June 13, 2007</t>
  </si>
  <si>
    <t>Mark Helfrich</t>
  </si>
  <si>
    <t>tt0452637</t>
  </si>
  <si>
    <t>Lady in the Water</t>
  </si>
  <si>
    <t>July 17, 2006</t>
  </si>
  <si>
    <t>tt0452694</t>
  </si>
  <si>
    <t>The Time Traveler's Wife</t>
  </si>
  <si>
    <t>August 14, 2009</t>
  </si>
  <si>
    <t>tt0452702</t>
  </si>
  <si>
    <t>Vacancy</t>
  </si>
  <si>
    <t>April 20, 2007</t>
  </si>
  <si>
    <t>NimrÃ³d Antal</t>
  </si>
  <si>
    <t>tt0453451</t>
  </si>
  <si>
    <t>Mr. Bean's Holiday</t>
  </si>
  <si>
    <t>March 22, 2007</t>
  </si>
  <si>
    <t>Steve Bendelack</t>
  </si>
  <si>
    <t>tt0453467</t>
  </si>
  <si>
    <t>Deja Vu</t>
  </si>
  <si>
    <t>November 20, 2006</t>
  </si>
  <si>
    <t>tt0453556</t>
  </si>
  <si>
    <t>TMNT</t>
  </si>
  <si>
    <t>Kevin Munroe</t>
  </si>
  <si>
    <t>tt0453562</t>
  </si>
  <si>
    <t>April 9, 2013</t>
  </si>
  <si>
    <t>tt0454841</t>
  </si>
  <si>
    <t>The Hills Have Eyes</t>
  </si>
  <si>
    <t>Alexandre Aja</t>
  </si>
  <si>
    <t>tt0454848</t>
  </si>
  <si>
    <t>Inside Man</t>
  </si>
  <si>
    <t>March 16, 2006</t>
  </si>
  <si>
    <t>tt0454876</t>
  </si>
  <si>
    <t>Life of Pi</t>
  </si>
  <si>
    <t>September 28, 2012</t>
  </si>
  <si>
    <t>tt0454921</t>
  </si>
  <si>
    <t>The Pursuit of Happyness</t>
  </si>
  <si>
    <t>December 15, 2006</t>
  </si>
  <si>
    <t>Gabriele Muccino</t>
  </si>
  <si>
    <t>tt0454945</t>
  </si>
  <si>
    <t>She's the Man</t>
  </si>
  <si>
    <t>March 8, 2006</t>
  </si>
  <si>
    <t>Andy Fickman</t>
  </si>
  <si>
    <t>tt0455407</t>
  </si>
  <si>
    <t>The Crazies</t>
  </si>
  <si>
    <t>February 23, 2010</t>
  </si>
  <si>
    <t>tt0455538</t>
  </si>
  <si>
    <t>How to Lose Friends &amp; Alienate People</t>
  </si>
  <si>
    <t>October 3, 2008</t>
  </si>
  <si>
    <t>Robert B. Weide</t>
  </si>
  <si>
    <t>tt0455590</t>
  </si>
  <si>
    <t>The Last King of Scotland</t>
  </si>
  <si>
    <t>Kevin Macdonald</t>
  </si>
  <si>
    <t>tt0455760</t>
  </si>
  <si>
    <t>Dead Silence</t>
  </si>
  <si>
    <t>March 16, 2007</t>
  </si>
  <si>
    <t>tt0455824</t>
  </si>
  <si>
    <t>Australia</t>
  </si>
  <si>
    <t>November 18, 2008</t>
  </si>
  <si>
    <t>tt0455944</t>
  </si>
  <si>
    <t>The Equalizer</t>
  </si>
  <si>
    <t>September 7, 2014</t>
  </si>
  <si>
    <t>tt0455967</t>
  </si>
  <si>
    <t>John Tucker Must Die</t>
  </si>
  <si>
    <t>July 25, 2006</t>
  </si>
  <si>
    <t>tt0457400</t>
  </si>
  <si>
    <t>Land of the Lost</t>
  </si>
  <si>
    <t>June 5, 2009</t>
  </si>
  <si>
    <t>tt0457430</t>
  </si>
  <si>
    <t>Pan's Labyrinth</t>
  </si>
  <si>
    <t>El laberinto del fauno</t>
  </si>
  <si>
    <t>May 27, 2006</t>
  </si>
  <si>
    <t>tt0457433</t>
  </si>
  <si>
    <t>Perfect Stranger</t>
  </si>
  <si>
    <t>April 10, 2007</t>
  </si>
  <si>
    <t>tt0457510</t>
  </si>
  <si>
    <t>Nacho Libre</t>
  </si>
  <si>
    <t>tt0457513</t>
  </si>
  <si>
    <t>Scoop</t>
  </si>
  <si>
    <t>tt0457939</t>
  </si>
  <si>
    <t>The Holiday</t>
  </si>
  <si>
    <t>November 29, 2006</t>
  </si>
  <si>
    <t>tt0458339</t>
  </si>
  <si>
    <t>Captain America: The First Avenger</t>
  </si>
  <si>
    <t>July 19, 2011</t>
  </si>
  <si>
    <t>tt0458352</t>
  </si>
  <si>
    <t>The Devil Wears Prada</t>
  </si>
  <si>
    <t>June 19, 2006</t>
  </si>
  <si>
    <t>David Frankel</t>
  </si>
  <si>
    <t>tt0458481</t>
  </si>
  <si>
    <t>Sin City: A Dame to Kill For</t>
  </si>
  <si>
    <t>August 19, 2014</t>
  </si>
  <si>
    <t>Frank Miller, Robert Rodriguez</t>
  </si>
  <si>
    <t>tt0458525</t>
  </si>
  <si>
    <t>X-Men Origins: Wolverine</t>
  </si>
  <si>
    <t>April 8, 2009</t>
  </si>
  <si>
    <t>Gavin Hood</t>
  </si>
  <si>
    <t>tt0460780</t>
  </si>
  <si>
    <t>In the Name of the King: A Dungeon Siege Tale</t>
  </si>
  <si>
    <t>April 11, 2007</t>
  </si>
  <si>
    <t>Uwe Boll</t>
  </si>
  <si>
    <t>tt0460791</t>
  </si>
  <si>
    <t>The Fall</t>
  </si>
  <si>
    <t>tt0461770</t>
  </si>
  <si>
    <t>Enchanted</t>
  </si>
  <si>
    <t>October 20, 2007</t>
  </si>
  <si>
    <t>tt0462200</t>
  </si>
  <si>
    <t>Black Snake Moan</t>
  </si>
  <si>
    <t>Craig Brewer</t>
  </si>
  <si>
    <t>tt0462322</t>
  </si>
  <si>
    <t>Grindhouse</t>
  </si>
  <si>
    <t>March 26, 2007</t>
  </si>
  <si>
    <t>Robert Rodriguez, Eli Roth, Quentin Tarantino</t>
  </si>
  <si>
    <t>tt0462465</t>
  </si>
  <si>
    <t>Outlander</t>
  </si>
  <si>
    <t>July 11, 2008</t>
  </si>
  <si>
    <t>Howard McCain</t>
  </si>
  <si>
    <t>tt0462499</t>
  </si>
  <si>
    <t>Rambo</t>
  </si>
  <si>
    <t>January 23, 2008</t>
  </si>
  <si>
    <t>tt0462504</t>
  </si>
  <si>
    <t>Rescue Dawn</t>
  </si>
  <si>
    <t>tt0462538</t>
  </si>
  <si>
    <t>The Simpsons Movie</t>
  </si>
  <si>
    <t>July 21, 2007</t>
  </si>
  <si>
    <t>David Silverman</t>
  </si>
  <si>
    <t>tt0462590</t>
  </si>
  <si>
    <t>Step Up</t>
  </si>
  <si>
    <t>August 7, 2006</t>
  </si>
  <si>
    <t>Anne Fletcher</t>
  </si>
  <si>
    <t>tt0463034</t>
  </si>
  <si>
    <t>You, Me and Dupree</t>
  </si>
  <si>
    <t>Anthony Russo, Joe Russo</t>
  </si>
  <si>
    <t>tt0463854</t>
  </si>
  <si>
    <t>28 Weeks Later</t>
  </si>
  <si>
    <t>April 26, 2007</t>
  </si>
  <si>
    <t>Juan Carlos Fresnadillo</t>
  </si>
  <si>
    <t>tt0463985</t>
  </si>
  <si>
    <t>The Fast and the Furious: Tokyo Drift</t>
  </si>
  <si>
    <t>June 4, 2006</t>
  </si>
  <si>
    <t>Justin Lin</t>
  </si>
  <si>
    <t>tt0463998</t>
  </si>
  <si>
    <t>Freedom Writers</t>
  </si>
  <si>
    <t>January 5, 2007</t>
  </si>
  <si>
    <t>tt0464154</t>
  </si>
  <si>
    <t>Piranha 3D</t>
  </si>
  <si>
    <t>August 20, 2010</t>
  </si>
  <si>
    <t>tt0465234</t>
  </si>
  <si>
    <t>National Treasure: Book of Secrets</t>
  </si>
  <si>
    <t>December 13, 2007</t>
  </si>
  <si>
    <t>tt0465494</t>
  </si>
  <si>
    <t>Hitman</t>
  </si>
  <si>
    <t>November 21, 2007</t>
  </si>
  <si>
    <t>Xavier Gens</t>
  </si>
  <si>
    <t>tt0465538</t>
  </si>
  <si>
    <t>Michael Clayton</t>
  </si>
  <si>
    <t>Tony Gilroy</t>
  </si>
  <si>
    <t>tt0465551</t>
  </si>
  <si>
    <t>Notes on a Scandal</t>
  </si>
  <si>
    <t>December 25, 2006</t>
  </si>
  <si>
    <t>Richard Eyre</t>
  </si>
  <si>
    <t>tt0465580</t>
  </si>
  <si>
    <t>Push</t>
  </si>
  <si>
    <t>January 29, 2009</t>
  </si>
  <si>
    <t>tt0465602</t>
  </si>
  <si>
    <t>Shoot 'Em Up</t>
  </si>
  <si>
    <t>July 26, 2007</t>
  </si>
  <si>
    <t>Michael Davis</t>
  </si>
  <si>
    <t>tt0465624</t>
  </si>
  <si>
    <t>My Super Ex-Girlfriend</t>
  </si>
  <si>
    <t>tt0466342</t>
  </si>
  <si>
    <t>Date Movie</t>
  </si>
  <si>
    <t>Aaron Seltzer, Jason Friedberg</t>
  </si>
  <si>
    <t>tt0466909</t>
  </si>
  <si>
    <t>June 6, 2006</t>
  </si>
  <si>
    <t>tt0467197</t>
  </si>
  <si>
    <t>Max Payne</t>
  </si>
  <si>
    <t>October 13, 2008</t>
  </si>
  <si>
    <t>tt0467200</t>
  </si>
  <si>
    <t>The Other Boleyn Girl</t>
  </si>
  <si>
    <t>February 15, 2008</t>
  </si>
  <si>
    <t>Justin Chadwick</t>
  </si>
  <si>
    <t>tt0467406</t>
  </si>
  <si>
    <t>Juno</t>
  </si>
  <si>
    <t>September 1, 2007</t>
  </si>
  <si>
    <t>tt0468489</t>
  </si>
  <si>
    <t>Half Nelson</t>
  </si>
  <si>
    <t>January 23, 2006</t>
  </si>
  <si>
    <t>Ryan Fleck</t>
  </si>
  <si>
    <t>tt0468569</t>
  </si>
  <si>
    <t>The Dark Knight</t>
  </si>
  <si>
    <t>July 14, 2008</t>
  </si>
  <si>
    <t>tt0469494</t>
  </si>
  <si>
    <t>There Will Be Blood</t>
  </si>
  <si>
    <t>tt0469641</t>
  </si>
  <si>
    <t>World Trade Center</t>
  </si>
  <si>
    <t>tt0470752</t>
  </si>
  <si>
    <t>Ex Machina</t>
  </si>
  <si>
    <t>December 16, 2014</t>
  </si>
  <si>
    <t>Alex Garland</t>
  </si>
  <si>
    <t>tt0471042</t>
  </si>
  <si>
    <t>Tower Heist</t>
  </si>
  <si>
    <t>October 24, 2011</t>
  </si>
  <si>
    <t>tt0472033</t>
  </si>
  <si>
    <t>August 19, 2009</t>
  </si>
  <si>
    <t>Shane Acker</t>
  </si>
  <si>
    <t>tt0472043</t>
  </si>
  <si>
    <t>Apocalypto</t>
  </si>
  <si>
    <t>December 8, 2006</t>
  </si>
  <si>
    <t>tt0472062</t>
  </si>
  <si>
    <t>Charlie Wilson's War</t>
  </si>
  <si>
    <t>December 10, 2007</t>
  </si>
  <si>
    <t>tt0472160</t>
  </si>
  <si>
    <t>Penelope</t>
  </si>
  <si>
    <t>September 8, 2006</t>
  </si>
  <si>
    <t>Mark Palansky</t>
  </si>
  <si>
    <t>tt0472181</t>
  </si>
  <si>
    <t>The Smurfs</t>
  </si>
  <si>
    <t>July 24, 2011</t>
  </si>
  <si>
    <t>tt0472399</t>
  </si>
  <si>
    <t>The Mechanic</t>
  </si>
  <si>
    <t>January 13, 2011</t>
  </si>
  <si>
    <t>tt0473075</t>
  </si>
  <si>
    <t>Prince of Persia: The Sands of Time</t>
  </si>
  <si>
    <t>May 9, 2010</t>
  </si>
  <si>
    <t>tt0473705</t>
  </si>
  <si>
    <t>State of Play</t>
  </si>
  <si>
    <t>April 17, 2009</t>
  </si>
  <si>
    <t>tt0475276</t>
  </si>
  <si>
    <t>United 93</t>
  </si>
  <si>
    <t>April 25, 2006</t>
  </si>
  <si>
    <t>tt0475290</t>
  </si>
  <si>
    <t>Hail, Caesar!</t>
  </si>
  <si>
    <t>February 1, 2016</t>
  </si>
  <si>
    <t>tt0475394</t>
  </si>
  <si>
    <t>Smokin' Aces</t>
  </si>
  <si>
    <t>tt0475944</t>
  </si>
  <si>
    <t>The Covenant</t>
  </si>
  <si>
    <t>tt0476964</t>
  </si>
  <si>
    <t>The Brave One</t>
  </si>
  <si>
    <t>September 6, 2007</t>
  </si>
  <si>
    <t>tt0477051</t>
  </si>
  <si>
    <t>Norbit</t>
  </si>
  <si>
    <t>February 9, 2007</t>
  </si>
  <si>
    <t>Brian Robbins</t>
  </si>
  <si>
    <t>tt0477071</t>
  </si>
  <si>
    <t>Premonition</t>
  </si>
  <si>
    <t>March 12, 2007</t>
  </si>
  <si>
    <t>Mennan Yapo</t>
  </si>
  <si>
    <t>tt0477080</t>
  </si>
  <si>
    <t>Unstoppable</t>
  </si>
  <si>
    <t>October 26, 2010</t>
  </si>
  <si>
    <t>tt0477139</t>
  </si>
  <si>
    <t>Wristcutters: A Love Story</t>
  </si>
  <si>
    <t>January 24, 2006</t>
  </si>
  <si>
    <t>Goran Dukic</t>
  </si>
  <si>
    <t>tt0477302</t>
  </si>
  <si>
    <t>Extremely Loud &amp; Incredibly Close</t>
  </si>
  <si>
    <t>December 15, 2011</t>
  </si>
  <si>
    <t>tt0477347</t>
  </si>
  <si>
    <t>Night at the Museum</t>
  </si>
  <si>
    <t>December 17, 2006</t>
  </si>
  <si>
    <t>tt0477348</t>
  </si>
  <si>
    <t>No Country for Old Men</t>
  </si>
  <si>
    <t>tt0478087</t>
  </si>
  <si>
    <t>March 7, 2008</t>
  </si>
  <si>
    <t>tt0478304</t>
  </si>
  <si>
    <t>The Tree of Life</t>
  </si>
  <si>
    <t>May 16, 2011</t>
  </si>
  <si>
    <t>tt0478311</t>
  </si>
  <si>
    <t>Knocked Up</t>
  </si>
  <si>
    <t>tt0478970</t>
  </si>
  <si>
    <t>Ant-Man</t>
  </si>
  <si>
    <t>June 29, 2015</t>
  </si>
  <si>
    <t>tt0479143</t>
  </si>
  <si>
    <t>Rocky Balboa</t>
  </si>
  <si>
    <t>tt0479884</t>
  </si>
  <si>
    <t>Crank</t>
  </si>
  <si>
    <t>Mark Neveldine, Brian Taylor</t>
  </si>
  <si>
    <t>tt0479952</t>
  </si>
  <si>
    <t>Madagascar: Escape 2 Africa</t>
  </si>
  <si>
    <t>October 30, 2008</t>
  </si>
  <si>
    <t>tt0479997</t>
  </si>
  <si>
    <t>Season of the Witch</t>
  </si>
  <si>
    <t>January 4, 2011</t>
  </si>
  <si>
    <t>tt0480242</t>
  </si>
  <si>
    <t>Dan in Real Life</t>
  </si>
  <si>
    <t>October 26, 2007</t>
  </si>
  <si>
    <t>Peter Hedges</t>
  </si>
  <si>
    <t>tt0480249</t>
  </si>
  <si>
    <t>I Am Legend</t>
  </si>
  <si>
    <t>December 5, 2007</t>
  </si>
  <si>
    <t>tt0480255</t>
  </si>
  <si>
    <t>The Losers</t>
  </si>
  <si>
    <t>April 20, 2010</t>
  </si>
  <si>
    <t>Sylvain White</t>
  </si>
  <si>
    <t>tt0480669</t>
  </si>
  <si>
    <t>Timecrimes</t>
  </si>
  <si>
    <t>Los cronocrÃ­menes</t>
  </si>
  <si>
    <t>Nacho Vigalondo</t>
  </si>
  <si>
    <t>tt0480687</t>
  </si>
  <si>
    <t>Hall Pass</t>
  </si>
  <si>
    <t>February 23, 2011</t>
  </si>
  <si>
    <t>tt0481141</t>
  </si>
  <si>
    <t>No Reservations</t>
  </si>
  <si>
    <t>tt0481369</t>
  </si>
  <si>
    <t>The Number 23</t>
  </si>
  <si>
    <t>February 13, 2007</t>
  </si>
  <si>
    <t>tt0481499</t>
  </si>
  <si>
    <t>The Croods</t>
  </si>
  <si>
    <t>February 15, 2013</t>
  </si>
  <si>
    <t>Kirk DeMicco, Chris Sanders</t>
  </si>
  <si>
    <t>tt0481536</t>
  </si>
  <si>
    <t>Harold &amp; Kumar Escape from Guantanamo Bay</t>
  </si>
  <si>
    <t>April 24, 2008</t>
  </si>
  <si>
    <t>Jon Hurwitz, Hayden Schlossberg</t>
  </si>
  <si>
    <t>tt0482571</t>
  </si>
  <si>
    <t>The Prestige</t>
  </si>
  <si>
    <t>October 17, 2006</t>
  </si>
  <si>
    <t>tt0482572</t>
  </si>
  <si>
    <t>Pride and Glory</t>
  </si>
  <si>
    <t>September 9, 2008</t>
  </si>
  <si>
    <t>tt0482606</t>
  </si>
  <si>
    <t>The Strangers</t>
  </si>
  <si>
    <t>May 29, 2008</t>
  </si>
  <si>
    <t>Bryan Bertino</t>
  </si>
  <si>
    <t>tt0483607</t>
  </si>
  <si>
    <t>Doomsday</t>
  </si>
  <si>
    <t>March 14, 2008</t>
  </si>
  <si>
    <t>tt0485947</t>
  </si>
  <si>
    <t>Mr. Nobody</t>
  </si>
  <si>
    <t>Jaco Van Dormael</t>
  </si>
  <si>
    <t>tt0486551</t>
  </si>
  <si>
    <t>Beerfest</t>
  </si>
  <si>
    <t>tt0486576</t>
  </si>
  <si>
    <t>Fantastic Four: Rise of the Silver Surfer</t>
  </si>
  <si>
    <t>4: Rise of the Silver Surfer</t>
  </si>
  <si>
    <t>tt0486655</t>
  </si>
  <si>
    <t>Stardust</t>
  </si>
  <si>
    <t>July 29, 2007</t>
  </si>
  <si>
    <t>Matthew Vaughn</t>
  </si>
  <si>
    <t>tt0486822</t>
  </si>
  <si>
    <t>Disturbia</t>
  </si>
  <si>
    <t>April 4, 2007</t>
  </si>
  <si>
    <t>tt0489049</t>
  </si>
  <si>
    <t>Fanboys</t>
  </si>
  <si>
    <t>February 6, 2009</t>
  </si>
  <si>
    <t>Kyle Newman</t>
  </si>
  <si>
    <t>tt0489099</t>
  </si>
  <si>
    <t>Jumper</t>
  </si>
  <si>
    <t>February 6, 2008</t>
  </si>
  <si>
    <t>tt0489237</t>
  </si>
  <si>
    <t>The Nanny Diaries</t>
  </si>
  <si>
    <t>August 24, 2007</t>
  </si>
  <si>
    <t>Shari Springer Berman, Robert Pulcini</t>
  </si>
  <si>
    <t>tt0489270</t>
  </si>
  <si>
    <t>Saw III</t>
  </si>
  <si>
    <t>tt0490204</t>
  </si>
  <si>
    <t>Reign Over Me</t>
  </si>
  <si>
    <t>March 20, 2007</t>
  </si>
  <si>
    <t>Mike Binder</t>
  </si>
  <si>
    <t>tt0490215</t>
  </si>
  <si>
    <t>Silence</t>
  </si>
  <si>
    <t>November 29, 2016</t>
  </si>
  <si>
    <t>tt0491152</t>
  </si>
  <si>
    <t>Something Borrowed</t>
  </si>
  <si>
    <t>tt0492044</t>
  </si>
  <si>
    <t>The Haunting in Connecticut</t>
  </si>
  <si>
    <t>March 27, 2009</t>
  </si>
  <si>
    <t>Peter Cornwell</t>
  </si>
  <si>
    <t>tt0492956</t>
  </si>
  <si>
    <t>The Game Plan</t>
  </si>
  <si>
    <t>September 23, 2007</t>
  </si>
  <si>
    <t>tt0493405</t>
  </si>
  <si>
    <t>CHIPS</t>
  </si>
  <si>
    <t>March 23, 2017</t>
  </si>
  <si>
    <t>Dax Shepard</t>
  </si>
  <si>
    <t>tt0493430</t>
  </si>
  <si>
    <t>Jackass Number Two</t>
  </si>
  <si>
    <t>September 21, 2006</t>
  </si>
  <si>
    <t>tt0493464</t>
  </si>
  <si>
    <t>Wanted</t>
  </si>
  <si>
    <t>June 12, 2008</t>
  </si>
  <si>
    <t>tt0494238</t>
  </si>
  <si>
    <t>Inkheart</t>
  </si>
  <si>
    <t>December 11, 2008</t>
  </si>
  <si>
    <t>tt0496806</t>
  </si>
  <si>
    <t>Ocean's Thirteen</t>
  </si>
  <si>
    <t>May 24, 2007</t>
  </si>
  <si>
    <t>tt0497116</t>
  </si>
  <si>
    <t>An Inconvenient Truth</t>
  </si>
  <si>
    <t>Davis Guggenheim</t>
  </si>
  <si>
    <t>tt0497465</t>
  </si>
  <si>
    <t>Vicky Cristina Barcelona</t>
  </si>
  <si>
    <t>May 17, 2008</t>
  </si>
  <si>
    <t>tt0498353</t>
  </si>
  <si>
    <t>Hostel: Part II</t>
  </si>
  <si>
    <t>tt0498380</t>
  </si>
  <si>
    <t>Letters from Iwo Jima</t>
  </si>
  <si>
    <t>November 15, 2006</t>
  </si>
  <si>
    <t>tt0498399</t>
  </si>
  <si>
    <t>We Own the Night</t>
  </si>
  <si>
    <t>May 25, 2007</t>
  </si>
  <si>
    <t>James Gray</t>
  </si>
  <si>
    <t>tt0499448</t>
  </si>
  <si>
    <t>The Chronicles of Narnia: Prince Caspian</t>
  </si>
  <si>
    <t>May 9, 2008</t>
  </si>
  <si>
    <t>tt0499549</t>
  </si>
  <si>
    <t>Avatar</t>
  </si>
  <si>
    <t>December 10, 2009</t>
  </si>
  <si>
    <t>tt0499556</t>
  </si>
  <si>
    <t>War</t>
  </si>
  <si>
    <t>Philip G. Atwell</t>
  </si>
  <si>
    <t>tt0756683</t>
  </si>
  <si>
    <t>The Man from Earth</t>
  </si>
  <si>
    <t>June 10, 2007</t>
  </si>
  <si>
    <t>Richard Schenkman</t>
  </si>
  <si>
    <t>tt0758730</t>
  </si>
  <si>
    <t>Aliens vs. Predator: Requiem</t>
  </si>
  <si>
    <t>AVPR: Aliens vs Predator - Requiem</t>
  </si>
  <si>
    <t>December 25, 2007</t>
  </si>
  <si>
    <t>Colin Strause, Greg Strause</t>
  </si>
  <si>
    <t>tt0758746</t>
  </si>
  <si>
    <t>February 9, 2009</t>
  </si>
  <si>
    <t>tt0758752</t>
  </si>
  <si>
    <t>Love &amp; Other Drugs</t>
  </si>
  <si>
    <t>November 4, 2010</t>
  </si>
  <si>
    <t>tt0758758</t>
  </si>
  <si>
    <t>Into the Wild</t>
  </si>
  <si>
    <t>tt0758766</t>
  </si>
  <si>
    <t>Music and Lyrics</t>
  </si>
  <si>
    <t>tt0758774</t>
  </si>
  <si>
    <t>Body of Lies</t>
  </si>
  <si>
    <t>October 5, 2008</t>
  </si>
  <si>
    <t>tt0758794</t>
  </si>
  <si>
    <t>We Are Marshall</t>
  </si>
  <si>
    <t>December 12, 2006</t>
  </si>
  <si>
    <t>tt0762073</t>
  </si>
  <si>
    <t>Thirst</t>
  </si>
  <si>
    <t>Bakjwi</t>
  </si>
  <si>
    <t>April 30, 2009</t>
  </si>
  <si>
    <t>tt0762107</t>
  </si>
  <si>
    <t>I Now Pronounce You Chuck &amp; Larry</t>
  </si>
  <si>
    <t>July 12, 2007</t>
  </si>
  <si>
    <t>tt0762125</t>
  </si>
  <si>
    <t>Planet 51</t>
  </si>
  <si>
    <t>November 14, 2009</t>
  </si>
  <si>
    <t>Jorge Blanco, Javier Abad, Marcos MartÃ­nez</t>
  </si>
  <si>
    <t>tt0765010</t>
  </si>
  <si>
    <t>Brothers</t>
  </si>
  <si>
    <t>November 22, 2009</t>
  </si>
  <si>
    <t>tt0765120</t>
  </si>
  <si>
    <t>My Blueberry Nights</t>
  </si>
  <si>
    <t>May 16, 2007</t>
  </si>
  <si>
    <t>tt0765429</t>
  </si>
  <si>
    <t>American Gangster</t>
  </si>
  <si>
    <t>October 19, 2007</t>
  </si>
  <si>
    <t>tt0770703</t>
  </si>
  <si>
    <t>What's Your Number?</t>
  </si>
  <si>
    <t>September 19, 2011</t>
  </si>
  <si>
    <t>Mark Mylod</t>
  </si>
  <si>
    <t>tt0770752</t>
  </si>
  <si>
    <t>Fool's Gold</t>
  </si>
  <si>
    <t>February 7, 2008</t>
  </si>
  <si>
    <t>tt0770828</t>
  </si>
  <si>
    <t>Man of Steel</t>
  </si>
  <si>
    <t>tt0780504</t>
  </si>
  <si>
    <t>Drive</t>
  </si>
  <si>
    <t>May 20, 2011</t>
  </si>
  <si>
    <t>Nicolas Winding Refn</t>
  </si>
  <si>
    <t>tt0780511</t>
  </si>
  <si>
    <t>Everybody's Fine</t>
  </si>
  <si>
    <t>November 3, 2009</t>
  </si>
  <si>
    <t>tt0780521</t>
  </si>
  <si>
    <t>The Princess and the Frog</t>
  </si>
  <si>
    <t>November 15, 2009</t>
  </si>
  <si>
    <t>tt0780536</t>
  </si>
  <si>
    <t>In Bruges</t>
  </si>
  <si>
    <t>January 17, 2008</t>
  </si>
  <si>
    <t>Martin McDonagh</t>
  </si>
  <si>
    <t>tt0780571</t>
  </si>
  <si>
    <t>Mr. Brooks</t>
  </si>
  <si>
    <t>May 22, 2007</t>
  </si>
  <si>
    <t>Bruce A. Evans</t>
  </si>
  <si>
    <t>tt0780653</t>
  </si>
  <si>
    <t>The Wolfman</t>
  </si>
  <si>
    <t>January 27, 2010</t>
  </si>
  <si>
    <t>tt0783233</t>
  </si>
  <si>
    <t>Atonement</t>
  </si>
  <si>
    <t>August 28, 2007</t>
  </si>
  <si>
    <t>tt0787474</t>
  </si>
  <si>
    <t>The Boxtrolls</t>
  </si>
  <si>
    <t>August 31, 2014</t>
  </si>
  <si>
    <t>Graham Annable, Anthony Stacchi</t>
  </si>
  <si>
    <t>tt0787524</t>
  </si>
  <si>
    <t>The Man Who Knew Infinity</t>
  </si>
  <si>
    <t>September 17, 2015</t>
  </si>
  <si>
    <t>Matt Brown</t>
  </si>
  <si>
    <t>tt0790628</t>
  </si>
  <si>
    <t>The Incredible Burt Wonderstone</t>
  </si>
  <si>
    <t>March 8, 2013</t>
  </si>
  <si>
    <t>Don Scardino</t>
  </si>
  <si>
    <t>tt0790636</t>
  </si>
  <si>
    <t>Dallas Buyers Club</t>
  </si>
  <si>
    <t>September 7, 2013</t>
  </si>
  <si>
    <t>Jean-Marc VallÃ©e</t>
  </si>
  <si>
    <t>tt0790686</t>
  </si>
  <si>
    <t>Mirrors</t>
  </si>
  <si>
    <t>August 14, 2008</t>
  </si>
  <si>
    <t>tt0790724</t>
  </si>
  <si>
    <t>Jack Reacher</t>
  </si>
  <si>
    <t>December 10, 2012</t>
  </si>
  <si>
    <t>Christopher McQuarrie</t>
  </si>
  <si>
    <t>tt0790736</t>
  </si>
  <si>
    <t>R.I.P.D.</t>
  </si>
  <si>
    <t>July 17, 2013</t>
  </si>
  <si>
    <t>tt0795351</t>
  </si>
  <si>
    <t>Case 39</t>
  </si>
  <si>
    <t>August 13, 2009</t>
  </si>
  <si>
    <t>Christian Alvart</t>
  </si>
  <si>
    <t>tt0795368</t>
  </si>
  <si>
    <t>Death at a Funeral</t>
  </si>
  <si>
    <t>tt0795421</t>
  </si>
  <si>
    <t>Mamma Mia!</t>
  </si>
  <si>
    <t>June 30, 2008</t>
  </si>
  <si>
    <t>Phyllida Lloyd</t>
  </si>
  <si>
    <t>tt0795461</t>
  </si>
  <si>
    <t>Scary Movie V</t>
  </si>
  <si>
    <t>Scary Movie 5</t>
  </si>
  <si>
    <t>April 11, 2013</t>
  </si>
  <si>
    <t>Malcolm D. Lee, David Zucker</t>
  </si>
  <si>
    <t>tt0796366</t>
  </si>
  <si>
    <t>Star Trek</t>
  </si>
  <si>
    <t>April 6, 2009</t>
  </si>
  <si>
    <t>tt0799934</t>
  </si>
  <si>
    <t>Be Kind Rewind</t>
  </si>
  <si>
    <t>January 20, 2008</t>
  </si>
  <si>
    <t>tt0799949</t>
  </si>
  <si>
    <t>Epic Movie</t>
  </si>
  <si>
    <t>January 1, 2007</t>
  </si>
  <si>
    <t>Jason Friedberg, Aaron Seltzer</t>
  </si>
  <si>
    <t>tt0800039</t>
  </si>
  <si>
    <t>Forgetting Sarah Marshall</t>
  </si>
  <si>
    <t>March 10, 2008</t>
  </si>
  <si>
    <t>Nicholas Stoller</t>
  </si>
  <si>
    <t>tt0800069</t>
  </si>
  <si>
    <t>The Hills Have Eyes 2</t>
  </si>
  <si>
    <t>The Hills Have Eyes II</t>
  </si>
  <si>
    <t>Martin Weisz</t>
  </si>
  <si>
    <t>tt0800080</t>
  </si>
  <si>
    <t>The Incredible Hulk</t>
  </si>
  <si>
    <t>June 6, 2008</t>
  </si>
  <si>
    <t>tt0800241</t>
  </si>
  <si>
    <t>Transsiberian</t>
  </si>
  <si>
    <t>January 18, 2008</t>
  </si>
  <si>
    <t>tt0800308</t>
  </si>
  <si>
    <t>Appaloosa</t>
  </si>
  <si>
    <t>September 5, 2008</t>
  </si>
  <si>
    <t>Ed Harris</t>
  </si>
  <si>
    <t>tt0800320</t>
  </si>
  <si>
    <t>Clash of the Titans</t>
  </si>
  <si>
    <t>March 26, 2010</t>
  </si>
  <si>
    <t>tt0803096</t>
  </si>
  <si>
    <t>Warcraft</t>
  </si>
  <si>
    <t>May 24, 2016</t>
  </si>
  <si>
    <t>Duncan Jones</t>
  </si>
  <si>
    <t>tt0804497</t>
  </si>
  <si>
    <t>It's Kind of a Funny Story</t>
  </si>
  <si>
    <t>July 2, 2010</t>
  </si>
  <si>
    <t>Anna Boden, Ryan Fleck</t>
  </si>
  <si>
    <t>tt0804522</t>
  </si>
  <si>
    <t>Rendition</t>
  </si>
  <si>
    <t>tt0805564</t>
  </si>
  <si>
    <t>Lars and the Real Girl</t>
  </si>
  <si>
    <t>September 16, 2007</t>
  </si>
  <si>
    <t>Craig Gillespie</t>
  </si>
  <si>
    <t>tt0805570</t>
  </si>
  <si>
    <t>The Midnight Meat Train</t>
  </si>
  <si>
    <t>May 16, 2008</t>
  </si>
  <si>
    <t>RyÃ»hei Kitamura</t>
  </si>
  <si>
    <t>tt0808151</t>
  </si>
  <si>
    <t>Angels &amp; Demons</t>
  </si>
  <si>
    <t>May 4, 2009</t>
  </si>
  <si>
    <t>tt0808279</t>
  </si>
  <si>
    <t>Funny Games</t>
  </si>
  <si>
    <t>Michael Haneke</t>
  </si>
  <si>
    <t>tt0808417</t>
  </si>
  <si>
    <t>Persepolis</t>
  </si>
  <si>
    <t>May 23, 2007</t>
  </si>
  <si>
    <t>Vincent Paronnaud, Marjane Satrapi</t>
  </si>
  <si>
    <t>tt0810819</t>
  </si>
  <si>
    <t>The Danish Girl</t>
  </si>
  <si>
    <t>September 5, 2015</t>
  </si>
  <si>
    <t>Tom Hooper</t>
  </si>
  <si>
    <t>tt0810913</t>
  </si>
  <si>
    <t>Jack and Jill</t>
  </si>
  <si>
    <t>November 11, 2011</t>
  </si>
  <si>
    <t>tt0810922</t>
  </si>
  <si>
    <t>Take Me Home Tonight</t>
  </si>
  <si>
    <t>March 2, 2011</t>
  </si>
  <si>
    <t>Michael Dowse</t>
  </si>
  <si>
    <t>tt0811080</t>
  </si>
  <si>
    <t>Speed Racer</t>
  </si>
  <si>
    <t>April 28, 2008</t>
  </si>
  <si>
    <t>tt0811138</t>
  </si>
  <si>
    <t>The Love Guru</t>
  </si>
  <si>
    <t>June 20, 2008</t>
  </si>
  <si>
    <t>Marco Schnabel</t>
  </si>
  <si>
    <t>tt0814022</t>
  </si>
  <si>
    <t>Bangkok Dangerous</t>
  </si>
  <si>
    <t>August 22, 2008</t>
  </si>
  <si>
    <t>Oxide Chun Pang, Danny Pang</t>
  </si>
  <si>
    <t>tt0814255</t>
  </si>
  <si>
    <t>Percy Jackson &amp; the Olympians: The Lightning Thief</t>
  </si>
  <si>
    <t>February 10, 2010</t>
  </si>
  <si>
    <t>tt0814314</t>
  </si>
  <si>
    <t>Seven Pounds</t>
  </si>
  <si>
    <t>December 19, 2008</t>
  </si>
  <si>
    <t>tt0815236</t>
  </si>
  <si>
    <t>She's Out of My League</t>
  </si>
  <si>
    <t>March 11, 2010</t>
  </si>
  <si>
    <t>Jim Field Smith</t>
  </si>
  <si>
    <t>tt0815241</t>
  </si>
  <si>
    <t>Religulous</t>
  </si>
  <si>
    <t>August 1, 2008</t>
  </si>
  <si>
    <t>tt0815244</t>
  </si>
  <si>
    <t>Sydney White</t>
  </si>
  <si>
    <t>September 21, 2007</t>
  </si>
  <si>
    <t>Joe Nussbaum</t>
  </si>
  <si>
    <t>tt0816442</t>
  </si>
  <si>
    <t>The Book Thief</t>
  </si>
  <si>
    <t>October 3, 2013</t>
  </si>
  <si>
    <t>Brian Percival</t>
  </si>
  <si>
    <t>tt0816462</t>
  </si>
  <si>
    <t>August 11, 2011</t>
  </si>
  <si>
    <t>tt0816692</t>
  </si>
  <si>
    <t>Interstellar</t>
  </si>
  <si>
    <t>October 26, 2014</t>
  </si>
  <si>
    <t>tt0816711</t>
  </si>
  <si>
    <t>World War Z</t>
  </si>
  <si>
    <t>June 2, 2013</t>
  </si>
  <si>
    <t>tt0817177</t>
  </si>
  <si>
    <t>Flipped</t>
  </si>
  <si>
    <t>July 26, 2010</t>
  </si>
  <si>
    <t>tt0817230</t>
  </si>
  <si>
    <t>Valentine's Day</t>
  </si>
  <si>
    <t>February 5, 2010</t>
  </si>
  <si>
    <t>tt0817538</t>
  </si>
  <si>
    <t>Drillbit Taylor</t>
  </si>
  <si>
    <t>March 20, 2008</t>
  </si>
  <si>
    <t>tt0821640</t>
  </si>
  <si>
    <t>Ghosts of Girlfriends Past</t>
  </si>
  <si>
    <t>April 27, 2009</t>
  </si>
  <si>
    <t>tt0821642</t>
  </si>
  <si>
    <t>The Soloist</t>
  </si>
  <si>
    <t>April 20, 2009</t>
  </si>
  <si>
    <t>tt0822832</t>
  </si>
  <si>
    <t>Marley &amp; Me</t>
  </si>
  <si>
    <t>December 25, 2008</t>
  </si>
  <si>
    <t>tt0822847</t>
  </si>
  <si>
    <t>Priest</t>
  </si>
  <si>
    <t>Scott Stewart</t>
  </si>
  <si>
    <t>tt0822854</t>
  </si>
  <si>
    <t>Shooter</t>
  </si>
  <si>
    <t>March 8, 2007</t>
  </si>
  <si>
    <t>tt0824747</t>
  </si>
  <si>
    <t>Changeling</t>
  </si>
  <si>
    <t>May 20, 2008</t>
  </si>
  <si>
    <t>tt0825232</t>
  </si>
  <si>
    <t>The Bucket List</t>
  </si>
  <si>
    <t>December 16, 2007</t>
  </si>
  <si>
    <t>tt0829150</t>
  </si>
  <si>
    <t>Dracula Untold</t>
  </si>
  <si>
    <t>September 30, 2014</t>
  </si>
  <si>
    <t>Gary Shore</t>
  </si>
  <si>
    <t>tt0829482</t>
  </si>
  <si>
    <t>Superbad</t>
  </si>
  <si>
    <t>Greg Mottola</t>
  </si>
  <si>
    <t>tt0830515</t>
  </si>
  <si>
    <t>Quantum of Solace</t>
  </si>
  <si>
    <t>October 29, 2008</t>
  </si>
  <si>
    <t>tt0831387</t>
  </si>
  <si>
    <t>May 8, 2014</t>
  </si>
  <si>
    <t>Gareth Edwards</t>
  </si>
  <si>
    <t>tt0831887</t>
  </si>
  <si>
    <t>The Spirit</t>
  </si>
  <si>
    <t>Frank Miller</t>
  </si>
  <si>
    <t>tt0834001</t>
  </si>
  <si>
    <t>Underworld: Rise of the Lycans</t>
  </si>
  <si>
    <t>January 22, 2009</t>
  </si>
  <si>
    <t>Patrick Tatopoulos</t>
  </si>
  <si>
    <t>tt0837562</t>
  </si>
  <si>
    <t>Hotel Transylvania</t>
  </si>
  <si>
    <t>September 8, 2012</t>
  </si>
  <si>
    <t>Genndy Tartakovsky</t>
  </si>
  <si>
    <t>tt0837563</t>
  </si>
  <si>
    <t>March 16, 2019</t>
  </si>
  <si>
    <t>Kevin KÃ¶lsch, Dennis Widmyer</t>
  </si>
  <si>
    <t>tt0838221</t>
  </si>
  <si>
    <t>The Darjeeling Limited</t>
  </si>
  <si>
    <t>tt0838283</t>
  </si>
  <si>
    <t>Step Brothers</t>
  </si>
  <si>
    <t>July 25, 2008</t>
  </si>
  <si>
    <t>tt0839980</t>
  </si>
  <si>
    <t>Semi-Pro</t>
  </si>
  <si>
    <t>Kent Alterman</t>
  </si>
  <si>
    <t>tt0840361</t>
  </si>
  <si>
    <t>The Town</t>
  </si>
  <si>
    <t>September 8, 2010</t>
  </si>
  <si>
    <t>tt0841046</t>
  </si>
  <si>
    <t>Walk Hard: The Dewey Cox Story</t>
  </si>
  <si>
    <t>December 21, 2007</t>
  </si>
  <si>
    <t>tt0842926</t>
  </si>
  <si>
    <t>The Kids Are All Right</t>
  </si>
  <si>
    <t>January 25, 2010</t>
  </si>
  <si>
    <t>Lisa Cholodenko</t>
  </si>
  <si>
    <t>tt0844286</t>
  </si>
  <si>
    <t>The Brothers Bloom</t>
  </si>
  <si>
    <t>tt0844471</t>
  </si>
  <si>
    <t>Cloudy with a Chance of Meatballs</t>
  </si>
  <si>
    <t>September 12, 2009</t>
  </si>
  <si>
    <t>Phil Lord, Christopher Miller</t>
  </si>
  <si>
    <t>tt0844479</t>
  </si>
  <si>
    <t>The Collector</t>
  </si>
  <si>
    <t>July 31, 2009</t>
  </si>
  <si>
    <t>Marcus Dunstan</t>
  </si>
  <si>
    <t>tt0844708</t>
  </si>
  <si>
    <t>The Last House on the Left</t>
  </si>
  <si>
    <t>March 13, 2009</t>
  </si>
  <si>
    <t>Dennis Iliadis</t>
  </si>
  <si>
    <t>tt0848228</t>
  </si>
  <si>
    <t>The Avengers</t>
  </si>
  <si>
    <t>April 11, 2012</t>
  </si>
  <si>
    <t>tt0848537</t>
  </si>
  <si>
    <t>Epic</t>
  </si>
  <si>
    <t>May 1, 2013</t>
  </si>
  <si>
    <t>Chris Wedge</t>
  </si>
  <si>
    <t>tt0852713</t>
  </si>
  <si>
    <t>The House Bunny</t>
  </si>
  <si>
    <t>August 18, 2008</t>
  </si>
  <si>
    <t>Fred Wolf</t>
  </si>
  <si>
    <t>tt0859163</t>
  </si>
  <si>
    <t>The Mummy: Tomb of the Dragon Emperor</t>
  </si>
  <si>
    <t>tt0861689</t>
  </si>
  <si>
    <t>Blindness</t>
  </si>
  <si>
    <t>May 14, 2008</t>
  </si>
  <si>
    <t>tt0861739</t>
  </si>
  <si>
    <t>Elite Squad</t>
  </si>
  <si>
    <t>Tropa de Elite</t>
  </si>
  <si>
    <t>JosÃ© Padilha</t>
  </si>
  <si>
    <t>tt0862846</t>
  </si>
  <si>
    <t>Sunshine Cleaning</t>
  </si>
  <si>
    <t>Christine Jeffs</t>
  </si>
  <si>
    <t>tt0862856</t>
  </si>
  <si>
    <t>Trick 'r Treat</t>
  </si>
  <si>
    <t>December 9, 2007</t>
  </si>
  <si>
    <t>Michael Dougherty</t>
  </si>
  <si>
    <t>tt0864835</t>
  </si>
  <si>
    <t>Mr. Peabody &amp; Sherman</t>
  </si>
  <si>
    <t>February 7, 2014</t>
  </si>
  <si>
    <t>tt0865556</t>
  </si>
  <si>
    <t>The Forbidden Kingdom</t>
  </si>
  <si>
    <t>tt0866439</t>
  </si>
  <si>
    <t>Made of Honor</t>
  </si>
  <si>
    <t>April 21, 2008</t>
  </si>
  <si>
    <t>Paul Weiland</t>
  </si>
  <si>
    <t>tt0870111</t>
  </si>
  <si>
    <t>Frost/Nixon</t>
  </si>
  <si>
    <t>October 15, 2008</t>
  </si>
  <si>
    <t>tt0870154</t>
  </si>
  <si>
    <t>Jungle Cruise</t>
  </si>
  <si>
    <t>July 24, 2021</t>
  </si>
  <si>
    <t>tt0870984</t>
  </si>
  <si>
    <t>Antichrist</t>
  </si>
  <si>
    <t>May 18, 2009</t>
  </si>
  <si>
    <t>tt0873886</t>
  </si>
  <si>
    <t>Red State</t>
  </si>
  <si>
    <t>tt0876563</t>
  </si>
  <si>
    <t>Ponyo</t>
  </si>
  <si>
    <t>Gake no ue no Ponyo</t>
  </si>
  <si>
    <t>July 19, 2008</t>
  </si>
  <si>
    <t>tt0878804</t>
  </si>
  <si>
    <t>The Blind Side</t>
  </si>
  <si>
    <t>November 17, 2009</t>
  </si>
  <si>
    <t>John Lee Hancock</t>
  </si>
  <si>
    <t>tt0879870</t>
  </si>
  <si>
    <t>Eat Pray Love</t>
  </si>
  <si>
    <t>August 10, 2010</t>
  </si>
  <si>
    <t>Ryan Murphy</t>
  </si>
  <si>
    <t>tt0880578</t>
  </si>
  <si>
    <t>Untraceable</t>
  </si>
  <si>
    <t>January 22, 2008</t>
  </si>
  <si>
    <t>tt0881320</t>
  </si>
  <si>
    <t>Sanctum</t>
  </si>
  <si>
    <t>February 3, 2011</t>
  </si>
  <si>
    <t>Alister Grierson</t>
  </si>
  <si>
    <t>tt0882977</t>
  </si>
  <si>
    <t>Snitch</t>
  </si>
  <si>
    <t>February 21, 2013</t>
  </si>
  <si>
    <t>Ric Roman Waugh</t>
  </si>
  <si>
    <t>tt0884328</t>
  </si>
  <si>
    <t>The Mist</t>
  </si>
  <si>
    <t>May 9, 2007</t>
  </si>
  <si>
    <t>tt0884732</t>
  </si>
  <si>
    <t>The Wedding Ringer</t>
  </si>
  <si>
    <t>Jeremy Garelick</t>
  </si>
  <si>
    <t>tt0887883</t>
  </si>
  <si>
    <t>Burn After Reading</t>
  </si>
  <si>
    <t>August 27, 2008</t>
  </si>
  <si>
    <t>tt0887912</t>
  </si>
  <si>
    <t>The Hurt Locker</t>
  </si>
  <si>
    <t>September 4, 2008</t>
  </si>
  <si>
    <t>tt0889573</t>
  </si>
  <si>
    <t>The Switch</t>
  </si>
  <si>
    <t>August 16, 2010</t>
  </si>
  <si>
    <t>tt0889583</t>
  </si>
  <si>
    <t>BrÃ¼no</t>
  </si>
  <si>
    <t>June 25, 2009</t>
  </si>
  <si>
    <t>tt0890870</t>
  </si>
  <si>
    <t>Saw IV</t>
  </si>
  <si>
    <t>October 25, 2007</t>
  </si>
  <si>
    <t>tt0891527</t>
  </si>
  <si>
    <t>Lions for Lambs</t>
  </si>
  <si>
    <t>October 18, 2007</t>
  </si>
  <si>
    <t>tt0892318</t>
  </si>
  <si>
    <t>Letters to Juliet</t>
  </si>
  <si>
    <t>April 25, 2010</t>
  </si>
  <si>
    <t>tt0892769</t>
  </si>
  <si>
    <t>How to Train Your Dragon</t>
  </si>
  <si>
    <t>March 18, 2010</t>
  </si>
  <si>
    <t>Chris Sanders, Dean DeBlois</t>
  </si>
  <si>
    <t>tt0892782</t>
  </si>
  <si>
    <t>Monsters vs. Aliens</t>
  </si>
  <si>
    <t>Rob Letterman, Conrad Vernon</t>
  </si>
  <si>
    <t>tt0892791</t>
  </si>
  <si>
    <t>Shrek Forever After</t>
  </si>
  <si>
    <t>April 21, 2010</t>
  </si>
  <si>
    <t>tt0898367</t>
  </si>
  <si>
    <t>The Road</t>
  </si>
  <si>
    <t>September 3, 2009</t>
  </si>
  <si>
    <t>tt0901476</t>
  </si>
  <si>
    <t>Bride Wars</t>
  </si>
  <si>
    <t>January 5, 2009</t>
  </si>
  <si>
    <t>tt0903624</t>
  </si>
  <si>
    <t>The Hobbit: An Unexpected Journey</t>
  </si>
  <si>
    <t>November 28, 2012</t>
  </si>
  <si>
    <t>tt0905372</t>
  </si>
  <si>
    <t>October 10, 2011</t>
  </si>
  <si>
    <t>Matthijs van Heijningen Jr.</t>
  </si>
  <si>
    <t>tt0907657</t>
  </si>
  <si>
    <t>Once</t>
  </si>
  <si>
    <t>January 20, 2007</t>
  </si>
  <si>
    <t>John Carney</t>
  </si>
  <si>
    <t>tt0910936</t>
  </si>
  <si>
    <t>Pineapple Express</t>
  </si>
  <si>
    <t>July 31, 2008</t>
  </si>
  <si>
    <t>David Gordon Green</t>
  </si>
  <si>
    <t>tt0910970</t>
  </si>
  <si>
    <t>WALLÂ·E</t>
  </si>
  <si>
    <t>June 21, 2008</t>
  </si>
  <si>
    <t>tt0914798</t>
  </si>
  <si>
    <t>The Boy in the Striped Pajamas</t>
  </si>
  <si>
    <t>August 28, 2008</t>
  </si>
  <si>
    <t>Mark Herman</t>
  </si>
  <si>
    <t>tt0914863</t>
  </si>
  <si>
    <t>Unthinkable</t>
  </si>
  <si>
    <t>May 26, 2010</t>
  </si>
  <si>
    <t>Gregor Jordan</t>
  </si>
  <si>
    <t>tt0918927</t>
  </si>
  <si>
    <t>Doubt</t>
  </si>
  <si>
    <t>John Patrick Shanley</t>
  </si>
  <si>
    <t>tt0918940</t>
  </si>
  <si>
    <t>The Legend of Tarzan</t>
  </si>
  <si>
    <t>June 27, 2016</t>
  </si>
  <si>
    <t>tt0926084</t>
  </si>
  <si>
    <t>Harry Potter and the Deathly Hallows: Part 1</t>
  </si>
  <si>
    <t>Harry Potter and the Deathly Hallows - Part 1</t>
  </si>
  <si>
    <t>November 11, 2010</t>
  </si>
  <si>
    <t>tt0929632</t>
  </si>
  <si>
    <t>Precious</t>
  </si>
  <si>
    <t>January 16, 2009</t>
  </si>
  <si>
    <t>Lee Daniels</t>
  </si>
  <si>
    <t>tt0935075</t>
  </si>
  <si>
    <t>Rabbit Hole</t>
  </si>
  <si>
    <t>September 13, 2010</t>
  </si>
  <si>
    <t>John Cameron Mitchell</t>
  </si>
  <si>
    <t>tt0936501</t>
  </si>
  <si>
    <t>Taken</t>
  </si>
  <si>
    <t>February 16, 2008</t>
  </si>
  <si>
    <t>Pierre Morel</t>
  </si>
  <si>
    <t>tt0938283</t>
  </si>
  <si>
    <t>The Last Airbender</t>
  </si>
  <si>
    <t>June 30, 2010</t>
  </si>
  <si>
    <t>tt0938330</t>
  </si>
  <si>
    <t>Silent Hill: Revelation</t>
  </si>
  <si>
    <t>October 25, 2012</t>
  </si>
  <si>
    <t>M.J. Bassett</t>
  </si>
  <si>
    <t>tt0942385</t>
  </si>
  <si>
    <t>Tropic Thunder</t>
  </si>
  <si>
    <t>August 11, 2008</t>
  </si>
  <si>
    <t>tt0944835</t>
  </si>
  <si>
    <t>Salt</t>
  </si>
  <si>
    <t>tt0945513</t>
  </si>
  <si>
    <t>Source Code</t>
  </si>
  <si>
    <t>March 11, 2011</t>
  </si>
  <si>
    <t>tt0947798</t>
  </si>
  <si>
    <t>Black Swan</t>
  </si>
  <si>
    <t>September 1, 2010</t>
  </si>
  <si>
    <t>tt0947802</t>
  </si>
  <si>
    <t>Lakeview Terrace</t>
  </si>
  <si>
    <t>September 15, 2008</t>
  </si>
  <si>
    <t>tt0947810</t>
  </si>
  <si>
    <t>Green Zone</t>
  </si>
  <si>
    <t>February 26, 2010</t>
  </si>
  <si>
    <t>tt0948470</t>
  </si>
  <si>
    <t>The Amazing Spider-Man</t>
  </si>
  <si>
    <t>June 13, 2012</t>
  </si>
  <si>
    <t>Marc Webb</t>
  </si>
  <si>
    <t>tt0949731</t>
  </si>
  <si>
    <t>The Happening</t>
  </si>
  <si>
    <t>June 10, 2008</t>
  </si>
  <si>
    <t>tt0952640</t>
  </si>
  <si>
    <t>Alvin and the Chipmunks</t>
  </si>
  <si>
    <t>Tim Hill</t>
  </si>
  <si>
    <t>tt0955308</t>
  </si>
  <si>
    <t>May 12, 2010</t>
  </si>
  <si>
    <t>tt0959337</t>
  </si>
  <si>
    <t>Revolutionary Road</t>
  </si>
  <si>
    <t>December 15, 2008</t>
  </si>
  <si>
    <t>tt0960144</t>
  </si>
  <si>
    <t>You Don't Mess with the Zohan</t>
  </si>
  <si>
    <t>tt0960731</t>
  </si>
  <si>
    <t>Bedtime Stories</t>
  </si>
  <si>
    <t>December 24, 2008</t>
  </si>
  <si>
    <t>tt0962726</t>
  </si>
  <si>
    <t>High School Musical 3: Senior Year</t>
  </si>
  <si>
    <t>September 28, 2008</t>
  </si>
  <si>
    <t>tt0962736</t>
  </si>
  <si>
    <t>The Young Victoria</t>
  </si>
  <si>
    <t>March 6, 2009</t>
  </si>
  <si>
    <t>tt0963178</t>
  </si>
  <si>
    <t>The International</t>
  </si>
  <si>
    <t>tt0963794</t>
  </si>
  <si>
    <t>The Ruins</t>
  </si>
  <si>
    <t>April 2, 2008</t>
  </si>
  <si>
    <t>Carter Smith</t>
  </si>
  <si>
    <t>tt0963966</t>
  </si>
  <si>
    <t>The Sorcerer's Apprentice</t>
  </si>
  <si>
    <t>July 6, 2010</t>
  </si>
  <si>
    <t>tt0964517</t>
  </si>
  <si>
    <t>The Fighter</t>
  </si>
  <si>
    <t>December 6, 2010</t>
  </si>
  <si>
    <t>tt0970179</t>
  </si>
  <si>
    <t>Hugo</t>
  </si>
  <si>
    <t>tt0970411</t>
  </si>
  <si>
    <t>City of Ember</t>
  </si>
  <si>
    <t>September 25, 2008</t>
  </si>
  <si>
    <t>tt0970416</t>
  </si>
  <si>
    <t>The Day the Earth Stood Still</t>
  </si>
  <si>
    <t>tt0970452</t>
  </si>
  <si>
    <t>Solomon Kane</t>
  </si>
  <si>
    <t>September 16, 2009</t>
  </si>
  <si>
    <t>tt0970866</t>
  </si>
  <si>
    <t>Little Fockers</t>
  </si>
  <si>
    <t>December 22, 2010</t>
  </si>
  <si>
    <t>tt0971209</t>
  </si>
  <si>
    <t>A Perfect Getaway</t>
  </si>
  <si>
    <t>August 6, 2009</t>
  </si>
  <si>
    <t>tt0974015</t>
  </si>
  <si>
    <t>Justice League</t>
  </si>
  <si>
    <t>October 26, 2017</t>
  </si>
  <si>
    <t>tt0974661</t>
  </si>
  <si>
    <t>17 Again</t>
  </si>
  <si>
    <t>March 11, 2009</t>
  </si>
  <si>
    <t>Burr Steers</t>
  </si>
  <si>
    <t>tt0975645</t>
  </si>
  <si>
    <t>Hitchcock</t>
  </si>
  <si>
    <t>November 1, 2012</t>
  </si>
  <si>
    <t>Sacha Gervasi</t>
  </si>
  <si>
    <t>tt0976051</t>
  </si>
  <si>
    <t>The Reader</t>
  </si>
  <si>
    <t>tt0977855</t>
  </si>
  <si>
    <t>Fair Game</t>
  </si>
  <si>
    <t>May 20, 2010</t>
  </si>
  <si>
    <t>tt0978764</t>
  </si>
  <si>
    <t>Sucker Punch</t>
  </si>
  <si>
    <t>March 21, 2011</t>
  </si>
  <si>
    <t>tt0980970</t>
  </si>
  <si>
    <t>The Chronicles of Narnia: The Voyage of the Dawn Treader</t>
  </si>
  <si>
    <t>December 2, 2010</t>
  </si>
  <si>
    <t>tt0981227</t>
  </si>
  <si>
    <t>Nick and Norah's Infinite Playlist</t>
  </si>
  <si>
    <t>September 6, 2008</t>
  </si>
  <si>
    <t>Peter Sollett</t>
  </si>
  <si>
    <t>tt0983193</t>
  </si>
  <si>
    <t>The Adventures of Tintin</t>
  </si>
  <si>
    <t>tt0983213</t>
  </si>
  <si>
    <t>5 Centimeters per Second</t>
  </si>
  <si>
    <t>ByÃ´soku 5 senchimÃªtoru</t>
  </si>
  <si>
    <t>March 3, 2007</t>
  </si>
  <si>
    <t>Makoto Shinkai</t>
  </si>
  <si>
    <t>tt0983946</t>
  </si>
  <si>
    <t>Fantasy Island</t>
  </si>
  <si>
    <t>February 11, 2020</t>
  </si>
  <si>
    <t>Jeff Wadlow</t>
  </si>
  <si>
    <t>tt0985694</t>
  </si>
  <si>
    <t>Machete</t>
  </si>
  <si>
    <t>Ethan Maniquis, Robert Rodriguez</t>
  </si>
  <si>
    <t>tt0985699</t>
  </si>
  <si>
    <t>Valkyrie</t>
  </si>
  <si>
    <t>tt0986263</t>
  </si>
  <si>
    <t>Surrogates</t>
  </si>
  <si>
    <t>September 24, 2009</t>
  </si>
  <si>
    <t>tt0988045</t>
  </si>
  <si>
    <t>Sherlock Holmes</t>
  </si>
  <si>
    <t>December 14, 2009</t>
  </si>
  <si>
    <t>Guy Ritchie</t>
  </si>
  <si>
    <t>tt0988047</t>
  </si>
  <si>
    <t>Traitor</t>
  </si>
  <si>
    <t>Jeffrey Nachmanoff</t>
  </si>
  <si>
    <t>tt0988595</t>
  </si>
  <si>
    <t>27 Dresses</t>
  </si>
  <si>
    <t>January 9, 2008</t>
  </si>
  <si>
    <t>tt0989757</t>
  </si>
  <si>
    <t>Dear John</t>
  </si>
  <si>
    <t>January 24, 2010</t>
  </si>
  <si>
    <t>tt0990407</t>
  </si>
  <si>
    <t>The Green Hornet</t>
  </si>
  <si>
    <t>January 12, 2011</t>
  </si>
  <si>
    <t>tt0993840</t>
  </si>
  <si>
    <t>Army of the Dead</t>
  </si>
  <si>
    <t>May 14, 2021</t>
  </si>
  <si>
    <t>tt0993842</t>
  </si>
  <si>
    <t>Hanna</t>
  </si>
  <si>
    <t>April 7, 2011</t>
  </si>
  <si>
    <t>tt0993846</t>
  </si>
  <si>
    <t>The Wolf of Wall Street</t>
  </si>
  <si>
    <t>December 9, 2013</t>
  </si>
  <si>
    <t>tt0995039</t>
  </si>
  <si>
    <t>Ghost Town</t>
  </si>
  <si>
    <t>tt0997152</t>
  </si>
  <si>
    <t>The Experiment</t>
  </si>
  <si>
    <t>July 15, 2010</t>
  </si>
  <si>
    <t>Paul T. Scheuring</t>
  </si>
  <si>
    <t>tt1000774</t>
  </si>
  <si>
    <t>Sex and the City</t>
  </si>
  <si>
    <t>May 12, 2008</t>
  </si>
  <si>
    <t>Michael Patrick King</t>
  </si>
  <si>
    <t>tt1001508</t>
  </si>
  <si>
    <t>He's Just Not That Into You</t>
  </si>
  <si>
    <t>January 24, 2009</t>
  </si>
  <si>
    <t>tt1001526</t>
  </si>
  <si>
    <t>Megamind</t>
  </si>
  <si>
    <t>October 28, 2010</t>
  </si>
  <si>
    <t>Tom McGrath</t>
  </si>
  <si>
    <t>tt10016180</t>
  </si>
  <si>
    <t>The Little Things</t>
  </si>
  <si>
    <t>tt10059518</t>
  </si>
  <si>
    <t>Unhinged</t>
  </si>
  <si>
    <t>July 16, 2020</t>
  </si>
  <si>
    <t>Derrick Borte</t>
  </si>
  <si>
    <t>tt1007028</t>
  </si>
  <si>
    <t>Zack and Miri Make a Porno</t>
  </si>
  <si>
    <t>September 7, 2008</t>
  </si>
  <si>
    <t>tt1007029</t>
  </si>
  <si>
    <t>The Iron Lady</t>
  </si>
  <si>
    <t>December 26, 2011</t>
  </si>
  <si>
    <t>tt1010048</t>
  </si>
  <si>
    <t>Slumdog Millionaire</t>
  </si>
  <si>
    <t>August 30, 2008</t>
  </si>
  <si>
    <t>Danny Boyle, Loveleen Tandan</t>
  </si>
  <si>
    <t>tt1013743</t>
  </si>
  <si>
    <t>Knight and Day</t>
  </si>
  <si>
    <t>June 16, 2010</t>
  </si>
  <si>
    <t>tt1013752</t>
  </si>
  <si>
    <t>Fast &amp; Furious</t>
  </si>
  <si>
    <t>March 12, 2009</t>
  </si>
  <si>
    <t>tt1013753</t>
  </si>
  <si>
    <t>Milk</t>
  </si>
  <si>
    <t>October 28, 2008</t>
  </si>
  <si>
    <t>tt1014759</t>
  </si>
  <si>
    <t>Alice in Wonderland</t>
  </si>
  <si>
    <t>February 25, 2010</t>
  </si>
  <si>
    <t>tt1014763</t>
  </si>
  <si>
    <t>Child 44</t>
  </si>
  <si>
    <t>April 15, 2015</t>
  </si>
  <si>
    <t>Daniel Espinosa</t>
  </si>
  <si>
    <t>tt10151854</t>
  </si>
  <si>
    <t>Shazam! Fury of the Gods</t>
  </si>
  <si>
    <t>tt10168670</t>
  </si>
  <si>
    <t>Bones and All</t>
  </si>
  <si>
    <t>September 2, 2022</t>
  </si>
  <si>
    <t>Luca Guadagnino</t>
  </si>
  <si>
    <t>tt1017451</t>
  </si>
  <si>
    <t>The Runaways</t>
  </si>
  <si>
    <t>Floria Sigismondi</t>
  </si>
  <si>
    <t>tt1017460</t>
  </si>
  <si>
    <t>Splice</t>
  </si>
  <si>
    <t>October 6, 2009</t>
  </si>
  <si>
    <t>Vincenzo Natali</t>
  </si>
  <si>
    <t>tt1019452</t>
  </si>
  <si>
    <t>A Serious Man</t>
  </si>
  <si>
    <t>tt1020072</t>
  </si>
  <si>
    <t>Selma</t>
  </si>
  <si>
    <t>November 11, 2014</t>
  </si>
  <si>
    <t>Ava DuVernay</t>
  </si>
  <si>
    <t>tt1020558</t>
  </si>
  <si>
    <t>Centurion</t>
  </si>
  <si>
    <t>February 15, 2010</t>
  </si>
  <si>
    <t>tt1022603</t>
  </si>
  <si>
    <t>500 Days of Summer</t>
  </si>
  <si>
    <t>(500) Days of Summer</t>
  </si>
  <si>
    <t>January 17, 2009</t>
  </si>
  <si>
    <t>tt1023111</t>
  </si>
  <si>
    <t>Never Back Down</t>
  </si>
  <si>
    <t>March 4, 2008</t>
  </si>
  <si>
    <t>tt1023114</t>
  </si>
  <si>
    <t>The Way Back</t>
  </si>
  <si>
    <t>September 3, 2010</t>
  </si>
  <si>
    <t>tt1023481</t>
  </si>
  <si>
    <t>Step Up 2: The Streets</t>
  </si>
  <si>
    <t>February 14, 2008</t>
  </si>
  <si>
    <t>Jon M. Chu</t>
  </si>
  <si>
    <t>tt1024255</t>
  </si>
  <si>
    <t>Wild Child</t>
  </si>
  <si>
    <t>Nick Moore</t>
  </si>
  <si>
    <t>tt1024648</t>
  </si>
  <si>
    <t>Argo</t>
  </si>
  <si>
    <t>August 31, 2012</t>
  </si>
  <si>
    <t>tt1025100</t>
  </si>
  <si>
    <t>Gemini Man</t>
  </si>
  <si>
    <t>September 25, 2019</t>
  </si>
  <si>
    <t>tt10272386</t>
  </si>
  <si>
    <t>The Father</t>
  </si>
  <si>
    <t>January 27, 2020</t>
  </si>
  <si>
    <t>Florian Zeller</t>
  </si>
  <si>
    <t>tt1027718</t>
  </si>
  <si>
    <t>Wall Street: Money Never Sleeps</t>
  </si>
  <si>
    <t>May 14, 2010</t>
  </si>
  <si>
    <t>tt1028532</t>
  </si>
  <si>
    <t>Hachi: A Dog's Tale</t>
  </si>
  <si>
    <t>June 13, 2009</t>
  </si>
  <si>
    <t>tt1029360</t>
  </si>
  <si>
    <t>May 18, 2015</t>
  </si>
  <si>
    <t>tt10298810</t>
  </si>
  <si>
    <t>Lightyear</t>
  </si>
  <si>
    <t>June 15, 2022</t>
  </si>
  <si>
    <t>Angus MacLane</t>
  </si>
  <si>
    <t>tt10304142</t>
  </si>
  <si>
    <t>Amsterdam</t>
  </si>
  <si>
    <t>September 18, 2022</t>
  </si>
  <si>
    <t>tt1032755</t>
  </si>
  <si>
    <t>RocknRolla</t>
  </si>
  <si>
    <t>tt1033575</t>
  </si>
  <si>
    <t>The Descendants</t>
  </si>
  <si>
    <t>September 2, 2011</t>
  </si>
  <si>
    <t>tt1033643</t>
  </si>
  <si>
    <t>What Happens in Vegas</t>
  </si>
  <si>
    <t>April 22, 2008</t>
  </si>
  <si>
    <t>Tom Vaughan</t>
  </si>
  <si>
    <t>tt1034032</t>
  </si>
  <si>
    <t>Gamer</t>
  </si>
  <si>
    <t>tt10342730</t>
  </si>
  <si>
    <t>Spiral</t>
  </si>
  <si>
    <t>Spiral: From the Book of Saw</t>
  </si>
  <si>
    <t>May 12, 2021</t>
  </si>
  <si>
    <t>tt1034303</t>
  </si>
  <si>
    <t>Defiance</t>
  </si>
  <si>
    <t>December 31, 2008</t>
  </si>
  <si>
    <t>tt1034331</t>
  </si>
  <si>
    <t>Righteous Kill</t>
  </si>
  <si>
    <t>September 10, 2008</t>
  </si>
  <si>
    <t>tt1034389</t>
  </si>
  <si>
    <t>The Eagle</t>
  </si>
  <si>
    <t>February 9, 2011</t>
  </si>
  <si>
    <t>tt1034415</t>
  </si>
  <si>
    <t>Suspiria</t>
  </si>
  <si>
    <t>September 1, 2018</t>
  </si>
  <si>
    <t>tt10366206</t>
  </si>
  <si>
    <t>John Wick: Chapter 4</t>
  </si>
  <si>
    <t>Chad Stahelski</t>
  </si>
  <si>
    <t>tt10366460</t>
  </si>
  <si>
    <t>CODA</t>
  </si>
  <si>
    <t>January 29, 2021</t>
  </si>
  <si>
    <t>Sian Heder</t>
  </si>
  <si>
    <t>tt1037705</t>
  </si>
  <si>
    <t>The Book of Eli</t>
  </si>
  <si>
    <t>January 11, 2010</t>
  </si>
  <si>
    <t>tt1038686</t>
  </si>
  <si>
    <t>Legion</t>
  </si>
  <si>
    <t>January 21, 2010</t>
  </si>
  <si>
    <t>tt1038919</t>
  </si>
  <si>
    <t>The Bounty Hunter</t>
  </si>
  <si>
    <t>tt1041829</t>
  </si>
  <si>
    <t>The Proposal</t>
  </si>
  <si>
    <t>June 1, 2009</t>
  </si>
  <si>
    <t>tt1043726</t>
  </si>
  <si>
    <t>The Legend of Hercules</t>
  </si>
  <si>
    <t>January 6, 2014</t>
  </si>
  <si>
    <t>tt1045658</t>
  </si>
  <si>
    <t>Silver Linings Playbook</t>
  </si>
  <si>
    <t>tt1045772</t>
  </si>
  <si>
    <t>I Love You Phillip Morris</t>
  </si>
  <si>
    <t>January 18, 2009</t>
  </si>
  <si>
    <t>Glenn Ficarra, John Requa</t>
  </si>
  <si>
    <t>tt1045778</t>
  </si>
  <si>
    <t>Year One</t>
  </si>
  <si>
    <t>June 18, 2009</t>
  </si>
  <si>
    <t>tt1046173</t>
  </si>
  <si>
    <t>G.I. Joe: The Rise of Cobra</t>
  </si>
  <si>
    <t>July 27, 2009</t>
  </si>
  <si>
    <t>tt1049413</t>
  </si>
  <si>
    <t>Up</t>
  </si>
  <si>
    <t>May 13, 2009</t>
  </si>
  <si>
    <t>Pete Docter, Bob Peterson</t>
  </si>
  <si>
    <t>tt1051904</t>
  </si>
  <si>
    <t>Goosebumps</t>
  </si>
  <si>
    <t>October 3, 2015</t>
  </si>
  <si>
    <t>Rob Letterman</t>
  </si>
  <si>
    <t>tt1051906</t>
  </si>
  <si>
    <t>The Invisible Man</t>
  </si>
  <si>
    <t>February 24, 2020</t>
  </si>
  <si>
    <t>Leigh Whannell</t>
  </si>
  <si>
    <t>tt1053424</t>
  </si>
  <si>
    <t>Repo Men</t>
  </si>
  <si>
    <t>January 1, 2010</t>
  </si>
  <si>
    <t>Miguel Sapochnik</t>
  </si>
  <si>
    <t>tt1054606</t>
  </si>
  <si>
    <t>The Imaginarium of Doctor Parnassus</t>
  </si>
  <si>
    <t>May 22, 2009</t>
  </si>
  <si>
    <t>tt1055292</t>
  </si>
  <si>
    <t>Life as We Know It</t>
  </si>
  <si>
    <t>October 2, 2010</t>
  </si>
  <si>
    <t>Greg Berlanti</t>
  </si>
  <si>
    <t>tt1055369</t>
  </si>
  <si>
    <t>Transformers: Revenge of the Fallen</t>
  </si>
  <si>
    <t>June 8, 2009</t>
  </si>
  <si>
    <t>tt10554232</t>
  </si>
  <si>
    <t>Dara of Jasenovac</t>
  </si>
  <si>
    <t>Dara iz Jasenovca</t>
  </si>
  <si>
    <t>November 25, 2020</t>
  </si>
  <si>
    <t>Predrag Antonijevic</t>
  </si>
  <si>
    <t>tt1058017</t>
  </si>
  <si>
    <t>The Invention of Lying</t>
  </si>
  <si>
    <t>September 14, 2009</t>
  </si>
  <si>
    <t>Ricky Gervais, Matthew Robinson</t>
  </si>
  <si>
    <t>tt1059786</t>
  </si>
  <si>
    <t>Eagle Eye</t>
  </si>
  <si>
    <t>September 16, 2008</t>
  </si>
  <si>
    <t>tt1060277</t>
  </si>
  <si>
    <t>Cloverfield</t>
  </si>
  <si>
    <t>January 16, 2008</t>
  </si>
  <si>
    <t>Matt Reeves</t>
  </si>
  <si>
    <t>tt10633456</t>
  </si>
  <si>
    <t>Minari</t>
  </si>
  <si>
    <t>January 26, 2020</t>
  </si>
  <si>
    <t>Lee Isaac Chung</t>
  </si>
  <si>
    <t>tt10638522</t>
  </si>
  <si>
    <t>Talk to Me</t>
  </si>
  <si>
    <t>October 30, 2022</t>
  </si>
  <si>
    <t>Danny Philippou, Michael Philippou</t>
  </si>
  <si>
    <t>tt10640346</t>
  </si>
  <si>
    <t>Babylon</t>
  </si>
  <si>
    <t>December 15, 2022</t>
  </si>
  <si>
    <t>Damien Chazelle</t>
  </si>
  <si>
    <t>tt10648342</t>
  </si>
  <si>
    <t>Thor: Love and Thunder</t>
  </si>
  <si>
    <t>June 23, 2022</t>
  </si>
  <si>
    <t>Taika Waititi</t>
  </si>
  <si>
    <t>tt1065073</t>
  </si>
  <si>
    <t>Boyhood</t>
  </si>
  <si>
    <t>January 19, 2014</t>
  </si>
  <si>
    <t>tt10665338</t>
  </si>
  <si>
    <t>Halloween Kills</t>
  </si>
  <si>
    <t>September 8, 2021</t>
  </si>
  <si>
    <t>tt10665342</t>
  </si>
  <si>
    <t>Halloween Ends</t>
  </si>
  <si>
    <t>October 6, 2022</t>
  </si>
  <si>
    <t>tt1067106</t>
  </si>
  <si>
    <t>A Christmas Carol</t>
  </si>
  <si>
    <t>tt1067583</t>
  </si>
  <si>
    <t>Water for Elephants</t>
  </si>
  <si>
    <t>April 15, 2011</t>
  </si>
  <si>
    <t>tt1068242</t>
  </si>
  <si>
    <t>October 6, 2011</t>
  </si>
  <si>
    <t>tt1068680</t>
  </si>
  <si>
    <t>Yes Man</t>
  </si>
  <si>
    <t>December 9, 2008</t>
  </si>
  <si>
    <t>tt1070874</t>
  </si>
  <si>
    <t>The Trial of the Chicago 7</t>
  </si>
  <si>
    <t>September 25, 2020</t>
  </si>
  <si>
    <t>Aaron Sorkin</t>
  </si>
  <si>
    <t>tt1071875</t>
  </si>
  <si>
    <t>Ghost Rider: Spirit of Vengeance</t>
  </si>
  <si>
    <t>December 11, 2011</t>
  </si>
  <si>
    <t>tt10731256</t>
  </si>
  <si>
    <t>Don't Worry Darling</t>
  </si>
  <si>
    <t>September 5, 2022</t>
  </si>
  <si>
    <t>Olivia Wilde</t>
  </si>
  <si>
    <t>tt1073498</t>
  </si>
  <si>
    <t>Meet the Spartans</t>
  </si>
  <si>
    <t>January 24, 2008</t>
  </si>
  <si>
    <t>tt1074638</t>
  </si>
  <si>
    <t>Skyfall</t>
  </si>
  <si>
    <t>October 23, 2012</t>
  </si>
  <si>
    <t>tt1075417</t>
  </si>
  <si>
    <t>Race to Witch Mountain</t>
  </si>
  <si>
    <t>tt1075747</t>
  </si>
  <si>
    <t>Jonah Hex</t>
  </si>
  <si>
    <t>June 17, 2010</t>
  </si>
  <si>
    <t>Jimmy Hayward</t>
  </si>
  <si>
    <t>tt1077368</t>
  </si>
  <si>
    <t>Dark Shadows</t>
  </si>
  <si>
    <t>May 9, 2012</t>
  </si>
  <si>
    <t>tt1078588</t>
  </si>
  <si>
    <t>My Sister's Keeper</t>
  </si>
  <si>
    <t>June 26, 2009</t>
  </si>
  <si>
    <t>tt1078912</t>
  </si>
  <si>
    <t>Night at the Museum: Battle of the Smithsonian</t>
  </si>
  <si>
    <t>tt1078940</t>
  </si>
  <si>
    <t>Couples Retreat</t>
  </si>
  <si>
    <t>October 5, 2009</t>
  </si>
  <si>
    <t>Peter Billingsley</t>
  </si>
  <si>
    <t>tt1080016</t>
  </si>
  <si>
    <t>Ice Age: Dawn of the Dinosaurs</t>
  </si>
  <si>
    <t>Carlos Saldanha, Michael Thurmeier</t>
  </si>
  <si>
    <t>tt1082807</t>
  </si>
  <si>
    <t>The Belko Experiment</t>
  </si>
  <si>
    <t>September 10, 2016</t>
  </si>
  <si>
    <t>tt1082868</t>
  </si>
  <si>
    <t>Quarantine</t>
  </si>
  <si>
    <t>October 10, 2008</t>
  </si>
  <si>
    <t>John Erick Dowdle</t>
  </si>
  <si>
    <t>tt1083452</t>
  </si>
  <si>
    <t>Eddie the Eagle</t>
  </si>
  <si>
    <t>December 12, 2015</t>
  </si>
  <si>
    <t>Dexter Fletcher</t>
  </si>
  <si>
    <t>tt10838180</t>
  </si>
  <si>
    <t>The Matrix Resurrections</t>
  </si>
  <si>
    <t>December 16, 2021</t>
  </si>
  <si>
    <t>Lana Wachowski</t>
  </si>
  <si>
    <t>tt10855768</t>
  </si>
  <si>
    <t>Missing</t>
  </si>
  <si>
    <t>January 20, 2023</t>
  </si>
  <si>
    <t>Nicholas D. Johnson, Will Merrick</t>
  </si>
  <si>
    <t>tt1086772</t>
  </si>
  <si>
    <t>Blended</t>
  </si>
  <si>
    <t>May 19, 2014</t>
  </si>
  <si>
    <t>tt10872600</t>
  </si>
  <si>
    <t>Spider-Man: No Way Home</t>
  </si>
  <si>
    <t>December 13, 2021</t>
  </si>
  <si>
    <t>Jon Watts</t>
  </si>
  <si>
    <t>tt1091191</t>
  </si>
  <si>
    <t>Lone Survivor</t>
  </si>
  <si>
    <t>November 12, 2013</t>
  </si>
  <si>
    <t>tt10919380</t>
  </si>
  <si>
    <t>Freaky</t>
  </si>
  <si>
    <t>October 8, 2020</t>
  </si>
  <si>
    <t>Christopher Landon</t>
  </si>
  <si>
    <t>tt1092026</t>
  </si>
  <si>
    <t>Paul</t>
  </si>
  <si>
    <t>February 7, 2011</t>
  </si>
  <si>
    <t>tt1093357</t>
  </si>
  <si>
    <t>The Darkest Hour</t>
  </si>
  <si>
    <t>December 22, 2011</t>
  </si>
  <si>
    <t>Chris Gorak</t>
  </si>
  <si>
    <t>tt1095217</t>
  </si>
  <si>
    <t>Bad Lieutenant: Port of Call New Orleans</t>
  </si>
  <si>
    <t>The Bad Lieutenant: Port of Call - New Orleans</t>
  </si>
  <si>
    <t>September 4, 2009</t>
  </si>
  <si>
    <t>tt10954600</t>
  </si>
  <si>
    <t>Ant-Man and the Wasp: Quantumania</t>
  </si>
  <si>
    <t>February 15, 2023</t>
  </si>
  <si>
    <t>tt10954652</t>
  </si>
  <si>
    <t>Old</t>
  </si>
  <si>
    <t>July 21, 2021</t>
  </si>
  <si>
    <t>tt10954984</t>
  </si>
  <si>
    <t>Nope</t>
  </si>
  <si>
    <t>July 18, 2022</t>
  </si>
  <si>
    <t>Jordan Peele</t>
  </si>
  <si>
    <t>tt1098327</t>
  </si>
  <si>
    <t>Dragonball Evolution</t>
  </si>
  <si>
    <t>March 10, 2009</t>
  </si>
  <si>
    <t>tt1099212</t>
  </si>
  <si>
    <t>Twilight</t>
  </si>
  <si>
    <t>tt1100089</t>
  </si>
  <si>
    <t>Foxcatcher</t>
  </si>
  <si>
    <t>tt1103153</t>
  </si>
  <si>
    <t>Killers</t>
  </si>
  <si>
    <t>June 1, 2010</t>
  </si>
  <si>
    <t>tt1104001</t>
  </si>
  <si>
    <t>TRON: Legacy</t>
  </si>
  <si>
    <t>Tron: Legacy</t>
  </si>
  <si>
    <t>November 30, 2010</t>
  </si>
  <si>
    <t>Joseph Kosinski</t>
  </si>
  <si>
    <t>tt11083552</t>
  </si>
  <si>
    <t>Wrath of Man</t>
  </si>
  <si>
    <t>April 22, 2021</t>
  </si>
  <si>
    <t>tt1109624</t>
  </si>
  <si>
    <t>Paddington</t>
  </si>
  <si>
    <t>November 23, 2014</t>
  </si>
  <si>
    <t>Paul King</t>
  </si>
  <si>
    <t>tt1111422</t>
  </si>
  <si>
    <t>The Taking of Pelham 123</t>
  </si>
  <si>
    <t>June 4, 2009</t>
  </si>
  <si>
    <t>tt11138512</t>
  </si>
  <si>
    <t>The Northman</t>
  </si>
  <si>
    <t>April 1, 2022</t>
  </si>
  <si>
    <t>Robert Eggers</t>
  </si>
  <si>
    <t>tt11145118</t>
  </si>
  <si>
    <t>Creed III</t>
  </si>
  <si>
    <t>Michael B. Jordan</t>
  </si>
  <si>
    <t>tt1114740</t>
  </si>
  <si>
    <t>Paul Blart: Mall Cop</t>
  </si>
  <si>
    <t>January 6, 2009</t>
  </si>
  <si>
    <t>tt1116184</t>
  </si>
  <si>
    <t>Jackass 3D</t>
  </si>
  <si>
    <t>October 11, 2010</t>
  </si>
  <si>
    <t>tt1117385</t>
  </si>
  <si>
    <t>Felon</t>
  </si>
  <si>
    <t>July 13, 2008</t>
  </si>
  <si>
    <t>tt1119646</t>
  </si>
  <si>
    <t>The Hangover</t>
  </si>
  <si>
    <t>May 30, 2009</t>
  </si>
  <si>
    <t>tt1120985</t>
  </si>
  <si>
    <t>Blue Valentine</t>
  </si>
  <si>
    <t>Derek Cianfrance</t>
  </si>
  <si>
    <t>tt1121096</t>
  </si>
  <si>
    <t>Seventh Son</t>
  </si>
  <si>
    <t>December 17, 2014</t>
  </si>
  <si>
    <t>Sergei Bodrov</t>
  </si>
  <si>
    <t>tt11214590</t>
  </si>
  <si>
    <t>House of Gucci</t>
  </si>
  <si>
    <t>November 9, 2021</t>
  </si>
  <si>
    <t>tt1121931</t>
  </si>
  <si>
    <t>Crank: High Voltage</t>
  </si>
  <si>
    <t>April 16, 2009</t>
  </si>
  <si>
    <t>Brian Taylor, Mark Neveldine</t>
  </si>
  <si>
    <t>tt1124035</t>
  </si>
  <si>
    <t>The Ides of March</t>
  </si>
  <si>
    <t>August 31, 2011</t>
  </si>
  <si>
    <t>tt1124037</t>
  </si>
  <si>
    <t>Free State of Jones</t>
  </si>
  <si>
    <t>June 24, 2016</t>
  </si>
  <si>
    <t>tt11245972</t>
  </si>
  <si>
    <t>January 12, 2022</t>
  </si>
  <si>
    <t>Matt Bettinelli-Olpin, Tyler Gillett</t>
  </si>
  <si>
    <t>tt1125849</t>
  </si>
  <si>
    <t>The Wrestler</t>
  </si>
  <si>
    <t>tt1126590</t>
  </si>
  <si>
    <t>Big Eyes</t>
  </si>
  <si>
    <t>November 13, 2014</t>
  </si>
  <si>
    <t>tt1126591</t>
  </si>
  <si>
    <t>Burlesque</t>
  </si>
  <si>
    <t>Steve Antin</t>
  </si>
  <si>
    <t>tt1126618</t>
  </si>
  <si>
    <t>Morning Glory</t>
  </si>
  <si>
    <t>November 7, 2010</t>
  </si>
  <si>
    <t>tt11271038</t>
  </si>
  <si>
    <t>Licorice Pizza</t>
  </si>
  <si>
    <t>November 20, 2021</t>
  </si>
  <si>
    <t>tt1127180</t>
  </si>
  <si>
    <t>Drag Me to Hell</t>
  </si>
  <si>
    <t>March 15, 2009</t>
  </si>
  <si>
    <t>tt11286314</t>
  </si>
  <si>
    <t>Don't Look Up</t>
  </si>
  <si>
    <t>December 5, 2021</t>
  </si>
  <si>
    <t>tt11291274</t>
  </si>
  <si>
    <t>The Unbearable Weight of Massive Talent</t>
  </si>
  <si>
    <t>March 12, 2022</t>
  </si>
  <si>
    <t>Tom Gormican</t>
  </si>
  <si>
    <t>tt1129442</t>
  </si>
  <si>
    <t>Transporter 3</t>
  </si>
  <si>
    <t>November 26, 2008</t>
  </si>
  <si>
    <t>Olivier Megaton</t>
  </si>
  <si>
    <t>tt1130080</t>
  </si>
  <si>
    <t>The Informant!</t>
  </si>
  <si>
    <t>September 7, 2009</t>
  </si>
  <si>
    <t>tt1130884</t>
  </si>
  <si>
    <t>Shutter Island</t>
  </si>
  <si>
    <t>February 13, 2010</t>
  </si>
  <si>
    <t>tt1131729</t>
  </si>
  <si>
    <t>The Boat That Rocked</t>
  </si>
  <si>
    <t>April 1, 2009</t>
  </si>
  <si>
    <t>tt1131734</t>
  </si>
  <si>
    <t>Jennifer's Body</t>
  </si>
  <si>
    <t>September 10, 2009</t>
  </si>
  <si>
    <t>tt1132620</t>
  </si>
  <si>
    <t>The Girl with the Dragon Tattoo</t>
  </si>
  <si>
    <t>MÃ¤n som hatar kvinnor</t>
  </si>
  <si>
    <t>February 27, 2009</t>
  </si>
  <si>
    <t>Niels Arden Oplev</t>
  </si>
  <si>
    <t>tt1132626</t>
  </si>
  <si>
    <t>Saw V</t>
  </si>
  <si>
    <t>October 23, 2008</t>
  </si>
  <si>
    <t>David Hackl</t>
  </si>
  <si>
    <t>tt1133985</t>
  </si>
  <si>
    <t>Green Lantern</t>
  </si>
  <si>
    <t>June 14, 2011</t>
  </si>
  <si>
    <t>tt1135084</t>
  </si>
  <si>
    <t>Takers</t>
  </si>
  <si>
    <t>August 4, 2010</t>
  </si>
  <si>
    <t>John Luessenhop</t>
  </si>
  <si>
    <t>tt1135487</t>
  </si>
  <si>
    <t>Duplicity</t>
  </si>
  <si>
    <t>tt1135503</t>
  </si>
  <si>
    <t>Julie &amp; Julia</t>
  </si>
  <si>
    <t>July 30, 2009</t>
  </si>
  <si>
    <t>tt11358390</t>
  </si>
  <si>
    <t>Renfield</t>
  </si>
  <si>
    <t>Chris McKay</t>
  </si>
  <si>
    <t>tt1135985</t>
  </si>
  <si>
    <t>Sex Drive</t>
  </si>
  <si>
    <t>October 16, 2008</t>
  </si>
  <si>
    <t>Sean Anders</t>
  </si>
  <si>
    <t>tt1136608</t>
  </si>
  <si>
    <t>District 9</t>
  </si>
  <si>
    <t>Neill Blomkamp</t>
  </si>
  <si>
    <t>tt1137450</t>
  </si>
  <si>
    <t>Death Wish</t>
  </si>
  <si>
    <t>March 1, 2018</t>
  </si>
  <si>
    <t>tt1139328</t>
  </si>
  <si>
    <t>The Ghost Writer</t>
  </si>
  <si>
    <t>February 12, 2010</t>
  </si>
  <si>
    <t>tt1139668</t>
  </si>
  <si>
    <t>The Unborn</t>
  </si>
  <si>
    <t>January 9, 2009</t>
  </si>
  <si>
    <t>tt1139797</t>
  </si>
  <si>
    <t>Let the Right One In</t>
  </si>
  <si>
    <t>LÃ¥t den rÃ¤tte komma in</t>
  </si>
  <si>
    <t>January 26, 2008</t>
  </si>
  <si>
    <t>Tomas Alfredson</t>
  </si>
  <si>
    <t>tt1142977</t>
  </si>
  <si>
    <t>Frankenweenie</t>
  </si>
  <si>
    <t>September 20, 2012</t>
  </si>
  <si>
    <t>tt1142988</t>
  </si>
  <si>
    <t>The Ugly Truth</t>
  </si>
  <si>
    <t>July 16, 2009</t>
  </si>
  <si>
    <t>tt1144884</t>
  </si>
  <si>
    <t>The Final Destination</t>
  </si>
  <si>
    <t>August 26, 2009</t>
  </si>
  <si>
    <t>tt1148204</t>
  </si>
  <si>
    <t>Orphan</t>
  </si>
  <si>
    <t>July 21, 2009</t>
  </si>
  <si>
    <t>tt1149362</t>
  </si>
  <si>
    <t>The White Ribbon</t>
  </si>
  <si>
    <t>Das weiÃŸe Band - Eine deutsche Kindergeschichte</t>
  </si>
  <si>
    <t>May 21, 2009</t>
  </si>
  <si>
    <t>tt1152398</t>
  </si>
  <si>
    <t>Beastly</t>
  </si>
  <si>
    <t>March 3, 2011</t>
  </si>
  <si>
    <t>Daniel Barnz</t>
  </si>
  <si>
    <t>tt1152836</t>
  </si>
  <si>
    <t>Public Enemies</t>
  </si>
  <si>
    <t>tt1155056</t>
  </si>
  <si>
    <t>I Love You, Man</t>
  </si>
  <si>
    <t>tt1155076</t>
  </si>
  <si>
    <t>June 7, 2010</t>
  </si>
  <si>
    <t>Harald Zwart</t>
  </si>
  <si>
    <t>tt1156398</t>
  </si>
  <si>
    <t>Zombieland</t>
  </si>
  <si>
    <t>September 25, 2009</t>
  </si>
  <si>
    <t>Ruben Fleischer</t>
  </si>
  <si>
    <t>tt11564570</t>
  </si>
  <si>
    <t>Glass Onion</t>
  </si>
  <si>
    <t>September 13, 2022</t>
  </si>
  <si>
    <t>tt1160419</t>
  </si>
  <si>
    <t>Dune: Part One</t>
  </si>
  <si>
    <t>September 3, 2021</t>
  </si>
  <si>
    <t>Denis Villeneuve</t>
  </si>
  <si>
    <t>tt1161864</t>
  </si>
  <si>
    <t>The Rite</t>
  </si>
  <si>
    <t>January 26, 2011</t>
  </si>
  <si>
    <t>tt11655202</t>
  </si>
  <si>
    <t>Riders of Justice</t>
  </si>
  <si>
    <t>RetfÃ¦rdighedens ryttere</t>
  </si>
  <si>
    <t>November 19, 2020</t>
  </si>
  <si>
    <t>Anders Thomas Jensen</t>
  </si>
  <si>
    <t>tt11671006</t>
  </si>
  <si>
    <t>The Man from Toronto</t>
  </si>
  <si>
    <t>June 24, 2022</t>
  </si>
  <si>
    <t>Patrick Hughes</t>
  </si>
  <si>
    <t>tt1170358</t>
  </si>
  <si>
    <t>The Hobbit: The Desolation of Smaug</t>
  </si>
  <si>
    <t>December 2, 2013</t>
  </si>
  <si>
    <t>tt1172049</t>
  </si>
  <si>
    <t>Demolition</t>
  </si>
  <si>
    <t>September 10, 2015</t>
  </si>
  <si>
    <t>tt1172233</t>
  </si>
  <si>
    <t>Whip It</t>
  </si>
  <si>
    <t>September 13, 2009</t>
  </si>
  <si>
    <t>Drew Barrymore</t>
  </si>
  <si>
    <t>tt1172570</t>
  </si>
  <si>
    <t>Bronson</t>
  </si>
  <si>
    <t>tt1172994</t>
  </si>
  <si>
    <t>The House of the Devil</t>
  </si>
  <si>
    <t>April 25, 2009</t>
  </si>
  <si>
    <t>Ti West</t>
  </si>
  <si>
    <t>tt1174732</t>
  </si>
  <si>
    <t>An Education</t>
  </si>
  <si>
    <t>Lone Scherfig</t>
  </si>
  <si>
    <t>tt11755740</t>
  </si>
  <si>
    <t>Texas Chainsaw Massacre</t>
  </si>
  <si>
    <t>February 18, 2022</t>
  </si>
  <si>
    <t>David Blue Garcia</t>
  </si>
  <si>
    <t>tt1176740</t>
  </si>
  <si>
    <t>Away We Go</t>
  </si>
  <si>
    <t>tt1178663</t>
  </si>
  <si>
    <t>Whatever Works</t>
  </si>
  <si>
    <t>April 22, 2009</t>
  </si>
  <si>
    <t>tt1179034</t>
  </si>
  <si>
    <t>From Paris with Love</t>
  </si>
  <si>
    <t>February 4, 2010</t>
  </si>
  <si>
    <t>tt1179056</t>
  </si>
  <si>
    <t>April 27, 2010</t>
  </si>
  <si>
    <t>Samuel Bayer</t>
  </si>
  <si>
    <t>tt1179891</t>
  </si>
  <si>
    <t>My Bloody Valentine</t>
  </si>
  <si>
    <t>January 8, 2009</t>
  </si>
  <si>
    <t>Patrick Lussier</t>
  </si>
  <si>
    <t>tt1179904</t>
  </si>
  <si>
    <t>Paranormal Activity</t>
  </si>
  <si>
    <t>October 14, 2007</t>
  </si>
  <si>
    <t>Oren Peli</t>
  </si>
  <si>
    <t>tt1179933</t>
  </si>
  <si>
    <t>10 Cloverfield Lane</t>
  </si>
  <si>
    <t>March 8, 2016</t>
  </si>
  <si>
    <t>Dan Trachtenberg</t>
  </si>
  <si>
    <t>tt1182345</t>
  </si>
  <si>
    <t>Moon</t>
  </si>
  <si>
    <t>January 23, 2009</t>
  </si>
  <si>
    <t>tt1185416</t>
  </si>
  <si>
    <t>When in Rome</t>
  </si>
  <si>
    <t>January 29, 2010</t>
  </si>
  <si>
    <t>tt1185616</t>
  </si>
  <si>
    <t>Waltz with Bashir</t>
  </si>
  <si>
    <t>Vals Im Bashir</t>
  </si>
  <si>
    <t>Ari Folman</t>
  </si>
  <si>
    <t>tt1185834</t>
  </si>
  <si>
    <t>Star Wars: The Clone Wars</t>
  </si>
  <si>
    <t>August 10, 2008</t>
  </si>
  <si>
    <t>Dave Filoni</t>
  </si>
  <si>
    <t>tt1186367</t>
  </si>
  <si>
    <t>Ninja Assassin</t>
  </si>
  <si>
    <t>September 29, 2009</t>
  </si>
  <si>
    <t>tt11866324</t>
  </si>
  <si>
    <t>Prey</t>
  </si>
  <si>
    <t>July 21, 2022</t>
  </si>
  <si>
    <t>tt1186830</t>
  </si>
  <si>
    <t>Agora</t>
  </si>
  <si>
    <t>May 17, 2009</t>
  </si>
  <si>
    <t>tt1187064</t>
  </si>
  <si>
    <t>Triangle</t>
  </si>
  <si>
    <t>August 27, 2009</t>
  </si>
  <si>
    <t>Christopher Smith</t>
  </si>
  <si>
    <t>tt1188729</t>
  </si>
  <si>
    <t>Pandorum</t>
  </si>
  <si>
    <t>tt1188996</t>
  </si>
  <si>
    <t>My Name Is Khan</t>
  </si>
  <si>
    <t>February 11, 2010</t>
  </si>
  <si>
    <t>tt1189340</t>
  </si>
  <si>
    <t>The Lincoln Lawyer</t>
  </si>
  <si>
    <t>March 10, 2011</t>
  </si>
  <si>
    <t>Brad Furman</t>
  </si>
  <si>
    <t>tt1190080</t>
  </si>
  <si>
    <t>November 11, 2009</t>
  </si>
  <si>
    <t>tt1190536</t>
  </si>
  <si>
    <t>Black Dynamite</t>
  </si>
  <si>
    <t>Scott Sanders</t>
  </si>
  <si>
    <t>tt1190539</t>
  </si>
  <si>
    <t>The Chaser</t>
  </si>
  <si>
    <t>Chugyeokja</t>
  </si>
  <si>
    <t>Na Hong-jin</t>
  </si>
  <si>
    <t>tt11909878</t>
  </si>
  <si>
    <t>Hocus Pocus 2</t>
  </si>
  <si>
    <t>September 30, 2022</t>
  </si>
  <si>
    <t>tt1191111</t>
  </si>
  <si>
    <t>Enter the Void</t>
  </si>
  <si>
    <t>Gaspar NoÃ©</t>
  </si>
  <si>
    <t>tt1192628</t>
  </si>
  <si>
    <t>Rango</t>
  </si>
  <si>
    <t>February 14, 2011</t>
  </si>
  <si>
    <t>tt1193138</t>
  </si>
  <si>
    <t>Up in the Air</t>
  </si>
  <si>
    <t>September 5, 2009</t>
  </si>
  <si>
    <t>tt1193631</t>
  </si>
  <si>
    <t>Step Up 3D</t>
  </si>
  <si>
    <t>tt1194173</t>
  </si>
  <si>
    <t>The Bourne Legacy</t>
  </si>
  <si>
    <t>July 30, 2012</t>
  </si>
  <si>
    <t>tt1195478</t>
  </si>
  <si>
    <t>The Five-Year Engagement</t>
  </si>
  <si>
    <t>April 18, 2012</t>
  </si>
  <si>
    <t>tt1196141</t>
  </si>
  <si>
    <t>Diary of a Wimpy Kid</t>
  </si>
  <si>
    <t>Thor Freudenthal</t>
  </si>
  <si>
    <t>tt1197624</t>
  </si>
  <si>
    <t>Law Abiding Citizen</t>
  </si>
  <si>
    <t>September 23, 2009</t>
  </si>
  <si>
    <t>tt1197628</t>
  </si>
  <si>
    <t>Observe and Report</t>
  </si>
  <si>
    <t>March 16, 2009</t>
  </si>
  <si>
    <t>Jody Hill</t>
  </si>
  <si>
    <t>tt12003946</t>
  </si>
  <si>
    <t>Violent Night</t>
  </si>
  <si>
    <t>November 12, 2022</t>
  </si>
  <si>
    <t>Tommy Wirkola</t>
  </si>
  <si>
    <t>tt1201167</t>
  </si>
  <si>
    <t>Funny People</t>
  </si>
  <si>
    <t>July 20, 2009</t>
  </si>
  <si>
    <t>tt1201607</t>
  </si>
  <si>
    <t>Harry Potter and the Deathly Hallows: Part 2</t>
  </si>
  <si>
    <t>Harry Potter and the Deathly Hallows - Part 2</t>
  </si>
  <si>
    <t>July 7, 2011</t>
  </si>
  <si>
    <t>tt1204342</t>
  </si>
  <si>
    <t>The Muppets</t>
  </si>
  <si>
    <t>November 4, 2011</t>
  </si>
  <si>
    <t>James Bobin</t>
  </si>
  <si>
    <t>tt1204975</t>
  </si>
  <si>
    <t>Last Vegas</t>
  </si>
  <si>
    <t>October 31, 2013</t>
  </si>
  <si>
    <t>tt1204977</t>
  </si>
  <si>
    <t>Ouija</t>
  </si>
  <si>
    <t>October 23, 2014</t>
  </si>
  <si>
    <t>Stiles White</t>
  </si>
  <si>
    <t>tt1205489</t>
  </si>
  <si>
    <t>Gran Torino</t>
  </si>
  <si>
    <t>tt1205537</t>
  </si>
  <si>
    <t>Jack Ryan: Shadow Recruit</t>
  </si>
  <si>
    <t>January 15, 2014</t>
  </si>
  <si>
    <t>tt1206543</t>
  </si>
  <si>
    <t>Out of the Furnace</t>
  </si>
  <si>
    <t>November 9, 2013</t>
  </si>
  <si>
    <t>Scott Cooper</t>
  </si>
  <si>
    <t>tt1206885</t>
  </si>
  <si>
    <t>Rambo: Last Blood</t>
  </si>
  <si>
    <t>September 18, 2019</t>
  </si>
  <si>
    <t>Adrian Grunberg</t>
  </si>
  <si>
    <t>tt1210042</t>
  </si>
  <si>
    <t>Brooklyn's Finest</t>
  </si>
  <si>
    <t>tt1210166</t>
  </si>
  <si>
    <t>Moneyball</t>
  </si>
  <si>
    <t>September 9, 2011</t>
  </si>
  <si>
    <t>tt1210819</t>
  </si>
  <si>
    <t>The Lone Ranger</t>
  </si>
  <si>
    <t>June 22, 2013</t>
  </si>
  <si>
    <t>tt1211837</t>
  </si>
  <si>
    <t>Doctor Strange</t>
  </si>
  <si>
    <t>October 13, 2016</t>
  </si>
  <si>
    <t>tt1211956</t>
  </si>
  <si>
    <t>Escape Plan</t>
  </si>
  <si>
    <t>July 18, 2013</t>
  </si>
  <si>
    <t>tt1212419</t>
  </si>
  <si>
    <t>Hereafter</t>
  </si>
  <si>
    <t>September 12, 2010</t>
  </si>
  <si>
    <t>tt1212428</t>
  </si>
  <si>
    <t>The Lost City of Z</t>
  </si>
  <si>
    <t>October 15, 2016</t>
  </si>
  <si>
    <t>tt1212436</t>
  </si>
  <si>
    <t>The Back-up Plan</t>
  </si>
  <si>
    <t>April 23, 2010</t>
  </si>
  <si>
    <t>Alan Poul</t>
  </si>
  <si>
    <t>tt1212450</t>
  </si>
  <si>
    <t>Lawless</t>
  </si>
  <si>
    <t>May 19, 2012</t>
  </si>
  <si>
    <t>tt1213641</t>
  </si>
  <si>
    <t>First Man</t>
  </si>
  <si>
    <t>August 29, 2018</t>
  </si>
  <si>
    <t>tt1213644</t>
  </si>
  <si>
    <t>Disaster Movie</t>
  </si>
  <si>
    <t>August 29, 2008</t>
  </si>
  <si>
    <t>tt1213663</t>
  </si>
  <si>
    <t>The World's End</t>
  </si>
  <si>
    <t>July 10, 2013</t>
  </si>
  <si>
    <t>tt1216475</t>
  </si>
  <si>
    <t>Cars 2</t>
  </si>
  <si>
    <t>June 18, 2011</t>
  </si>
  <si>
    <t>John Lasseter, Bradford Lewis</t>
  </si>
  <si>
    <t>tt1216492</t>
  </si>
  <si>
    <t>Leap Year</t>
  </si>
  <si>
    <t>January 6, 2010</t>
  </si>
  <si>
    <t>Anand Tucker</t>
  </si>
  <si>
    <t>tt1216496</t>
  </si>
  <si>
    <t>Mother</t>
  </si>
  <si>
    <t>Madeo</t>
  </si>
  <si>
    <t>May 16, 2009</t>
  </si>
  <si>
    <t>tt1217209</t>
  </si>
  <si>
    <t>Brave</t>
  </si>
  <si>
    <t>June 10, 2012</t>
  </si>
  <si>
    <t>Mark Andrews, Brenda Chapman, Steve Purcell</t>
  </si>
  <si>
    <t>tt1217613</t>
  </si>
  <si>
    <t>Battle Los Angeles</t>
  </si>
  <si>
    <t>Battle: Los Angeles</t>
  </si>
  <si>
    <t>March 8, 2011</t>
  </si>
  <si>
    <t>tt1219289</t>
  </si>
  <si>
    <t>Limitless</t>
  </si>
  <si>
    <t>tt1219342</t>
  </si>
  <si>
    <t>Legend of the Guardians: The Owls of Ga'Hoole</t>
  </si>
  <si>
    <t>September 23, 2010</t>
  </si>
  <si>
    <t>tt1219827</t>
  </si>
  <si>
    <t>Ghost in the Shell</t>
  </si>
  <si>
    <t>March 16, 2017</t>
  </si>
  <si>
    <t>Rupert Sanders</t>
  </si>
  <si>
    <t>tt1220198</t>
  </si>
  <si>
    <t>The Fourth Kind</t>
  </si>
  <si>
    <t>October 24, 2009</t>
  </si>
  <si>
    <t>Olatunde Osunsanmi</t>
  </si>
  <si>
    <t>tt1220634</t>
  </si>
  <si>
    <t>Resident Evil: Afterlife</t>
  </si>
  <si>
    <t>September 2, 2010</t>
  </si>
  <si>
    <t>tt1220719</t>
  </si>
  <si>
    <t>Ip Man</t>
  </si>
  <si>
    <t>December 12, 2008</t>
  </si>
  <si>
    <t>Wilson Yip</t>
  </si>
  <si>
    <t>tt1222817</t>
  </si>
  <si>
    <t>Zookeeper</t>
  </si>
  <si>
    <t>July 6, 2011</t>
  </si>
  <si>
    <t>tt12261776</t>
  </si>
  <si>
    <t>Scott Beck, Bryan Woods</t>
  </si>
  <si>
    <t>tt1226229</t>
  </si>
  <si>
    <t>Get Him to the Greek</t>
  </si>
  <si>
    <t>May 25, 2010</t>
  </si>
  <si>
    <t>tt1226273</t>
  </si>
  <si>
    <t>Edge of Darkness</t>
  </si>
  <si>
    <t>January 28, 2010</t>
  </si>
  <si>
    <t>tt1226753</t>
  </si>
  <si>
    <t>The Debt</t>
  </si>
  <si>
    <t>September 4, 2010</t>
  </si>
  <si>
    <t>tt1226837</t>
  </si>
  <si>
    <t>Beautiful Boy</t>
  </si>
  <si>
    <t>September 7, 2018</t>
  </si>
  <si>
    <t>Felix van Groeningen</t>
  </si>
  <si>
    <t>tt1228705</t>
  </si>
  <si>
    <t>Iron Man 2</t>
  </si>
  <si>
    <t>April 26, 2010</t>
  </si>
  <si>
    <t>tt1228987</t>
  </si>
  <si>
    <t>Let Me In</t>
  </si>
  <si>
    <t>tt1229238</t>
  </si>
  <si>
    <t>Mission: Impossible - Ghost Protocol</t>
  </si>
  <si>
    <t>December 7, 2011</t>
  </si>
  <si>
    <t>tt1229340</t>
  </si>
  <si>
    <t>Anchorman 2: The Legend Continues</t>
  </si>
  <si>
    <t>November 24, 2013</t>
  </si>
  <si>
    <t>tt1230414</t>
  </si>
  <si>
    <t>It's Complicated</t>
  </si>
  <si>
    <t>tt1231580</t>
  </si>
  <si>
    <t>Alvin and the Chipmunks: The Squeakquel</t>
  </si>
  <si>
    <t>December 11, 2009</t>
  </si>
  <si>
    <t>tt1231583</t>
  </si>
  <si>
    <t>Due Date</t>
  </si>
  <si>
    <t>October 31, 2010</t>
  </si>
  <si>
    <t>tt1231587</t>
  </si>
  <si>
    <t>Hot Tub Time Machine</t>
  </si>
  <si>
    <t>March 17, 2010</t>
  </si>
  <si>
    <t>tt1232200</t>
  </si>
  <si>
    <t>That's My Boy</t>
  </si>
  <si>
    <t>June 4, 2012</t>
  </si>
  <si>
    <t>tt1232776</t>
  </si>
  <si>
    <t>Fish Tank</t>
  </si>
  <si>
    <t>Andrea Arnold</t>
  </si>
  <si>
    <t>tt1232829</t>
  </si>
  <si>
    <t>21 Jump Street</t>
  </si>
  <si>
    <t>March 12, 2012</t>
  </si>
  <si>
    <t>tt1233227</t>
  </si>
  <si>
    <t>Saw VI</t>
  </si>
  <si>
    <t>October 22, 2009</t>
  </si>
  <si>
    <t>Kevin Greutert</t>
  </si>
  <si>
    <t>tt1234548</t>
  </si>
  <si>
    <t>The Men Who Stare at Goats</t>
  </si>
  <si>
    <t>September 8, 2009</t>
  </si>
  <si>
    <t>Grant Heslov</t>
  </si>
  <si>
    <t>tt1234719</t>
  </si>
  <si>
    <t>September 27, 2012</t>
  </si>
  <si>
    <t>Dan Bradley</t>
  </si>
  <si>
    <t>tt1234721</t>
  </si>
  <si>
    <t>January 30, 2014</t>
  </si>
  <si>
    <t>tt1235166</t>
  </si>
  <si>
    <t>A Prophet</t>
  </si>
  <si>
    <t>Un prophÃ¨te</t>
  </si>
  <si>
    <t>Jacques Audiard</t>
  </si>
  <si>
    <t>tt1235522</t>
  </si>
  <si>
    <t>Broken City</t>
  </si>
  <si>
    <t>January 18, 2013</t>
  </si>
  <si>
    <t>Allen Hughes</t>
  </si>
  <si>
    <t>tt12361974</t>
  </si>
  <si>
    <t>Zack Snyder's Justice League</t>
  </si>
  <si>
    <t>March 18, 2021</t>
  </si>
  <si>
    <t>tt1240982</t>
  </si>
  <si>
    <t>Your Highness</t>
  </si>
  <si>
    <t>April 8, 2011</t>
  </si>
  <si>
    <t>tt12412888</t>
  </si>
  <si>
    <t>Sonic the Hedgehog 2</t>
  </si>
  <si>
    <t>March 27, 2022</t>
  </si>
  <si>
    <t>Jeff Fowler</t>
  </si>
  <si>
    <t>tt1241317</t>
  </si>
  <si>
    <t>Death Note</t>
  </si>
  <si>
    <t>August 24, 2017</t>
  </si>
  <si>
    <t>Adam Wingard</t>
  </si>
  <si>
    <t>tt1242432</t>
  </si>
  <si>
    <t>I Spit on Your Grave</t>
  </si>
  <si>
    <t>May 1, 2010</t>
  </si>
  <si>
    <t>Steven R. Monroe</t>
  </si>
  <si>
    <t>tt1242460</t>
  </si>
  <si>
    <t>We Need to Talk About Kevin</t>
  </si>
  <si>
    <t>May 12, 2011</t>
  </si>
  <si>
    <t>Lynne Ramsay</t>
  </si>
  <si>
    <t>tt1243957</t>
  </si>
  <si>
    <t>The Tourist</t>
  </si>
  <si>
    <t>tt1243974</t>
  </si>
  <si>
    <t>Aloha</t>
  </si>
  <si>
    <t>May 27, 2015</t>
  </si>
  <si>
    <t>tt1245112</t>
  </si>
  <si>
    <t>[Rec]Â²</t>
  </si>
  <si>
    <t>September 2, 2009</t>
  </si>
  <si>
    <t>Paco Plaza, Jaume BalaguerÃ³</t>
  </si>
  <si>
    <t>tt1245492</t>
  </si>
  <si>
    <t>This Is the End</t>
  </si>
  <si>
    <t>June 3, 2013</t>
  </si>
  <si>
    <t>Evan Goldberg, Seth Rogen</t>
  </si>
  <si>
    <t>tt1245526</t>
  </si>
  <si>
    <t>RED</t>
  </si>
  <si>
    <t>September 29, 2010</t>
  </si>
  <si>
    <t>tt1250777</t>
  </si>
  <si>
    <t>Kick-Ass</t>
  </si>
  <si>
    <t>March 12, 2010</t>
  </si>
  <si>
    <t>tt12536294</t>
  </si>
  <si>
    <t>Spencer</t>
  </si>
  <si>
    <t>Pablo LarraÃ­n</t>
  </si>
  <si>
    <t>tt1253863</t>
  </si>
  <si>
    <t>300: Rise of an Empire</t>
  </si>
  <si>
    <t>March 4, 2014</t>
  </si>
  <si>
    <t>Noam Murro</t>
  </si>
  <si>
    <t>tt1253864</t>
  </si>
  <si>
    <t>Immortals</t>
  </si>
  <si>
    <t>November 10, 2011</t>
  </si>
  <si>
    <t>tt1255953</t>
  </si>
  <si>
    <t>Incendies</t>
  </si>
  <si>
    <t>tt1258972</t>
  </si>
  <si>
    <t>The Man with the Iron Fists</t>
  </si>
  <si>
    <t>Action</t>
  </si>
  <si>
    <t>RZA</t>
  </si>
  <si>
    <t>tt12593682</t>
  </si>
  <si>
    <t>Bullet Train</t>
  </si>
  <si>
    <t>David Leitch</t>
  </si>
  <si>
    <t>tt1259521</t>
  </si>
  <si>
    <t>The Cabin in the Woods</t>
  </si>
  <si>
    <t>Drew Goddard</t>
  </si>
  <si>
    <t>tt1259528</t>
  </si>
  <si>
    <t>Den of Thieves</t>
  </si>
  <si>
    <t>January 18, 2018</t>
  </si>
  <si>
    <t>Christian Gudegast</t>
  </si>
  <si>
    <t>tt1259571</t>
  </si>
  <si>
    <t>The Twilight Saga: New Moon</t>
  </si>
  <si>
    <t>November 16, 2009</t>
  </si>
  <si>
    <t>tt1261945</t>
  </si>
  <si>
    <t>Sex and the City 2</t>
  </si>
  <si>
    <t>May 27, 2010</t>
  </si>
  <si>
    <t>tt1262416</t>
  </si>
  <si>
    <t>Scream 4</t>
  </si>
  <si>
    <t>April 11, 2011</t>
  </si>
  <si>
    <t>tt1263670</t>
  </si>
  <si>
    <t>Crazy Heart</t>
  </si>
  <si>
    <t>December 6, 2009</t>
  </si>
  <si>
    <t>tt1267297</t>
  </si>
  <si>
    <t>July 23, 2014</t>
  </si>
  <si>
    <t>tt1268799</t>
  </si>
  <si>
    <t>A Very Harold &amp; Kumar Christmas</t>
  </si>
  <si>
    <t>A Very Harold &amp; Kumar 3D Christmas</t>
  </si>
  <si>
    <t>Todd Strauss-Schulson</t>
  </si>
  <si>
    <t>tt1270262</t>
  </si>
  <si>
    <t>The Devil's Double</t>
  </si>
  <si>
    <t>January 22, 2011</t>
  </si>
  <si>
    <t>tt1270761</t>
  </si>
  <si>
    <t>Don't Be Afraid of the Dark</t>
  </si>
  <si>
    <t>November 6, 2010</t>
  </si>
  <si>
    <t>Troy Nixey</t>
  </si>
  <si>
    <t>tt1270797</t>
  </si>
  <si>
    <t>Venom</t>
  </si>
  <si>
    <t>October 1, 2018</t>
  </si>
  <si>
    <t>tt1270798</t>
  </si>
  <si>
    <t>X-Men: First Class</t>
  </si>
  <si>
    <t>X: First Class</t>
  </si>
  <si>
    <t>May 25, 2011</t>
  </si>
  <si>
    <t>tt1272878</t>
  </si>
  <si>
    <t>2 Guns</t>
  </si>
  <si>
    <t>July 30, 2013</t>
  </si>
  <si>
    <t>Baltasar KormÃ¡kur</t>
  </si>
  <si>
    <t>tt1276104</t>
  </si>
  <si>
    <t>Looper</t>
  </si>
  <si>
    <t>September 6, 2012</t>
  </si>
  <si>
    <t>tt1277953</t>
  </si>
  <si>
    <t>Madagascar 3: Europe's Most Wanted</t>
  </si>
  <si>
    <t>May 18, 2012</t>
  </si>
  <si>
    <t>Eric Darnell, Tom McGrath, Conrad Vernon</t>
  </si>
  <si>
    <t>tt1278340</t>
  </si>
  <si>
    <t>Dead Snow</t>
  </si>
  <si>
    <t>DÃ¸d snÃ¸</t>
  </si>
  <si>
    <t>tt12789558</t>
  </si>
  <si>
    <t>Belfast</t>
  </si>
  <si>
    <t>September 2, 2021</t>
  </si>
  <si>
    <t>tt1279935</t>
  </si>
  <si>
    <t>Date Night</t>
  </si>
  <si>
    <t>April 6, 2010</t>
  </si>
  <si>
    <t>tt1282140</t>
  </si>
  <si>
    <t>Easy A</t>
  </si>
  <si>
    <t>September 11, 2010</t>
  </si>
  <si>
    <t>Will Gluck</t>
  </si>
  <si>
    <t>tt1284575</t>
  </si>
  <si>
    <t>Bad Teacher</t>
  </si>
  <si>
    <t>June 17, 2011</t>
  </si>
  <si>
    <t>tt1285016</t>
  </si>
  <si>
    <t>The Social Network</t>
  </si>
  <si>
    <t>September 24, 2010</t>
  </si>
  <si>
    <t>tt1285241</t>
  </si>
  <si>
    <t>Don 2</t>
  </si>
  <si>
    <t>Farhan Akhtar</t>
  </si>
  <si>
    <t>tt1288558</t>
  </si>
  <si>
    <t>Evil Dead</t>
  </si>
  <si>
    <t>Fede Alvarez</t>
  </si>
  <si>
    <t>tt1289401</t>
  </si>
  <si>
    <t>July 9, 2016</t>
  </si>
  <si>
    <t>Paul Feig</t>
  </si>
  <si>
    <t>tt1289406</t>
  </si>
  <si>
    <t>Harry Brown</t>
  </si>
  <si>
    <t>Daniel Barber</t>
  </si>
  <si>
    <t>tt1291150</t>
  </si>
  <si>
    <t>August 3, 2014</t>
  </si>
  <si>
    <t>tt1291584</t>
  </si>
  <si>
    <t>Warrior</t>
  </si>
  <si>
    <t>tt1292566</t>
  </si>
  <si>
    <t>How to Be Single</t>
  </si>
  <si>
    <t>February 3, 2016</t>
  </si>
  <si>
    <t>Christian Ditter</t>
  </si>
  <si>
    <t>tt1293847</t>
  </si>
  <si>
    <t>xXx: Return of Xander Cage</t>
  </si>
  <si>
    <t>January 5, 2017</t>
  </si>
  <si>
    <t>tt1294226</t>
  </si>
  <si>
    <t>The Last Song</t>
  </si>
  <si>
    <t>March 31, 2010</t>
  </si>
  <si>
    <t>Julie Anne Robinson</t>
  </si>
  <si>
    <t>tt1298644</t>
  </si>
  <si>
    <t>The Hustle</t>
  </si>
  <si>
    <t>May 8, 2019</t>
  </si>
  <si>
    <t>Chris Addison</t>
  </si>
  <si>
    <t>tt1298649</t>
  </si>
  <si>
    <t>The Watch</t>
  </si>
  <si>
    <t>July 27, 2012</t>
  </si>
  <si>
    <t>Akiva Schaffer</t>
  </si>
  <si>
    <t>tt1298650</t>
  </si>
  <si>
    <t>Pirates of the Caribbean: On Stranger Tides</t>
  </si>
  <si>
    <t>May 7, 2011</t>
  </si>
  <si>
    <t>tt1300851</t>
  </si>
  <si>
    <t>The Boondock Saints II: All Saints Day</t>
  </si>
  <si>
    <t>October 19, 2009</t>
  </si>
  <si>
    <t>tt1300854</t>
  </si>
  <si>
    <t>Iron Man 3</t>
  </si>
  <si>
    <t>Iron Man Three</t>
  </si>
  <si>
    <t>April 14, 2013</t>
  </si>
  <si>
    <t>tt1302006</t>
  </si>
  <si>
    <t>The Irishman</t>
  </si>
  <si>
    <t>September 27, 2019</t>
  </si>
  <si>
    <t>tt1302011</t>
  </si>
  <si>
    <t>Kung Fu Panda 2</t>
  </si>
  <si>
    <t>May 22, 2011</t>
  </si>
  <si>
    <t>Jennifer Yuh Nelson</t>
  </si>
  <si>
    <t>tt1305806</t>
  </si>
  <si>
    <t>The Secret in Their Eyes</t>
  </si>
  <si>
    <t>El secreto de sus ojos</t>
  </si>
  <si>
    <t>Juan JosÃ© Campanella</t>
  </si>
  <si>
    <t>tt1306980</t>
  </si>
  <si>
    <t>50/50</t>
  </si>
  <si>
    <t>September 12, 2011</t>
  </si>
  <si>
    <t>Jonathan Levine</t>
  </si>
  <si>
    <t>tt1307068</t>
  </si>
  <si>
    <t>Seeking a Friend for the End of the World</t>
  </si>
  <si>
    <t>June 18, 2012</t>
  </si>
  <si>
    <t>Lorene Scafaria</t>
  </si>
  <si>
    <t>tt1308729</t>
  </si>
  <si>
    <t>Bullet to the Head</t>
  </si>
  <si>
    <t>November 14, 2012</t>
  </si>
  <si>
    <t>tt1311067</t>
  </si>
  <si>
    <t>August 28, 2009</t>
  </si>
  <si>
    <t>tt1314655</t>
  </si>
  <si>
    <t>Devil</t>
  </si>
  <si>
    <t>September 16, 2010</t>
  </si>
  <si>
    <t>tt1315981</t>
  </si>
  <si>
    <t>A Single Man</t>
  </si>
  <si>
    <t>Tom Ford</t>
  </si>
  <si>
    <t>tt1318514</t>
  </si>
  <si>
    <t>Rise of the Planet of the Apes</t>
  </si>
  <si>
    <t>July 28, 2011</t>
  </si>
  <si>
    <t>Rupert Wyatt</t>
  </si>
  <si>
    <t>tt1320244</t>
  </si>
  <si>
    <t>The Last Exorcism</t>
  </si>
  <si>
    <t>June 24, 2010</t>
  </si>
  <si>
    <t>Daniel Stamm</t>
  </si>
  <si>
    <t>tt1320253</t>
  </si>
  <si>
    <t>The Expendables</t>
  </si>
  <si>
    <t>August 3, 2010</t>
  </si>
  <si>
    <t>tt1320261</t>
  </si>
  <si>
    <t>Gulliver's Travels</t>
  </si>
  <si>
    <t>tt1321509</t>
  </si>
  <si>
    <t>April 12, 2010</t>
  </si>
  <si>
    <t>tt1321510</t>
  </si>
  <si>
    <t>In the Heights</t>
  </si>
  <si>
    <t>June 9, 2021</t>
  </si>
  <si>
    <t>tt1321511</t>
  </si>
  <si>
    <t>November 11, 2013</t>
  </si>
  <si>
    <t>tt1321860</t>
  </si>
  <si>
    <t>The Beaver</t>
  </si>
  <si>
    <t>March 16, 2011</t>
  </si>
  <si>
    <t>Jodie Foster</t>
  </si>
  <si>
    <t>tt1321870</t>
  </si>
  <si>
    <t>Gangster Squad</t>
  </si>
  <si>
    <t>January 7, 2013</t>
  </si>
  <si>
    <t>tt1322269</t>
  </si>
  <si>
    <t>August: Osage County</t>
  </si>
  <si>
    <t>September 9, 2013</t>
  </si>
  <si>
    <t>John Wells</t>
  </si>
  <si>
    <t>tt1322312</t>
  </si>
  <si>
    <t>Going the Distance</t>
  </si>
  <si>
    <t>August 27, 2010</t>
  </si>
  <si>
    <t>Nanette Burstein</t>
  </si>
  <si>
    <t>tt1323594</t>
  </si>
  <si>
    <t>Despicable Me</t>
  </si>
  <si>
    <t>June 20, 2010</t>
  </si>
  <si>
    <t>Chris Renaud, Pierre Coffin</t>
  </si>
  <si>
    <t>tt1324999</t>
  </si>
  <si>
    <t>The Twilight Saga: Breaking Dawn - Part 1</t>
  </si>
  <si>
    <t>October 30, 2011</t>
  </si>
  <si>
    <t>tt1325004</t>
  </si>
  <si>
    <t>The Twilight Saga: Eclipse</t>
  </si>
  <si>
    <t>tt1327194</t>
  </si>
  <si>
    <t>The Lucky One</t>
  </si>
  <si>
    <t>April 19, 2012</t>
  </si>
  <si>
    <t>tt1327773</t>
  </si>
  <si>
    <t>The Butler</t>
  </si>
  <si>
    <t>Lee Daniels' the Butler</t>
  </si>
  <si>
    <t>August 5, 2013</t>
  </si>
  <si>
    <t>tt13314558</t>
  </si>
  <si>
    <t>Day Shift</t>
  </si>
  <si>
    <t>August 12, 2022</t>
  </si>
  <si>
    <t>J.J. Perry</t>
  </si>
  <si>
    <t>tt13320622</t>
  </si>
  <si>
    <t>The Lost City</t>
  </si>
  <si>
    <t>Aaron Nee, Adam Nee</t>
  </si>
  <si>
    <t>tt1333125</t>
  </si>
  <si>
    <t>Movie 43</t>
  </si>
  <si>
    <t>January 1, 2013</t>
  </si>
  <si>
    <t>Elizabeth Banks, Steven Brill, Steve Carr</t>
  </si>
  <si>
    <t>tt1334260</t>
  </si>
  <si>
    <t>Never Let Me Go</t>
  </si>
  <si>
    <t>tt1334512</t>
  </si>
  <si>
    <t>Arthur</t>
  </si>
  <si>
    <t>Jason Winer</t>
  </si>
  <si>
    <t>tt13345606</t>
  </si>
  <si>
    <t>Evil Dead Rise</t>
  </si>
  <si>
    <t>March 15, 2023</t>
  </si>
  <si>
    <t>Lee Cronin</t>
  </si>
  <si>
    <t>tt1335975</t>
  </si>
  <si>
    <t>47 Ronin</t>
  </si>
  <si>
    <t>December 6, 2013</t>
  </si>
  <si>
    <t>Carl Rinsch</t>
  </si>
  <si>
    <t>tt1336608</t>
  </si>
  <si>
    <t>Rock of Ages</t>
  </si>
  <si>
    <t>tt13375076</t>
  </si>
  <si>
    <t>The Pope's Exorcist</t>
  </si>
  <si>
    <t>April 5, 2023</t>
  </si>
  <si>
    <t>Julius Avery</t>
  </si>
  <si>
    <t>tt1340138</t>
  </si>
  <si>
    <t>Terminator Genisys</t>
  </si>
  <si>
    <t>June 21, 2015</t>
  </si>
  <si>
    <t>Alan Taylor</t>
  </si>
  <si>
    <t>tt1341188</t>
  </si>
  <si>
    <t>How Do You Know</t>
  </si>
  <si>
    <t>December 13, 2010</t>
  </si>
  <si>
    <t>tt1343092</t>
  </si>
  <si>
    <t>The Great Gatsby</t>
  </si>
  <si>
    <t>tt1343727</t>
  </si>
  <si>
    <t>Dredd</t>
  </si>
  <si>
    <t>July 11, 2012</t>
  </si>
  <si>
    <t>tt1345836</t>
  </si>
  <si>
    <t>The Dark Knight Rises</t>
  </si>
  <si>
    <t>July 16, 2012</t>
  </si>
  <si>
    <t>tt1351685</t>
  </si>
  <si>
    <t>Jack the Giant Slayer</t>
  </si>
  <si>
    <t>February 27, 2013</t>
  </si>
  <si>
    <t>tt1352824</t>
  </si>
  <si>
    <t>Chloe</t>
  </si>
  <si>
    <t>Atom Egoyan</t>
  </si>
  <si>
    <t>tt1355630</t>
  </si>
  <si>
    <t>If I Stay</t>
  </si>
  <si>
    <t>August 18, 2014</t>
  </si>
  <si>
    <t>R.J. Cutler</t>
  </si>
  <si>
    <t>tt1355631</t>
  </si>
  <si>
    <t>The Infiltrator</t>
  </si>
  <si>
    <t>July 6, 2016</t>
  </si>
  <si>
    <t>tt1355644</t>
  </si>
  <si>
    <t>Passengers</t>
  </si>
  <si>
    <t>December 14, 2016</t>
  </si>
  <si>
    <t>Morten Tyldum</t>
  </si>
  <si>
    <t>tt1355683</t>
  </si>
  <si>
    <t>Black Mass</t>
  </si>
  <si>
    <t>September 4, 2015</t>
  </si>
  <si>
    <t>tt13560574</t>
  </si>
  <si>
    <t>X</t>
  </si>
  <si>
    <t>March 13, 2022</t>
  </si>
  <si>
    <t>tt13640696</t>
  </si>
  <si>
    <t>See How They Run</t>
  </si>
  <si>
    <t>September 8, 2022</t>
  </si>
  <si>
    <t>Tom George</t>
  </si>
  <si>
    <t>tt1365050</t>
  </si>
  <si>
    <t>Beasts of No Nation</t>
  </si>
  <si>
    <t>September 3, 2015</t>
  </si>
  <si>
    <t>Cary Joji Fukunaga</t>
  </si>
  <si>
    <t>tt1365519</t>
  </si>
  <si>
    <t>Tomb Raider</t>
  </si>
  <si>
    <t>March 2, 2018</t>
  </si>
  <si>
    <t>Roar Uthaug</t>
  </si>
  <si>
    <t>tt1366344</t>
  </si>
  <si>
    <t>The Sitter</t>
  </si>
  <si>
    <t>December 9, 2011</t>
  </si>
  <si>
    <t>tt1371111</t>
  </si>
  <si>
    <t>Cloud Atlas</t>
  </si>
  <si>
    <t>Tom Tykwer, Lana Wachowski, Lilly Wachowski</t>
  </si>
  <si>
    <t>tt1371150</t>
  </si>
  <si>
    <t>This Is Where I Leave You</t>
  </si>
  <si>
    <t>tt1374989</t>
  </si>
  <si>
    <t>Pride and Prejudice and Zombies</t>
  </si>
  <si>
    <t>January 21, 2016</t>
  </si>
  <si>
    <t>tt1374992</t>
  </si>
  <si>
    <t>Upside Down</t>
  </si>
  <si>
    <t>August 22, 2012</t>
  </si>
  <si>
    <t>Juan Solanas</t>
  </si>
  <si>
    <t>tt1375666</t>
  </si>
  <si>
    <t>Inception</t>
  </si>
  <si>
    <t>July 8, 2010</t>
  </si>
  <si>
    <t>tt1375670</t>
  </si>
  <si>
    <t>Grown Ups</t>
  </si>
  <si>
    <t>tt13833688</t>
  </si>
  <si>
    <t>The Whale</t>
  </si>
  <si>
    <t>September 4, 2022</t>
  </si>
  <si>
    <t>tt1385826</t>
  </si>
  <si>
    <t>The Adjustment Bureau</t>
  </si>
  <si>
    <t>George Nolfi</t>
  </si>
  <si>
    <t>tt1385867</t>
  </si>
  <si>
    <t>Cop Out</t>
  </si>
  <si>
    <t>February 22, 2010</t>
  </si>
  <si>
    <t>tt1386588</t>
  </si>
  <si>
    <t>The Other Guys</t>
  </si>
  <si>
    <t>August 2, 2010</t>
  </si>
  <si>
    <t>tt1386697</t>
  </si>
  <si>
    <t>Suicide Squad</t>
  </si>
  <si>
    <t>August 1, 2016</t>
  </si>
  <si>
    <t>tt1386703</t>
  </si>
  <si>
    <t>August 2, 2012</t>
  </si>
  <si>
    <t>tt1389072</t>
  </si>
  <si>
    <t>Downsizing</t>
  </si>
  <si>
    <t>August 30, 2017</t>
  </si>
  <si>
    <t>tt1389096</t>
  </si>
  <si>
    <t>Stand Up Guys</t>
  </si>
  <si>
    <t>Fisher Stevens</t>
  </si>
  <si>
    <t>tt1389137</t>
  </si>
  <si>
    <t>We Bought a Zoo</t>
  </si>
  <si>
    <t>November 26, 2011</t>
  </si>
  <si>
    <t>tt1390411</t>
  </si>
  <si>
    <t>In the Heart of the Sea</t>
  </si>
  <si>
    <t>December 2, 2015</t>
  </si>
  <si>
    <t>tt1392170</t>
  </si>
  <si>
    <t>The Hunger Games</t>
  </si>
  <si>
    <t>tt1392190</t>
  </si>
  <si>
    <t>Mad Max: Fury Road</t>
  </si>
  <si>
    <t>May 7, 2015</t>
  </si>
  <si>
    <t>tt1392214</t>
  </si>
  <si>
    <t>Prisoners</t>
  </si>
  <si>
    <t>August 30, 2013</t>
  </si>
  <si>
    <t>tt1396218</t>
  </si>
  <si>
    <t>Mr. Popper's Penguins</t>
  </si>
  <si>
    <t>June 16, 2011</t>
  </si>
  <si>
    <t>tt1396484</t>
  </si>
  <si>
    <t>It</t>
  </si>
  <si>
    <t>September 5, 2017</t>
  </si>
  <si>
    <t>tt1397280</t>
  </si>
  <si>
    <t>Taken 2</t>
  </si>
  <si>
    <t>September 7, 2012</t>
  </si>
  <si>
    <t>tt1397514</t>
  </si>
  <si>
    <t>Journey 2: The Mysterious Island</t>
  </si>
  <si>
    <t>January 19, 2012</t>
  </si>
  <si>
    <t>Brad Peyton</t>
  </si>
  <si>
    <t>tt1398426</t>
  </si>
  <si>
    <t>Straight Outta Compton</t>
  </si>
  <si>
    <t>August 11, 2015</t>
  </si>
  <si>
    <t>tt1399103</t>
  </si>
  <si>
    <t>Transformers: Dark of the Moon</t>
  </si>
  <si>
    <t>June 23, 2011</t>
  </si>
  <si>
    <t>tt1399683</t>
  </si>
  <si>
    <t>Winter's Bone</t>
  </si>
  <si>
    <t>Debra Granik</t>
  </si>
  <si>
    <t>tt1401152</t>
  </si>
  <si>
    <t>Unknown</t>
  </si>
  <si>
    <t>February 16, 2011</t>
  </si>
  <si>
    <t>tt1403177</t>
  </si>
  <si>
    <t>Hesher</t>
  </si>
  <si>
    <t>January 22, 2010</t>
  </si>
  <si>
    <t>Spencer Susser</t>
  </si>
  <si>
    <t>tt1403865</t>
  </si>
  <si>
    <t>True Grit</t>
  </si>
  <si>
    <t>December 14, 2010</t>
  </si>
  <si>
    <t>tt1403981</t>
  </si>
  <si>
    <t>Remember Me</t>
  </si>
  <si>
    <t>March 1, 2010</t>
  </si>
  <si>
    <t>Allen Coulter</t>
  </si>
  <si>
    <t>tt1408101</t>
  </si>
  <si>
    <t>Star Trek Into Darkness</t>
  </si>
  <si>
    <t>May 2, 2013</t>
  </si>
  <si>
    <t>tt1408253</t>
  </si>
  <si>
    <t>Ride Along</t>
  </si>
  <si>
    <t>January 17, 2014</t>
  </si>
  <si>
    <t>tt1409024</t>
  </si>
  <si>
    <t>Men in Black 3</t>
  </si>
  <si>
    <t>May 14, 2012</t>
  </si>
  <si>
    <t>tt1410063</t>
  </si>
  <si>
    <t>The Flowers of War</t>
  </si>
  <si>
    <t>Jin ling shi san chai</t>
  </si>
  <si>
    <t>tt14109724</t>
  </si>
  <si>
    <t>Ticket to Paradise</t>
  </si>
  <si>
    <t>Ol Parker</t>
  </si>
  <si>
    <t>tt1411238</t>
  </si>
  <si>
    <t>No Strings Attached</t>
  </si>
  <si>
    <t>January 11, 2011</t>
  </si>
  <si>
    <t>tt1411250</t>
  </si>
  <si>
    <t>Riddick</t>
  </si>
  <si>
    <t>August 28, 2013</t>
  </si>
  <si>
    <t>tt1411697</t>
  </si>
  <si>
    <t>The Hangover Part II</t>
  </si>
  <si>
    <t>May 19, 2011</t>
  </si>
  <si>
    <t>tt1412386</t>
  </si>
  <si>
    <t>The Best Exotic Marigold Hotel</t>
  </si>
  <si>
    <t>November 30, 2011</t>
  </si>
  <si>
    <t>tt1413492</t>
  </si>
  <si>
    <t>12 Strong</t>
  </si>
  <si>
    <t>January 16, 2018</t>
  </si>
  <si>
    <t>Nicolai Fuglsig</t>
  </si>
  <si>
    <t>tt14138650</t>
  </si>
  <si>
    <t>The Pale Blue Eye</t>
  </si>
  <si>
    <t>December 14, 2022</t>
  </si>
  <si>
    <t>tt1414382</t>
  </si>
  <si>
    <t>You Again</t>
  </si>
  <si>
    <t>tt1416801</t>
  </si>
  <si>
    <t>Kill the Irishman</t>
  </si>
  <si>
    <t>tt1418377</t>
  </si>
  <si>
    <t>I, Frankenstein</t>
  </si>
  <si>
    <t>January 20, 2014</t>
  </si>
  <si>
    <t>Stuart Beattie</t>
  </si>
  <si>
    <t>tt14208870</t>
  </si>
  <si>
    <t>The Fabelmans</t>
  </si>
  <si>
    <t>September 10, 2022</t>
  </si>
  <si>
    <t>tt14209916</t>
  </si>
  <si>
    <t>Cocaine Bear</t>
  </si>
  <si>
    <t>February 22, 2023</t>
  </si>
  <si>
    <t>Elizabeth Banks</t>
  </si>
  <si>
    <t>tt14230388</t>
  </si>
  <si>
    <t>Asteroid City</t>
  </si>
  <si>
    <t>May 23, 2023</t>
  </si>
  <si>
    <t>tt1424381</t>
  </si>
  <si>
    <t>Predators</t>
  </si>
  <si>
    <t>July 7, 2010</t>
  </si>
  <si>
    <t>tt1428538</t>
  </si>
  <si>
    <t>Hansel &amp; Gretel: Witch Hunters</t>
  </si>
  <si>
    <t>January 17, 2013</t>
  </si>
  <si>
    <t>tt1430132</t>
  </si>
  <si>
    <t>The Wolverine</t>
  </si>
  <si>
    <t>July 16, 2013</t>
  </si>
  <si>
    <t>tt1430607</t>
  </si>
  <si>
    <t>Arthur Christmas</t>
  </si>
  <si>
    <t>Sarah Smith, Barry Cook</t>
  </si>
  <si>
    <t>tt1430626</t>
  </si>
  <si>
    <t>The Pirates! Band of Misfits</t>
  </si>
  <si>
    <t>The Pirates! In an Adventure with Scientists!</t>
  </si>
  <si>
    <t>March 28, 2012</t>
  </si>
  <si>
    <t>Peter Lord, Jeff Newitt</t>
  </si>
  <si>
    <t>tt1431045</t>
  </si>
  <si>
    <t>Deadpool</t>
  </si>
  <si>
    <t>Tim Miller</t>
  </si>
  <si>
    <t>tt1433108</t>
  </si>
  <si>
    <t>Faster</t>
  </si>
  <si>
    <t>tt1433811</t>
  </si>
  <si>
    <t>Disconnect</t>
  </si>
  <si>
    <t>Henry Alex Rubin</t>
  </si>
  <si>
    <t>tt1436045</t>
  </si>
  <si>
    <t>13 Assassins</t>
  </si>
  <si>
    <t>JÃ»san-nin no shikaku</t>
  </si>
  <si>
    <t>September 9, 2010</t>
  </si>
  <si>
    <t>tt1436562</t>
  </si>
  <si>
    <t>Rio</t>
  </si>
  <si>
    <t>March 22, 2011</t>
  </si>
  <si>
    <t>tt1438176</t>
  </si>
  <si>
    <t>August 14, 2011</t>
  </si>
  <si>
    <t>tt1438254</t>
  </si>
  <si>
    <t>Charlie St. Cloud</t>
  </si>
  <si>
    <t>July 30, 2010</t>
  </si>
  <si>
    <t>tt1440129</t>
  </si>
  <si>
    <t>Battleship</t>
  </si>
  <si>
    <t>April 3, 2012</t>
  </si>
  <si>
    <t>tt1440728</t>
  </si>
  <si>
    <t>The American</t>
  </si>
  <si>
    <t>Anton Corbijn</t>
  </si>
  <si>
    <t>tt1441395</t>
  </si>
  <si>
    <t>Under the Skin</t>
  </si>
  <si>
    <t>August 29, 2013</t>
  </si>
  <si>
    <t>Jonathan Glazer</t>
  </si>
  <si>
    <t>tt14444726</t>
  </si>
  <si>
    <t>TÃ¡r</t>
  </si>
  <si>
    <t>September 1, 2022</t>
  </si>
  <si>
    <t>tt1446192</t>
  </si>
  <si>
    <t>Rise of the Guardians</t>
  </si>
  <si>
    <t>October 10, 2012</t>
  </si>
  <si>
    <t>Peter Ramsey</t>
  </si>
  <si>
    <t>tt1446714</t>
  </si>
  <si>
    <t>Prometheus</t>
  </si>
  <si>
    <t>tt1448755</t>
  </si>
  <si>
    <t>Killer Elite</t>
  </si>
  <si>
    <t>September 10, 2011</t>
  </si>
  <si>
    <t>Gary McKendry</t>
  </si>
  <si>
    <t>tt1450321</t>
  </si>
  <si>
    <t>Filth</t>
  </si>
  <si>
    <t>September 16, 2013</t>
  </si>
  <si>
    <t>Jon S. Baird</t>
  </si>
  <si>
    <t>tt1453405</t>
  </si>
  <si>
    <t>Monsters University</t>
  </si>
  <si>
    <t>June 5, 2013</t>
  </si>
  <si>
    <t>Dan Scanlon</t>
  </si>
  <si>
    <t>tt1454029</t>
  </si>
  <si>
    <t>The Help</t>
  </si>
  <si>
    <t>August 9, 2011</t>
  </si>
  <si>
    <t>Tate Taylor</t>
  </si>
  <si>
    <t>tt1454468</t>
  </si>
  <si>
    <t>Gravity</t>
  </si>
  <si>
    <t>tt1457767</t>
  </si>
  <si>
    <t>The Conjuring</t>
  </si>
  <si>
    <t>June 8, 2013</t>
  </si>
  <si>
    <t>tt1458175</t>
  </si>
  <si>
    <t>The Next Three Days</t>
  </si>
  <si>
    <t>November 9, 2010</t>
  </si>
  <si>
    <t>tt1462041</t>
  </si>
  <si>
    <t>Dream House</t>
  </si>
  <si>
    <t>September 29, 2011</t>
  </si>
  <si>
    <t>tt1462758</t>
  </si>
  <si>
    <t>Buried</t>
  </si>
  <si>
    <t>January 23, 2010</t>
  </si>
  <si>
    <t>Rodrigo CortÃ©s</t>
  </si>
  <si>
    <t>tt1462764</t>
  </si>
  <si>
    <t>Indiana Jones and the Dial of Destiny</t>
  </si>
  <si>
    <t>May 18, 2023</t>
  </si>
  <si>
    <t>tt1464335</t>
  </si>
  <si>
    <t>Uncharted</t>
  </si>
  <si>
    <t>February 8, 2022</t>
  </si>
  <si>
    <t>tt1464540</t>
  </si>
  <si>
    <t>I Am Number Four</t>
  </si>
  <si>
    <t>tt1469304</t>
  </si>
  <si>
    <t>Baywatch</t>
  </si>
  <si>
    <t>May 12, 2017</t>
  </si>
  <si>
    <t>tt1470827</t>
  </si>
  <si>
    <t>Monsters</t>
  </si>
  <si>
    <t>March 13, 2010</t>
  </si>
  <si>
    <t>tt1473832</t>
  </si>
  <si>
    <t>Bridget Jones's Baby</t>
  </si>
  <si>
    <t>September 5, 2016</t>
  </si>
  <si>
    <t>tt1477076</t>
  </si>
  <si>
    <t>Saw 3D</t>
  </si>
  <si>
    <t>October 22, 2010</t>
  </si>
  <si>
    <t>tt1477834</t>
  </si>
  <si>
    <t>Aquaman</t>
  </si>
  <si>
    <t>November 26, 2018</t>
  </si>
  <si>
    <t>tt1478338</t>
  </si>
  <si>
    <t>Bridesmaids</t>
  </si>
  <si>
    <t>April 28, 2011</t>
  </si>
  <si>
    <t>tt1478964</t>
  </si>
  <si>
    <t>Attack the Block</t>
  </si>
  <si>
    <t>March 12, 2011</t>
  </si>
  <si>
    <t>Joe Cornish</t>
  </si>
  <si>
    <t>tt1482459</t>
  </si>
  <si>
    <t>The Lorax</t>
  </si>
  <si>
    <t>February 19, 2012</t>
  </si>
  <si>
    <t>Chris Renaud, Kyle Balda</t>
  </si>
  <si>
    <t>tt1483013</t>
  </si>
  <si>
    <t>Oblivion</t>
  </si>
  <si>
    <t>March 26, 2013</t>
  </si>
  <si>
    <t>tt1485796</t>
  </si>
  <si>
    <t>The Greatest Showman</t>
  </si>
  <si>
    <t>December 20, 2017</t>
  </si>
  <si>
    <t>Michael Gracey</t>
  </si>
  <si>
    <t>tt1486185</t>
  </si>
  <si>
    <t>Red Riding Hood</t>
  </si>
  <si>
    <t>March 7, 2011</t>
  </si>
  <si>
    <t>tt1486192</t>
  </si>
  <si>
    <t>The Raven</t>
  </si>
  <si>
    <t>March 9, 2012</t>
  </si>
  <si>
    <t>tt1486834</t>
  </si>
  <si>
    <t>What If</t>
  </si>
  <si>
    <t>The F Word</t>
  </si>
  <si>
    <t>tt1488555</t>
  </si>
  <si>
    <t>The Change-Up</t>
  </si>
  <si>
    <t>August 1, 2011</t>
  </si>
  <si>
    <t>tt1488589</t>
  </si>
  <si>
    <t>Guillermo del Toro's Pinocchio</t>
  </si>
  <si>
    <t>October 15, 2022</t>
  </si>
  <si>
    <t>Guillermo del Toro, Mark Gustafson</t>
  </si>
  <si>
    <t>tt1488606</t>
  </si>
  <si>
    <t>Triple Frontier</t>
  </si>
  <si>
    <t>March 6, 2019</t>
  </si>
  <si>
    <t>J.C. Chandor</t>
  </si>
  <si>
    <t>tt1489887</t>
  </si>
  <si>
    <t>Booksmart</t>
  </si>
  <si>
    <t>March 10, 2019</t>
  </si>
  <si>
    <t>tt1489889</t>
  </si>
  <si>
    <t>Central Intelligence</t>
  </si>
  <si>
    <t>June 10, 2016</t>
  </si>
  <si>
    <t>tt1490017</t>
  </si>
  <si>
    <t>The Lego Movie</t>
  </si>
  <si>
    <t>February 1, 2014</t>
  </si>
  <si>
    <t>tt1491044</t>
  </si>
  <si>
    <t>The Iceman</t>
  </si>
  <si>
    <t>Ariel Vromen</t>
  </si>
  <si>
    <t>tt1496025</t>
  </si>
  <si>
    <t>Underworld: Awakening</t>
  </si>
  <si>
    <t>BjÃ¶rn Stein, MÃ¥ns MÃ¥rlind</t>
  </si>
  <si>
    <t>tt1499658</t>
  </si>
  <si>
    <t>Horrible Bosses</t>
  </si>
  <si>
    <t>June 30, 2011</t>
  </si>
  <si>
    <t>tt1502397</t>
  </si>
  <si>
    <t>Bad Boys for Life</t>
  </si>
  <si>
    <t>January 7, 2020</t>
  </si>
  <si>
    <t>Adil El Arbi, Bilall Fallah</t>
  </si>
  <si>
    <t>tt1502407</t>
  </si>
  <si>
    <t>September 8, 2018</t>
  </si>
  <si>
    <t>tt1502712</t>
  </si>
  <si>
    <t>August 4, 2015</t>
  </si>
  <si>
    <t>Josh Trank</t>
  </si>
  <si>
    <t>tt1504320</t>
  </si>
  <si>
    <t>The King's Speech</t>
  </si>
  <si>
    <t>September 6, 2010</t>
  </si>
  <si>
    <t>tt1506999</t>
  </si>
  <si>
    <t>Haywire</t>
  </si>
  <si>
    <t>November 6, 2011</t>
  </si>
  <si>
    <t>tt1509767</t>
  </si>
  <si>
    <t>September 1, 2011</t>
  </si>
  <si>
    <t>tt1512235</t>
  </si>
  <si>
    <t>Super</t>
  </si>
  <si>
    <t>September 10, 2010</t>
  </si>
  <si>
    <t>tt1515091</t>
  </si>
  <si>
    <t>Sherlock Holmes: A Game of Shadows</t>
  </si>
  <si>
    <t>December 10, 2011</t>
  </si>
  <si>
    <t>tt1517260</t>
  </si>
  <si>
    <t>The Host</t>
  </si>
  <si>
    <t>March 22, 2013</t>
  </si>
  <si>
    <t>tt1517268</t>
  </si>
  <si>
    <t>Barbie</t>
  </si>
  <si>
    <t>July 9, 2023</t>
  </si>
  <si>
    <t>Greta Gerwig</t>
  </si>
  <si>
    <t>tt1517451</t>
  </si>
  <si>
    <t>A Star Is Born</t>
  </si>
  <si>
    <t>August 31, 2018</t>
  </si>
  <si>
    <t>Bradley Cooper</t>
  </si>
  <si>
    <t>tt1524137</t>
  </si>
  <si>
    <t>Contraband</t>
  </si>
  <si>
    <t>January 12, 2012</t>
  </si>
  <si>
    <t>tt1524930</t>
  </si>
  <si>
    <t>Vacation</t>
  </si>
  <si>
    <t>July 29, 2015</t>
  </si>
  <si>
    <t>John Francis Daley, Jonathan Goldstein</t>
  </si>
  <si>
    <t>tt1527186</t>
  </si>
  <si>
    <t>Melancholia</t>
  </si>
  <si>
    <t>May 18, 2011</t>
  </si>
  <si>
    <t>tt1528100</t>
  </si>
  <si>
    <t>Exodus: Gods and Kings</t>
  </si>
  <si>
    <t>December 3, 2014</t>
  </si>
  <si>
    <t>tt1528854</t>
  </si>
  <si>
    <t>Daddy's Home</t>
  </si>
  <si>
    <t>December 9, 2015</t>
  </si>
  <si>
    <t>tt1531663</t>
  </si>
  <si>
    <t>Everything Must Go</t>
  </si>
  <si>
    <t>Dan Rush</t>
  </si>
  <si>
    <t>tt1532503</t>
  </si>
  <si>
    <t>Beginners</t>
  </si>
  <si>
    <t>Mike Mills</t>
  </si>
  <si>
    <t>tt15325794</t>
  </si>
  <si>
    <t>Fall</t>
  </si>
  <si>
    <t>August 10, 2022</t>
  </si>
  <si>
    <t>Scott Mann</t>
  </si>
  <si>
    <t>tt15327088</t>
  </si>
  <si>
    <t>Kantara</t>
  </si>
  <si>
    <t>Rishab Shetty</t>
  </si>
  <si>
    <t>tt1535108</t>
  </si>
  <si>
    <t>Elysium</t>
  </si>
  <si>
    <t>August 7, 2013</t>
  </si>
  <si>
    <t>tt1535109</t>
  </si>
  <si>
    <t>Captain Phillips</t>
  </si>
  <si>
    <t>September 27, 2013</t>
  </si>
  <si>
    <t>tt1536044</t>
  </si>
  <si>
    <t>Paranormal Activity 2</t>
  </si>
  <si>
    <t>October 20, 2010</t>
  </si>
  <si>
    <t>Tod Williams</t>
  </si>
  <si>
    <t>tt1538403</t>
  </si>
  <si>
    <t>The Mortal Instruments: City of Bones</t>
  </si>
  <si>
    <t>August 12, 2013</t>
  </si>
  <si>
    <t>tt15398776</t>
  </si>
  <si>
    <t>Oppenheimer</t>
  </si>
  <si>
    <t>July 11, 2023</t>
  </si>
  <si>
    <t>tt1540133</t>
  </si>
  <si>
    <t>The Guard</t>
  </si>
  <si>
    <t>January 20, 2011</t>
  </si>
  <si>
    <t>John Michael McDonagh</t>
  </si>
  <si>
    <t>tt1542344</t>
  </si>
  <si>
    <t>127 Hours</t>
  </si>
  <si>
    <t>tt1547234</t>
  </si>
  <si>
    <t>Premium Rush</t>
  </si>
  <si>
    <t>tt15474916</t>
  </si>
  <si>
    <t>Smile</t>
  </si>
  <si>
    <t>September 22, 2022</t>
  </si>
  <si>
    <t>Parker Finn</t>
  </si>
  <si>
    <t>tt1549572</t>
  </si>
  <si>
    <t>Another Earth</t>
  </si>
  <si>
    <t>January 24, 2011</t>
  </si>
  <si>
    <t>Mike Cahill</t>
  </si>
  <si>
    <t>tt1549920</t>
  </si>
  <si>
    <t>The Last Stand</t>
  </si>
  <si>
    <t>January 12, 2013</t>
  </si>
  <si>
    <t>Jee-woon Kim</t>
  </si>
  <si>
    <t>tt1559547</t>
  </si>
  <si>
    <t>Beautiful Creatures</t>
  </si>
  <si>
    <t>January 19, 2013</t>
  </si>
  <si>
    <t>tt1560220</t>
  </si>
  <si>
    <t>Zombieland: Double Tap</t>
  </si>
  <si>
    <t>October 9, 2019</t>
  </si>
  <si>
    <t>tt1560747</t>
  </si>
  <si>
    <t>The Master</t>
  </si>
  <si>
    <t>September 1, 2012</t>
  </si>
  <si>
    <t>tt1563738</t>
  </si>
  <si>
    <t>One Day</t>
  </si>
  <si>
    <t>August 8, 2011</t>
  </si>
  <si>
    <t>tt1564367</t>
  </si>
  <si>
    <t>Just Go with It</t>
  </si>
  <si>
    <t>February 8, 2011</t>
  </si>
  <si>
    <t>tt1564585</t>
  </si>
  <si>
    <t>Skyline</t>
  </si>
  <si>
    <t>tt15671028</t>
  </si>
  <si>
    <t>No Hard Feelings</t>
  </si>
  <si>
    <t>June 15, 2023</t>
  </si>
  <si>
    <t>Gene Stupnitsky</t>
  </si>
  <si>
    <t>tt1567609</t>
  </si>
  <si>
    <t>Get the Gringo</t>
  </si>
  <si>
    <t>March 15, 2012</t>
  </si>
  <si>
    <t>tt15679400</t>
  </si>
  <si>
    <t>Knock at the Cabin</t>
  </si>
  <si>
    <t>January 24, 2023</t>
  </si>
  <si>
    <t>tt1568338</t>
  </si>
  <si>
    <t>Man on a Ledge</t>
  </si>
  <si>
    <t>January 26, 2012</t>
  </si>
  <si>
    <t>Asger Leth</t>
  </si>
  <si>
    <t>tt1568346</t>
  </si>
  <si>
    <t>December 12, 2011</t>
  </si>
  <si>
    <t>tt1568911</t>
  </si>
  <si>
    <t>War Horse</t>
  </si>
  <si>
    <t>December 4, 2011</t>
  </si>
  <si>
    <t>tt1568921</t>
  </si>
  <si>
    <t>The Secret World of Arrietty</t>
  </si>
  <si>
    <t>Karigurashi no Arietti</t>
  </si>
  <si>
    <t>July 17, 2010</t>
  </si>
  <si>
    <t>Hiromasa Yonebayashi</t>
  </si>
  <si>
    <t>tt1570728</t>
  </si>
  <si>
    <t>Crazy, Stupid, Love.</t>
  </si>
  <si>
    <t>tt1571234</t>
  </si>
  <si>
    <t>Mortal Engines</t>
  </si>
  <si>
    <t>December 5, 2018</t>
  </si>
  <si>
    <t>Christian Rivers</t>
  </si>
  <si>
    <t>tt1572315</t>
  </si>
  <si>
    <t>Texas Chainsaw</t>
  </si>
  <si>
    <t>Texas Chainsaw 3D</t>
  </si>
  <si>
    <t>January 3, 2013</t>
  </si>
  <si>
    <t>tt1578275</t>
  </si>
  <si>
    <t>The Dilemma</t>
  </si>
  <si>
    <t>tt15789038</t>
  </si>
  <si>
    <t>Elemental</t>
  </si>
  <si>
    <t>May 27, 2023</t>
  </si>
  <si>
    <t>Peter Sohn</t>
  </si>
  <si>
    <t>tt15791034</t>
  </si>
  <si>
    <t>Barbarian</t>
  </si>
  <si>
    <t>August 29, 2022</t>
  </si>
  <si>
    <t>Zach Cregger</t>
  </si>
  <si>
    <t>tt1582507</t>
  </si>
  <si>
    <t>House at the End of the Street</t>
  </si>
  <si>
    <t>September 21, 2012</t>
  </si>
  <si>
    <t>Mark Tonderai</t>
  </si>
  <si>
    <t>tt1583420</t>
  </si>
  <si>
    <t>Larry Crowne</t>
  </si>
  <si>
    <t>June 27, 2011</t>
  </si>
  <si>
    <t>tt1583421</t>
  </si>
  <si>
    <t>G.I. Joe: Retaliation</t>
  </si>
  <si>
    <t>March 11, 2013</t>
  </si>
  <si>
    <t>tt1586265</t>
  </si>
  <si>
    <t>What to Expect When You're Expecting</t>
  </si>
  <si>
    <t>May 17, 2012</t>
  </si>
  <si>
    <t>tt1586752</t>
  </si>
  <si>
    <t>Machine Gun Preacher</t>
  </si>
  <si>
    <t>September 11, 2011</t>
  </si>
  <si>
    <t>tt1587310</t>
  </si>
  <si>
    <t>Maleficent</t>
  </si>
  <si>
    <t>May 28, 2014</t>
  </si>
  <si>
    <t>Robert Stromberg</t>
  </si>
  <si>
    <t>tt1588173</t>
  </si>
  <si>
    <t>Warm Bodies</t>
  </si>
  <si>
    <t>January 16, 2013</t>
  </si>
  <si>
    <t>tt1588334</t>
  </si>
  <si>
    <t>Jeff, Who Lives at Home</t>
  </si>
  <si>
    <t>September 14, 2011</t>
  </si>
  <si>
    <t>Jay Duplass, Mark Duplass</t>
  </si>
  <si>
    <t>tt1590193</t>
  </si>
  <si>
    <t>The Commuter</t>
  </si>
  <si>
    <t>January 8, 2018</t>
  </si>
  <si>
    <t>tt1591095</t>
  </si>
  <si>
    <t>Insidious</t>
  </si>
  <si>
    <t>September 14, 2010</t>
  </si>
  <si>
    <t>tt1591479</t>
  </si>
  <si>
    <t>Act of Valor</t>
  </si>
  <si>
    <t>February 7, 2012</t>
  </si>
  <si>
    <t>Mike McCoy, Scott Waugh</t>
  </si>
  <si>
    <t>tt1592525</t>
  </si>
  <si>
    <t>Lockout</t>
  </si>
  <si>
    <t>April 7, 2012</t>
  </si>
  <si>
    <t>James Mather, Steve Saint Leger</t>
  </si>
  <si>
    <t>tt1592873</t>
  </si>
  <si>
    <t>LOL</t>
  </si>
  <si>
    <t>February 10, 2012</t>
  </si>
  <si>
    <t>Lisa Azuelos</t>
  </si>
  <si>
    <t>tt1596343</t>
  </si>
  <si>
    <t>Fast Five</t>
  </si>
  <si>
    <t>tt1596346</t>
  </si>
  <si>
    <t>Soul Surfer</t>
  </si>
  <si>
    <t>Sean McNamara</t>
  </si>
  <si>
    <t>tt1596350</t>
  </si>
  <si>
    <t>This Means War</t>
  </si>
  <si>
    <t>January 30, 2012</t>
  </si>
  <si>
    <t>tt1596363</t>
  </si>
  <si>
    <t>The Big Short</t>
  </si>
  <si>
    <t>November 12, 2015</t>
  </si>
  <si>
    <t>tt1596365</t>
  </si>
  <si>
    <t>The Woman in Black</t>
  </si>
  <si>
    <t>January 24, 2012</t>
  </si>
  <si>
    <t>James Watkins</t>
  </si>
  <si>
    <t>tt1598778</t>
  </si>
  <si>
    <t>Contagion</t>
  </si>
  <si>
    <t>September 3, 2011</t>
  </si>
  <si>
    <t>tt1598822</t>
  </si>
  <si>
    <t>New Year's Eve</t>
  </si>
  <si>
    <t>December 5, 2011</t>
  </si>
  <si>
    <t>tt1599348</t>
  </si>
  <si>
    <t>Safe House</t>
  </si>
  <si>
    <t>tt1600195</t>
  </si>
  <si>
    <t>Abduction</t>
  </si>
  <si>
    <t>August 23, 2011</t>
  </si>
  <si>
    <t>tt1600196</t>
  </si>
  <si>
    <t>The Drop</t>
  </si>
  <si>
    <t>September 5, 2014</t>
  </si>
  <si>
    <t>MichaÃ«l R. Roskam</t>
  </si>
  <si>
    <t>tt1601913</t>
  </si>
  <si>
    <t>The Grey</t>
  </si>
  <si>
    <t>tt1602613</t>
  </si>
  <si>
    <t>Only God Forgives</t>
  </si>
  <si>
    <t>May 22, 2013</t>
  </si>
  <si>
    <t>tt1602620</t>
  </si>
  <si>
    <t>Amour</t>
  </si>
  <si>
    <t>May 20, 2012</t>
  </si>
  <si>
    <t>tt1605630</t>
  </si>
  <si>
    <t>American Reunion</t>
  </si>
  <si>
    <t>April 4, 2012</t>
  </si>
  <si>
    <t>tt1605783</t>
  </si>
  <si>
    <t>Midnight in Paris</t>
  </si>
  <si>
    <t>May 11, 2011</t>
  </si>
  <si>
    <t>tt1606378</t>
  </si>
  <si>
    <t>A Good Day to Die Hard</t>
  </si>
  <si>
    <t>February 6, 2013</t>
  </si>
  <si>
    <t>tt1606389</t>
  </si>
  <si>
    <t>The Vow</t>
  </si>
  <si>
    <t>February 6, 2012</t>
  </si>
  <si>
    <t>Michael Sucsy</t>
  </si>
  <si>
    <t>tt1608290</t>
  </si>
  <si>
    <t>Zoolander 2</t>
  </si>
  <si>
    <t>tt1611224</t>
  </si>
  <si>
    <t>Abraham Lincoln: Vampire Hunter</t>
  </si>
  <si>
    <t>tt1613750</t>
  </si>
  <si>
    <t>Kon-Tiki</t>
  </si>
  <si>
    <t>August 18, 2012</t>
  </si>
  <si>
    <t>Joachim RÃ¸nning, Espen Sandberg</t>
  </si>
  <si>
    <t>tt1615065</t>
  </si>
  <si>
    <t>Savages</t>
  </si>
  <si>
    <t>June 25, 2012</t>
  </si>
  <si>
    <t>tt1615147</t>
  </si>
  <si>
    <t>Margin Call</t>
  </si>
  <si>
    <t>January 25, 2011</t>
  </si>
  <si>
    <t>tt1615160</t>
  </si>
  <si>
    <t>The Foreigner</t>
  </si>
  <si>
    <t>September 24, 2017</t>
  </si>
  <si>
    <t>tt1616195</t>
  </si>
  <si>
    <t>J. Edgar</t>
  </si>
  <si>
    <t>November 3, 2011</t>
  </si>
  <si>
    <t>tt1617661</t>
  </si>
  <si>
    <t>Jupiter Ascending</t>
  </si>
  <si>
    <t>January 27, 2015</t>
  </si>
  <si>
    <t>tt1618442</t>
  </si>
  <si>
    <t>The Last Witch Hunter</t>
  </si>
  <si>
    <t>October 13, 2015</t>
  </si>
  <si>
    <t>tt1619029</t>
  </si>
  <si>
    <t>Jackie</t>
  </si>
  <si>
    <t>September 7, 2016</t>
  </si>
  <si>
    <t>tt1622547</t>
  </si>
  <si>
    <t>30 Minutes or Less</t>
  </si>
  <si>
    <t>tt1622979</t>
  </si>
  <si>
    <t>Final Destination 5</t>
  </si>
  <si>
    <t>August 4, 2011</t>
  </si>
  <si>
    <t>Steven Quale</t>
  </si>
  <si>
    <t>tt1623205</t>
  </si>
  <si>
    <t>Oz the Great and Powerful</t>
  </si>
  <si>
    <t>February 14, 2013</t>
  </si>
  <si>
    <t>tt1623288</t>
  </si>
  <si>
    <t>ParaNorman</t>
  </si>
  <si>
    <t>August 3, 2012</t>
  </si>
  <si>
    <t>Chris Butler, Sam Fell</t>
  </si>
  <si>
    <t>tt1625346</t>
  </si>
  <si>
    <t>Young Adult</t>
  </si>
  <si>
    <t>tt1628841</t>
  </si>
  <si>
    <t>Independence Day: Resurgence</t>
  </si>
  <si>
    <t>June 20, 2016</t>
  </si>
  <si>
    <t>tt1630029</t>
  </si>
  <si>
    <t>Avatar: The Way of Water</t>
  </si>
  <si>
    <t>December 6, 2022</t>
  </si>
  <si>
    <t>tt1631867</t>
  </si>
  <si>
    <t>Edge of Tomorrow</t>
  </si>
  <si>
    <t>tt1632708</t>
  </si>
  <si>
    <t>Friends with Benefits</t>
  </si>
  <si>
    <t>July 18, 2011</t>
  </si>
  <si>
    <t>tt1634106</t>
  </si>
  <si>
    <t>Bloodshot</t>
  </si>
  <si>
    <t>March 5, 2020</t>
  </si>
  <si>
    <t>Dave Wilson</t>
  </si>
  <si>
    <t>tt1634122</t>
  </si>
  <si>
    <t>Johnny English Reborn</t>
  </si>
  <si>
    <t>September 15, 2011</t>
  </si>
  <si>
    <t>Oliver Parker</t>
  </si>
  <si>
    <t>tt1636826</t>
  </si>
  <si>
    <t>Project X</t>
  </si>
  <si>
    <t>March 1, 2012</t>
  </si>
  <si>
    <t>Nima Nourizadeh</t>
  </si>
  <si>
    <t>tt1637688</t>
  </si>
  <si>
    <t>In Time</t>
  </si>
  <si>
    <t>October 20, 2011</t>
  </si>
  <si>
    <t>tt1637706</t>
  </si>
  <si>
    <t>Our Idiot Brother</t>
  </si>
  <si>
    <t>Jesse Peretz</t>
  </si>
  <si>
    <t>tt1637725</t>
  </si>
  <si>
    <t>Ted</t>
  </si>
  <si>
    <t>June 29, 2012</t>
  </si>
  <si>
    <t>Seth MacFarlane</t>
  </si>
  <si>
    <t>tt1638355</t>
  </si>
  <si>
    <t>The Man from U.N.C.L.E.</t>
  </si>
  <si>
    <t>August 2, 2015</t>
  </si>
  <si>
    <t>tt16419074</t>
  </si>
  <si>
    <t>Air</t>
  </si>
  <si>
    <t>March 18, 2023</t>
  </si>
  <si>
    <t>tt1645089</t>
  </si>
  <si>
    <t>Inside Job</t>
  </si>
  <si>
    <t>February 2, 2010</t>
  </si>
  <si>
    <t>Charles Ferguson</t>
  </si>
  <si>
    <t>tt1645170</t>
  </si>
  <si>
    <t>The Dictator</t>
  </si>
  <si>
    <t>May 16, 2012</t>
  </si>
  <si>
    <t>tt1646971</t>
  </si>
  <si>
    <t>How to Train Your Dragon 2</t>
  </si>
  <si>
    <t>May 16, 2014</t>
  </si>
  <si>
    <t>Dean DeBlois</t>
  </si>
  <si>
    <t>tt1646987</t>
  </si>
  <si>
    <t>Wrath of the Titans</t>
  </si>
  <si>
    <t>tt1648179</t>
  </si>
  <si>
    <t>Here Comes the Boom</t>
  </si>
  <si>
    <t>tt1648190</t>
  </si>
  <si>
    <t>The Dark Tower</t>
  </si>
  <si>
    <t>July 31, 2017</t>
  </si>
  <si>
    <t>Nikolaj Arcel</t>
  </si>
  <si>
    <t>tt1649418</t>
  </si>
  <si>
    <t>The Gray Man</t>
  </si>
  <si>
    <t>July 13, 2022</t>
  </si>
  <si>
    <t>Joe Russo, Anthony Russo</t>
  </si>
  <si>
    <t>tt1649419</t>
  </si>
  <si>
    <t>The Impossible</t>
  </si>
  <si>
    <t>Lo imposible</t>
  </si>
  <si>
    <t>September 9, 2012</t>
  </si>
  <si>
    <t>J.A. Bayona</t>
  </si>
  <si>
    <t>tt1650062</t>
  </si>
  <si>
    <t>Super 8</t>
  </si>
  <si>
    <t>June 9, 2011</t>
  </si>
  <si>
    <t>tt1650554</t>
  </si>
  <si>
    <t>Kick-Ass 2</t>
  </si>
  <si>
    <t>August 14, 2013</t>
  </si>
  <si>
    <t>tt1655389</t>
  </si>
  <si>
    <t>Blonde</t>
  </si>
  <si>
    <t>tt1655441</t>
  </si>
  <si>
    <t>The Age of Adaline</t>
  </si>
  <si>
    <t>April 8, 2015</t>
  </si>
  <si>
    <t>Lee Toland Krieger</t>
  </si>
  <si>
    <t>tt1655442</t>
  </si>
  <si>
    <t>The Artist</t>
  </si>
  <si>
    <t>May 15, 2011</t>
  </si>
  <si>
    <t>Michel Hazanavicius</t>
  </si>
  <si>
    <t>tt1656190</t>
  </si>
  <si>
    <t>Safe</t>
  </si>
  <si>
    <t>April 16, 2012</t>
  </si>
  <si>
    <t>tt1657507</t>
  </si>
  <si>
    <t>Colombiana</t>
  </si>
  <si>
    <t>June 25, 2011</t>
  </si>
  <si>
    <t>tt1659337</t>
  </si>
  <si>
    <t>The Perks of Being a Wallflower</t>
  </si>
  <si>
    <t>Stephen Chbosky</t>
  </si>
  <si>
    <t>tt1661199</t>
  </si>
  <si>
    <t>Cinderella</t>
  </si>
  <si>
    <t>February 13, 2015</t>
  </si>
  <si>
    <t>tt1661382</t>
  </si>
  <si>
    <t>Grudge Match</t>
  </si>
  <si>
    <t>December 16, 2013</t>
  </si>
  <si>
    <t>tt1663202</t>
  </si>
  <si>
    <t>The Revenant</t>
  </si>
  <si>
    <t>December 16, 2015</t>
  </si>
  <si>
    <t>tt1663662</t>
  </si>
  <si>
    <t>Pacific Rim</t>
  </si>
  <si>
    <t>July 1, 2013</t>
  </si>
  <si>
    <t>tt1666186</t>
  </si>
  <si>
    <t>Vampires Suck</t>
  </si>
  <si>
    <t>August 18, 2010</t>
  </si>
  <si>
    <t>tt1666801</t>
  </si>
  <si>
    <t>The DUFF</t>
  </si>
  <si>
    <t>The Duff</t>
  </si>
  <si>
    <t>February 12, 2015</t>
  </si>
  <si>
    <t>Ari Sandel</t>
  </si>
  <si>
    <t>tt1667353</t>
  </si>
  <si>
    <t>Mirror Mirror</t>
  </si>
  <si>
    <t>tt1667889</t>
  </si>
  <si>
    <t>Ice Age: Continental Drift</t>
  </si>
  <si>
    <t>June 26, 2012</t>
  </si>
  <si>
    <t>Steve Martino, Michael Thurmeier</t>
  </si>
  <si>
    <t>tt1670345</t>
  </si>
  <si>
    <t>Now You See Me</t>
  </si>
  <si>
    <t>May 21, 2013</t>
  </si>
  <si>
    <t>tt1673434</t>
  </si>
  <si>
    <t>The Twilight Saga: Breaking Dawn - Part 2</t>
  </si>
  <si>
    <t>November 12, 2012</t>
  </si>
  <si>
    <t>tt1674771</t>
  </si>
  <si>
    <t>Entourage</t>
  </si>
  <si>
    <t>Doug Ellin</t>
  </si>
  <si>
    <t>tt1675192</t>
  </si>
  <si>
    <t>Take Shelter</t>
  </si>
  <si>
    <t>Jeff Nichols</t>
  </si>
  <si>
    <t>tt1677720</t>
  </si>
  <si>
    <t>Ready Player One</t>
  </si>
  <si>
    <t>March 11, 2018</t>
  </si>
  <si>
    <t>tt1679335</t>
  </si>
  <si>
    <t>Trolls</t>
  </si>
  <si>
    <t>October 8, 2016</t>
  </si>
  <si>
    <t>Mike Mitchell, Walt Dohrn</t>
  </si>
  <si>
    <t>tt1682180</t>
  </si>
  <si>
    <t>Stoker</t>
  </si>
  <si>
    <t>tt1686821</t>
  </si>
  <si>
    <t>Vampire Academy</t>
  </si>
  <si>
    <t>tt1690953</t>
  </si>
  <si>
    <t>Despicable Me 2</t>
  </si>
  <si>
    <t>June 16, 2013</t>
  </si>
  <si>
    <t>Pierre Coffin, Chris Renaud</t>
  </si>
  <si>
    <t>tt1691916</t>
  </si>
  <si>
    <t>Before I Fall</t>
  </si>
  <si>
    <t>January 21, 2017</t>
  </si>
  <si>
    <t>Ry Russo-Young</t>
  </si>
  <si>
    <t>tt1692486</t>
  </si>
  <si>
    <t>Carnage</t>
  </si>
  <si>
    <t>tt1700841</t>
  </si>
  <si>
    <t>Sausage Party</t>
  </si>
  <si>
    <t>March 14, 2016</t>
  </si>
  <si>
    <t>Conrad Vernon, Greg Tiernan</t>
  </si>
  <si>
    <t>tt1702439</t>
  </si>
  <si>
    <t>Safe Haven</t>
  </si>
  <si>
    <t>February 13, 2013</t>
  </si>
  <si>
    <t>tt1702443</t>
  </si>
  <si>
    <t>Justin Bieber: Never Say Never</t>
  </si>
  <si>
    <t>tt17024450</t>
  </si>
  <si>
    <t>The Equalizer 3</t>
  </si>
  <si>
    <t>August 30, 2023</t>
  </si>
  <si>
    <t>tt1704573</t>
  </si>
  <si>
    <t>Bernie</t>
  </si>
  <si>
    <t>tt1706593</t>
  </si>
  <si>
    <t>Chronicle</t>
  </si>
  <si>
    <t>January 28, 2012</t>
  </si>
  <si>
    <t>tt1706620</t>
  </si>
  <si>
    <t>Snowpiercer</t>
  </si>
  <si>
    <t>July 29, 2013</t>
  </si>
  <si>
    <t>tt1707386</t>
  </si>
  <si>
    <t>Les MisÃ©rables</t>
  </si>
  <si>
    <t>December 5, 2012</t>
  </si>
  <si>
    <t>tt1711425</t>
  </si>
  <si>
    <t>21 &amp; Over</t>
  </si>
  <si>
    <t>February 28, 2013</t>
  </si>
  <si>
    <t>Jon Lucas, Scott Moore</t>
  </si>
  <si>
    <t>tt1711525</t>
  </si>
  <si>
    <t>Office Christmas Party</t>
  </si>
  <si>
    <t>December 7, 2016</t>
  </si>
  <si>
    <t>tt1712261</t>
  </si>
  <si>
    <t>Triple 9</t>
  </si>
  <si>
    <t>February 16, 2016</t>
  </si>
  <si>
    <t>tt1714206</t>
  </si>
  <si>
    <t>The Spectacular Now</t>
  </si>
  <si>
    <t>James Ponsoldt</t>
  </si>
  <si>
    <t>tt1714915</t>
  </si>
  <si>
    <t>Only Lovers Left Alive</t>
  </si>
  <si>
    <t>May 25, 2013</t>
  </si>
  <si>
    <t>tt1723121</t>
  </si>
  <si>
    <t>We're the Millers</t>
  </si>
  <si>
    <t>August 3, 2013</t>
  </si>
  <si>
    <t>tt1723811</t>
  </si>
  <si>
    <t>Shame</t>
  </si>
  <si>
    <t>September 4, 2011</t>
  </si>
  <si>
    <t>Steve McQueen</t>
  </si>
  <si>
    <t>tt1726592</t>
  </si>
  <si>
    <t>Before I Go to Sleep</t>
  </si>
  <si>
    <t>September 4, 2014</t>
  </si>
  <si>
    <t>Rowan Joffe</t>
  </si>
  <si>
    <t>tt1726669</t>
  </si>
  <si>
    <t>Killer Joe</t>
  </si>
  <si>
    <t>September 8, 2011</t>
  </si>
  <si>
    <t>tt1727388</t>
  </si>
  <si>
    <t>The Way Way Back</t>
  </si>
  <si>
    <t>January 21, 2013</t>
  </si>
  <si>
    <t>Nat Faxon, Jim Rash</t>
  </si>
  <si>
    <t>tt1727776</t>
  </si>
  <si>
    <t>Scouts Guide to the Zombie Apocalypse</t>
  </si>
  <si>
    <t>October 23, 2015</t>
  </si>
  <si>
    <t>tt1727824</t>
  </si>
  <si>
    <t>Bohemian Rhapsody</t>
  </si>
  <si>
    <t>October 23, 2018</t>
  </si>
  <si>
    <t>tt1731141</t>
  </si>
  <si>
    <t>Ender's Game</t>
  </si>
  <si>
    <t>October 24, 2013</t>
  </si>
  <si>
    <t>tt1735898</t>
  </si>
  <si>
    <t>Snow White and the Huntsman</t>
  </si>
  <si>
    <t>tt1741273</t>
  </si>
  <si>
    <t>Secret in Their Eyes</t>
  </si>
  <si>
    <t>November 11, 2015</t>
  </si>
  <si>
    <t>Billy Ray</t>
  </si>
  <si>
    <t>tt1742334</t>
  </si>
  <si>
    <t>Sabotage</t>
  </si>
  <si>
    <t>March 19, 2014</t>
  </si>
  <si>
    <t>tt1745960</t>
  </si>
  <si>
    <t>Top Gun: Maverick</t>
  </si>
  <si>
    <t>May 18, 2022</t>
  </si>
  <si>
    <t>tt1748122</t>
  </si>
  <si>
    <t>Moonrise Kingdom</t>
  </si>
  <si>
    <t>tt1748227</t>
  </si>
  <si>
    <t>The Collection</t>
  </si>
  <si>
    <t>tt1753383</t>
  </si>
  <si>
    <t>A Dog's Purpose</t>
  </si>
  <si>
    <t>January 19, 2017</t>
  </si>
  <si>
    <t>tt1754656</t>
  </si>
  <si>
    <t>The Little Prince</t>
  </si>
  <si>
    <t>Le Petit Prince</t>
  </si>
  <si>
    <t>May 22, 2015</t>
  </si>
  <si>
    <t>Mark Osborne</t>
  </si>
  <si>
    <t>tt1758692</t>
  </si>
  <si>
    <t>Like Crazy</t>
  </si>
  <si>
    <t>Drake Doremus</t>
  </si>
  <si>
    <t>tt1758810</t>
  </si>
  <si>
    <t>The Snowman</t>
  </si>
  <si>
    <t>October 7, 2017</t>
  </si>
  <si>
    <t>tt1758830</t>
  </si>
  <si>
    <t>This Is 40</t>
  </si>
  <si>
    <t>December 20, 2012</t>
  </si>
  <si>
    <t>tt1763303</t>
  </si>
  <si>
    <t>The First Time</t>
  </si>
  <si>
    <t>January 21, 2012</t>
  </si>
  <si>
    <t>Jonathan Kasdan</t>
  </si>
  <si>
    <t>tt1764183</t>
  </si>
  <si>
    <t>Arbitrage</t>
  </si>
  <si>
    <t>Nicholas Jarecki</t>
  </si>
  <si>
    <t>tt1764234</t>
  </si>
  <si>
    <t>Killing Them Softly</t>
  </si>
  <si>
    <t>May 22, 2012</t>
  </si>
  <si>
    <t>tt1764651</t>
  </si>
  <si>
    <t>The Expendables 2</t>
  </si>
  <si>
    <t>August 8, 2012</t>
  </si>
  <si>
    <t>tt17663992</t>
  </si>
  <si>
    <t>Scream VI</t>
  </si>
  <si>
    <t>March 8, 2023</t>
  </si>
  <si>
    <t>tt1767354</t>
  </si>
  <si>
    <t>Odd Thomas</t>
  </si>
  <si>
    <t>April 6, 2013</t>
  </si>
  <si>
    <t>tt1772240</t>
  </si>
  <si>
    <t>Apollo 18</t>
  </si>
  <si>
    <t>Gonzalo LÃ³pez-Gallego</t>
  </si>
  <si>
    <t>tt1772341</t>
  </si>
  <si>
    <t>Wreck-It Ralph</t>
  </si>
  <si>
    <t>Rich Moore</t>
  </si>
  <si>
    <t>tt1778304</t>
  </si>
  <si>
    <t>Paranormal Activity 3</t>
  </si>
  <si>
    <t>October 14, 2011</t>
  </si>
  <si>
    <t>Ariel Schulman, Henry Joost</t>
  </si>
  <si>
    <t>tt1781769</t>
  </si>
  <si>
    <t>Anna Karenina</t>
  </si>
  <si>
    <t>September 4, 2012</t>
  </si>
  <si>
    <t>tt1781922</t>
  </si>
  <si>
    <t>No Escape</t>
  </si>
  <si>
    <t>August 26, 2015</t>
  </si>
  <si>
    <t>tt1783232</t>
  </si>
  <si>
    <t>Conquest 1453</t>
  </si>
  <si>
    <t>Fetih 1453</t>
  </si>
  <si>
    <t>February 16, 2012</t>
  </si>
  <si>
    <t>Faruk Aksoy</t>
  </si>
  <si>
    <t>tt1790809</t>
  </si>
  <si>
    <t>Pirates of the Caribbean: Dead Men Tell No Tales</t>
  </si>
  <si>
    <t>May 11, 2017</t>
  </si>
  <si>
    <t>Espen Sandberg, Joachim RÃ¸nning</t>
  </si>
  <si>
    <t>tt1790864</t>
  </si>
  <si>
    <t>The Maze Runner</t>
  </si>
  <si>
    <t>September 11, 2014</t>
  </si>
  <si>
    <t>Wes Ball</t>
  </si>
  <si>
    <t>tt1790885</t>
  </si>
  <si>
    <t>Zero Dark Thirty</t>
  </si>
  <si>
    <t>tt1790886</t>
  </si>
  <si>
    <t>The Campaign</t>
  </si>
  <si>
    <t>August 4, 2012</t>
  </si>
  <si>
    <t>tt1791528</t>
  </si>
  <si>
    <t>Inherent Vice</t>
  </si>
  <si>
    <t>October 4, 2014</t>
  </si>
  <si>
    <t>tt1791682</t>
  </si>
  <si>
    <t>While We're Young</t>
  </si>
  <si>
    <t>September 6, 2014</t>
  </si>
  <si>
    <t>tt1798684</t>
  </si>
  <si>
    <t>Southpaw</t>
  </si>
  <si>
    <t>June 13, 2015</t>
  </si>
  <si>
    <t>tt1798709</t>
  </si>
  <si>
    <t>Her</t>
  </si>
  <si>
    <t>October 12, 2013</t>
  </si>
  <si>
    <t>tt1800241</t>
  </si>
  <si>
    <t>American Hustle</t>
  </si>
  <si>
    <t>December 3, 2013</t>
  </si>
  <si>
    <t>tt1800246</t>
  </si>
  <si>
    <t>That Awkward Moment</t>
  </si>
  <si>
    <t>January 27, 2014</t>
  </si>
  <si>
    <t>tt1800302</t>
  </si>
  <si>
    <t>Gold</t>
  </si>
  <si>
    <t>December 29, 2016</t>
  </si>
  <si>
    <t>tt1800741</t>
  </si>
  <si>
    <t>Step Up Revolution</t>
  </si>
  <si>
    <t>July 26, 2012</t>
  </si>
  <si>
    <t>Scott Speer</t>
  </si>
  <si>
    <t>tt1809398</t>
  </si>
  <si>
    <t>Unbroken</t>
  </si>
  <si>
    <t>November 17, 2014</t>
  </si>
  <si>
    <t>Angelina Jolie</t>
  </si>
  <si>
    <t>tt1815862</t>
  </si>
  <si>
    <t>After Earth</t>
  </si>
  <si>
    <t>tt1817273</t>
  </si>
  <si>
    <t>The Place Beyond the Pines</t>
  </si>
  <si>
    <t>tt1821549</t>
  </si>
  <si>
    <t>Nebraska</t>
  </si>
  <si>
    <t>May 23, 2013</t>
  </si>
  <si>
    <t>tt1821694</t>
  </si>
  <si>
    <t>RED 2</t>
  </si>
  <si>
    <t>tt1823672</t>
  </si>
  <si>
    <t>Chappie</t>
  </si>
  <si>
    <t>March 4, 2015</t>
  </si>
  <si>
    <t>tt1825683</t>
  </si>
  <si>
    <t>Black Panther</t>
  </si>
  <si>
    <t>January 29, 2018</t>
  </si>
  <si>
    <t>Ryan Coogler</t>
  </si>
  <si>
    <t>tt1832382</t>
  </si>
  <si>
    <t>A Separation</t>
  </si>
  <si>
    <t>Jodaeiye Nader az Simin</t>
  </si>
  <si>
    <t>February 1, 2011</t>
  </si>
  <si>
    <t>Asghar Farhadi</t>
  </si>
  <si>
    <t>tt1837709</t>
  </si>
  <si>
    <t>Winter's Tale</t>
  </si>
  <si>
    <t>February 10, 2014</t>
  </si>
  <si>
    <t>Akiva Goldsman</t>
  </si>
  <si>
    <t>tt1838556</t>
  </si>
  <si>
    <t>Honest Thief</t>
  </si>
  <si>
    <t>September 3, 2020</t>
  </si>
  <si>
    <t>Mark Williams</t>
  </si>
  <si>
    <t>tt1839492</t>
  </si>
  <si>
    <t>Ruby Sparks</t>
  </si>
  <si>
    <t>July 25, 2012</t>
  </si>
  <si>
    <t>tt1840309</t>
  </si>
  <si>
    <t>Divergent</t>
  </si>
  <si>
    <t>March 18, 2014</t>
  </si>
  <si>
    <t>tt1840417</t>
  </si>
  <si>
    <t>The Words</t>
  </si>
  <si>
    <t>January 27, 2012</t>
  </si>
  <si>
    <t>Brian Klugman, Lee Sternthal</t>
  </si>
  <si>
    <t>tt1843866</t>
  </si>
  <si>
    <t>Captain America: The Winter Soldier</t>
  </si>
  <si>
    <t>March 13, 2014</t>
  </si>
  <si>
    <t>tt1846589</t>
  </si>
  <si>
    <t>Hunter Killer</t>
  </si>
  <si>
    <t>March 30, 2018</t>
  </si>
  <si>
    <t>Donovan Marsh</t>
  </si>
  <si>
    <t>tt1850397</t>
  </si>
  <si>
    <t>The Loft</t>
  </si>
  <si>
    <t>October 14, 2014</t>
  </si>
  <si>
    <t>Erik Van Looy</t>
  </si>
  <si>
    <t>tt1850457</t>
  </si>
  <si>
    <t>Sisters</t>
  </si>
  <si>
    <t>Jason Moore</t>
  </si>
  <si>
    <t>tt1853728</t>
  </si>
  <si>
    <t>Django Unchained</t>
  </si>
  <si>
    <t>December 11, 2012</t>
  </si>
  <si>
    <t>tt1853739</t>
  </si>
  <si>
    <t>You're Next</t>
  </si>
  <si>
    <t>tt1854564</t>
  </si>
  <si>
    <t>Percy Jackson: Sea of Monsters</t>
  </si>
  <si>
    <t>tt1855199</t>
  </si>
  <si>
    <t>End of Watch</t>
  </si>
  <si>
    <t>tt1855325</t>
  </si>
  <si>
    <t>Resident Evil: Retribution</t>
  </si>
  <si>
    <t>September 3, 2012</t>
  </si>
  <si>
    <t>tt1856101</t>
  </si>
  <si>
    <t>Blade Runner 2049</t>
  </si>
  <si>
    <t>October 3, 2017</t>
  </si>
  <si>
    <t>tt1860213</t>
  </si>
  <si>
    <t>Dirty Grandpa</t>
  </si>
  <si>
    <t>January 20, 2016</t>
  </si>
  <si>
    <t>Dan Mazer</t>
  </si>
  <si>
    <t>tt1860242</t>
  </si>
  <si>
    <t>The Highwaymen</t>
  </si>
  <si>
    <t>tt1860353</t>
  </si>
  <si>
    <t>Turbo</t>
  </si>
  <si>
    <t>David Soren</t>
  </si>
  <si>
    <t>tt1860357</t>
  </si>
  <si>
    <t>Deepwater Horizon</t>
  </si>
  <si>
    <t>September 13, 2016</t>
  </si>
  <si>
    <t>tt1862079</t>
  </si>
  <si>
    <t>Safety Not Guaranteed</t>
  </si>
  <si>
    <t>January 22, 2012</t>
  </si>
  <si>
    <t>tt1869716</t>
  </si>
  <si>
    <t>The East</t>
  </si>
  <si>
    <t>January 20, 2013</t>
  </si>
  <si>
    <t>Zal Batmanglij</t>
  </si>
  <si>
    <t>tt1872181</t>
  </si>
  <si>
    <t>The Amazing Spider-Man 2</t>
  </si>
  <si>
    <t>April 10, 2014</t>
  </si>
  <si>
    <t>tt1872194</t>
  </si>
  <si>
    <t>The Judge</t>
  </si>
  <si>
    <t>tt1877830</t>
  </si>
  <si>
    <t>The Batman</t>
  </si>
  <si>
    <t>March 1, 2022</t>
  </si>
  <si>
    <t>tt1877832</t>
  </si>
  <si>
    <t>X-Men: Days of Future Past</t>
  </si>
  <si>
    <t>May 10, 2014</t>
  </si>
  <si>
    <t>tt1878870</t>
  </si>
  <si>
    <t>The Edge of Seventeen</t>
  </si>
  <si>
    <t>September 16, 2016</t>
  </si>
  <si>
    <t>Kelly Fremon Craig</t>
  </si>
  <si>
    <t>tt1893256</t>
  </si>
  <si>
    <t>Redemption</t>
  </si>
  <si>
    <t>Hummingbird</t>
  </si>
  <si>
    <t>April 15, 2013</t>
  </si>
  <si>
    <t>Steven Knight</t>
  </si>
  <si>
    <t>tt1895587</t>
  </si>
  <si>
    <t>Spotlight</t>
  </si>
  <si>
    <t>tt1899353</t>
  </si>
  <si>
    <t>The Raid: Redemption</t>
  </si>
  <si>
    <t>Serbuan maut</t>
  </si>
  <si>
    <t>Gareth Evans</t>
  </si>
  <si>
    <t>tt1904996</t>
  </si>
  <si>
    <t>Parker</t>
  </si>
  <si>
    <t>tt1905041</t>
  </si>
  <si>
    <t>Fast &amp; Furious 6</t>
  </si>
  <si>
    <t>Furious 6</t>
  </si>
  <si>
    <t>May 7, 2013</t>
  </si>
  <si>
    <t>tt1907668</t>
  </si>
  <si>
    <t>Flight</t>
  </si>
  <si>
    <t>October 14, 2012</t>
  </si>
  <si>
    <t>tt1911644</t>
  </si>
  <si>
    <t>The Call</t>
  </si>
  <si>
    <t>March 14, 2013</t>
  </si>
  <si>
    <t>tt1911658</t>
  </si>
  <si>
    <t>Penguins of Madagascar</t>
  </si>
  <si>
    <t>November 8, 2014</t>
  </si>
  <si>
    <t>Eric Darnell, Simon J. Smith</t>
  </si>
  <si>
    <t>tt1915581</t>
  </si>
  <si>
    <t>Magic Mike</t>
  </si>
  <si>
    <t>June 24, 2012</t>
  </si>
  <si>
    <t>tt1921064</t>
  </si>
  <si>
    <t>Pompeii</t>
  </si>
  <si>
    <t>February 18, 2014</t>
  </si>
  <si>
    <t>tt1922777</t>
  </si>
  <si>
    <t>Sinister</t>
  </si>
  <si>
    <t>March 11, 2012</t>
  </si>
  <si>
    <t>tt1924429</t>
  </si>
  <si>
    <t>Trance</t>
  </si>
  <si>
    <t>March 19, 2013</t>
  </si>
  <si>
    <t>tt1924435</t>
  </si>
  <si>
    <t>Let's Be Cops</t>
  </si>
  <si>
    <t>August 7, 2014</t>
  </si>
  <si>
    <t>tt1931435</t>
  </si>
  <si>
    <t>The Big Wedding</t>
  </si>
  <si>
    <t>April 25, 2013</t>
  </si>
  <si>
    <t>Justin Zackham</t>
  </si>
  <si>
    <t>tt1931533</t>
  </si>
  <si>
    <t>Seven Psychopaths</t>
  </si>
  <si>
    <t>tt1935179</t>
  </si>
  <si>
    <t>Mud</t>
  </si>
  <si>
    <t>May 26, 2012</t>
  </si>
  <si>
    <t>tt1935859</t>
  </si>
  <si>
    <t>Miss Peregrine's Home for Peculiar Children</t>
  </si>
  <si>
    <t>September 25, 2016</t>
  </si>
  <si>
    <t>tt1937390</t>
  </si>
  <si>
    <t>Nymphomaniac: Vol. I</t>
  </si>
  <si>
    <t>December 25, 2013</t>
  </si>
  <si>
    <t>tt1939659</t>
  </si>
  <si>
    <t>October 7, 2013</t>
  </si>
  <si>
    <t>tt1950186</t>
  </si>
  <si>
    <t>Ford v Ferrari</t>
  </si>
  <si>
    <t>tt1951261</t>
  </si>
  <si>
    <t>The Hangover Part III</t>
  </si>
  <si>
    <t>May 20, 2013</t>
  </si>
  <si>
    <t>tt1951264</t>
  </si>
  <si>
    <t>The Hunger Games: Catching Fire</t>
  </si>
  <si>
    <t>tt1951265</t>
  </si>
  <si>
    <t>The Hunger Games: Mockingjay - Part 1</t>
  </si>
  <si>
    <t>November 10, 2014</t>
  </si>
  <si>
    <t>tt1951266</t>
  </si>
  <si>
    <t>The Hunger Games: Mockingjay - Part 2</t>
  </si>
  <si>
    <t>November 4, 2015</t>
  </si>
  <si>
    <t>tt1956620</t>
  </si>
  <si>
    <t>Sex Tape</t>
  </si>
  <si>
    <t>July 16, 2014</t>
  </si>
  <si>
    <t>tt1959490</t>
  </si>
  <si>
    <t>Noah</t>
  </si>
  <si>
    <t>March 10, 2014</t>
  </si>
  <si>
    <t>tt1959563</t>
  </si>
  <si>
    <t>The Hitman's Bodyguard</t>
  </si>
  <si>
    <t>August 10, 2017</t>
  </si>
  <si>
    <t>tt1961175</t>
  </si>
  <si>
    <t>American Assassin</t>
  </si>
  <si>
    <t>September 6, 2017</t>
  </si>
  <si>
    <t>Michael Cuesta</t>
  </si>
  <si>
    <t>tt1964418</t>
  </si>
  <si>
    <t>Tomorrowland</t>
  </si>
  <si>
    <t>May 9, 2015</t>
  </si>
  <si>
    <t>tt1967545</t>
  </si>
  <si>
    <t>Labor Day</t>
  </si>
  <si>
    <t>tt1971325</t>
  </si>
  <si>
    <t>Automata</t>
  </si>
  <si>
    <t>AutÃ³mata</t>
  </si>
  <si>
    <t>September 20, 2014</t>
  </si>
  <si>
    <t>Gabe IbÃ¡Ã±ez</t>
  </si>
  <si>
    <t>tt1972571</t>
  </si>
  <si>
    <t>A Most Wanted Man</t>
  </si>
  <si>
    <t>tt1972591</t>
  </si>
  <si>
    <t>King Arthur: Legend of the Sword</t>
  </si>
  <si>
    <t>April 27, 2017</t>
  </si>
  <si>
    <t>tt1972779</t>
  </si>
  <si>
    <t>The Best of Me</t>
  </si>
  <si>
    <t>October 7, 2014</t>
  </si>
  <si>
    <t>Michael Hoffman</t>
  </si>
  <si>
    <t>tt1974419</t>
  </si>
  <si>
    <t>The Neon Demon</t>
  </si>
  <si>
    <t>May 20, 2016</t>
  </si>
  <si>
    <t>tt1976009</t>
  </si>
  <si>
    <t>Victor Frankenstein</t>
  </si>
  <si>
    <t>November 10, 2015</t>
  </si>
  <si>
    <t>tt1979320</t>
  </si>
  <si>
    <t>Rush</t>
  </si>
  <si>
    <t>September 2, 2013</t>
  </si>
  <si>
    <t>tt1979376</t>
  </si>
  <si>
    <t>Toy Story 4</t>
  </si>
  <si>
    <t>June 11, 2019</t>
  </si>
  <si>
    <t>Josh Cooley</t>
  </si>
  <si>
    <t>tt1979388</t>
  </si>
  <si>
    <t>The Good Dinosaur</t>
  </si>
  <si>
    <t>tt1980209</t>
  </si>
  <si>
    <t>Pain &amp; Gain</t>
  </si>
  <si>
    <t>tt1980929</t>
  </si>
  <si>
    <t>Begin Again</t>
  </si>
  <si>
    <t>tt1981115</t>
  </si>
  <si>
    <t>Thor: The Dark World</t>
  </si>
  <si>
    <t>October 22, 2013</t>
  </si>
  <si>
    <t>tt1981128</t>
  </si>
  <si>
    <t>Geostorm</t>
  </si>
  <si>
    <t>October 12, 2017</t>
  </si>
  <si>
    <t>Dean Devlin</t>
  </si>
  <si>
    <t>tt1981677</t>
  </si>
  <si>
    <t>Pitch Perfect</t>
  </si>
  <si>
    <t>tt1985949</t>
  </si>
  <si>
    <t>The Angry Birds Movie</t>
  </si>
  <si>
    <t>Angry Birds</t>
  </si>
  <si>
    <t>May 1, 2016</t>
  </si>
  <si>
    <t>Clay Kaytis, Fergal Reilly</t>
  </si>
  <si>
    <t>tt1985966</t>
  </si>
  <si>
    <t>Cloudy with a Chance of Meatballs 2</t>
  </si>
  <si>
    <t>September 26, 2013</t>
  </si>
  <si>
    <t>Cody Cameron, Kris Pearn</t>
  </si>
  <si>
    <t>tt1987680</t>
  </si>
  <si>
    <t>The Upside</t>
  </si>
  <si>
    <t>September 8, 2017</t>
  </si>
  <si>
    <t>tt1990314</t>
  </si>
  <si>
    <t>Robot &amp; Frank</t>
  </si>
  <si>
    <t>January 20, 2012</t>
  </si>
  <si>
    <t>Jake Schreier</t>
  </si>
  <si>
    <t>tt1991245</t>
  </si>
  <si>
    <t>Chernobyl Diaries</t>
  </si>
  <si>
    <t>May 24, 2012</t>
  </si>
  <si>
    <t>Bradley Parker</t>
  </si>
  <si>
    <t>tt2002718</t>
  </si>
  <si>
    <t>Machete Kills</t>
  </si>
  <si>
    <t>September 19, 2013</t>
  </si>
  <si>
    <t>tt2004420</t>
  </si>
  <si>
    <t>Neighbors</t>
  </si>
  <si>
    <t>March 8, 2014</t>
  </si>
  <si>
    <t>tt2005151</t>
  </si>
  <si>
    <t>War Dogs</t>
  </si>
  <si>
    <t>tt2005374</t>
  </si>
  <si>
    <t>The Frozen Ground</t>
  </si>
  <si>
    <t>February 1, 2013</t>
  </si>
  <si>
    <t>Scott Walker</t>
  </si>
  <si>
    <t>tt2013293</t>
  </si>
  <si>
    <t>The Wind Rises</t>
  </si>
  <si>
    <t>Kaze tachinu</t>
  </si>
  <si>
    <t>July 20, 2013</t>
  </si>
  <si>
    <t>tt2015381</t>
  </si>
  <si>
    <t>Guardians of the Galaxy</t>
  </si>
  <si>
    <t>July 21, 2014</t>
  </si>
  <si>
    <t>tt2017038</t>
  </si>
  <si>
    <t>All Is Lost</t>
  </si>
  <si>
    <t>tt2023587</t>
  </si>
  <si>
    <t>Mama</t>
  </si>
  <si>
    <t>tt2024432</t>
  </si>
  <si>
    <t>Identity Thief</t>
  </si>
  <si>
    <t>February 7, 2013</t>
  </si>
  <si>
    <t>tt2024469</t>
  </si>
  <si>
    <t>Non-Stop</t>
  </si>
  <si>
    <t>tt2024544</t>
  </si>
  <si>
    <t>12 Years a Slave</t>
  </si>
  <si>
    <t>tt2025690</t>
  </si>
  <si>
    <t>The Finest Hours</t>
  </si>
  <si>
    <t>January 27, 2016</t>
  </si>
  <si>
    <t>tt2034800</t>
  </si>
  <si>
    <t>The Great Wall</t>
  </si>
  <si>
    <t>December 6, 2016</t>
  </si>
  <si>
    <t>tt2039338</t>
  </si>
  <si>
    <t>September 25, 2017</t>
  </si>
  <si>
    <t>tt2039393</t>
  </si>
  <si>
    <t>The Gambler</t>
  </si>
  <si>
    <t>tt2042568</t>
  </si>
  <si>
    <t>Inside Llewyn Davis</t>
  </si>
  <si>
    <t>May 19, 2013</t>
  </si>
  <si>
    <t>tt2053463</t>
  </si>
  <si>
    <t>Side Effects</t>
  </si>
  <si>
    <t>January 31, 2013</t>
  </si>
  <si>
    <t>tt2057392</t>
  </si>
  <si>
    <t>Eye in the Sky</t>
  </si>
  <si>
    <t>September 11, 2015</t>
  </si>
  <si>
    <t>tt2058673</t>
  </si>
  <si>
    <t>December 1, 2015</t>
  </si>
  <si>
    <t>tt2066051</t>
  </si>
  <si>
    <t>Rocketman</t>
  </si>
  <si>
    <t>May 16, 2019</t>
  </si>
  <si>
    <t>tt2076822</t>
  </si>
  <si>
    <t>Chaos Walking</t>
  </si>
  <si>
    <t>tt2080374</t>
  </si>
  <si>
    <t>Steve Jobs</t>
  </si>
  <si>
    <t>tt2083383</t>
  </si>
  <si>
    <t>Trouble with the Curve</t>
  </si>
  <si>
    <t>September 19, 2012</t>
  </si>
  <si>
    <t>Robert Lorenz</t>
  </si>
  <si>
    <t>tt2084970</t>
  </si>
  <si>
    <t>The Imitation Game</t>
  </si>
  <si>
    <t>August 29, 2014</t>
  </si>
  <si>
    <t>tt2091935</t>
  </si>
  <si>
    <t>Mr. Right</t>
  </si>
  <si>
    <t>September 19, 2015</t>
  </si>
  <si>
    <t>Paco Cabezas</t>
  </si>
  <si>
    <t>tt2094766</t>
  </si>
  <si>
    <t>Assassin's Creed</t>
  </si>
  <si>
    <t>December 13, 2016</t>
  </si>
  <si>
    <t>Justin Kurzel</t>
  </si>
  <si>
    <t>tt2096672</t>
  </si>
  <si>
    <t>Dumb and Dumber To</t>
  </si>
  <si>
    <t>November 3, 2014</t>
  </si>
  <si>
    <t>tt2096673</t>
  </si>
  <si>
    <t>Inside Out</t>
  </si>
  <si>
    <t>Pete Docter, Ronnie Del Carmen</t>
  </si>
  <si>
    <t>tt2101341</t>
  </si>
  <si>
    <t>Dead Man Down</t>
  </si>
  <si>
    <t>February 26, 2013</t>
  </si>
  <si>
    <t>tt2101441</t>
  </si>
  <si>
    <t>Spring Breakers</t>
  </si>
  <si>
    <t>September 5, 2012</t>
  </si>
  <si>
    <t>Harmony Korine</t>
  </si>
  <si>
    <t>tt2103254</t>
  </si>
  <si>
    <t>Tammy</t>
  </si>
  <si>
    <t>June 30, 2014</t>
  </si>
  <si>
    <t>Ben Falcone</t>
  </si>
  <si>
    <t>tt2103281</t>
  </si>
  <si>
    <t>Dawn of the Planet of the Apes</t>
  </si>
  <si>
    <t>June 26, 2014</t>
  </si>
  <si>
    <t>tt2105044</t>
  </si>
  <si>
    <t>V/H/S</t>
  </si>
  <si>
    <t>Matt Bettinelli-Olpin, David Bruckner, Tyler Gillett</t>
  </si>
  <si>
    <t>tt2106361</t>
  </si>
  <si>
    <t>Into the Storm</t>
  </si>
  <si>
    <t>July 28, 2014</t>
  </si>
  <si>
    <t>tt2106651</t>
  </si>
  <si>
    <t>Spectral</t>
  </si>
  <si>
    <t>December 9, 2016</t>
  </si>
  <si>
    <t>Nic Mathieu</t>
  </si>
  <si>
    <t>tt2109184</t>
  </si>
  <si>
    <t>Paranormal Activity 4</t>
  </si>
  <si>
    <t>Henry Joost, Ariel Schulman</t>
  </si>
  <si>
    <t>tt2109248</t>
  </si>
  <si>
    <t>Transformers: Age of Extinction</t>
  </si>
  <si>
    <t>June 19, 2014</t>
  </si>
  <si>
    <t>tt2118624</t>
  </si>
  <si>
    <t>The Final Girls</t>
  </si>
  <si>
    <t>January 30, 2015</t>
  </si>
  <si>
    <t>tt2119532</t>
  </si>
  <si>
    <t>Hacksaw Ridge</t>
  </si>
  <si>
    <t>September 4, 2016</t>
  </si>
  <si>
    <t>tt2119543</t>
  </si>
  <si>
    <t>The House with a Clock in Its Walls</t>
  </si>
  <si>
    <t>September 19, 2018</t>
  </si>
  <si>
    <t>tt2120120</t>
  </si>
  <si>
    <t>Pixels</t>
  </si>
  <si>
    <t>April 17, 2015</t>
  </si>
  <si>
    <t>tt2125435</t>
  </si>
  <si>
    <t>Beasts of the Southern Wild</t>
  </si>
  <si>
    <t>Benh Zeitlin</t>
  </si>
  <si>
    <t>tt2126355</t>
  </si>
  <si>
    <t>San Andreas</t>
  </si>
  <si>
    <t>May 21, 2015</t>
  </si>
  <si>
    <t>tt2132285</t>
  </si>
  <si>
    <t>The Bling Ring</t>
  </si>
  <si>
    <t>May 16, 2013</t>
  </si>
  <si>
    <t>tt2139881</t>
  </si>
  <si>
    <t>Long Shot</t>
  </si>
  <si>
    <t>tt2140373</t>
  </si>
  <si>
    <t>Saving Mr. Banks</t>
  </si>
  <si>
    <t>October 20, 2013</t>
  </si>
  <si>
    <t>tt2140379</t>
  </si>
  <si>
    <t>Self/less</t>
  </si>
  <si>
    <t>July 10, 2015</t>
  </si>
  <si>
    <t>tt2140479</t>
  </si>
  <si>
    <t>The Accountant</t>
  </si>
  <si>
    <t>tt2170299</t>
  </si>
  <si>
    <t>Bad Words</t>
  </si>
  <si>
    <t>September 6, 2013</t>
  </si>
  <si>
    <t>Jason Bateman</t>
  </si>
  <si>
    <t>tt2170439</t>
  </si>
  <si>
    <t>Horrible Bosses 2</t>
  </si>
  <si>
    <t>November 12, 2014</t>
  </si>
  <si>
    <t>tt2170593</t>
  </si>
  <si>
    <t>St. Vincent</t>
  </si>
  <si>
    <t>Theodore Melfi</t>
  </si>
  <si>
    <t>tt2172934</t>
  </si>
  <si>
    <t>3 Days to Kill</t>
  </si>
  <si>
    <t>February 12, 2014</t>
  </si>
  <si>
    <t>tt2176013</t>
  </si>
  <si>
    <t>Jab Tak Hai Jaan</t>
  </si>
  <si>
    <t>November 13, 2012</t>
  </si>
  <si>
    <t>tt2177771</t>
  </si>
  <si>
    <t>The Monuments Men</t>
  </si>
  <si>
    <t>February 4, 2014</t>
  </si>
  <si>
    <t>tt2179136</t>
  </si>
  <si>
    <t>American Sniper</t>
  </si>
  <si>
    <t>tt2180339</t>
  </si>
  <si>
    <t>Deep Water</t>
  </si>
  <si>
    <t>March 17, 2022</t>
  </si>
  <si>
    <t>tt2180411</t>
  </si>
  <si>
    <t>Into the Woods</t>
  </si>
  <si>
    <t>December 8, 2014</t>
  </si>
  <si>
    <t>tt2184339</t>
  </si>
  <si>
    <t>The Purge</t>
  </si>
  <si>
    <t>James DeMonaco</t>
  </si>
  <si>
    <t>tt2191701</t>
  </si>
  <si>
    <t>Grown Ups 2</t>
  </si>
  <si>
    <t>July 11, 2013</t>
  </si>
  <si>
    <t>tt2193215</t>
  </si>
  <si>
    <t>The Counselor</t>
  </si>
  <si>
    <t>tt2194499</t>
  </si>
  <si>
    <t>About Time</t>
  </si>
  <si>
    <t>June 27, 2013</t>
  </si>
  <si>
    <t>tt2199571</t>
  </si>
  <si>
    <t>Run All Night</t>
  </si>
  <si>
    <t>March 9, 2015</t>
  </si>
  <si>
    <t>tt2203939</t>
  </si>
  <si>
    <t>The Other Woman</t>
  </si>
  <si>
    <t>April 1, 2014</t>
  </si>
  <si>
    <t>tt2209418</t>
  </si>
  <si>
    <t>Before Midnight</t>
  </si>
  <si>
    <t>tt2209764</t>
  </si>
  <si>
    <t>Transcendence</t>
  </si>
  <si>
    <t>Wally Pfister</t>
  </si>
  <si>
    <t>tt2223990</t>
  </si>
  <si>
    <t>Draft Day</t>
  </si>
  <si>
    <t>April 11, 2014</t>
  </si>
  <si>
    <t>tt2224026</t>
  </si>
  <si>
    <t>Home</t>
  </si>
  <si>
    <t>March 7, 2015</t>
  </si>
  <si>
    <t>Tim Johnson</t>
  </si>
  <si>
    <t>tt2226417</t>
  </si>
  <si>
    <t>Insidious: Chapter 2</t>
  </si>
  <si>
    <t>September 13, 2013</t>
  </si>
  <si>
    <t>tt2226597</t>
  </si>
  <si>
    <t>The Mountain Between Us</t>
  </si>
  <si>
    <t>September 9, 2017</t>
  </si>
  <si>
    <t>Hany Abu-Assad</t>
  </si>
  <si>
    <t>tt2229499</t>
  </si>
  <si>
    <t>Don Jon</t>
  </si>
  <si>
    <t>Joseph Gordon-Levitt</t>
  </si>
  <si>
    <t>tt2231253</t>
  </si>
  <si>
    <t>Wild Card</t>
  </si>
  <si>
    <t>January 14, 2015</t>
  </si>
  <si>
    <t>tt2231461</t>
  </si>
  <si>
    <t>Rampage</t>
  </si>
  <si>
    <t>April 9, 2018</t>
  </si>
  <si>
    <t>tt2234155</t>
  </si>
  <si>
    <t>The Internship</t>
  </si>
  <si>
    <t>May 29, 2013</t>
  </si>
  <si>
    <t>tt2239822</t>
  </si>
  <si>
    <t>Valerian and the City of a Thousand Planets</t>
  </si>
  <si>
    <t>July 17, 2017</t>
  </si>
  <si>
    <t>tt2241351</t>
  </si>
  <si>
    <t>Money Monster</t>
  </si>
  <si>
    <t>May 12, 2016</t>
  </si>
  <si>
    <t>tt2245084</t>
  </si>
  <si>
    <t>Big Hero 6</t>
  </si>
  <si>
    <t>Don Hall, Chris Williams</t>
  </si>
  <si>
    <t>tt2250912</t>
  </si>
  <si>
    <t>Spider-Man: Homecoming</t>
  </si>
  <si>
    <t>June 28, 2017</t>
  </si>
  <si>
    <t>tt2262227</t>
  </si>
  <si>
    <t>The Book of Life</t>
  </si>
  <si>
    <t>October 3, 2014</t>
  </si>
  <si>
    <t>Jorge R. GutiÃ©rrez</t>
  </si>
  <si>
    <t>tt2265171</t>
  </si>
  <si>
    <t>The Raid 2</t>
  </si>
  <si>
    <t>Serbuan maut 2: Berandal</t>
  </si>
  <si>
    <t>January 21, 2014</t>
  </si>
  <si>
    <t>tt2265398</t>
  </si>
  <si>
    <t>Drinking Buddies</t>
  </si>
  <si>
    <t>January 22, 2013</t>
  </si>
  <si>
    <t>Joe Swanberg</t>
  </si>
  <si>
    <t>tt2267968</t>
  </si>
  <si>
    <t>Kung Fu Panda 3</t>
  </si>
  <si>
    <t>January 16, 2016</t>
  </si>
  <si>
    <t>Alessandro Carloni, Jennifer Yuh Nelson</t>
  </si>
  <si>
    <t>tt2267998</t>
  </si>
  <si>
    <t>Gone Girl</t>
  </si>
  <si>
    <t>September 26, 2014</t>
  </si>
  <si>
    <t>tt2268016</t>
  </si>
  <si>
    <t>Magic Mike XXL</t>
  </si>
  <si>
    <t>July 1, 2015</t>
  </si>
  <si>
    <t>Gregory Jacobs</t>
  </si>
  <si>
    <t>tt22687790</t>
  </si>
  <si>
    <t>A Haunting in Venice</t>
  </si>
  <si>
    <t>September 13, 2023</t>
  </si>
  <si>
    <t>tt2274648</t>
  </si>
  <si>
    <t>April 9, 2019</t>
  </si>
  <si>
    <t>tt2277860</t>
  </si>
  <si>
    <t>Finding Dory</t>
  </si>
  <si>
    <t>June 8, 2016</t>
  </si>
  <si>
    <t>Andrew Stanton, Angus MacLane</t>
  </si>
  <si>
    <t>tt2278388</t>
  </si>
  <si>
    <t>The Grand Budapest Hotel</t>
  </si>
  <si>
    <t>February 6, 2014</t>
  </si>
  <si>
    <t>tt2279373</t>
  </si>
  <si>
    <t>The SpongeBob Movie: Sponge Out of Water</t>
  </si>
  <si>
    <t>January 28, 2015</t>
  </si>
  <si>
    <t>Paul Tibbitt, Mike Mitchell</t>
  </si>
  <si>
    <t>tt2283336</t>
  </si>
  <si>
    <t>Men in Black: International</t>
  </si>
  <si>
    <t>tt2283362</t>
  </si>
  <si>
    <t>Jumanji: Welcome to the Jungle</t>
  </si>
  <si>
    <t>December 5, 2017</t>
  </si>
  <si>
    <t>tt2293640</t>
  </si>
  <si>
    <t>Minions</t>
  </si>
  <si>
    <t>June 11, 2015</t>
  </si>
  <si>
    <t>Pierre Coffin, Kyle Balda</t>
  </si>
  <si>
    <t>tt2294449</t>
  </si>
  <si>
    <t>22 Jump Street</t>
  </si>
  <si>
    <t>June 4, 2014</t>
  </si>
  <si>
    <t>tt2294629</t>
  </si>
  <si>
    <t>Frozen</t>
  </si>
  <si>
    <t>November 10, 2013</t>
  </si>
  <si>
    <t>Chris Buck, Jennifer Lee</t>
  </si>
  <si>
    <t>tt2302755</t>
  </si>
  <si>
    <t>Olympus Has Fallen</t>
  </si>
  <si>
    <t>March 18, 2013</t>
  </si>
  <si>
    <t>tt2304933</t>
  </si>
  <si>
    <t>The 5th Wave</t>
  </si>
  <si>
    <t>January 14, 2016</t>
  </si>
  <si>
    <t>J Blakeson</t>
  </si>
  <si>
    <t>tt2305051</t>
  </si>
  <si>
    <t>Wild</t>
  </si>
  <si>
    <t>tt2310332</t>
  </si>
  <si>
    <t>The Hobbit: The Battle of the Five Armies</t>
  </si>
  <si>
    <t>December 1, 2014</t>
  </si>
  <si>
    <t>tt2312718</t>
  </si>
  <si>
    <t>Homefront</t>
  </si>
  <si>
    <t>November 20, 2013</t>
  </si>
  <si>
    <t>tt2316204</t>
  </si>
  <si>
    <t>Alien: Covenant</t>
  </si>
  <si>
    <t>May 4, 2017</t>
  </si>
  <si>
    <t>tt2321549</t>
  </si>
  <si>
    <t>The Babadook</t>
  </si>
  <si>
    <t>Jennifer Kent</t>
  </si>
  <si>
    <t>tt2322441</t>
  </si>
  <si>
    <t>Fifty Shades of Grey</t>
  </si>
  <si>
    <t>February 9, 2015</t>
  </si>
  <si>
    <t>Sam Taylor-Johnson</t>
  </si>
  <si>
    <t>tt2328900</t>
  </si>
  <si>
    <t>Mary Queen of Scots</t>
  </si>
  <si>
    <t>November 15, 2018</t>
  </si>
  <si>
    <t>Josie Rourke</t>
  </si>
  <si>
    <t>tt2333784</t>
  </si>
  <si>
    <t>The Expendables 3</t>
  </si>
  <si>
    <t>August 4, 2014</t>
  </si>
  <si>
    <t>tt2334649</t>
  </si>
  <si>
    <t>Fruitvale Station</t>
  </si>
  <si>
    <t>tt2334873</t>
  </si>
  <si>
    <t>Blue Jasmine</t>
  </si>
  <si>
    <t>July 22, 2013</t>
  </si>
  <si>
    <t>tt2334879</t>
  </si>
  <si>
    <t>White House Down</t>
  </si>
  <si>
    <t>June 21, 2013</t>
  </si>
  <si>
    <t>tt2345737</t>
  </si>
  <si>
    <t>The Rover</t>
  </si>
  <si>
    <t>May 18, 2014</t>
  </si>
  <si>
    <t>David MichÃ´d</t>
  </si>
  <si>
    <t>tt2345759</t>
  </si>
  <si>
    <t>May 22, 2017</t>
  </si>
  <si>
    <t>Alex Kurtzman</t>
  </si>
  <si>
    <t>tt2350496</t>
  </si>
  <si>
    <t>The Lunchbox</t>
  </si>
  <si>
    <t>Ritesh Batra</t>
  </si>
  <si>
    <t>tt2357129</t>
  </si>
  <si>
    <t>Jobs</t>
  </si>
  <si>
    <t>January 25, 2013</t>
  </si>
  <si>
    <t>Joshua Michael Stern</t>
  </si>
  <si>
    <t>tt2357291</t>
  </si>
  <si>
    <t>Rio 2</t>
  </si>
  <si>
    <t>March 20, 2014</t>
  </si>
  <si>
    <t>tt2359024</t>
  </si>
  <si>
    <t>Blue Ruin</t>
  </si>
  <si>
    <t>May 17, 2013</t>
  </si>
  <si>
    <t>Jeremy Saulnier</t>
  </si>
  <si>
    <t>tt2361317</t>
  </si>
  <si>
    <t>Live by Night</t>
  </si>
  <si>
    <t>tt2361509</t>
  </si>
  <si>
    <t>The Intern</t>
  </si>
  <si>
    <t>September 15, 2015</t>
  </si>
  <si>
    <t>tt2364841</t>
  </si>
  <si>
    <t>Runner Runner</t>
  </si>
  <si>
    <t>September 18, 2013</t>
  </si>
  <si>
    <t>tt2369135</t>
  </si>
  <si>
    <t>Need for Speed</t>
  </si>
  <si>
    <t>March 7, 2014</t>
  </si>
  <si>
    <t>Scott Waugh</t>
  </si>
  <si>
    <t>tt2377322</t>
  </si>
  <si>
    <t>Deliver Us from Evil</t>
  </si>
  <si>
    <t>June 24, 2014</t>
  </si>
  <si>
    <t>tt2379713</t>
  </si>
  <si>
    <t>Spectre</t>
  </si>
  <si>
    <t>October 26, 2015</t>
  </si>
  <si>
    <t>tt2380307</t>
  </si>
  <si>
    <t>Coco</t>
  </si>
  <si>
    <t>October 20, 2017</t>
  </si>
  <si>
    <t>Lee Unkrich, Adrian Molina</t>
  </si>
  <si>
    <t>tt2381111</t>
  </si>
  <si>
    <t>Brooklyn</t>
  </si>
  <si>
    <t>January 26, 2015</t>
  </si>
  <si>
    <t>John Crowley</t>
  </si>
  <si>
    <t>tt2381249</t>
  </si>
  <si>
    <t>Mission: Impossible - Rogue Nation</t>
  </si>
  <si>
    <t>July 23, 2015</t>
  </si>
  <si>
    <t>tt2381941</t>
  </si>
  <si>
    <t>Focus</t>
  </si>
  <si>
    <t>February 11, 2015</t>
  </si>
  <si>
    <t>tt2381991</t>
  </si>
  <si>
    <t>The Huntsman: Winter's War</t>
  </si>
  <si>
    <t>March 29, 2016</t>
  </si>
  <si>
    <t>Cedric Nicolas-Troyan</t>
  </si>
  <si>
    <t>tt2382320</t>
  </si>
  <si>
    <t>No Time to Die</t>
  </si>
  <si>
    <t>September 28, 2021</t>
  </si>
  <si>
    <t>tt2382396</t>
  </si>
  <si>
    <t>Joe</t>
  </si>
  <si>
    <t>tt2386490</t>
  </si>
  <si>
    <t>How to Train Your Dragon: The Hidden World</t>
  </si>
  <si>
    <t>January 3, 2019</t>
  </si>
  <si>
    <t>tt2387433</t>
  </si>
  <si>
    <t>Dark Skies</t>
  </si>
  <si>
    <t>tt2387499</t>
  </si>
  <si>
    <t>Keeping Up with the Joneses</t>
  </si>
  <si>
    <t>October 19, 2016</t>
  </si>
  <si>
    <t>tt2387559</t>
  </si>
  <si>
    <t>Delivery Man</t>
  </si>
  <si>
    <t>November 3, 2013</t>
  </si>
  <si>
    <t>Ken Scott</t>
  </si>
  <si>
    <t>tt2388715</t>
  </si>
  <si>
    <t>Oculus</t>
  </si>
  <si>
    <t>September 8, 2013</t>
  </si>
  <si>
    <t>Mike Flanagan</t>
  </si>
  <si>
    <t>tt2390361</t>
  </si>
  <si>
    <t>Enough Said</t>
  </si>
  <si>
    <t>Nicole Holofcener</t>
  </si>
  <si>
    <t>tt2395427</t>
  </si>
  <si>
    <t>Avengers: Age of Ultron</t>
  </si>
  <si>
    <t>April 13, 2015</t>
  </si>
  <si>
    <t>tt2397535</t>
  </si>
  <si>
    <t>Predestination</t>
  </si>
  <si>
    <t>tt2401878</t>
  </si>
  <si>
    <t>Anomalisa</t>
  </si>
  <si>
    <t>Duke Johnson, Charlie Kaufman</t>
  </si>
  <si>
    <t>tt2402157</t>
  </si>
  <si>
    <t>The November Man</t>
  </si>
  <si>
    <t>August 13, 2014</t>
  </si>
  <si>
    <t>tt2402927</t>
  </si>
  <si>
    <t>Carol</t>
  </si>
  <si>
    <t>May 17, 2015</t>
  </si>
  <si>
    <t>tt2404233</t>
  </si>
  <si>
    <t>Gods of Egypt</t>
  </si>
  <si>
    <t>February 24, 2016</t>
  </si>
  <si>
    <t>tt2404311</t>
  </si>
  <si>
    <t>The Family</t>
  </si>
  <si>
    <t>September 10, 2013</t>
  </si>
  <si>
    <t>tt2404425</t>
  </si>
  <si>
    <t>Woman in Gold</t>
  </si>
  <si>
    <t>Simon Curtis</t>
  </si>
  <si>
    <t>tt2404435</t>
  </si>
  <si>
    <t>The Magnificent Seven</t>
  </si>
  <si>
    <t>September 8, 2016</t>
  </si>
  <si>
    <t>tt2404461</t>
  </si>
  <si>
    <t>The Past</t>
  </si>
  <si>
    <t>Le passÃ©</t>
  </si>
  <si>
    <t>tt2404463</t>
  </si>
  <si>
    <t>The Heat</t>
  </si>
  <si>
    <t>June 23, 2013</t>
  </si>
  <si>
    <t>tt2406566</t>
  </si>
  <si>
    <t>Atomic Blonde</t>
  </si>
  <si>
    <t>tt2431286</t>
  </si>
  <si>
    <t>Philomena</t>
  </si>
  <si>
    <t>August 31, 2013</t>
  </si>
  <si>
    <t>tt2436386</t>
  </si>
  <si>
    <t>Project Almanac</t>
  </si>
  <si>
    <t>Dean Israelite</t>
  </si>
  <si>
    <t>tt2446042</t>
  </si>
  <si>
    <t>Taken 3</t>
  </si>
  <si>
    <t>tt2446980</t>
  </si>
  <si>
    <t>Joy</t>
  </si>
  <si>
    <t>December 13, 2015</t>
  </si>
  <si>
    <t>tt2452244</t>
  </si>
  <si>
    <t>Isn't It Romantic</t>
  </si>
  <si>
    <t>February 11, 2019</t>
  </si>
  <si>
    <t>tt2461150</t>
  </si>
  <si>
    <t>Masterminds</t>
  </si>
  <si>
    <t>tt2463208</t>
  </si>
  <si>
    <t>The Adam Project</t>
  </si>
  <si>
    <t>February 28, 2022</t>
  </si>
  <si>
    <t>tt2479478</t>
  </si>
  <si>
    <t>The Ridiculous 6</t>
  </si>
  <si>
    <t>December 6, 2015</t>
  </si>
  <si>
    <t>tt2488496</t>
  </si>
  <si>
    <t>Star Wars: Episode VII - The Force Awakens</t>
  </si>
  <si>
    <t>December 14, 2015</t>
  </si>
  <si>
    <t>tt2494362</t>
  </si>
  <si>
    <t>Bone Tomahawk</t>
  </si>
  <si>
    <t>October 1, 2015</t>
  </si>
  <si>
    <t>S. Craig Zahler</t>
  </si>
  <si>
    <t>tt2503944</t>
  </si>
  <si>
    <t>Burnt</t>
  </si>
  <si>
    <t>October 18, 2015</t>
  </si>
  <si>
    <t>tt2510894</t>
  </si>
  <si>
    <t>Hotel Transylvania 2</t>
  </si>
  <si>
    <t>September 21, 2015</t>
  </si>
  <si>
    <t>tt2527336</t>
  </si>
  <si>
    <t>Star Wars: Episode VIII - The Last Jedi</t>
  </si>
  <si>
    <t>December 9, 2017</t>
  </si>
  <si>
    <t>tt2527338</t>
  </si>
  <si>
    <t>Star Wars: Episode IX - The Rise of Skywalker</t>
  </si>
  <si>
    <t>December 16, 2019</t>
  </si>
  <si>
    <t>tt2531344</t>
  </si>
  <si>
    <t>Blockers</t>
  </si>
  <si>
    <t>March 10, 2018</t>
  </si>
  <si>
    <t>Kay Cannon</t>
  </si>
  <si>
    <t>tt2543164</t>
  </si>
  <si>
    <t>Arrival</t>
  </si>
  <si>
    <t>September 1, 2016</t>
  </si>
  <si>
    <t>tt2543472</t>
  </si>
  <si>
    <t>Wonder</t>
  </si>
  <si>
    <t>November 14, 2017</t>
  </si>
  <si>
    <t>tt2547584</t>
  </si>
  <si>
    <t>The Light Between Oceans</t>
  </si>
  <si>
    <t>tt2548396</t>
  </si>
  <si>
    <t>The Cloverfield Paradox</t>
  </si>
  <si>
    <t>February 4, 2018</t>
  </si>
  <si>
    <t>Julius Onah</t>
  </si>
  <si>
    <t>tt2554274</t>
  </si>
  <si>
    <t>Crimson Peak</t>
  </si>
  <si>
    <t>September 25, 2015</t>
  </si>
  <si>
    <t>tt2557478</t>
  </si>
  <si>
    <t>Pacific Rim: Uprising</t>
  </si>
  <si>
    <t>March 21, 2018</t>
  </si>
  <si>
    <t>Steven S. DeKnight</t>
  </si>
  <si>
    <t>tt2557490</t>
  </si>
  <si>
    <t>A Million Ways to Die in the West</t>
  </si>
  <si>
    <t>May 15, 2014</t>
  </si>
  <si>
    <t>tt2561572</t>
  </si>
  <si>
    <t>Get Hard</t>
  </si>
  <si>
    <t>March 16, 2015</t>
  </si>
  <si>
    <t>Etan Cohen</t>
  </si>
  <si>
    <t>tt2562232</t>
  </si>
  <si>
    <t>Birdman or (The Unexpected Virtue of Ignorance)</t>
  </si>
  <si>
    <t>August 27, 2014</t>
  </si>
  <si>
    <t>tt2567026</t>
  </si>
  <si>
    <t>Alice Through the Looking Glass</t>
  </si>
  <si>
    <t>May 10, 2016</t>
  </si>
  <si>
    <t>tt2568862</t>
  </si>
  <si>
    <t>Going in Style</t>
  </si>
  <si>
    <t>April 1, 2017</t>
  </si>
  <si>
    <t>tt2582496</t>
  </si>
  <si>
    <t>Me and Earl and the Dying Girl</t>
  </si>
  <si>
    <t>January 25, 2015</t>
  </si>
  <si>
    <t>Alfonso Gomez-Rejon</t>
  </si>
  <si>
    <t>tt2582782</t>
  </si>
  <si>
    <t>Hell or High Water</t>
  </si>
  <si>
    <t>May 16, 2016</t>
  </si>
  <si>
    <t>David Mackenzie</t>
  </si>
  <si>
    <t>tt2582802</t>
  </si>
  <si>
    <t>Whiplash</t>
  </si>
  <si>
    <t>January 16, 2014</t>
  </si>
  <si>
    <t>tt2582846</t>
  </si>
  <si>
    <t>The Fault in Our Stars</t>
  </si>
  <si>
    <t>Josh Boone</t>
  </si>
  <si>
    <t>tt2584384</t>
  </si>
  <si>
    <t>Jojo Rabbit</t>
  </si>
  <si>
    <t>September 8, 2019</t>
  </si>
  <si>
    <t>tt2592614</t>
  </si>
  <si>
    <t>Resident Evil: The Final Chapter</t>
  </si>
  <si>
    <t>tt2631186</t>
  </si>
  <si>
    <t>Baahubali: The Beginning</t>
  </si>
  <si>
    <t>BÃ£hubali: The Beginning</t>
  </si>
  <si>
    <t>July 9, 2015</t>
  </si>
  <si>
    <t>S.S. Rajamouli</t>
  </si>
  <si>
    <t>tt2637276</t>
  </si>
  <si>
    <t>Ted 2</t>
  </si>
  <si>
    <t>June 25, 2015</t>
  </si>
  <si>
    <t>tt2649554</t>
  </si>
  <si>
    <t>Midnight Special</t>
  </si>
  <si>
    <t>tt2660888</t>
  </si>
  <si>
    <t>Star Trek Beyond</t>
  </si>
  <si>
    <t>July 20, 2016</t>
  </si>
  <si>
    <t>tt2671706</t>
  </si>
  <si>
    <t>Fences</t>
  </si>
  <si>
    <t>tt2674426</t>
  </si>
  <si>
    <t>Me Before You</t>
  </si>
  <si>
    <t>May 23, 2016</t>
  </si>
  <si>
    <t>Thea Sharrock</t>
  </si>
  <si>
    <t>tt2679042</t>
  </si>
  <si>
    <t>Hitman: Agent 47</t>
  </si>
  <si>
    <t>August 13, 2015</t>
  </si>
  <si>
    <t>Aleksander Bach</t>
  </si>
  <si>
    <t>tt2692250</t>
  </si>
  <si>
    <t>Night at the Museum: Secret of the Tomb</t>
  </si>
  <si>
    <t>tt2692904</t>
  </si>
  <si>
    <t>Locke</t>
  </si>
  <si>
    <t>tt2704998</t>
  </si>
  <si>
    <t>Game Night</t>
  </si>
  <si>
    <t>February 15, 2018</t>
  </si>
  <si>
    <t>Jonathan Goldstein, John Francis Daley</t>
  </si>
  <si>
    <t>tt2709692</t>
  </si>
  <si>
    <t>The Grinch</t>
  </si>
  <si>
    <t>November 3, 2018</t>
  </si>
  <si>
    <t>Yarrow Cheney, Scott Mosier</t>
  </si>
  <si>
    <t>tt2709768</t>
  </si>
  <si>
    <t>The Secret Life of Pets</t>
  </si>
  <si>
    <t>June 16, 2016</t>
  </si>
  <si>
    <t>Chris Renaud</t>
  </si>
  <si>
    <t>tt2713180</t>
  </si>
  <si>
    <t>Fury</t>
  </si>
  <si>
    <t>October 15, 2014</t>
  </si>
  <si>
    <t>tt2717822</t>
  </si>
  <si>
    <t>Blackhat</t>
  </si>
  <si>
    <t>January 8, 2015</t>
  </si>
  <si>
    <t>tt2719848</t>
  </si>
  <si>
    <t>Everest</t>
  </si>
  <si>
    <t>September 2, 2015</t>
  </si>
  <si>
    <t>tt2726560</t>
  </si>
  <si>
    <t>The Longest Ride</t>
  </si>
  <si>
    <t>April 3, 2015</t>
  </si>
  <si>
    <t>tt2752772</t>
  </si>
  <si>
    <t>Sinister 2</t>
  </si>
  <si>
    <t>August 19, 2015</t>
  </si>
  <si>
    <t>CiarÃ¡n Foy</t>
  </si>
  <si>
    <t>tt2763304</t>
  </si>
  <si>
    <t>T2 Trainspotting</t>
  </si>
  <si>
    <t>January 22, 2017</t>
  </si>
  <si>
    <t>tt2771200</t>
  </si>
  <si>
    <t>February 23, 2017</t>
  </si>
  <si>
    <t>tt2771372</t>
  </si>
  <si>
    <t>Veronica Mars</t>
  </si>
  <si>
    <t>Rob Thomas</t>
  </si>
  <si>
    <t>tt2788710</t>
  </si>
  <si>
    <t>The Interview</t>
  </si>
  <si>
    <t>December 11, 2014</t>
  </si>
  <si>
    <t>tt2788732</t>
  </si>
  <si>
    <t>Pete's Dragon</t>
  </si>
  <si>
    <t>July 31, 2016</t>
  </si>
  <si>
    <t>David Lowery</t>
  </si>
  <si>
    <t>tt2798920</t>
  </si>
  <si>
    <t>Annihilation</t>
  </si>
  <si>
    <t>February 13, 2018</t>
  </si>
  <si>
    <t>tt2802144</t>
  </si>
  <si>
    <t>Kingsman: The Secret Service</t>
  </si>
  <si>
    <t>December 13, 2014</t>
  </si>
  <si>
    <t>tt2820852</t>
  </si>
  <si>
    <t>Furious 7</t>
  </si>
  <si>
    <t>Fast &amp; Furious 7</t>
  </si>
  <si>
    <t>tt2823054</t>
  </si>
  <si>
    <t>Mike and Dave Need Wedding Dates</t>
  </si>
  <si>
    <t>June 29, 2016</t>
  </si>
  <si>
    <t>Jake Szymanski</t>
  </si>
  <si>
    <t>tt2848292</t>
  </si>
  <si>
    <t>Pitch Perfect 2</t>
  </si>
  <si>
    <t>April 20, 2015</t>
  </si>
  <si>
    <t>tt2850386</t>
  </si>
  <si>
    <t>The Croods: A New Age</t>
  </si>
  <si>
    <t>Joel Crawford</t>
  </si>
  <si>
    <t>tt2854926</t>
  </si>
  <si>
    <t>Tag</t>
  </si>
  <si>
    <t>June 14, 2018</t>
  </si>
  <si>
    <t>Jeff Tomsic</t>
  </si>
  <si>
    <t>tt2866360</t>
  </si>
  <si>
    <t>Coherence</t>
  </si>
  <si>
    <t>James Ward Byrkit</t>
  </si>
  <si>
    <t>tt2869728</t>
  </si>
  <si>
    <t>Ride Along 2</t>
  </si>
  <si>
    <t>January 6, 2016</t>
  </si>
  <si>
    <t>tt2870612</t>
  </si>
  <si>
    <t>As Above, So Below</t>
  </si>
  <si>
    <t>tt2870756</t>
  </si>
  <si>
    <t>Magic in the Moonlight</t>
  </si>
  <si>
    <t>July 17, 2014</t>
  </si>
  <si>
    <t>tt2872718</t>
  </si>
  <si>
    <t>Nightcrawler</t>
  </si>
  <si>
    <t>Dan Gilroy</t>
  </si>
  <si>
    <t>tt2872732</t>
  </si>
  <si>
    <t>Lucy</t>
  </si>
  <si>
    <t>July 25, 2014</t>
  </si>
  <si>
    <t>tt2873282</t>
  </si>
  <si>
    <t>Red Sparrow</t>
  </si>
  <si>
    <t>February 19, 2018</t>
  </si>
  <si>
    <t>tt2883512</t>
  </si>
  <si>
    <t>Chef</t>
  </si>
  <si>
    <t>tt2884018</t>
  </si>
  <si>
    <t>Macbeth</t>
  </si>
  <si>
    <t>May 23, 2015</t>
  </si>
  <si>
    <t>tt2884206</t>
  </si>
  <si>
    <t>I Origins</t>
  </si>
  <si>
    <t>January 18, 2014</t>
  </si>
  <si>
    <t>tt2888046</t>
  </si>
  <si>
    <t>Ip Man 3</t>
  </si>
  <si>
    <t>Yip Man 3</t>
  </si>
  <si>
    <t>tt2906216</t>
  </si>
  <si>
    <t>Dungeons &amp; Dragons: Honor Among Thieves</t>
  </si>
  <si>
    <t>March 10, 2023</t>
  </si>
  <si>
    <t>tt2908446</t>
  </si>
  <si>
    <t>The Divergent Series: Insurgent</t>
  </si>
  <si>
    <t>Insurgent</t>
  </si>
  <si>
    <t>March 11, 2015</t>
  </si>
  <si>
    <t>tt2910814</t>
  </si>
  <si>
    <t>The Signal</t>
  </si>
  <si>
    <t>William Eubank</t>
  </si>
  <si>
    <t>tt2911666</t>
  </si>
  <si>
    <t>John Wick</t>
  </si>
  <si>
    <t>September 19, 2014</t>
  </si>
  <si>
    <t>Chad Stahelski, David Leitch</t>
  </si>
  <si>
    <t>tt2932536</t>
  </si>
  <si>
    <t>47 Meters Down</t>
  </si>
  <si>
    <t>May 25, 2017</t>
  </si>
  <si>
    <t>Johannes Roberts</t>
  </si>
  <si>
    <t>tt2935510</t>
  </si>
  <si>
    <t>Ad Astra</t>
  </si>
  <si>
    <t>August 29, 2019</t>
  </si>
  <si>
    <t>tt2937696</t>
  </si>
  <si>
    <t>Everybody Wants Some!!</t>
  </si>
  <si>
    <t>March 11, 2016</t>
  </si>
  <si>
    <t>tt2937898</t>
  </si>
  <si>
    <t>A Most Violent Year</t>
  </si>
  <si>
    <t>November 6, 2014</t>
  </si>
  <si>
    <t>tt2948356</t>
  </si>
  <si>
    <t>Zootopia</t>
  </si>
  <si>
    <t>February 10, 2016</t>
  </si>
  <si>
    <t>Byron Howard, Jared Bush, Rich Moore</t>
  </si>
  <si>
    <t>tt2953050</t>
  </si>
  <si>
    <t>Encanto</t>
  </si>
  <si>
    <t>November 3, 2021</t>
  </si>
  <si>
    <t>Charise Castro Smith, Byron Howard, Jared Bush</t>
  </si>
  <si>
    <t>tt2967224</t>
  </si>
  <si>
    <t>Hot Pursuit</t>
  </si>
  <si>
    <t>April 30, 2015</t>
  </si>
  <si>
    <t>tt2975578</t>
  </si>
  <si>
    <t>The Purge: Anarchy</t>
  </si>
  <si>
    <t>tt2975590</t>
  </si>
  <si>
    <t>Batman v Superman: Dawn of Justice</t>
  </si>
  <si>
    <t>March 12, 2016</t>
  </si>
  <si>
    <t>tt2980516</t>
  </si>
  <si>
    <t>The Theory of Everything</t>
  </si>
  <si>
    <t>James Marsh</t>
  </si>
  <si>
    <t>tt2980592</t>
  </si>
  <si>
    <t>The Guest</t>
  </si>
  <si>
    <t>tt2980648</t>
  </si>
  <si>
    <t>The Hundred-Foot Journey</t>
  </si>
  <si>
    <t>tt3007512</t>
  </si>
  <si>
    <t>The Water Diviner</t>
  </si>
  <si>
    <t>Russell Crowe</t>
  </si>
  <si>
    <t>tt3011894</t>
  </si>
  <si>
    <t>Wild Tales</t>
  </si>
  <si>
    <t>Relatos salvajes</t>
  </si>
  <si>
    <t>May 17, 2014</t>
  </si>
  <si>
    <t>DamiÃ¡n Szifron</t>
  </si>
  <si>
    <t>tt3014866</t>
  </si>
  <si>
    <t>Criminal</t>
  </si>
  <si>
    <t>April 5, 2016</t>
  </si>
  <si>
    <t>tt3040964</t>
  </si>
  <si>
    <t>The Jungle Book</t>
  </si>
  <si>
    <t>April 4, 2016</t>
  </si>
  <si>
    <t>tt3045616</t>
  </si>
  <si>
    <t>Mortdecai</t>
  </si>
  <si>
    <t>January 18, 2015</t>
  </si>
  <si>
    <t>tt3062096</t>
  </si>
  <si>
    <t>Inferno</t>
  </si>
  <si>
    <t>tt3063516</t>
  </si>
  <si>
    <t>Jackass Presents: Bad Grandpa</t>
  </si>
  <si>
    <t>Bad Grandpa</t>
  </si>
  <si>
    <t>October 9, 2013</t>
  </si>
  <si>
    <t>tt3065204</t>
  </si>
  <si>
    <t>The Conjuring 2</t>
  </si>
  <si>
    <t>May 13, 2016</t>
  </si>
  <si>
    <t>tt3072482</t>
  </si>
  <si>
    <t>Hardcore Henry</t>
  </si>
  <si>
    <t>September 12, 2015</t>
  </si>
  <si>
    <t>Ilya Naishuller</t>
  </si>
  <si>
    <t>tt3076658</t>
  </si>
  <si>
    <t>Creed</t>
  </si>
  <si>
    <t>November 19, 2015</t>
  </si>
  <si>
    <t>tt3079380</t>
  </si>
  <si>
    <t>Spy</t>
  </si>
  <si>
    <t>March 15, 2015</t>
  </si>
  <si>
    <t>tt3099498</t>
  </si>
  <si>
    <t>Tusk</t>
  </si>
  <si>
    <t>tt3104988</t>
  </si>
  <si>
    <t>Crazy Rich Asians</t>
  </si>
  <si>
    <t>August 7, 2018</t>
  </si>
  <si>
    <t>tt3110958</t>
  </si>
  <si>
    <t>Now You See Me 2</t>
  </si>
  <si>
    <t>June 2, 2016</t>
  </si>
  <si>
    <t>tt3118452</t>
  </si>
  <si>
    <t>Circle</t>
  </si>
  <si>
    <t>May 28, 2015</t>
  </si>
  <si>
    <t>Mario Miscione, Aaron Hann</t>
  </si>
  <si>
    <t>tt3152624</t>
  </si>
  <si>
    <t>Trainwreck</t>
  </si>
  <si>
    <t>tt3168230</t>
  </si>
  <si>
    <t>Mr. Holmes</t>
  </si>
  <si>
    <t>February 8, 2015</t>
  </si>
  <si>
    <t>tt3170832</t>
  </si>
  <si>
    <t>Room</t>
  </si>
  <si>
    <t>Lenny Abrahamson</t>
  </si>
  <si>
    <t>tt3183660</t>
  </si>
  <si>
    <t>Fantastic Beasts and Where to Find Them</t>
  </si>
  <si>
    <t>November 8, 2016</t>
  </si>
  <si>
    <t>tt3195644</t>
  </si>
  <si>
    <t>Insidious: Chapter 3</t>
  </si>
  <si>
    <t>tt3203606</t>
  </si>
  <si>
    <t>Trumbo</t>
  </si>
  <si>
    <t>tt3224458</t>
  </si>
  <si>
    <t>A Beautiful Day in the Neighborhood</t>
  </si>
  <si>
    <t>September 7, 2019</t>
  </si>
  <si>
    <t>Marielle Heller</t>
  </si>
  <si>
    <t>tt3228774</t>
  </si>
  <si>
    <t>Cruella</t>
  </si>
  <si>
    <t>May 18, 2021</t>
  </si>
  <si>
    <t>tt3235888</t>
  </si>
  <si>
    <t>It Follows</t>
  </si>
  <si>
    <t>David Robert Mitchell</t>
  </si>
  <si>
    <t>tt3263904</t>
  </si>
  <si>
    <t>Sully</t>
  </si>
  <si>
    <t>September 2, 2016</t>
  </si>
  <si>
    <t>tt3272066</t>
  </si>
  <si>
    <t>Reminiscence</t>
  </si>
  <si>
    <t>August 11, 2021</t>
  </si>
  <si>
    <t>Lisa Joy</t>
  </si>
  <si>
    <t>tt3281548</t>
  </si>
  <si>
    <t>December 7, 2019</t>
  </si>
  <si>
    <t>tt3300542</t>
  </si>
  <si>
    <t>London Has Fallen</t>
  </si>
  <si>
    <t>February 25, 2016</t>
  </si>
  <si>
    <t>Babak Najafi</t>
  </si>
  <si>
    <t>tt3315342</t>
  </si>
  <si>
    <t>Logan</t>
  </si>
  <si>
    <t>February 17, 2017</t>
  </si>
  <si>
    <t>tt3316948</t>
  </si>
  <si>
    <t>American Ultra</t>
  </si>
  <si>
    <t>August 18, 2015</t>
  </si>
  <si>
    <t>tt3316960</t>
  </si>
  <si>
    <t>Still Alice</t>
  </si>
  <si>
    <t>September 8, 2014</t>
  </si>
  <si>
    <t>Richard Glatzer, Wash Westmoreland</t>
  </si>
  <si>
    <t>tt3322364</t>
  </si>
  <si>
    <t>Concussion</t>
  </si>
  <si>
    <t>Peter Landesman</t>
  </si>
  <si>
    <t>tt3322940</t>
  </si>
  <si>
    <t>Annabelle</t>
  </si>
  <si>
    <t>September 29, 2014</t>
  </si>
  <si>
    <t>tt3332064</t>
  </si>
  <si>
    <t>Pan</t>
  </si>
  <si>
    <t>September 20, 2015</t>
  </si>
  <si>
    <t>tt3348730</t>
  </si>
  <si>
    <t>Jigsaw</t>
  </si>
  <si>
    <t>October 25, 2017</t>
  </si>
  <si>
    <t>tt3371366</t>
  </si>
  <si>
    <t>Transformers: The Last Knight</t>
  </si>
  <si>
    <t>June 18, 2017</t>
  </si>
  <si>
    <t>tt3381008</t>
  </si>
  <si>
    <t>The Brothers Grimsby</t>
  </si>
  <si>
    <t>Grimsby</t>
  </si>
  <si>
    <t>tt3385516</t>
  </si>
  <si>
    <t>X-Men: Apocalypse</t>
  </si>
  <si>
    <t>May 9, 2016</t>
  </si>
  <si>
    <t>tt3387520</t>
  </si>
  <si>
    <t>Scary Stories to Tell in the Dark</t>
  </si>
  <si>
    <t>August 7, 2019</t>
  </si>
  <si>
    <t>AndrÃ© Ã˜vredal</t>
  </si>
  <si>
    <t>tt3393786</t>
  </si>
  <si>
    <t>Jack Reacher: Never Go Back</t>
  </si>
  <si>
    <t>October 12, 2016</t>
  </si>
  <si>
    <t>tt3397884</t>
  </si>
  <si>
    <t>Sicario</t>
  </si>
  <si>
    <t>May 19, 2015</t>
  </si>
  <si>
    <t>tt3402236</t>
  </si>
  <si>
    <t>Murder on the Orient Express</t>
  </si>
  <si>
    <t>November 3, 2017</t>
  </si>
  <si>
    <t>tt3410834</t>
  </si>
  <si>
    <t>Allegiant</t>
  </si>
  <si>
    <t>tt3411444</t>
  </si>
  <si>
    <t>Ferdinand</t>
  </si>
  <si>
    <t>November 11, 2017</t>
  </si>
  <si>
    <t>tt3416532</t>
  </si>
  <si>
    <t>A Monster Calls</t>
  </si>
  <si>
    <t>September 9, 2016</t>
  </si>
  <si>
    <t>tt3416742</t>
  </si>
  <si>
    <t>What We Do in the Shadows</t>
  </si>
  <si>
    <t>Taika Waititi, Jemaine Clement</t>
  </si>
  <si>
    <t>tt3416828</t>
  </si>
  <si>
    <t>Ice Age: Collision Course</t>
  </si>
  <si>
    <t>June 19, 2016</t>
  </si>
  <si>
    <t>Michael Thurmeier, Galen T. Chu</t>
  </si>
  <si>
    <t>tt3450958</t>
  </si>
  <si>
    <t>War for the Planet of the Apes</t>
  </si>
  <si>
    <t>July 7, 2017</t>
  </si>
  <si>
    <t>tt3460252</t>
  </si>
  <si>
    <t>The Hateful Eight</t>
  </si>
  <si>
    <t>December 7, 2015</t>
  </si>
  <si>
    <t>tt3469046</t>
  </si>
  <si>
    <t>Despicable Me 3</t>
  </si>
  <si>
    <t>June 14, 2017</t>
  </si>
  <si>
    <t>Pierre Coffin, Kyle Balda, Eric Guillon</t>
  </si>
  <si>
    <t>tt3470600</t>
  </si>
  <si>
    <t>Sing</t>
  </si>
  <si>
    <t>September 11, 2016</t>
  </si>
  <si>
    <t>Garth Jennings, Christophe Lourdelet</t>
  </si>
  <si>
    <t>tt3480822</t>
  </si>
  <si>
    <t>Black Widow</t>
  </si>
  <si>
    <t>June 30, 2021</t>
  </si>
  <si>
    <t>Cate Shortland</t>
  </si>
  <si>
    <t>tt3488710</t>
  </si>
  <si>
    <t>The Walk</t>
  </si>
  <si>
    <t>September 26, 2015</t>
  </si>
  <si>
    <t>tt3498820</t>
  </si>
  <si>
    <t>Captain America: Civil War</t>
  </si>
  <si>
    <t>April 12, 2016</t>
  </si>
  <si>
    <t>tt3501632</t>
  </si>
  <si>
    <t>Thor: Ragnarok</t>
  </si>
  <si>
    <t>October 10, 2017</t>
  </si>
  <si>
    <t>tt3513498</t>
  </si>
  <si>
    <t>The Lego Movie 2: The Second Part</t>
  </si>
  <si>
    <t>February 2, 2019</t>
  </si>
  <si>
    <t>tt3513548</t>
  </si>
  <si>
    <t>Richard Jewell</t>
  </si>
  <si>
    <t>November 20, 2019</t>
  </si>
  <si>
    <t>tt3521126</t>
  </si>
  <si>
    <t>The Disaster Artist</t>
  </si>
  <si>
    <t>March 12, 2017</t>
  </si>
  <si>
    <t>James Franco</t>
  </si>
  <si>
    <t>tt3521164</t>
  </si>
  <si>
    <t>Moana</t>
  </si>
  <si>
    <t>November 14, 2016</t>
  </si>
  <si>
    <t>John Musker, Don Hall, Ron Clements</t>
  </si>
  <si>
    <t>tt3522806</t>
  </si>
  <si>
    <t>Mechanic: Resurrection</t>
  </si>
  <si>
    <t>August 22, 2016</t>
  </si>
  <si>
    <t>Dennis Gansel</t>
  </si>
  <si>
    <t>tt3530002</t>
  </si>
  <si>
    <t>The Night Before</t>
  </si>
  <si>
    <t>November 20, 2015</t>
  </si>
  <si>
    <t>tt3531824</t>
  </si>
  <si>
    <t>Nerve</t>
  </si>
  <si>
    <t>July 12, 2016</t>
  </si>
  <si>
    <t>tt3532216</t>
  </si>
  <si>
    <t>American Made</t>
  </si>
  <si>
    <t>August 23, 2017</t>
  </si>
  <si>
    <t>tt3553442</t>
  </si>
  <si>
    <t>Whiskey Tango Foxtrot</t>
  </si>
  <si>
    <t>March 4, 2016</t>
  </si>
  <si>
    <t>tt3553976</t>
  </si>
  <si>
    <t>Captain Fantastic</t>
  </si>
  <si>
    <t>January 23, 2016</t>
  </si>
  <si>
    <t>Matt Ross</t>
  </si>
  <si>
    <t>tt3554046</t>
  </si>
  <si>
    <t>Space Jam: A New Legacy</t>
  </si>
  <si>
    <t>July 12, 2021</t>
  </si>
  <si>
    <t>Malcolm D. Lee</t>
  </si>
  <si>
    <t>tt3567288</t>
  </si>
  <si>
    <t>The Visit</t>
  </si>
  <si>
    <t>August 30, 2015</t>
  </si>
  <si>
    <t>tt3569230</t>
  </si>
  <si>
    <t>tt3581652</t>
  </si>
  <si>
    <t>West Side Story</t>
  </si>
  <si>
    <t>November 29, 2021</t>
  </si>
  <si>
    <t>tt3605418</t>
  </si>
  <si>
    <t>Knock Knock</t>
  </si>
  <si>
    <t>January 23, 2015</t>
  </si>
  <si>
    <t>tt3606752</t>
  </si>
  <si>
    <t>Cars 3</t>
  </si>
  <si>
    <t>June 10, 2017</t>
  </si>
  <si>
    <t>Brian Fee</t>
  </si>
  <si>
    <t>tt3606756</t>
  </si>
  <si>
    <t>Incredibles 2</t>
  </si>
  <si>
    <t>June 5, 2018</t>
  </si>
  <si>
    <t>tt3622592</t>
  </si>
  <si>
    <t>Paper Towns</t>
  </si>
  <si>
    <t>June 18, 2015</t>
  </si>
  <si>
    <t>tt3631112</t>
  </si>
  <si>
    <t>The Girl on the Train</t>
  </si>
  <si>
    <t>September 20, 2016</t>
  </si>
  <si>
    <t>tt3640424</t>
  </si>
  <si>
    <t>Allied</t>
  </si>
  <si>
    <t>November 13, 2016</t>
  </si>
  <si>
    <t>tt3647498</t>
  </si>
  <si>
    <t>Blood Father</t>
  </si>
  <si>
    <t>May 21, 2016</t>
  </si>
  <si>
    <t>tt3659388</t>
  </si>
  <si>
    <t>The Martian</t>
  </si>
  <si>
    <t>tt3682448</t>
  </si>
  <si>
    <t>Bridge of Spies</t>
  </si>
  <si>
    <t>October 4, 2015</t>
  </si>
  <si>
    <t>tt3691740</t>
  </si>
  <si>
    <t>The BFG</t>
  </si>
  <si>
    <t>May 14, 2016</t>
  </si>
  <si>
    <t>tt3704428</t>
  </si>
  <si>
    <t>Elvis</t>
  </si>
  <si>
    <t>May 25, 2022</t>
  </si>
  <si>
    <t>tt3713166</t>
  </si>
  <si>
    <t>Unfriended</t>
  </si>
  <si>
    <t>July 20, 2014</t>
  </si>
  <si>
    <t>Levan Gabriadze</t>
  </si>
  <si>
    <t>tt3715320</t>
  </si>
  <si>
    <t>Irrational Man</t>
  </si>
  <si>
    <t>May 15, 2015</t>
  </si>
  <si>
    <t>tt3717252</t>
  </si>
  <si>
    <t>Underworld: Blood Wars</t>
  </si>
  <si>
    <t>November 24, 2016</t>
  </si>
  <si>
    <t>Anna Foerster</t>
  </si>
  <si>
    <t>tt3717490</t>
  </si>
  <si>
    <t>Power Rangers</t>
  </si>
  <si>
    <t>March 22, 2017</t>
  </si>
  <si>
    <t>tt3731562</t>
  </si>
  <si>
    <t>Kong: Skull Island</t>
  </si>
  <si>
    <t>January 2, 2017</t>
  </si>
  <si>
    <t>Jordan Vogt-Roberts</t>
  </si>
  <si>
    <t>tt3741700</t>
  </si>
  <si>
    <t>Godzilla: King of the Monsters</t>
  </si>
  <si>
    <t>May 29, 2019</t>
  </si>
  <si>
    <t>tt3741834</t>
  </si>
  <si>
    <t>Lion</t>
  </si>
  <si>
    <t>Garth Davis</t>
  </si>
  <si>
    <t>tt3748528</t>
  </si>
  <si>
    <t>Rogue One: A Star Wars Story</t>
  </si>
  <si>
    <t>Rogue One</t>
  </si>
  <si>
    <t>December 10, 2016</t>
  </si>
  <si>
    <t>tt3766354</t>
  </si>
  <si>
    <t>The Equalizer 2</t>
  </si>
  <si>
    <t>July 19, 2018</t>
  </si>
  <si>
    <t>tt3774114</t>
  </si>
  <si>
    <t>Snowden</t>
  </si>
  <si>
    <t>July 21, 2016</t>
  </si>
  <si>
    <t>tt3774694</t>
  </si>
  <si>
    <t>Love</t>
  </si>
  <si>
    <t>May 20, 2015</t>
  </si>
  <si>
    <t>tt3778644</t>
  </si>
  <si>
    <t>Solo: A Star Wars Story</t>
  </si>
  <si>
    <t>May 10, 2018</t>
  </si>
  <si>
    <t>tt3783958</t>
  </si>
  <si>
    <t>La La Land</t>
  </si>
  <si>
    <t>August 31, 2016</t>
  </si>
  <si>
    <t>tt3794354</t>
  </si>
  <si>
    <t>Sonic the Hedgehog</t>
  </si>
  <si>
    <t>January 25, 2020</t>
  </si>
  <si>
    <t>tt3799694</t>
  </si>
  <si>
    <t>The Nice Guys</t>
  </si>
  <si>
    <t>tt3811906</t>
  </si>
  <si>
    <t>Malignant</t>
  </si>
  <si>
    <t>September 1, 2021</t>
  </si>
  <si>
    <t>tt3829266</t>
  </si>
  <si>
    <t>The Predator</t>
  </si>
  <si>
    <t>tt3829920</t>
  </si>
  <si>
    <t>Only the Brave</t>
  </si>
  <si>
    <t>October 18, 2017</t>
  </si>
  <si>
    <t>tt3850214</t>
  </si>
  <si>
    <t>Dope</t>
  </si>
  <si>
    <t>January 24, 2015</t>
  </si>
  <si>
    <t>Rick Famuyiwa</t>
  </si>
  <si>
    <t>tt3850590</t>
  </si>
  <si>
    <t>Krampus</t>
  </si>
  <si>
    <t>November 30, 2015</t>
  </si>
  <si>
    <t>tt3861390</t>
  </si>
  <si>
    <t>Dumbo</t>
  </si>
  <si>
    <t>March 11, 2019</t>
  </si>
  <si>
    <t>tt3874544</t>
  </si>
  <si>
    <t>The Boss Baby</t>
  </si>
  <si>
    <t>tt3882082</t>
  </si>
  <si>
    <t>The Boy</t>
  </si>
  <si>
    <t>William Brent Bell</t>
  </si>
  <si>
    <t>tt3890160</t>
  </si>
  <si>
    <t>Baby Driver</t>
  </si>
  <si>
    <t>March 11, 2017</t>
  </si>
  <si>
    <t>tt3896198</t>
  </si>
  <si>
    <t>Guardians of the Galaxy Vol. 2</t>
  </si>
  <si>
    <t>April 10, 2017</t>
  </si>
  <si>
    <t>tt3915174</t>
  </si>
  <si>
    <t>Puss in Boots: The Last Wish</t>
  </si>
  <si>
    <t>December 7, 2022</t>
  </si>
  <si>
    <t>Joel Crawford, Januel Mercado</t>
  </si>
  <si>
    <t>tt3922818</t>
  </si>
  <si>
    <t>The Space Between Us</t>
  </si>
  <si>
    <t>tt3949660</t>
  </si>
  <si>
    <t>Teenage Mutant Ninja Turtles: Out of the Shadows</t>
  </si>
  <si>
    <t>May 22, 2016</t>
  </si>
  <si>
    <t>Dave Green</t>
  </si>
  <si>
    <t>tt3960412</t>
  </si>
  <si>
    <t>Popstar: Never Stop Never Stopping</t>
  </si>
  <si>
    <t>Akiva Schaffer, Jorma Taccone</t>
  </si>
  <si>
    <t>tt3967856</t>
  </si>
  <si>
    <t>Okja</t>
  </si>
  <si>
    <t>May 19, 2017</t>
  </si>
  <si>
    <t>tt4005402</t>
  </si>
  <si>
    <t>Colonia</t>
  </si>
  <si>
    <t>September 13, 2015</t>
  </si>
  <si>
    <t>Florian Gallenberger</t>
  </si>
  <si>
    <t>tt4034228</t>
  </si>
  <si>
    <t>Manchester by the Sea</t>
  </si>
  <si>
    <t>Kenneth Lonergan</t>
  </si>
  <si>
    <t>tt4034354</t>
  </si>
  <si>
    <t>Swiss Army Man</t>
  </si>
  <si>
    <t>January 22, 2016</t>
  </si>
  <si>
    <t>Daniel Kwan, Daniel Scheinert</t>
  </si>
  <si>
    <t>tt4046784</t>
  </si>
  <si>
    <t>Maze Runner: The Scorch Trials</t>
  </si>
  <si>
    <t>September 1, 2015</t>
  </si>
  <si>
    <t>tt4052882</t>
  </si>
  <si>
    <t>The Shallows</t>
  </si>
  <si>
    <t>June 21, 2016</t>
  </si>
  <si>
    <t>tt4062536</t>
  </si>
  <si>
    <t>Green Room</t>
  </si>
  <si>
    <t>tt4094724</t>
  </si>
  <si>
    <t>The Purge: Election Year</t>
  </si>
  <si>
    <t>tt4116284</t>
  </si>
  <si>
    <t>The Lego Batman Movie</t>
  </si>
  <si>
    <t>February 1, 2017</t>
  </si>
  <si>
    <t>tt4123430</t>
  </si>
  <si>
    <t>Fantastic Beasts: The Crimes of Grindelwald</t>
  </si>
  <si>
    <t>November 8, 2018</t>
  </si>
  <si>
    <t>tt4123432</t>
  </si>
  <si>
    <t>Fantastic Beasts: The Secrets of Dumbledore</t>
  </si>
  <si>
    <t>April 6, 2022</t>
  </si>
  <si>
    <t>tt4126476</t>
  </si>
  <si>
    <t>After</t>
  </si>
  <si>
    <t>April 10, 2019</t>
  </si>
  <si>
    <t>Jenny Gage</t>
  </si>
  <si>
    <t>tt4136084</t>
  </si>
  <si>
    <t>Florence Foster Jenkins</t>
  </si>
  <si>
    <t>April 23, 2016</t>
  </si>
  <si>
    <t>tt4139124</t>
  </si>
  <si>
    <t>Keanu</t>
  </si>
  <si>
    <t>March 13, 2016</t>
  </si>
  <si>
    <t>Peter Atencio</t>
  </si>
  <si>
    <t>tt4154664</t>
  </si>
  <si>
    <t>Captain Marvel</t>
  </si>
  <si>
    <t>February 27, 2019</t>
  </si>
  <si>
    <t>tt4154756</t>
  </si>
  <si>
    <t>Avengers: Infinity War</t>
  </si>
  <si>
    <t>April 23, 2018</t>
  </si>
  <si>
    <t>tt4154796</t>
  </si>
  <si>
    <t>Avengers: Endgame</t>
  </si>
  <si>
    <t>April 18, 2019</t>
  </si>
  <si>
    <t>tt4160708</t>
  </si>
  <si>
    <t>Don't Breathe</t>
  </si>
  <si>
    <t>tt4172430</t>
  </si>
  <si>
    <t>13 Hours</t>
  </si>
  <si>
    <t>January 12, 2016</t>
  </si>
  <si>
    <t>tt4178092</t>
  </si>
  <si>
    <t>July 30, 2015</t>
  </si>
  <si>
    <t>Joel Edgerton</t>
  </si>
  <si>
    <t>tt4196776</t>
  </si>
  <si>
    <t>Jason Bourne</t>
  </si>
  <si>
    <t>July 3, 2016</t>
  </si>
  <si>
    <t>tt4209788</t>
  </si>
  <si>
    <t>Molly's Game</t>
  </si>
  <si>
    <t>tt4218572</t>
  </si>
  <si>
    <t>Widows</t>
  </si>
  <si>
    <t>tt4244994</t>
  </si>
  <si>
    <t>The Last Duel</t>
  </si>
  <si>
    <t>September 10, 2021</t>
  </si>
  <si>
    <t>tt4244998</t>
  </si>
  <si>
    <t>Alpha</t>
  </si>
  <si>
    <t>August 16, 2018</t>
  </si>
  <si>
    <t>Albert Hughes</t>
  </si>
  <si>
    <t>tt4263482</t>
  </si>
  <si>
    <t>The Witch</t>
  </si>
  <si>
    <t>The VVitch: A New-England Folktale</t>
  </si>
  <si>
    <t>tt4276820</t>
  </si>
  <si>
    <t>The Founder</t>
  </si>
  <si>
    <t>tt4287320</t>
  </si>
  <si>
    <t>The Circle</t>
  </si>
  <si>
    <t>April 26, 2017</t>
  </si>
  <si>
    <t>tt4302938</t>
  </si>
  <si>
    <t>Kubo and the Two Strings</t>
  </si>
  <si>
    <t>August 13, 2016</t>
  </si>
  <si>
    <t>Travis Knight</t>
  </si>
  <si>
    <t>tt4361050</t>
  </si>
  <si>
    <t>Ouija: Origin of Evil</t>
  </si>
  <si>
    <t>October 18, 2016</t>
  </si>
  <si>
    <t>tt4364194</t>
  </si>
  <si>
    <t>The Peanut Butter Falcon</t>
  </si>
  <si>
    <t>March 9, 2019</t>
  </si>
  <si>
    <t>Tyler Nilson, Michael Schwartz</t>
  </si>
  <si>
    <t>tt4387040</t>
  </si>
  <si>
    <t>Airlift</t>
  </si>
  <si>
    <t>Raja Menon</t>
  </si>
  <si>
    <t>tt4425200</t>
  </si>
  <si>
    <t>John Wick: Chapter 2</t>
  </si>
  <si>
    <t>January 30, 2017</t>
  </si>
  <si>
    <t>tt4430212</t>
  </si>
  <si>
    <t>Drishyam</t>
  </si>
  <si>
    <t>Nishikant Kamat</t>
  </si>
  <si>
    <t>tt4438848</t>
  </si>
  <si>
    <t>Neighbors 2: Sorority Rising</t>
  </si>
  <si>
    <t>April 26, 2016</t>
  </si>
  <si>
    <t>tt4463894</t>
  </si>
  <si>
    <t>June 14, 2019</t>
  </si>
  <si>
    <t>tt4465564</t>
  </si>
  <si>
    <t>Fifty Shades Darker</t>
  </si>
  <si>
    <t>February 7, 2017</t>
  </si>
  <si>
    <t>tt4468740</t>
  </si>
  <si>
    <t>Paddington 2</t>
  </si>
  <si>
    <t>November 5, 2017</t>
  </si>
  <si>
    <t>tt4477536</t>
  </si>
  <si>
    <t>Fifty Shades Freed</t>
  </si>
  <si>
    <t>February 6, 2018</t>
  </si>
  <si>
    <t>tt4481414</t>
  </si>
  <si>
    <t>Gifted</t>
  </si>
  <si>
    <t>April 7, 2017</t>
  </si>
  <si>
    <t>tt4495098</t>
  </si>
  <si>
    <t>Gran Turismo</t>
  </si>
  <si>
    <t>July 16, 2023</t>
  </si>
  <si>
    <t>tt4500922</t>
  </si>
  <si>
    <t>Maze Runner: The Death Cure</t>
  </si>
  <si>
    <t>January 17, 2018</t>
  </si>
  <si>
    <t>tt4501244</t>
  </si>
  <si>
    <t>Why Him?</t>
  </si>
  <si>
    <t>December 17, 2016</t>
  </si>
  <si>
    <t>tt4513674</t>
  </si>
  <si>
    <t>CafÃ© Society</t>
  </si>
  <si>
    <t>May 11, 2016</t>
  </si>
  <si>
    <t>tt4513678</t>
  </si>
  <si>
    <t>Ghostbusters: Afterlife</t>
  </si>
  <si>
    <t>October 8, 2021</t>
  </si>
  <si>
    <t>tt4520988</t>
  </si>
  <si>
    <t>Frozen II</t>
  </si>
  <si>
    <t>November 7, 2019</t>
  </si>
  <si>
    <t>tt4530422</t>
  </si>
  <si>
    <t>Overlord</t>
  </si>
  <si>
    <t>September 22, 2018</t>
  </si>
  <si>
    <t>tt4532826</t>
  </si>
  <si>
    <t>November 20, 2018</t>
  </si>
  <si>
    <t>Otto Bathurst</t>
  </si>
  <si>
    <t>tt4540710</t>
  </si>
  <si>
    <t>Miss Sloane</t>
  </si>
  <si>
    <t>November 11, 2016</t>
  </si>
  <si>
    <t>tt4550098</t>
  </si>
  <si>
    <t>Nocturnal Animals</t>
  </si>
  <si>
    <t>tt4555426</t>
  </si>
  <si>
    <t>Darkest Hour</t>
  </si>
  <si>
    <t>September 1, 2017</t>
  </si>
  <si>
    <t>tt4560436</t>
  </si>
  <si>
    <t>Mile 22</t>
  </si>
  <si>
    <t>August 9, 2018</t>
  </si>
  <si>
    <t>tt4566758</t>
  </si>
  <si>
    <t>March 9, 2020</t>
  </si>
  <si>
    <t>Niki Caro</t>
  </si>
  <si>
    <t>tt4572514</t>
  </si>
  <si>
    <t>Patriots Day</t>
  </si>
  <si>
    <t>November 17, 2016</t>
  </si>
  <si>
    <t>tt4575576</t>
  </si>
  <si>
    <t>Christopher Robin</t>
  </si>
  <si>
    <t>July 30, 2018</t>
  </si>
  <si>
    <t>tt4589218</t>
  </si>
  <si>
    <t>Five Nights at Freddy's</t>
  </si>
  <si>
    <t>October 25, 2023</t>
  </si>
  <si>
    <t>Emma Tammi</t>
  </si>
  <si>
    <t>tt4595882</t>
  </si>
  <si>
    <t>Can You Ever Forgive Me?</t>
  </si>
  <si>
    <t>tt4622512</t>
  </si>
  <si>
    <t>Battle of the Sexes</t>
  </si>
  <si>
    <t>September 2, 2017</t>
  </si>
  <si>
    <t>tt4624424</t>
  </si>
  <si>
    <t>Storks</t>
  </si>
  <si>
    <t>September 22, 2016</t>
  </si>
  <si>
    <t>Nicholas Stoller, Doug Sweetland</t>
  </si>
  <si>
    <t>tt4630562</t>
  </si>
  <si>
    <t>The Fate of the Furious</t>
  </si>
  <si>
    <t>April 4, 2017</t>
  </si>
  <si>
    <t>tt4633694</t>
  </si>
  <si>
    <t>Spider-Man: Into the Spider-Verse</t>
  </si>
  <si>
    <t>December 12, 2018</t>
  </si>
  <si>
    <t>Rodney Rothman, Bob Persichetti, Peter Ramsey</t>
  </si>
  <si>
    <t>tt4649466</t>
  </si>
  <si>
    <t>Kingsman: The Golden Circle</t>
  </si>
  <si>
    <t>September 20, 2017</t>
  </si>
  <si>
    <t>tt4651520</t>
  </si>
  <si>
    <t>Bad Moms</t>
  </si>
  <si>
    <t>July 28, 2016</t>
  </si>
  <si>
    <t>tt4680182</t>
  </si>
  <si>
    <t>Colossal</t>
  </si>
  <si>
    <t>tt4682266</t>
  </si>
  <si>
    <t>The New Mutants</t>
  </si>
  <si>
    <t>August 26, 2020</t>
  </si>
  <si>
    <t>tt4682786</t>
  </si>
  <si>
    <t>Collateral Beauty</t>
  </si>
  <si>
    <t>December 12, 2016</t>
  </si>
  <si>
    <t>tt4686844</t>
  </si>
  <si>
    <t>The Death of Stalin</t>
  </si>
  <si>
    <t>Armando Iannucci</t>
  </si>
  <si>
    <t>tt4695012</t>
  </si>
  <si>
    <t>It Comes at Night</t>
  </si>
  <si>
    <t>April 29, 2017</t>
  </si>
  <si>
    <t>Trey Edward Shults</t>
  </si>
  <si>
    <t>tt4701182</t>
  </si>
  <si>
    <t>Bumblebee</t>
  </si>
  <si>
    <t>December 3, 2018</t>
  </si>
  <si>
    <t>tt4729430</t>
  </si>
  <si>
    <t>Klaus</t>
  </si>
  <si>
    <t>November 8, 2019</t>
  </si>
  <si>
    <t>Sergio Pablos, Carlos MartÃ­nez LÃ³pez</t>
  </si>
  <si>
    <t>tt4731136</t>
  </si>
  <si>
    <t>A Cure for Wellness</t>
  </si>
  <si>
    <t>tt4765284</t>
  </si>
  <si>
    <t>Pitch Perfect 3</t>
  </si>
  <si>
    <t>December 21, 2017</t>
  </si>
  <si>
    <t>Trish Sie</t>
  </si>
  <si>
    <t>tt4776998</t>
  </si>
  <si>
    <t>The Promise</t>
  </si>
  <si>
    <t>tt4777008</t>
  </si>
  <si>
    <t>Maleficent: Mistress of Evil</t>
  </si>
  <si>
    <t>October 16, 2019</t>
  </si>
  <si>
    <t>Joachim RÃ¸nning</t>
  </si>
  <si>
    <t>tt4779682</t>
  </si>
  <si>
    <t>The Meg</t>
  </si>
  <si>
    <t>August 8, 2018</t>
  </si>
  <si>
    <t>tt4786282</t>
  </si>
  <si>
    <t>Lights Out</t>
  </si>
  <si>
    <t>tt4799050</t>
  </si>
  <si>
    <t>Rough Night</t>
  </si>
  <si>
    <t>June 15, 2017</t>
  </si>
  <si>
    <t>Lucia Aniello</t>
  </si>
  <si>
    <t>tt4832640</t>
  </si>
  <si>
    <t>Sultan</t>
  </si>
  <si>
    <t>July 5, 2016</t>
  </si>
  <si>
    <t>Ali Abbas Zafar</t>
  </si>
  <si>
    <t>tt4846232</t>
  </si>
  <si>
    <t>Good Time</t>
  </si>
  <si>
    <t>Josh Safdie, Benny Safdie</t>
  </si>
  <si>
    <t>tt4846340</t>
  </si>
  <si>
    <t>Hidden Figures</t>
  </si>
  <si>
    <t>December 1, 2016</t>
  </si>
  <si>
    <t>tt4853102</t>
  </si>
  <si>
    <t>Batman: The Killing Joke</t>
  </si>
  <si>
    <t>July 22, 2016</t>
  </si>
  <si>
    <t>Sam Liu</t>
  </si>
  <si>
    <t>tt4873118</t>
  </si>
  <si>
    <t>April 19, 2023</t>
  </si>
  <si>
    <t>tt4877122</t>
  </si>
  <si>
    <t>The Emoji Movie</t>
  </si>
  <si>
    <t>July 27, 2017</t>
  </si>
  <si>
    <t>Tony Leondis</t>
  </si>
  <si>
    <t>tt4881806</t>
  </si>
  <si>
    <t>Jurassic World: Fallen Kingdom</t>
  </si>
  <si>
    <t>May 21, 2018</t>
  </si>
  <si>
    <t>tt4912910</t>
  </si>
  <si>
    <t>Mission: Impossible - Fallout</t>
  </si>
  <si>
    <t>July 12, 2018</t>
  </si>
  <si>
    <t>tt4913966</t>
  </si>
  <si>
    <t>The Curse of La Llorona</t>
  </si>
  <si>
    <t>March 15, 2019</t>
  </si>
  <si>
    <t>Michael Chaves</t>
  </si>
  <si>
    <t>tt4916630</t>
  </si>
  <si>
    <t>Just Mercy</t>
  </si>
  <si>
    <t>September 6, 2019</t>
  </si>
  <si>
    <t>Destin Daniel Cretton</t>
  </si>
  <si>
    <t>tt4925292</t>
  </si>
  <si>
    <t>Lady Bird</t>
  </si>
  <si>
    <t>tt4971344</t>
  </si>
  <si>
    <t>The Sisters Brothers</t>
  </si>
  <si>
    <t>Les frÃ¨res Sisters</t>
  </si>
  <si>
    <t>September 2, 2018</t>
  </si>
  <si>
    <t>tt4972582</t>
  </si>
  <si>
    <t>Split</t>
  </si>
  <si>
    <t>September 26, 2016</t>
  </si>
  <si>
    <t>tt4975722</t>
  </si>
  <si>
    <t>Moonlight</t>
  </si>
  <si>
    <t>Barry Jenkins</t>
  </si>
  <si>
    <t>tt4998632</t>
  </si>
  <si>
    <t>Ambulance</t>
  </si>
  <si>
    <t>March 16, 2022</t>
  </si>
  <si>
    <t>tt5013056</t>
  </si>
  <si>
    <t>Dunkirk</t>
  </si>
  <si>
    <t>July 13, 2017</t>
  </si>
  <si>
    <t>tt5022702</t>
  </si>
  <si>
    <t>Hush</t>
  </si>
  <si>
    <t>tt5027774</t>
  </si>
  <si>
    <t>Three Billboards Outside Ebbing, Missouri</t>
  </si>
  <si>
    <t>September 4, 2017</t>
  </si>
  <si>
    <t>tt5028340</t>
  </si>
  <si>
    <t>Mary Poppins Returns</t>
  </si>
  <si>
    <t>November 29, 2018</t>
  </si>
  <si>
    <t>tt5033998</t>
  </si>
  <si>
    <t>November 11, 2019</t>
  </si>
  <si>
    <t>tt5034838</t>
  </si>
  <si>
    <t>Godzilla vs. Kong</t>
  </si>
  <si>
    <t>March 24, 2021</t>
  </si>
  <si>
    <t>tt5052448</t>
  </si>
  <si>
    <t>Get Out</t>
  </si>
  <si>
    <t>January 23, 2017</t>
  </si>
  <si>
    <t>tt5052474</t>
  </si>
  <si>
    <t>Sicario: Day of the Soldado</t>
  </si>
  <si>
    <t>June 18, 2018</t>
  </si>
  <si>
    <t>Stefano Sollima</t>
  </si>
  <si>
    <t>tt5073642</t>
  </si>
  <si>
    <t>Color Out of Space</t>
  </si>
  <si>
    <t>Richard Stanley</t>
  </si>
  <si>
    <t>tt5083738</t>
  </si>
  <si>
    <t>The Favourite</t>
  </si>
  <si>
    <t>August 30, 2018</t>
  </si>
  <si>
    <t>Yorgos Lanthimos</t>
  </si>
  <si>
    <t>tt5090568</t>
  </si>
  <si>
    <t>Transformers: Rise of the Beasts</t>
  </si>
  <si>
    <t>Steven Caple Jr.</t>
  </si>
  <si>
    <t>tt5095030</t>
  </si>
  <si>
    <t>Ant-Man and the Wasp</t>
  </si>
  <si>
    <t>June 25, 2018</t>
  </si>
  <si>
    <t>tt5108870</t>
  </si>
  <si>
    <t>Morbius</t>
  </si>
  <si>
    <t>March 23, 2022</t>
  </si>
  <si>
    <t>tt5109784</t>
  </si>
  <si>
    <t>Mother!</t>
  </si>
  <si>
    <t>tt5113040</t>
  </si>
  <si>
    <t>The Secret Life of Pets 2</t>
  </si>
  <si>
    <t>May 24, 2019</t>
  </si>
  <si>
    <t>Chris Renaud, Jonathan del Val</t>
  </si>
  <si>
    <t>tt5113044</t>
  </si>
  <si>
    <t>Minions: The Rise of Gru</t>
  </si>
  <si>
    <t>June 13, 2022</t>
  </si>
  <si>
    <t>Kyle Balda, Brad Ableson, Jonathan del Val</t>
  </si>
  <si>
    <t>tt5140878</t>
  </si>
  <si>
    <t>Annabelle: Creation</t>
  </si>
  <si>
    <t>June 19, 2017</t>
  </si>
  <si>
    <t>tt5164214</t>
  </si>
  <si>
    <t>Ocean's Eight</t>
  </si>
  <si>
    <t>tt5164432</t>
  </si>
  <si>
    <t>Love, Simon</t>
  </si>
  <si>
    <t>February 27, 2018</t>
  </si>
  <si>
    <t>tt5177088</t>
  </si>
  <si>
    <t>The Girl in the Spider's Web</t>
  </si>
  <si>
    <t>October 18, 2018</t>
  </si>
  <si>
    <t>tt5215952</t>
  </si>
  <si>
    <t>The Wailing</t>
  </si>
  <si>
    <t>Gokseong</t>
  </si>
  <si>
    <t>tt5220122</t>
  </si>
  <si>
    <t>Hotel Transylvania 3: Summer Vacation</t>
  </si>
  <si>
    <t>June 13, 2018</t>
  </si>
  <si>
    <t>tt5246700</t>
  </si>
  <si>
    <t>How It Ends</t>
  </si>
  <si>
    <t>July 13, 2018</t>
  </si>
  <si>
    <t>David M. Rosenthal</t>
  </si>
  <si>
    <t>tt5247022</t>
  </si>
  <si>
    <t>Paterson</t>
  </si>
  <si>
    <t>tt5294550</t>
  </si>
  <si>
    <t>All the Money in the World</t>
  </si>
  <si>
    <t>December 18, 2017</t>
  </si>
  <si>
    <t>tt5308322</t>
  </si>
  <si>
    <t>Happy Death Day</t>
  </si>
  <si>
    <t>tt5362988</t>
  </si>
  <si>
    <t>Wind River</t>
  </si>
  <si>
    <t>Taylor Sheridan</t>
  </si>
  <si>
    <t>tt5363618</t>
  </si>
  <si>
    <t>Sound of Metal</t>
  </si>
  <si>
    <t>Darius Marder</t>
  </si>
  <si>
    <t>tt5390504</t>
  </si>
  <si>
    <t>Detroit</t>
  </si>
  <si>
    <t>July 25, 2017</t>
  </si>
  <si>
    <t>tt5433138</t>
  </si>
  <si>
    <t>F9: The Fast Saga</t>
  </si>
  <si>
    <t>F9</t>
  </si>
  <si>
    <t>May 19, 2021</t>
  </si>
  <si>
    <t>tt5433140</t>
  </si>
  <si>
    <t>Fast X</t>
  </si>
  <si>
    <t>May 12, 2023</t>
  </si>
  <si>
    <t>Louis Leterrier, Justin Lin</t>
  </si>
  <si>
    <t>tt5439796</t>
  </si>
  <si>
    <t>Logan Lucky</t>
  </si>
  <si>
    <t>August 7, 2017</t>
  </si>
  <si>
    <t>tt5442430</t>
  </si>
  <si>
    <t>March 18, 2017</t>
  </si>
  <si>
    <t>tt5462602</t>
  </si>
  <si>
    <t>The Big Sick</t>
  </si>
  <si>
    <t>January 20, 2017</t>
  </si>
  <si>
    <t>Michael Showalter</t>
  </si>
  <si>
    <t>tt5463162</t>
  </si>
  <si>
    <t>Deadpool 2</t>
  </si>
  <si>
    <t>May 1, 2018</t>
  </si>
  <si>
    <t>tt5478478</t>
  </si>
  <si>
    <t>Hostiles</t>
  </si>
  <si>
    <t>tt5500218</t>
  </si>
  <si>
    <t>Samaritan</t>
  </si>
  <si>
    <t>August 26, 2022</t>
  </si>
  <si>
    <t>tt5503686</t>
  </si>
  <si>
    <t>Hustlers</t>
  </si>
  <si>
    <t>tt5519340</t>
  </si>
  <si>
    <t>Bright</t>
  </si>
  <si>
    <t>December 13, 2017</t>
  </si>
  <si>
    <t>tt5537002</t>
  </si>
  <si>
    <t>Killers of the Flower Moon</t>
  </si>
  <si>
    <t>May 20, 2023</t>
  </si>
  <si>
    <t>tt5580036</t>
  </si>
  <si>
    <t>I, Tonya</t>
  </si>
  <si>
    <t>tt5580390</t>
  </si>
  <si>
    <t>The Shape of Water</t>
  </si>
  <si>
    <t>August 31, 2017</t>
  </si>
  <si>
    <t>tt5592248</t>
  </si>
  <si>
    <t>The Beguiled</t>
  </si>
  <si>
    <t>May 24, 2017</t>
  </si>
  <si>
    <t>tt5606664</t>
  </si>
  <si>
    <t>Doctor Sleep</t>
  </si>
  <si>
    <t>October 30, 2019</t>
  </si>
  <si>
    <t>tt5610554</t>
  </si>
  <si>
    <t>Tully</t>
  </si>
  <si>
    <t>January 23, 2018</t>
  </si>
  <si>
    <t>tt5613484</t>
  </si>
  <si>
    <t>Mid90s</t>
  </si>
  <si>
    <t>September 9, 2018</t>
  </si>
  <si>
    <t>Jonah Hill</t>
  </si>
  <si>
    <t>tt5649144</t>
  </si>
  <si>
    <t>The Florida Project</t>
  </si>
  <si>
    <t>Sean Baker</t>
  </si>
  <si>
    <t>tt5657846</t>
  </si>
  <si>
    <t>Daddy's Home 2</t>
  </si>
  <si>
    <t>November 8, 2017</t>
  </si>
  <si>
    <t>tt5688932</t>
  </si>
  <si>
    <t>Sorry to Bother You</t>
  </si>
  <si>
    <t>January 20, 2018</t>
  </si>
  <si>
    <t>Boots Riley</t>
  </si>
  <si>
    <t>tt5697572</t>
  </si>
  <si>
    <t>Cats</t>
  </si>
  <si>
    <t>tt5719748</t>
  </si>
  <si>
    <t>Cold Pursuit</t>
  </si>
  <si>
    <t>February 6, 2019</t>
  </si>
  <si>
    <t>Hans Petter Moland</t>
  </si>
  <si>
    <t>tt5726086</t>
  </si>
  <si>
    <t>Insidious: The Last Key</t>
  </si>
  <si>
    <t>January 3, 2018</t>
  </si>
  <si>
    <t>Adam Robitel</t>
  </si>
  <si>
    <t>tt5727208</t>
  </si>
  <si>
    <t>Uncut Gems</t>
  </si>
  <si>
    <t>tt5758778</t>
  </si>
  <si>
    <t>Skyscraper</t>
  </si>
  <si>
    <t>July 11, 2018</t>
  </si>
  <si>
    <t>tt5774060</t>
  </si>
  <si>
    <t>Underwater</t>
  </si>
  <si>
    <t>tt5776858</t>
  </si>
  <si>
    <t>Phantom Thread</t>
  </si>
  <si>
    <t>December 11, 2017</t>
  </si>
  <si>
    <t>tt5783956</t>
  </si>
  <si>
    <t>When We First Met</t>
  </si>
  <si>
    <t>February 9, 2018</t>
  </si>
  <si>
    <t>tt5814060</t>
  </si>
  <si>
    <t>The Nun</t>
  </si>
  <si>
    <t>September 4, 2018</t>
  </si>
  <si>
    <t>Corin Hardy</t>
  </si>
  <si>
    <t>tt5814534</t>
  </si>
  <si>
    <t>Spies in Disguise</t>
  </si>
  <si>
    <t>December 4, 2019</t>
  </si>
  <si>
    <t>Nick Bruno, Troy Quane</t>
  </si>
  <si>
    <t>tt5834262</t>
  </si>
  <si>
    <t>Hotel Artemis</t>
  </si>
  <si>
    <t>January 26, 2018</t>
  </si>
  <si>
    <t>Drew Pearce</t>
  </si>
  <si>
    <t>tt5834426</t>
  </si>
  <si>
    <t>Moonfall</t>
  </si>
  <si>
    <t>February 2, 2022</t>
  </si>
  <si>
    <t>tt5848272</t>
  </si>
  <si>
    <t>Ralph Breaks the Internet</t>
  </si>
  <si>
    <t>November 5, 2018</t>
  </si>
  <si>
    <t>Phil Johnston, Rich Moore</t>
  </si>
  <si>
    <t>tt5884052</t>
  </si>
  <si>
    <t>PokÃ©mon: Detective Pikachu</t>
  </si>
  <si>
    <t>May 2, 2019</t>
  </si>
  <si>
    <t>tt5886046</t>
  </si>
  <si>
    <t>Escape Room</t>
  </si>
  <si>
    <t>January 2, 2019</t>
  </si>
  <si>
    <t>tt5968394</t>
  </si>
  <si>
    <t>Captive State</t>
  </si>
  <si>
    <t>tt5971474</t>
  </si>
  <si>
    <t>May 8, 2023</t>
  </si>
  <si>
    <t>tt5988370</t>
  </si>
  <si>
    <t>Reis</t>
  </si>
  <si>
    <t>March 2, 2017</t>
  </si>
  <si>
    <t>HÃ¼daverdi Yavuz</t>
  </si>
  <si>
    <t>tt6048922</t>
  </si>
  <si>
    <t>Greyhound</t>
  </si>
  <si>
    <t>July 10, 2020</t>
  </si>
  <si>
    <t>Aaron Schneider</t>
  </si>
  <si>
    <t>tt6053438</t>
  </si>
  <si>
    <t>First Reformed</t>
  </si>
  <si>
    <t>Paul Schrader</t>
  </si>
  <si>
    <t>tt6079516</t>
  </si>
  <si>
    <t>I See You</t>
  </si>
  <si>
    <t>Adam Randall</t>
  </si>
  <si>
    <t>tt6105098</t>
  </si>
  <si>
    <t>July 9, 2019</t>
  </si>
  <si>
    <t>tt6111574</t>
  </si>
  <si>
    <t>The Woman in the Window</t>
  </si>
  <si>
    <t>tt6133466</t>
  </si>
  <si>
    <t>The First Purge</t>
  </si>
  <si>
    <t>July 4, 2018</t>
  </si>
  <si>
    <t>Gerard McMurray</t>
  </si>
  <si>
    <t>tt6139732</t>
  </si>
  <si>
    <t>tt6146586</t>
  </si>
  <si>
    <t>John Wick: Chapter 3 - Parabellum</t>
  </si>
  <si>
    <t>May 15, 2019</t>
  </si>
  <si>
    <t>tt6189022</t>
  </si>
  <si>
    <t>Angel Has Fallen</t>
  </si>
  <si>
    <t>August 20, 2019</t>
  </si>
  <si>
    <t>tt6264654</t>
  </si>
  <si>
    <t>Free Guy</t>
  </si>
  <si>
    <t>tt6265828</t>
  </si>
  <si>
    <t>A Ghost Story</t>
  </si>
  <si>
    <t>tt6266538</t>
  </si>
  <si>
    <t>Vice</t>
  </si>
  <si>
    <t>tt6294822</t>
  </si>
  <si>
    <t>The Post</t>
  </si>
  <si>
    <t>December 14, 2017</t>
  </si>
  <si>
    <t>tt6306064</t>
  </si>
  <si>
    <t>Adrift</t>
  </si>
  <si>
    <t>May 31, 2018</t>
  </si>
  <si>
    <t>tt6320628</t>
  </si>
  <si>
    <t>Spider-Man: Far from Home</t>
  </si>
  <si>
    <t>June 26, 2019</t>
  </si>
  <si>
    <t>tt6334354</t>
  </si>
  <si>
    <t>The Suicide Squad</t>
  </si>
  <si>
    <t>July 28, 2021</t>
  </si>
  <si>
    <t>tt6343314</t>
  </si>
  <si>
    <t>Creed II</t>
  </si>
  <si>
    <t>November 14, 2018</t>
  </si>
  <si>
    <t>tt6359956</t>
  </si>
  <si>
    <t>A Bad Moms Christmas</t>
  </si>
  <si>
    <t>November 1, 2017</t>
  </si>
  <si>
    <t>tt6394270</t>
  </si>
  <si>
    <t>Bombshell</t>
  </si>
  <si>
    <t>December 13, 2019</t>
  </si>
  <si>
    <t>tt6398184</t>
  </si>
  <si>
    <t>Downton Abbey</t>
  </si>
  <si>
    <t>September 9, 2019</t>
  </si>
  <si>
    <t>Michael Engler</t>
  </si>
  <si>
    <t>tt6443346</t>
  </si>
  <si>
    <t>Black Adam</t>
  </si>
  <si>
    <t>October 19, 2022</t>
  </si>
  <si>
    <t>tt6450804</t>
  </si>
  <si>
    <t>Terminator: Dark Fate</t>
  </si>
  <si>
    <t>October 23, 2019</t>
  </si>
  <si>
    <t>tt6452574</t>
  </si>
  <si>
    <t>Sanju</t>
  </si>
  <si>
    <t>June 28, 2018</t>
  </si>
  <si>
    <t>Rajkumar Hirani</t>
  </si>
  <si>
    <t>tt6467266</t>
  </si>
  <si>
    <t>Sing 2</t>
  </si>
  <si>
    <t>November 14, 2021</t>
  </si>
  <si>
    <t>tt6472976</t>
  </si>
  <si>
    <t>Five Feet Apart</t>
  </si>
  <si>
    <t>March 14, 2019</t>
  </si>
  <si>
    <t>Justin Baldoni</t>
  </si>
  <si>
    <t>tt6475714</t>
  </si>
  <si>
    <t>Monster Hunter</t>
  </si>
  <si>
    <t>tt6491178</t>
  </si>
  <si>
    <t>Dragged Across Concrete</t>
  </si>
  <si>
    <t>September 3, 2018</t>
  </si>
  <si>
    <t>tt6499752</t>
  </si>
  <si>
    <t>Upgrade</t>
  </si>
  <si>
    <t>tt6513120</t>
  </si>
  <si>
    <t>Fighting with My Family</t>
  </si>
  <si>
    <t>January 28, 2019</t>
  </si>
  <si>
    <t>Stephen Merchant</t>
  </si>
  <si>
    <t>tt6565702</t>
  </si>
  <si>
    <t>Dark Phoenix</t>
  </si>
  <si>
    <t>June 4, 2019</t>
  </si>
  <si>
    <t>Simon Kinberg</t>
  </si>
  <si>
    <t>tt6628394</t>
  </si>
  <si>
    <t>Bad Times at the El Royale</t>
  </si>
  <si>
    <t>tt6644200</t>
  </si>
  <si>
    <t>A Quiet Place</t>
  </si>
  <si>
    <t>March 9, 2018</t>
  </si>
  <si>
    <t>John Krasinski</t>
  </si>
  <si>
    <t>tt6663582</t>
  </si>
  <si>
    <t>The Spy Who Dumped Me</t>
  </si>
  <si>
    <t>July 25, 2018</t>
  </si>
  <si>
    <t>Susanna Fogel</t>
  </si>
  <si>
    <t>tt6673612</t>
  </si>
  <si>
    <t>Dolittle</t>
  </si>
  <si>
    <t>January 1, 2020</t>
  </si>
  <si>
    <t>tt6679794</t>
  </si>
  <si>
    <t>Outlaw King</t>
  </si>
  <si>
    <t>September 6, 2018</t>
  </si>
  <si>
    <t>tt6710474</t>
  </si>
  <si>
    <t>Everything Everywhere All at Once</t>
  </si>
  <si>
    <t>March 11, 2022</t>
  </si>
  <si>
    <t>tt6718170</t>
  </si>
  <si>
    <t>The Super Mario Bros. Movie</t>
  </si>
  <si>
    <t>April 1, 2023</t>
  </si>
  <si>
    <t>Aaron Horvath, Michael Jelenic, Pierre Leduc</t>
  </si>
  <si>
    <t>tt6723592</t>
  </si>
  <si>
    <t>Tenet</t>
  </si>
  <si>
    <t>August 22, 2020</t>
  </si>
  <si>
    <t>tt6751668</t>
  </si>
  <si>
    <t>Parasite</t>
  </si>
  <si>
    <t>Gisaengchung</t>
  </si>
  <si>
    <t>May 21, 2019</t>
  </si>
  <si>
    <t>tt6772950</t>
  </si>
  <si>
    <t>Truth or Dare</t>
  </si>
  <si>
    <t>April 12, 2018</t>
  </si>
  <si>
    <t>tt6791096</t>
  </si>
  <si>
    <t>I Feel Pretty</t>
  </si>
  <si>
    <t>April 19, 2018</t>
  </si>
  <si>
    <t>Abby Kohn, Marc Silverstein</t>
  </si>
  <si>
    <t>tt6791350</t>
  </si>
  <si>
    <t>Guardians of the Galaxy Vol. 3</t>
  </si>
  <si>
    <t>tt6802400</t>
  </si>
  <si>
    <t>Coming 2 America</t>
  </si>
  <si>
    <t>March 5, 2021</t>
  </si>
  <si>
    <t>tt6806448</t>
  </si>
  <si>
    <t>Fast &amp; Furious Presents: Hobbs &amp; Shaw</t>
  </si>
  <si>
    <t>July 13, 2019</t>
  </si>
  <si>
    <t>tt6820256</t>
  </si>
  <si>
    <t>Arctic</t>
  </si>
  <si>
    <t>Joe Penna</t>
  </si>
  <si>
    <t>tt6823368</t>
  </si>
  <si>
    <t>Glass</t>
  </si>
  <si>
    <t>January 7, 2019</t>
  </si>
  <si>
    <t>tt6850820</t>
  </si>
  <si>
    <t>Peppermint</t>
  </si>
  <si>
    <t>August 28, 2018</t>
  </si>
  <si>
    <t>tt6856242</t>
  </si>
  <si>
    <t>The King's Man</t>
  </si>
  <si>
    <t>tt6857112</t>
  </si>
  <si>
    <t>Us</t>
  </si>
  <si>
    <t>March 8, 2019</t>
  </si>
  <si>
    <t>tt6878306</t>
  </si>
  <si>
    <t>News of the World</t>
  </si>
  <si>
    <t>December 25, 2020</t>
  </si>
  <si>
    <t>tt6902676</t>
  </si>
  <si>
    <t>Guns Akimbo</t>
  </si>
  <si>
    <t>Jason Howden</t>
  </si>
  <si>
    <t>tt6911608</t>
  </si>
  <si>
    <t>Mamma Mia! Here We Go Again</t>
  </si>
  <si>
    <t>tt6920084</t>
  </si>
  <si>
    <t>Resident Evil: Welcome to Raccoon City</t>
  </si>
  <si>
    <t>November 19, 2021</t>
  </si>
  <si>
    <t>tt6921996</t>
  </si>
  <si>
    <t>Johnny English Strikes Again</t>
  </si>
  <si>
    <t>September 13, 2018</t>
  </si>
  <si>
    <t>David Kerr</t>
  </si>
  <si>
    <t>tt6924650</t>
  </si>
  <si>
    <t>Midway</t>
  </si>
  <si>
    <t>October 24, 2019</t>
  </si>
  <si>
    <t>tt6966692</t>
  </si>
  <si>
    <t>Green Book</t>
  </si>
  <si>
    <t>September 11, 2018</t>
  </si>
  <si>
    <t>Peter Farrelly</t>
  </si>
  <si>
    <t>tt6977338</t>
  </si>
  <si>
    <t>Good Boys</t>
  </si>
  <si>
    <t>tt6998518</t>
  </si>
  <si>
    <t>Mandy</t>
  </si>
  <si>
    <t>January 19, 2018</t>
  </si>
  <si>
    <t>Panos Cosmatos</t>
  </si>
  <si>
    <t>tt7014006</t>
  </si>
  <si>
    <t>Eighth Grade</t>
  </si>
  <si>
    <t>Bo Burnham</t>
  </si>
  <si>
    <t>tt7040874</t>
  </si>
  <si>
    <t>A Simple Favor</t>
  </si>
  <si>
    <t>September 10, 2018</t>
  </si>
  <si>
    <t>tt7069210</t>
  </si>
  <si>
    <t>The Conjuring: The Devil Made Me Do It</t>
  </si>
  <si>
    <t>May 26, 2021</t>
  </si>
  <si>
    <t>tt7097896</t>
  </si>
  <si>
    <t>Venom: Let There Be Carnage</t>
  </si>
  <si>
    <t>September 14, 2021</t>
  </si>
  <si>
    <t>Andy Serkis</t>
  </si>
  <si>
    <t>tt7125860</t>
  </si>
  <si>
    <t>If Beale Street Could Talk</t>
  </si>
  <si>
    <t>tt7126948</t>
  </si>
  <si>
    <t>Wonder Woman 1984</t>
  </si>
  <si>
    <t>December 16, 2020</t>
  </si>
  <si>
    <t>tt7131622</t>
  </si>
  <si>
    <t>Once Upon a Time in Hollywood</t>
  </si>
  <si>
    <t>Once Upon a Time in... Hollywood</t>
  </si>
  <si>
    <t>tt7144666</t>
  </si>
  <si>
    <t>The Black Phone</t>
  </si>
  <si>
    <t>September 25, 2021</t>
  </si>
  <si>
    <t>tt7146812</t>
  </si>
  <si>
    <t>Onward</t>
  </si>
  <si>
    <t>February 21, 2020</t>
  </si>
  <si>
    <t>tt7286456</t>
  </si>
  <si>
    <t>Joker</t>
  </si>
  <si>
    <t>August 31, 2019</t>
  </si>
  <si>
    <t>tt7349662</t>
  </si>
  <si>
    <t>BlacKkKlansman</t>
  </si>
  <si>
    <t>May 14, 2018</t>
  </si>
  <si>
    <t>tt7349950</t>
  </si>
  <si>
    <t>It Chapter Two</t>
  </si>
  <si>
    <t>August 26, 2019</t>
  </si>
  <si>
    <t>tt7401588</t>
  </si>
  <si>
    <t>Instant Family</t>
  </si>
  <si>
    <t>November 11, 2018</t>
  </si>
  <si>
    <t>tt7405458</t>
  </si>
  <si>
    <t>A Man Called Otto</t>
  </si>
  <si>
    <t>December 25, 2022</t>
  </si>
  <si>
    <t>tt7504726</t>
  </si>
  <si>
    <t>The Call of the Wild</t>
  </si>
  <si>
    <t>February 13, 2020</t>
  </si>
  <si>
    <t>Chris Sanders</t>
  </si>
  <si>
    <t>tt7550000</t>
  </si>
  <si>
    <t>Project Power</t>
  </si>
  <si>
    <t>August 14, 2020</t>
  </si>
  <si>
    <t>tt7556122</t>
  </si>
  <si>
    <t>The Old Guard</t>
  </si>
  <si>
    <t>Gina Prince-Bythewood</t>
  </si>
  <si>
    <t>tt7599146</t>
  </si>
  <si>
    <t>Sound of Freedom</t>
  </si>
  <si>
    <t>June 22, 2023</t>
  </si>
  <si>
    <t>Alejandro Monteverde</t>
  </si>
  <si>
    <t>tt7638348</t>
  </si>
  <si>
    <t>Boss Level</t>
  </si>
  <si>
    <t>tt7653254</t>
  </si>
  <si>
    <t>Marriage Story</t>
  </si>
  <si>
    <t>tt7657566</t>
  </si>
  <si>
    <t>Death on the Nile</t>
  </si>
  <si>
    <t>February 9, 2022</t>
  </si>
  <si>
    <t>tt7668870</t>
  </si>
  <si>
    <t>Searching</t>
  </si>
  <si>
    <t>January 21, 2018</t>
  </si>
  <si>
    <t>Aneesh Chaganty</t>
  </si>
  <si>
    <t>tt7713068</t>
  </si>
  <si>
    <t>Birds of Prey</t>
  </si>
  <si>
    <t>Birds of Prey and the Fantabulous Emancipation of One Harley Quinn</t>
  </si>
  <si>
    <t>Cathy Yan</t>
  </si>
  <si>
    <t>tt7734218</t>
  </si>
  <si>
    <t>Stuber</t>
  </si>
  <si>
    <t>March 13, 2019</t>
  </si>
  <si>
    <t>tt7737786</t>
  </si>
  <si>
    <t>Greenland</t>
  </si>
  <si>
    <t>July 29, 2020</t>
  </si>
  <si>
    <t>tt7740496</t>
  </si>
  <si>
    <t>Nightmare Alley</t>
  </si>
  <si>
    <t>December 1, 2021</t>
  </si>
  <si>
    <t>tt7752126</t>
  </si>
  <si>
    <t>Brightburn</t>
  </si>
  <si>
    <t>May 9, 2019</t>
  </si>
  <si>
    <t>David Yarovesky</t>
  </si>
  <si>
    <t>tt7784604</t>
  </si>
  <si>
    <t>Hereditary</t>
  </si>
  <si>
    <t>Ari Aster</t>
  </si>
  <si>
    <t>tt7798634</t>
  </si>
  <si>
    <t>Ready or Not</t>
  </si>
  <si>
    <t>March 12, 2019</t>
  </si>
  <si>
    <t>Tyler Gillett, Matt Bettinelli-Olpin</t>
  </si>
  <si>
    <t>tt7825208</t>
  </si>
  <si>
    <t>Marighella</t>
  </si>
  <si>
    <t>February 15, 2019</t>
  </si>
  <si>
    <t>Wagner Moura</t>
  </si>
  <si>
    <t>tt7846844</t>
  </si>
  <si>
    <t>Enola Holmes</t>
  </si>
  <si>
    <t>September 23, 2020</t>
  </si>
  <si>
    <t>Harry Bradbeer</t>
  </si>
  <si>
    <t>tt7888964</t>
  </si>
  <si>
    <t>Nobody</t>
  </si>
  <si>
    <t>tt7958736</t>
  </si>
  <si>
    <t>Ma</t>
  </si>
  <si>
    <t>tt7959026</t>
  </si>
  <si>
    <t>The Mule</t>
  </si>
  <si>
    <t>December 10, 2018</t>
  </si>
  <si>
    <t>tt7975244</t>
  </si>
  <si>
    <t>Jumanji: The Next Level</t>
  </si>
  <si>
    <t>tt7979580</t>
  </si>
  <si>
    <t>The Mitchells vs the Machines</t>
  </si>
  <si>
    <t>Michael Rianda, Jeff Rowe</t>
  </si>
  <si>
    <t>tt7984734</t>
  </si>
  <si>
    <t>The Lighthouse</t>
  </si>
  <si>
    <t>May 19, 2019</t>
  </si>
  <si>
    <t>tt7985704</t>
  </si>
  <si>
    <t>Operation Fortune: Ruse de Guerre</t>
  </si>
  <si>
    <t>January 3, 2023</t>
  </si>
  <si>
    <t>tt7991608</t>
  </si>
  <si>
    <t>Red Notice</t>
  </si>
  <si>
    <t>November 4, 2021</t>
  </si>
  <si>
    <t>tt8041270</t>
  </si>
  <si>
    <t>Jurassic World Dominion</t>
  </si>
  <si>
    <t>May 23, 2022</t>
  </si>
  <si>
    <t>tt8079248</t>
  </si>
  <si>
    <t>Yesterday</t>
  </si>
  <si>
    <t>May 4, 2019</t>
  </si>
  <si>
    <t>tt8093700</t>
  </si>
  <si>
    <t>The Woman King</t>
  </si>
  <si>
    <t>September 9, 2022</t>
  </si>
  <si>
    <t>tt8097030</t>
  </si>
  <si>
    <t>Turning Red</t>
  </si>
  <si>
    <t>Domee Shi</t>
  </si>
  <si>
    <t>tt8106534</t>
  </si>
  <si>
    <t>6 Underground</t>
  </si>
  <si>
    <t>December 10, 2019</t>
  </si>
  <si>
    <t>tt8108198</t>
  </si>
  <si>
    <t>Andhadhun</t>
  </si>
  <si>
    <t>October 4, 2018</t>
  </si>
  <si>
    <t>Sriram Raghavan</t>
  </si>
  <si>
    <t>tt8110232</t>
  </si>
  <si>
    <t>The Many Saints of Newark</t>
  </si>
  <si>
    <t>September 22, 2021</t>
  </si>
  <si>
    <t>tt8115900</t>
  </si>
  <si>
    <t>The Bad Guys</t>
  </si>
  <si>
    <t>Pierre Perifel</t>
  </si>
  <si>
    <t>tt8155288</t>
  </si>
  <si>
    <t>Happy Death Day 2U</t>
  </si>
  <si>
    <t>Happy Death Day 2 U</t>
  </si>
  <si>
    <t>February 13, 2019</t>
  </si>
  <si>
    <t>tt8244784</t>
  </si>
  <si>
    <t>The Hunt</t>
  </si>
  <si>
    <t>March 11, 2020</t>
  </si>
  <si>
    <t>Craig Zobel</t>
  </si>
  <si>
    <t>tt8267604</t>
  </si>
  <si>
    <t>Capernaum</t>
  </si>
  <si>
    <t>CapharnaÃ¼m</t>
  </si>
  <si>
    <t>May 17, 2018</t>
  </si>
  <si>
    <t>Nadine Labaki</t>
  </si>
  <si>
    <t>tt8350360</t>
  </si>
  <si>
    <t>Annabelle Comes Home</t>
  </si>
  <si>
    <t>June 17, 2019</t>
  </si>
  <si>
    <t>Gary Dauberman</t>
  </si>
  <si>
    <t>tt8364368</t>
  </si>
  <si>
    <t>Crawl</t>
  </si>
  <si>
    <t>July 10, 2019</t>
  </si>
  <si>
    <t>tt8367814</t>
  </si>
  <si>
    <t>The Gentlemen</t>
  </si>
  <si>
    <t>December 3, 2019</t>
  </si>
  <si>
    <t>tt8368406</t>
  </si>
  <si>
    <t>Vivarium</t>
  </si>
  <si>
    <t>May 18, 2019</t>
  </si>
  <si>
    <t>Lorcan Finnegan</t>
  </si>
  <si>
    <t>tt8385148</t>
  </si>
  <si>
    <t>Hitman's Wife's Bodyguard</t>
  </si>
  <si>
    <t>June 10, 2021</t>
  </si>
  <si>
    <t>tt8426926</t>
  </si>
  <si>
    <t>Shamshera</t>
  </si>
  <si>
    <t>July 22, 2022</t>
  </si>
  <si>
    <t>Karan Malhotra</t>
  </si>
  <si>
    <t>tt8579674</t>
  </si>
  <si>
    <t>tt8623904</t>
  </si>
  <si>
    <t>Last Christmas</t>
  </si>
  <si>
    <t>tt8663516</t>
  </si>
  <si>
    <t>June 18, 2019</t>
  </si>
  <si>
    <t>Lars Klevberg</t>
  </si>
  <si>
    <t>tt8688634</t>
  </si>
  <si>
    <t>21 Bridges</t>
  </si>
  <si>
    <t>Brian Kirk</t>
  </si>
  <si>
    <t>tt8721424</t>
  </si>
  <si>
    <t>tick, tick... BOOM!</t>
  </si>
  <si>
    <t>tick, tick...BOOM!</t>
  </si>
  <si>
    <t>November 10, 2021</t>
  </si>
  <si>
    <t>Lin-Manuel Miranda</t>
  </si>
  <si>
    <t>tt8760708</t>
  </si>
  <si>
    <t>M3GAN</t>
  </si>
  <si>
    <t>Gerard Johnstone</t>
  </si>
  <si>
    <t>tt8772262</t>
  </si>
  <si>
    <t>Midsommar</t>
  </si>
  <si>
    <t>June 24, 2019</t>
  </si>
  <si>
    <t>tt8847712</t>
  </si>
  <si>
    <t>The French Dispatch</t>
  </si>
  <si>
    <t>tt8912936</t>
  </si>
  <si>
    <t>DC League of Super-Pets</t>
  </si>
  <si>
    <t>Sam J. Levine, Jared Stern</t>
  </si>
  <si>
    <t>tt8936646</t>
  </si>
  <si>
    <t>Extraction</t>
  </si>
  <si>
    <t>April 24, 2020</t>
  </si>
  <si>
    <t>Sam Hargrave</t>
  </si>
  <si>
    <t>tt8946378</t>
  </si>
  <si>
    <t>Knives Out</t>
  </si>
  <si>
    <t>tt9032400</t>
  </si>
  <si>
    <t>Eternals</t>
  </si>
  <si>
    <t>October 18, 2021</t>
  </si>
  <si>
    <t>ChloÃ© Zhao</t>
  </si>
  <si>
    <t>tt9114286</t>
  </si>
  <si>
    <t>Black Panther: Wakanda Forever</t>
  </si>
  <si>
    <t>November 9, 2022</t>
  </si>
  <si>
    <t>tt9198364</t>
  </si>
  <si>
    <t>Three Thousand Years of Longing</t>
  </si>
  <si>
    <t>May 20, 2022</t>
  </si>
  <si>
    <t>tt9203694</t>
  </si>
  <si>
    <t>Stowaway</t>
  </si>
  <si>
    <t>tt9214832</t>
  </si>
  <si>
    <t>Emma.</t>
  </si>
  <si>
    <t>Autumn de Wilde</t>
  </si>
  <si>
    <t>tt9224104</t>
  </si>
  <si>
    <t>Meg 2: The Trench</t>
  </si>
  <si>
    <t>June 9, 2023</t>
  </si>
  <si>
    <t>Ben Wheatley</t>
  </si>
  <si>
    <t>tt9243946</t>
  </si>
  <si>
    <t>El Camino: A Breaking Bad Movie</t>
  </si>
  <si>
    <t>October 7, 2019</t>
  </si>
  <si>
    <t>Vince Gilligan</t>
  </si>
  <si>
    <t>tt9347730</t>
  </si>
  <si>
    <t>August 22, 2021</t>
  </si>
  <si>
    <t>Nia DaCosta</t>
  </si>
  <si>
    <t>tt9362722</t>
  </si>
  <si>
    <t>Spider-Man: Across the Spider-Verse</t>
  </si>
  <si>
    <t>May 31, 2023</t>
  </si>
  <si>
    <t>Kemp Powers, Joaquim Dos Santos, Justin K. Thompson</t>
  </si>
  <si>
    <t>tt9362930</t>
  </si>
  <si>
    <t>Blue Beetle</t>
  </si>
  <si>
    <t>August 16, 2023</t>
  </si>
  <si>
    <t>Angel Manuel Soto</t>
  </si>
  <si>
    <t>tt9376612</t>
  </si>
  <si>
    <t>Shang-Chi and the Legend of the Ten Rings</t>
  </si>
  <si>
    <t>August 16, 2021</t>
  </si>
  <si>
    <t>tt9411972</t>
  </si>
  <si>
    <t>Where the Crawdads Sing</t>
  </si>
  <si>
    <t>June 26, 2022</t>
  </si>
  <si>
    <t>Olivia Newman</t>
  </si>
  <si>
    <t>tt9419884</t>
  </si>
  <si>
    <t>Doctor Strange in the Multiverse of Madness</t>
  </si>
  <si>
    <t>May 2, 2022</t>
  </si>
  <si>
    <t>tt9426210</t>
  </si>
  <si>
    <t>Weathering with You</t>
  </si>
  <si>
    <t>Tenki no ko</t>
  </si>
  <si>
    <t>January 15, 2019</t>
  </si>
  <si>
    <t>tt9603212</t>
  </si>
  <si>
    <t>Mission: Impossible - Dead Reckoning Part One</t>
  </si>
  <si>
    <t>June 19, 2023</t>
  </si>
  <si>
    <t>tt9620288</t>
  </si>
  <si>
    <t>King Richard</t>
  </si>
  <si>
    <t>Reinaldo Marcus Green</t>
  </si>
  <si>
    <t>tt9637132</t>
  </si>
  <si>
    <t>Samrat Prithviraj</t>
  </si>
  <si>
    <t>June 3, 2022</t>
  </si>
  <si>
    <t>Chandra Prakash Dwivedi</t>
  </si>
  <si>
    <t>tt9639470</t>
  </si>
  <si>
    <t>Last Night in Soho</t>
  </si>
  <si>
    <t>September 4, 2021</t>
  </si>
  <si>
    <t>tt9686708</t>
  </si>
  <si>
    <t>The King of Staten Island</t>
  </si>
  <si>
    <t>June 12, 2020</t>
  </si>
  <si>
    <t>tt9764362</t>
  </si>
  <si>
    <t>The Menu</t>
  </si>
  <si>
    <t>tt9770150</t>
  </si>
  <si>
    <t>Nomadland</t>
  </si>
  <si>
    <t>September 11, 2020</t>
  </si>
  <si>
    <t>tt9777666</t>
  </si>
  <si>
    <t>The Tomorrow War</t>
  </si>
  <si>
    <t>tt9784798</t>
  </si>
  <si>
    <t>Judas and the Black Messiah</t>
  </si>
  <si>
    <t>February 1, 2021</t>
  </si>
  <si>
    <t>Shaka King</t>
  </si>
  <si>
    <t>tt9844522</t>
  </si>
  <si>
    <t>Escape Room: Tournament of Champions</t>
  </si>
  <si>
    <t>July 1, 2021</t>
  </si>
  <si>
    <t>tt9893250</t>
  </si>
  <si>
    <t>I Care a Lot</t>
  </si>
  <si>
    <t>September 12, 2020</t>
  </si>
  <si>
    <t>Runtime Hours</t>
  </si>
  <si>
    <t>Fantasy</t>
  </si>
  <si>
    <t>Romance</t>
  </si>
  <si>
    <t>Adventure</t>
  </si>
  <si>
    <t>Animation</t>
  </si>
  <si>
    <t>Biography</t>
  </si>
  <si>
    <t>Sci-Fi</t>
  </si>
  <si>
    <t>Crime</t>
  </si>
  <si>
    <t>Family</t>
  </si>
  <si>
    <t>Musical</t>
  </si>
  <si>
    <t>Music</t>
  </si>
  <si>
    <t>Mystery</t>
  </si>
  <si>
    <t>History</t>
  </si>
  <si>
    <t>Sport</t>
  </si>
  <si>
    <t>News</t>
  </si>
  <si>
    <t>unknows</t>
  </si>
  <si>
    <t>genres2</t>
  </si>
  <si>
    <t>genres3</t>
  </si>
  <si>
    <t>genres1</t>
  </si>
  <si>
    <t>Profit</t>
  </si>
  <si>
    <t>Movie Status</t>
  </si>
  <si>
    <t>Rating Category</t>
  </si>
  <si>
    <t>Runtime Category</t>
  </si>
  <si>
    <t>Month Name</t>
  </si>
  <si>
    <t>Year</t>
  </si>
  <si>
    <t>Date</t>
  </si>
  <si>
    <t>Movie Categories</t>
  </si>
  <si>
    <t>Medium</t>
  </si>
  <si>
    <t>Average</t>
  </si>
  <si>
    <t>Superhit</t>
  </si>
  <si>
    <t xml:space="preserve">December </t>
  </si>
  <si>
    <t>Short</t>
  </si>
  <si>
    <t>Good</t>
  </si>
  <si>
    <t>Long</t>
  </si>
  <si>
    <t>Hit</t>
  </si>
  <si>
    <t xml:space="preserve">January </t>
  </si>
  <si>
    <t xml:space="preserve">February </t>
  </si>
  <si>
    <t xml:space="preserve">March </t>
  </si>
  <si>
    <t>Excellent</t>
  </si>
  <si>
    <t xml:space="preserve">October </t>
  </si>
  <si>
    <t>Flop</t>
  </si>
  <si>
    <t xml:space="preserve">November </t>
  </si>
  <si>
    <t xml:space="preserve">June </t>
  </si>
  <si>
    <t xml:space="preserve">July </t>
  </si>
  <si>
    <t>Blockbuster</t>
  </si>
  <si>
    <t xml:space="preserve">April </t>
  </si>
  <si>
    <t xml:space="preserve">September </t>
  </si>
  <si>
    <t xml:space="preserve">August </t>
  </si>
  <si>
    <t xml:space="preserve">May </t>
  </si>
  <si>
    <t>Poor</t>
  </si>
  <si>
    <t>Row Labels</t>
  </si>
  <si>
    <t>Grand Total</t>
  </si>
  <si>
    <t>Sum of Profit</t>
  </si>
  <si>
    <t xml:space="preserve">Q1- Distribute Movies by Profit Large </t>
  </si>
  <si>
    <t>Q3- Average Rating by Genre</t>
  </si>
  <si>
    <t>Average of averageRating</t>
  </si>
  <si>
    <t>Q4- Highest budget Movies and profit Chart</t>
  </si>
  <si>
    <t>Q5- Director with Highest Average rating</t>
  </si>
  <si>
    <t>Q6- Runtime Category and Movice rating</t>
  </si>
  <si>
    <t>Q7- Average Rating Vs NumVote (Scatter Plot)</t>
  </si>
  <si>
    <t>Q8- Movie Age vs Average Rating</t>
  </si>
  <si>
    <t>=IFS(Q2&lt;1970,"Old is Gold",Q2&lt;=1980,"80's Movies",Q2&lt;=2000,"90's Movies",Q2&lt;=2020,"Mid Rang",Q2&gt;2020,"Latest")</t>
  </si>
  <si>
    <t>Q9- MOVIE STATUS</t>
  </si>
  <si>
    <t>TOTAL MOVIES</t>
  </si>
  <si>
    <t>Count of Movie Status</t>
  </si>
  <si>
    <t>Sum of numVotes</t>
  </si>
  <si>
    <t>TOTAL VOTS</t>
  </si>
  <si>
    <t>Q11- SUM NUMVOTE</t>
  </si>
  <si>
    <t>Count of primaryTitle</t>
  </si>
  <si>
    <t>#VALUE!</t>
  </si>
  <si>
    <t>2001</t>
  </si>
  <si>
    <t>1970</t>
  </si>
  <si>
    <t>1971</t>
  </si>
  <si>
    <t>1972</t>
  </si>
  <si>
    <t>1973</t>
  </si>
  <si>
    <t>1974</t>
  </si>
  <si>
    <t>1975</t>
  </si>
  <si>
    <t>1976</t>
  </si>
  <si>
    <t>1977</t>
  </si>
  <si>
    <t>1905</t>
  </si>
  <si>
    <t>1978</t>
  </si>
  <si>
    <t>1979</t>
  </si>
  <si>
    <t>1980</t>
  </si>
  <si>
    <t>1981</t>
  </si>
  <si>
    <t>1982</t>
  </si>
  <si>
    <t>1983</t>
  </si>
  <si>
    <t>1984</t>
  </si>
  <si>
    <t>1985</t>
  </si>
  <si>
    <t>1986</t>
  </si>
  <si>
    <t>1988</t>
  </si>
  <si>
    <t>1987</t>
  </si>
  <si>
    <t>1989</t>
  </si>
  <si>
    <t>1990</t>
  </si>
  <si>
    <t>1991</t>
  </si>
  <si>
    <t>1992</t>
  </si>
  <si>
    <t>1993</t>
  </si>
  <si>
    <t>1900</t>
  </si>
  <si>
    <t>1994</t>
  </si>
  <si>
    <t>1995</t>
  </si>
  <si>
    <t>1996</t>
  </si>
  <si>
    <t>1997</t>
  </si>
  <si>
    <t>1998</t>
  </si>
  <si>
    <t>1999</t>
  </si>
  <si>
    <t>2000</t>
  </si>
  <si>
    <t>2005</t>
  </si>
  <si>
    <t>2002</t>
  </si>
  <si>
    <t>2003</t>
  </si>
  <si>
    <t>2004</t>
  </si>
  <si>
    <t>2008</t>
  </si>
  <si>
    <t>2006</t>
  </si>
  <si>
    <t>2007</t>
  </si>
  <si>
    <t>2021</t>
  </si>
  <si>
    <t>2009</t>
  </si>
  <si>
    <t>2013</t>
  </si>
  <si>
    <t>2014</t>
  </si>
  <si>
    <t>2015</t>
  </si>
  <si>
    <t>2011</t>
  </si>
  <si>
    <t>2019</t>
  </si>
  <si>
    <t>2010</t>
  </si>
  <si>
    <t>2012</t>
  </si>
  <si>
    <t>2023</t>
  </si>
  <si>
    <t>2017</t>
  </si>
  <si>
    <t>2016</t>
  </si>
  <si>
    <t>2020</t>
  </si>
  <si>
    <t>2022</t>
  </si>
  <si>
    <t>2018</t>
  </si>
  <si>
    <t>Day name</t>
  </si>
  <si>
    <t>Tuesday</t>
  </si>
  <si>
    <t>Thursday</t>
  </si>
  <si>
    <t>Sunday</t>
  </si>
  <si>
    <t>Wednesday</t>
  </si>
  <si>
    <t>Monday</t>
  </si>
  <si>
    <t>Saturday</t>
  </si>
  <si>
    <t>Month name</t>
  </si>
  <si>
    <t>December</t>
  </si>
  <si>
    <t>January</t>
  </si>
  <si>
    <t>February</t>
  </si>
  <si>
    <t>March</t>
  </si>
  <si>
    <t>October</t>
  </si>
  <si>
    <t>November</t>
  </si>
  <si>
    <t>June</t>
  </si>
  <si>
    <t>July</t>
  </si>
  <si>
    <t>April</t>
  </si>
  <si>
    <t>September</t>
  </si>
  <si>
    <t>August</t>
  </si>
  <si>
    <t>May</t>
  </si>
  <si>
    <t>Movies Era</t>
  </si>
  <si>
    <t>MID RANGE</t>
  </si>
  <si>
    <t>old is gold</t>
  </si>
  <si>
    <t>80s movies</t>
  </si>
  <si>
    <t>90s movies</t>
  </si>
  <si>
    <t>LATEST MOVIES</t>
  </si>
  <si>
    <t>Total profit</t>
  </si>
  <si>
    <t>count of primaryTitle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</si>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</sst>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quot;K&quot;"/>
    <numFmt numFmtId="166" formatCode="#,##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7" fontId="0" fillId="0" borderId="0" xfId="0" applyNumberFormat="1"/>
    <xf numFmtId="0" fontId="0" fillId="33" borderId="0" xfId="0" applyFill="1"/>
    <xf numFmtId="164" fontId="0" fillId="33" borderId="0" xfId="0" applyNumberFormat="1" applyFill="1"/>
    <xf numFmtId="164" fontId="0" fillId="0" borderId="0" xfId="0" applyNumberFormat="1"/>
    <xf numFmtId="1" fontId="0" fillId="33" borderId="0" xfId="0" applyNumberFormat="1" applyFill="1"/>
    <xf numFmtId="1" fontId="0" fillId="0" borderId="0" xfId="0" applyNumberFormat="1"/>
    <xf numFmtId="49" fontId="0" fillId="33" borderId="0" xfId="0" applyNumberFormat="1" applyFill="1"/>
    <xf numFmtId="49" fontId="0" fillId="0" borderId="0" xfId="0" applyNumberFormat="1"/>
    <xf numFmtId="165" fontId="0" fillId="33" borderId="0" xfId="0" applyNumberFormat="1" applyFill="1"/>
    <xf numFmtId="165" fontId="0" fillId="0" borderId="0" xfId="0" applyNumberFormat="1"/>
    <xf numFmtId="14" fontId="0" fillId="33" borderId="0" xfId="0" applyNumberFormat="1" applyFill="1"/>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
      <numFmt numFmtId="166" formatCode="#,##0,&quot;M&quot;"/>
    </dxf>
  </dxfs>
  <tableStyles count="0" defaultTableStyle="TableStyleMedium2" defaultPivotStyle="PivotStyleLight16"/>
  <colors>
    <mruColors>
      <color rgb="FFB0C3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 Data'!$O$1</c:f>
              <c:strCache>
                <c:ptCount val="1"/>
                <c:pt idx="0">
                  <c:v>Profit</c:v>
                </c:pt>
              </c:strCache>
            </c:strRef>
          </c:tx>
          <c:spPr>
            <a:ln w="19050" cap="rnd">
              <a:noFill/>
              <a:round/>
            </a:ln>
            <a:effectLst/>
          </c:spPr>
          <c:marker>
            <c:symbol val="circle"/>
            <c:size val="5"/>
            <c:spPr>
              <a:solidFill>
                <a:schemeClr val="accent1"/>
              </a:solidFill>
              <a:ln w="9525">
                <a:solidFill>
                  <a:schemeClr val="accent1"/>
                </a:solidFill>
              </a:ln>
              <a:effectLst/>
            </c:spPr>
          </c:marker>
          <c:xVal>
            <c:numRef>
              <c:f>'Clean Data'!$M$2:$M$3349</c:f>
              <c:numCache>
                <c:formatCode>General</c:formatCode>
                <c:ptCount val="3348"/>
                <c:pt idx="0">
                  <c:v>48000000</c:v>
                </c:pt>
                <c:pt idx="1">
                  <c:v>4000000</c:v>
                </c:pt>
                <c:pt idx="2">
                  <c:v>4000000</c:v>
                </c:pt>
                <c:pt idx="3">
                  <c:v>3500000</c:v>
                </c:pt>
                <c:pt idx="4">
                  <c:v>12000000</c:v>
                </c:pt>
                <c:pt idx="5">
                  <c:v>777000</c:v>
                </c:pt>
                <c:pt idx="6">
                  <c:v>2200000</c:v>
                </c:pt>
                <c:pt idx="7">
                  <c:v>7200000</c:v>
                </c:pt>
                <c:pt idx="8">
                  <c:v>4000000</c:v>
                </c:pt>
                <c:pt idx="9">
                  <c:v>1800000</c:v>
                </c:pt>
                <c:pt idx="10">
                  <c:v>1200000</c:v>
                </c:pt>
                <c:pt idx="11">
                  <c:v>1300000</c:v>
                </c:pt>
                <c:pt idx="12">
                  <c:v>3251794</c:v>
                </c:pt>
                <c:pt idx="13">
                  <c:v>3000000</c:v>
                </c:pt>
                <c:pt idx="14">
                  <c:v>370000</c:v>
                </c:pt>
                <c:pt idx="15">
                  <c:v>4600000</c:v>
                </c:pt>
                <c:pt idx="16">
                  <c:v>2000000</c:v>
                </c:pt>
                <c:pt idx="17">
                  <c:v>6000000</c:v>
                </c:pt>
                <c:pt idx="18">
                  <c:v>5500000</c:v>
                </c:pt>
                <c:pt idx="19">
                  <c:v>750000</c:v>
                </c:pt>
                <c:pt idx="20">
                  <c:v>450000</c:v>
                </c:pt>
                <c:pt idx="21">
                  <c:v>1500000</c:v>
                </c:pt>
                <c:pt idx="22">
                  <c:v>850000</c:v>
                </c:pt>
                <c:pt idx="23">
                  <c:v>11000000</c:v>
                </c:pt>
                <c:pt idx="24">
                  <c:v>7000000</c:v>
                </c:pt>
                <c:pt idx="25">
                  <c:v>500000</c:v>
                </c:pt>
                <c:pt idx="26">
                  <c:v>2500000</c:v>
                </c:pt>
                <c:pt idx="27">
                  <c:v>12000000</c:v>
                </c:pt>
                <c:pt idx="28">
                  <c:v>5000000</c:v>
                </c:pt>
                <c:pt idx="29">
                  <c:v>3000000</c:v>
                </c:pt>
                <c:pt idx="30">
                  <c:v>4000000</c:v>
                </c:pt>
                <c:pt idx="31">
                  <c:v>5500000</c:v>
                </c:pt>
                <c:pt idx="32">
                  <c:v>1250000</c:v>
                </c:pt>
                <c:pt idx="33">
                  <c:v>1250000</c:v>
                </c:pt>
                <c:pt idx="34">
                  <c:v>810000</c:v>
                </c:pt>
                <c:pt idx="35">
                  <c:v>2600000</c:v>
                </c:pt>
                <c:pt idx="36">
                  <c:v>6000000</c:v>
                </c:pt>
                <c:pt idx="37">
                  <c:v>1600000</c:v>
                </c:pt>
                <c:pt idx="38">
                  <c:v>13000000</c:v>
                </c:pt>
                <c:pt idx="39">
                  <c:v>7000000</c:v>
                </c:pt>
                <c:pt idx="40">
                  <c:v>140000</c:v>
                </c:pt>
                <c:pt idx="41">
                  <c:v>2800000</c:v>
                </c:pt>
                <c:pt idx="42">
                  <c:v>11000000</c:v>
                </c:pt>
                <c:pt idx="43">
                  <c:v>1800000</c:v>
                </c:pt>
                <c:pt idx="44">
                  <c:v>7000000</c:v>
                </c:pt>
                <c:pt idx="45">
                  <c:v>8000000</c:v>
                </c:pt>
                <c:pt idx="46">
                  <c:v>3000000</c:v>
                </c:pt>
                <c:pt idx="47">
                  <c:v>1200000</c:v>
                </c:pt>
                <c:pt idx="48">
                  <c:v>20000000</c:v>
                </c:pt>
                <c:pt idx="49">
                  <c:v>8500000</c:v>
                </c:pt>
                <c:pt idx="50">
                  <c:v>150000</c:v>
                </c:pt>
                <c:pt idx="51">
                  <c:v>1800000</c:v>
                </c:pt>
                <c:pt idx="52">
                  <c:v>10000</c:v>
                </c:pt>
                <c:pt idx="53">
                  <c:v>9000000</c:v>
                </c:pt>
                <c:pt idx="54">
                  <c:v>6500000</c:v>
                </c:pt>
                <c:pt idx="55">
                  <c:v>3800000</c:v>
                </c:pt>
                <c:pt idx="56">
                  <c:v>2800000</c:v>
                </c:pt>
                <c:pt idx="57">
                  <c:v>3700000</c:v>
                </c:pt>
                <c:pt idx="58">
                  <c:v>960000</c:v>
                </c:pt>
                <c:pt idx="59">
                  <c:v>1300000</c:v>
                </c:pt>
                <c:pt idx="60">
                  <c:v>4000000</c:v>
                </c:pt>
                <c:pt idx="61">
                  <c:v>27000000</c:v>
                </c:pt>
                <c:pt idx="62">
                  <c:v>20000000</c:v>
                </c:pt>
                <c:pt idx="63">
                  <c:v>7500000</c:v>
                </c:pt>
                <c:pt idx="64">
                  <c:v>3000000</c:v>
                </c:pt>
                <c:pt idx="65">
                  <c:v>4300000</c:v>
                </c:pt>
                <c:pt idx="66">
                  <c:v>13500000</c:v>
                </c:pt>
                <c:pt idx="67">
                  <c:v>11000000</c:v>
                </c:pt>
                <c:pt idx="68">
                  <c:v>650000</c:v>
                </c:pt>
                <c:pt idx="69">
                  <c:v>3000000</c:v>
                </c:pt>
                <c:pt idx="70">
                  <c:v>15000000</c:v>
                </c:pt>
                <c:pt idx="71">
                  <c:v>6000000</c:v>
                </c:pt>
                <c:pt idx="72">
                  <c:v>325000</c:v>
                </c:pt>
                <c:pt idx="73">
                  <c:v>3500000</c:v>
                </c:pt>
                <c:pt idx="74">
                  <c:v>20000000</c:v>
                </c:pt>
                <c:pt idx="75">
                  <c:v>2300000</c:v>
                </c:pt>
                <c:pt idx="76">
                  <c:v>3000000</c:v>
                </c:pt>
                <c:pt idx="77">
                  <c:v>55000000</c:v>
                </c:pt>
                <c:pt idx="78">
                  <c:v>11000000</c:v>
                </c:pt>
                <c:pt idx="79">
                  <c:v>31500000</c:v>
                </c:pt>
                <c:pt idx="80">
                  <c:v>100000</c:v>
                </c:pt>
                <c:pt idx="81">
                  <c:v>8000000</c:v>
                </c:pt>
                <c:pt idx="82">
                  <c:v>8000000</c:v>
                </c:pt>
                <c:pt idx="83">
                  <c:v>4000000</c:v>
                </c:pt>
                <c:pt idx="84">
                  <c:v>300000</c:v>
                </c:pt>
                <c:pt idx="85">
                  <c:v>9000000</c:v>
                </c:pt>
                <c:pt idx="86">
                  <c:v>34000000</c:v>
                </c:pt>
                <c:pt idx="87">
                  <c:v>7000000</c:v>
                </c:pt>
                <c:pt idx="88">
                  <c:v>35000000</c:v>
                </c:pt>
                <c:pt idx="89">
                  <c:v>4000000</c:v>
                </c:pt>
                <c:pt idx="90">
                  <c:v>3500000</c:v>
                </c:pt>
                <c:pt idx="91">
                  <c:v>4500000</c:v>
                </c:pt>
                <c:pt idx="92">
                  <c:v>27500000</c:v>
                </c:pt>
                <c:pt idx="93">
                  <c:v>6000000</c:v>
                </c:pt>
                <c:pt idx="94">
                  <c:v>5000000</c:v>
                </c:pt>
                <c:pt idx="95">
                  <c:v>18000000</c:v>
                </c:pt>
                <c:pt idx="96">
                  <c:v>20000000</c:v>
                </c:pt>
                <c:pt idx="97">
                  <c:v>1000000</c:v>
                </c:pt>
                <c:pt idx="98">
                  <c:v>550000</c:v>
                </c:pt>
                <c:pt idx="99">
                  <c:v>5000000</c:v>
                </c:pt>
                <c:pt idx="100">
                  <c:v>6000000</c:v>
                </c:pt>
                <c:pt idx="101">
                  <c:v>18000000</c:v>
                </c:pt>
                <c:pt idx="102">
                  <c:v>19000000</c:v>
                </c:pt>
                <c:pt idx="103">
                  <c:v>54000000</c:v>
                </c:pt>
                <c:pt idx="104">
                  <c:v>5000000</c:v>
                </c:pt>
                <c:pt idx="105">
                  <c:v>10000000</c:v>
                </c:pt>
                <c:pt idx="106">
                  <c:v>18000000</c:v>
                </c:pt>
                <c:pt idx="107">
                  <c:v>5500000</c:v>
                </c:pt>
                <c:pt idx="108">
                  <c:v>20000000</c:v>
                </c:pt>
                <c:pt idx="109">
                  <c:v>6000000</c:v>
                </c:pt>
                <c:pt idx="110">
                  <c:v>11000000</c:v>
                </c:pt>
                <c:pt idx="111">
                  <c:v>28000000</c:v>
                </c:pt>
                <c:pt idx="112">
                  <c:v>12000000</c:v>
                </c:pt>
                <c:pt idx="113">
                  <c:v>1250000</c:v>
                </c:pt>
                <c:pt idx="114">
                  <c:v>2500000</c:v>
                </c:pt>
                <c:pt idx="115">
                  <c:v>11000000</c:v>
                </c:pt>
                <c:pt idx="116">
                  <c:v>3000000</c:v>
                </c:pt>
                <c:pt idx="117">
                  <c:v>18000000</c:v>
                </c:pt>
                <c:pt idx="118">
                  <c:v>10000000</c:v>
                </c:pt>
                <c:pt idx="119">
                  <c:v>12000000</c:v>
                </c:pt>
                <c:pt idx="120">
                  <c:v>15000000</c:v>
                </c:pt>
                <c:pt idx="121">
                  <c:v>28000000</c:v>
                </c:pt>
                <c:pt idx="122">
                  <c:v>8000000</c:v>
                </c:pt>
                <c:pt idx="123">
                  <c:v>15000000</c:v>
                </c:pt>
                <c:pt idx="124">
                  <c:v>10500000</c:v>
                </c:pt>
                <c:pt idx="125">
                  <c:v>350000</c:v>
                </c:pt>
                <c:pt idx="126">
                  <c:v>6000000</c:v>
                </c:pt>
                <c:pt idx="127">
                  <c:v>4500000</c:v>
                </c:pt>
                <c:pt idx="128">
                  <c:v>15000000</c:v>
                </c:pt>
                <c:pt idx="129">
                  <c:v>2300000</c:v>
                </c:pt>
                <c:pt idx="130">
                  <c:v>22000000</c:v>
                </c:pt>
                <c:pt idx="131">
                  <c:v>7500000</c:v>
                </c:pt>
                <c:pt idx="132">
                  <c:v>10700000</c:v>
                </c:pt>
                <c:pt idx="133">
                  <c:v>17000000</c:v>
                </c:pt>
                <c:pt idx="134">
                  <c:v>12000000</c:v>
                </c:pt>
                <c:pt idx="135">
                  <c:v>11200000</c:v>
                </c:pt>
                <c:pt idx="136">
                  <c:v>15000000</c:v>
                </c:pt>
                <c:pt idx="137">
                  <c:v>21000000</c:v>
                </c:pt>
                <c:pt idx="138">
                  <c:v>17000000</c:v>
                </c:pt>
                <c:pt idx="139">
                  <c:v>9700000</c:v>
                </c:pt>
                <c:pt idx="140">
                  <c:v>3300000</c:v>
                </c:pt>
                <c:pt idx="141">
                  <c:v>10000000</c:v>
                </c:pt>
                <c:pt idx="142">
                  <c:v>7500000</c:v>
                </c:pt>
                <c:pt idx="143">
                  <c:v>2500000</c:v>
                </c:pt>
                <c:pt idx="144">
                  <c:v>20000000</c:v>
                </c:pt>
                <c:pt idx="145">
                  <c:v>9000000</c:v>
                </c:pt>
                <c:pt idx="146">
                  <c:v>15000000</c:v>
                </c:pt>
                <c:pt idx="147">
                  <c:v>36000000</c:v>
                </c:pt>
                <c:pt idx="148">
                  <c:v>27500000</c:v>
                </c:pt>
                <c:pt idx="149">
                  <c:v>10000000</c:v>
                </c:pt>
                <c:pt idx="150">
                  <c:v>32500000</c:v>
                </c:pt>
                <c:pt idx="151">
                  <c:v>27000000</c:v>
                </c:pt>
                <c:pt idx="152">
                  <c:v>6200000</c:v>
                </c:pt>
                <c:pt idx="153">
                  <c:v>25000000</c:v>
                </c:pt>
                <c:pt idx="154">
                  <c:v>39000000</c:v>
                </c:pt>
                <c:pt idx="155">
                  <c:v>8000000</c:v>
                </c:pt>
                <c:pt idx="156">
                  <c:v>15000000</c:v>
                </c:pt>
                <c:pt idx="157">
                  <c:v>5952000</c:v>
                </c:pt>
                <c:pt idx="158">
                  <c:v>12000000</c:v>
                </c:pt>
                <c:pt idx="159">
                  <c:v>28000000</c:v>
                </c:pt>
                <c:pt idx="160">
                  <c:v>18000000</c:v>
                </c:pt>
                <c:pt idx="161">
                  <c:v>13000000</c:v>
                </c:pt>
                <c:pt idx="162">
                  <c:v>1500000</c:v>
                </c:pt>
                <c:pt idx="163">
                  <c:v>800000</c:v>
                </c:pt>
                <c:pt idx="164">
                  <c:v>18000000</c:v>
                </c:pt>
                <c:pt idx="165">
                  <c:v>40000000</c:v>
                </c:pt>
                <c:pt idx="166">
                  <c:v>8200000</c:v>
                </c:pt>
                <c:pt idx="167">
                  <c:v>2600000</c:v>
                </c:pt>
                <c:pt idx="168">
                  <c:v>30000000</c:v>
                </c:pt>
                <c:pt idx="169">
                  <c:v>11000000</c:v>
                </c:pt>
                <c:pt idx="170">
                  <c:v>28000000</c:v>
                </c:pt>
                <c:pt idx="171">
                  <c:v>8000000</c:v>
                </c:pt>
                <c:pt idx="172">
                  <c:v>1000000</c:v>
                </c:pt>
                <c:pt idx="173">
                  <c:v>14400000</c:v>
                </c:pt>
                <c:pt idx="174">
                  <c:v>28000000</c:v>
                </c:pt>
                <c:pt idx="175">
                  <c:v>1800000</c:v>
                </c:pt>
                <c:pt idx="176">
                  <c:v>30000000</c:v>
                </c:pt>
                <c:pt idx="177">
                  <c:v>4500000</c:v>
                </c:pt>
                <c:pt idx="178">
                  <c:v>17000000</c:v>
                </c:pt>
                <c:pt idx="179">
                  <c:v>8000000</c:v>
                </c:pt>
                <c:pt idx="180">
                  <c:v>10000000</c:v>
                </c:pt>
                <c:pt idx="181">
                  <c:v>6500000</c:v>
                </c:pt>
                <c:pt idx="182">
                  <c:v>11000000</c:v>
                </c:pt>
                <c:pt idx="183">
                  <c:v>17000000</c:v>
                </c:pt>
                <c:pt idx="184">
                  <c:v>22000000</c:v>
                </c:pt>
                <c:pt idx="185">
                  <c:v>6400000</c:v>
                </c:pt>
                <c:pt idx="186">
                  <c:v>2500000</c:v>
                </c:pt>
                <c:pt idx="187">
                  <c:v>9000000</c:v>
                </c:pt>
                <c:pt idx="188">
                  <c:v>27000000</c:v>
                </c:pt>
                <c:pt idx="189">
                  <c:v>4500000</c:v>
                </c:pt>
                <c:pt idx="190">
                  <c:v>19000000</c:v>
                </c:pt>
                <c:pt idx="191">
                  <c:v>15000000</c:v>
                </c:pt>
                <c:pt idx="192">
                  <c:v>1000000</c:v>
                </c:pt>
                <c:pt idx="193">
                  <c:v>15000000</c:v>
                </c:pt>
                <c:pt idx="194">
                  <c:v>17500000</c:v>
                </c:pt>
                <c:pt idx="195">
                  <c:v>15000000</c:v>
                </c:pt>
                <c:pt idx="196">
                  <c:v>10000000</c:v>
                </c:pt>
                <c:pt idx="197">
                  <c:v>3500000</c:v>
                </c:pt>
                <c:pt idx="198">
                  <c:v>40000000</c:v>
                </c:pt>
                <c:pt idx="199">
                  <c:v>8000000</c:v>
                </c:pt>
                <c:pt idx="200">
                  <c:v>9000000</c:v>
                </c:pt>
                <c:pt idx="201">
                  <c:v>19000000</c:v>
                </c:pt>
                <c:pt idx="202">
                  <c:v>25000000</c:v>
                </c:pt>
                <c:pt idx="203">
                  <c:v>24500000</c:v>
                </c:pt>
                <c:pt idx="204">
                  <c:v>10000000</c:v>
                </c:pt>
                <c:pt idx="205">
                  <c:v>17000000</c:v>
                </c:pt>
                <c:pt idx="206">
                  <c:v>3000000</c:v>
                </c:pt>
                <c:pt idx="207">
                  <c:v>31000000</c:v>
                </c:pt>
                <c:pt idx="208">
                  <c:v>6900000</c:v>
                </c:pt>
                <c:pt idx="209">
                  <c:v>6000000</c:v>
                </c:pt>
                <c:pt idx="210">
                  <c:v>7600000</c:v>
                </c:pt>
                <c:pt idx="211">
                  <c:v>15000000</c:v>
                </c:pt>
                <c:pt idx="212">
                  <c:v>44000000</c:v>
                </c:pt>
                <c:pt idx="213">
                  <c:v>11500000</c:v>
                </c:pt>
                <c:pt idx="214">
                  <c:v>900000</c:v>
                </c:pt>
                <c:pt idx="215">
                  <c:v>4000000</c:v>
                </c:pt>
                <c:pt idx="216">
                  <c:v>30000000</c:v>
                </c:pt>
                <c:pt idx="217">
                  <c:v>22000000</c:v>
                </c:pt>
                <c:pt idx="218">
                  <c:v>30000000</c:v>
                </c:pt>
                <c:pt idx="219">
                  <c:v>7500000</c:v>
                </c:pt>
                <c:pt idx="220">
                  <c:v>12000000</c:v>
                </c:pt>
                <c:pt idx="221">
                  <c:v>8800000</c:v>
                </c:pt>
                <c:pt idx="222">
                  <c:v>18500000</c:v>
                </c:pt>
                <c:pt idx="223">
                  <c:v>25000000</c:v>
                </c:pt>
                <c:pt idx="224">
                  <c:v>6000000</c:v>
                </c:pt>
                <c:pt idx="225">
                  <c:v>25000000</c:v>
                </c:pt>
                <c:pt idx="226">
                  <c:v>14500000</c:v>
                </c:pt>
                <c:pt idx="227">
                  <c:v>1100000</c:v>
                </c:pt>
                <c:pt idx="228">
                  <c:v>6000000</c:v>
                </c:pt>
                <c:pt idx="229">
                  <c:v>9000000</c:v>
                </c:pt>
                <c:pt idx="230">
                  <c:v>15000000</c:v>
                </c:pt>
                <c:pt idx="231">
                  <c:v>3000000</c:v>
                </c:pt>
                <c:pt idx="232">
                  <c:v>25000000</c:v>
                </c:pt>
                <c:pt idx="233">
                  <c:v>14000000</c:v>
                </c:pt>
                <c:pt idx="234">
                  <c:v>6400000</c:v>
                </c:pt>
                <c:pt idx="235">
                  <c:v>16000000</c:v>
                </c:pt>
                <c:pt idx="236">
                  <c:v>6000000</c:v>
                </c:pt>
                <c:pt idx="237">
                  <c:v>25000000</c:v>
                </c:pt>
                <c:pt idx="238">
                  <c:v>25000000</c:v>
                </c:pt>
                <c:pt idx="239">
                  <c:v>15000000</c:v>
                </c:pt>
                <c:pt idx="240">
                  <c:v>24500000</c:v>
                </c:pt>
                <c:pt idx="241">
                  <c:v>18500000</c:v>
                </c:pt>
                <c:pt idx="242">
                  <c:v>6000000</c:v>
                </c:pt>
                <c:pt idx="243">
                  <c:v>9000000</c:v>
                </c:pt>
                <c:pt idx="244">
                  <c:v>15000000</c:v>
                </c:pt>
                <c:pt idx="245">
                  <c:v>8000000</c:v>
                </c:pt>
                <c:pt idx="246">
                  <c:v>25000000</c:v>
                </c:pt>
                <c:pt idx="247">
                  <c:v>3300000</c:v>
                </c:pt>
                <c:pt idx="248">
                  <c:v>25000000</c:v>
                </c:pt>
                <c:pt idx="249">
                  <c:v>15000000</c:v>
                </c:pt>
                <c:pt idx="250">
                  <c:v>14000000</c:v>
                </c:pt>
                <c:pt idx="251">
                  <c:v>17000000</c:v>
                </c:pt>
                <c:pt idx="252">
                  <c:v>27000000</c:v>
                </c:pt>
                <c:pt idx="253">
                  <c:v>1100000</c:v>
                </c:pt>
                <c:pt idx="254">
                  <c:v>6000000</c:v>
                </c:pt>
                <c:pt idx="255">
                  <c:v>35000000</c:v>
                </c:pt>
                <c:pt idx="256">
                  <c:v>3600000</c:v>
                </c:pt>
                <c:pt idx="257">
                  <c:v>14000000</c:v>
                </c:pt>
                <c:pt idx="258">
                  <c:v>30000000</c:v>
                </c:pt>
                <c:pt idx="259">
                  <c:v>13000000</c:v>
                </c:pt>
                <c:pt idx="260">
                  <c:v>27000000</c:v>
                </c:pt>
                <c:pt idx="261">
                  <c:v>15000000</c:v>
                </c:pt>
                <c:pt idx="262">
                  <c:v>40000000</c:v>
                </c:pt>
                <c:pt idx="263">
                  <c:v>8500000</c:v>
                </c:pt>
                <c:pt idx="264">
                  <c:v>15000000</c:v>
                </c:pt>
                <c:pt idx="265">
                  <c:v>4500000</c:v>
                </c:pt>
                <c:pt idx="266">
                  <c:v>25000000</c:v>
                </c:pt>
                <c:pt idx="267">
                  <c:v>22000000</c:v>
                </c:pt>
                <c:pt idx="268">
                  <c:v>15000000</c:v>
                </c:pt>
                <c:pt idx="269">
                  <c:v>15000000</c:v>
                </c:pt>
                <c:pt idx="270">
                  <c:v>16000000</c:v>
                </c:pt>
                <c:pt idx="271">
                  <c:v>6000000</c:v>
                </c:pt>
                <c:pt idx="272">
                  <c:v>13000000</c:v>
                </c:pt>
                <c:pt idx="273">
                  <c:v>27000000</c:v>
                </c:pt>
                <c:pt idx="274">
                  <c:v>22700000</c:v>
                </c:pt>
                <c:pt idx="275">
                  <c:v>17000000</c:v>
                </c:pt>
                <c:pt idx="276">
                  <c:v>11000000</c:v>
                </c:pt>
                <c:pt idx="277">
                  <c:v>25000000</c:v>
                </c:pt>
                <c:pt idx="278">
                  <c:v>15000000</c:v>
                </c:pt>
                <c:pt idx="279">
                  <c:v>22000000</c:v>
                </c:pt>
                <c:pt idx="280">
                  <c:v>15000000</c:v>
                </c:pt>
                <c:pt idx="281">
                  <c:v>18000000</c:v>
                </c:pt>
                <c:pt idx="282">
                  <c:v>8000000</c:v>
                </c:pt>
                <c:pt idx="283">
                  <c:v>9000000</c:v>
                </c:pt>
                <c:pt idx="284">
                  <c:v>20000000</c:v>
                </c:pt>
                <c:pt idx="285">
                  <c:v>30000000</c:v>
                </c:pt>
                <c:pt idx="286">
                  <c:v>14000000</c:v>
                </c:pt>
                <c:pt idx="287">
                  <c:v>13000000</c:v>
                </c:pt>
                <c:pt idx="288">
                  <c:v>28000000</c:v>
                </c:pt>
                <c:pt idx="289">
                  <c:v>7500000</c:v>
                </c:pt>
                <c:pt idx="290">
                  <c:v>20000000</c:v>
                </c:pt>
                <c:pt idx="291">
                  <c:v>24000000</c:v>
                </c:pt>
                <c:pt idx="292">
                  <c:v>5000000</c:v>
                </c:pt>
                <c:pt idx="293">
                  <c:v>3700000</c:v>
                </c:pt>
                <c:pt idx="294">
                  <c:v>12500000</c:v>
                </c:pt>
                <c:pt idx="295">
                  <c:v>7000000</c:v>
                </c:pt>
                <c:pt idx="296">
                  <c:v>35000000</c:v>
                </c:pt>
                <c:pt idx="297">
                  <c:v>15000000</c:v>
                </c:pt>
                <c:pt idx="298">
                  <c:v>12000000</c:v>
                </c:pt>
                <c:pt idx="299">
                  <c:v>13000000</c:v>
                </c:pt>
                <c:pt idx="300">
                  <c:v>5000000</c:v>
                </c:pt>
                <c:pt idx="301">
                  <c:v>31000000</c:v>
                </c:pt>
                <c:pt idx="302">
                  <c:v>25000000</c:v>
                </c:pt>
                <c:pt idx="303">
                  <c:v>63000000</c:v>
                </c:pt>
                <c:pt idx="304">
                  <c:v>29000000</c:v>
                </c:pt>
                <c:pt idx="305">
                  <c:v>32000000</c:v>
                </c:pt>
                <c:pt idx="306">
                  <c:v>4000000</c:v>
                </c:pt>
                <c:pt idx="307">
                  <c:v>3700000</c:v>
                </c:pt>
                <c:pt idx="308">
                  <c:v>15000000</c:v>
                </c:pt>
                <c:pt idx="309">
                  <c:v>70000000</c:v>
                </c:pt>
                <c:pt idx="310">
                  <c:v>35000000</c:v>
                </c:pt>
                <c:pt idx="311">
                  <c:v>28000000</c:v>
                </c:pt>
                <c:pt idx="312">
                  <c:v>13000000</c:v>
                </c:pt>
                <c:pt idx="313">
                  <c:v>18000000</c:v>
                </c:pt>
                <c:pt idx="314">
                  <c:v>70000000</c:v>
                </c:pt>
                <c:pt idx="315">
                  <c:v>46630000</c:v>
                </c:pt>
                <c:pt idx="316">
                  <c:v>40000000</c:v>
                </c:pt>
                <c:pt idx="317">
                  <c:v>35000000</c:v>
                </c:pt>
                <c:pt idx="318">
                  <c:v>8500000</c:v>
                </c:pt>
                <c:pt idx="319">
                  <c:v>30000000</c:v>
                </c:pt>
                <c:pt idx="320">
                  <c:v>14000000</c:v>
                </c:pt>
                <c:pt idx="321">
                  <c:v>19000000</c:v>
                </c:pt>
                <c:pt idx="322">
                  <c:v>16400000</c:v>
                </c:pt>
                <c:pt idx="323">
                  <c:v>6500000</c:v>
                </c:pt>
                <c:pt idx="324">
                  <c:v>7500000</c:v>
                </c:pt>
                <c:pt idx="325">
                  <c:v>15000000</c:v>
                </c:pt>
                <c:pt idx="326">
                  <c:v>25000000</c:v>
                </c:pt>
                <c:pt idx="327">
                  <c:v>18000000</c:v>
                </c:pt>
                <c:pt idx="328">
                  <c:v>3000000</c:v>
                </c:pt>
                <c:pt idx="329">
                  <c:v>18000000</c:v>
                </c:pt>
                <c:pt idx="330">
                  <c:v>48000000</c:v>
                </c:pt>
                <c:pt idx="331">
                  <c:v>1500000</c:v>
                </c:pt>
                <c:pt idx="332">
                  <c:v>28000000</c:v>
                </c:pt>
                <c:pt idx="333">
                  <c:v>32000000</c:v>
                </c:pt>
                <c:pt idx="334">
                  <c:v>40000000</c:v>
                </c:pt>
                <c:pt idx="335">
                  <c:v>7500000</c:v>
                </c:pt>
                <c:pt idx="336">
                  <c:v>28000000</c:v>
                </c:pt>
                <c:pt idx="337">
                  <c:v>20000000</c:v>
                </c:pt>
                <c:pt idx="338">
                  <c:v>11500000</c:v>
                </c:pt>
                <c:pt idx="339">
                  <c:v>17000000</c:v>
                </c:pt>
                <c:pt idx="340">
                  <c:v>18000000</c:v>
                </c:pt>
                <c:pt idx="341">
                  <c:v>27800000</c:v>
                </c:pt>
                <c:pt idx="342">
                  <c:v>15000000</c:v>
                </c:pt>
                <c:pt idx="343">
                  <c:v>55000000</c:v>
                </c:pt>
                <c:pt idx="344">
                  <c:v>13000000</c:v>
                </c:pt>
                <c:pt idx="345">
                  <c:v>15000000</c:v>
                </c:pt>
                <c:pt idx="346">
                  <c:v>26000000</c:v>
                </c:pt>
                <c:pt idx="347">
                  <c:v>16000000</c:v>
                </c:pt>
                <c:pt idx="348">
                  <c:v>1200000</c:v>
                </c:pt>
                <c:pt idx="349">
                  <c:v>22000000</c:v>
                </c:pt>
                <c:pt idx="350">
                  <c:v>31000000</c:v>
                </c:pt>
                <c:pt idx="351">
                  <c:v>40000000</c:v>
                </c:pt>
                <c:pt idx="352">
                  <c:v>13000000</c:v>
                </c:pt>
                <c:pt idx="353">
                  <c:v>11000000</c:v>
                </c:pt>
                <c:pt idx="354">
                  <c:v>22000000</c:v>
                </c:pt>
                <c:pt idx="355">
                  <c:v>14000000</c:v>
                </c:pt>
                <c:pt idx="356">
                  <c:v>60000000</c:v>
                </c:pt>
                <c:pt idx="357">
                  <c:v>47000000</c:v>
                </c:pt>
                <c:pt idx="358">
                  <c:v>70000000</c:v>
                </c:pt>
                <c:pt idx="359">
                  <c:v>20000000</c:v>
                </c:pt>
                <c:pt idx="360">
                  <c:v>26000000</c:v>
                </c:pt>
                <c:pt idx="361">
                  <c:v>22000000</c:v>
                </c:pt>
                <c:pt idx="362">
                  <c:v>54000000</c:v>
                </c:pt>
                <c:pt idx="363">
                  <c:v>25000000</c:v>
                </c:pt>
                <c:pt idx="364">
                  <c:v>50000000</c:v>
                </c:pt>
                <c:pt idx="365">
                  <c:v>18000000</c:v>
                </c:pt>
                <c:pt idx="366">
                  <c:v>30000000</c:v>
                </c:pt>
                <c:pt idx="367">
                  <c:v>25000000</c:v>
                </c:pt>
                <c:pt idx="368">
                  <c:v>15000000</c:v>
                </c:pt>
                <c:pt idx="369">
                  <c:v>14000000</c:v>
                </c:pt>
                <c:pt idx="370">
                  <c:v>20000000</c:v>
                </c:pt>
                <c:pt idx="371">
                  <c:v>35000000</c:v>
                </c:pt>
                <c:pt idx="372">
                  <c:v>14000000</c:v>
                </c:pt>
                <c:pt idx="373">
                  <c:v>25000000</c:v>
                </c:pt>
                <c:pt idx="374">
                  <c:v>42000000</c:v>
                </c:pt>
                <c:pt idx="375">
                  <c:v>13500000</c:v>
                </c:pt>
                <c:pt idx="376">
                  <c:v>65000000</c:v>
                </c:pt>
                <c:pt idx="377">
                  <c:v>11000000</c:v>
                </c:pt>
                <c:pt idx="378">
                  <c:v>9500000</c:v>
                </c:pt>
                <c:pt idx="379">
                  <c:v>30000000</c:v>
                </c:pt>
                <c:pt idx="380">
                  <c:v>40000000</c:v>
                </c:pt>
                <c:pt idx="381">
                  <c:v>9000000</c:v>
                </c:pt>
                <c:pt idx="382">
                  <c:v>25000000</c:v>
                </c:pt>
                <c:pt idx="383">
                  <c:v>20000000</c:v>
                </c:pt>
                <c:pt idx="384">
                  <c:v>6500000</c:v>
                </c:pt>
                <c:pt idx="385">
                  <c:v>35000000</c:v>
                </c:pt>
                <c:pt idx="386">
                  <c:v>27000000</c:v>
                </c:pt>
                <c:pt idx="387">
                  <c:v>38000000</c:v>
                </c:pt>
                <c:pt idx="388">
                  <c:v>20000000</c:v>
                </c:pt>
                <c:pt idx="389">
                  <c:v>24000000</c:v>
                </c:pt>
                <c:pt idx="390">
                  <c:v>11000000</c:v>
                </c:pt>
                <c:pt idx="391">
                  <c:v>11000000</c:v>
                </c:pt>
                <c:pt idx="392">
                  <c:v>70000000</c:v>
                </c:pt>
                <c:pt idx="393">
                  <c:v>26000000</c:v>
                </c:pt>
                <c:pt idx="394">
                  <c:v>65000000</c:v>
                </c:pt>
                <c:pt idx="395">
                  <c:v>40000000</c:v>
                </c:pt>
                <c:pt idx="396">
                  <c:v>43000000</c:v>
                </c:pt>
                <c:pt idx="397">
                  <c:v>17000000</c:v>
                </c:pt>
                <c:pt idx="398">
                  <c:v>2500000</c:v>
                </c:pt>
                <c:pt idx="399">
                  <c:v>23000000</c:v>
                </c:pt>
                <c:pt idx="400">
                  <c:v>16000000</c:v>
                </c:pt>
                <c:pt idx="401">
                  <c:v>3500000</c:v>
                </c:pt>
                <c:pt idx="402">
                  <c:v>24000000</c:v>
                </c:pt>
                <c:pt idx="403">
                  <c:v>48000000</c:v>
                </c:pt>
                <c:pt idx="404">
                  <c:v>35000000</c:v>
                </c:pt>
                <c:pt idx="405">
                  <c:v>19000000</c:v>
                </c:pt>
                <c:pt idx="406">
                  <c:v>19000000</c:v>
                </c:pt>
                <c:pt idx="407">
                  <c:v>30000000</c:v>
                </c:pt>
                <c:pt idx="408">
                  <c:v>25000000</c:v>
                </c:pt>
                <c:pt idx="409">
                  <c:v>102000000</c:v>
                </c:pt>
                <c:pt idx="410">
                  <c:v>16500000</c:v>
                </c:pt>
                <c:pt idx="411">
                  <c:v>39000000</c:v>
                </c:pt>
                <c:pt idx="412">
                  <c:v>28000000</c:v>
                </c:pt>
                <c:pt idx="413">
                  <c:v>50000000</c:v>
                </c:pt>
                <c:pt idx="414">
                  <c:v>49000000</c:v>
                </c:pt>
                <c:pt idx="415">
                  <c:v>80000000</c:v>
                </c:pt>
                <c:pt idx="416">
                  <c:v>25000000</c:v>
                </c:pt>
                <c:pt idx="417">
                  <c:v>3000000</c:v>
                </c:pt>
                <c:pt idx="418">
                  <c:v>40000000</c:v>
                </c:pt>
                <c:pt idx="419">
                  <c:v>6000000</c:v>
                </c:pt>
                <c:pt idx="420">
                  <c:v>31000000</c:v>
                </c:pt>
                <c:pt idx="421">
                  <c:v>55000000</c:v>
                </c:pt>
                <c:pt idx="422">
                  <c:v>60000000</c:v>
                </c:pt>
                <c:pt idx="423">
                  <c:v>41000000</c:v>
                </c:pt>
                <c:pt idx="424">
                  <c:v>12500000</c:v>
                </c:pt>
                <c:pt idx="425">
                  <c:v>28000000</c:v>
                </c:pt>
                <c:pt idx="426">
                  <c:v>4500000</c:v>
                </c:pt>
                <c:pt idx="427">
                  <c:v>40000000</c:v>
                </c:pt>
                <c:pt idx="428">
                  <c:v>40000000</c:v>
                </c:pt>
                <c:pt idx="429">
                  <c:v>35000000</c:v>
                </c:pt>
                <c:pt idx="430">
                  <c:v>33000000</c:v>
                </c:pt>
                <c:pt idx="431">
                  <c:v>7000</c:v>
                </c:pt>
                <c:pt idx="432">
                  <c:v>10000000</c:v>
                </c:pt>
                <c:pt idx="433">
                  <c:v>12000000</c:v>
                </c:pt>
                <c:pt idx="434">
                  <c:v>11000000</c:v>
                </c:pt>
                <c:pt idx="435">
                  <c:v>15000000</c:v>
                </c:pt>
                <c:pt idx="436">
                  <c:v>45000000</c:v>
                </c:pt>
                <c:pt idx="437">
                  <c:v>8000000</c:v>
                </c:pt>
                <c:pt idx="438">
                  <c:v>1200000</c:v>
                </c:pt>
                <c:pt idx="439">
                  <c:v>12000000</c:v>
                </c:pt>
                <c:pt idx="440">
                  <c:v>31000000</c:v>
                </c:pt>
                <c:pt idx="441">
                  <c:v>31000000</c:v>
                </c:pt>
                <c:pt idx="442">
                  <c:v>23000000</c:v>
                </c:pt>
                <c:pt idx="443">
                  <c:v>10000000</c:v>
                </c:pt>
                <c:pt idx="444">
                  <c:v>35000000</c:v>
                </c:pt>
                <c:pt idx="445">
                  <c:v>14400000</c:v>
                </c:pt>
                <c:pt idx="446">
                  <c:v>23000000</c:v>
                </c:pt>
                <c:pt idx="447">
                  <c:v>20000000</c:v>
                </c:pt>
                <c:pt idx="448">
                  <c:v>47000000</c:v>
                </c:pt>
                <c:pt idx="449">
                  <c:v>34000000</c:v>
                </c:pt>
                <c:pt idx="450">
                  <c:v>32000000</c:v>
                </c:pt>
                <c:pt idx="451">
                  <c:v>13000000</c:v>
                </c:pt>
                <c:pt idx="452">
                  <c:v>6000000</c:v>
                </c:pt>
                <c:pt idx="453">
                  <c:v>22000000</c:v>
                </c:pt>
                <c:pt idx="454">
                  <c:v>30000000</c:v>
                </c:pt>
                <c:pt idx="455">
                  <c:v>70000000</c:v>
                </c:pt>
                <c:pt idx="456">
                  <c:v>30000000</c:v>
                </c:pt>
                <c:pt idx="457">
                  <c:v>14000000</c:v>
                </c:pt>
                <c:pt idx="458">
                  <c:v>28000000</c:v>
                </c:pt>
                <c:pt idx="459">
                  <c:v>6900000</c:v>
                </c:pt>
                <c:pt idx="460">
                  <c:v>57000000</c:v>
                </c:pt>
                <c:pt idx="461">
                  <c:v>25000000</c:v>
                </c:pt>
                <c:pt idx="462">
                  <c:v>42000000</c:v>
                </c:pt>
                <c:pt idx="463">
                  <c:v>20000000</c:v>
                </c:pt>
                <c:pt idx="464">
                  <c:v>44000000</c:v>
                </c:pt>
                <c:pt idx="465">
                  <c:v>14600000</c:v>
                </c:pt>
                <c:pt idx="466">
                  <c:v>18000000</c:v>
                </c:pt>
                <c:pt idx="467">
                  <c:v>28000000</c:v>
                </c:pt>
                <c:pt idx="468">
                  <c:v>25000000</c:v>
                </c:pt>
                <c:pt idx="469">
                  <c:v>40000000</c:v>
                </c:pt>
                <c:pt idx="470">
                  <c:v>13000000</c:v>
                </c:pt>
                <c:pt idx="471">
                  <c:v>38000000</c:v>
                </c:pt>
                <c:pt idx="472">
                  <c:v>63000000</c:v>
                </c:pt>
                <c:pt idx="473">
                  <c:v>9000000</c:v>
                </c:pt>
                <c:pt idx="474">
                  <c:v>85000000</c:v>
                </c:pt>
                <c:pt idx="475">
                  <c:v>3500000</c:v>
                </c:pt>
                <c:pt idx="476">
                  <c:v>25000000</c:v>
                </c:pt>
                <c:pt idx="477">
                  <c:v>11000000</c:v>
                </c:pt>
                <c:pt idx="478">
                  <c:v>13000000</c:v>
                </c:pt>
                <c:pt idx="479">
                  <c:v>18000000</c:v>
                </c:pt>
                <c:pt idx="480">
                  <c:v>45000000</c:v>
                </c:pt>
                <c:pt idx="481">
                  <c:v>30000000</c:v>
                </c:pt>
                <c:pt idx="482">
                  <c:v>26000000</c:v>
                </c:pt>
                <c:pt idx="483">
                  <c:v>7000000</c:v>
                </c:pt>
                <c:pt idx="484">
                  <c:v>15000000</c:v>
                </c:pt>
                <c:pt idx="485">
                  <c:v>20000000</c:v>
                </c:pt>
                <c:pt idx="486">
                  <c:v>22000000</c:v>
                </c:pt>
                <c:pt idx="487">
                  <c:v>7000000</c:v>
                </c:pt>
                <c:pt idx="488">
                  <c:v>22000000</c:v>
                </c:pt>
                <c:pt idx="489">
                  <c:v>38000000</c:v>
                </c:pt>
                <c:pt idx="490">
                  <c:v>21000000</c:v>
                </c:pt>
                <c:pt idx="491">
                  <c:v>48000000</c:v>
                </c:pt>
                <c:pt idx="492">
                  <c:v>30000000</c:v>
                </c:pt>
                <c:pt idx="493">
                  <c:v>25000000</c:v>
                </c:pt>
                <c:pt idx="494">
                  <c:v>13000000</c:v>
                </c:pt>
                <c:pt idx="495">
                  <c:v>40000000</c:v>
                </c:pt>
                <c:pt idx="496">
                  <c:v>11000000</c:v>
                </c:pt>
                <c:pt idx="497">
                  <c:v>15000000</c:v>
                </c:pt>
                <c:pt idx="498">
                  <c:v>48000000</c:v>
                </c:pt>
                <c:pt idx="499">
                  <c:v>50000000</c:v>
                </c:pt>
                <c:pt idx="500">
                  <c:v>62000000</c:v>
                </c:pt>
                <c:pt idx="501">
                  <c:v>27000</c:v>
                </c:pt>
                <c:pt idx="502">
                  <c:v>45000000</c:v>
                </c:pt>
                <c:pt idx="503">
                  <c:v>23000000</c:v>
                </c:pt>
                <c:pt idx="504">
                  <c:v>55000000</c:v>
                </c:pt>
                <c:pt idx="505">
                  <c:v>17000000</c:v>
                </c:pt>
                <c:pt idx="506">
                  <c:v>18000000</c:v>
                </c:pt>
                <c:pt idx="507">
                  <c:v>46000000</c:v>
                </c:pt>
                <c:pt idx="508">
                  <c:v>55000000</c:v>
                </c:pt>
                <c:pt idx="509">
                  <c:v>4400000</c:v>
                </c:pt>
                <c:pt idx="510">
                  <c:v>45000000</c:v>
                </c:pt>
                <c:pt idx="511">
                  <c:v>5000000</c:v>
                </c:pt>
                <c:pt idx="512">
                  <c:v>40000000</c:v>
                </c:pt>
                <c:pt idx="513">
                  <c:v>60000000</c:v>
                </c:pt>
                <c:pt idx="514">
                  <c:v>60000000</c:v>
                </c:pt>
                <c:pt idx="515">
                  <c:v>30000000</c:v>
                </c:pt>
                <c:pt idx="516">
                  <c:v>45000000</c:v>
                </c:pt>
                <c:pt idx="517">
                  <c:v>23000000</c:v>
                </c:pt>
                <c:pt idx="518">
                  <c:v>18000000</c:v>
                </c:pt>
                <c:pt idx="519">
                  <c:v>23000000</c:v>
                </c:pt>
                <c:pt idx="520">
                  <c:v>75000000</c:v>
                </c:pt>
                <c:pt idx="521">
                  <c:v>30000000</c:v>
                </c:pt>
                <c:pt idx="522">
                  <c:v>34000000</c:v>
                </c:pt>
                <c:pt idx="523">
                  <c:v>8000000</c:v>
                </c:pt>
                <c:pt idx="524">
                  <c:v>31000000</c:v>
                </c:pt>
                <c:pt idx="525">
                  <c:v>11500000</c:v>
                </c:pt>
                <c:pt idx="526">
                  <c:v>40000000</c:v>
                </c:pt>
                <c:pt idx="527">
                  <c:v>22000000</c:v>
                </c:pt>
                <c:pt idx="528">
                  <c:v>2500000</c:v>
                </c:pt>
                <c:pt idx="529">
                  <c:v>25000000</c:v>
                </c:pt>
                <c:pt idx="530">
                  <c:v>45000000</c:v>
                </c:pt>
                <c:pt idx="531">
                  <c:v>30000000</c:v>
                </c:pt>
                <c:pt idx="532">
                  <c:v>35000000</c:v>
                </c:pt>
                <c:pt idx="533">
                  <c:v>55000000</c:v>
                </c:pt>
                <c:pt idx="534">
                  <c:v>35000000</c:v>
                </c:pt>
                <c:pt idx="535">
                  <c:v>27000000</c:v>
                </c:pt>
                <c:pt idx="536">
                  <c:v>115000000</c:v>
                </c:pt>
                <c:pt idx="537">
                  <c:v>8000000</c:v>
                </c:pt>
                <c:pt idx="538">
                  <c:v>70000000</c:v>
                </c:pt>
                <c:pt idx="539">
                  <c:v>63000000</c:v>
                </c:pt>
                <c:pt idx="540">
                  <c:v>30000000</c:v>
                </c:pt>
                <c:pt idx="541">
                  <c:v>62000000</c:v>
                </c:pt>
                <c:pt idx="542">
                  <c:v>52000000</c:v>
                </c:pt>
                <c:pt idx="543">
                  <c:v>50000000</c:v>
                </c:pt>
                <c:pt idx="544">
                  <c:v>30000000</c:v>
                </c:pt>
                <c:pt idx="545">
                  <c:v>19000000</c:v>
                </c:pt>
                <c:pt idx="546">
                  <c:v>2000000</c:v>
                </c:pt>
                <c:pt idx="547">
                  <c:v>100000000</c:v>
                </c:pt>
                <c:pt idx="548">
                  <c:v>2500000</c:v>
                </c:pt>
                <c:pt idx="549">
                  <c:v>10000000</c:v>
                </c:pt>
                <c:pt idx="550">
                  <c:v>72000000</c:v>
                </c:pt>
                <c:pt idx="551">
                  <c:v>24000000</c:v>
                </c:pt>
                <c:pt idx="552">
                  <c:v>52000000</c:v>
                </c:pt>
                <c:pt idx="553">
                  <c:v>55000000</c:v>
                </c:pt>
                <c:pt idx="554">
                  <c:v>18000000</c:v>
                </c:pt>
                <c:pt idx="555">
                  <c:v>12000000</c:v>
                </c:pt>
                <c:pt idx="556">
                  <c:v>20000000</c:v>
                </c:pt>
                <c:pt idx="557">
                  <c:v>53000000</c:v>
                </c:pt>
                <c:pt idx="558">
                  <c:v>23000000</c:v>
                </c:pt>
                <c:pt idx="559">
                  <c:v>9000000</c:v>
                </c:pt>
                <c:pt idx="560">
                  <c:v>11000000</c:v>
                </c:pt>
                <c:pt idx="561">
                  <c:v>7000000</c:v>
                </c:pt>
                <c:pt idx="562">
                  <c:v>90000000</c:v>
                </c:pt>
                <c:pt idx="563">
                  <c:v>25000000</c:v>
                </c:pt>
                <c:pt idx="564">
                  <c:v>55000000</c:v>
                </c:pt>
                <c:pt idx="565">
                  <c:v>4000000</c:v>
                </c:pt>
                <c:pt idx="566">
                  <c:v>40000000</c:v>
                </c:pt>
                <c:pt idx="567">
                  <c:v>3500000</c:v>
                </c:pt>
                <c:pt idx="568">
                  <c:v>30250000</c:v>
                </c:pt>
                <c:pt idx="569">
                  <c:v>60000000</c:v>
                </c:pt>
                <c:pt idx="570">
                  <c:v>18000000</c:v>
                </c:pt>
                <c:pt idx="571">
                  <c:v>20000000</c:v>
                </c:pt>
                <c:pt idx="572">
                  <c:v>60000000</c:v>
                </c:pt>
                <c:pt idx="573">
                  <c:v>8000000</c:v>
                </c:pt>
                <c:pt idx="574">
                  <c:v>26000000</c:v>
                </c:pt>
                <c:pt idx="575">
                  <c:v>90000000</c:v>
                </c:pt>
                <c:pt idx="576">
                  <c:v>65000000</c:v>
                </c:pt>
                <c:pt idx="577">
                  <c:v>1500000</c:v>
                </c:pt>
                <c:pt idx="578">
                  <c:v>3600000</c:v>
                </c:pt>
                <c:pt idx="579">
                  <c:v>8000000</c:v>
                </c:pt>
                <c:pt idx="580">
                  <c:v>18000000</c:v>
                </c:pt>
                <c:pt idx="581">
                  <c:v>22000000</c:v>
                </c:pt>
                <c:pt idx="582">
                  <c:v>50000000</c:v>
                </c:pt>
                <c:pt idx="583">
                  <c:v>55000000</c:v>
                </c:pt>
                <c:pt idx="584">
                  <c:v>32000000</c:v>
                </c:pt>
                <c:pt idx="585">
                  <c:v>33000000</c:v>
                </c:pt>
                <c:pt idx="586">
                  <c:v>16000000</c:v>
                </c:pt>
                <c:pt idx="587">
                  <c:v>45000000</c:v>
                </c:pt>
                <c:pt idx="588">
                  <c:v>35000000</c:v>
                </c:pt>
                <c:pt idx="589">
                  <c:v>42000000</c:v>
                </c:pt>
                <c:pt idx="590">
                  <c:v>20000000</c:v>
                </c:pt>
                <c:pt idx="591">
                  <c:v>20000000</c:v>
                </c:pt>
                <c:pt idx="592">
                  <c:v>30000000</c:v>
                </c:pt>
                <c:pt idx="593">
                  <c:v>29000000</c:v>
                </c:pt>
                <c:pt idx="594">
                  <c:v>14000000</c:v>
                </c:pt>
                <c:pt idx="595">
                  <c:v>6000000</c:v>
                </c:pt>
                <c:pt idx="596">
                  <c:v>175000000</c:v>
                </c:pt>
                <c:pt idx="597">
                  <c:v>17000000</c:v>
                </c:pt>
                <c:pt idx="598">
                  <c:v>75000000</c:v>
                </c:pt>
                <c:pt idx="599">
                  <c:v>12000000</c:v>
                </c:pt>
                <c:pt idx="600">
                  <c:v>31000000</c:v>
                </c:pt>
                <c:pt idx="601">
                  <c:v>7000000</c:v>
                </c:pt>
                <c:pt idx="602">
                  <c:v>4500000</c:v>
                </c:pt>
                <c:pt idx="603">
                  <c:v>50000000</c:v>
                </c:pt>
                <c:pt idx="604">
                  <c:v>47000000</c:v>
                </c:pt>
                <c:pt idx="605">
                  <c:v>50000000</c:v>
                </c:pt>
                <c:pt idx="606">
                  <c:v>46000000</c:v>
                </c:pt>
                <c:pt idx="607">
                  <c:v>15000000</c:v>
                </c:pt>
                <c:pt idx="608">
                  <c:v>9000000</c:v>
                </c:pt>
                <c:pt idx="609">
                  <c:v>80000000</c:v>
                </c:pt>
                <c:pt idx="610">
                  <c:v>3800000</c:v>
                </c:pt>
                <c:pt idx="611">
                  <c:v>57000000</c:v>
                </c:pt>
                <c:pt idx="612">
                  <c:v>27000000</c:v>
                </c:pt>
                <c:pt idx="613">
                  <c:v>100000000</c:v>
                </c:pt>
                <c:pt idx="614">
                  <c:v>50000000</c:v>
                </c:pt>
                <c:pt idx="615">
                  <c:v>55000000</c:v>
                </c:pt>
                <c:pt idx="616">
                  <c:v>55000000</c:v>
                </c:pt>
                <c:pt idx="617">
                  <c:v>7000000</c:v>
                </c:pt>
                <c:pt idx="618">
                  <c:v>26000000</c:v>
                </c:pt>
                <c:pt idx="619">
                  <c:v>30000000</c:v>
                </c:pt>
                <c:pt idx="620">
                  <c:v>19000000</c:v>
                </c:pt>
                <c:pt idx="621">
                  <c:v>55000000</c:v>
                </c:pt>
                <c:pt idx="622">
                  <c:v>12000000</c:v>
                </c:pt>
                <c:pt idx="623">
                  <c:v>100000000</c:v>
                </c:pt>
                <c:pt idx="624">
                  <c:v>75000000</c:v>
                </c:pt>
                <c:pt idx="625">
                  <c:v>45000000</c:v>
                </c:pt>
                <c:pt idx="626">
                  <c:v>38000000</c:v>
                </c:pt>
                <c:pt idx="627">
                  <c:v>50000000</c:v>
                </c:pt>
                <c:pt idx="628">
                  <c:v>60000000</c:v>
                </c:pt>
                <c:pt idx="629">
                  <c:v>27000000</c:v>
                </c:pt>
                <c:pt idx="630">
                  <c:v>67000000</c:v>
                </c:pt>
                <c:pt idx="631">
                  <c:v>65000000</c:v>
                </c:pt>
                <c:pt idx="632">
                  <c:v>15000000</c:v>
                </c:pt>
                <c:pt idx="633">
                  <c:v>70000000</c:v>
                </c:pt>
                <c:pt idx="634">
                  <c:v>36000000</c:v>
                </c:pt>
                <c:pt idx="635">
                  <c:v>80000000</c:v>
                </c:pt>
                <c:pt idx="636">
                  <c:v>54000000</c:v>
                </c:pt>
                <c:pt idx="637">
                  <c:v>36000000</c:v>
                </c:pt>
                <c:pt idx="638">
                  <c:v>32000000</c:v>
                </c:pt>
                <c:pt idx="639">
                  <c:v>30000000</c:v>
                </c:pt>
                <c:pt idx="640">
                  <c:v>80000000</c:v>
                </c:pt>
                <c:pt idx="641">
                  <c:v>75000000</c:v>
                </c:pt>
                <c:pt idx="642">
                  <c:v>14500000</c:v>
                </c:pt>
                <c:pt idx="643">
                  <c:v>14000000</c:v>
                </c:pt>
                <c:pt idx="644">
                  <c:v>5500000</c:v>
                </c:pt>
                <c:pt idx="645">
                  <c:v>44000000</c:v>
                </c:pt>
                <c:pt idx="646">
                  <c:v>1000000</c:v>
                </c:pt>
                <c:pt idx="647">
                  <c:v>80000000</c:v>
                </c:pt>
                <c:pt idx="648">
                  <c:v>45000000</c:v>
                </c:pt>
                <c:pt idx="649">
                  <c:v>200000</c:v>
                </c:pt>
                <c:pt idx="650">
                  <c:v>26000000</c:v>
                </c:pt>
                <c:pt idx="651">
                  <c:v>40000000</c:v>
                </c:pt>
                <c:pt idx="652">
                  <c:v>45000000</c:v>
                </c:pt>
                <c:pt idx="653">
                  <c:v>92000000</c:v>
                </c:pt>
                <c:pt idx="654">
                  <c:v>50000000</c:v>
                </c:pt>
                <c:pt idx="655">
                  <c:v>85000000</c:v>
                </c:pt>
                <c:pt idx="656">
                  <c:v>75000000</c:v>
                </c:pt>
                <c:pt idx="657">
                  <c:v>36000000</c:v>
                </c:pt>
                <c:pt idx="658">
                  <c:v>45000000</c:v>
                </c:pt>
                <c:pt idx="659">
                  <c:v>50000000</c:v>
                </c:pt>
                <c:pt idx="660">
                  <c:v>16500000</c:v>
                </c:pt>
                <c:pt idx="661">
                  <c:v>125000000</c:v>
                </c:pt>
                <c:pt idx="662">
                  <c:v>18000000</c:v>
                </c:pt>
                <c:pt idx="663">
                  <c:v>15000000</c:v>
                </c:pt>
                <c:pt idx="664">
                  <c:v>15000000</c:v>
                </c:pt>
                <c:pt idx="665">
                  <c:v>36000000</c:v>
                </c:pt>
                <c:pt idx="666">
                  <c:v>1500000</c:v>
                </c:pt>
                <c:pt idx="667">
                  <c:v>20000000</c:v>
                </c:pt>
                <c:pt idx="668">
                  <c:v>250000</c:v>
                </c:pt>
                <c:pt idx="669">
                  <c:v>180000</c:v>
                </c:pt>
                <c:pt idx="670">
                  <c:v>75000000</c:v>
                </c:pt>
                <c:pt idx="671">
                  <c:v>75000000</c:v>
                </c:pt>
                <c:pt idx="672">
                  <c:v>90000000</c:v>
                </c:pt>
                <c:pt idx="673">
                  <c:v>15000000</c:v>
                </c:pt>
                <c:pt idx="674">
                  <c:v>116000000</c:v>
                </c:pt>
                <c:pt idx="675">
                  <c:v>27000000</c:v>
                </c:pt>
                <c:pt idx="676">
                  <c:v>57000000</c:v>
                </c:pt>
                <c:pt idx="677">
                  <c:v>90000000</c:v>
                </c:pt>
                <c:pt idx="678">
                  <c:v>71500000</c:v>
                </c:pt>
                <c:pt idx="679">
                  <c:v>35000000</c:v>
                </c:pt>
                <c:pt idx="680">
                  <c:v>30000000</c:v>
                </c:pt>
                <c:pt idx="681">
                  <c:v>60000000</c:v>
                </c:pt>
                <c:pt idx="682">
                  <c:v>80000000</c:v>
                </c:pt>
                <c:pt idx="683">
                  <c:v>93000000</c:v>
                </c:pt>
                <c:pt idx="684">
                  <c:v>80000000</c:v>
                </c:pt>
                <c:pt idx="685">
                  <c:v>3500000</c:v>
                </c:pt>
                <c:pt idx="686">
                  <c:v>50000000</c:v>
                </c:pt>
                <c:pt idx="687">
                  <c:v>50000000</c:v>
                </c:pt>
                <c:pt idx="688">
                  <c:v>36000000</c:v>
                </c:pt>
                <c:pt idx="689">
                  <c:v>55000000</c:v>
                </c:pt>
                <c:pt idx="690">
                  <c:v>10000000</c:v>
                </c:pt>
                <c:pt idx="691">
                  <c:v>25000000</c:v>
                </c:pt>
                <c:pt idx="692">
                  <c:v>15000000</c:v>
                </c:pt>
                <c:pt idx="693">
                  <c:v>3000000</c:v>
                </c:pt>
                <c:pt idx="694">
                  <c:v>85000000</c:v>
                </c:pt>
                <c:pt idx="695">
                  <c:v>32000000</c:v>
                </c:pt>
                <c:pt idx="696">
                  <c:v>17000000</c:v>
                </c:pt>
                <c:pt idx="697">
                  <c:v>18000000</c:v>
                </c:pt>
                <c:pt idx="698">
                  <c:v>60000000</c:v>
                </c:pt>
                <c:pt idx="699">
                  <c:v>12000000</c:v>
                </c:pt>
                <c:pt idx="700">
                  <c:v>27000000</c:v>
                </c:pt>
                <c:pt idx="701">
                  <c:v>35000000</c:v>
                </c:pt>
                <c:pt idx="702">
                  <c:v>45000000</c:v>
                </c:pt>
                <c:pt idx="703">
                  <c:v>62000000</c:v>
                </c:pt>
                <c:pt idx="704">
                  <c:v>73000000</c:v>
                </c:pt>
                <c:pt idx="705">
                  <c:v>90000000</c:v>
                </c:pt>
                <c:pt idx="706">
                  <c:v>90000000</c:v>
                </c:pt>
                <c:pt idx="707">
                  <c:v>30000000</c:v>
                </c:pt>
                <c:pt idx="708">
                  <c:v>30000000</c:v>
                </c:pt>
                <c:pt idx="709">
                  <c:v>38000000</c:v>
                </c:pt>
                <c:pt idx="710">
                  <c:v>38000000</c:v>
                </c:pt>
                <c:pt idx="711">
                  <c:v>50000000</c:v>
                </c:pt>
                <c:pt idx="712">
                  <c:v>50000000</c:v>
                </c:pt>
                <c:pt idx="713">
                  <c:v>80000000</c:v>
                </c:pt>
                <c:pt idx="714">
                  <c:v>40000000</c:v>
                </c:pt>
                <c:pt idx="715">
                  <c:v>68000000</c:v>
                </c:pt>
                <c:pt idx="716">
                  <c:v>24000000</c:v>
                </c:pt>
                <c:pt idx="717">
                  <c:v>70000000</c:v>
                </c:pt>
                <c:pt idx="718">
                  <c:v>6000000</c:v>
                </c:pt>
                <c:pt idx="719">
                  <c:v>60000000</c:v>
                </c:pt>
                <c:pt idx="720">
                  <c:v>40000000</c:v>
                </c:pt>
                <c:pt idx="721">
                  <c:v>160000000</c:v>
                </c:pt>
                <c:pt idx="722">
                  <c:v>80000000</c:v>
                </c:pt>
                <c:pt idx="723">
                  <c:v>75000000</c:v>
                </c:pt>
                <c:pt idx="724">
                  <c:v>105000000</c:v>
                </c:pt>
                <c:pt idx="725">
                  <c:v>30000000</c:v>
                </c:pt>
                <c:pt idx="726">
                  <c:v>200000000</c:v>
                </c:pt>
                <c:pt idx="727">
                  <c:v>110000000</c:v>
                </c:pt>
                <c:pt idx="728">
                  <c:v>90000000</c:v>
                </c:pt>
                <c:pt idx="729">
                  <c:v>60000000</c:v>
                </c:pt>
                <c:pt idx="730">
                  <c:v>19000000</c:v>
                </c:pt>
                <c:pt idx="731">
                  <c:v>25000000</c:v>
                </c:pt>
                <c:pt idx="732">
                  <c:v>90000000</c:v>
                </c:pt>
                <c:pt idx="733">
                  <c:v>23000000</c:v>
                </c:pt>
                <c:pt idx="734">
                  <c:v>20000000</c:v>
                </c:pt>
                <c:pt idx="735">
                  <c:v>105000000</c:v>
                </c:pt>
                <c:pt idx="736">
                  <c:v>140000000</c:v>
                </c:pt>
                <c:pt idx="737">
                  <c:v>13000000</c:v>
                </c:pt>
                <c:pt idx="738">
                  <c:v>45000000</c:v>
                </c:pt>
                <c:pt idx="739">
                  <c:v>80000000</c:v>
                </c:pt>
                <c:pt idx="740">
                  <c:v>120000000</c:v>
                </c:pt>
                <c:pt idx="741">
                  <c:v>45000000</c:v>
                </c:pt>
                <c:pt idx="742">
                  <c:v>26000000</c:v>
                </c:pt>
                <c:pt idx="743">
                  <c:v>55000000</c:v>
                </c:pt>
                <c:pt idx="744">
                  <c:v>75000000</c:v>
                </c:pt>
                <c:pt idx="745">
                  <c:v>10000000</c:v>
                </c:pt>
                <c:pt idx="746">
                  <c:v>160000000</c:v>
                </c:pt>
                <c:pt idx="747">
                  <c:v>90000000</c:v>
                </c:pt>
                <c:pt idx="748">
                  <c:v>65000000</c:v>
                </c:pt>
                <c:pt idx="749">
                  <c:v>100000000</c:v>
                </c:pt>
                <c:pt idx="750">
                  <c:v>18500000</c:v>
                </c:pt>
                <c:pt idx="751">
                  <c:v>12000000</c:v>
                </c:pt>
                <c:pt idx="752">
                  <c:v>35000000</c:v>
                </c:pt>
                <c:pt idx="753">
                  <c:v>130000000</c:v>
                </c:pt>
                <c:pt idx="754">
                  <c:v>50000000</c:v>
                </c:pt>
                <c:pt idx="755">
                  <c:v>60000000</c:v>
                </c:pt>
                <c:pt idx="756">
                  <c:v>8000000</c:v>
                </c:pt>
                <c:pt idx="757">
                  <c:v>17000000</c:v>
                </c:pt>
                <c:pt idx="758">
                  <c:v>9000000</c:v>
                </c:pt>
                <c:pt idx="759">
                  <c:v>93000000</c:v>
                </c:pt>
                <c:pt idx="760">
                  <c:v>80000000</c:v>
                </c:pt>
                <c:pt idx="761">
                  <c:v>35000000</c:v>
                </c:pt>
                <c:pt idx="762">
                  <c:v>95000000</c:v>
                </c:pt>
                <c:pt idx="763">
                  <c:v>60000000</c:v>
                </c:pt>
                <c:pt idx="764">
                  <c:v>125000000</c:v>
                </c:pt>
                <c:pt idx="765">
                  <c:v>90000000</c:v>
                </c:pt>
                <c:pt idx="766">
                  <c:v>50000000</c:v>
                </c:pt>
                <c:pt idx="767">
                  <c:v>17000000</c:v>
                </c:pt>
                <c:pt idx="768">
                  <c:v>48000000</c:v>
                </c:pt>
                <c:pt idx="769">
                  <c:v>90000000</c:v>
                </c:pt>
                <c:pt idx="770">
                  <c:v>60000000</c:v>
                </c:pt>
                <c:pt idx="771">
                  <c:v>60000000</c:v>
                </c:pt>
                <c:pt idx="772">
                  <c:v>75000000</c:v>
                </c:pt>
                <c:pt idx="773">
                  <c:v>70000000</c:v>
                </c:pt>
                <c:pt idx="774">
                  <c:v>33000000</c:v>
                </c:pt>
                <c:pt idx="775">
                  <c:v>33000000</c:v>
                </c:pt>
                <c:pt idx="776">
                  <c:v>70000000</c:v>
                </c:pt>
                <c:pt idx="777">
                  <c:v>70000000</c:v>
                </c:pt>
                <c:pt idx="778">
                  <c:v>73000000</c:v>
                </c:pt>
                <c:pt idx="779">
                  <c:v>58000000</c:v>
                </c:pt>
                <c:pt idx="780">
                  <c:v>130000000</c:v>
                </c:pt>
                <c:pt idx="781">
                  <c:v>52000000</c:v>
                </c:pt>
                <c:pt idx="782">
                  <c:v>60000000</c:v>
                </c:pt>
                <c:pt idx="783">
                  <c:v>20000000</c:v>
                </c:pt>
                <c:pt idx="784">
                  <c:v>15000000</c:v>
                </c:pt>
                <c:pt idx="785">
                  <c:v>18000000</c:v>
                </c:pt>
                <c:pt idx="786">
                  <c:v>85000000</c:v>
                </c:pt>
                <c:pt idx="787">
                  <c:v>20000000</c:v>
                </c:pt>
                <c:pt idx="788">
                  <c:v>170000000</c:v>
                </c:pt>
                <c:pt idx="789">
                  <c:v>66000000</c:v>
                </c:pt>
                <c:pt idx="790">
                  <c:v>75000000</c:v>
                </c:pt>
                <c:pt idx="791">
                  <c:v>15000000</c:v>
                </c:pt>
                <c:pt idx="792">
                  <c:v>140000000</c:v>
                </c:pt>
                <c:pt idx="793">
                  <c:v>75000000</c:v>
                </c:pt>
                <c:pt idx="794">
                  <c:v>115000000</c:v>
                </c:pt>
                <c:pt idx="795">
                  <c:v>100000000</c:v>
                </c:pt>
                <c:pt idx="796">
                  <c:v>40000000</c:v>
                </c:pt>
                <c:pt idx="797">
                  <c:v>115000000</c:v>
                </c:pt>
                <c:pt idx="798">
                  <c:v>113000000</c:v>
                </c:pt>
                <c:pt idx="799">
                  <c:v>140000000</c:v>
                </c:pt>
                <c:pt idx="800">
                  <c:v>55000000</c:v>
                </c:pt>
                <c:pt idx="801">
                  <c:v>40000000</c:v>
                </c:pt>
                <c:pt idx="802">
                  <c:v>80000000</c:v>
                </c:pt>
                <c:pt idx="803">
                  <c:v>80000000</c:v>
                </c:pt>
                <c:pt idx="804">
                  <c:v>35000000</c:v>
                </c:pt>
                <c:pt idx="805">
                  <c:v>24000000</c:v>
                </c:pt>
                <c:pt idx="806">
                  <c:v>25000000</c:v>
                </c:pt>
                <c:pt idx="807">
                  <c:v>35000000</c:v>
                </c:pt>
                <c:pt idx="808">
                  <c:v>42000000</c:v>
                </c:pt>
                <c:pt idx="809">
                  <c:v>82000000</c:v>
                </c:pt>
                <c:pt idx="810">
                  <c:v>60000000</c:v>
                </c:pt>
                <c:pt idx="811">
                  <c:v>25000000</c:v>
                </c:pt>
                <c:pt idx="812">
                  <c:v>30000000</c:v>
                </c:pt>
                <c:pt idx="813">
                  <c:v>10000000</c:v>
                </c:pt>
                <c:pt idx="814">
                  <c:v>12000000</c:v>
                </c:pt>
                <c:pt idx="815">
                  <c:v>9000000</c:v>
                </c:pt>
                <c:pt idx="816">
                  <c:v>65000000</c:v>
                </c:pt>
                <c:pt idx="817">
                  <c:v>70000000</c:v>
                </c:pt>
                <c:pt idx="818">
                  <c:v>90000000</c:v>
                </c:pt>
                <c:pt idx="819">
                  <c:v>23000000</c:v>
                </c:pt>
                <c:pt idx="820">
                  <c:v>65000000</c:v>
                </c:pt>
                <c:pt idx="821">
                  <c:v>127500000</c:v>
                </c:pt>
                <c:pt idx="822">
                  <c:v>55000000</c:v>
                </c:pt>
                <c:pt idx="823">
                  <c:v>25000000</c:v>
                </c:pt>
                <c:pt idx="824">
                  <c:v>68000000</c:v>
                </c:pt>
                <c:pt idx="825">
                  <c:v>25000000</c:v>
                </c:pt>
                <c:pt idx="826">
                  <c:v>63000000</c:v>
                </c:pt>
                <c:pt idx="827">
                  <c:v>100000000</c:v>
                </c:pt>
                <c:pt idx="828">
                  <c:v>140000000</c:v>
                </c:pt>
                <c:pt idx="829">
                  <c:v>15000000</c:v>
                </c:pt>
                <c:pt idx="830">
                  <c:v>70000000</c:v>
                </c:pt>
                <c:pt idx="831">
                  <c:v>40000000</c:v>
                </c:pt>
                <c:pt idx="832">
                  <c:v>40000000</c:v>
                </c:pt>
                <c:pt idx="833">
                  <c:v>40000000</c:v>
                </c:pt>
                <c:pt idx="834">
                  <c:v>23000000</c:v>
                </c:pt>
                <c:pt idx="835">
                  <c:v>31000000</c:v>
                </c:pt>
                <c:pt idx="836">
                  <c:v>66000000</c:v>
                </c:pt>
                <c:pt idx="837">
                  <c:v>63000000</c:v>
                </c:pt>
                <c:pt idx="838">
                  <c:v>25000000</c:v>
                </c:pt>
                <c:pt idx="839">
                  <c:v>75000000</c:v>
                </c:pt>
                <c:pt idx="840">
                  <c:v>60000000</c:v>
                </c:pt>
                <c:pt idx="841">
                  <c:v>60000</c:v>
                </c:pt>
                <c:pt idx="842">
                  <c:v>95000000</c:v>
                </c:pt>
                <c:pt idx="843">
                  <c:v>10500000</c:v>
                </c:pt>
                <c:pt idx="844">
                  <c:v>20000000</c:v>
                </c:pt>
                <c:pt idx="845">
                  <c:v>35000000</c:v>
                </c:pt>
                <c:pt idx="846">
                  <c:v>45000000</c:v>
                </c:pt>
                <c:pt idx="847">
                  <c:v>16000000</c:v>
                </c:pt>
                <c:pt idx="848">
                  <c:v>90000000</c:v>
                </c:pt>
                <c:pt idx="849">
                  <c:v>90000000</c:v>
                </c:pt>
                <c:pt idx="850">
                  <c:v>62000000</c:v>
                </c:pt>
                <c:pt idx="851">
                  <c:v>34200000</c:v>
                </c:pt>
                <c:pt idx="852">
                  <c:v>38000000</c:v>
                </c:pt>
                <c:pt idx="853">
                  <c:v>135000000</c:v>
                </c:pt>
                <c:pt idx="854">
                  <c:v>7000000</c:v>
                </c:pt>
                <c:pt idx="855">
                  <c:v>6000000</c:v>
                </c:pt>
                <c:pt idx="856">
                  <c:v>25000000</c:v>
                </c:pt>
                <c:pt idx="857">
                  <c:v>95000000</c:v>
                </c:pt>
                <c:pt idx="858">
                  <c:v>84000000</c:v>
                </c:pt>
                <c:pt idx="859">
                  <c:v>139000000</c:v>
                </c:pt>
                <c:pt idx="860">
                  <c:v>29000000</c:v>
                </c:pt>
                <c:pt idx="861">
                  <c:v>33000000</c:v>
                </c:pt>
                <c:pt idx="862">
                  <c:v>73000000</c:v>
                </c:pt>
                <c:pt idx="863">
                  <c:v>80000000</c:v>
                </c:pt>
                <c:pt idx="864">
                  <c:v>115000000</c:v>
                </c:pt>
                <c:pt idx="865">
                  <c:v>14000000</c:v>
                </c:pt>
                <c:pt idx="866">
                  <c:v>100000000</c:v>
                </c:pt>
                <c:pt idx="867">
                  <c:v>55000000</c:v>
                </c:pt>
                <c:pt idx="868">
                  <c:v>30000000</c:v>
                </c:pt>
                <c:pt idx="869">
                  <c:v>80000000</c:v>
                </c:pt>
                <c:pt idx="870">
                  <c:v>2200000</c:v>
                </c:pt>
                <c:pt idx="871">
                  <c:v>30000000</c:v>
                </c:pt>
                <c:pt idx="872">
                  <c:v>60000000</c:v>
                </c:pt>
                <c:pt idx="873">
                  <c:v>70000000</c:v>
                </c:pt>
                <c:pt idx="874">
                  <c:v>85000000</c:v>
                </c:pt>
                <c:pt idx="875">
                  <c:v>25000000</c:v>
                </c:pt>
                <c:pt idx="876">
                  <c:v>10000000</c:v>
                </c:pt>
                <c:pt idx="877">
                  <c:v>1300000</c:v>
                </c:pt>
                <c:pt idx="878">
                  <c:v>6000</c:v>
                </c:pt>
                <c:pt idx="879">
                  <c:v>48000000</c:v>
                </c:pt>
                <c:pt idx="880">
                  <c:v>60000000</c:v>
                </c:pt>
                <c:pt idx="881">
                  <c:v>21000000</c:v>
                </c:pt>
                <c:pt idx="882">
                  <c:v>9000000</c:v>
                </c:pt>
                <c:pt idx="883">
                  <c:v>40000000</c:v>
                </c:pt>
                <c:pt idx="884">
                  <c:v>79000000</c:v>
                </c:pt>
                <c:pt idx="885">
                  <c:v>93000000</c:v>
                </c:pt>
                <c:pt idx="886">
                  <c:v>10000000</c:v>
                </c:pt>
                <c:pt idx="887">
                  <c:v>100000000</c:v>
                </c:pt>
                <c:pt idx="888">
                  <c:v>90000000</c:v>
                </c:pt>
                <c:pt idx="889">
                  <c:v>7000000</c:v>
                </c:pt>
                <c:pt idx="890">
                  <c:v>46000000</c:v>
                </c:pt>
                <c:pt idx="891">
                  <c:v>100000000</c:v>
                </c:pt>
                <c:pt idx="892">
                  <c:v>93000000</c:v>
                </c:pt>
                <c:pt idx="893">
                  <c:v>70000000</c:v>
                </c:pt>
                <c:pt idx="894">
                  <c:v>11000000</c:v>
                </c:pt>
                <c:pt idx="895">
                  <c:v>50000000</c:v>
                </c:pt>
                <c:pt idx="896">
                  <c:v>55000000</c:v>
                </c:pt>
                <c:pt idx="897">
                  <c:v>95000000</c:v>
                </c:pt>
                <c:pt idx="898">
                  <c:v>12000000</c:v>
                </c:pt>
                <c:pt idx="899">
                  <c:v>68000000</c:v>
                </c:pt>
                <c:pt idx="900">
                  <c:v>60000000</c:v>
                </c:pt>
                <c:pt idx="901">
                  <c:v>133000000</c:v>
                </c:pt>
                <c:pt idx="902">
                  <c:v>25000000</c:v>
                </c:pt>
                <c:pt idx="903">
                  <c:v>60000000</c:v>
                </c:pt>
                <c:pt idx="904">
                  <c:v>80000000</c:v>
                </c:pt>
                <c:pt idx="905">
                  <c:v>10000000</c:v>
                </c:pt>
                <c:pt idx="906">
                  <c:v>15000000</c:v>
                </c:pt>
                <c:pt idx="907">
                  <c:v>66000000</c:v>
                </c:pt>
                <c:pt idx="908">
                  <c:v>94000000</c:v>
                </c:pt>
                <c:pt idx="909">
                  <c:v>94000000</c:v>
                </c:pt>
                <c:pt idx="910">
                  <c:v>40000000</c:v>
                </c:pt>
                <c:pt idx="911">
                  <c:v>12800000</c:v>
                </c:pt>
                <c:pt idx="912">
                  <c:v>15000000</c:v>
                </c:pt>
                <c:pt idx="913">
                  <c:v>123000000</c:v>
                </c:pt>
                <c:pt idx="914">
                  <c:v>80000000</c:v>
                </c:pt>
                <c:pt idx="915">
                  <c:v>29000000</c:v>
                </c:pt>
                <c:pt idx="916">
                  <c:v>2000000</c:v>
                </c:pt>
                <c:pt idx="917">
                  <c:v>130000000</c:v>
                </c:pt>
                <c:pt idx="918">
                  <c:v>40000000</c:v>
                </c:pt>
                <c:pt idx="919">
                  <c:v>103000000</c:v>
                </c:pt>
                <c:pt idx="920">
                  <c:v>137000000</c:v>
                </c:pt>
                <c:pt idx="921">
                  <c:v>50000000</c:v>
                </c:pt>
                <c:pt idx="922">
                  <c:v>19000000</c:v>
                </c:pt>
                <c:pt idx="923">
                  <c:v>37000000</c:v>
                </c:pt>
                <c:pt idx="924">
                  <c:v>45000000</c:v>
                </c:pt>
                <c:pt idx="925">
                  <c:v>140000000</c:v>
                </c:pt>
                <c:pt idx="926">
                  <c:v>1200000</c:v>
                </c:pt>
                <c:pt idx="927">
                  <c:v>60000000</c:v>
                </c:pt>
                <c:pt idx="928">
                  <c:v>13500000</c:v>
                </c:pt>
                <c:pt idx="929">
                  <c:v>4500000</c:v>
                </c:pt>
                <c:pt idx="930">
                  <c:v>65000000</c:v>
                </c:pt>
                <c:pt idx="931">
                  <c:v>43000000</c:v>
                </c:pt>
                <c:pt idx="932">
                  <c:v>102000000</c:v>
                </c:pt>
                <c:pt idx="933">
                  <c:v>200000000</c:v>
                </c:pt>
                <c:pt idx="934">
                  <c:v>48000000</c:v>
                </c:pt>
                <c:pt idx="935">
                  <c:v>60000000</c:v>
                </c:pt>
                <c:pt idx="936">
                  <c:v>7000000</c:v>
                </c:pt>
                <c:pt idx="937">
                  <c:v>100000000</c:v>
                </c:pt>
                <c:pt idx="938">
                  <c:v>51000000</c:v>
                </c:pt>
                <c:pt idx="939">
                  <c:v>100000000</c:v>
                </c:pt>
                <c:pt idx="940">
                  <c:v>13000000</c:v>
                </c:pt>
                <c:pt idx="941">
                  <c:v>65000000</c:v>
                </c:pt>
                <c:pt idx="942">
                  <c:v>55000000</c:v>
                </c:pt>
                <c:pt idx="943">
                  <c:v>55000000</c:v>
                </c:pt>
                <c:pt idx="944">
                  <c:v>73000000</c:v>
                </c:pt>
                <c:pt idx="945">
                  <c:v>37000000</c:v>
                </c:pt>
                <c:pt idx="946">
                  <c:v>85000000</c:v>
                </c:pt>
                <c:pt idx="947">
                  <c:v>60000</c:v>
                </c:pt>
                <c:pt idx="948">
                  <c:v>31000000</c:v>
                </c:pt>
                <c:pt idx="949">
                  <c:v>65000000</c:v>
                </c:pt>
                <c:pt idx="950">
                  <c:v>90000000</c:v>
                </c:pt>
                <c:pt idx="951">
                  <c:v>110000000</c:v>
                </c:pt>
                <c:pt idx="952">
                  <c:v>54000000</c:v>
                </c:pt>
                <c:pt idx="953">
                  <c:v>41300000</c:v>
                </c:pt>
                <c:pt idx="954">
                  <c:v>17000000</c:v>
                </c:pt>
                <c:pt idx="955">
                  <c:v>26000000</c:v>
                </c:pt>
                <c:pt idx="956">
                  <c:v>75000000</c:v>
                </c:pt>
                <c:pt idx="957">
                  <c:v>50000000</c:v>
                </c:pt>
                <c:pt idx="958">
                  <c:v>43000000</c:v>
                </c:pt>
                <c:pt idx="959">
                  <c:v>52000000</c:v>
                </c:pt>
                <c:pt idx="960">
                  <c:v>23000000</c:v>
                </c:pt>
                <c:pt idx="961">
                  <c:v>28000000</c:v>
                </c:pt>
                <c:pt idx="962">
                  <c:v>115000000</c:v>
                </c:pt>
                <c:pt idx="963">
                  <c:v>80000000</c:v>
                </c:pt>
                <c:pt idx="964">
                  <c:v>20000000</c:v>
                </c:pt>
                <c:pt idx="965">
                  <c:v>45000000</c:v>
                </c:pt>
                <c:pt idx="966">
                  <c:v>50000000</c:v>
                </c:pt>
                <c:pt idx="967">
                  <c:v>32000000</c:v>
                </c:pt>
                <c:pt idx="968">
                  <c:v>11000000</c:v>
                </c:pt>
                <c:pt idx="969">
                  <c:v>17000000</c:v>
                </c:pt>
                <c:pt idx="970">
                  <c:v>13000000</c:v>
                </c:pt>
                <c:pt idx="971">
                  <c:v>23000000</c:v>
                </c:pt>
                <c:pt idx="972">
                  <c:v>76000000</c:v>
                </c:pt>
                <c:pt idx="973">
                  <c:v>70000000</c:v>
                </c:pt>
                <c:pt idx="974">
                  <c:v>30000000</c:v>
                </c:pt>
                <c:pt idx="975">
                  <c:v>9000000</c:v>
                </c:pt>
                <c:pt idx="976">
                  <c:v>98000000</c:v>
                </c:pt>
                <c:pt idx="977">
                  <c:v>35000000</c:v>
                </c:pt>
                <c:pt idx="978">
                  <c:v>33000000</c:v>
                </c:pt>
                <c:pt idx="979">
                  <c:v>5000000</c:v>
                </c:pt>
                <c:pt idx="980">
                  <c:v>30000000</c:v>
                </c:pt>
                <c:pt idx="981">
                  <c:v>11000000</c:v>
                </c:pt>
                <c:pt idx="982">
                  <c:v>10000000</c:v>
                </c:pt>
                <c:pt idx="983">
                  <c:v>8600000</c:v>
                </c:pt>
                <c:pt idx="984">
                  <c:v>55000000</c:v>
                </c:pt>
                <c:pt idx="985">
                  <c:v>45000000</c:v>
                </c:pt>
                <c:pt idx="986">
                  <c:v>12000000</c:v>
                </c:pt>
                <c:pt idx="987">
                  <c:v>100000000</c:v>
                </c:pt>
                <c:pt idx="988">
                  <c:v>87000000</c:v>
                </c:pt>
                <c:pt idx="989">
                  <c:v>140000000</c:v>
                </c:pt>
                <c:pt idx="990">
                  <c:v>16000000</c:v>
                </c:pt>
                <c:pt idx="991">
                  <c:v>68000000</c:v>
                </c:pt>
                <c:pt idx="992">
                  <c:v>82000000</c:v>
                </c:pt>
                <c:pt idx="993">
                  <c:v>100000000</c:v>
                </c:pt>
                <c:pt idx="994">
                  <c:v>75000000</c:v>
                </c:pt>
                <c:pt idx="995">
                  <c:v>10000000</c:v>
                </c:pt>
                <c:pt idx="996">
                  <c:v>42000000</c:v>
                </c:pt>
                <c:pt idx="997">
                  <c:v>60000000</c:v>
                </c:pt>
                <c:pt idx="998">
                  <c:v>10000000</c:v>
                </c:pt>
                <c:pt idx="999">
                  <c:v>75000000</c:v>
                </c:pt>
                <c:pt idx="1000">
                  <c:v>53000000</c:v>
                </c:pt>
                <c:pt idx="1001">
                  <c:v>40000000</c:v>
                </c:pt>
                <c:pt idx="1002">
                  <c:v>68000000</c:v>
                </c:pt>
                <c:pt idx="1003">
                  <c:v>35000000</c:v>
                </c:pt>
                <c:pt idx="1004">
                  <c:v>27000000</c:v>
                </c:pt>
                <c:pt idx="1005">
                  <c:v>28000000</c:v>
                </c:pt>
                <c:pt idx="1006">
                  <c:v>65000000</c:v>
                </c:pt>
                <c:pt idx="1007">
                  <c:v>14000000</c:v>
                </c:pt>
                <c:pt idx="1008">
                  <c:v>120000000</c:v>
                </c:pt>
                <c:pt idx="1009">
                  <c:v>48000000</c:v>
                </c:pt>
                <c:pt idx="1010">
                  <c:v>17000000</c:v>
                </c:pt>
                <c:pt idx="1011">
                  <c:v>40000000</c:v>
                </c:pt>
                <c:pt idx="1012">
                  <c:v>38000000</c:v>
                </c:pt>
                <c:pt idx="1013">
                  <c:v>85000000</c:v>
                </c:pt>
                <c:pt idx="1014">
                  <c:v>150000000</c:v>
                </c:pt>
                <c:pt idx="1015">
                  <c:v>57000000</c:v>
                </c:pt>
                <c:pt idx="1016">
                  <c:v>29000000</c:v>
                </c:pt>
                <c:pt idx="1017">
                  <c:v>35000000</c:v>
                </c:pt>
                <c:pt idx="1018">
                  <c:v>20000000</c:v>
                </c:pt>
                <c:pt idx="1019">
                  <c:v>35000000</c:v>
                </c:pt>
                <c:pt idx="1020">
                  <c:v>60000000</c:v>
                </c:pt>
                <c:pt idx="1021">
                  <c:v>14000000</c:v>
                </c:pt>
                <c:pt idx="1022">
                  <c:v>85000000</c:v>
                </c:pt>
                <c:pt idx="1023">
                  <c:v>28000000</c:v>
                </c:pt>
                <c:pt idx="1024">
                  <c:v>25000000</c:v>
                </c:pt>
                <c:pt idx="1025">
                  <c:v>125000000</c:v>
                </c:pt>
                <c:pt idx="1026">
                  <c:v>13000000</c:v>
                </c:pt>
                <c:pt idx="1027">
                  <c:v>150000000</c:v>
                </c:pt>
                <c:pt idx="1028">
                  <c:v>20000000</c:v>
                </c:pt>
                <c:pt idx="1029">
                  <c:v>25000000</c:v>
                </c:pt>
                <c:pt idx="1030">
                  <c:v>120000000</c:v>
                </c:pt>
                <c:pt idx="1031">
                  <c:v>5000000</c:v>
                </c:pt>
                <c:pt idx="1032">
                  <c:v>17000000</c:v>
                </c:pt>
                <c:pt idx="1033">
                  <c:v>102000000</c:v>
                </c:pt>
                <c:pt idx="1034">
                  <c:v>19000000</c:v>
                </c:pt>
                <c:pt idx="1035">
                  <c:v>115000000</c:v>
                </c:pt>
                <c:pt idx="1036">
                  <c:v>2000000</c:v>
                </c:pt>
                <c:pt idx="1037">
                  <c:v>42000000</c:v>
                </c:pt>
                <c:pt idx="1038">
                  <c:v>17700000</c:v>
                </c:pt>
                <c:pt idx="1039">
                  <c:v>2000000</c:v>
                </c:pt>
                <c:pt idx="1040">
                  <c:v>52000000</c:v>
                </c:pt>
                <c:pt idx="1041">
                  <c:v>35000000</c:v>
                </c:pt>
                <c:pt idx="1042">
                  <c:v>142000000</c:v>
                </c:pt>
                <c:pt idx="1043">
                  <c:v>6000000</c:v>
                </c:pt>
                <c:pt idx="1044">
                  <c:v>1500000</c:v>
                </c:pt>
                <c:pt idx="1045">
                  <c:v>26000000</c:v>
                </c:pt>
                <c:pt idx="1046">
                  <c:v>3000000</c:v>
                </c:pt>
                <c:pt idx="1047">
                  <c:v>7500000</c:v>
                </c:pt>
                <c:pt idx="1048">
                  <c:v>107000000</c:v>
                </c:pt>
                <c:pt idx="1049">
                  <c:v>5000000</c:v>
                </c:pt>
                <c:pt idx="1050">
                  <c:v>18000000</c:v>
                </c:pt>
                <c:pt idx="1051">
                  <c:v>48000000</c:v>
                </c:pt>
                <c:pt idx="1052">
                  <c:v>50000000</c:v>
                </c:pt>
                <c:pt idx="1053">
                  <c:v>80000000</c:v>
                </c:pt>
                <c:pt idx="1054">
                  <c:v>70000000</c:v>
                </c:pt>
                <c:pt idx="1055">
                  <c:v>50000000</c:v>
                </c:pt>
                <c:pt idx="1056">
                  <c:v>36000000</c:v>
                </c:pt>
                <c:pt idx="1057">
                  <c:v>7000000</c:v>
                </c:pt>
                <c:pt idx="1058">
                  <c:v>55000000</c:v>
                </c:pt>
                <c:pt idx="1059">
                  <c:v>30000000</c:v>
                </c:pt>
                <c:pt idx="1060">
                  <c:v>35000000</c:v>
                </c:pt>
                <c:pt idx="1061">
                  <c:v>60000000</c:v>
                </c:pt>
                <c:pt idx="1062">
                  <c:v>60000000</c:v>
                </c:pt>
                <c:pt idx="1063">
                  <c:v>43000000</c:v>
                </c:pt>
                <c:pt idx="1064">
                  <c:v>47000000</c:v>
                </c:pt>
                <c:pt idx="1065">
                  <c:v>4500000</c:v>
                </c:pt>
                <c:pt idx="1066">
                  <c:v>40000000</c:v>
                </c:pt>
                <c:pt idx="1067">
                  <c:v>30000000</c:v>
                </c:pt>
                <c:pt idx="1068">
                  <c:v>80000000</c:v>
                </c:pt>
                <c:pt idx="1069">
                  <c:v>80000000</c:v>
                </c:pt>
                <c:pt idx="1070">
                  <c:v>45000000</c:v>
                </c:pt>
                <c:pt idx="1071">
                  <c:v>30000000</c:v>
                </c:pt>
                <c:pt idx="1072">
                  <c:v>48000000</c:v>
                </c:pt>
                <c:pt idx="1073">
                  <c:v>10000000</c:v>
                </c:pt>
                <c:pt idx="1074">
                  <c:v>60000000</c:v>
                </c:pt>
                <c:pt idx="1075">
                  <c:v>110000000</c:v>
                </c:pt>
                <c:pt idx="1076">
                  <c:v>5000000</c:v>
                </c:pt>
                <c:pt idx="1077">
                  <c:v>68000000</c:v>
                </c:pt>
                <c:pt idx="1078">
                  <c:v>50000000</c:v>
                </c:pt>
                <c:pt idx="1079">
                  <c:v>22000000</c:v>
                </c:pt>
                <c:pt idx="1080">
                  <c:v>1500000</c:v>
                </c:pt>
                <c:pt idx="1081">
                  <c:v>10000000</c:v>
                </c:pt>
                <c:pt idx="1082">
                  <c:v>50000000</c:v>
                </c:pt>
                <c:pt idx="1083">
                  <c:v>52000000</c:v>
                </c:pt>
                <c:pt idx="1084">
                  <c:v>45000000</c:v>
                </c:pt>
                <c:pt idx="1085">
                  <c:v>11000000</c:v>
                </c:pt>
                <c:pt idx="1086">
                  <c:v>50000000</c:v>
                </c:pt>
                <c:pt idx="1087">
                  <c:v>46000000</c:v>
                </c:pt>
                <c:pt idx="1088">
                  <c:v>92000000</c:v>
                </c:pt>
                <c:pt idx="1089">
                  <c:v>25000000</c:v>
                </c:pt>
                <c:pt idx="1090">
                  <c:v>32000000</c:v>
                </c:pt>
                <c:pt idx="1091">
                  <c:v>12000000</c:v>
                </c:pt>
                <c:pt idx="1092">
                  <c:v>21000000</c:v>
                </c:pt>
                <c:pt idx="1093">
                  <c:v>4500000</c:v>
                </c:pt>
                <c:pt idx="1094">
                  <c:v>40000000</c:v>
                </c:pt>
                <c:pt idx="1095">
                  <c:v>94000000</c:v>
                </c:pt>
                <c:pt idx="1096">
                  <c:v>30000000</c:v>
                </c:pt>
                <c:pt idx="1097">
                  <c:v>90000000</c:v>
                </c:pt>
                <c:pt idx="1098">
                  <c:v>115000000</c:v>
                </c:pt>
                <c:pt idx="1099">
                  <c:v>100000000</c:v>
                </c:pt>
                <c:pt idx="1100">
                  <c:v>49000000</c:v>
                </c:pt>
                <c:pt idx="1101">
                  <c:v>84000000</c:v>
                </c:pt>
                <c:pt idx="1102">
                  <c:v>19000000</c:v>
                </c:pt>
                <c:pt idx="1103">
                  <c:v>59000000</c:v>
                </c:pt>
                <c:pt idx="1104">
                  <c:v>80000000</c:v>
                </c:pt>
                <c:pt idx="1105">
                  <c:v>58000000</c:v>
                </c:pt>
                <c:pt idx="1106">
                  <c:v>72000000</c:v>
                </c:pt>
                <c:pt idx="1107">
                  <c:v>55000000</c:v>
                </c:pt>
                <c:pt idx="1108">
                  <c:v>30000000</c:v>
                </c:pt>
                <c:pt idx="1109">
                  <c:v>25000000</c:v>
                </c:pt>
                <c:pt idx="1110">
                  <c:v>30000000</c:v>
                </c:pt>
                <c:pt idx="1111">
                  <c:v>72000000</c:v>
                </c:pt>
                <c:pt idx="1112">
                  <c:v>68000000</c:v>
                </c:pt>
                <c:pt idx="1113">
                  <c:v>25000000</c:v>
                </c:pt>
                <c:pt idx="1114">
                  <c:v>18000000</c:v>
                </c:pt>
                <c:pt idx="1115">
                  <c:v>40000000</c:v>
                </c:pt>
                <c:pt idx="1116">
                  <c:v>25000000</c:v>
                </c:pt>
                <c:pt idx="1117">
                  <c:v>4000000</c:v>
                </c:pt>
                <c:pt idx="1118">
                  <c:v>5000000</c:v>
                </c:pt>
                <c:pt idx="1119">
                  <c:v>80000000</c:v>
                </c:pt>
                <c:pt idx="1120">
                  <c:v>30000000</c:v>
                </c:pt>
                <c:pt idx="1121">
                  <c:v>10000000</c:v>
                </c:pt>
                <c:pt idx="1122">
                  <c:v>22000000</c:v>
                </c:pt>
                <c:pt idx="1123">
                  <c:v>60000000</c:v>
                </c:pt>
                <c:pt idx="1124">
                  <c:v>15000000</c:v>
                </c:pt>
                <c:pt idx="1125">
                  <c:v>75000000</c:v>
                </c:pt>
                <c:pt idx="1126">
                  <c:v>20000000</c:v>
                </c:pt>
                <c:pt idx="1127">
                  <c:v>46000000</c:v>
                </c:pt>
                <c:pt idx="1128">
                  <c:v>50000000</c:v>
                </c:pt>
                <c:pt idx="1129">
                  <c:v>2000000</c:v>
                </c:pt>
                <c:pt idx="1130">
                  <c:v>19800000</c:v>
                </c:pt>
                <c:pt idx="1131">
                  <c:v>11800000</c:v>
                </c:pt>
                <c:pt idx="1132">
                  <c:v>1000000</c:v>
                </c:pt>
                <c:pt idx="1133">
                  <c:v>5000000</c:v>
                </c:pt>
                <c:pt idx="1134">
                  <c:v>85000000</c:v>
                </c:pt>
                <c:pt idx="1135">
                  <c:v>68000000</c:v>
                </c:pt>
                <c:pt idx="1136">
                  <c:v>4000000</c:v>
                </c:pt>
                <c:pt idx="1137">
                  <c:v>29000000</c:v>
                </c:pt>
                <c:pt idx="1138">
                  <c:v>72000000</c:v>
                </c:pt>
                <c:pt idx="1139">
                  <c:v>10000000</c:v>
                </c:pt>
                <c:pt idx="1140">
                  <c:v>9500000</c:v>
                </c:pt>
                <c:pt idx="1141">
                  <c:v>137000000</c:v>
                </c:pt>
                <c:pt idx="1142">
                  <c:v>25000000</c:v>
                </c:pt>
                <c:pt idx="1143">
                  <c:v>38000000</c:v>
                </c:pt>
                <c:pt idx="1144">
                  <c:v>78000000</c:v>
                </c:pt>
                <c:pt idx="1145">
                  <c:v>20000000</c:v>
                </c:pt>
                <c:pt idx="1146">
                  <c:v>8000000</c:v>
                </c:pt>
                <c:pt idx="1147">
                  <c:v>78000000</c:v>
                </c:pt>
                <c:pt idx="1148">
                  <c:v>60000000</c:v>
                </c:pt>
                <c:pt idx="1149">
                  <c:v>13000000</c:v>
                </c:pt>
                <c:pt idx="1150">
                  <c:v>38000000</c:v>
                </c:pt>
                <c:pt idx="1151">
                  <c:v>80000000</c:v>
                </c:pt>
                <c:pt idx="1152">
                  <c:v>60000000</c:v>
                </c:pt>
                <c:pt idx="1153">
                  <c:v>110000000</c:v>
                </c:pt>
                <c:pt idx="1154">
                  <c:v>46000000</c:v>
                </c:pt>
                <c:pt idx="1155">
                  <c:v>4000000</c:v>
                </c:pt>
                <c:pt idx="1156">
                  <c:v>18000000</c:v>
                </c:pt>
                <c:pt idx="1157">
                  <c:v>55000000</c:v>
                </c:pt>
                <c:pt idx="1158">
                  <c:v>70000000</c:v>
                </c:pt>
                <c:pt idx="1159">
                  <c:v>140000000</c:v>
                </c:pt>
                <c:pt idx="1160">
                  <c:v>21000000</c:v>
                </c:pt>
                <c:pt idx="1161">
                  <c:v>40000000</c:v>
                </c:pt>
                <c:pt idx="1162">
                  <c:v>63000000</c:v>
                </c:pt>
                <c:pt idx="1163">
                  <c:v>100000000</c:v>
                </c:pt>
                <c:pt idx="1164">
                  <c:v>12600000</c:v>
                </c:pt>
                <c:pt idx="1165">
                  <c:v>70000000</c:v>
                </c:pt>
                <c:pt idx="1166">
                  <c:v>1400000</c:v>
                </c:pt>
                <c:pt idx="1167">
                  <c:v>105000000</c:v>
                </c:pt>
                <c:pt idx="1168">
                  <c:v>70000000</c:v>
                </c:pt>
                <c:pt idx="1169">
                  <c:v>27000000</c:v>
                </c:pt>
                <c:pt idx="1170">
                  <c:v>48000000</c:v>
                </c:pt>
                <c:pt idx="1171">
                  <c:v>150000000</c:v>
                </c:pt>
                <c:pt idx="1172">
                  <c:v>41000000</c:v>
                </c:pt>
                <c:pt idx="1173">
                  <c:v>60000000</c:v>
                </c:pt>
                <c:pt idx="1174">
                  <c:v>45000000</c:v>
                </c:pt>
                <c:pt idx="1175">
                  <c:v>54000000</c:v>
                </c:pt>
                <c:pt idx="1176">
                  <c:v>31000000</c:v>
                </c:pt>
                <c:pt idx="1177">
                  <c:v>35000000</c:v>
                </c:pt>
                <c:pt idx="1178">
                  <c:v>50000000</c:v>
                </c:pt>
                <c:pt idx="1179">
                  <c:v>80000000</c:v>
                </c:pt>
                <c:pt idx="1180">
                  <c:v>17000000</c:v>
                </c:pt>
                <c:pt idx="1181">
                  <c:v>24000000</c:v>
                </c:pt>
                <c:pt idx="1182">
                  <c:v>1500000</c:v>
                </c:pt>
                <c:pt idx="1183">
                  <c:v>130000000</c:v>
                </c:pt>
                <c:pt idx="1184">
                  <c:v>65000000</c:v>
                </c:pt>
                <c:pt idx="1185">
                  <c:v>65000000</c:v>
                </c:pt>
                <c:pt idx="1186">
                  <c:v>75000000</c:v>
                </c:pt>
                <c:pt idx="1187">
                  <c:v>120000000</c:v>
                </c:pt>
                <c:pt idx="1188">
                  <c:v>18000000</c:v>
                </c:pt>
                <c:pt idx="1189">
                  <c:v>48000000</c:v>
                </c:pt>
                <c:pt idx="1190">
                  <c:v>75000000</c:v>
                </c:pt>
                <c:pt idx="1191">
                  <c:v>47000000</c:v>
                </c:pt>
                <c:pt idx="1192">
                  <c:v>5000000</c:v>
                </c:pt>
                <c:pt idx="1193">
                  <c:v>23000000</c:v>
                </c:pt>
                <c:pt idx="1194">
                  <c:v>25000000</c:v>
                </c:pt>
                <c:pt idx="1195">
                  <c:v>26000000</c:v>
                </c:pt>
                <c:pt idx="1196">
                  <c:v>28000000</c:v>
                </c:pt>
                <c:pt idx="1197">
                  <c:v>15000000</c:v>
                </c:pt>
                <c:pt idx="1198">
                  <c:v>4000000</c:v>
                </c:pt>
                <c:pt idx="1199">
                  <c:v>4000000</c:v>
                </c:pt>
                <c:pt idx="1200">
                  <c:v>150000000</c:v>
                </c:pt>
                <c:pt idx="1201">
                  <c:v>20000000</c:v>
                </c:pt>
                <c:pt idx="1202">
                  <c:v>78000000</c:v>
                </c:pt>
                <c:pt idx="1203">
                  <c:v>30000000</c:v>
                </c:pt>
                <c:pt idx="1204">
                  <c:v>109000000</c:v>
                </c:pt>
                <c:pt idx="1205">
                  <c:v>50000000</c:v>
                </c:pt>
                <c:pt idx="1206">
                  <c:v>60000000</c:v>
                </c:pt>
                <c:pt idx="1207">
                  <c:v>60000000</c:v>
                </c:pt>
                <c:pt idx="1208">
                  <c:v>40000000</c:v>
                </c:pt>
                <c:pt idx="1209">
                  <c:v>75000000</c:v>
                </c:pt>
                <c:pt idx="1210">
                  <c:v>81000000</c:v>
                </c:pt>
                <c:pt idx="1211">
                  <c:v>20000000</c:v>
                </c:pt>
                <c:pt idx="1212">
                  <c:v>16500000</c:v>
                </c:pt>
                <c:pt idx="1213">
                  <c:v>22000000</c:v>
                </c:pt>
                <c:pt idx="1214">
                  <c:v>100000000</c:v>
                </c:pt>
                <c:pt idx="1215">
                  <c:v>200000000</c:v>
                </c:pt>
                <c:pt idx="1216">
                  <c:v>40000000</c:v>
                </c:pt>
                <c:pt idx="1217">
                  <c:v>120000000</c:v>
                </c:pt>
                <c:pt idx="1218">
                  <c:v>60000000</c:v>
                </c:pt>
                <c:pt idx="1219">
                  <c:v>100000000</c:v>
                </c:pt>
                <c:pt idx="1220">
                  <c:v>92000000</c:v>
                </c:pt>
                <c:pt idx="1221">
                  <c:v>60000000</c:v>
                </c:pt>
                <c:pt idx="1222">
                  <c:v>150000000</c:v>
                </c:pt>
                <c:pt idx="1223">
                  <c:v>45000000</c:v>
                </c:pt>
                <c:pt idx="1224">
                  <c:v>130000000</c:v>
                </c:pt>
                <c:pt idx="1225">
                  <c:v>70000000</c:v>
                </c:pt>
                <c:pt idx="1226">
                  <c:v>125000000</c:v>
                </c:pt>
                <c:pt idx="1227">
                  <c:v>33000000</c:v>
                </c:pt>
                <c:pt idx="1228">
                  <c:v>130000000</c:v>
                </c:pt>
                <c:pt idx="1229">
                  <c:v>22000000</c:v>
                </c:pt>
                <c:pt idx="1230">
                  <c:v>76000000</c:v>
                </c:pt>
                <c:pt idx="1231">
                  <c:v>20000000</c:v>
                </c:pt>
                <c:pt idx="1232">
                  <c:v>5000000</c:v>
                </c:pt>
                <c:pt idx="1233">
                  <c:v>9500000</c:v>
                </c:pt>
                <c:pt idx="1234">
                  <c:v>30000000</c:v>
                </c:pt>
                <c:pt idx="1235">
                  <c:v>95000000</c:v>
                </c:pt>
                <c:pt idx="1236">
                  <c:v>140000000</c:v>
                </c:pt>
                <c:pt idx="1237">
                  <c:v>62000000</c:v>
                </c:pt>
                <c:pt idx="1238">
                  <c:v>140000000</c:v>
                </c:pt>
                <c:pt idx="1239">
                  <c:v>25000000</c:v>
                </c:pt>
                <c:pt idx="1240">
                  <c:v>80000000</c:v>
                </c:pt>
                <c:pt idx="1241">
                  <c:v>30000000</c:v>
                </c:pt>
                <c:pt idx="1242">
                  <c:v>90000000</c:v>
                </c:pt>
                <c:pt idx="1243">
                  <c:v>40000000</c:v>
                </c:pt>
                <c:pt idx="1244">
                  <c:v>110000000</c:v>
                </c:pt>
                <c:pt idx="1245">
                  <c:v>100000000</c:v>
                </c:pt>
                <c:pt idx="1246">
                  <c:v>60000000</c:v>
                </c:pt>
                <c:pt idx="1247">
                  <c:v>31000000</c:v>
                </c:pt>
                <c:pt idx="1248">
                  <c:v>85000000</c:v>
                </c:pt>
                <c:pt idx="1249">
                  <c:v>70000000</c:v>
                </c:pt>
                <c:pt idx="1250">
                  <c:v>2000000</c:v>
                </c:pt>
                <c:pt idx="1251">
                  <c:v>18000000</c:v>
                </c:pt>
                <c:pt idx="1252">
                  <c:v>55000000</c:v>
                </c:pt>
                <c:pt idx="1253">
                  <c:v>128000000</c:v>
                </c:pt>
                <c:pt idx="1254">
                  <c:v>30000000</c:v>
                </c:pt>
                <c:pt idx="1255">
                  <c:v>87000000</c:v>
                </c:pt>
                <c:pt idx="1256">
                  <c:v>113000000</c:v>
                </c:pt>
                <c:pt idx="1257">
                  <c:v>150000000</c:v>
                </c:pt>
                <c:pt idx="1258">
                  <c:v>33000000</c:v>
                </c:pt>
                <c:pt idx="1259">
                  <c:v>80000000</c:v>
                </c:pt>
                <c:pt idx="1260">
                  <c:v>29000000</c:v>
                </c:pt>
                <c:pt idx="1261">
                  <c:v>35000000</c:v>
                </c:pt>
                <c:pt idx="1262">
                  <c:v>175000000</c:v>
                </c:pt>
                <c:pt idx="1263">
                  <c:v>2500000</c:v>
                </c:pt>
                <c:pt idx="1264">
                  <c:v>45000000</c:v>
                </c:pt>
                <c:pt idx="1265">
                  <c:v>12000000</c:v>
                </c:pt>
                <c:pt idx="1266">
                  <c:v>35000000</c:v>
                </c:pt>
                <c:pt idx="1267">
                  <c:v>4000000</c:v>
                </c:pt>
                <c:pt idx="1268">
                  <c:v>30000000</c:v>
                </c:pt>
                <c:pt idx="1269">
                  <c:v>60000000</c:v>
                </c:pt>
                <c:pt idx="1270">
                  <c:v>37000000</c:v>
                </c:pt>
                <c:pt idx="1271">
                  <c:v>80000000</c:v>
                </c:pt>
                <c:pt idx="1272">
                  <c:v>25000000</c:v>
                </c:pt>
                <c:pt idx="1273">
                  <c:v>110000000</c:v>
                </c:pt>
                <c:pt idx="1274">
                  <c:v>20000000</c:v>
                </c:pt>
                <c:pt idx="1275">
                  <c:v>90000000</c:v>
                </c:pt>
                <c:pt idx="1276">
                  <c:v>60000000</c:v>
                </c:pt>
                <c:pt idx="1277">
                  <c:v>165000000</c:v>
                </c:pt>
                <c:pt idx="1278">
                  <c:v>38000000</c:v>
                </c:pt>
                <c:pt idx="1279">
                  <c:v>55000000</c:v>
                </c:pt>
                <c:pt idx="1280">
                  <c:v>160000000</c:v>
                </c:pt>
                <c:pt idx="1281">
                  <c:v>6428966</c:v>
                </c:pt>
                <c:pt idx="1282">
                  <c:v>110000000</c:v>
                </c:pt>
                <c:pt idx="1283">
                  <c:v>140000000</c:v>
                </c:pt>
                <c:pt idx="1284">
                  <c:v>52000000</c:v>
                </c:pt>
                <c:pt idx="1285">
                  <c:v>500000</c:v>
                </c:pt>
                <c:pt idx="1286">
                  <c:v>8000000</c:v>
                </c:pt>
                <c:pt idx="1287">
                  <c:v>45000000</c:v>
                </c:pt>
                <c:pt idx="1288">
                  <c:v>42000000</c:v>
                </c:pt>
                <c:pt idx="1289">
                  <c:v>75000000</c:v>
                </c:pt>
                <c:pt idx="1290">
                  <c:v>110000000</c:v>
                </c:pt>
                <c:pt idx="1291">
                  <c:v>120000000</c:v>
                </c:pt>
                <c:pt idx="1292">
                  <c:v>56600000</c:v>
                </c:pt>
                <c:pt idx="1293">
                  <c:v>30000000</c:v>
                </c:pt>
                <c:pt idx="1294">
                  <c:v>70000000</c:v>
                </c:pt>
                <c:pt idx="1295">
                  <c:v>155000000</c:v>
                </c:pt>
                <c:pt idx="1296">
                  <c:v>24000000</c:v>
                </c:pt>
                <c:pt idx="1297">
                  <c:v>270000000</c:v>
                </c:pt>
                <c:pt idx="1298">
                  <c:v>3000000</c:v>
                </c:pt>
                <c:pt idx="1299">
                  <c:v>40000000</c:v>
                </c:pt>
                <c:pt idx="1300">
                  <c:v>40000000</c:v>
                </c:pt>
                <c:pt idx="1301">
                  <c:v>120000000</c:v>
                </c:pt>
                <c:pt idx="1302">
                  <c:v>45000000</c:v>
                </c:pt>
                <c:pt idx="1303">
                  <c:v>28000000</c:v>
                </c:pt>
                <c:pt idx="1304">
                  <c:v>110000000</c:v>
                </c:pt>
                <c:pt idx="1305">
                  <c:v>40000000</c:v>
                </c:pt>
                <c:pt idx="1306">
                  <c:v>75000000</c:v>
                </c:pt>
                <c:pt idx="1307">
                  <c:v>46000000</c:v>
                </c:pt>
                <c:pt idx="1308">
                  <c:v>88000000</c:v>
                </c:pt>
                <c:pt idx="1309">
                  <c:v>2800000</c:v>
                </c:pt>
                <c:pt idx="1310">
                  <c:v>6000000</c:v>
                </c:pt>
                <c:pt idx="1311">
                  <c:v>88000000</c:v>
                </c:pt>
                <c:pt idx="1312">
                  <c:v>25000000</c:v>
                </c:pt>
                <c:pt idx="1313">
                  <c:v>25000000</c:v>
                </c:pt>
                <c:pt idx="1314">
                  <c:v>19000000</c:v>
                </c:pt>
                <c:pt idx="1315">
                  <c:v>42000000</c:v>
                </c:pt>
                <c:pt idx="1316">
                  <c:v>50000000</c:v>
                </c:pt>
                <c:pt idx="1317">
                  <c:v>18000000</c:v>
                </c:pt>
                <c:pt idx="1318">
                  <c:v>20000000</c:v>
                </c:pt>
                <c:pt idx="1319">
                  <c:v>110000000</c:v>
                </c:pt>
                <c:pt idx="1320">
                  <c:v>43000000</c:v>
                </c:pt>
                <c:pt idx="1321">
                  <c:v>26000000</c:v>
                </c:pt>
                <c:pt idx="1322">
                  <c:v>75000000</c:v>
                </c:pt>
                <c:pt idx="1323">
                  <c:v>28000000</c:v>
                </c:pt>
                <c:pt idx="1324">
                  <c:v>65000000</c:v>
                </c:pt>
                <c:pt idx="1325">
                  <c:v>90000000</c:v>
                </c:pt>
                <c:pt idx="1326">
                  <c:v>31000000</c:v>
                </c:pt>
                <c:pt idx="1327">
                  <c:v>100000000</c:v>
                </c:pt>
                <c:pt idx="1328">
                  <c:v>207000000</c:v>
                </c:pt>
                <c:pt idx="1329">
                  <c:v>6000000</c:v>
                </c:pt>
                <c:pt idx="1330">
                  <c:v>70000000</c:v>
                </c:pt>
                <c:pt idx="1331">
                  <c:v>5000000</c:v>
                </c:pt>
                <c:pt idx="1332">
                  <c:v>45000000</c:v>
                </c:pt>
                <c:pt idx="1333">
                  <c:v>84000000</c:v>
                </c:pt>
                <c:pt idx="1334">
                  <c:v>60000000</c:v>
                </c:pt>
                <c:pt idx="1335">
                  <c:v>11000000</c:v>
                </c:pt>
                <c:pt idx="1336">
                  <c:v>50000000</c:v>
                </c:pt>
                <c:pt idx="1337">
                  <c:v>30000000</c:v>
                </c:pt>
                <c:pt idx="1338">
                  <c:v>26000000</c:v>
                </c:pt>
                <c:pt idx="1339">
                  <c:v>3000000</c:v>
                </c:pt>
                <c:pt idx="1340">
                  <c:v>180000000</c:v>
                </c:pt>
                <c:pt idx="1341">
                  <c:v>40000000</c:v>
                </c:pt>
                <c:pt idx="1342">
                  <c:v>45000000</c:v>
                </c:pt>
                <c:pt idx="1343">
                  <c:v>3000000</c:v>
                </c:pt>
                <c:pt idx="1344">
                  <c:v>20000000</c:v>
                </c:pt>
                <c:pt idx="1345">
                  <c:v>19000000</c:v>
                </c:pt>
                <c:pt idx="1346">
                  <c:v>70000000</c:v>
                </c:pt>
                <c:pt idx="1347">
                  <c:v>50000000</c:v>
                </c:pt>
                <c:pt idx="1348">
                  <c:v>20000000</c:v>
                </c:pt>
                <c:pt idx="1349">
                  <c:v>28000000</c:v>
                </c:pt>
                <c:pt idx="1350">
                  <c:v>100000000</c:v>
                </c:pt>
                <c:pt idx="1351">
                  <c:v>9000000</c:v>
                </c:pt>
                <c:pt idx="1352">
                  <c:v>29000000</c:v>
                </c:pt>
                <c:pt idx="1353">
                  <c:v>1500000</c:v>
                </c:pt>
                <c:pt idx="1354">
                  <c:v>150000000</c:v>
                </c:pt>
                <c:pt idx="1355">
                  <c:v>22000000</c:v>
                </c:pt>
                <c:pt idx="1356">
                  <c:v>185000000</c:v>
                </c:pt>
                <c:pt idx="1357">
                  <c:v>50000000</c:v>
                </c:pt>
                <c:pt idx="1358">
                  <c:v>80000000</c:v>
                </c:pt>
                <c:pt idx="1359">
                  <c:v>6000000</c:v>
                </c:pt>
                <c:pt idx="1360">
                  <c:v>60000000</c:v>
                </c:pt>
                <c:pt idx="1361">
                  <c:v>45000000</c:v>
                </c:pt>
                <c:pt idx="1362">
                  <c:v>20000000</c:v>
                </c:pt>
                <c:pt idx="1363">
                  <c:v>100000000</c:v>
                </c:pt>
                <c:pt idx="1364">
                  <c:v>40000000</c:v>
                </c:pt>
                <c:pt idx="1365">
                  <c:v>65000000</c:v>
                </c:pt>
                <c:pt idx="1366">
                  <c:v>80000000</c:v>
                </c:pt>
                <c:pt idx="1367">
                  <c:v>100000000</c:v>
                </c:pt>
                <c:pt idx="1368">
                  <c:v>150000000</c:v>
                </c:pt>
                <c:pt idx="1369">
                  <c:v>43000000</c:v>
                </c:pt>
                <c:pt idx="1370">
                  <c:v>30000000</c:v>
                </c:pt>
                <c:pt idx="1371">
                  <c:v>60000000</c:v>
                </c:pt>
                <c:pt idx="1372">
                  <c:v>80000000</c:v>
                </c:pt>
                <c:pt idx="1373">
                  <c:v>50000000</c:v>
                </c:pt>
                <c:pt idx="1374">
                  <c:v>150000000</c:v>
                </c:pt>
                <c:pt idx="1375">
                  <c:v>50000000</c:v>
                </c:pt>
                <c:pt idx="1376">
                  <c:v>140000000</c:v>
                </c:pt>
                <c:pt idx="1377">
                  <c:v>75000000</c:v>
                </c:pt>
                <c:pt idx="1378">
                  <c:v>15000000</c:v>
                </c:pt>
                <c:pt idx="1379">
                  <c:v>32000000</c:v>
                </c:pt>
                <c:pt idx="1380">
                  <c:v>150000000</c:v>
                </c:pt>
                <c:pt idx="1381">
                  <c:v>60000000</c:v>
                </c:pt>
                <c:pt idx="1382">
                  <c:v>20000000</c:v>
                </c:pt>
                <c:pt idx="1383">
                  <c:v>15000000</c:v>
                </c:pt>
                <c:pt idx="1384">
                  <c:v>15000000</c:v>
                </c:pt>
                <c:pt idx="1385">
                  <c:v>150000000</c:v>
                </c:pt>
                <c:pt idx="1386">
                  <c:v>80000000</c:v>
                </c:pt>
                <c:pt idx="1387">
                  <c:v>500000</c:v>
                </c:pt>
                <c:pt idx="1388">
                  <c:v>85000000</c:v>
                </c:pt>
                <c:pt idx="1389">
                  <c:v>400000</c:v>
                </c:pt>
                <c:pt idx="1390">
                  <c:v>16000000</c:v>
                </c:pt>
                <c:pt idx="1391">
                  <c:v>60000000</c:v>
                </c:pt>
                <c:pt idx="1392">
                  <c:v>10000000</c:v>
                </c:pt>
                <c:pt idx="1393">
                  <c:v>6500000</c:v>
                </c:pt>
                <c:pt idx="1394">
                  <c:v>45000000</c:v>
                </c:pt>
                <c:pt idx="1395">
                  <c:v>27000000</c:v>
                </c:pt>
                <c:pt idx="1396">
                  <c:v>210000000</c:v>
                </c:pt>
                <c:pt idx="1397">
                  <c:v>45000000</c:v>
                </c:pt>
                <c:pt idx="1398">
                  <c:v>17000000</c:v>
                </c:pt>
                <c:pt idx="1399">
                  <c:v>50000000</c:v>
                </c:pt>
                <c:pt idx="1400">
                  <c:v>53000000</c:v>
                </c:pt>
                <c:pt idx="1401">
                  <c:v>50000000</c:v>
                </c:pt>
                <c:pt idx="1402">
                  <c:v>36000000</c:v>
                </c:pt>
                <c:pt idx="1403">
                  <c:v>50000000</c:v>
                </c:pt>
                <c:pt idx="1404">
                  <c:v>30000000</c:v>
                </c:pt>
                <c:pt idx="1405">
                  <c:v>7000000</c:v>
                </c:pt>
                <c:pt idx="1406">
                  <c:v>39000000</c:v>
                </c:pt>
                <c:pt idx="1407">
                  <c:v>10000000</c:v>
                </c:pt>
                <c:pt idx="1408">
                  <c:v>65000000</c:v>
                </c:pt>
                <c:pt idx="1409">
                  <c:v>150000000</c:v>
                </c:pt>
                <c:pt idx="1410">
                  <c:v>2700000</c:v>
                </c:pt>
                <c:pt idx="1411">
                  <c:v>37000000</c:v>
                </c:pt>
                <c:pt idx="1412">
                  <c:v>55000000</c:v>
                </c:pt>
                <c:pt idx="1413">
                  <c:v>30000000</c:v>
                </c:pt>
                <c:pt idx="1414">
                  <c:v>125000000</c:v>
                </c:pt>
                <c:pt idx="1415">
                  <c:v>30000000</c:v>
                </c:pt>
                <c:pt idx="1416">
                  <c:v>150000000</c:v>
                </c:pt>
                <c:pt idx="1417">
                  <c:v>135000000</c:v>
                </c:pt>
                <c:pt idx="1418">
                  <c:v>20000000</c:v>
                </c:pt>
                <c:pt idx="1419">
                  <c:v>80000000</c:v>
                </c:pt>
                <c:pt idx="1420">
                  <c:v>225000000</c:v>
                </c:pt>
                <c:pt idx="1421">
                  <c:v>5000000</c:v>
                </c:pt>
                <c:pt idx="1422">
                  <c:v>50000000</c:v>
                </c:pt>
                <c:pt idx="1423">
                  <c:v>22000000</c:v>
                </c:pt>
                <c:pt idx="1424">
                  <c:v>23000000</c:v>
                </c:pt>
                <c:pt idx="1425">
                  <c:v>19000000</c:v>
                </c:pt>
                <c:pt idx="1426">
                  <c:v>26000000</c:v>
                </c:pt>
                <c:pt idx="1427">
                  <c:v>45000000</c:v>
                </c:pt>
                <c:pt idx="1428">
                  <c:v>180000000</c:v>
                </c:pt>
                <c:pt idx="1429">
                  <c:v>75000000</c:v>
                </c:pt>
                <c:pt idx="1430">
                  <c:v>26000000</c:v>
                </c:pt>
                <c:pt idx="1431">
                  <c:v>9000000</c:v>
                </c:pt>
                <c:pt idx="1432">
                  <c:v>100000000</c:v>
                </c:pt>
                <c:pt idx="1433">
                  <c:v>75000000</c:v>
                </c:pt>
                <c:pt idx="1434">
                  <c:v>70000000</c:v>
                </c:pt>
                <c:pt idx="1435">
                  <c:v>25000000</c:v>
                </c:pt>
                <c:pt idx="1436">
                  <c:v>1200000</c:v>
                </c:pt>
                <c:pt idx="1437">
                  <c:v>2400000</c:v>
                </c:pt>
                <c:pt idx="1438">
                  <c:v>50000000</c:v>
                </c:pt>
                <c:pt idx="1439">
                  <c:v>60000000</c:v>
                </c:pt>
                <c:pt idx="1440">
                  <c:v>32000000</c:v>
                </c:pt>
                <c:pt idx="1441">
                  <c:v>14000000</c:v>
                </c:pt>
                <c:pt idx="1442">
                  <c:v>21000000</c:v>
                </c:pt>
                <c:pt idx="1443">
                  <c:v>30000000</c:v>
                </c:pt>
                <c:pt idx="1444">
                  <c:v>150000000</c:v>
                </c:pt>
                <c:pt idx="1445">
                  <c:v>82500000</c:v>
                </c:pt>
                <c:pt idx="1446">
                  <c:v>30000000</c:v>
                </c:pt>
                <c:pt idx="1447">
                  <c:v>7000</c:v>
                </c:pt>
                <c:pt idx="1448">
                  <c:v>65000</c:v>
                </c:pt>
                <c:pt idx="1449">
                  <c:v>10000000</c:v>
                </c:pt>
                <c:pt idx="1450">
                  <c:v>30000000</c:v>
                </c:pt>
                <c:pt idx="1451">
                  <c:v>475000</c:v>
                </c:pt>
                <c:pt idx="1452">
                  <c:v>30000000</c:v>
                </c:pt>
                <c:pt idx="1453">
                  <c:v>17500000</c:v>
                </c:pt>
                <c:pt idx="1454">
                  <c:v>7000000</c:v>
                </c:pt>
                <c:pt idx="1455">
                  <c:v>56000000</c:v>
                </c:pt>
                <c:pt idx="1456">
                  <c:v>60000000</c:v>
                </c:pt>
                <c:pt idx="1457">
                  <c:v>40000000</c:v>
                </c:pt>
                <c:pt idx="1458">
                  <c:v>150000000</c:v>
                </c:pt>
                <c:pt idx="1459">
                  <c:v>25000000</c:v>
                </c:pt>
                <c:pt idx="1460">
                  <c:v>40000000</c:v>
                </c:pt>
                <c:pt idx="1461">
                  <c:v>28000000</c:v>
                </c:pt>
                <c:pt idx="1462">
                  <c:v>43000000</c:v>
                </c:pt>
                <c:pt idx="1463">
                  <c:v>40000000</c:v>
                </c:pt>
                <c:pt idx="1464">
                  <c:v>85000000</c:v>
                </c:pt>
                <c:pt idx="1465">
                  <c:v>150000000</c:v>
                </c:pt>
                <c:pt idx="1466">
                  <c:v>22000000</c:v>
                </c:pt>
                <c:pt idx="1467">
                  <c:v>82000000</c:v>
                </c:pt>
                <c:pt idx="1468">
                  <c:v>260000000</c:v>
                </c:pt>
                <c:pt idx="1469">
                  <c:v>55000000</c:v>
                </c:pt>
                <c:pt idx="1470">
                  <c:v>30000000</c:v>
                </c:pt>
                <c:pt idx="1471">
                  <c:v>17000000</c:v>
                </c:pt>
                <c:pt idx="1472">
                  <c:v>32000000</c:v>
                </c:pt>
                <c:pt idx="1473">
                  <c:v>126000000</c:v>
                </c:pt>
                <c:pt idx="1474">
                  <c:v>50000000</c:v>
                </c:pt>
                <c:pt idx="1475">
                  <c:v>50000000</c:v>
                </c:pt>
                <c:pt idx="1476">
                  <c:v>85000000</c:v>
                </c:pt>
                <c:pt idx="1477">
                  <c:v>35000000</c:v>
                </c:pt>
                <c:pt idx="1478">
                  <c:v>13000000</c:v>
                </c:pt>
                <c:pt idx="1479">
                  <c:v>250000000</c:v>
                </c:pt>
                <c:pt idx="1480">
                  <c:v>40000000</c:v>
                </c:pt>
                <c:pt idx="1481">
                  <c:v>50000000</c:v>
                </c:pt>
                <c:pt idx="1482">
                  <c:v>62000000</c:v>
                </c:pt>
                <c:pt idx="1483">
                  <c:v>30000000</c:v>
                </c:pt>
                <c:pt idx="1484">
                  <c:v>12500000</c:v>
                </c:pt>
                <c:pt idx="1485">
                  <c:v>4200000</c:v>
                </c:pt>
                <c:pt idx="1486">
                  <c:v>25000000</c:v>
                </c:pt>
                <c:pt idx="1487">
                  <c:v>18000000</c:v>
                </c:pt>
                <c:pt idx="1488">
                  <c:v>7000000</c:v>
                </c:pt>
                <c:pt idx="1489">
                  <c:v>19000000</c:v>
                </c:pt>
                <c:pt idx="1490">
                  <c:v>26000000</c:v>
                </c:pt>
                <c:pt idx="1491">
                  <c:v>15000000</c:v>
                </c:pt>
                <c:pt idx="1492">
                  <c:v>2000000</c:v>
                </c:pt>
                <c:pt idx="1493">
                  <c:v>30000000</c:v>
                </c:pt>
                <c:pt idx="1494">
                  <c:v>8700000</c:v>
                </c:pt>
                <c:pt idx="1495">
                  <c:v>35000000</c:v>
                </c:pt>
                <c:pt idx="1496">
                  <c:v>26000000</c:v>
                </c:pt>
                <c:pt idx="1497">
                  <c:v>65000000</c:v>
                </c:pt>
                <c:pt idx="1498">
                  <c:v>12000000</c:v>
                </c:pt>
                <c:pt idx="1499">
                  <c:v>70000000</c:v>
                </c:pt>
                <c:pt idx="1500">
                  <c:v>132000000</c:v>
                </c:pt>
                <c:pt idx="1501">
                  <c:v>90000000</c:v>
                </c:pt>
                <c:pt idx="1502">
                  <c:v>50000000</c:v>
                </c:pt>
                <c:pt idx="1503">
                  <c:v>70000000</c:v>
                </c:pt>
                <c:pt idx="1504">
                  <c:v>50000000</c:v>
                </c:pt>
                <c:pt idx="1505">
                  <c:v>55000000</c:v>
                </c:pt>
                <c:pt idx="1506">
                  <c:v>60000000</c:v>
                </c:pt>
                <c:pt idx="1507">
                  <c:v>160000000</c:v>
                </c:pt>
                <c:pt idx="1508">
                  <c:v>130000000</c:v>
                </c:pt>
                <c:pt idx="1509">
                  <c:v>163000000</c:v>
                </c:pt>
                <c:pt idx="1510">
                  <c:v>40000000</c:v>
                </c:pt>
                <c:pt idx="1511">
                  <c:v>30000000</c:v>
                </c:pt>
                <c:pt idx="1512">
                  <c:v>85000000</c:v>
                </c:pt>
                <c:pt idx="1513">
                  <c:v>10000000</c:v>
                </c:pt>
                <c:pt idx="1514">
                  <c:v>25000000</c:v>
                </c:pt>
                <c:pt idx="1515">
                  <c:v>175000000</c:v>
                </c:pt>
                <c:pt idx="1516">
                  <c:v>160000000</c:v>
                </c:pt>
                <c:pt idx="1517">
                  <c:v>258000000</c:v>
                </c:pt>
                <c:pt idx="1518">
                  <c:v>55000000</c:v>
                </c:pt>
                <c:pt idx="1519">
                  <c:v>28000000</c:v>
                </c:pt>
                <c:pt idx="1520">
                  <c:v>25000000</c:v>
                </c:pt>
                <c:pt idx="1521">
                  <c:v>35000000</c:v>
                </c:pt>
                <c:pt idx="1522">
                  <c:v>72500000</c:v>
                </c:pt>
                <c:pt idx="1523">
                  <c:v>90000000</c:v>
                </c:pt>
                <c:pt idx="1524">
                  <c:v>1000000</c:v>
                </c:pt>
                <c:pt idx="1525">
                  <c:v>15000000</c:v>
                </c:pt>
                <c:pt idx="1526">
                  <c:v>65000000</c:v>
                </c:pt>
                <c:pt idx="1527">
                  <c:v>16500000</c:v>
                </c:pt>
                <c:pt idx="1528">
                  <c:v>33000000</c:v>
                </c:pt>
                <c:pt idx="1529">
                  <c:v>250000000</c:v>
                </c:pt>
                <c:pt idx="1530">
                  <c:v>150000000</c:v>
                </c:pt>
                <c:pt idx="1531">
                  <c:v>90000000</c:v>
                </c:pt>
                <c:pt idx="1532">
                  <c:v>72000000</c:v>
                </c:pt>
                <c:pt idx="1533">
                  <c:v>15000000</c:v>
                </c:pt>
                <c:pt idx="1534">
                  <c:v>60000000</c:v>
                </c:pt>
                <c:pt idx="1535">
                  <c:v>20000000</c:v>
                </c:pt>
                <c:pt idx="1536">
                  <c:v>30000000</c:v>
                </c:pt>
                <c:pt idx="1537">
                  <c:v>16000000</c:v>
                </c:pt>
                <c:pt idx="1538">
                  <c:v>7000000</c:v>
                </c:pt>
                <c:pt idx="1539">
                  <c:v>50000000</c:v>
                </c:pt>
                <c:pt idx="1540">
                  <c:v>20000000</c:v>
                </c:pt>
                <c:pt idx="1541">
                  <c:v>30000000</c:v>
                </c:pt>
                <c:pt idx="1542">
                  <c:v>20000000</c:v>
                </c:pt>
                <c:pt idx="1543">
                  <c:v>26000000</c:v>
                </c:pt>
                <c:pt idx="1544">
                  <c:v>150000000</c:v>
                </c:pt>
                <c:pt idx="1545">
                  <c:v>40000000</c:v>
                </c:pt>
                <c:pt idx="1546">
                  <c:v>100000000</c:v>
                </c:pt>
                <c:pt idx="1547">
                  <c:v>1000000</c:v>
                </c:pt>
                <c:pt idx="1548">
                  <c:v>12000000</c:v>
                </c:pt>
                <c:pt idx="1549">
                  <c:v>149000000</c:v>
                </c:pt>
                <c:pt idx="1550">
                  <c:v>950000</c:v>
                </c:pt>
                <c:pt idx="1551">
                  <c:v>5000000</c:v>
                </c:pt>
                <c:pt idx="1552">
                  <c:v>80000000</c:v>
                </c:pt>
                <c:pt idx="1553">
                  <c:v>58000000</c:v>
                </c:pt>
                <c:pt idx="1554">
                  <c:v>27000000</c:v>
                </c:pt>
                <c:pt idx="1555">
                  <c:v>10000000</c:v>
                </c:pt>
                <c:pt idx="1556">
                  <c:v>35000000</c:v>
                </c:pt>
                <c:pt idx="1557">
                  <c:v>30000000</c:v>
                </c:pt>
                <c:pt idx="1558">
                  <c:v>69000000</c:v>
                </c:pt>
                <c:pt idx="1559">
                  <c:v>50000000</c:v>
                </c:pt>
                <c:pt idx="1560">
                  <c:v>15000000</c:v>
                </c:pt>
                <c:pt idx="1561">
                  <c:v>75000000</c:v>
                </c:pt>
                <c:pt idx="1562">
                  <c:v>80000000</c:v>
                </c:pt>
                <c:pt idx="1563">
                  <c:v>16000000</c:v>
                </c:pt>
                <c:pt idx="1564">
                  <c:v>6500000</c:v>
                </c:pt>
                <c:pt idx="1565">
                  <c:v>8000000</c:v>
                </c:pt>
                <c:pt idx="1566">
                  <c:v>110000000</c:v>
                </c:pt>
                <c:pt idx="1567">
                  <c:v>45000000</c:v>
                </c:pt>
                <c:pt idx="1568">
                  <c:v>64000000</c:v>
                </c:pt>
                <c:pt idx="1569">
                  <c:v>135000000</c:v>
                </c:pt>
                <c:pt idx="1570">
                  <c:v>28000000</c:v>
                </c:pt>
                <c:pt idx="1571">
                  <c:v>14000000</c:v>
                </c:pt>
                <c:pt idx="1572">
                  <c:v>70000000</c:v>
                </c:pt>
                <c:pt idx="1573">
                  <c:v>30000000</c:v>
                </c:pt>
                <c:pt idx="1574">
                  <c:v>45000000</c:v>
                </c:pt>
                <c:pt idx="1575">
                  <c:v>40000000</c:v>
                </c:pt>
                <c:pt idx="1576">
                  <c:v>4000000</c:v>
                </c:pt>
                <c:pt idx="1577">
                  <c:v>110000000</c:v>
                </c:pt>
                <c:pt idx="1578">
                  <c:v>20000000</c:v>
                </c:pt>
                <c:pt idx="1579">
                  <c:v>7000000</c:v>
                </c:pt>
                <c:pt idx="1580">
                  <c:v>20000000</c:v>
                </c:pt>
                <c:pt idx="1581">
                  <c:v>2000000</c:v>
                </c:pt>
                <c:pt idx="1582">
                  <c:v>54000000</c:v>
                </c:pt>
                <c:pt idx="1583">
                  <c:v>25000000</c:v>
                </c:pt>
                <c:pt idx="1584">
                  <c:v>70000000</c:v>
                </c:pt>
                <c:pt idx="1585">
                  <c:v>200000000</c:v>
                </c:pt>
                <c:pt idx="1586">
                  <c:v>170000000</c:v>
                </c:pt>
                <c:pt idx="1587">
                  <c:v>33000000</c:v>
                </c:pt>
                <c:pt idx="1588">
                  <c:v>80000000</c:v>
                </c:pt>
                <c:pt idx="1589">
                  <c:v>200000000</c:v>
                </c:pt>
                <c:pt idx="1590">
                  <c:v>200000000</c:v>
                </c:pt>
                <c:pt idx="1591">
                  <c:v>15000000</c:v>
                </c:pt>
                <c:pt idx="1592">
                  <c:v>110000000</c:v>
                </c:pt>
                <c:pt idx="1593">
                  <c:v>130000000</c:v>
                </c:pt>
                <c:pt idx="1594">
                  <c:v>150000000</c:v>
                </c:pt>
                <c:pt idx="1595">
                  <c:v>65000000</c:v>
                </c:pt>
                <c:pt idx="1596">
                  <c:v>40000000</c:v>
                </c:pt>
                <c:pt idx="1597">
                  <c:v>18000000</c:v>
                </c:pt>
                <c:pt idx="1598">
                  <c:v>70000000</c:v>
                </c:pt>
                <c:pt idx="1599">
                  <c:v>30000000</c:v>
                </c:pt>
                <c:pt idx="1600">
                  <c:v>16500000</c:v>
                </c:pt>
                <c:pt idx="1601">
                  <c:v>60000000</c:v>
                </c:pt>
                <c:pt idx="1602">
                  <c:v>105000000</c:v>
                </c:pt>
                <c:pt idx="1603">
                  <c:v>30000000</c:v>
                </c:pt>
                <c:pt idx="1604">
                  <c:v>30000000</c:v>
                </c:pt>
                <c:pt idx="1605">
                  <c:v>65000000</c:v>
                </c:pt>
                <c:pt idx="1606">
                  <c:v>45000000</c:v>
                </c:pt>
                <c:pt idx="1607">
                  <c:v>61000000</c:v>
                </c:pt>
                <c:pt idx="1608">
                  <c:v>40000000</c:v>
                </c:pt>
                <c:pt idx="1609">
                  <c:v>60000000</c:v>
                </c:pt>
                <c:pt idx="1610">
                  <c:v>19400000</c:v>
                </c:pt>
                <c:pt idx="1611">
                  <c:v>50000000</c:v>
                </c:pt>
                <c:pt idx="1612">
                  <c:v>100000000</c:v>
                </c:pt>
                <c:pt idx="1613">
                  <c:v>150000000</c:v>
                </c:pt>
                <c:pt idx="1614">
                  <c:v>130000000</c:v>
                </c:pt>
                <c:pt idx="1615">
                  <c:v>100000000</c:v>
                </c:pt>
                <c:pt idx="1616">
                  <c:v>8000000</c:v>
                </c:pt>
                <c:pt idx="1617">
                  <c:v>300000000</c:v>
                </c:pt>
                <c:pt idx="1618">
                  <c:v>50000000</c:v>
                </c:pt>
                <c:pt idx="1619">
                  <c:v>25000000</c:v>
                </c:pt>
                <c:pt idx="1620">
                  <c:v>25000000</c:v>
                </c:pt>
                <c:pt idx="1621">
                  <c:v>52000000</c:v>
                </c:pt>
                <c:pt idx="1622">
                  <c:v>100000000</c:v>
                </c:pt>
                <c:pt idx="1623">
                  <c:v>4800000</c:v>
                </c:pt>
                <c:pt idx="1624">
                  <c:v>35000000</c:v>
                </c:pt>
                <c:pt idx="1625">
                  <c:v>40000000</c:v>
                </c:pt>
                <c:pt idx="1626">
                  <c:v>25000000</c:v>
                </c:pt>
                <c:pt idx="1627">
                  <c:v>85000000</c:v>
                </c:pt>
                <c:pt idx="1628">
                  <c:v>149000000</c:v>
                </c:pt>
                <c:pt idx="1629">
                  <c:v>52000000</c:v>
                </c:pt>
                <c:pt idx="1630">
                  <c:v>60000000</c:v>
                </c:pt>
                <c:pt idx="1631">
                  <c:v>45000000</c:v>
                </c:pt>
                <c:pt idx="1632">
                  <c:v>19000000</c:v>
                </c:pt>
                <c:pt idx="1633">
                  <c:v>25000000</c:v>
                </c:pt>
                <c:pt idx="1634">
                  <c:v>70000000</c:v>
                </c:pt>
                <c:pt idx="1635">
                  <c:v>39000000</c:v>
                </c:pt>
                <c:pt idx="1636">
                  <c:v>19000000</c:v>
                </c:pt>
                <c:pt idx="1637">
                  <c:v>25000000</c:v>
                </c:pt>
                <c:pt idx="1638">
                  <c:v>75000000</c:v>
                </c:pt>
                <c:pt idx="1639">
                  <c:v>34000000</c:v>
                </c:pt>
                <c:pt idx="1640">
                  <c:v>40000000</c:v>
                </c:pt>
                <c:pt idx="1641">
                  <c:v>15000000</c:v>
                </c:pt>
                <c:pt idx="1642">
                  <c:v>45000000</c:v>
                </c:pt>
                <c:pt idx="1643">
                  <c:v>120000000</c:v>
                </c:pt>
                <c:pt idx="1644">
                  <c:v>55000000</c:v>
                </c:pt>
                <c:pt idx="1645">
                  <c:v>20000000</c:v>
                </c:pt>
                <c:pt idx="1646">
                  <c:v>20000000</c:v>
                </c:pt>
                <c:pt idx="1647">
                  <c:v>28000000</c:v>
                </c:pt>
                <c:pt idx="1648">
                  <c:v>6000000</c:v>
                </c:pt>
                <c:pt idx="1649">
                  <c:v>20000000</c:v>
                </c:pt>
                <c:pt idx="1650">
                  <c:v>130000000</c:v>
                </c:pt>
                <c:pt idx="1651">
                  <c:v>55000000</c:v>
                </c:pt>
                <c:pt idx="1652">
                  <c:v>18000000</c:v>
                </c:pt>
                <c:pt idx="1653">
                  <c:v>100000000</c:v>
                </c:pt>
                <c:pt idx="1654">
                  <c:v>19000000</c:v>
                </c:pt>
                <c:pt idx="1655">
                  <c:v>60795000</c:v>
                </c:pt>
                <c:pt idx="1656">
                  <c:v>35000000</c:v>
                </c:pt>
                <c:pt idx="1657">
                  <c:v>17300000</c:v>
                </c:pt>
                <c:pt idx="1658">
                  <c:v>85000000</c:v>
                </c:pt>
                <c:pt idx="1659">
                  <c:v>140000000</c:v>
                </c:pt>
                <c:pt idx="1660">
                  <c:v>35000000</c:v>
                </c:pt>
                <c:pt idx="1661">
                  <c:v>65000000</c:v>
                </c:pt>
                <c:pt idx="1662">
                  <c:v>150000000</c:v>
                </c:pt>
                <c:pt idx="1663">
                  <c:v>60000000</c:v>
                </c:pt>
                <c:pt idx="1664">
                  <c:v>30000000</c:v>
                </c:pt>
                <c:pt idx="1665">
                  <c:v>85000000</c:v>
                </c:pt>
                <c:pt idx="1666">
                  <c:v>15000000</c:v>
                </c:pt>
                <c:pt idx="1667">
                  <c:v>67000000</c:v>
                </c:pt>
                <c:pt idx="1668">
                  <c:v>50000000</c:v>
                </c:pt>
                <c:pt idx="1669">
                  <c:v>50000000</c:v>
                </c:pt>
                <c:pt idx="1670">
                  <c:v>10000000</c:v>
                </c:pt>
                <c:pt idx="1671">
                  <c:v>75000000</c:v>
                </c:pt>
                <c:pt idx="1672">
                  <c:v>12000000</c:v>
                </c:pt>
                <c:pt idx="1673">
                  <c:v>54000000</c:v>
                </c:pt>
                <c:pt idx="1674">
                  <c:v>15000000</c:v>
                </c:pt>
                <c:pt idx="1675">
                  <c:v>85000000</c:v>
                </c:pt>
                <c:pt idx="1676">
                  <c:v>21000000</c:v>
                </c:pt>
                <c:pt idx="1677">
                  <c:v>24000000</c:v>
                </c:pt>
                <c:pt idx="1678">
                  <c:v>130000000</c:v>
                </c:pt>
                <c:pt idx="1679">
                  <c:v>24000000</c:v>
                </c:pt>
                <c:pt idx="1680">
                  <c:v>25000000</c:v>
                </c:pt>
                <c:pt idx="1681">
                  <c:v>15000000</c:v>
                </c:pt>
                <c:pt idx="1682">
                  <c:v>38000000</c:v>
                </c:pt>
                <c:pt idx="1683">
                  <c:v>39000000</c:v>
                </c:pt>
                <c:pt idx="1684">
                  <c:v>30000000</c:v>
                </c:pt>
                <c:pt idx="1685">
                  <c:v>20000000</c:v>
                </c:pt>
                <c:pt idx="1686">
                  <c:v>25000000</c:v>
                </c:pt>
                <c:pt idx="1687">
                  <c:v>35000000</c:v>
                </c:pt>
                <c:pt idx="1688">
                  <c:v>35000000</c:v>
                </c:pt>
                <c:pt idx="1689">
                  <c:v>7500000</c:v>
                </c:pt>
                <c:pt idx="1690">
                  <c:v>700000</c:v>
                </c:pt>
                <c:pt idx="1691">
                  <c:v>185000000</c:v>
                </c:pt>
                <c:pt idx="1692">
                  <c:v>25000000</c:v>
                </c:pt>
                <c:pt idx="1693">
                  <c:v>65000000</c:v>
                </c:pt>
                <c:pt idx="1694">
                  <c:v>15000000</c:v>
                </c:pt>
                <c:pt idx="1695">
                  <c:v>75000000</c:v>
                </c:pt>
                <c:pt idx="1696">
                  <c:v>30000000</c:v>
                </c:pt>
                <c:pt idx="1697">
                  <c:v>40000000</c:v>
                </c:pt>
                <c:pt idx="1698">
                  <c:v>75000000</c:v>
                </c:pt>
                <c:pt idx="1699">
                  <c:v>15000000</c:v>
                </c:pt>
                <c:pt idx="1700">
                  <c:v>110000000</c:v>
                </c:pt>
                <c:pt idx="1701">
                  <c:v>40000000</c:v>
                </c:pt>
                <c:pt idx="1702">
                  <c:v>200000000</c:v>
                </c:pt>
                <c:pt idx="1703">
                  <c:v>60000000</c:v>
                </c:pt>
                <c:pt idx="1704">
                  <c:v>15000000</c:v>
                </c:pt>
                <c:pt idx="1705">
                  <c:v>22000000</c:v>
                </c:pt>
                <c:pt idx="1706">
                  <c:v>17000000</c:v>
                </c:pt>
                <c:pt idx="1707">
                  <c:v>20000000</c:v>
                </c:pt>
                <c:pt idx="1708">
                  <c:v>70000000</c:v>
                </c:pt>
                <c:pt idx="1709">
                  <c:v>60000000</c:v>
                </c:pt>
                <c:pt idx="1710">
                  <c:v>20000000</c:v>
                </c:pt>
                <c:pt idx="1711">
                  <c:v>100000000</c:v>
                </c:pt>
                <c:pt idx="1712">
                  <c:v>1000000</c:v>
                </c:pt>
                <c:pt idx="1713">
                  <c:v>40000000</c:v>
                </c:pt>
                <c:pt idx="1714">
                  <c:v>110000000</c:v>
                </c:pt>
                <c:pt idx="1715">
                  <c:v>25000000</c:v>
                </c:pt>
                <c:pt idx="1716">
                  <c:v>35000000</c:v>
                </c:pt>
                <c:pt idx="1717">
                  <c:v>32000000</c:v>
                </c:pt>
                <c:pt idx="1718">
                  <c:v>30000000</c:v>
                </c:pt>
                <c:pt idx="1719">
                  <c:v>130000000</c:v>
                </c:pt>
                <c:pt idx="1720">
                  <c:v>24000000</c:v>
                </c:pt>
                <c:pt idx="1721">
                  <c:v>12000000</c:v>
                </c:pt>
                <c:pt idx="1722">
                  <c:v>150000000</c:v>
                </c:pt>
                <c:pt idx="1723">
                  <c:v>40000000</c:v>
                </c:pt>
                <c:pt idx="1724">
                  <c:v>25000000</c:v>
                </c:pt>
                <c:pt idx="1725">
                  <c:v>150000000</c:v>
                </c:pt>
                <c:pt idx="1726">
                  <c:v>25000000</c:v>
                </c:pt>
                <c:pt idx="1727">
                  <c:v>2600000</c:v>
                </c:pt>
                <c:pt idx="1728">
                  <c:v>36000000</c:v>
                </c:pt>
                <c:pt idx="1729">
                  <c:v>28000000</c:v>
                </c:pt>
                <c:pt idx="1730">
                  <c:v>30000000</c:v>
                </c:pt>
                <c:pt idx="1731">
                  <c:v>135000000</c:v>
                </c:pt>
                <c:pt idx="1732">
                  <c:v>12000000</c:v>
                </c:pt>
                <c:pt idx="1733">
                  <c:v>40000000</c:v>
                </c:pt>
                <c:pt idx="1734">
                  <c:v>30000000</c:v>
                </c:pt>
                <c:pt idx="1735">
                  <c:v>9000000</c:v>
                </c:pt>
                <c:pt idx="1736">
                  <c:v>30000000</c:v>
                </c:pt>
                <c:pt idx="1737">
                  <c:v>47000000</c:v>
                </c:pt>
                <c:pt idx="1738">
                  <c:v>17500000</c:v>
                </c:pt>
                <c:pt idx="1739">
                  <c:v>130000000</c:v>
                </c:pt>
                <c:pt idx="1740">
                  <c:v>70000000</c:v>
                </c:pt>
                <c:pt idx="1741">
                  <c:v>20000000</c:v>
                </c:pt>
                <c:pt idx="1742">
                  <c:v>3900000</c:v>
                </c:pt>
                <c:pt idx="1743">
                  <c:v>85000000</c:v>
                </c:pt>
                <c:pt idx="1744">
                  <c:v>20000000</c:v>
                </c:pt>
                <c:pt idx="1745">
                  <c:v>10000000</c:v>
                </c:pt>
                <c:pt idx="1746">
                  <c:v>20000000</c:v>
                </c:pt>
                <c:pt idx="1747">
                  <c:v>46000000</c:v>
                </c:pt>
                <c:pt idx="1748">
                  <c:v>35000000</c:v>
                </c:pt>
                <c:pt idx="1749">
                  <c:v>10000000</c:v>
                </c:pt>
                <c:pt idx="1750">
                  <c:v>22000000</c:v>
                </c:pt>
                <c:pt idx="1751">
                  <c:v>25000000</c:v>
                </c:pt>
                <c:pt idx="1752">
                  <c:v>11500000</c:v>
                </c:pt>
                <c:pt idx="1753">
                  <c:v>75000000</c:v>
                </c:pt>
                <c:pt idx="1754">
                  <c:v>60000000</c:v>
                </c:pt>
                <c:pt idx="1755">
                  <c:v>85000000</c:v>
                </c:pt>
                <c:pt idx="1756">
                  <c:v>1500000</c:v>
                </c:pt>
                <c:pt idx="1757">
                  <c:v>15500000</c:v>
                </c:pt>
                <c:pt idx="1758">
                  <c:v>10200000</c:v>
                </c:pt>
                <c:pt idx="1759">
                  <c:v>19000000</c:v>
                </c:pt>
                <c:pt idx="1760">
                  <c:v>21000000</c:v>
                </c:pt>
                <c:pt idx="1761">
                  <c:v>225000000</c:v>
                </c:pt>
                <c:pt idx="1762">
                  <c:v>237000000</c:v>
                </c:pt>
                <c:pt idx="1763">
                  <c:v>25000000</c:v>
                </c:pt>
                <c:pt idx="1764">
                  <c:v>200000</c:v>
                </c:pt>
                <c:pt idx="1765">
                  <c:v>40000000</c:v>
                </c:pt>
                <c:pt idx="1766">
                  <c:v>19000000</c:v>
                </c:pt>
                <c:pt idx="1767">
                  <c:v>30000000</c:v>
                </c:pt>
                <c:pt idx="1768">
                  <c:v>15000000</c:v>
                </c:pt>
                <c:pt idx="1769">
                  <c:v>40000000</c:v>
                </c:pt>
                <c:pt idx="1770">
                  <c:v>70000000</c:v>
                </c:pt>
                <c:pt idx="1771">
                  <c:v>65000000</c:v>
                </c:pt>
                <c:pt idx="1772">
                  <c:v>5000000</c:v>
                </c:pt>
                <c:pt idx="1773">
                  <c:v>85000000</c:v>
                </c:pt>
                <c:pt idx="1774">
                  <c:v>70000000</c:v>
                </c:pt>
                <c:pt idx="1775">
                  <c:v>26000000</c:v>
                </c:pt>
                <c:pt idx="1776">
                  <c:v>10000000</c:v>
                </c:pt>
                <c:pt idx="1777">
                  <c:v>100000000</c:v>
                </c:pt>
                <c:pt idx="1778">
                  <c:v>20000000</c:v>
                </c:pt>
                <c:pt idx="1779">
                  <c:v>70000000</c:v>
                </c:pt>
                <c:pt idx="1780">
                  <c:v>225000000</c:v>
                </c:pt>
                <c:pt idx="1781">
                  <c:v>15000000</c:v>
                </c:pt>
                <c:pt idx="1782">
                  <c:v>21000000</c:v>
                </c:pt>
                <c:pt idx="1783">
                  <c:v>105000000</c:v>
                </c:pt>
                <c:pt idx="1784">
                  <c:v>15000000</c:v>
                </c:pt>
                <c:pt idx="1785">
                  <c:v>20000000</c:v>
                </c:pt>
                <c:pt idx="1786">
                  <c:v>150000000</c:v>
                </c:pt>
                <c:pt idx="1787">
                  <c:v>30000000</c:v>
                </c:pt>
                <c:pt idx="1788">
                  <c:v>60000000</c:v>
                </c:pt>
                <c:pt idx="1789">
                  <c:v>10000000</c:v>
                </c:pt>
                <c:pt idx="1790">
                  <c:v>30000000</c:v>
                </c:pt>
                <c:pt idx="1791">
                  <c:v>5000000</c:v>
                </c:pt>
                <c:pt idx="1792">
                  <c:v>35000000</c:v>
                </c:pt>
                <c:pt idx="1793">
                  <c:v>60000000</c:v>
                </c:pt>
                <c:pt idx="1794">
                  <c:v>130000000</c:v>
                </c:pt>
                <c:pt idx="1795">
                  <c:v>26000000</c:v>
                </c:pt>
                <c:pt idx="1796">
                  <c:v>9000000</c:v>
                </c:pt>
                <c:pt idx="1797">
                  <c:v>52000000</c:v>
                </c:pt>
                <c:pt idx="1798">
                  <c:v>20000000</c:v>
                </c:pt>
                <c:pt idx="1799">
                  <c:v>150000000</c:v>
                </c:pt>
                <c:pt idx="1800">
                  <c:v>20000000</c:v>
                </c:pt>
                <c:pt idx="1801">
                  <c:v>20000000</c:v>
                </c:pt>
                <c:pt idx="1802">
                  <c:v>30000000</c:v>
                </c:pt>
                <c:pt idx="1803">
                  <c:v>15000000</c:v>
                </c:pt>
                <c:pt idx="1804">
                  <c:v>150000000</c:v>
                </c:pt>
                <c:pt idx="1805">
                  <c:v>15000000</c:v>
                </c:pt>
                <c:pt idx="1806">
                  <c:v>20000000</c:v>
                </c:pt>
                <c:pt idx="1807">
                  <c:v>125000000</c:v>
                </c:pt>
                <c:pt idx="1808">
                  <c:v>160000000</c:v>
                </c:pt>
                <c:pt idx="1809">
                  <c:v>8000000</c:v>
                </c:pt>
                <c:pt idx="1810">
                  <c:v>27500000</c:v>
                </c:pt>
                <c:pt idx="1811">
                  <c:v>12000000</c:v>
                </c:pt>
                <c:pt idx="1812">
                  <c:v>15000000</c:v>
                </c:pt>
                <c:pt idx="1813">
                  <c:v>150000000</c:v>
                </c:pt>
                <c:pt idx="1814">
                  <c:v>15000000</c:v>
                </c:pt>
                <c:pt idx="1815">
                  <c:v>7300000</c:v>
                </c:pt>
                <c:pt idx="1816">
                  <c:v>15000000</c:v>
                </c:pt>
                <c:pt idx="1817">
                  <c:v>79000000</c:v>
                </c:pt>
                <c:pt idx="1818">
                  <c:v>23000000</c:v>
                </c:pt>
                <c:pt idx="1819">
                  <c:v>120000000</c:v>
                </c:pt>
                <c:pt idx="1820">
                  <c:v>62000000</c:v>
                </c:pt>
                <c:pt idx="1821">
                  <c:v>45000000</c:v>
                </c:pt>
                <c:pt idx="1822">
                  <c:v>95000000</c:v>
                </c:pt>
                <c:pt idx="1823">
                  <c:v>55000000</c:v>
                </c:pt>
                <c:pt idx="1824">
                  <c:v>20000000</c:v>
                </c:pt>
                <c:pt idx="1825">
                  <c:v>2500000</c:v>
                </c:pt>
                <c:pt idx="1826">
                  <c:v>16500000</c:v>
                </c:pt>
                <c:pt idx="1827">
                  <c:v>19000000</c:v>
                </c:pt>
                <c:pt idx="1828">
                  <c:v>90000000</c:v>
                </c:pt>
                <c:pt idx="1829">
                  <c:v>165000000</c:v>
                </c:pt>
                <c:pt idx="1830">
                  <c:v>190000000</c:v>
                </c:pt>
                <c:pt idx="1831">
                  <c:v>14000000</c:v>
                </c:pt>
                <c:pt idx="1832">
                  <c:v>52000000</c:v>
                </c:pt>
                <c:pt idx="1833">
                  <c:v>40000000</c:v>
                </c:pt>
                <c:pt idx="1834">
                  <c:v>37500000</c:v>
                </c:pt>
                <c:pt idx="1835">
                  <c:v>60000000</c:v>
                </c:pt>
                <c:pt idx="1836">
                  <c:v>60000000</c:v>
                </c:pt>
                <c:pt idx="1837">
                  <c:v>60000000</c:v>
                </c:pt>
                <c:pt idx="1838">
                  <c:v>61000000</c:v>
                </c:pt>
                <c:pt idx="1839">
                  <c:v>55000000</c:v>
                </c:pt>
                <c:pt idx="1840">
                  <c:v>45000000</c:v>
                </c:pt>
                <c:pt idx="1841">
                  <c:v>70000000</c:v>
                </c:pt>
                <c:pt idx="1842">
                  <c:v>20000000</c:v>
                </c:pt>
                <c:pt idx="1843">
                  <c:v>200000000</c:v>
                </c:pt>
                <c:pt idx="1844">
                  <c:v>160000000</c:v>
                </c:pt>
                <c:pt idx="1845">
                  <c:v>60000000</c:v>
                </c:pt>
                <c:pt idx="1846">
                  <c:v>35000000</c:v>
                </c:pt>
                <c:pt idx="1847">
                  <c:v>85000000</c:v>
                </c:pt>
                <c:pt idx="1848">
                  <c:v>21000000</c:v>
                </c:pt>
                <c:pt idx="1849">
                  <c:v>16000000</c:v>
                </c:pt>
                <c:pt idx="1850">
                  <c:v>65000000</c:v>
                </c:pt>
                <c:pt idx="1851">
                  <c:v>55000000</c:v>
                </c:pt>
                <c:pt idx="1852">
                  <c:v>37000000</c:v>
                </c:pt>
                <c:pt idx="1853">
                  <c:v>35000000</c:v>
                </c:pt>
                <c:pt idx="1854">
                  <c:v>4000000</c:v>
                </c:pt>
                <c:pt idx="1855">
                  <c:v>20000000</c:v>
                </c:pt>
                <c:pt idx="1856">
                  <c:v>100000000</c:v>
                </c:pt>
                <c:pt idx="1857">
                  <c:v>6000000</c:v>
                </c:pt>
                <c:pt idx="1858">
                  <c:v>15000000</c:v>
                </c:pt>
                <c:pt idx="1859">
                  <c:v>220000000</c:v>
                </c:pt>
                <c:pt idx="1860">
                  <c:v>100000000</c:v>
                </c:pt>
                <c:pt idx="1861">
                  <c:v>25000000</c:v>
                </c:pt>
                <c:pt idx="1862">
                  <c:v>145000000</c:v>
                </c:pt>
                <c:pt idx="1863">
                  <c:v>25000000</c:v>
                </c:pt>
                <c:pt idx="1864">
                  <c:v>4000000</c:v>
                </c:pt>
                <c:pt idx="1865">
                  <c:v>8000000</c:v>
                </c:pt>
                <c:pt idx="1866">
                  <c:v>12000000</c:v>
                </c:pt>
                <c:pt idx="1867">
                  <c:v>145000000</c:v>
                </c:pt>
                <c:pt idx="1868">
                  <c:v>55000000</c:v>
                </c:pt>
                <c:pt idx="1869">
                  <c:v>40000000</c:v>
                </c:pt>
                <c:pt idx="1870">
                  <c:v>25000000</c:v>
                </c:pt>
                <c:pt idx="1871">
                  <c:v>200000000</c:v>
                </c:pt>
                <c:pt idx="1872">
                  <c:v>11000000</c:v>
                </c:pt>
                <c:pt idx="1873">
                  <c:v>4000000</c:v>
                </c:pt>
                <c:pt idx="1874">
                  <c:v>34000000</c:v>
                </c:pt>
                <c:pt idx="1875">
                  <c:v>29000000</c:v>
                </c:pt>
                <c:pt idx="1876">
                  <c:v>60000000</c:v>
                </c:pt>
                <c:pt idx="1877">
                  <c:v>35000000</c:v>
                </c:pt>
                <c:pt idx="1878">
                  <c:v>30000000</c:v>
                </c:pt>
                <c:pt idx="1879">
                  <c:v>15000000</c:v>
                </c:pt>
                <c:pt idx="1880">
                  <c:v>18000000</c:v>
                </c:pt>
                <c:pt idx="1881">
                  <c:v>23000000</c:v>
                </c:pt>
                <c:pt idx="1882">
                  <c:v>37000000</c:v>
                </c:pt>
                <c:pt idx="1883">
                  <c:v>15000000</c:v>
                </c:pt>
                <c:pt idx="1884">
                  <c:v>19000000</c:v>
                </c:pt>
                <c:pt idx="1885">
                  <c:v>42000000</c:v>
                </c:pt>
                <c:pt idx="1886">
                  <c:v>10000000</c:v>
                </c:pt>
                <c:pt idx="1887">
                  <c:v>35000000</c:v>
                </c:pt>
                <c:pt idx="1888">
                  <c:v>30000000</c:v>
                </c:pt>
                <c:pt idx="1889">
                  <c:v>165000000</c:v>
                </c:pt>
                <c:pt idx="1890">
                  <c:v>175000000</c:v>
                </c:pt>
                <c:pt idx="1891">
                  <c:v>165000000</c:v>
                </c:pt>
                <c:pt idx="1892">
                  <c:v>25000000</c:v>
                </c:pt>
                <c:pt idx="1893">
                  <c:v>30000000</c:v>
                </c:pt>
                <c:pt idx="1894">
                  <c:v>180000000</c:v>
                </c:pt>
                <c:pt idx="1895">
                  <c:v>38000000</c:v>
                </c:pt>
                <c:pt idx="1896">
                  <c:v>150000</c:v>
                </c:pt>
                <c:pt idx="1897">
                  <c:v>27000000</c:v>
                </c:pt>
                <c:pt idx="1898">
                  <c:v>180000000</c:v>
                </c:pt>
                <c:pt idx="1899">
                  <c:v>12500000</c:v>
                </c:pt>
                <c:pt idx="1900">
                  <c:v>15000000</c:v>
                </c:pt>
                <c:pt idx="1901">
                  <c:v>20000000</c:v>
                </c:pt>
                <c:pt idx="1902">
                  <c:v>180000000</c:v>
                </c:pt>
                <c:pt idx="1903">
                  <c:v>125000000</c:v>
                </c:pt>
                <c:pt idx="1904">
                  <c:v>10000000</c:v>
                </c:pt>
                <c:pt idx="1905">
                  <c:v>5000000</c:v>
                </c:pt>
                <c:pt idx="1906">
                  <c:v>25000000</c:v>
                </c:pt>
                <c:pt idx="1907">
                  <c:v>150000000</c:v>
                </c:pt>
                <c:pt idx="1908">
                  <c:v>20000000</c:v>
                </c:pt>
                <c:pt idx="1909">
                  <c:v>92000000</c:v>
                </c:pt>
                <c:pt idx="1910">
                  <c:v>110000000</c:v>
                </c:pt>
                <c:pt idx="1911">
                  <c:v>32000000</c:v>
                </c:pt>
                <c:pt idx="1912">
                  <c:v>13000000</c:v>
                </c:pt>
                <c:pt idx="1913">
                  <c:v>20000000</c:v>
                </c:pt>
                <c:pt idx="1914">
                  <c:v>100000000</c:v>
                </c:pt>
                <c:pt idx="1915">
                  <c:v>230000000</c:v>
                </c:pt>
                <c:pt idx="1916">
                  <c:v>48000000</c:v>
                </c:pt>
                <c:pt idx="1917">
                  <c:v>60000000</c:v>
                </c:pt>
                <c:pt idx="1918">
                  <c:v>200000000</c:v>
                </c:pt>
                <c:pt idx="1919">
                  <c:v>35000000</c:v>
                </c:pt>
                <c:pt idx="1920">
                  <c:v>90000000</c:v>
                </c:pt>
                <c:pt idx="1921">
                  <c:v>80000000</c:v>
                </c:pt>
                <c:pt idx="1922">
                  <c:v>11000000</c:v>
                </c:pt>
                <c:pt idx="1923">
                  <c:v>35000000</c:v>
                </c:pt>
                <c:pt idx="1924">
                  <c:v>50000000</c:v>
                </c:pt>
                <c:pt idx="1925">
                  <c:v>8000000</c:v>
                </c:pt>
                <c:pt idx="1926">
                  <c:v>150000000</c:v>
                </c:pt>
                <c:pt idx="1927">
                  <c:v>25000000</c:v>
                </c:pt>
                <c:pt idx="1928">
                  <c:v>150000000</c:v>
                </c:pt>
                <c:pt idx="1929">
                  <c:v>55000000</c:v>
                </c:pt>
                <c:pt idx="1930">
                  <c:v>80000000</c:v>
                </c:pt>
                <c:pt idx="1931">
                  <c:v>45000000</c:v>
                </c:pt>
                <c:pt idx="1932">
                  <c:v>100000000</c:v>
                </c:pt>
                <c:pt idx="1933">
                  <c:v>14000000</c:v>
                </c:pt>
                <c:pt idx="1934">
                  <c:v>300000000</c:v>
                </c:pt>
                <c:pt idx="1935">
                  <c:v>20000000</c:v>
                </c:pt>
                <c:pt idx="1936">
                  <c:v>15700000</c:v>
                </c:pt>
                <c:pt idx="1937">
                  <c:v>32000000</c:v>
                </c:pt>
                <c:pt idx="1938">
                  <c:v>22000000</c:v>
                </c:pt>
                <c:pt idx="1939">
                  <c:v>82000000</c:v>
                </c:pt>
                <c:pt idx="1940">
                  <c:v>155000000</c:v>
                </c:pt>
                <c:pt idx="1941">
                  <c:v>10000000</c:v>
                </c:pt>
                <c:pt idx="1942">
                  <c:v>135000000</c:v>
                </c:pt>
                <c:pt idx="1943">
                  <c:v>5000000</c:v>
                </c:pt>
                <c:pt idx="1944">
                  <c:v>7000000</c:v>
                </c:pt>
                <c:pt idx="1945">
                  <c:v>10500000</c:v>
                </c:pt>
                <c:pt idx="1946">
                  <c:v>75000000</c:v>
                </c:pt>
                <c:pt idx="1947">
                  <c:v>80000000</c:v>
                </c:pt>
                <c:pt idx="1948">
                  <c:v>90000000</c:v>
                </c:pt>
                <c:pt idx="1949">
                  <c:v>22000000</c:v>
                </c:pt>
                <c:pt idx="1950">
                  <c:v>30000000</c:v>
                </c:pt>
                <c:pt idx="1951">
                  <c:v>25000000</c:v>
                </c:pt>
                <c:pt idx="1952">
                  <c:v>120000000</c:v>
                </c:pt>
                <c:pt idx="1953">
                  <c:v>70000000</c:v>
                </c:pt>
                <c:pt idx="1954">
                  <c:v>30000000</c:v>
                </c:pt>
                <c:pt idx="1955">
                  <c:v>100000000</c:v>
                </c:pt>
                <c:pt idx="1956">
                  <c:v>20000000</c:v>
                </c:pt>
                <c:pt idx="1957">
                  <c:v>21800000</c:v>
                </c:pt>
                <c:pt idx="1958">
                  <c:v>65000000</c:v>
                </c:pt>
                <c:pt idx="1959">
                  <c:v>40000000</c:v>
                </c:pt>
                <c:pt idx="1960">
                  <c:v>130000000</c:v>
                </c:pt>
                <c:pt idx="1961">
                  <c:v>30000000</c:v>
                </c:pt>
                <c:pt idx="1962">
                  <c:v>33000000</c:v>
                </c:pt>
                <c:pt idx="1963">
                  <c:v>24000000</c:v>
                </c:pt>
                <c:pt idx="1964">
                  <c:v>13000000</c:v>
                </c:pt>
                <c:pt idx="1965">
                  <c:v>15000000</c:v>
                </c:pt>
                <c:pt idx="1966">
                  <c:v>117000000</c:v>
                </c:pt>
                <c:pt idx="1967">
                  <c:v>85000000</c:v>
                </c:pt>
                <c:pt idx="1968">
                  <c:v>20000000</c:v>
                </c:pt>
                <c:pt idx="1969">
                  <c:v>200000000</c:v>
                </c:pt>
                <c:pt idx="1970">
                  <c:v>50000000</c:v>
                </c:pt>
                <c:pt idx="1971">
                  <c:v>125000000</c:v>
                </c:pt>
                <c:pt idx="1972">
                  <c:v>16000000</c:v>
                </c:pt>
                <c:pt idx="1973">
                  <c:v>10000000</c:v>
                </c:pt>
                <c:pt idx="1974">
                  <c:v>30000000</c:v>
                </c:pt>
                <c:pt idx="1975">
                  <c:v>7000000</c:v>
                </c:pt>
                <c:pt idx="1976">
                  <c:v>20000000</c:v>
                </c:pt>
                <c:pt idx="1977">
                  <c:v>12000000</c:v>
                </c:pt>
                <c:pt idx="1978">
                  <c:v>7500000</c:v>
                </c:pt>
                <c:pt idx="1979">
                  <c:v>20000000</c:v>
                </c:pt>
                <c:pt idx="1980">
                  <c:v>30000000</c:v>
                </c:pt>
                <c:pt idx="1981">
                  <c:v>17500000</c:v>
                </c:pt>
                <c:pt idx="1982">
                  <c:v>20000000</c:v>
                </c:pt>
                <c:pt idx="1983">
                  <c:v>44500000</c:v>
                </c:pt>
                <c:pt idx="1984">
                  <c:v>138000000</c:v>
                </c:pt>
                <c:pt idx="1985">
                  <c:v>6000000</c:v>
                </c:pt>
                <c:pt idx="1986">
                  <c:v>70000000</c:v>
                </c:pt>
                <c:pt idx="1987">
                  <c:v>16000000</c:v>
                </c:pt>
                <c:pt idx="1988">
                  <c:v>35000000</c:v>
                </c:pt>
                <c:pt idx="1989">
                  <c:v>200000000</c:v>
                </c:pt>
                <c:pt idx="1990">
                  <c:v>80000000</c:v>
                </c:pt>
                <c:pt idx="1991">
                  <c:v>18000000</c:v>
                </c:pt>
                <c:pt idx="1992">
                  <c:v>20000000</c:v>
                </c:pt>
                <c:pt idx="1993">
                  <c:v>35000000</c:v>
                </c:pt>
                <c:pt idx="1994">
                  <c:v>50000000</c:v>
                </c:pt>
                <c:pt idx="1995">
                  <c:v>20000000</c:v>
                </c:pt>
                <c:pt idx="1996">
                  <c:v>32000000</c:v>
                </c:pt>
                <c:pt idx="1997">
                  <c:v>60000000</c:v>
                </c:pt>
                <c:pt idx="1998">
                  <c:v>25000000</c:v>
                </c:pt>
                <c:pt idx="1999">
                  <c:v>20000000</c:v>
                </c:pt>
                <c:pt idx="2000">
                  <c:v>100000000</c:v>
                </c:pt>
                <c:pt idx="2001">
                  <c:v>10000000</c:v>
                </c:pt>
                <c:pt idx="2002">
                  <c:v>80000000</c:v>
                </c:pt>
                <c:pt idx="2003">
                  <c:v>26000000</c:v>
                </c:pt>
                <c:pt idx="2004">
                  <c:v>40000000</c:v>
                </c:pt>
                <c:pt idx="2005">
                  <c:v>40000000</c:v>
                </c:pt>
                <c:pt idx="2006">
                  <c:v>70000000</c:v>
                </c:pt>
                <c:pt idx="2007">
                  <c:v>21000000</c:v>
                </c:pt>
                <c:pt idx="2008">
                  <c:v>13000000</c:v>
                </c:pt>
                <c:pt idx="2009">
                  <c:v>60000000</c:v>
                </c:pt>
                <c:pt idx="2010">
                  <c:v>175000000</c:v>
                </c:pt>
                <c:pt idx="2011">
                  <c:v>175000000</c:v>
                </c:pt>
                <c:pt idx="2012">
                  <c:v>58000000</c:v>
                </c:pt>
                <c:pt idx="2013">
                  <c:v>7000000</c:v>
                </c:pt>
                <c:pt idx="2014">
                  <c:v>32000000</c:v>
                </c:pt>
                <c:pt idx="2015">
                  <c:v>30000000</c:v>
                </c:pt>
                <c:pt idx="2016">
                  <c:v>38000000</c:v>
                </c:pt>
                <c:pt idx="2017">
                  <c:v>200000000</c:v>
                </c:pt>
                <c:pt idx="2018">
                  <c:v>3600000</c:v>
                </c:pt>
                <c:pt idx="2019">
                  <c:v>18500000</c:v>
                </c:pt>
                <c:pt idx="2020">
                  <c:v>80000000</c:v>
                </c:pt>
                <c:pt idx="2021">
                  <c:v>25000000</c:v>
                </c:pt>
                <c:pt idx="2022">
                  <c:v>2000000</c:v>
                </c:pt>
                <c:pt idx="2023">
                  <c:v>4500000</c:v>
                </c:pt>
                <c:pt idx="2024">
                  <c:v>110000000</c:v>
                </c:pt>
                <c:pt idx="2025">
                  <c:v>250000000</c:v>
                </c:pt>
                <c:pt idx="2026">
                  <c:v>4000000</c:v>
                </c:pt>
                <c:pt idx="2027">
                  <c:v>20000000</c:v>
                </c:pt>
                <c:pt idx="2028">
                  <c:v>20000000</c:v>
                </c:pt>
                <c:pt idx="2029">
                  <c:v>200000000</c:v>
                </c:pt>
                <c:pt idx="2030">
                  <c:v>38000000</c:v>
                </c:pt>
                <c:pt idx="2031">
                  <c:v>24000000</c:v>
                </c:pt>
                <c:pt idx="2032">
                  <c:v>70000000</c:v>
                </c:pt>
                <c:pt idx="2033">
                  <c:v>35000000</c:v>
                </c:pt>
                <c:pt idx="2034">
                  <c:v>57000000</c:v>
                </c:pt>
                <c:pt idx="2035">
                  <c:v>20000000</c:v>
                </c:pt>
                <c:pt idx="2036">
                  <c:v>30000000</c:v>
                </c:pt>
                <c:pt idx="2037">
                  <c:v>200000000</c:v>
                </c:pt>
                <c:pt idx="2038">
                  <c:v>65000000</c:v>
                </c:pt>
                <c:pt idx="2039">
                  <c:v>47000000</c:v>
                </c:pt>
                <c:pt idx="2040">
                  <c:v>150000000</c:v>
                </c:pt>
                <c:pt idx="2041">
                  <c:v>30000000</c:v>
                </c:pt>
                <c:pt idx="2042">
                  <c:v>150000000</c:v>
                </c:pt>
                <c:pt idx="2043">
                  <c:v>70000000</c:v>
                </c:pt>
                <c:pt idx="2044">
                  <c:v>90000000</c:v>
                </c:pt>
                <c:pt idx="2045">
                  <c:v>5000000</c:v>
                </c:pt>
                <c:pt idx="2046">
                  <c:v>12000000</c:v>
                </c:pt>
                <c:pt idx="2047">
                  <c:v>23000000</c:v>
                </c:pt>
                <c:pt idx="2048">
                  <c:v>190000000</c:v>
                </c:pt>
                <c:pt idx="2049">
                  <c:v>7000000</c:v>
                </c:pt>
                <c:pt idx="2050">
                  <c:v>40000000</c:v>
                </c:pt>
                <c:pt idx="2051">
                  <c:v>200000000</c:v>
                </c:pt>
                <c:pt idx="2052">
                  <c:v>40000000</c:v>
                </c:pt>
                <c:pt idx="2053">
                  <c:v>5000000</c:v>
                </c:pt>
                <c:pt idx="2054">
                  <c:v>40000000</c:v>
                </c:pt>
                <c:pt idx="2055">
                  <c:v>30000000</c:v>
                </c:pt>
                <c:pt idx="2056">
                  <c:v>25000000</c:v>
                </c:pt>
                <c:pt idx="2057">
                  <c:v>200000000</c:v>
                </c:pt>
                <c:pt idx="2058">
                  <c:v>18000000</c:v>
                </c:pt>
                <c:pt idx="2059">
                  <c:v>68000000</c:v>
                </c:pt>
                <c:pt idx="2060">
                  <c:v>30000000</c:v>
                </c:pt>
                <c:pt idx="2061">
                  <c:v>37000000</c:v>
                </c:pt>
                <c:pt idx="2062">
                  <c:v>24000000</c:v>
                </c:pt>
                <c:pt idx="2063">
                  <c:v>75000000</c:v>
                </c:pt>
                <c:pt idx="2064">
                  <c:v>170000000</c:v>
                </c:pt>
                <c:pt idx="2065">
                  <c:v>40000000</c:v>
                </c:pt>
                <c:pt idx="2066">
                  <c:v>55000000</c:v>
                </c:pt>
                <c:pt idx="2067">
                  <c:v>100000000</c:v>
                </c:pt>
                <c:pt idx="2068">
                  <c:v>70000000</c:v>
                </c:pt>
                <c:pt idx="2069">
                  <c:v>75000000</c:v>
                </c:pt>
                <c:pt idx="2070">
                  <c:v>26000000</c:v>
                </c:pt>
                <c:pt idx="2071">
                  <c:v>20000000</c:v>
                </c:pt>
                <c:pt idx="2072">
                  <c:v>2900000</c:v>
                </c:pt>
                <c:pt idx="2073">
                  <c:v>35000000</c:v>
                </c:pt>
                <c:pt idx="2074">
                  <c:v>1000000</c:v>
                </c:pt>
                <c:pt idx="2075">
                  <c:v>95000000</c:v>
                </c:pt>
                <c:pt idx="2076">
                  <c:v>75000000</c:v>
                </c:pt>
                <c:pt idx="2077">
                  <c:v>20000000</c:v>
                </c:pt>
                <c:pt idx="2078">
                  <c:v>12500000</c:v>
                </c:pt>
                <c:pt idx="2079">
                  <c:v>50000000</c:v>
                </c:pt>
                <c:pt idx="2080">
                  <c:v>24000000</c:v>
                </c:pt>
                <c:pt idx="2081">
                  <c:v>6000000</c:v>
                </c:pt>
                <c:pt idx="2082">
                  <c:v>10000000</c:v>
                </c:pt>
                <c:pt idx="2083">
                  <c:v>55000000</c:v>
                </c:pt>
                <c:pt idx="2084">
                  <c:v>40000000</c:v>
                </c:pt>
                <c:pt idx="2085">
                  <c:v>40000000</c:v>
                </c:pt>
                <c:pt idx="2086">
                  <c:v>30000000</c:v>
                </c:pt>
                <c:pt idx="2087">
                  <c:v>75000000</c:v>
                </c:pt>
                <c:pt idx="2088">
                  <c:v>30000000</c:v>
                </c:pt>
                <c:pt idx="2089">
                  <c:v>30000000</c:v>
                </c:pt>
                <c:pt idx="2090">
                  <c:v>22000000</c:v>
                </c:pt>
                <c:pt idx="2091">
                  <c:v>80000000</c:v>
                </c:pt>
                <c:pt idx="2092">
                  <c:v>50000000</c:v>
                </c:pt>
                <c:pt idx="2093">
                  <c:v>16000000</c:v>
                </c:pt>
                <c:pt idx="2094">
                  <c:v>13000000</c:v>
                </c:pt>
                <c:pt idx="2095">
                  <c:v>10800000</c:v>
                </c:pt>
                <c:pt idx="2096">
                  <c:v>200000000</c:v>
                </c:pt>
                <c:pt idx="2097">
                  <c:v>32000000</c:v>
                </c:pt>
                <c:pt idx="2098">
                  <c:v>60000000</c:v>
                </c:pt>
                <c:pt idx="2099">
                  <c:v>40000000</c:v>
                </c:pt>
                <c:pt idx="2100">
                  <c:v>65000000</c:v>
                </c:pt>
                <c:pt idx="2101">
                  <c:v>19000000</c:v>
                </c:pt>
                <c:pt idx="2102">
                  <c:v>30000000</c:v>
                </c:pt>
                <c:pt idx="2103">
                  <c:v>30000000</c:v>
                </c:pt>
                <c:pt idx="2104">
                  <c:v>45000000</c:v>
                </c:pt>
                <c:pt idx="2105">
                  <c:v>16000000</c:v>
                </c:pt>
                <c:pt idx="2106">
                  <c:v>4000000</c:v>
                </c:pt>
                <c:pt idx="2107">
                  <c:v>39000000</c:v>
                </c:pt>
                <c:pt idx="2108">
                  <c:v>38000000</c:v>
                </c:pt>
                <c:pt idx="2109">
                  <c:v>40000000</c:v>
                </c:pt>
                <c:pt idx="2110">
                  <c:v>20000000</c:v>
                </c:pt>
                <c:pt idx="2111">
                  <c:v>18000000</c:v>
                </c:pt>
                <c:pt idx="2112">
                  <c:v>17000000</c:v>
                </c:pt>
                <c:pt idx="2113">
                  <c:v>100000000</c:v>
                </c:pt>
                <c:pt idx="2114">
                  <c:v>40000000</c:v>
                </c:pt>
                <c:pt idx="2115">
                  <c:v>40000000</c:v>
                </c:pt>
                <c:pt idx="2116">
                  <c:v>23600000</c:v>
                </c:pt>
                <c:pt idx="2117">
                  <c:v>40000000</c:v>
                </c:pt>
                <c:pt idx="2118">
                  <c:v>165000000</c:v>
                </c:pt>
                <c:pt idx="2119">
                  <c:v>37000000</c:v>
                </c:pt>
                <c:pt idx="2120">
                  <c:v>5300000</c:v>
                </c:pt>
                <c:pt idx="2121">
                  <c:v>75000000</c:v>
                </c:pt>
                <c:pt idx="2122">
                  <c:v>225000000</c:v>
                </c:pt>
                <c:pt idx="2123">
                  <c:v>10000000</c:v>
                </c:pt>
                <c:pt idx="2124">
                  <c:v>15000000</c:v>
                </c:pt>
                <c:pt idx="2125">
                  <c:v>230000</c:v>
                </c:pt>
                <c:pt idx="2126">
                  <c:v>900000</c:v>
                </c:pt>
                <c:pt idx="2127">
                  <c:v>7500000</c:v>
                </c:pt>
                <c:pt idx="2128">
                  <c:v>20000000</c:v>
                </c:pt>
                <c:pt idx="2129">
                  <c:v>17000000</c:v>
                </c:pt>
                <c:pt idx="2130">
                  <c:v>15000000</c:v>
                </c:pt>
                <c:pt idx="2131">
                  <c:v>52000000</c:v>
                </c:pt>
                <c:pt idx="2132">
                  <c:v>35000000</c:v>
                </c:pt>
                <c:pt idx="2133">
                  <c:v>15000000</c:v>
                </c:pt>
                <c:pt idx="2134">
                  <c:v>15000</c:v>
                </c:pt>
                <c:pt idx="2135">
                  <c:v>15000000</c:v>
                </c:pt>
                <c:pt idx="2136">
                  <c:v>5000000</c:v>
                </c:pt>
                <c:pt idx="2137">
                  <c:v>55000000</c:v>
                </c:pt>
                <c:pt idx="2138">
                  <c:v>1500000</c:v>
                </c:pt>
                <c:pt idx="2139">
                  <c:v>8500000</c:v>
                </c:pt>
                <c:pt idx="2140">
                  <c:v>40000000</c:v>
                </c:pt>
                <c:pt idx="2141">
                  <c:v>65000000</c:v>
                </c:pt>
                <c:pt idx="2142">
                  <c:v>70000000</c:v>
                </c:pt>
                <c:pt idx="2143">
                  <c:v>12000000</c:v>
                </c:pt>
                <c:pt idx="2144">
                  <c:v>33000000</c:v>
                </c:pt>
                <c:pt idx="2145">
                  <c:v>12000000</c:v>
                </c:pt>
                <c:pt idx="2146">
                  <c:v>40000000</c:v>
                </c:pt>
                <c:pt idx="2147">
                  <c:v>200000000</c:v>
                </c:pt>
                <c:pt idx="2148">
                  <c:v>2900000</c:v>
                </c:pt>
                <c:pt idx="2149">
                  <c:v>2650000</c:v>
                </c:pt>
                <c:pt idx="2150">
                  <c:v>100000000</c:v>
                </c:pt>
                <c:pt idx="2151">
                  <c:v>16000000</c:v>
                </c:pt>
                <c:pt idx="2152">
                  <c:v>135000000</c:v>
                </c:pt>
                <c:pt idx="2153">
                  <c:v>25000000</c:v>
                </c:pt>
                <c:pt idx="2154">
                  <c:v>30000000</c:v>
                </c:pt>
                <c:pt idx="2155">
                  <c:v>125000000</c:v>
                </c:pt>
                <c:pt idx="2156">
                  <c:v>30000000</c:v>
                </c:pt>
                <c:pt idx="2157">
                  <c:v>15000000</c:v>
                </c:pt>
                <c:pt idx="2158">
                  <c:v>50000000</c:v>
                </c:pt>
                <c:pt idx="2159">
                  <c:v>18000000</c:v>
                </c:pt>
                <c:pt idx="2160">
                  <c:v>20000000</c:v>
                </c:pt>
                <c:pt idx="2161">
                  <c:v>75000000</c:v>
                </c:pt>
                <c:pt idx="2162">
                  <c:v>125000000</c:v>
                </c:pt>
                <c:pt idx="2163">
                  <c:v>45000000</c:v>
                </c:pt>
                <c:pt idx="2164">
                  <c:v>28000000</c:v>
                </c:pt>
                <c:pt idx="2165">
                  <c:v>5000000</c:v>
                </c:pt>
                <c:pt idx="2166">
                  <c:v>33000000</c:v>
                </c:pt>
                <c:pt idx="2167">
                  <c:v>60000000</c:v>
                </c:pt>
                <c:pt idx="2168">
                  <c:v>22000000</c:v>
                </c:pt>
                <c:pt idx="2169">
                  <c:v>50000000</c:v>
                </c:pt>
                <c:pt idx="2170">
                  <c:v>17000000</c:v>
                </c:pt>
                <c:pt idx="2171">
                  <c:v>50000000</c:v>
                </c:pt>
                <c:pt idx="2172">
                  <c:v>215000000</c:v>
                </c:pt>
                <c:pt idx="2173">
                  <c:v>165000000</c:v>
                </c:pt>
                <c:pt idx="2174">
                  <c:v>50000000</c:v>
                </c:pt>
                <c:pt idx="2175">
                  <c:v>50000000</c:v>
                </c:pt>
                <c:pt idx="2176">
                  <c:v>30000000</c:v>
                </c:pt>
                <c:pt idx="2177">
                  <c:v>35000000</c:v>
                </c:pt>
                <c:pt idx="2178">
                  <c:v>26000000</c:v>
                </c:pt>
                <c:pt idx="2179">
                  <c:v>59000000</c:v>
                </c:pt>
                <c:pt idx="2180">
                  <c:v>20000000</c:v>
                </c:pt>
                <c:pt idx="2181">
                  <c:v>20000000</c:v>
                </c:pt>
                <c:pt idx="2182">
                  <c:v>200000000</c:v>
                </c:pt>
                <c:pt idx="2183">
                  <c:v>19000000</c:v>
                </c:pt>
                <c:pt idx="2184">
                  <c:v>5000000</c:v>
                </c:pt>
                <c:pt idx="2185">
                  <c:v>185000000</c:v>
                </c:pt>
                <c:pt idx="2186">
                  <c:v>70000000</c:v>
                </c:pt>
                <c:pt idx="2187">
                  <c:v>27000000</c:v>
                </c:pt>
                <c:pt idx="2188">
                  <c:v>80000000</c:v>
                </c:pt>
                <c:pt idx="2189">
                  <c:v>110000000</c:v>
                </c:pt>
                <c:pt idx="2190">
                  <c:v>10000000</c:v>
                </c:pt>
                <c:pt idx="2191">
                  <c:v>60000000</c:v>
                </c:pt>
                <c:pt idx="2192">
                  <c:v>11715578</c:v>
                </c:pt>
                <c:pt idx="2193">
                  <c:v>80000000</c:v>
                </c:pt>
                <c:pt idx="2194">
                  <c:v>45000000</c:v>
                </c:pt>
                <c:pt idx="2195">
                  <c:v>40000000</c:v>
                </c:pt>
                <c:pt idx="2196">
                  <c:v>80000000</c:v>
                </c:pt>
                <c:pt idx="2197">
                  <c:v>20000000</c:v>
                </c:pt>
                <c:pt idx="2198">
                  <c:v>25000000</c:v>
                </c:pt>
                <c:pt idx="2199">
                  <c:v>200000000</c:v>
                </c:pt>
                <c:pt idx="2200">
                  <c:v>20000000</c:v>
                </c:pt>
                <c:pt idx="2201">
                  <c:v>145000000</c:v>
                </c:pt>
                <c:pt idx="2202">
                  <c:v>50000000</c:v>
                </c:pt>
                <c:pt idx="2203">
                  <c:v>85000000</c:v>
                </c:pt>
                <c:pt idx="2204">
                  <c:v>75000000</c:v>
                </c:pt>
                <c:pt idx="2205">
                  <c:v>65000000</c:v>
                </c:pt>
                <c:pt idx="2206">
                  <c:v>36000000</c:v>
                </c:pt>
                <c:pt idx="2207">
                  <c:v>70000000</c:v>
                </c:pt>
                <c:pt idx="2208">
                  <c:v>3000000</c:v>
                </c:pt>
                <c:pt idx="2209">
                  <c:v>42000000</c:v>
                </c:pt>
                <c:pt idx="2210">
                  <c:v>11000000</c:v>
                </c:pt>
                <c:pt idx="2211">
                  <c:v>25000000</c:v>
                </c:pt>
                <c:pt idx="2212">
                  <c:v>65000000</c:v>
                </c:pt>
                <c:pt idx="2213">
                  <c:v>100000000</c:v>
                </c:pt>
                <c:pt idx="2214">
                  <c:v>13000000</c:v>
                </c:pt>
                <c:pt idx="2215">
                  <c:v>35000000</c:v>
                </c:pt>
                <c:pt idx="2216">
                  <c:v>300000000</c:v>
                </c:pt>
                <c:pt idx="2217">
                  <c:v>49900000</c:v>
                </c:pt>
                <c:pt idx="2218">
                  <c:v>110000000</c:v>
                </c:pt>
                <c:pt idx="2219">
                  <c:v>50000000</c:v>
                </c:pt>
                <c:pt idx="2220">
                  <c:v>2000000</c:v>
                </c:pt>
                <c:pt idx="2221">
                  <c:v>7000000</c:v>
                </c:pt>
                <c:pt idx="2222">
                  <c:v>100000000</c:v>
                </c:pt>
                <c:pt idx="2223">
                  <c:v>37000000</c:v>
                </c:pt>
                <c:pt idx="2224">
                  <c:v>5600000</c:v>
                </c:pt>
                <c:pt idx="2225">
                  <c:v>32000000</c:v>
                </c:pt>
                <c:pt idx="2226">
                  <c:v>58000000</c:v>
                </c:pt>
                <c:pt idx="2227">
                  <c:v>30000000</c:v>
                </c:pt>
                <c:pt idx="2228">
                  <c:v>18000000</c:v>
                </c:pt>
                <c:pt idx="2229">
                  <c:v>110000000</c:v>
                </c:pt>
                <c:pt idx="2230">
                  <c:v>75000000</c:v>
                </c:pt>
                <c:pt idx="2231">
                  <c:v>6800000</c:v>
                </c:pt>
                <c:pt idx="2232">
                  <c:v>15000000</c:v>
                </c:pt>
                <c:pt idx="2233">
                  <c:v>85900000</c:v>
                </c:pt>
                <c:pt idx="2234">
                  <c:v>30000000</c:v>
                </c:pt>
                <c:pt idx="2235">
                  <c:v>30000000</c:v>
                </c:pt>
                <c:pt idx="2236">
                  <c:v>50000000</c:v>
                </c:pt>
                <c:pt idx="2237">
                  <c:v>100000000</c:v>
                </c:pt>
                <c:pt idx="2238">
                  <c:v>40000000</c:v>
                </c:pt>
                <c:pt idx="2239">
                  <c:v>7000000</c:v>
                </c:pt>
                <c:pt idx="2240">
                  <c:v>100000000</c:v>
                </c:pt>
                <c:pt idx="2241">
                  <c:v>19000000</c:v>
                </c:pt>
                <c:pt idx="2242">
                  <c:v>19100000</c:v>
                </c:pt>
                <c:pt idx="2243">
                  <c:v>25000000</c:v>
                </c:pt>
                <c:pt idx="2244">
                  <c:v>100000000</c:v>
                </c:pt>
                <c:pt idx="2245">
                  <c:v>160000000</c:v>
                </c:pt>
                <c:pt idx="2246">
                  <c:v>61000000</c:v>
                </c:pt>
                <c:pt idx="2247">
                  <c:v>30000000</c:v>
                </c:pt>
                <c:pt idx="2248">
                  <c:v>145000000</c:v>
                </c:pt>
                <c:pt idx="2249">
                  <c:v>800000</c:v>
                </c:pt>
                <c:pt idx="2250">
                  <c:v>11000000</c:v>
                </c:pt>
                <c:pt idx="2251">
                  <c:v>55000000</c:v>
                </c:pt>
                <c:pt idx="2252">
                  <c:v>8000000</c:v>
                </c:pt>
                <c:pt idx="2253">
                  <c:v>20000000</c:v>
                </c:pt>
                <c:pt idx="2254">
                  <c:v>40000000</c:v>
                </c:pt>
                <c:pt idx="2255">
                  <c:v>16700000</c:v>
                </c:pt>
                <c:pt idx="2256">
                  <c:v>17000000</c:v>
                </c:pt>
                <c:pt idx="2257">
                  <c:v>144000000</c:v>
                </c:pt>
                <c:pt idx="2258">
                  <c:v>7300000</c:v>
                </c:pt>
                <c:pt idx="2259">
                  <c:v>125000000</c:v>
                </c:pt>
                <c:pt idx="2260">
                  <c:v>25000000</c:v>
                </c:pt>
                <c:pt idx="2261">
                  <c:v>38000000</c:v>
                </c:pt>
                <c:pt idx="2262">
                  <c:v>85000000</c:v>
                </c:pt>
                <c:pt idx="2263">
                  <c:v>20000000</c:v>
                </c:pt>
                <c:pt idx="2264">
                  <c:v>21000000</c:v>
                </c:pt>
                <c:pt idx="2265">
                  <c:v>68000000</c:v>
                </c:pt>
                <c:pt idx="2266">
                  <c:v>250000000</c:v>
                </c:pt>
                <c:pt idx="2267">
                  <c:v>8000000</c:v>
                </c:pt>
                <c:pt idx="2268">
                  <c:v>200000000</c:v>
                </c:pt>
                <c:pt idx="2269">
                  <c:v>159000000</c:v>
                </c:pt>
                <c:pt idx="2270">
                  <c:v>150000000</c:v>
                </c:pt>
                <c:pt idx="2271">
                  <c:v>2000000</c:v>
                </c:pt>
                <c:pt idx="2272">
                  <c:v>8000000</c:v>
                </c:pt>
                <c:pt idx="2273">
                  <c:v>10000000</c:v>
                </c:pt>
                <c:pt idx="2274">
                  <c:v>45000000</c:v>
                </c:pt>
                <c:pt idx="2275">
                  <c:v>15000000</c:v>
                </c:pt>
                <c:pt idx="2276">
                  <c:v>10000000</c:v>
                </c:pt>
                <c:pt idx="2277">
                  <c:v>7000000</c:v>
                </c:pt>
                <c:pt idx="2278">
                  <c:v>93000000</c:v>
                </c:pt>
                <c:pt idx="2279">
                  <c:v>1800000</c:v>
                </c:pt>
                <c:pt idx="2280">
                  <c:v>80000000</c:v>
                </c:pt>
                <c:pt idx="2281">
                  <c:v>112000000</c:v>
                </c:pt>
                <c:pt idx="2282">
                  <c:v>21000000</c:v>
                </c:pt>
                <c:pt idx="2283">
                  <c:v>55000000</c:v>
                </c:pt>
                <c:pt idx="2284">
                  <c:v>30000000</c:v>
                </c:pt>
                <c:pt idx="2285">
                  <c:v>21000000</c:v>
                </c:pt>
                <c:pt idx="2286">
                  <c:v>60000000</c:v>
                </c:pt>
                <c:pt idx="2287">
                  <c:v>25000000</c:v>
                </c:pt>
                <c:pt idx="2288">
                  <c:v>32000000</c:v>
                </c:pt>
                <c:pt idx="2289">
                  <c:v>69000000</c:v>
                </c:pt>
                <c:pt idx="2290">
                  <c:v>110000000</c:v>
                </c:pt>
                <c:pt idx="2291">
                  <c:v>68000000</c:v>
                </c:pt>
                <c:pt idx="2292">
                  <c:v>25000000</c:v>
                </c:pt>
                <c:pt idx="2293">
                  <c:v>30000000</c:v>
                </c:pt>
                <c:pt idx="2294">
                  <c:v>100000000</c:v>
                </c:pt>
                <c:pt idx="2295">
                  <c:v>68000000</c:v>
                </c:pt>
                <c:pt idx="2296">
                  <c:v>6000000</c:v>
                </c:pt>
                <c:pt idx="2297">
                  <c:v>15000000</c:v>
                </c:pt>
                <c:pt idx="2298">
                  <c:v>40000000</c:v>
                </c:pt>
                <c:pt idx="2299">
                  <c:v>12000000</c:v>
                </c:pt>
                <c:pt idx="2300">
                  <c:v>175000000</c:v>
                </c:pt>
                <c:pt idx="2301">
                  <c:v>75000000</c:v>
                </c:pt>
                <c:pt idx="2302">
                  <c:v>18000000</c:v>
                </c:pt>
                <c:pt idx="2303">
                  <c:v>155000000</c:v>
                </c:pt>
                <c:pt idx="2304">
                  <c:v>120000000</c:v>
                </c:pt>
                <c:pt idx="2305">
                  <c:v>105000000</c:v>
                </c:pt>
                <c:pt idx="2306">
                  <c:v>50000000</c:v>
                </c:pt>
                <c:pt idx="2307">
                  <c:v>250000000</c:v>
                </c:pt>
                <c:pt idx="2308">
                  <c:v>195000000</c:v>
                </c:pt>
                <c:pt idx="2309">
                  <c:v>14000000</c:v>
                </c:pt>
                <c:pt idx="2310">
                  <c:v>11000000</c:v>
                </c:pt>
                <c:pt idx="2311">
                  <c:v>28000000</c:v>
                </c:pt>
                <c:pt idx="2312">
                  <c:v>110000000</c:v>
                </c:pt>
                <c:pt idx="2313">
                  <c:v>53000000</c:v>
                </c:pt>
                <c:pt idx="2314">
                  <c:v>1000000</c:v>
                </c:pt>
                <c:pt idx="2315">
                  <c:v>40000000</c:v>
                </c:pt>
                <c:pt idx="2316">
                  <c:v>6000000</c:v>
                </c:pt>
                <c:pt idx="2317">
                  <c:v>94000000</c:v>
                </c:pt>
                <c:pt idx="2318">
                  <c:v>25000000</c:v>
                </c:pt>
                <c:pt idx="2319">
                  <c:v>102000000</c:v>
                </c:pt>
                <c:pt idx="2320">
                  <c:v>19800000</c:v>
                </c:pt>
                <c:pt idx="2321">
                  <c:v>28000000</c:v>
                </c:pt>
                <c:pt idx="2322">
                  <c:v>60000000</c:v>
                </c:pt>
                <c:pt idx="2323">
                  <c:v>160000000</c:v>
                </c:pt>
                <c:pt idx="2324">
                  <c:v>80000000</c:v>
                </c:pt>
                <c:pt idx="2325">
                  <c:v>10000000</c:v>
                </c:pt>
                <c:pt idx="2326">
                  <c:v>50200000</c:v>
                </c:pt>
                <c:pt idx="2327">
                  <c:v>30000000</c:v>
                </c:pt>
                <c:pt idx="2328">
                  <c:v>100000000</c:v>
                </c:pt>
                <c:pt idx="2329">
                  <c:v>175000000</c:v>
                </c:pt>
                <c:pt idx="2330">
                  <c:v>125000000</c:v>
                </c:pt>
                <c:pt idx="2331">
                  <c:v>68000000</c:v>
                </c:pt>
                <c:pt idx="2332">
                  <c:v>15000000</c:v>
                </c:pt>
                <c:pt idx="2333">
                  <c:v>50000000</c:v>
                </c:pt>
                <c:pt idx="2334">
                  <c:v>100000000</c:v>
                </c:pt>
                <c:pt idx="2335">
                  <c:v>78000000</c:v>
                </c:pt>
                <c:pt idx="2336">
                  <c:v>150000000</c:v>
                </c:pt>
                <c:pt idx="2337">
                  <c:v>46000000</c:v>
                </c:pt>
                <c:pt idx="2338">
                  <c:v>55000000</c:v>
                </c:pt>
                <c:pt idx="2339">
                  <c:v>35000000</c:v>
                </c:pt>
                <c:pt idx="2340">
                  <c:v>45000000</c:v>
                </c:pt>
                <c:pt idx="2341">
                  <c:v>79000000</c:v>
                </c:pt>
                <c:pt idx="2342">
                  <c:v>28000000</c:v>
                </c:pt>
                <c:pt idx="2343">
                  <c:v>195000000</c:v>
                </c:pt>
                <c:pt idx="2344">
                  <c:v>2000000</c:v>
                </c:pt>
                <c:pt idx="2345">
                  <c:v>30000000</c:v>
                </c:pt>
                <c:pt idx="2346">
                  <c:v>7000000</c:v>
                </c:pt>
                <c:pt idx="2347">
                  <c:v>38000000</c:v>
                </c:pt>
                <c:pt idx="2348">
                  <c:v>16000000</c:v>
                </c:pt>
                <c:pt idx="2349">
                  <c:v>190000000</c:v>
                </c:pt>
                <c:pt idx="2350">
                  <c:v>25000000</c:v>
                </c:pt>
                <c:pt idx="2351">
                  <c:v>225000000</c:v>
                </c:pt>
                <c:pt idx="2352">
                  <c:v>94000000</c:v>
                </c:pt>
                <c:pt idx="2353">
                  <c:v>60000000</c:v>
                </c:pt>
                <c:pt idx="2354">
                  <c:v>25000000</c:v>
                </c:pt>
                <c:pt idx="2355">
                  <c:v>38000000</c:v>
                </c:pt>
                <c:pt idx="2356">
                  <c:v>80000000</c:v>
                </c:pt>
                <c:pt idx="2357">
                  <c:v>10000000</c:v>
                </c:pt>
                <c:pt idx="2358">
                  <c:v>35000000</c:v>
                </c:pt>
                <c:pt idx="2359">
                  <c:v>72000000</c:v>
                </c:pt>
                <c:pt idx="2360">
                  <c:v>20000000</c:v>
                </c:pt>
                <c:pt idx="2361">
                  <c:v>12000000</c:v>
                </c:pt>
                <c:pt idx="2362">
                  <c:v>65000000</c:v>
                </c:pt>
                <c:pt idx="2363">
                  <c:v>40000000</c:v>
                </c:pt>
                <c:pt idx="2364">
                  <c:v>35000000</c:v>
                </c:pt>
                <c:pt idx="2365">
                  <c:v>25000000</c:v>
                </c:pt>
                <c:pt idx="2366">
                  <c:v>40000000</c:v>
                </c:pt>
                <c:pt idx="2367">
                  <c:v>50000000</c:v>
                </c:pt>
                <c:pt idx="2368">
                  <c:v>120000000</c:v>
                </c:pt>
                <c:pt idx="2369">
                  <c:v>100000000</c:v>
                </c:pt>
                <c:pt idx="2370">
                  <c:v>55000000</c:v>
                </c:pt>
                <c:pt idx="2371">
                  <c:v>58000000</c:v>
                </c:pt>
                <c:pt idx="2372">
                  <c:v>24000000</c:v>
                </c:pt>
                <c:pt idx="2373">
                  <c:v>10000000</c:v>
                </c:pt>
                <c:pt idx="2374">
                  <c:v>6000000</c:v>
                </c:pt>
                <c:pt idx="2375">
                  <c:v>90000000</c:v>
                </c:pt>
                <c:pt idx="2376">
                  <c:v>30000000</c:v>
                </c:pt>
                <c:pt idx="2377">
                  <c:v>44000000</c:v>
                </c:pt>
                <c:pt idx="2378">
                  <c:v>209000000</c:v>
                </c:pt>
                <c:pt idx="2379">
                  <c:v>20000000</c:v>
                </c:pt>
                <c:pt idx="2380">
                  <c:v>13300000</c:v>
                </c:pt>
                <c:pt idx="2381">
                  <c:v>25000000</c:v>
                </c:pt>
                <c:pt idx="2382">
                  <c:v>145000000</c:v>
                </c:pt>
                <c:pt idx="2383">
                  <c:v>130000000</c:v>
                </c:pt>
                <c:pt idx="2384">
                  <c:v>70000000</c:v>
                </c:pt>
                <c:pt idx="2385">
                  <c:v>5000000</c:v>
                </c:pt>
                <c:pt idx="2386">
                  <c:v>200000000</c:v>
                </c:pt>
                <c:pt idx="2387">
                  <c:v>25000000</c:v>
                </c:pt>
                <c:pt idx="2388">
                  <c:v>100000000</c:v>
                </c:pt>
                <c:pt idx="2389">
                  <c:v>20000000</c:v>
                </c:pt>
                <c:pt idx="2390">
                  <c:v>30000000</c:v>
                </c:pt>
                <c:pt idx="2391">
                  <c:v>50000000</c:v>
                </c:pt>
                <c:pt idx="2392">
                  <c:v>3000000</c:v>
                </c:pt>
                <c:pt idx="2393">
                  <c:v>294700000</c:v>
                </c:pt>
                <c:pt idx="2394">
                  <c:v>120000000</c:v>
                </c:pt>
                <c:pt idx="2395">
                  <c:v>60000000</c:v>
                </c:pt>
                <c:pt idx="2396">
                  <c:v>69000000</c:v>
                </c:pt>
                <c:pt idx="2397">
                  <c:v>500000</c:v>
                </c:pt>
                <c:pt idx="2398">
                  <c:v>35000000</c:v>
                </c:pt>
                <c:pt idx="2399">
                  <c:v>20000000</c:v>
                </c:pt>
                <c:pt idx="2400">
                  <c:v>160000000</c:v>
                </c:pt>
                <c:pt idx="2401">
                  <c:v>32500000</c:v>
                </c:pt>
                <c:pt idx="2402">
                  <c:v>13000000</c:v>
                </c:pt>
                <c:pt idx="2403">
                  <c:v>70000000</c:v>
                </c:pt>
                <c:pt idx="2404">
                  <c:v>120000000</c:v>
                </c:pt>
                <c:pt idx="2405">
                  <c:v>84000000</c:v>
                </c:pt>
                <c:pt idx="2406">
                  <c:v>42000000</c:v>
                </c:pt>
                <c:pt idx="2407">
                  <c:v>26000000</c:v>
                </c:pt>
                <c:pt idx="2408">
                  <c:v>11000000</c:v>
                </c:pt>
                <c:pt idx="2409">
                  <c:v>52000000</c:v>
                </c:pt>
                <c:pt idx="2410">
                  <c:v>35000000</c:v>
                </c:pt>
                <c:pt idx="2411">
                  <c:v>115000000</c:v>
                </c:pt>
                <c:pt idx="2412">
                  <c:v>6000000</c:v>
                </c:pt>
                <c:pt idx="2413">
                  <c:v>50000000</c:v>
                </c:pt>
                <c:pt idx="2414">
                  <c:v>60000000</c:v>
                </c:pt>
                <c:pt idx="2415">
                  <c:v>10000000</c:v>
                </c:pt>
                <c:pt idx="2416">
                  <c:v>70000000</c:v>
                </c:pt>
                <c:pt idx="2417">
                  <c:v>35000000</c:v>
                </c:pt>
                <c:pt idx="2418">
                  <c:v>90000000</c:v>
                </c:pt>
                <c:pt idx="2419">
                  <c:v>10000000</c:v>
                </c:pt>
                <c:pt idx="2420">
                  <c:v>120000000</c:v>
                </c:pt>
                <c:pt idx="2421">
                  <c:v>15000000</c:v>
                </c:pt>
                <c:pt idx="2422">
                  <c:v>23000000</c:v>
                </c:pt>
                <c:pt idx="2423">
                  <c:v>75000000</c:v>
                </c:pt>
                <c:pt idx="2424">
                  <c:v>2500000</c:v>
                </c:pt>
                <c:pt idx="2425">
                  <c:v>125000000</c:v>
                </c:pt>
                <c:pt idx="2426">
                  <c:v>40000000</c:v>
                </c:pt>
                <c:pt idx="2427">
                  <c:v>100000000</c:v>
                </c:pt>
                <c:pt idx="2428">
                  <c:v>36000000</c:v>
                </c:pt>
                <c:pt idx="2429">
                  <c:v>25000000</c:v>
                </c:pt>
                <c:pt idx="2430">
                  <c:v>31000000</c:v>
                </c:pt>
                <c:pt idx="2431">
                  <c:v>7400000</c:v>
                </c:pt>
                <c:pt idx="2432">
                  <c:v>140000000</c:v>
                </c:pt>
                <c:pt idx="2433">
                  <c:v>50000000</c:v>
                </c:pt>
                <c:pt idx="2434">
                  <c:v>5000000</c:v>
                </c:pt>
                <c:pt idx="2435">
                  <c:v>3200000</c:v>
                </c:pt>
                <c:pt idx="2436">
                  <c:v>3000000</c:v>
                </c:pt>
                <c:pt idx="2437">
                  <c:v>2000000</c:v>
                </c:pt>
                <c:pt idx="2438">
                  <c:v>115000000</c:v>
                </c:pt>
                <c:pt idx="2439">
                  <c:v>55000000</c:v>
                </c:pt>
                <c:pt idx="2440">
                  <c:v>3000000</c:v>
                </c:pt>
                <c:pt idx="2441">
                  <c:v>60000000</c:v>
                </c:pt>
                <c:pt idx="2442">
                  <c:v>100000000</c:v>
                </c:pt>
                <c:pt idx="2443">
                  <c:v>6000000</c:v>
                </c:pt>
                <c:pt idx="2444">
                  <c:v>18000000</c:v>
                </c:pt>
                <c:pt idx="2445">
                  <c:v>35000000</c:v>
                </c:pt>
                <c:pt idx="2446">
                  <c:v>17000000</c:v>
                </c:pt>
                <c:pt idx="2447">
                  <c:v>100000</c:v>
                </c:pt>
                <c:pt idx="2448">
                  <c:v>45000000</c:v>
                </c:pt>
                <c:pt idx="2449">
                  <c:v>60000000</c:v>
                </c:pt>
                <c:pt idx="2450">
                  <c:v>42000000</c:v>
                </c:pt>
                <c:pt idx="2451">
                  <c:v>32000000</c:v>
                </c:pt>
                <c:pt idx="2452">
                  <c:v>15000000</c:v>
                </c:pt>
                <c:pt idx="2453">
                  <c:v>80000000</c:v>
                </c:pt>
                <c:pt idx="2454">
                  <c:v>10000000</c:v>
                </c:pt>
                <c:pt idx="2455">
                  <c:v>45000000</c:v>
                </c:pt>
                <c:pt idx="2456">
                  <c:v>20000000</c:v>
                </c:pt>
                <c:pt idx="2457">
                  <c:v>20000000</c:v>
                </c:pt>
                <c:pt idx="2458">
                  <c:v>42000000</c:v>
                </c:pt>
                <c:pt idx="2459">
                  <c:v>90000000</c:v>
                </c:pt>
                <c:pt idx="2460">
                  <c:v>66000000</c:v>
                </c:pt>
                <c:pt idx="2461">
                  <c:v>23000000</c:v>
                </c:pt>
                <c:pt idx="2462">
                  <c:v>50000000</c:v>
                </c:pt>
                <c:pt idx="2463">
                  <c:v>100000000</c:v>
                </c:pt>
                <c:pt idx="2464">
                  <c:v>20000000</c:v>
                </c:pt>
                <c:pt idx="2465">
                  <c:v>70000000</c:v>
                </c:pt>
                <c:pt idx="2466">
                  <c:v>200000000</c:v>
                </c:pt>
                <c:pt idx="2467">
                  <c:v>4500000</c:v>
                </c:pt>
                <c:pt idx="2468">
                  <c:v>10000000</c:v>
                </c:pt>
                <c:pt idx="2469">
                  <c:v>30000000</c:v>
                </c:pt>
                <c:pt idx="2470">
                  <c:v>130000000</c:v>
                </c:pt>
                <c:pt idx="2471">
                  <c:v>40000000</c:v>
                </c:pt>
                <c:pt idx="2472">
                  <c:v>30000000</c:v>
                </c:pt>
                <c:pt idx="2473">
                  <c:v>180000000</c:v>
                </c:pt>
                <c:pt idx="2474">
                  <c:v>35000000</c:v>
                </c:pt>
                <c:pt idx="2475">
                  <c:v>10000000</c:v>
                </c:pt>
                <c:pt idx="2476">
                  <c:v>30000000</c:v>
                </c:pt>
                <c:pt idx="2477">
                  <c:v>1500000</c:v>
                </c:pt>
                <c:pt idx="2478">
                  <c:v>12000000</c:v>
                </c:pt>
                <c:pt idx="2479">
                  <c:v>20000000</c:v>
                </c:pt>
                <c:pt idx="2480">
                  <c:v>11000000</c:v>
                </c:pt>
                <c:pt idx="2481">
                  <c:v>125000000</c:v>
                </c:pt>
                <c:pt idx="2482">
                  <c:v>18000000</c:v>
                </c:pt>
                <c:pt idx="2483">
                  <c:v>65000000</c:v>
                </c:pt>
                <c:pt idx="2484">
                  <c:v>28000000</c:v>
                </c:pt>
                <c:pt idx="2485">
                  <c:v>17000000</c:v>
                </c:pt>
                <c:pt idx="2486">
                  <c:v>60000000</c:v>
                </c:pt>
                <c:pt idx="2487">
                  <c:v>56000000</c:v>
                </c:pt>
                <c:pt idx="2488">
                  <c:v>85000000</c:v>
                </c:pt>
                <c:pt idx="2489">
                  <c:v>35000000</c:v>
                </c:pt>
                <c:pt idx="2490">
                  <c:v>12600000</c:v>
                </c:pt>
                <c:pt idx="2491">
                  <c:v>25000000</c:v>
                </c:pt>
                <c:pt idx="2492">
                  <c:v>4800000</c:v>
                </c:pt>
                <c:pt idx="2493">
                  <c:v>8900000</c:v>
                </c:pt>
                <c:pt idx="2494">
                  <c:v>50000000</c:v>
                </c:pt>
                <c:pt idx="2495">
                  <c:v>17000000</c:v>
                </c:pt>
                <c:pt idx="2496">
                  <c:v>92000000</c:v>
                </c:pt>
                <c:pt idx="2497">
                  <c:v>30000000</c:v>
                </c:pt>
                <c:pt idx="2498">
                  <c:v>50000000</c:v>
                </c:pt>
                <c:pt idx="2499">
                  <c:v>69000000</c:v>
                </c:pt>
                <c:pt idx="2500">
                  <c:v>16600000</c:v>
                </c:pt>
                <c:pt idx="2501">
                  <c:v>45000000</c:v>
                </c:pt>
                <c:pt idx="2502">
                  <c:v>3500000</c:v>
                </c:pt>
                <c:pt idx="2503">
                  <c:v>35000000</c:v>
                </c:pt>
                <c:pt idx="2504">
                  <c:v>35000000</c:v>
                </c:pt>
                <c:pt idx="2505">
                  <c:v>176000000</c:v>
                </c:pt>
                <c:pt idx="2506">
                  <c:v>90000000</c:v>
                </c:pt>
                <c:pt idx="2507">
                  <c:v>9000000</c:v>
                </c:pt>
                <c:pt idx="2508">
                  <c:v>28000000</c:v>
                </c:pt>
                <c:pt idx="2509">
                  <c:v>40000000</c:v>
                </c:pt>
                <c:pt idx="2510">
                  <c:v>215000000</c:v>
                </c:pt>
                <c:pt idx="2511">
                  <c:v>60000000</c:v>
                </c:pt>
                <c:pt idx="2512">
                  <c:v>12000000</c:v>
                </c:pt>
                <c:pt idx="2513">
                  <c:v>165000000</c:v>
                </c:pt>
                <c:pt idx="2514">
                  <c:v>350000000</c:v>
                </c:pt>
                <c:pt idx="2515">
                  <c:v>178000000</c:v>
                </c:pt>
                <c:pt idx="2516">
                  <c:v>35000000</c:v>
                </c:pt>
                <c:pt idx="2517">
                  <c:v>45000000</c:v>
                </c:pt>
                <c:pt idx="2518">
                  <c:v>45000000</c:v>
                </c:pt>
                <c:pt idx="2519">
                  <c:v>12000000</c:v>
                </c:pt>
                <c:pt idx="2520">
                  <c:v>40000000</c:v>
                </c:pt>
                <c:pt idx="2521">
                  <c:v>5000000</c:v>
                </c:pt>
                <c:pt idx="2522">
                  <c:v>50000000</c:v>
                </c:pt>
                <c:pt idx="2523">
                  <c:v>75000000</c:v>
                </c:pt>
                <c:pt idx="2524">
                  <c:v>90000000</c:v>
                </c:pt>
                <c:pt idx="2525">
                  <c:v>2000000</c:v>
                </c:pt>
                <c:pt idx="2526">
                  <c:v>65000000</c:v>
                </c:pt>
                <c:pt idx="2527">
                  <c:v>145000000</c:v>
                </c:pt>
                <c:pt idx="2528">
                  <c:v>150000000</c:v>
                </c:pt>
                <c:pt idx="2529">
                  <c:v>42000000</c:v>
                </c:pt>
                <c:pt idx="2530">
                  <c:v>60000000</c:v>
                </c:pt>
                <c:pt idx="2531">
                  <c:v>200000000</c:v>
                </c:pt>
                <c:pt idx="2532">
                  <c:v>45000000</c:v>
                </c:pt>
                <c:pt idx="2533">
                  <c:v>50000000</c:v>
                </c:pt>
                <c:pt idx="2534">
                  <c:v>28000000</c:v>
                </c:pt>
                <c:pt idx="2535">
                  <c:v>22000000</c:v>
                </c:pt>
                <c:pt idx="2536">
                  <c:v>25000000</c:v>
                </c:pt>
                <c:pt idx="2537">
                  <c:v>15000000</c:v>
                </c:pt>
                <c:pt idx="2538">
                  <c:v>30000000</c:v>
                </c:pt>
                <c:pt idx="2539">
                  <c:v>40000000</c:v>
                </c:pt>
                <c:pt idx="2540">
                  <c:v>13000000</c:v>
                </c:pt>
                <c:pt idx="2541">
                  <c:v>95000000</c:v>
                </c:pt>
                <c:pt idx="2542">
                  <c:v>40000000</c:v>
                </c:pt>
                <c:pt idx="2543">
                  <c:v>135000000</c:v>
                </c:pt>
                <c:pt idx="2544">
                  <c:v>190000000</c:v>
                </c:pt>
                <c:pt idx="2545">
                  <c:v>20000000</c:v>
                </c:pt>
                <c:pt idx="2546">
                  <c:v>8500000</c:v>
                </c:pt>
                <c:pt idx="2547">
                  <c:v>85000000</c:v>
                </c:pt>
                <c:pt idx="2548">
                  <c:v>95000000</c:v>
                </c:pt>
                <c:pt idx="2549">
                  <c:v>75000000</c:v>
                </c:pt>
                <c:pt idx="2550">
                  <c:v>120000000</c:v>
                </c:pt>
                <c:pt idx="2551">
                  <c:v>30000000</c:v>
                </c:pt>
                <c:pt idx="2552">
                  <c:v>5000000</c:v>
                </c:pt>
                <c:pt idx="2553">
                  <c:v>175000000</c:v>
                </c:pt>
                <c:pt idx="2554">
                  <c:v>125000000</c:v>
                </c:pt>
                <c:pt idx="2555">
                  <c:v>12000000</c:v>
                </c:pt>
                <c:pt idx="2556">
                  <c:v>30000000</c:v>
                </c:pt>
                <c:pt idx="2557">
                  <c:v>76000000</c:v>
                </c:pt>
                <c:pt idx="2558">
                  <c:v>5000000</c:v>
                </c:pt>
                <c:pt idx="2559">
                  <c:v>25000000</c:v>
                </c:pt>
                <c:pt idx="2560">
                  <c:v>19000000</c:v>
                </c:pt>
                <c:pt idx="2561">
                  <c:v>28000000</c:v>
                </c:pt>
                <c:pt idx="2562">
                  <c:v>13000000</c:v>
                </c:pt>
                <c:pt idx="2563">
                  <c:v>70000000</c:v>
                </c:pt>
                <c:pt idx="2564">
                  <c:v>5000000</c:v>
                </c:pt>
                <c:pt idx="2565">
                  <c:v>12000000</c:v>
                </c:pt>
                <c:pt idx="2566">
                  <c:v>39200000</c:v>
                </c:pt>
                <c:pt idx="2567">
                  <c:v>61000000</c:v>
                </c:pt>
                <c:pt idx="2568">
                  <c:v>13000000</c:v>
                </c:pt>
                <c:pt idx="2569">
                  <c:v>45000000</c:v>
                </c:pt>
                <c:pt idx="2570">
                  <c:v>20000000</c:v>
                </c:pt>
                <c:pt idx="2571">
                  <c:v>2500000</c:v>
                </c:pt>
                <c:pt idx="2572">
                  <c:v>7000000</c:v>
                </c:pt>
                <c:pt idx="2573">
                  <c:v>37000000</c:v>
                </c:pt>
                <c:pt idx="2574">
                  <c:v>6500000</c:v>
                </c:pt>
                <c:pt idx="2575">
                  <c:v>22000000</c:v>
                </c:pt>
                <c:pt idx="2576">
                  <c:v>11000000</c:v>
                </c:pt>
                <c:pt idx="2577">
                  <c:v>5000000</c:v>
                </c:pt>
                <c:pt idx="2578">
                  <c:v>15000000</c:v>
                </c:pt>
                <c:pt idx="2579">
                  <c:v>52000000</c:v>
                </c:pt>
                <c:pt idx="2580">
                  <c:v>110000000</c:v>
                </c:pt>
                <c:pt idx="2581">
                  <c:v>170000000</c:v>
                </c:pt>
                <c:pt idx="2582">
                  <c:v>19500000</c:v>
                </c:pt>
                <c:pt idx="2583">
                  <c:v>35000000</c:v>
                </c:pt>
                <c:pt idx="2584">
                  <c:v>170000000</c:v>
                </c:pt>
                <c:pt idx="2585">
                  <c:v>16000000</c:v>
                </c:pt>
                <c:pt idx="2586">
                  <c:v>7500000</c:v>
                </c:pt>
                <c:pt idx="2587">
                  <c:v>22000000</c:v>
                </c:pt>
                <c:pt idx="2588">
                  <c:v>81200000</c:v>
                </c:pt>
                <c:pt idx="2589">
                  <c:v>250000</c:v>
                </c:pt>
                <c:pt idx="2590">
                  <c:v>35000000</c:v>
                </c:pt>
                <c:pt idx="2591">
                  <c:v>35000000</c:v>
                </c:pt>
                <c:pt idx="2592">
                  <c:v>2000000</c:v>
                </c:pt>
                <c:pt idx="2593">
                  <c:v>12000000</c:v>
                </c:pt>
                <c:pt idx="2594">
                  <c:v>15000000</c:v>
                </c:pt>
                <c:pt idx="2595">
                  <c:v>100000000</c:v>
                </c:pt>
                <c:pt idx="2596">
                  <c:v>35000000</c:v>
                </c:pt>
                <c:pt idx="2597">
                  <c:v>27000000</c:v>
                </c:pt>
                <c:pt idx="2598">
                  <c:v>5000000</c:v>
                </c:pt>
                <c:pt idx="2599">
                  <c:v>165000000</c:v>
                </c:pt>
                <c:pt idx="2600">
                  <c:v>5000000</c:v>
                </c:pt>
                <c:pt idx="2601">
                  <c:v>40600000</c:v>
                </c:pt>
                <c:pt idx="2602">
                  <c:v>16200000</c:v>
                </c:pt>
                <c:pt idx="2603">
                  <c:v>18</c:v>
                </c:pt>
                <c:pt idx="2604">
                  <c:v>230000000</c:v>
                </c:pt>
                <c:pt idx="2605">
                  <c:v>34000000</c:v>
                </c:pt>
                <c:pt idx="2606">
                  <c:v>40000000</c:v>
                </c:pt>
                <c:pt idx="2607">
                  <c:v>95000000</c:v>
                </c:pt>
                <c:pt idx="2608">
                  <c:v>20000000</c:v>
                </c:pt>
                <c:pt idx="2609">
                  <c:v>10000000</c:v>
                </c:pt>
                <c:pt idx="2610">
                  <c:v>30000000</c:v>
                </c:pt>
                <c:pt idx="2611">
                  <c:v>23000000</c:v>
                </c:pt>
                <c:pt idx="2612">
                  <c:v>40000000</c:v>
                </c:pt>
                <c:pt idx="2613">
                  <c:v>8000000</c:v>
                </c:pt>
                <c:pt idx="2614">
                  <c:v>20000000</c:v>
                </c:pt>
                <c:pt idx="2615">
                  <c:v>33000000</c:v>
                </c:pt>
                <c:pt idx="2616">
                  <c:v>65000000</c:v>
                </c:pt>
                <c:pt idx="2617">
                  <c:v>130000000</c:v>
                </c:pt>
                <c:pt idx="2618">
                  <c:v>15000000</c:v>
                </c:pt>
                <c:pt idx="2619">
                  <c:v>12000000</c:v>
                </c:pt>
                <c:pt idx="2620">
                  <c:v>84000000</c:v>
                </c:pt>
                <c:pt idx="2621">
                  <c:v>49000000</c:v>
                </c:pt>
                <c:pt idx="2622">
                  <c:v>200000000</c:v>
                </c:pt>
                <c:pt idx="2623">
                  <c:v>500000</c:v>
                </c:pt>
                <c:pt idx="2624">
                  <c:v>60000000</c:v>
                </c:pt>
                <c:pt idx="2625">
                  <c:v>30000000</c:v>
                </c:pt>
                <c:pt idx="2626">
                  <c:v>8000000</c:v>
                </c:pt>
                <c:pt idx="2627">
                  <c:v>85000000</c:v>
                </c:pt>
                <c:pt idx="2628">
                  <c:v>6000000</c:v>
                </c:pt>
                <c:pt idx="2629">
                  <c:v>170000000</c:v>
                </c:pt>
                <c:pt idx="2630">
                  <c:v>40000000</c:v>
                </c:pt>
                <c:pt idx="2631">
                  <c:v>14000000</c:v>
                </c:pt>
                <c:pt idx="2632">
                  <c:v>30000000</c:v>
                </c:pt>
                <c:pt idx="2633">
                  <c:v>100000000</c:v>
                </c:pt>
                <c:pt idx="2634">
                  <c:v>1000000</c:v>
                </c:pt>
                <c:pt idx="2635">
                  <c:v>90000000</c:v>
                </c:pt>
                <c:pt idx="2636">
                  <c:v>7000000</c:v>
                </c:pt>
                <c:pt idx="2637">
                  <c:v>65000000</c:v>
                </c:pt>
                <c:pt idx="2638">
                  <c:v>150000000</c:v>
                </c:pt>
                <c:pt idx="2639">
                  <c:v>25000000</c:v>
                </c:pt>
                <c:pt idx="2640">
                  <c:v>49000000</c:v>
                </c:pt>
                <c:pt idx="2641">
                  <c:v>135000000</c:v>
                </c:pt>
                <c:pt idx="2642">
                  <c:v>110000000</c:v>
                </c:pt>
                <c:pt idx="2643">
                  <c:v>750000</c:v>
                </c:pt>
                <c:pt idx="2644">
                  <c:v>6500000</c:v>
                </c:pt>
                <c:pt idx="2645">
                  <c:v>200000000</c:v>
                </c:pt>
                <c:pt idx="2646">
                  <c:v>50000000</c:v>
                </c:pt>
                <c:pt idx="2647">
                  <c:v>185000000</c:v>
                </c:pt>
                <c:pt idx="2648">
                  <c:v>200000000</c:v>
                </c:pt>
                <c:pt idx="2649">
                  <c:v>9000000</c:v>
                </c:pt>
                <c:pt idx="2650">
                  <c:v>20000000</c:v>
                </c:pt>
                <c:pt idx="2651">
                  <c:v>20000000</c:v>
                </c:pt>
                <c:pt idx="2652">
                  <c:v>1100000</c:v>
                </c:pt>
                <c:pt idx="2653">
                  <c:v>35000000</c:v>
                </c:pt>
                <c:pt idx="2654">
                  <c:v>160000000</c:v>
                </c:pt>
                <c:pt idx="2655">
                  <c:v>31000000</c:v>
                </c:pt>
                <c:pt idx="2656">
                  <c:v>13000000</c:v>
                </c:pt>
                <c:pt idx="2657">
                  <c:v>132000000</c:v>
                </c:pt>
                <c:pt idx="2658">
                  <c:v>7000000</c:v>
                </c:pt>
                <c:pt idx="2659">
                  <c:v>100000000</c:v>
                </c:pt>
                <c:pt idx="2660">
                  <c:v>3000000</c:v>
                </c:pt>
                <c:pt idx="2661">
                  <c:v>20000000</c:v>
                </c:pt>
                <c:pt idx="2662">
                  <c:v>17000000</c:v>
                </c:pt>
                <c:pt idx="2663">
                  <c:v>35000000</c:v>
                </c:pt>
                <c:pt idx="2664">
                  <c:v>15000000</c:v>
                </c:pt>
                <c:pt idx="2665">
                  <c:v>10000000</c:v>
                </c:pt>
                <c:pt idx="2666">
                  <c:v>110000000</c:v>
                </c:pt>
                <c:pt idx="2667">
                  <c:v>4700000</c:v>
                </c:pt>
                <c:pt idx="2668">
                  <c:v>30000000</c:v>
                </c:pt>
                <c:pt idx="2669">
                  <c:v>97600000</c:v>
                </c:pt>
                <c:pt idx="2670">
                  <c:v>103000000</c:v>
                </c:pt>
                <c:pt idx="2671">
                  <c:v>130000000</c:v>
                </c:pt>
                <c:pt idx="2672">
                  <c:v>125000000</c:v>
                </c:pt>
                <c:pt idx="2673">
                  <c:v>160000000</c:v>
                </c:pt>
                <c:pt idx="2674">
                  <c:v>40000000</c:v>
                </c:pt>
                <c:pt idx="2675">
                  <c:v>125000000</c:v>
                </c:pt>
                <c:pt idx="2676">
                  <c:v>30000000</c:v>
                </c:pt>
                <c:pt idx="2677">
                  <c:v>33000000</c:v>
                </c:pt>
                <c:pt idx="2678">
                  <c:v>190000000</c:v>
                </c:pt>
                <c:pt idx="2679">
                  <c:v>18000000</c:v>
                </c:pt>
                <c:pt idx="2680">
                  <c:v>7000000</c:v>
                </c:pt>
                <c:pt idx="2681">
                  <c:v>15000000</c:v>
                </c:pt>
                <c:pt idx="2682">
                  <c:v>175000000</c:v>
                </c:pt>
                <c:pt idx="2683">
                  <c:v>26000000</c:v>
                </c:pt>
                <c:pt idx="2684">
                  <c:v>7000000</c:v>
                </c:pt>
                <c:pt idx="2685">
                  <c:v>65000000</c:v>
                </c:pt>
                <c:pt idx="2686">
                  <c:v>38000000</c:v>
                </c:pt>
                <c:pt idx="2687">
                  <c:v>200000000</c:v>
                </c:pt>
                <c:pt idx="2688">
                  <c:v>200000000</c:v>
                </c:pt>
                <c:pt idx="2689">
                  <c:v>26000000</c:v>
                </c:pt>
                <c:pt idx="2690">
                  <c:v>8000000</c:v>
                </c:pt>
                <c:pt idx="2691">
                  <c:v>170000000</c:v>
                </c:pt>
                <c:pt idx="2692">
                  <c:v>120000000</c:v>
                </c:pt>
                <c:pt idx="2693">
                  <c:v>17000000</c:v>
                </c:pt>
                <c:pt idx="2694">
                  <c:v>73000000</c:v>
                </c:pt>
                <c:pt idx="2695">
                  <c:v>78000000</c:v>
                </c:pt>
                <c:pt idx="2696">
                  <c:v>37500000</c:v>
                </c:pt>
                <c:pt idx="2697">
                  <c:v>2500000</c:v>
                </c:pt>
                <c:pt idx="2698">
                  <c:v>1000000</c:v>
                </c:pt>
                <c:pt idx="2699">
                  <c:v>20000000</c:v>
                </c:pt>
                <c:pt idx="2700">
                  <c:v>18000000</c:v>
                </c:pt>
                <c:pt idx="2701">
                  <c:v>40000000</c:v>
                </c:pt>
                <c:pt idx="2702">
                  <c:v>27220000</c:v>
                </c:pt>
                <c:pt idx="2703">
                  <c:v>30000000</c:v>
                </c:pt>
                <c:pt idx="2704">
                  <c:v>170000000</c:v>
                </c:pt>
                <c:pt idx="2705">
                  <c:v>9000000</c:v>
                </c:pt>
                <c:pt idx="2706">
                  <c:v>15000000</c:v>
                </c:pt>
                <c:pt idx="2707">
                  <c:v>35000000</c:v>
                </c:pt>
                <c:pt idx="2708">
                  <c:v>50000000</c:v>
                </c:pt>
                <c:pt idx="2709">
                  <c:v>20000000</c:v>
                </c:pt>
                <c:pt idx="2710">
                  <c:v>80000000</c:v>
                </c:pt>
                <c:pt idx="2711">
                  <c:v>150000000</c:v>
                </c:pt>
                <c:pt idx="2712">
                  <c:v>19000000</c:v>
                </c:pt>
                <c:pt idx="2713">
                  <c:v>25000000</c:v>
                </c:pt>
                <c:pt idx="2714">
                  <c:v>11000000</c:v>
                </c:pt>
                <c:pt idx="2715">
                  <c:v>30000000</c:v>
                </c:pt>
                <c:pt idx="2716">
                  <c:v>13000000</c:v>
                </c:pt>
                <c:pt idx="2717">
                  <c:v>105000000</c:v>
                </c:pt>
                <c:pt idx="2718">
                  <c:v>40000000</c:v>
                </c:pt>
                <c:pt idx="2719">
                  <c:v>125000000</c:v>
                </c:pt>
                <c:pt idx="2720">
                  <c:v>30000000</c:v>
                </c:pt>
                <c:pt idx="2721">
                  <c:v>30000000</c:v>
                </c:pt>
                <c:pt idx="2722">
                  <c:v>14000000</c:v>
                </c:pt>
                <c:pt idx="2723">
                  <c:v>8000000</c:v>
                </c:pt>
                <c:pt idx="2724">
                  <c:v>125000000</c:v>
                </c:pt>
                <c:pt idx="2725">
                  <c:v>40000000</c:v>
                </c:pt>
                <c:pt idx="2726">
                  <c:v>175000000</c:v>
                </c:pt>
                <c:pt idx="2727">
                  <c:v>30000000</c:v>
                </c:pt>
                <c:pt idx="2728">
                  <c:v>5000000</c:v>
                </c:pt>
                <c:pt idx="2729">
                  <c:v>20000000</c:v>
                </c:pt>
                <c:pt idx="2730">
                  <c:v>170000000</c:v>
                </c:pt>
                <c:pt idx="2731">
                  <c:v>242000</c:v>
                </c:pt>
                <c:pt idx="2732">
                  <c:v>50000000</c:v>
                </c:pt>
                <c:pt idx="2733">
                  <c:v>70000000</c:v>
                </c:pt>
                <c:pt idx="2734">
                  <c:v>5000000</c:v>
                </c:pt>
                <c:pt idx="2735">
                  <c:v>210000000</c:v>
                </c:pt>
                <c:pt idx="2736">
                  <c:v>6538513</c:v>
                </c:pt>
                <c:pt idx="2737">
                  <c:v>40000000</c:v>
                </c:pt>
                <c:pt idx="2738">
                  <c:v>42000000</c:v>
                </c:pt>
                <c:pt idx="2739">
                  <c:v>88000000</c:v>
                </c:pt>
                <c:pt idx="2740">
                  <c:v>1800000</c:v>
                </c:pt>
                <c:pt idx="2741">
                  <c:v>110000000</c:v>
                </c:pt>
                <c:pt idx="2742">
                  <c:v>8000000</c:v>
                </c:pt>
                <c:pt idx="2743">
                  <c:v>40000000</c:v>
                </c:pt>
                <c:pt idx="2744">
                  <c:v>35000000</c:v>
                </c:pt>
                <c:pt idx="2745">
                  <c:v>26000000</c:v>
                </c:pt>
                <c:pt idx="2746">
                  <c:v>44000000</c:v>
                </c:pt>
                <c:pt idx="2747">
                  <c:v>10000000</c:v>
                </c:pt>
                <c:pt idx="2748">
                  <c:v>42000000</c:v>
                </c:pt>
                <c:pt idx="2749">
                  <c:v>13000000</c:v>
                </c:pt>
                <c:pt idx="2750">
                  <c:v>28000000</c:v>
                </c:pt>
                <c:pt idx="2751">
                  <c:v>7217600</c:v>
                </c:pt>
                <c:pt idx="2752">
                  <c:v>70000000</c:v>
                </c:pt>
                <c:pt idx="2753">
                  <c:v>58800000</c:v>
                </c:pt>
                <c:pt idx="2754">
                  <c:v>48917499</c:v>
                </c:pt>
                <c:pt idx="2755">
                  <c:v>50000000</c:v>
                </c:pt>
                <c:pt idx="2756">
                  <c:v>3000000</c:v>
                </c:pt>
                <c:pt idx="2757">
                  <c:v>80000000</c:v>
                </c:pt>
                <c:pt idx="2758">
                  <c:v>25000000</c:v>
                </c:pt>
                <c:pt idx="2759">
                  <c:v>12000000</c:v>
                </c:pt>
                <c:pt idx="2760">
                  <c:v>50000000</c:v>
                </c:pt>
                <c:pt idx="2761">
                  <c:v>40000000</c:v>
                </c:pt>
                <c:pt idx="2762">
                  <c:v>3000000</c:v>
                </c:pt>
                <c:pt idx="2763">
                  <c:v>100000000</c:v>
                </c:pt>
                <c:pt idx="2764">
                  <c:v>25000000</c:v>
                </c:pt>
                <c:pt idx="2765">
                  <c:v>135000000</c:v>
                </c:pt>
                <c:pt idx="2766">
                  <c:v>5000000</c:v>
                </c:pt>
                <c:pt idx="2767">
                  <c:v>35000000</c:v>
                </c:pt>
                <c:pt idx="2768">
                  <c:v>3000000</c:v>
                </c:pt>
                <c:pt idx="2769">
                  <c:v>30000000</c:v>
                </c:pt>
                <c:pt idx="2770">
                  <c:v>120000000</c:v>
                </c:pt>
                <c:pt idx="2771">
                  <c:v>58000000</c:v>
                </c:pt>
                <c:pt idx="2772">
                  <c:v>177200000</c:v>
                </c:pt>
                <c:pt idx="2773">
                  <c:v>27000000</c:v>
                </c:pt>
                <c:pt idx="2774">
                  <c:v>165000000</c:v>
                </c:pt>
                <c:pt idx="2775">
                  <c:v>175000000</c:v>
                </c:pt>
                <c:pt idx="2776">
                  <c:v>50000000</c:v>
                </c:pt>
                <c:pt idx="2777">
                  <c:v>4500000</c:v>
                </c:pt>
                <c:pt idx="2778">
                  <c:v>650000</c:v>
                </c:pt>
                <c:pt idx="2779">
                  <c:v>145000000</c:v>
                </c:pt>
                <c:pt idx="2780">
                  <c:v>61000000</c:v>
                </c:pt>
                <c:pt idx="2781">
                  <c:v>14800000</c:v>
                </c:pt>
                <c:pt idx="2782">
                  <c:v>60000000</c:v>
                </c:pt>
                <c:pt idx="2783">
                  <c:v>50000000</c:v>
                </c:pt>
                <c:pt idx="2784">
                  <c:v>200000000</c:v>
                </c:pt>
                <c:pt idx="2785">
                  <c:v>25000000</c:v>
                </c:pt>
                <c:pt idx="2786">
                  <c:v>74000000</c:v>
                </c:pt>
                <c:pt idx="2787">
                  <c:v>110000000</c:v>
                </c:pt>
                <c:pt idx="2788">
                  <c:v>90000000</c:v>
                </c:pt>
                <c:pt idx="2789">
                  <c:v>74000000</c:v>
                </c:pt>
                <c:pt idx="2790">
                  <c:v>50000000</c:v>
                </c:pt>
                <c:pt idx="2791">
                  <c:v>150000000</c:v>
                </c:pt>
                <c:pt idx="2792">
                  <c:v>70000000</c:v>
                </c:pt>
                <c:pt idx="2793">
                  <c:v>38000000</c:v>
                </c:pt>
                <c:pt idx="2794">
                  <c:v>15000000</c:v>
                </c:pt>
                <c:pt idx="2795">
                  <c:v>250000000</c:v>
                </c:pt>
                <c:pt idx="2796">
                  <c:v>22000000</c:v>
                </c:pt>
                <c:pt idx="2797">
                  <c:v>97000000</c:v>
                </c:pt>
                <c:pt idx="2798">
                  <c:v>2000000</c:v>
                </c:pt>
                <c:pt idx="2799">
                  <c:v>40000000</c:v>
                </c:pt>
                <c:pt idx="2800">
                  <c:v>25000000</c:v>
                </c:pt>
                <c:pt idx="2801">
                  <c:v>80000000</c:v>
                </c:pt>
                <c:pt idx="2802">
                  <c:v>900000</c:v>
                </c:pt>
                <c:pt idx="2803">
                  <c:v>18000000</c:v>
                </c:pt>
                <c:pt idx="2804">
                  <c:v>150000000</c:v>
                </c:pt>
                <c:pt idx="2805">
                  <c:v>12000000</c:v>
                </c:pt>
                <c:pt idx="2806">
                  <c:v>125000000</c:v>
                </c:pt>
                <c:pt idx="2807">
                  <c:v>1000000</c:v>
                </c:pt>
                <c:pt idx="2808">
                  <c:v>12000000</c:v>
                </c:pt>
                <c:pt idx="2809">
                  <c:v>103000000</c:v>
                </c:pt>
                <c:pt idx="2810">
                  <c:v>420000</c:v>
                </c:pt>
                <c:pt idx="2811">
                  <c:v>65000000</c:v>
                </c:pt>
                <c:pt idx="2812">
                  <c:v>35000000</c:v>
                </c:pt>
                <c:pt idx="2813">
                  <c:v>30000000</c:v>
                </c:pt>
                <c:pt idx="2814">
                  <c:v>66000000</c:v>
                </c:pt>
                <c:pt idx="2815">
                  <c:v>30000000</c:v>
                </c:pt>
                <c:pt idx="2816">
                  <c:v>245000000</c:v>
                </c:pt>
                <c:pt idx="2817">
                  <c:v>175000000</c:v>
                </c:pt>
                <c:pt idx="2818">
                  <c:v>11000000</c:v>
                </c:pt>
                <c:pt idx="2819">
                  <c:v>150000000</c:v>
                </c:pt>
                <c:pt idx="2820">
                  <c:v>50100000</c:v>
                </c:pt>
                <c:pt idx="2821">
                  <c:v>115000000</c:v>
                </c:pt>
                <c:pt idx="2822">
                  <c:v>250000000</c:v>
                </c:pt>
                <c:pt idx="2823">
                  <c:v>4000000</c:v>
                </c:pt>
                <c:pt idx="2824">
                  <c:v>129000000</c:v>
                </c:pt>
                <c:pt idx="2825">
                  <c:v>3500000</c:v>
                </c:pt>
                <c:pt idx="2826">
                  <c:v>40000000</c:v>
                </c:pt>
                <c:pt idx="2827">
                  <c:v>26000000</c:v>
                </c:pt>
                <c:pt idx="2828">
                  <c:v>5000000</c:v>
                </c:pt>
                <c:pt idx="2829">
                  <c:v>8000000</c:v>
                </c:pt>
                <c:pt idx="2830">
                  <c:v>250000000</c:v>
                </c:pt>
                <c:pt idx="2831">
                  <c:v>5100000</c:v>
                </c:pt>
                <c:pt idx="2832">
                  <c:v>8000000</c:v>
                </c:pt>
                <c:pt idx="2833">
                  <c:v>15000000</c:v>
                </c:pt>
                <c:pt idx="2834">
                  <c:v>11800000</c:v>
                </c:pt>
                <c:pt idx="2835">
                  <c:v>140000000</c:v>
                </c:pt>
                <c:pt idx="2836">
                  <c:v>30000000</c:v>
                </c:pt>
                <c:pt idx="2837">
                  <c:v>11000000</c:v>
                </c:pt>
                <c:pt idx="2838">
                  <c:v>90000000</c:v>
                </c:pt>
                <c:pt idx="2839">
                  <c:v>11000000</c:v>
                </c:pt>
                <c:pt idx="2840">
                  <c:v>43000000</c:v>
                </c:pt>
                <c:pt idx="2841">
                  <c:v>30000000</c:v>
                </c:pt>
                <c:pt idx="2842">
                  <c:v>12000000</c:v>
                </c:pt>
                <c:pt idx="2843">
                  <c:v>12000000</c:v>
                </c:pt>
                <c:pt idx="2844">
                  <c:v>48000000</c:v>
                </c:pt>
                <c:pt idx="2845">
                  <c:v>60000000</c:v>
                </c:pt>
                <c:pt idx="2846">
                  <c:v>31000000</c:v>
                </c:pt>
                <c:pt idx="2847">
                  <c:v>25000000</c:v>
                </c:pt>
                <c:pt idx="2848">
                  <c:v>116000000</c:v>
                </c:pt>
                <c:pt idx="2849">
                  <c:v>60000000</c:v>
                </c:pt>
                <c:pt idx="2850">
                  <c:v>245000000</c:v>
                </c:pt>
                <c:pt idx="2851">
                  <c:v>1800000</c:v>
                </c:pt>
                <c:pt idx="2852">
                  <c:v>20000000</c:v>
                </c:pt>
                <c:pt idx="2853">
                  <c:v>80000000</c:v>
                </c:pt>
                <c:pt idx="2854">
                  <c:v>317000000</c:v>
                </c:pt>
                <c:pt idx="2855">
                  <c:v>275000000</c:v>
                </c:pt>
                <c:pt idx="2856">
                  <c:v>21000000</c:v>
                </c:pt>
                <c:pt idx="2857">
                  <c:v>47000000</c:v>
                </c:pt>
                <c:pt idx="2858">
                  <c:v>20000000</c:v>
                </c:pt>
                <c:pt idx="2859">
                  <c:v>20000000</c:v>
                </c:pt>
                <c:pt idx="2860">
                  <c:v>45000000</c:v>
                </c:pt>
                <c:pt idx="2861">
                  <c:v>55000000</c:v>
                </c:pt>
                <c:pt idx="2862">
                  <c:v>150000000</c:v>
                </c:pt>
                <c:pt idx="2863">
                  <c:v>40000000</c:v>
                </c:pt>
                <c:pt idx="2864">
                  <c:v>40000000</c:v>
                </c:pt>
                <c:pt idx="2865">
                  <c:v>18000000</c:v>
                </c:pt>
                <c:pt idx="2866">
                  <c:v>170000000</c:v>
                </c:pt>
                <c:pt idx="2867">
                  <c:v>25000000</c:v>
                </c:pt>
                <c:pt idx="2868">
                  <c:v>8000000</c:v>
                </c:pt>
                <c:pt idx="2869">
                  <c:v>12000000</c:v>
                </c:pt>
                <c:pt idx="2870">
                  <c:v>3300000</c:v>
                </c:pt>
                <c:pt idx="2871">
                  <c:v>12000000</c:v>
                </c:pt>
                <c:pt idx="2872">
                  <c:v>14000000</c:v>
                </c:pt>
                <c:pt idx="2873">
                  <c:v>40000000</c:v>
                </c:pt>
                <c:pt idx="2874">
                  <c:v>18026148</c:v>
                </c:pt>
                <c:pt idx="2875">
                  <c:v>68000000</c:v>
                </c:pt>
                <c:pt idx="2876">
                  <c:v>18000000</c:v>
                </c:pt>
                <c:pt idx="2877">
                  <c:v>185000000</c:v>
                </c:pt>
                <c:pt idx="2878">
                  <c:v>24000000</c:v>
                </c:pt>
                <c:pt idx="2879">
                  <c:v>20000000</c:v>
                </c:pt>
                <c:pt idx="2880">
                  <c:v>35000000</c:v>
                </c:pt>
                <c:pt idx="2881">
                  <c:v>127000000</c:v>
                </c:pt>
                <c:pt idx="2882">
                  <c:v>2000000</c:v>
                </c:pt>
                <c:pt idx="2883">
                  <c:v>37000000</c:v>
                </c:pt>
                <c:pt idx="2884">
                  <c:v>75000000</c:v>
                </c:pt>
                <c:pt idx="2885">
                  <c:v>75000000</c:v>
                </c:pt>
                <c:pt idx="2886">
                  <c:v>68000000</c:v>
                </c:pt>
                <c:pt idx="2887">
                  <c:v>70000000</c:v>
                </c:pt>
                <c:pt idx="2888">
                  <c:v>55000000</c:v>
                </c:pt>
                <c:pt idx="2889">
                  <c:v>34000000</c:v>
                </c:pt>
                <c:pt idx="2890">
                  <c:v>10000000</c:v>
                </c:pt>
                <c:pt idx="2891">
                  <c:v>18000000</c:v>
                </c:pt>
                <c:pt idx="2892">
                  <c:v>160000000</c:v>
                </c:pt>
                <c:pt idx="2893">
                  <c:v>6000000</c:v>
                </c:pt>
                <c:pt idx="2894">
                  <c:v>44000000</c:v>
                </c:pt>
                <c:pt idx="2895">
                  <c:v>65000000</c:v>
                </c:pt>
                <c:pt idx="2896">
                  <c:v>40000000</c:v>
                </c:pt>
                <c:pt idx="2897">
                  <c:v>81000000</c:v>
                </c:pt>
                <c:pt idx="2898">
                  <c:v>190000000</c:v>
                </c:pt>
                <c:pt idx="2899">
                  <c:v>33000000</c:v>
                </c:pt>
                <c:pt idx="2900">
                  <c:v>29000000</c:v>
                </c:pt>
                <c:pt idx="2901">
                  <c:v>65000000</c:v>
                </c:pt>
                <c:pt idx="2902">
                  <c:v>28000000</c:v>
                </c:pt>
                <c:pt idx="2903">
                  <c:v>50000</c:v>
                </c:pt>
                <c:pt idx="2904">
                  <c:v>40000000</c:v>
                </c:pt>
                <c:pt idx="2905">
                  <c:v>5000000</c:v>
                </c:pt>
                <c:pt idx="2906">
                  <c:v>16800000</c:v>
                </c:pt>
                <c:pt idx="2907">
                  <c:v>8500000</c:v>
                </c:pt>
                <c:pt idx="2908">
                  <c:v>40000000</c:v>
                </c:pt>
                <c:pt idx="2909">
                  <c:v>69000000</c:v>
                </c:pt>
                <c:pt idx="2910">
                  <c:v>11000000</c:v>
                </c:pt>
                <c:pt idx="2911">
                  <c:v>15000000</c:v>
                </c:pt>
                <c:pt idx="2912">
                  <c:v>1000000</c:v>
                </c:pt>
                <c:pt idx="2913">
                  <c:v>36000000</c:v>
                </c:pt>
                <c:pt idx="2914">
                  <c:v>150000000</c:v>
                </c:pt>
                <c:pt idx="2915">
                  <c:v>110000000</c:v>
                </c:pt>
                <c:pt idx="2916">
                  <c:v>4000000</c:v>
                </c:pt>
                <c:pt idx="2917">
                  <c:v>20000000</c:v>
                </c:pt>
                <c:pt idx="2918">
                  <c:v>5300000</c:v>
                </c:pt>
                <c:pt idx="2919">
                  <c:v>90000000</c:v>
                </c:pt>
                <c:pt idx="2920">
                  <c:v>10000000</c:v>
                </c:pt>
                <c:pt idx="2921">
                  <c:v>20000000</c:v>
                </c:pt>
                <c:pt idx="2922">
                  <c:v>150000000</c:v>
                </c:pt>
                <c:pt idx="2923">
                  <c:v>50000000</c:v>
                </c:pt>
                <c:pt idx="2924">
                  <c:v>35000000</c:v>
                </c:pt>
                <c:pt idx="2925">
                  <c:v>9000000</c:v>
                </c:pt>
                <c:pt idx="2926">
                  <c:v>250000000</c:v>
                </c:pt>
                <c:pt idx="2927">
                  <c:v>15000000</c:v>
                </c:pt>
                <c:pt idx="2928">
                  <c:v>5000000</c:v>
                </c:pt>
                <c:pt idx="2929">
                  <c:v>22000000</c:v>
                </c:pt>
                <c:pt idx="2930">
                  <c:v>22500000</c:v>
                </c:pt>
                <c:pt idx="2931">
                  <c:v>3300000</c:v>
                </c:pt>
                <c:pt idx="2932">
                  <c:v>31500000</c:v>
                </c:pt>
                <c:pt idx="2933">
                  <c:v>175000000</c:v>
                </c:pt>
                <c:pt idx="2934">
                  <c:v>60000000</c:v>
                </c:pt>
                <c:pt idx="2935">
                  <c:v>75000000</c:v>
                </c:pt>
                <c:pt idx="2936">
                  <c:v>15000000</c:v>
                </c:pt>
                <c:pt idx="2937">
                  <c:v>40000000</c:v>
                </c:pt>
                <c:pt idx="2938">
                  <c:v>2000000</c:v>
                </c:pt>
                <c:pt idx="2939">
                  <c:v>35000000</c:v>
                </c:pt>
                <c:pt idx="2940">
                  <c:v>65000000</c:v>
                </c:pt>
                <c:pt idx="2941">
                  <c:v>3000000</c:v>
                </c:pt>
                <c:pt idx="2942">
                  <c:v>30000000</c:v>
                </c:pt>
                <c:pt idx="2943">
                  <c:v>90000000</c:v>
                </c:pt>
                <c:pt idx="2944">
                  <c:v>250000</c:v>
                </c:pt>
                <c:pt idx="2945">
                  <c:v>35000000</c:v>
                </c:pt>
                <c:pt idx="2946">
                  <c:v>11000000</c:v>
                </c:pt>
                <c:pt idx="2947">
                  <c:v>13000000</c:v>
                </c:pt>
                <c:pt idx="2948">
                  <c:v>180000000</c:v>
                </c:pt>
                <c:pt idx="2949">
                  <c:v>10000000</c:v>
                </c:pt>
                <c:pt idx="2950">
                  <c:v>15000000</c:v>
                </c:pt>
                <c:pt idx="2951">
                  <c:v>25000000</c:v>
                </c:pt>
                <c:pt idx="2952">
                  <c:v>100000000</c:v>
                </c:pt>
                <c:pt idx="2953">
                  <c:v>1000000</c:v>
                </c:pt>
                <c:pt idx="2954">
                  <c:v>60000000</c:v>
                </c:pt>
                <c:pt idx="2955">
                  <c:v>54000000</c:v>
                </c:pt>
                <c:pt idx="2956">
                  <c:v>40000000</c:v>
                </c:pt>
                <c:pt idx="2957">
                  <c:v>60000000</c:v>
                </c:pt>
                <c:pt idx="2958">
                  <c:v>97000000</c:v>
                </c:pt>
                <c:pt idx="2959">
                  <c:v>28000000</c:v>
                </c:pt>
                <c:pt idx="2960">
                  <c:v>5000000</c:v>
                </c:pt>
                <c:pt idx="2961">
                  <c:v>35000000</c:v>
                </c:pt>
                <c:pt idx="2962">
                  <c:v>6500000</c:v>
                </c:pt>
                <c:pt idx="2963">
                  <c:v>150000000</c:v>
                </c:pt>
                <c:pt idx="2964">
                  <c:v>10000000</c:v>
                </c:pt>
                <c:pt idx="2965">
                  <c:v>217000000</c:v>
                </c:pt>
                <c:pt idx="2966">
                  <c:v>35000000</c:v>
                </c:pt>
                <c:pt idx="2967">
                  <c:v>178000000</c:v>
                </c:pt>
                <c:pt idx="2968">
                  <c:v>25000000</c:v>
                </c:pt>
                <c:pt idx="2969">
                  <c:v>60000000</c:v>
                </c:pt>
                <c:pt idx="2970">
                  <c:v>30000000</c:v>
                </c:pt>
                <c:pt idx="2971">
                  <c:v>55000000</c:v>
                </c:pt>
                <c:pt idx="2972">
                  <c:v>110000000</c:v>
                </c:pt>
                <c:pt idx="2973">
                  <c:v>111000000</c:v>
                </c:pt>
                <c:pt idx="2974">
                  <c:v>43000000</c:v>
                </c:pt>
                <c:pt idx="2975">
                  <c:v>1600000</c:v>
                </c:pt>
                <c:pt idx="2976">
                  <c:v>105000000</c:v>
                </c:pt>
                <c:pt idx="2977">
                  <c:v>150000000</c:v>
                </c:pt>
                <c:pt idx="2978">
                  <c:v>44000000</c:v>
                </c:pt>
                <c:pt idx="2979">
                  <c:v>80000000</c:v>
                </c:pt>
                <c:pt idx="2980">
                  <c:v>75000000</c:v>
                </c:pt>
                <c:pt idx="2981">
                  <c:v>200000000</c:v>
                </c:pt>
                <c:pt idx="2982">
                  <c:v>35000000</c:v>
                </c:pt>
                <c:pt idx="2983">
                  <c:v>250000000</c:v>
                </c:pt>
                <c:pt idx="2984">
                  <c:v>180000000</c:v>
                </c:pt>
                <c:pt idx="2985">
                  <c:v>99000000</c:v>
                </c:pt>
                <c:pt idx="2986">
                  <c:v>45000000</c:v>
                </c:pt>
                <c:pt idx="2987">
                  <c:v>10000000</c:v>
                </c:pt>
                <c:pt idx="2988">
                  <c:v>150000000</c:v>
                </c:pt>
                <c:pt idx="2989">
                  <c:v>40000000</c:v>
                </c:pt>
                <c:pt idx="2990">
                  <c:v>25000000</c:v>
                </c:pt>
                <c:pt idx="2991">
                  <c:v>19000000</c:v>
                </c:pt>
                <c:pt idx="2992">
                  <c:v>50000000</c:v>
                </c:pt>
                <c:pt idx="2993">
                  <c:v>35000000</c:v>
                </c:pt>
                <c:pt idx="2994">
                  <c:v>5000000</c:v>
                </c:pt>
                <c:pt idx="2995">
                  <c:v>150000000</c:v>
                </c:pt>
                <c:pt idx="2996">
                  <c:v>5000000</c:v>
                </c:pt>
                <c:pt idx="2997">
                  <c:v>30000000</c:v>
                </c:pt>
                <c:pt idx="2998">
                  <c:v>100000000</c:v>
                </c:pt>
                <c:pt idx="2999">
                  <c:v>2500000</c:v>
                </c:pt>
                <c:pt idx="3000">
                  <c:v>175000000</c:v>
                </c:pt>
                <c:pt idx="3001">
                  <c:v>200000000</c:v>
                </c:pt>
                <c:pt idx="3002">
                  <c:v>12000000</c:v>
                </c:pt>
                <c:pt idx="3003">
                  <c:v>45000000</c:v>
                </c:pt>
                <c:pt idx="3004">
                  <c:v>85000000</c:v>
                </c:pt>
                <c:pt idx="3005">
                  <c:v>13000000</c:v>
                </c:pt>
                <c:pt idx="3006">
                  <c:v>108000000</c:v>
                </c:pt>
                <c:pt idx="3007">
                  <c:v>40000000</c:v>
                </c:pt>
                <c:pt idx="3008">
                  <c:v>140000000</c:v>
                </c:pt>
                <c:pt idx="3009">
                  <c:v>85000000</c:v>
                </c:pt>
                <c:pt idx="3010">
                  <c:v>1000000</c:v>
                </c:pt>
                <c:pt idx="3011">
                  <c:v>11000000</c:v>
                </c:pt>
                <c:pt idx="3012">
                  <c:v>35000000</c:v>
                </c:pt>
                <c:pt idx="3013">
                  <c:v>100000000</c:v>
                </c:pt>
                <c:pt idx="3014">
                  <c:v>185000000</c:v>
                </c:pt>
                <c:pt idx="3015">
                  <c:v>170000000</c:v>
                </c:pt>
                <c:pt idx="3016">
                  <c:v>12000000</c:v>
                </c:pt>
                <c:pt idx="3017">
                  <c:v>200000000</c:v>
                </c:pt>
                <c:pt idx="3018">
                  <c:v>62000000</c:v>
                </c:pt>
                <c:pt idx="3019">
                  <c:v>40000000</c:v>
                </c:pt>
                <c:pt idx="3020">
                  <c:v>3000000</c:v>
                </c:pt>
                <c:pt idx="3021">
                  <c:v>275000000</c:v>
                </c:pt>
                <c:pt idx="3022">
                  <c:v>30000000</c:v>
                </c:pt>
                <c:pt idx="3023">
                  <c:v>85000000</c:v>
                </c:pt>
                <c:pt idx="3024">
                  <c:v>50000000</c:v>
                </c:pt>
                <c:pt idx="3025">
                  <c:v>40000000</c:v>
                </c:pt>
                <c:pt idx="3026">
                  <c:v>88000000</c:v>
                </c:pt>
                <c:pt idx="3027">
                  <c:v>38000000</c:v>
                </c:pt>
                <c:pt idx="3028">
                  <c:v>7000000</c:v>
                </c:pt>
                <c:pt idx="3029">
                  <c:v>15000000</c:v>
                </c:pt>
                <c:pt idx="3030">
                  <c:v>170000000</c:v>
                </c:pt>
                <c:pt idx="3031">
                  <c:v>125000000</c:v>
                </c:pt>
                <c:pt idx="3032">
                  <c:v>10000000</c:v>
                </c:pt>
                <c:pt idx="3033">
                  <c:v>34000000</c:v>
                </c:pt>
                <c:pt idx="3034">
                  <c:v>200000000</c:v>
                </c:pt>
                <c:pt idx="3035">
                  <c:v>90000000</c:v>
                </c:pt>
                <c:pt idx="3036">
                  <c:v>30000000</c:v>
                </c:pt>
                <c:pt idx="3037">
                  <c:v>135000000</c:v>
                </c:pt>
                <c:pt idx="3038">
                  <c:v>20000000</c:v>
                </c:pt>
                <c:pt idx="3039">
                  <c:v>50000000</c:v>
                </c:pt>
                <c:pt idx="3040">
                  <c:v>14000000</c:v>
                </c:pt>
                <c:pt idx="3041">
                  <c:v>9000000</c:v>
                </c:pt>
                <c:pt idx="3042">
                  <c:v>3000000</c:v>
                </c:pt>
                <c:pt idx="3043">
                  <c:v>61000000</c:v>
                </c:pt>
                <c:pt idx="3044">
                  <c:v>17000000</c:v>
                </c:pt>
                <c:pt idx="3045">
                  <c:v>5000000</c:v>
                </c:pt>
                <c:pt idx="3046">
                  <c:v>10000000</c:v>
                </c:pt>
                <c:pt idx="3047">
                  <c:v>80000000</c:v>
                </c:pt>
                <c:pt idx="3048">
                  <c:v>200000000</c:v>
                </c:pt>
                <c:pt idx="3049">
                  <c:v>200000000</c:v>
                </c:pt>
                <c:pt idx="3050">
                  <c:v>14000000</c:v>
                </c:pt>
                <c:pt idx="3051">
                  <c:v>29000000</c:v>
                </c:pt>
                <c:pt idx="3052">
                  <c:v>15000000</c:v>
                </c:pt>
                <c:pt idx="3053">
                  <c:v>160000000</c:v>
                </c:pt>
                <c:pt idx="3054">
                  <c:v>321000000</c:v>
                </c:pt>
                <c:pt idx="3055">
                  <c:v>356000000</c:v>
                </c:pt>
                <c:pt idx="3056">
                  <c:v>9900000</c:v>
                </c:pt>
                <c:pt idx="3057">
                  <c:v>50000000</c:v>
                </c:pt>
                <c:pt idx="3058">
                  <c:v>5000000</c:v>
                </c:pt>
                <c:pt idx="3059">
                  <c:v>120000000</c:v>
                </c:pt>
                <c:pt idx="3060">
                  <c:v>30000000</c:v>
                </c:pt>
                <c:pt idx="3061">
                  <c:v>42000000</c:v>
                </c:pt>
                <c:pt idx="3062">
                  <c:v>100000000</c:v>
                </c:pt>
                <c:pt idx="3063">
                  <c:v>51000000</c:v>
                </c:pt>
                <c:pt idx="3064">
                  <c:v>4000000</c:v>
                </c:pt>
                <c:pt idx="3065">
                  <c:v>25000000</c:v>
                </c:pt>
                <c:pt idx="3066">
                  <c:v>18000000</c:v>
                </c:pt>
                <c:pt idx="3067">
                  <c:v>60000000</c:v>
                </c:pt>
                <c:pt idx="3068">
                  <c:v>9000000</c:v>
                </c:pt>
                <c:pt idx="3069">
                  <c:v>6200000</c:v>
                </c:pt>
                <c:pt idx="3070">
                  <c:v>4400000</c:v>
                </c:pt>
                <c:pt idx="3071">
                  <c:v>40000000</c:v>
                </c:pt>
                <c:pt idx="3072">
                  <c:v>9400000</c:v>
                </c:pt>
                <c:pt idx="3073">
                  <c:v>35000000</c:v>
                </c:pt>
                <c:pt idx="3074">
                  <c:v>35000000</c:v>
                </c:pt>
                <c:pt idx="3075">
                  <c:v>55000000</c:v>
                </c:pt>
                <c:pt idx="3076">
                  <c:v>40000000</c:v>
                </c:pt>
                <c:pt idx="3077">
                  <c:v>55000000</c:v>
                </c:pt>
                <c:pt idx="3078">
                  <c:v>7000000</c:v>
                </c:pt>
                <c:pt idx="3079">
                  <c:v>60000000</c:v>
                </c:pt>
                <c:pt idx="3080">
                  <c:v>62000000</c:v>
                </c:pt>
                <c:pt idx="3081">
                  <c:v>38000000</c:v>
                </c:pt>
                <c:pt idx="3082">
                  <c:v>30000000</c:v>
                </c:pt>
                <c:pt idx="3083">
                  <c:v>75000000</c:v>
                </c:pt>
                <c:pt idx="3084">
                  <c:v>150000000</c:v>
                </c:pt>
                <c:pt idx="3085">
                  <c:v>38000000</c:v>
                </c:pt>
                <c:pt idx="3086">
                  <c:v>100000000</c:v>
                </c:pt>
                <c:pt idx="3087">
                  <c:v>13000000</c:v>
                </c:pt>
                <c:pt idx="3088">
                  <c:v>22500000</c:v>
                </c:pt>
                <c:pt idx="3089">
                  <c:v>30000000</c:v>
                </c:pt>
                <c:pt idx="3090">
                  <c:v>50000000</c:v>
                </c:pt>
                <c:pt idx="3091">
                  <c:v>200000000</c:v>
                </c:pt>
                <c:pt idx="3092">
                  <c:v>45000000</c:v>
                </c:pt>
                <c:pt idx="3093">
                  <c:v>75000000</c:v>
                </c:pt>
                <c:pt idx="3094">
                  <c:v>20000000</c:v>
                </c:pt>
                <c:pt idx="3095">
                  <c:v>10000000</c:v>
                </c:pt>
                <c:pt idx="3096">
                  <c:v>25000000</c:v>
                </c:pt>
                <c:pt idx="3097">
                  <c:v>70000000</c:v>
                </c:pt>
                <c:pt idx="3098">
                  <c:v>250000000</c:v>
                </c:pt>
                <c:pt idx="3099">
                  <c:v>90000000</c:v>
                </c:pt>
                <c:pt idx="3100">
                  <c:v>104000000</c:v>
                </c:pt>
                <c:pt idx="3101">
                  <c:v>20000000</c:v>
                </c:pt>
                <c:pt idx="3102">
                  <c:v>15000000</c:v>
                </c:pt>
                <c:pt idx="3103">
                  <c:v>67000000</c:v>
                </c:pt>
                <c:pt idx="3104">
                  <c:v>36000000</c:v>
                </c:pt>
                <c:pt idx="3105">
                  <c:v>13000000</c:v>
                </c:pt>
                <c:pt idx="3106">
                  <c:v>5000000</c:v>
                </c:pt>
                <c:pt idx="3107">
                  <c:v>135000000</c:v>
                </c:pt>
                <c:pt idx="3108">
                  <c:v>40000000</c:v>
                </c:pt>
                <c:pt idx="3109">
                  <c:v>40000000</c:v>
                </c:pt>
                <c:pt idx="3110">
                  <c:v>45000000</c:v>
                </c:pt>
                <c:pt idx="3111">
                  <c:v>90000000</c:v>
                </c:pt>
                <c:pt idx="3112">
                  <c:v>185000000</c:v>
                </c:pt>
                <c:pt idx="3113">
                  <c:v>130000000</c:v>
                </c:pt>
                <c:pt idx="3114">
                  <c:v>4900000</c:v>
                </c:pt>
                <c:pt idx="3115">
                  <c:v>20000000</c:v>
                </c:pt>
                <c:pt idx="3116">
                  <c:v>13430000</c:v>
                </c:pt>
                <c:pt idx="3117">
                  <c:v>4500000</c:v>
                </c:pt>
                <c:pt idx="3118">
                  <c:v>25000000</c:v>
                </c:pt>
                <c:pt idx="3119">
                  <c:v>3500000</c:v>
                </c:pt>
                <c:pt idx="3120">
                  <c:v>55000000</c:v>
                </c:pt>
                <c:pt idx="3121">
                  <c:v>50000000</c:v>
                </c:pt>
                <c:pt idx="3122">
                  <c:v>170000000</c:v>
                </c:pt>
                <c:pt idx="3123">
                  <c:v>178000000</c:v>
                </c:pt>
                <c:pt idx="3124">
                  <c:v>9000000</c:v>
                </c:pt>
                <c:pt idx="3125">
                  <c:v>25000000</c:v>
                </c:pt>
                <c:pt idx="3126">
                  <c:v>10000000</c:v>
                </c:pt>
                <c:pt idx="3127">
                  <c:v>38000000</c:v>
                </c:pt>
                <c:pt idx="3128">
                  <c:v>9000000</c:v>
                </c:pt>
                <c:pt idx="3129">
                  <c:v>4000000</c:v>
                </c:pt>
                <c:pt idx="3130">
                  <c:v>40000000</c:v>
                </c:pt>
                <c:pt idx="3131">
                  <c:v>100000000</c:v>
                </c:pt>
                <c:pt idx="3132">
                  <c:v>1000000</c:v>
                </c:pt>
                <c:pt idx="3133">
                  <c:v>15000000</c:v>
                </c:pt>
                <c:pt idx="3134">
                  <c:v>130000000</c:v>
                </c:pt>
                <c:pt idx="3135">
                  <c:v>48000000</c:v>
                </c:pt>
                <c:pt idx="3136">
                  <c:v>200000000</c:v>
                </c:pt>
                <c:pt idx="3137">
                  <c:v>4500000</c:v>
                </c:pt>
                <c:pt idx="3138">
                  <c:v>35000000</c:v>
                </c:pt>
                <c:pt idx="3139">
                  <c:v>6000000</c:v>
                </c:pt>
                <c:pt idx="3140">
                  <c:v>15000000</c:v>
                </c:pt>
                <c:pt idx="3141">
                  <c:v>200000000</c:v>
                </c:pt>
                <c:pt idx="3142">
                  <c:v>162000000</c:v>
                </c:pt>
                <c:pt idx="3143">
                  <c:v>75000000</c:v>
                </c:pt>
                <c:pt idx="3144">
                  <c:v>30000000</c:v>
                </c:pt>
                <c:pt idx="3145">
                  <c:v>80000000</c:v>
                </c:pt>
                <c:pt idx="3146">
                  <c:v>80000000</c:v>
                </c:pt>
                <c:pt idx="3147">
                  <c:v>15000000</c:v>
                </c:pt>
                <c:pt idx="3148">
                  <c:v>70000000</c:v>
                </c:pt>
                <c:pt idx="3149">
                  <c:v>17000000</c:v>
                </c:pt>
                <c:pt idx="3150">
                  <c:v>43000000</c:v>
                </c:pt>
                <c:pt idx="3151">
                  <c:v>6420000</c:v>
                </c:pt>
                <c:pt idx="3152">
                  <c:v>80000000</c:v>
                </c:pt>
                <c:pt idx="3153">
                  <c:v>20000000</c:v>
                </c:pt>
                <c:pt idx="3154">
                  <c:v>5000000</c:v>
                </c:pt>
                <c:pt idx="3155">
                  <c:v>50000000</c:v>
                </c:pt>
                <c:pt idx="3156">
                  <c:v>4800000</c:v>
                </c:pt>
                <c:pt idx="3157">
                  <c:v>11000000</c:v>
                </c:pt>
                <c:pt idx="3158">
                  <c:v>5400000</c:v>
                </c:pt>
                <c:pt idx="3159">
                  <c:v>34000000</c:v>
                </c:pt>
                <c:pt idx="3160">
                  <c:v>200000000</c:v>
                </c:pt>
                <c:pt idx="3161">
                  <c:v>340000000</c:v>
                </c:pt>
                <c:pt idx="3162">
                  <c:v>29000000</c:v>
                </c:pt>
                <c:pt idx="3163">
                  <c:v>58000000</c:v>
                </c:pt>
                <c:pt idx="3164">
                  <c:v>5000000</c:v>
                </c:pt>
                <c:pt idx="3165">
                  <c:v>110000000</c:v>
                </c:pt>
                <c:pt idx="3166">
                  <c:v>39000000</c:v>
                </c:pt>
                <c:pt idx="3167">
                  <c:v>100000000</c:v>
                </c:pt>
                <c:pt idx="3168">
                  <c:v>20000000</c:v>
                </c:pt>
                <c:pt idx="3169">
                  <c:v>90000000</c:v>
                </c:pt>
                <c:pt idx="3170">
                  <c:v>200000000</c:v>
                </c:pt>
                <c:pt idx="3171">
                  <c:v>11000000</c:v>
                </c:pt>
                <c:pt idx="3172">
                  <c:v>19400000</c:v>
                </c:pt>
                <c:pt idx="3173">
                  <c:v>10500000</c:v>
                </c:pt>
                <c:pt idx="3174">
                  <c:v>45000000</c:v>
                </c:pt>
                <c:pt idx="3175">
                  <c:v>13000000</c:v>
                </c:pt>
                <c:pt idx="3176">
                  <c:v>1700000</c:v>
                </c:pt>
                <c:pt idx="3177">
                  <c:v>2000000</c:v>
                </c:pt>
                <c:pt idx="3178">
                  <c:v>69000000</c:v>
                </c:pt>
                <c:pt idx="3179">
                  <c:v>3200000</c:v>
                </c:pt>
                <c:pt idx="3180">
                  <c:v>95000000</c:v>
                </c:pt>
                <c:pt idx="3181">
                  <c:v>60000000</c:v>
                </c:pt>
                <c:pt idx="3182">
                  <c:v>10000000</c:v>
                </c:pt>
                <c:pt idx="3183">
                  <c:v>19000000</c:v>
                </c:pt>
                <c:pt idx="3184">
                  <c:v>125000000</c:v>
                </c:pt>
                <c:pt idx="3185">
                  <c:v>80000000</c:v>
                </c:pt>
                <c:pt idx="3186">
                  <c:v>35000000</c:v>
                </c:pt>
                <c:pt idx="3187">
                  <c:v>9500000</c:v>
                </c:pt>
                <c:pt idx="3188">
                  <c:v>22000000</c:v>
                </c:pt>
                <c:pt idx="3189">
                  <c:v>100000000</c:v>
                </c:pt>
                <c:pt idx="3190">
                  <c:v>15000000</c:v>
                </c:pt>
                <c:pt idx="3191">
                  <c:v>150000000</c:v>
                </c:pt>
                <c:pt idx="3192">
                  <c:v>175000000</c:v>
                </c:pt>
                <c:pt idx="3193">
                  <c:v>150000000</c:v>
                </c:pt>
                <c:pt idx="3194">
                  <c:v>9000000</c:v>
                </c:pt>
                <c:pt idx="3195">
                  <c:v>25000000</c:v>
                </c:pt>
                <c:pt idx="3196">
                  <c:v>250000000</c:v>
                </c:pt>
                <c:pt idx="3197">
                  <c:v>8000000</c:v>
                </c:pt>
                <c:pt idx="3198">
                  <c:v>50300000</c:v>
                </c:pt>
                <c:pt idx="3199">
                  <c:v>3500000</c:v>
                </c:pt>
                <c:pt idx="3200">
                  <c:v>3000000</c:v>
                </c:pt>
                <c:pt idx="3201">
                  <c:v>260000000</c:v>
                </c:pt>
                <c:pt idx="3202">
                  <c:v>40000000</c:v>
                </c:pt>
                <c:pt idx="3203">
                  <c:v>13000000</c:v>
                </c:pt>
                <c:pt idx="3204">
                  <c:v>183000000</c:v>
                </c:pt>
                <c:pt idx="3205">
                  <c:v>75000000</c:v>
                </c:pt>
                <c:pt idx="3206">
                  <c:v>40000000</c:v>
                </c:pt>
                <c:pt idx="3207">
                  <c:v>120000000</c:v>
                </c:pt>
                <c:pt idx="3208">
                  <c:v>100000</c:v>
                </c:pt>
                <c:pt idx="3209">
                  <c:v>60000000</c:v>
                </c:pt>
                <c:pt idx="3210">
                  <c:v>50000000</c:v>
                </c:pt>
                <c:pt idx="3211">
                  <c:v>35000000</c:v>
                </c:pt>
                <c:pt idx="3212">
                  <c:v>160000000</c:v>
                </c:pt>
                <c:pt idx="3213">
                  <c:v>185000000</c:v>
                </c:pt>
                <c:pt idx="3214">
                  <c:v>50000000</c:v>
                </c:pt>
                <c:pt idx="3215">
                  <c:v>28000000</c:v>
                </c:pt>
                <c:pt idx="3216">
                  <c:v>32000000</c:v>
                </c:pt>
                <c:pt idx="3217">
                  <c:v>13000000</c:v>
                </c:pt>
                <c:pt idx="3218">
                  <c:v>195000000</c:v>
                </c:pt>
                <c:pt idx="3219">
                  <c:v>185000000</c:v>
                </c:pt>
                <c:pt idx="3220">
                  <c:v>14000000</c:v>
                </c:pt>
                <c:pt idx="3221">
                  <c:v>85000000</c:v>
                </c:pt>
                <c:pt idx="3222">
                  <c:v>7000000</c:v>
                </c:pt>
                <c:pt idx="3223">
                  <c:v>60000000</c:v>
                </c:pt>
                <c:pt idx="3224">
                  <c:v>15000000</c:v>
                </c:pt>
                <c:pt idx="3225">
                  <c:v>5000000</c:v>
                </c:pt>
                <c:pt idx="3226">
                  <c:v>11000000</c:v>
                </c:pt>
                <c:pt idx="3227">
                  <c:v>200000000</c:v>
                </c:pt>
                <c:pt idx="3228">
                  <c:v>32000000</c:v>
                </c:pt>
                <c:pt idx="3229">
                  <c:v>17000000</c:v>
                </c:pt>
                <c:pt idx="3230">
                  <c:v>40000000</c:v>
                </c:pt>
                <c:pt idx="3231">
                  <c:v>175000000</c:v>
                </c:pt>
                <c:pt idx="3232">
                  <c:v>120000000</c:v>
                </c:pt>
                <c:pt idx="3233">
                  <c:v>14300000</c:v>
                </c:pt>
                <c:pt idx="3234">
                  <c:v>100000000</c:v>
                </c:pt>
                <c:pt idx="3235">
                  <c:v>205000000</c:v>
                </c:pt>
                <c:pt idx="3236">
                  <c:v>11400000</c:v>
                </c:pt>
                <c:pt idx="3237">
                  <c:v>3500000</c:v>
                </c:pt>
                <c:pt idx="3238">
                  <c:v>32000000</c:v>
                </c:pt>
                <c:pt idx="3239">
                  <c:v>250000000</c:v>
                </c:pt>
                <c:pt idx="3240">
                  <c:v>60000000</c:v>
                </c:pt>
                <c:pt idx="3241">
                  <c:v>200000000</c:v>
                </c:pt>
                <c:pt idx="3242">
                  <c:v>2000000</c:v>
                </c:pt>
                <c:pt idx="3243">
                  <c:v>20000000</c:v>
                </c:pt>
                <c:pt idx="3244">
                  <c:v>25000000</c:v>
                </c:pt>
                <c:pt idx="3245">
                  <c:v>100000000</c:v>
                </c:pt>
                <c:pt idx="3246">
                  <c:v>20000000</c:v>
                </c:pt>
                <c:pt idx="3247">
                  <c:v>38000000</c:v>
                </c:pt>
                <c:pt idx="3248">
                  <c:v>15000000</c:v>
                </c:pt>
                <c:pt idx="3249">
                  <c:v>75000000</c:v>
                </c:pt>
                <c:pt idx="3250">
                  <c:v>25000000</c:v>
                </c:pt>
                <c:pt idx="3251">
                  <c:v>25000000</c:v>
                </c:pt>
                <c:pt idx="3252">
                  <c:v>100000000</c:v>
                </c:pt>
                <c:pt idx="3253">
                  <c:v>23000000</c:v>
                </c:pt>
                <c:pt idx="3254">
                  <c:v>20000000</c:v>
                </c:pt>
                <c:pt idx="3255">
                  <c:v>6000000</c:v>
                </c:pt>
                <c:pt idx="3256">
                  <c:v>2000000</c:v>
                </c:pt>
                <c:pt idx="3257">
                  <c:v>20000000</c:v>
                </c:pt>
                <c:pt idx="3258">
                  <c:v>39000000</c:v>
                </c:pt>
                <c:pt idx="3259">
                  <c:v>110000000</c:v>
                </c:pt>
                <c:pt idx="3260">
                  <c:v>12000000</c:v>
                </c:pt>
                <c:pt idx="3261">
                  <c:v>200000000</c:v>
                </c:pt>
                <c:pt idx="3262">
                  <c:v>90000000</c:v>
                </c:pt>
                <c:pt idx="3263">
                  <c:v>18000000</c:v>
                </c:pt>
                <c:pt idx="3264">
                  <c:v>175000000</c:v>
                </c:pt>
                <c:pt idx="3265">
                  <c:v>55000000</c:v>
                </c:pt>
                <c:pt idx="3266">
                  <c:v>15000000</c:v>
                </c:pt>
                <c:pt idx="3267">
                  <c:v>79000000</c:v>
                </c:pt>
                <c:pt idx="3268">
                  <c:v>48000000</c:v>
                </c:pt>
                <c:pt idx="3269">
                  <c:v>50000000</c:v>
                </c:pt>
                <c:pt idx="3270">
                  <c:v>135000000</c:v>
                </c:pt>
                <c:pt idx="3271">
                  <c:v>85000000</c:v>
                </c:pt>
                <c:pt idx="3272">
                  <c:v>70000000</c:v>
                </c:pt>
                <c:pt idx="3273">
                  <c:v>14600000</c:v>
                </c:pt>
                <c:pt idx="3274">
                  <c:v>45000000</c:v>
                </c:pt>
                <c:pt idx="3275">
                  <c:v>18600000</c:v>
                </c:pt>
                <c:pt idx="3276">
                  <c:v>90000000</c:v>
                </c:pt>
                <c:pt idx="3277">
                  <c:v>880000</c:v>
                </c:pt>
                <c:pt idx="3278">
                  <c:v>84500000</c:v>
                </c:pt>
                <c:pt idx="3279">
                  <c:v>16000000</c:v>
                </c:pt>
                <c:pt idx="3280">
                  <c:v>34000000</c:v>
                </c:pt>
                <c:pt idx="3281">
                  <c:v>60000000</c:v>
                </c:pt>
                <c:pt idx="3282">
                  <c:v>6000000</c:v>
                </c:pt>
                <c:pt idx="3283">
                  <c:v>10000000</c:v>
                </c:pt>
                <c:pt idx="3284">
                  <c:v>6000000</c:v>
                </c:pt>
                <c:pt idx="3285">
                  <c:v>4000000</c:v>
                </c:pt>
                <c:pt idx="3286">
                  <c:v>20000000</c:v>
                </c:pt>
                <c:pt idx="3287">
                  <c:v>16000000</c:v>
                </c:pt>
                <c:pt idx="3288">
                  <c:v>5000000</c:v>
                </c:pt>
                <c:pt idx="3289">
                  <c:v>50000000</c:v>
                </c:pt>
                <c:pt idx="3290">
                  <c:v>125000000</c:v>
                </c:pt>
                <c:pt idx="3291">
                  <c:v>38000000</c:v>
                </c:pt>
                <c:pt idx="3292">
                  <c:v>11000000</c:v>
                </c:pt>
                <c:pt idx="3293">
                  <c:v>50000000</c:v>
                </c:pt>
                <c:pt idx="3294">
                  <c:v>200000000</c:v>
                </c:pt>
                <c:pt idx="3295">
                  <c:v>165000000</c:v>
                </c:pt>
                <c:pt idx="3296">
                  <c:v>26000000</c:v>
                </c:pt>
                <c:pt idx="3297">
                  <c:v>50000000</c:v>
                </c:pt>
                <c:pt idx="3298">
                  <c:v>175000000</c:v>
                </c:pt>
                <c:pt idx="3299">
                  <c:v>150000000</c:v>
                </c:pt>
                <c:pt idx="3300">
                  <c:v>4500000</c:v>
                </c:pt>
                <c:pt idx="3301">
                  <c:v>50000000</c:v>
                </c:pt>
                <c:pt idx="3302">
                  <c:v>70000000</c:v>
                </c:pt>
                <c:pt idx="3303">
                  <c:v>9000000</c:v>
                </c:pt>
                <c:pt idx="3304">
                  <c:v>14000000</c:v>
                </c:pt>
                <c:pt idx="3305">
                  <c:v>4000000</c:v>
                </c:pt>
                <c:pt idx="3306">
                  <c:v>30000000</c:v>
                </c:pt>
                <c:pt idx="3307">
                  <c:v>13500000</c:v>
                </c:pt>
                <c:pt idx="3308">
                  <c:v>22000000</c:v>
                </c:pt>
                <c:pt idx="3309">
                  <c:v>4000000</c:v>
                </c:pt>
                <c:pt idx="3310">
                  <c:v>70000000</c:v>
                </c:pt>
                <c:pt idx="3311">
                  <c:v>18000000</c:v>
                </c:pt>
                <c:pt idx="3312">
                  <c:v>95000000</c:v>
                </c:pt>
                <c:pt idx="3313">
                  <c:v>25000000</c:v>
                </c:pt>
                <c:pt idx="3314">
                  <c:v>10000000</c:v>
                </c:pt>
                <c:pt idx="3315">
                  <c:v>33000000</c:v>
                </c:pt>
                <c:pt idx="3316">
                  <c:v>55000000</c:v>
                </c:pt>
                <c:pt idx="3317">
                  <c:v>12000000</c:v>
                </c:pt>
                <c:pt idx="3318">
                  <c:v>9000000</c:v>
                </c:pt>
                <c:pt idx="3319">
                  <c:v>25000000</c:v>
                </c:pt>
                <c:pt idx="3320">
                  <c:v>90000000</c:v>
                </c:pt>
                <c:pt idx="3321">
                  <c:v>65000000</c:v>
                </c:pt>
                <c:pt idx="3322">
                  <c:v>40000000</c:v>
                </c:pt>
                <c:pt idx="3323">
                  <c:v>200000000</c:v>
                </c:pt>
                <c:pt idx="3324">
                  <c:v>250000000</c:v>
                </c:pt>
                <c:pt idx="3325">
                  <c:v>60000000</c:v>
                </c:pt>
                <c:pt idx="3326">
                  <c:v>10000000</c:v>
                </c:pt>
                <c:pt idx="3327">
                  <c:v>10000000</c:v>
                </c:pt>
                <c:pt idx="3328">
                  <c:v>129000000</c:v>
                </c:pt>
                <c:pt idx="3329">
                  <c:v>6000000</c:v>
                </c:pt>
                <c:pt idx="3330">
                  <c:v>22000000</c:v>
                </c:pt>
                <c:pt idx="3331">
                  <c:v>150000000</c:v>
                </c:pt>
                <c:pt idx="3332">
                  <c:v>104000000</c:v>
                </c:pt>
                <c:pt idx="3333">
                  <c:v>200000000</c:v>
                </c:pt>
                <c:pt idx="3334">
                  <c:v>24000000</c:v>
                </c:pt>
                <c:pt idx="3335">
                  <c:v>200000000</c:v>
                </c:pt>
                <c:pt idx="3336">
                  <c:v>11100000</c:v>
                </c:pt>
                <c:pt idx="3337">
                  <c:v>291000000</c:v>
                </c:pt>
                <c:pt idx="3338">
                  <c:v>50000000</c:v>
                </c:pt>
                <c:pt idx="3339">
                  <c:v>25000000</c:v>
                </c:pt>
                <c:pt idx="3340">
                  <c:v>43000000</c:v>
                </c:pt>
                <c:pt idx="3341">
                  <c:v>35000000</c:v>
                </c:pt>
                <c:pt idx="3342">
                  <c:v>35000000</c:v>
                </c:pt>
                <c:pt idx="3343">
                  <c:v>5000000</c:v>
                </c:pt>
                <c:pt idx="3344">
                  <c:v>200000000</c:v>
                </c:pt>
                <c:pt idx="3345">
                  <c:v>26000000</c:v>
                </c:pt>
                <c:pt idx="3346">
                  <c:v>15000000</c:v>
                </c:pt>
                <c:pt idx="3347">
                  <c:v>14000000</c:v>
                </c:pt>
              </c:numCache>
            </c:numRef>
          </c:xVal>
          <c:yVal>
            <c:numRef>
              <c:f>'Clean Data'!$O$2:$O$3349</c:f>
              <c:numCache>
                <c:formatCode>General</c:formatCode>
                <c:ptCount val="3348"/>
                <c:pt idx="0">
                  <c:v>28019048</c:v>
                </c:pt>
                <c:pt idx="1">
                  <c:v>31459543</c:v>
                </c:pt>
                <c:pt idx="2">
                  <c:v>1200000</c:v>
                </c:pt>
                <c:pt idx="3">
                  <c:v>78100000</c:v>
                </c:pt>
                <c:pt idx="4">
                  <c:v>49749765</c:v>
                </c:pt>
                <c:pt idx="5">
                  <c:v>1660000</c:v>
                </c:pt>
                <c:pt idx="6">
                  <c:v>24760374</c:v>
                </c:pt>
                <c:pt idx="7">
                  <c:v>36629933</c:v>
                </c:pt>
                <c:pt idx="8">
                  <c:v>31988495</c:v>
                </c:pt>
                <c:pt idx="9">
                  <c:v>49901871</c:v>
                </c:pt>
                <c:pt idx="10">
                  <c:v>-1198454</c:v>
                </c:pt>
                <c:pt idx="11">
                  <c:v>27846131</c:v>
                </c:pt>
                <c:pt idx="12">
                  <c:v>-3251794</c:v>
                </c:pt>
                <c:pt idx="13">
                  <c:v>-2377139</c:v>
                </c:pt>
                <c:pt idx="14">
                  <c:v>-332959</c:v>
                </c:pt>
                <c:pt idx="15">
                  <c:v>-4491595</c:v>
                </c:pt>
                <c:pt idx="16">
                  <c:v>-1995466</c:v>
                </c:pt>
                <c:pt idx="17">
                  <c:v>244341816</c:v>
                </c:pt>
                <c:pt idx="18">
                  <c:v>10206540</c:v>
                </c:pt>
                <c:pt idx="19">
                  <c:v>114250889</c:v>
                </c:pt>
                <c:pt idx="20">
                  <c:v>-395604</c:v>
                </c:pt>
                <c:pt idx="21">
                  <c:v>-1385844</c:v>
                </c:pt>
                <c:pt idx="22">
                  <c:v>-735748</c:v>
                </c:pt>
                <c:pt idx="23">
                  <c:v>430306145</c:v>
                </c:pt>
                <c:pt idx="24">
                  <c:v>28382710</c:v>
                </c:pt>
                <c:pt idx="25">
                  <c:v>-440966</c:v>
                </c:pt>
                <c:pt idx="26">
                  <c:v>-2500000</c:v>
                </c:pt>
                <c:pt idx="27">
                  <c:v>41267000</c:v>
                </c:pt>
                <c:pt idx="28">
                  <c:v>-5000000</c:v>
                </c:pt>
                <c:pt idx="29">
                  <c:v>26857432</c:v>
                </c:pt>
                <c:pt idx="30">
                  <c:v>-3999790</c:v>
                </c:pt>
                <c:pt idx="31">
                  <c:v>150500000</c:v>
                </c:pt>
                <c:pt idx="32">
                  <c:v>34932181</c:v>
                </c:pt>
                <c:pt idx="33">
                  <c:v>-1250000</c:v>
                </c:pt>
                <c:pt idx="34">
                  <c:v>-297657</c:v>
                </c:pt>
                <c:pt idx="35">
                  <c:v>117017265</c:v>
                </c:pt>
                <c:pt idx="36">
                  <c:v>23226502</c:v>
                </c:pt>
                <c:pt idx="37">
                  <c:v>3096729</c:v>
                </c:pt>
                <c:pt idx="38">
                  <c:v>34961919</c:v>
                </c:pt>
                <c:pt idx="39">
                  <c:v>13972000</c:v>
                </c:pt>
                <c:pt idx="40">
                  <c:v>30720378</c:v>
                </c:pt>
                <c:pt idx="41">
                  <c:v>83473333</c:v>
                </c:pt>
                <c:pt idx="42">
                  <c:v>-10754122</c:v>
                </c:pt>
                <c:pt idx="43">
                  <c:v>48200000</c:v>
                </c:pt>
                <c:pt idx="44">
                  <c:v>469512065</c:v>
                </c:pt>
                <c:pt idx="45">
                  <c:v>-7987322</c:v>
                </c:pt>
                <c:pt idx="46">
                  <c:v>106114817</c:v>
                </c:pt>
                <c:pt idx="47">
                  <c:v>114141126</c:v>
                </c:pt>
                <c:pt idx="48">
                  <c:v>7476252</c:v>
                </c:pt>
                <c:pt idx="49">
                  <c:v>62100000</c:v>
                </c:pt>
                <c:pt idx="50">
                  <c:v>-150000</c:v>
                </c:pt>
                <c:pt idx="51">
                  <c:v>32000000</c:v>
                </c:pt>
                <c:pt idx="52">
                  <c:v>13557</c:v>
                </c:pt>
                <c:pt idx="53">
                  <c:v>-9000000</c:v>
                </c:pt>
                <c:pt idx="54">
                  <c:v>15209020</c:v>
                </c:pt>
                <c:pt idx="55">
                  <c:v>19890757</c:v>
                </c:pt>
                <c:pt idx="56">
                  <c:v>58122980</c:v>
                </c:pt>
                <c:pt idx="57">
                  <c:v>28100000</c:v>
                </c:pt>
                <c:pt idx="58">
                  <c:v>116290587</c:v>
                </c:pt>
                <c:pt idx="59">
                  <c:v>27273323</c:v>
                </c:pt>
                <c:pt idx="60">
                  <c:v>34288028</c:v>
                </c:pt>
                <c:pt idx="61">
                  <c:v>23750000</c:v>
                </c:pt>
                <c:pt idx="62">
                  <c:v>286889114</c:v>
                </c:pt>
                <c:pt idx="63">
                  <c:v>63715869</c:v>
                </c:pt>
                <c:pt idx="64">
                  <c:v>234113184</c:v>
                </c:pt>
                <c:pt idx="65">
                  <c:v>122437428</c:v>
                </c:pt>
                <c:pt idx="66">
                  <c:v>33375764</c:v>
                </c:pt>
                <c:pt idx="67">
                  <c:v>764398007</c:v>
                </c:pt>
                <c:pt idx="68">
                  <c:v>-490178</c:v>
                </c:pt>
                <c:pt idx="69">
                  <c:v>475702</c:v>
                </c:pt>
                <c:pt idx="70">
                  <c:v>34074379</c:v>
                </c:pt>
                <c:pt idx="71">
                  <c:v>390271103</c:v>
                </c:pt>
                <c:pt idx="72">
                  <c:v>46835000</c:v>
                </c:pt>
                <c:pt idx="73">
                  <c:v>21446715</c:v>
                </c:pt>
                <c:pt idx="74">
                  <c:v>167884007</c:v>
                </c:pt>
                <c:pt idx="75">
                  <c:v>32700000</c:v>
                </c:pt>
                <c:pt idx="76">
                  <c:v>138607219</c:v>
                </c:pt>
                <c:pt idx="77">
                  <c:v>245478449</c:v>
                </c:pt>
                <c:pt idx="78">
                  <c:v>95285522</c:v>
                </c:pt>
                <c:pt idx="79">
                  <c:v>73380868</c:v>
                </c:pt>
                <c:pt idx="80">
                  <c:v>-100000</c:v>
                </c:pt>
                <c:pt idx="81">
                  <c:v>35005351</c:v>
                </c:pt>
                <c:pt idx="82">
                  <c:v>98260000</c:v>
                </c:pt>
                <c:pt idx="83">
                  <c:v>16745728</c:v>
                </c:pt>
                <c:pt idx="84">
                  <c:v>8473197</c:v>
                </c:pt>
                <c:pt idx="85">
                  <c:v>31194067</c:v>
                </c:pt>
                <c:pt idx="86">
                  <c:v>176308099</c:v>
                </c:pt>
                <c:pt idx="87">
                  <c:v>78187855</c:v>
                </c:pt>
                <c:pt idx="88">
                  <c:v>47674320</c:v>
                </c:pt>
                <c:pt idx="89">
                  <c:v>18490471</c:v>
                </c:pt>
                <c:pt idx="90">
                  <c:v>79954304</c:v>
                </c:pt>
                <c:pt idx="91">
                  <c:v>54353106</c:v>
                </c:pt>
                <c:pt idx="92">
                  <c:v>87729890</c:v>
                </c:pt>
                <c:pt idx="93">
                  <c:v>33918650</c:v>
                </c:pt>
                <c:pt idx="94">
                  <c:v>21023860</c:v>
                </c:pt>
                <c:pt idx="95">
                  <c:v>520375067</c:v>
                </c:pt>
                <c:pt idx="96">
                  <c:v>7176821</c:v>
                </c:pt>
                <c:pt idx="97">
                  <c:v>20448830</c:v>
                </c:pt>
                <c:pt idx="98">
                  <c:v>39361960</c:v>
                </c:pt>
                <c:pt idx="99">
                  <c:v>25031783</c:v>
                </c:pt>
                <c:pt idx="100">
                  <c:v>48766923</c:v>
                </c:pt>
                <c:pt idx="101">
                  <c:v>5404827</c:v>
                </c:pt>
                <c:pt idx="102">
                  <c:v>28277357</c:v>
                </c:pt>
                <c:pt idx="103">
                  <c:v>162385706</c:v>
                </c:pt>
                <c:pt idx="104">
                  <c:v>37368025</c:v>
                </c:pt>
                <c:pt idx="105">
                  <c:v>20794462</c:v>
                </c:pt>
                <c:pt idx="106">
                  <c:v>-5999246</c:v>
                </c:pt>
                <c:pt idx="107">
                  <c:v>53803359</c:v>
                </c:pt>
                <c:pt idx="108">
                  <c:v>48851475</c:v>
                </c:pt>
                <c:pt idx="109">
                  <c:v>19274965</c:v>
                </c:pt>
                <c:pt idx="110">
                  <c:v>23971136</c:v>
                </c:pt>
                <c:pt idx="111">
                  <c:v>26837550</c:v>
                </c:pt>
                <c:pt idx="112">
                  <c:v>51456988</c:v>
                </c:pt>
                <c:pt idx="113">
                  <c:v>20472776</c:v>
                </c:pt>
                <c:pt idx="114">
                  <c:v>23033818</c:v>
                </c:pt>
                <c:pt idx="115">
                  <c:v>20672907</c:v>
                </c:pt>
                <c:pt idx="116">
                  <c:v>20668406</c:v>
                </c:pt>
                <c:pt idx="117">
                  <c:v>371925971</c:v>
                </c:pt>
                <c:pt idx="118">
                  <c:v>75297000</c:v>
                </c:pt>
                <c:pt idx="119">
                  <c:v>66868508</c:v>
                </c:pt>
                <c:pt idx="120">
                  <c:v>12150534</c:v>
                </c:pt>
                <c:pt idx="121">
                  <c:v>13712525</c:v>
                </c:pt>
                <c:pt idx="122">
                  <c:v>13028755</c:v>
                </c:pt>
                <c:pt idx="123">
                  <c:v>26631350</c:v>
                </c:pt>
                <c:pt idx="124">
                  <c:v>782410554</c:v>
                </c:pt>
                <c:pt idx="125">
                  <c:v>2545379</c:v>
                </c:pt>
                <c:pt idx="126">
                  <c:v>799117</c:v>
                </c:pt>
                <c:pt idx="127">
                  <c:v>22593116</c:v>
                </c:pt>
                <c:pt idx="128">
                  <c:v>110212904</c:v>
                </c:pt>
                <c:pt idx="129">
                  <c:v>34390067</c:v>
                </c:pt>
                <c:pt idx="130">
                  <c:v>30767889</c:v>
                </c:pt>
                <c:pt idx="131">
                  <c:v>122295554</c:v>
                </c:pt>
                <c:pt idx="132">
                  <c:v>66529971</c:v>
                </c:pt>
                <c:pt idx="133">
                  <c:v>108052686</c:v>
                </c:pt>
                <c:pt idx="134">
                  <c:v>18036166</c:v>
                </c:pt>
                <c:pt idx="135">
                  <c:v>68618511</c:v>
                </c:pt>
                <c:pt idx="136">
                  <c:v>4634641</c:v>
                </c:pt>
                <c:pt idx="137">
                  <c:v>156200271</c:v>
                </c:pt>
                <c:pt idx="138">
                  <c:v>16000525</c:v>
                </c:pt>
                <c:pt idx="139">
                  <c:v>11342514</c:v>
                </c:pt>
                <c:pt idx="140">
                  <c:v>17491649</c:v>
                </c:pt>
                <c:pt idx="141">
                  <c:v>10766616</c:v>
                </c:pt>
                <c:pt idx="142">
                  <c:v>85421203</c:v>
                </c:pt>
                <c:pt idx="143">
                  <c:v>11900000</c:v>
                </c:pt>
                <c:pt idx="144">
                  <c:v>-17463758</c:v>
                </c:pt>
                <c:pt idx="145">
                  <c:v>5949697</c:v>
                </c:pt>
                <c:pt idx="146">
                  <c:v>46418063</c:v>
                </c:pt>
                <c:pt idx="147">
                  <c:v>19432841</c:v>
                </c:pt>
                <c:pt idx="148">
                  <c:v>40417094</c:v>
                </c:pt>
                <c:pt idx="149">
                  <c:v>15839182</c:v>
                </c:pt>
                <c:pt idx="150">
                  <c:v>442606177</c:v>
                </c:pt>
                <c:pt idx="151">
                  <c:v>-5807685</c:v>
                </c:pt>
                <c:pt idx="152">
                  <c:v>57341777</c:v>
                </c:pt>
                <c:pt idx="153">
                  <c:v>40884703</c:v>
                </c:pt>
                <c:pt idx="154">
                  <c:v>41250623</c:v>
                </c:pt>
                <c:pt idx="155">
                  <c:v>100423749</c:v>
                </c:pt>
                <c:pt idx="156">
                  <c:v>75404800</c:v>
                </c:pt>
                <c:pt idx="157">
                  <c:v>-3831561</c:v>
                </c:pt>
                <c:pt idx="158">
                  <c:v>67567667</c:v>
                </c:pt>
                <c:pt idx="159">
                  <c:v>12400657</c:v>
                </c:pt>
                <c:pt idx="160">
                  <c:v>34066791</c:v>
                </c:pt>
                <c:pt idx="161">
                  <c:v>303360478</c:v>
                </c:pt>
                <c:pt idx="162">
                  <c:v>2729114</c:v>
                </c:pt>
                <c:pt idx="163">
                  <c:v>13768989</c:v>
                </c:pt>
                <c:pt idx="164">
                  <c:v>13042035</c:v>
                </c:pt>
                <c:pt idx="165">
                  <c:v>-9020184</c:v>
                </c:pt>
                <c:pt idx="166">
                  <c:v>71840027</c:v>
                </c:pt>
                <c:pt idx="167">
                  <c:v>30380880</c:v>
                </c:pt>
                <c:pt idx="168">
                  <c:v>266578797</c:v>
                </c:pt>
                <c:pt idx="169">
                  <c:v>142898890</c:v>
                </c:pt>
                <c:pt idx="170">
                  <c:v>305107271</c:v>
                </c:pt>
                <c:pt idx="171">
                  <c:v>83119319</c:v>
                </c:pt>
                <c:pt idx="172">
                  <c:v>7853968</c:v>
                </c:pt>
                <c:pt idx="173">
                  <c:v>20300291</c:v>
                </c:pt>
                <c:pt idx="174">
                  <c:v>19951979</c:v>
                </c:pt>
                <c:pt idx="175">
                  <c:v>23885134</c:v>
                </c:pt>
                <c:pt idx="176">
                  <c:v>-24525910</c:v>
                </c:pt>
                <c:pt idx="177">
                  <c:v>76698894</c:v>
                </c:pt>
                <c:pt idx="178">
                  <c:v>21376497</c:v>
                </c:pt>
                <c:pt idx="179">
                  <c:v>32874452</c:v>
                </c:pt>
                <c:pt idx="180">
                  <c:v>76572238</c:v>
                </c:pt>
                <c:pt idx="181">
                  <c:v>17186027</c:v>
                </c:pt>
                <c:pt idx="182">
                  <c:v>58821334</c:v>
                </c:pt>
                <c:pt idx="183">
                  <c:v>59471046</c:v>
                </c:pt>
                <c:pt idx="184">
                  <c:v>6744356</c:v>
                </c:pt>
                <c:pt idx="185">
                  <c:v>71971200</c:v>
                </c:pt>
                <c:pt idx="186">
                  <c:v>2236202</c:v>
                </c:pt>
                <c:pt idx="187">
                  <c:v>11458340</c:v>
                </c:pt>
                <c:pt idx="188">
                  <c:v>-6715016</c:v>
                </c:pt>
                <c:pt idx="189">
                  <c:v>6109321</c:v>
                </c:pt>
                <c:pt idx="190">
                  <c:v>364336762</c:v>
                </c:pt>
                <c:pt idx="191">
                  <c:v>-5050047</c:v>
                </c:pt>
                <c:pt idx="192">
                  <c:v>50525171</c:v>
                </c:pt>
                <c:pt idx="193">
                  <c:v>-356003</c:v>
                </c:pt>
                <c:pt idx="194">
                  <c:v>67813124</c:v>
                </c:pt>
                <c:pt idx="195">
                  <c:v>83467863</c:v>
                </c:pt>
                <c:pt idx="196">
                  <c:v>47491000</c:v>
                </c:pt>
                <c:pt idx="197">
                  <c:v>1500000</c:v>
                </c:pt>
                <c:pt idx="198">
                  <c:v>-27696589</c:v>
                </c:pt>
                <c:pt idx="199">
                  <c:v>51612888</c:v>
                </c:pt>
                <c:pt idx="200">
                  <c:v>15922237</c:v>
                </c:pt>
                <c:pt idx="201">
                  <c:v>45499270</c:v>
                </c:pt>
                <c:pt idx="202">
                  <c:v>71773200</c:v>
                </c:pt>
                <c:pt idx="203">
                  <c:v>-8997888</c:v>
                </c:pt>
                <c:pt idx="204">
                  <c:v>26230219</c:v>
                </c:pt>
                <c:pt idx="205">
                  <c:v>32364621</c:v>
                </c:pt>
                <c:pt idx="206">
                  <c:v>26999213</c:v>
                </c:pt>
                <c:pt idx="207">
                  <c:v>196514205</c:v>
                </c:pt>
                <c:pt idx="208">
                  <c:v>34510568</c:v>
                </c:pt>
                <c:pt idx="209">
                  <c:v>35047344</c:v>
                </c:pt>
                <c:pt idx="210">
                  <c:v>48000000</c:v>
                </c:pt>
                <c:pt idx="211">
                  <c:v>-4368667</c:v>
                </c:pt>
                <c:pt idx="212">
                  <c:v>256400432</c:v>
                </c:pt>
                <c:pt idx="213">
                  <c:v>-7335717</c:v>
                </c:pt>
                <c:pt idx="214">
                  <c:v>1123414</c:v>
                </c:pt>
                <c:pt idx="215">
                  <c:v>10238661</c:v>
                </c:pt>
                <c:pt idx="216">
                  <c:v>270473716</c:v>
                </c:pt>
                <c:pt idx="217">
                  <c:v>38106536</c:v>
                </c:pt>
                <c:pt idx="218">
                  <c:v>20337532</c:v>
                </c:pt>
                <c:pt idx="219">
                  <c:v>31434048</c:v>
                </c:pt>
                <c:pt idx="220">
                  <c:v>56706993</c:v>
                </c:pt>
                <c:pt idx="221">
                  <c:v>319403506</c:v>
                </c:pt>
                <c:pt idx="222">
                  <c:v>112560248</c:v>
                </c:pt>
                <c:pt idx="223">
                  <c:v>-13899423</c:v>
                </c:pt>
                <c:pt idx="224">
                  <c:v>2618766</c:v>
                </c:pt>
                <c:pt idx="225">
                  <c:v>24042224</c:v>
                </c:pt>
                <c:pt idx="226">
                  <c:v>37793982</c:v>
                </c:pt>
                <c:pt idx="227">
                  <c:v>429199</c:v>
                </c:pt>
                <c:pt idx="228">
                  <c:v>64722101</c:v>
                </c:pt>
                <c:pt idx="229">
                  <c:v>9564613</c:v>
                </c:pt>
                <c:pt idx="230">
                  <c:v>45629159</c:v>
                </c:pt>
                <c:pt idx="231">
                  <c:v>16472525</c:v>
                </c:pt>
                <c:pt idx="232">
                  <c:v>54817937</c:v>
                </c:pt>
                <c:pt idx="233">
                  <c:v>24625550</c:v>
                </c:pt>
                <c:pt idx="234">
                  <c:v>33684041</c:v>
                </c:pt>
                <c:pt idx="235">
                  <c:v>-10099288</c:v>
                </c:pt>
                <c:pt idx="236">
                  <c:v>-155132</c:v>
                </c:pt>
                <c:pt idx="237">
                  <c:v>-10754132</c:v>
                </c:pt>
                <c:pt idx="238">
                  <c:v>14032786</c:v>
                </c:pt>
                <c:pt idx="239">
                  <c:v>-6377588</c:v>
                </c:pt>
                <c:pt idx="240">
                  <c:v>-6997501</c:v>
                </c:pt>
                <c:pt idx="241">
                  <c:v>36499651</c:v>
                </c:pt>
                <c:pt idx="242">
                  <c:v>132545632</c:v>
                </c:pt>
                <c:pt idx="243">
                  <c:v>31479480</c:v>
                </c:pt>
                <c:pt idx="244">
                  <c:v>25697761</c:v>
                </c:pt>
                <c:pt idx="245">
                  <c:v>44287414</c:v>
                </c:pt>
                <c:pt idx="246">
                  <c:v>84713132</c:v>
                </c:pt>
                <c:pt idx="247">
                  <c:v>2917509</c:v>
                </c:pt>
                <c:pt idx="248">
                  <c:v>14246734</c:v>
                </c:pt>
                <c:pt idx="249">
                  <c:v>342288178</c:v>
                </c:pt>
                <c:pt idx="250">
                  <c:v>225606210</c:v>
                </c:pt>
                <c:pt idx="251">
                  <c:v>185954</c:v>
                </c:pt>
                <c:pt idx="252">
                  <c:v>272965036</c:v>
                </c:pt>
                <c:pt idx="253">
                  <c:v>10706119</c:v>
                </c:pt>
                <c:pt idx="254">
                  <c:v>208577242</c:v>
                </c:pt>
                <c:pt idx="255">
                  <c:v>-12761304</c:v>
                </c:pt>
                <c:pt idx="256">
                  <c:v>2324421</c:v>
                </c:pt>
                <c:pt idx="257">
                  <c:v>306145693</c:v>
                </c:pt>
                <c:pt idx="258">
                  <c:v>16358827</c:v>
                </c:pt>
                <c:pt idx="259">
                  <c:v>110922370</c:v>
                </c:pt>
                <c:pt idx="260">
                  <c:v>-1106190</c:v>
                </c:pt>
                <c:pt idx="261">
                  <c:v>105207127</c:v>
                </c:pt>
                <c:pt idx="262">
                  <c:v>11220430</c:v>
                </c:pt>
                <c:pt idx="263">
                  <c:v>24005409</c:v>
                </c:pt>
                <c:pt idx="264">
                  <c:v>65642217</c:v>
                </c:pt>
                <c:pt idx="265">
                  <c:v>40293222</c:v>
                </c:pt>
                <c:pt idx="266">
                  <c:v>-8942420</c:v>
                </c:pt>
                <c:pt idx="267">
                  <c:v>4713187</c:v>
                </c:pt>
                <c:pt idx="268">
                  <c:v>34530280</c:v>
                </c:pt>
                <c:pt idx="269">
                  <c:v>83268458</c:v>
                </c:pt>
                <c:pt idx="270">
                  <c:v>14902869</c:v>
                </c:pt>
                <c:pt idx="271">
                  <c:v>23180280</c:v>
                </c:pt>
                <c:pt idx="272">
                  <c:v>40425389</c:v>
                </c:pt>
                <c:pt idx="273">
                  <c:v>11122105</c:v>
                </c:pt>
                <c:pt idx="274">
                  <c:v>15419483</c:v>
                </c:pt>
                <c:pt idx="275">
                  <c:v>13281020</c:v>
                </c:pt>
                <c:pt idx="276">
                  <c:v>156780960</c:v>
                </c:pt>
                <c:pt idx="277">
                  <c:v>51270454</c:v>
                </c:pt>
                <c:pt idx="278">
                  <c:v>28848069</c:v>
                </c:pt>
                <c:pt idx="279">
                  <c:v>41766510</c:v>
                </c:pt>
                <c:pt idx="280">
                  <c:v>59836631</c:v>
                </c:pt>
                <c:pt idx="281">
                  <c:v>133927281</c:v>
                </c:pt>
                <c:pt idx="282">
                  <c:v>42888729</c:v>
                </c:pt>
                <c:pt idx="283">
                  <c:v>35196684</c:v>
                </c:pt>
                <c:pt idx="284">
                  <c:v>151504781</c:v>
                </c:pt>
                <c:pt idx="285">
                  <c:v>258752301</c:v>
                </c:pt>
                <c:pt idx="286">
                  <c:v>20670720</c:v>
                </c:pt>
                <c:pt idx="287">
                  <c:v>-4961492</c:v>
                </c:pt>
                <c:pt idx="288">
                  <c:v>113603197</c:v>
                </c:pt>
                <c:pt idx="289">
                  <c:v>54993712</c:v>
                </c:pt>
                <c:pt idx="290">
                  <c:v>-2362050</c:v>
                </c:pt>
                <c:pt idx="291">
                  <c:v>19455230</c:v>
                </c:pt>
                <c:pt idx="292">
                  <c:v>12768757</c:v>
                </c:pt>
                <c:pt idx="293">
                  <c:v>-3183038</c:v>
                </c:pt>
                <c:pt idx="294">
                  <c:v>71960846</c:v>
                </c:pt>
                <c:pt idx="295">
                  <c:v>1865702</c:v>
                </c:pt>
                <c:pt idx="296">
                  <c:v>46613606</c:v>
                </c:pt>
                <c:pt idx="297">
                  <c:v>19603943</c:v>
                </c:pt>
                <c:pt idx="298">
                  <c:v>66756177</c:v>
                </c:pt>
                <c:pt idx="299">
                  <c:v>36369899</c:v>
                </c:pt>
                <c:pt idx="300">
                  <c:v>8019063</c:v>
                </c:pt>
                <c:pt idx="301">
                  <c:v>43151346</c:v>
                </c:pt>
                <c:pt idx="302">
                  <c:v>329825435</c:v>
                </c:pt>
                <c:pt idx="303">
                  <c:v>126015611</c:v>
                </c:pt>
                <c:pt idx="304">
                  <c:v>5994648</c:v>
                </c:pt>
                <c:pt idx="305">
                  <c:v>28329001</c:v>
                </c:pt>
                <c:pt idx="306">
                  <c:v>9009198</c:v>
                </c:pt>
                <c:pt idx="307">
                  <c:v>26990454</c:v>
                </c:pt>
                <c:pt idx="308">
                  <c:v>201614388</c:v>
                </c:pt>
                <c:pt idx="309">
                  <c:v>259803958</c:v>
                </c:pt>
                <c:pt idx="310">
                  <c:v>22269863</c:v>
                </c:pt>
                <c:pt idx="311">
                  <c:v>74953112</c:v>
                </c:pt>
                <c:pt idx="312">
                  <c:v>32661556</c:v>
                </c:pt>
                <c:pt idx="313">
                  <c:v>31101993</c:v>
                </c:pt>
                <c:pt idx="314">
                  <c:v>20000098</c:v>
                </c:pt>
                <c:pt idx="315">
                  <c:v>-38546877</c:v>
                </c:pt>
                <c:pt idx="316">
                  <c:v>292500002</c:v>
                </c:pt>
                <c:pt idx="317">
                  <c:v>376569241</c:v>
                </c:pt>
                <c:pt idx="318">
                  <c:v>32008994</c:v>
                </c:pt>
                <c:pt idx="319">
                  <c:v>104212055</c:v>
                </c:pt>
                <c:pt idx="320">
                  <c:v>147001698</c:v>
                </c:pt>
                <c:pt idx="321">
                  <c:v>-745298</c:v>
                </c:pt>
                <c:pt idx="322">
                  <c:v>219460116</c:v>
                </c:pt>
                <c:pt idx="323">
                  <c:v>30795445</c:v>
                </c:pt>
                <c:pt idx="324">
                  <c:v>138293296</c:v>
                </c:pt>
                <c:pt idx="325">
                  <c:v>69431625</c:v>
                </c:pt>
                <c:pt idx="326">
                  <c:v>190394738</c:v>
                </c:pt>
                <c:pt idx="327">
                  <c:v>8979166</c:v>
                </c:pt>
                <c:pt idx="328">
                  <c:v>-1836031</c:v>
                </c:pt>
                <c:pt idx="329">
                  <c:v>204724172</c:v>
                </c:pt>
                <c:pt idx="330">
                  <c:v>426171806</c:v>
                </c:pt>
                <c:pt idx="331">
                  <c:v>13197005</c:v>
                </c:pt>
                <c:pt idx="332">
                  <c:v>199853986</c:v>
                </c:pt>
                <c:pt idx="333">
                  <c:v>124167015</c:v>
                </c:pt>
                <c:pt idx="334">
                  <c:v>171343479</c:v>
                </c:pt>
                <c:pt idx="335">
                  <c:v>289499813</c:v>
                </c:pt>
                <c:pt idx="336">
                  <c:v>46534399</c:v>
                </c:pt>
                <c:pt idx="337">
                  <c:v>106297830</c:v>
                </c:pt>
                <c:pt idx="338">
                  <c:v>45970138</c:v>
                </c:pt>
                <c:pt idx="339">
                  <c:v>13050028</c:v>
                </c:pt>
                <c:pt idx="340">
                  <c:v>28908987</c:v>
                </c:pt>
                <c:pt idx="341">
                  <c:v>24410049</c:v>
                </c:pt>
                <c:pt idx="342">
                  <c:v>81759512</c:v>
                </c:pt>
                <c:pt idx="343">
                  <c:v>8408614</c:v>
                </c:pt>
                <c:pt idx="344">
                  <c:v>58079915</c:v>
                </c:pt>
                <c:pt idx="345">
                  <c:v>64258538</c:v>
                </c:pt>
                <c:pt idx="346">
                  <c:v>134188546</c:v>
                </c:pt>
                <c:pt idx="347">
                  <c:v>77273565</c:v>
                </c:pt>
                <c:pt idx="348">
                  <c:v>23542089</c:v>
                </c:pt>
                <c:pt idx="349">
                  <c:v>31208180</c:v>
                </c:pt>
                <c:pt idx="350">
                  <c:v>21096475</c:v>
                </c:pt>
                <c:pt idx="351">
                  <c:v>205077583</c:v>
                </c:pt>
                <c:pt idx="352">
                  <c:v>22763605</c:v>
                </c:pt>
                <c:pt idx="353">
                  <c:v>-2733345</c:v>
                </c:pt>
                <c:pt idx="354">
                  <c:v>402208848</c:v>
                </c:pt>
                <c:pt idx="355">
                  <c:v>34878502</c:v>
                </c:pt>
                <c:pt idx="356">
                  <c:v>97920733</c:v>
                </c:pt>
                <c:pt idx="357">
                  <c:v>115738726</c:v>
                </c:pt>
                <c:pt idx="358">
                  <c:v>170031274</c:v>
                </c:pt>
                <c:pt idx="359">
                  <c:v>66024005</c:v>
                </c:pt>
                <c:pt idx="360">
                  <c:v>35489265</c:v>
                </c:pt>
                <c:pt idx="361">
                  <c:v>483703557</c:v>
                </c:pt>
                <c:pt idx="362">
                  <c:v>82861392</c:v>
                </c:pt>
                <c:pt idx="363">
                  <c:v>22036784</c:v>
                </c:pt>
                <c:pt idx="364">
                  <c:v>-8517793</c:v>
                </c:pt>
                <c:pt idx="365">
                  <c:v>458684675</c:v>
                </c:pt>
                <c:pt idx="366">
                  <c:v>170512643</c:v>
                </c:pt>
                <c:pt idx="367">
                  <c:v>1118851</c:v>
                </c:pt>
                <c:pt idx="368">
                  <c:v>186957688</c:v>
                </c:pt>
                <c:pt idx="369">
                  <c:v>-8919591</c:v>
                </c:pt>
                <c:pt idx="370">
                  <c:v>41277597</c:v>
                </c:pt>
                <c:pt idx="371">
                  <c:v>22120318</c:v>
                </c:pt>
                <c:pt idx="372">
                  <c:v>449406268</c:v>
                </c:pt>
                <c:pt idx="373">
                  <c:v>20681173</c:v>
                </c:pt>
                <c:pt idx="374">
                  <c:v>77946358</c:v>
                </c:pt>
                <c:pt idx="375">
                  <c:v>188584756</c:v>
                </c:pt>
                <c:pt idx="376">
                  <c:v>196317921</c:v>
                </c:pt>
                <c:pt idx="377">
                  <c:v>5668084</c:v>
                </c:pt>
                <c:pt idx="378">
                  <c:v>5063251</c:v>
                </c:pt>
                <c:pt idx="379">
                  <c:v>161502426</c:v>
                </c:pt>
                <c:pt idx="380">
                  <c:v>112368585</c:v>
                </c:pt>
                <c:pt idx="381">
                  <c:v>-2846061</c:v>
                </c:pt>
                <c:pt idx="382">
                  <c:v>399967620</c:v>
                </c:pt>
                <c:pt idx="383">
                  <c:v>18039850</c:v>
                </c:pt>
                <c:pt idx="384">
                  <c:v>51029070</c:v>
                </c:pt>
                <c:pt idx="385">
                  <c:v>147291969</c:v>
                </c:pt>
                <c:pt idx="386">
                  <c:v>152033791</c:v>
                </c:pt>
                <c:pt idx="387">
                  <c:v>-3505116</c:v>
                </c:pt>
                <c:pt idx="388">
                  <c:v>69325780</c:v>
                </c:pt>
                <c:pt idx="389">
                  <c:v>17895491</c:v>
                </c:pt>
                <c:pt idx="390">
                  <c:v>23872033</c:v>
                </c:pt>
                <c:pt idx="391">
                  <c:v>108418501</c:v>
                </c:pt>
                <c:pt idx="392">
                  <c:v>230854823</c:v>
                </c:pt>
                <c:pt idx="393">
                  <c:v>155096164</c:v>
                </c:pt>
                <c:pt idx="394">
                  <c:v>-47781920</c:v>
                </c:pt>
                <c:pt idx="395">
                  <c:v>165405498</c:v>
                </c:pt>
                <c:pt idx="396">
                  <c:v>16509925</c:v>
                </c:pt>
                <c:pt idx="397">
                  <c:v>42489799</c:v>
                </c:pt>
                <c:pt idx="398">
                  <c:v>3901336</c:v>
                </c:pt>
                <c:pt idx="399">
                  <c:v>63930411</c:v>
                </c:pt>
                <c:pt idx="400">
                  <c:v>-13358643</c:v>
                </c:pt>
                <c:pt idx="401">
                  <c:v>-1386613</c:v>
                </c:pt>
                <c:pt idx="402">
                  <c:v>59531958</c:v>
                </c:pt>
                <c:pt idx="403">
                  <c:v>342493908</c:v>
                </c:pt>
                <c:pt idx="404">
                  <c:v>11704056</c:v>
                </c:pt>
                <c:pt idx="405">
                  <c:v>253742922</c:v>
                </c:pt>
                <c:pt idx="406">
                  <c:v>155999005</c:v>
                </c:pt>
                <c:pt idx="407">
                  <c:v>66888996</c:v>
                </c:pt>
                <c:pt idx="408">
                  <c:v>53656813</c:v>
                </c:pt>
                <c:pt idx="409">
                  <c:v>418881154</c:v>
                </c:pt>
                <c:pt idx="410">
                  <c:v>28965920</c:v>
                </c:pt>
                <c:pt idx="411">
                  <c:v>24707829</c:v>
                </c:pt>
                <c:pt idx="412">
                  <c:v>476050219</c:v>
                </c:pt>
                <c:pt idx="413">
                  <c:v>109814498</c:v>
                </c:pt>
                <c:pt idx="414">
                  <c:v>303927224</c:v>
                </c:pt>
                <c:pt idx="415">
                  <c:v>186934688</c:v>
                </c:pt>
                <c:pt idx="416">
                  <c:v>386046449</c:v>
                </c:pt>
                <c:pt idx="417">
                  <c:v>-2757377</c:v>
                </c:pt>
                <c:pt idx="418">
                  <c:v>175862692</c:v>
                </c:pt>
                <c:pt idx="419">
                  <c:v>19795897</c:v>
                </c:pt>
                <c:pt idx="420">
                  <c:v>-21506741</c:v>
                </c:pt>
                <c:pt idx="421">
                  <c:v>94022650</c:v>
                </c:pt>
                <c:pt idx="422">
                  <c:v>77783840</c:v>
                </c:pt>
                <c:pt idx="423">
                  <c:v>202240178</c:v>
                </c:pt>
                <c:pt idx="424">
                  <c:v>-1774772</c:v>
                </c:pt>
                <c:pt idx="425">
                  <c:v>330994850</c:v>
                </c:pt>
                <c:pt idx="426">
                  <c:v>-4500000</c:v>
                </c:pt>
                <c:pt idx="427">
                  <c:v>35505856</c:v>
                </c:pt>
                <c:pt idx="428">
                  <c:v>92440069</c:v>
                </c:pt>
                <c:pt idx="429">
                  <c:v>286731527</c:v>
                </c:pt>
                <c:pt idx="430">
                  <c:v>15169910</c:v>
                </c:pt>
                <c:pt idx="431">
                  <c:v>2033920</c:v>
                </c:pt>
                <c:pt idx="432">
                  <c:v>40752337</c:v>
                </c:pt>
                <c:pt idx="433">
                  <c:v>21274049</c:v>
                </c:pt>
                <c:pt idx="434">
                  <c:v>53088552</c:v>
                </c:pt>
                <c:pt idx="435">
                  <c:v>29065653</c:v>
                </c:pt>
                <c:pt idx="436">
                  <c:v>133051587</c:v>
                </c:pt>
                <c:pt idx="437">
                  <c:v>13706101</c:v>
                </c:pt>
                <c:pt idx="438">
                  <c:v>1713644</c:v>
                </c:pt>
                <c:pt idx="439">
                  <c:v>31440294</c:v>
                </c:pt>
                <c:pt idx="440">
                  <c:v>103095253</c:v>
                </c:pt>
                <c:pt idx="441">
                  <c:v>200605150</c:v>
                </c:pt>
                <c:pt idx="442">
                  <c:v>82232691</c:v>
                </c:pt>
                <c:pt idx="443">
                  <c:v>-5815010</c:v>
                </c:pt>
                <c:pt idx="444">
                  <c:v>121563139</c:v>
                </c:pt>
                <c:pt idx="445">
                  <c:v>144767799</c:v>
                </c:pt>
                <c:pt idx="446">
                  <c:v>13299898</c:v>
                </c:pt>
                <c:pt idx="447">
                  <c:v>163097323</c:v>
                </c:pt>
                <c:pt idx="448">
                  <c:v>1919043</c:v>
                </c:pt>
                <c:pt idx="449">
                  <c:v>-1744047</c:v>
                </c:pt>
                <c:pt idx="450">
                  <c:v>4733909</c:v>
                </c:pt>
                <c:pt idx="451">
                  <c:v>-1494075</c:v>
                </c:pt>
                <c:pt idx="452">
                  <c:v>-151796</c:v>
                </c:pt>
                <c:pt idx="453">
                  <c:v>-4712102</c:v>
                </c:pt>
                <c:pt idx="454">
                  <c:v>33848322</c:v>
                </c:pt>
                <c:pt idx="455">
                  <c:v>185000211</c:v>
                </c:pt>
                <c:pt idx="456">
                  <c:v>-8725283</c:v>
                </c:pt>
                <c:pt idx="457">
                  <c:v>140856263</c:v>
                </c:pt>
                <c:pt idx="458">
                  <c:v>35270710</c:v>
                </c:pt>
                <c:pt idx="459">
                  <c:v>1101005</c:v>
                </c:pt>
                <c:pt idx="460">
                  <c:v>1055768</c:v>
                </c:pt>
                <c:pt idx="461">
                  <c:v>15903593</c:v>
                </c:pt>
                <c:pt idx="462">
                  <c:v>228248367</c:v>
                </c:pt>
                <c:pt idx="463">
                  <c:v>133709806</c:v>
                </c:pt>
                <c:pt idx="464">
                  <c:v>324875760</c:v>
                </c:pt>
                <c:pt idx="465">
                  <c:v>56508591</c:v>
                </c:pt>
                <c:pt idx="466">
                  <c:v>56189677</c:v>
                </c:pt>
                <c:pt idx="467">
                  <c:v>22789441</c:v>
                </c:pt>
                <c:pt idx="468">
                  <c:v>108752825</c:v>
                </c:pt>
                <c:pt idx="469">
                  <c:v>136997168</c:v>
                </c:pt>
                <c:pt idx="470">
                  <c:v>52796862</c:v>
                </c:pt>
                <c:pt idx="471">
                  <c:v>228614059</c:v>
                </c:pt>
                <c:pt idx="472">
                  <c:v>1050138548</c:v>
                </c:pt>
                <c:pt idx="473">
                  <c:v>-6604769</c:v>
                </c:pt>
                <c:pt idx="474">
                  <c:v>52298489</c:v>
                </c:pt>
                <c:pt idx="475">
                  <c:v>24412072</c:v>
                </c:pt>
                <c:pt idx="476">
                  <c:v>416286195</c:v>
                </c:pt>
                <c:pt idx="477">
                  <c:v>11549338</c:v>
                </c:pt>
                <c:pt idx="478">
                  <c:v>14979399</c:v>
                </c:pt>
                <c:pt idx="479">
                  <c:v>83475133</c:v>
                </c:pt>
                <c:pt idx="480">
                  <c:v>150268056</c:v>
                </c:pt>
                <c:pt idx="481">
                  <c:v>105130999</c:v>
                </c:pt>
                <c:pt idx="482">
                  <c:v>180678440</c:v>
                </c:pt>
                <c:pt idx="483">
                  <c:v>33185556</c:v>
                </c:pt>
                <c:pt idx="484">
                  <c:v>8237911</c:v>
                </c:pt>
                <c:pt idx="485">
                  <c:v>15739755</c:v>
                </c:pt>
                <c:pt idx="486">
                  <c:v>-11303790</c:v>
                </c:pt>
                <c:pt idx="487">
                  <c:v>27348443</c:v>
                </c:pt>
                <c:pt idx="488">
                  <c:v>300161245</c:v>
                </c:pt>
                <c:pt idx="489">
                  <c:v>19319029</c:v>
                </c:pt>
                <c:pt idx="490">
                  <c:v>206927165</c:v>
                </c:pt>
                <c:pt idx="491">
                  <c:v>-27084535</c:v>
                </c:pt>
                <c:pt idx="492">
                  <c:v>23898845</c:v>
                </c:pt>
                <c:pt idx="493">
                  <c:v>31505065</c:v>
                </c:pt>
                <c:pt idx="494">
                  <c:v>88850</c:v>
                </c:pt>
                <c:pt idx="495">
                  <c:v>8198019</c:v>
                </c:pt>
                <c:pt idx="496">
                  <c:v>-967235</c:v>
                </c:pt>
                <c:pt idx="497">
                  <c:v>92217396</c:v>
                </c:pt>
                <c:pt idx="498">
                  <c:v>-31172598</c:v>
                </c:pt>
                <c:pt idx="499">
                  <c:v>69208989</c:v>
                </c:pt>
                <c:pt idx="500">
                  <c:v>153887717</c:v>
                </c:pt>
                <c:pt idx="501">
                  <c:v>3124130</c:v>
                </c:pt>
                <c:pt idx="502">
                  <c:v>72615211</c:v>
                </c:pt>
                <c:pt idx="503">
                  <c:v>27694671</c:v>
                </c:pt>
                <c:pt idx="504">
                  <c:v>159015089</c:v>
                </c:pt>
                <c:pt idx="505">
                  <c:v>230290327</c:v>
                </c:pt>
                <c:pt idx="506">
                  <c:v>-12112275</c:v>
                </c:pt>
                <c:pt idx="507">
                  <c:v>295631208</c:v>
                </c:pt>
                <c:pt idx="508">
                  <c:v>623226465</c:v>
                </c:pt>
                <c:pt idx="509">
                  <c:v>241300832</c:v>
                </c:pt>
                <c:pt idx="510">
                  <c:v>67006296</c:v>
                </c:pt>
                <c:pt idx="511">
                  <c:v>-1950050</c:v>
                </c:pt>
                <c:pt idx="512">
                  <c:v>-37183482</c:v>
                </c:pt>
                <c:pt idx="513">
                  <c:v>163664608</c:v>
                </c:pt>
                <c:pt idx="514">
                  <c:v>48431355</c:v>
                </c:pt>
                <c:pt idx="515">
                  <c:v>130638883</c:v>
                </c:pt>
                <c:pt idx="516">
                  <c:v>923511805</c:v>
                </c:pt>
                <c:pt idx="517">
                  <c:v>44308282</c:v>
                </c:pt>
                <c:pt idx="518">
                  <c:v>32083616</c:v>
                </c:pt>
                <c:pt idx="519">
                  <c:v>328583407</c:v>
                </c:pt>
                <c:pt idx="520">
                  <c:v>108031272</c:v>
                </c:pt>
                <c:pt idx="521">
                  <c:v>21132598</c:v>
                </c:pt>
                <c:pt idx="522">
                  <c:v>16283563</c:v>
                </c:pt>
                <c:pt idx="523">
                  <c:v>205928762</c:v>
                </c:pt>
                <c:pt idx="524">
                  <c:v>-6177381</c:v>
                </c:pt>
                <c:pt idx="525">
                  <c:v>21851557</c:v>
                </c:pt>
                <c:pt idx="526">
                  <c:v>-1912244</c:v>
                </c:pt>
                <c:pt idx="527">
                  <c:v>168539357</c:v>
                </c:pt>
                <c:pt idx="528">
                  <c:v>-420431</c:v>
                </c:pt>
                <c:pt idx="529">
                  <c:v>3884716</c:v>
                </c:pt>
                <c:pt idx="530">
                  <c:v>125362582</c:v>
                </c:pt>
                <c:pt idx="531">
                  <c:v>320448145</c:v>
                </c:pt>
                <c:pt idx="532">
                  <c:v>83071125</c:v>
                </c:pt>
                <c:pt idx="533">
                  <c:v>141567262</c:v>
                </c:pt>
                <c:pt idx="534">
                  <c:v>64431786</c:v>
                </c:pt>
                <c:pt idx="535">
                  <c:v>74646581</c:v>
                </c:pt>
                <c:pt idx="536">
                  <c:v>263882411</c:v>
                </c:pt>
                <c:pt idx="537">
                  <c:v>11721741</c:v>
                </c:pt>
                <c:pt idx="538">
                  <c:v>61002597</c:v>
                </c:pt>
                <c:pt idx="539">
                  <c:v>-37948000</c:v>
                </c:pt>
                <c:pt idx="540">
                  <c:v>182385533</c:v>
                </c:pt>
                <c:pt idx="541">
                  <c:v>45879496</c:v>
                </c:pt>
                <c:pt idx="542">
                  <c:v>303237933</c:v>
                </c:pt>
                <c:pt idx="543">
                  <c:v>-19696928</c:v>
                </c:pt>
                <c:pt idx="544">
                  <c:v>224134910</c:v>
                </c:pt>
                <c:pt idx="545">
                  <c:v>122407024</c:v>
                </c:pt>
                <c:pt idx="546">
                  <c:v>402438</c:v>
                </c:pt>
                <c:pt idx="547">
                  <c:v>236567158</c:v>
                </c:pt>
                <c:pt idx="548">
                  <c:v>3487386</c:v>
                </c:pt>
                <c:pt idx="549">
                  <c:v>16488734</c:v>
                </c:pt>
                <c:pt idx="550">
                  <c:v>141216216</c:v>
                </c:pt>
                <c:pt idx="551">
                  <c:v>158016617</c:v>
                </c:pt>
                <c:pt idx="552">
                  <c:v>64112375</c:v>
                </c:pt>
                <c:pt idx="553">
                  <c:v>232928194</c:v>
                </c:pt>
                <c:pt idx="554">
                  <c:v>-16218250</c:v>
                </c:pt>
                <c:pt idx="555">
                  <c:v>44631794</c:v>
                </c:pt>
                <c:pt idx="556">
                  <c:v>12051917</c:v>
                </c:pt>
                <c:pt idx="557">
                  <c:v>104387195</c:v>
                </c:pt>
                <c:pt idx="558">
                  <c:v>156519401</c:v>
                </c:pt>
                <c:pt idx="559">
                  <c:v>-7914921</c:v>
                </c:pt>
                <c:pt idx="560">
                  <c:v>28363635</c:v>
                </c:pt>
                <c:pt idx="561">
                  <c:v>18405445</c:v>
                </c:pt>
                <c:pt idx="562">
                  <c:v>276101666</c:v>
                </c:pt>
                <c:pt idx="563">
                  <c:v>43792531</c:v>
                </c:pt>
                <c:pt idx="564">
                  <c:v>72600435</c:v>
                </c:pt>
                <c:pt idx="565">
                  <c:v>257354</c:v>
                </c:pt>
                <c:pt idx="566">
                  <c:v>61982854</c:v>
                </c:pt>
                <c:pt idx="567">
                  <c:v>24715918</c:v>
                </c:pt>
                <c:pt idx="568">
                  <c:v>84851622</c:v>
                </c:pt>
                <c:pt idx="569">
                  <c:v>292194034</c:v>
                </c:pt>
                <c:pt idx="570">
                  <c:v>17348597</c:v>
                </c:pt>
                <c:pt idx="571">
                  <c:v>-12436272</c:v>
                </c:pt>
                <c:pt idx="572">
                  <c:v>127436818</c:v>
                </c:pt>
                <c:pt idx="573">
                  <c:v>924549</c:v>
                </c:pt>
                <c:pt idx="574">
                  <c:v>-6924280</c:v>
                </c:pt>
                <c:pt idx="575">
                  <c:v>23493481</c:v>
                </c:pt>
                <c:pt idx="576">
                  <c:v>197821940</c:v>
                </c:pt>
                <c:pt idx="577">
                  <c:v>5912216</c:v>
                </c:pt>
                <c:pt idx="578">
                  <c:v>28429928</c:v>
                </c:pt>
                <c:pt idx="579">
                  <c:v>-5877439</c:v>
                </c:pt>
                <c:pt idx="580">
                  <c:v>104195920</c:v>
                </c:pt>
                <c:pt idx="581">
                  <c:v>88627965</c:v>
                </c:pt>
                <c:pt idx="582">
                  <c:v>139859560</c:v>
                </c:pt>
                <c:pt idx="583">
                  <c:v>291079773</c:v>
                </c:pt>
                <c:pt idx="584">
                  <c:v>-13363463</c:v>
                </c:pt>
                <c:pt idx="585">
                  <c:v>294333559</c:v>
                </c:pt>
                <c:pt idx="586">
                  <c:v>118582776</c:v>
                </c:pt>
                <c:pt idx="587">
                  <c:v>-24641376</c:v>
                </c:pt>
                <c:pt idx="588">
                  <c:v>78374103</c:v>
                </c:pt>
                <c:pt idx="589">
                  <c:v>-34040709</c:v>
                </c:pt>
                <c:pt idx="590">
                  <c:v>1284514</c:v>
                </c:pt>
                <c:pt idx="591">
                  <c:v>12679899</c:v>
                </c:pt>
                <c:pt idx="592">
                  <c:v>364436586</c:v>
                </c:pt>
                <c:pt idx="593">
                  <c:v>139839459</c:v>
                </c:pt>
                <c:pt idx="594">
                  <c:v>-13828918</c:v>
                </c:pt>
                <c:pt idx="595">
                  <c:v>17341568</c:v>
                </c:pt>
                <c:pt idx="596">
                  <c:v>89218220</c:v>
                </c:pt>
                <c:pt idx="597">
                  <c:v>165057016</c:v>
                </c:pt>
                <c:pt idx="598">
                  <c:v>245689294</c:v>
                </c:pt>
                <c:pt idx="599">
                  <c:v>51118386</c:v>
                </c:pt>
                <c:pt idx="600">
                  <c:v>154260553</c:v>
                </c:pt>
                <c:pt idx="601">
                  <c:v>-6439931</c:v>
                </c:pt>
                <c:pt idx="602">
                  <c:v>-697740</c:v>
                </c:pt>
                <c:pt idx="603">
                  <c:v>100270147</c:v>
                </c:pt>
                <c:pt idx="604">
                  <c:v>55825796</c:v>
                </c:pt>
                <c:pt idx="605">
                  <c:v>10209334</c:v>
                </c:pt>
                <c:pt idx="606">
                  <c:v>54860818</c:v>
                </c:pt>
                <c:pt idx="607">
                  <c:v>9819936</c:v>
                </c:pt>
                <c:pt idx="608">
                  <c:v>-6328145</c:v>
                </c:pt>
                <c:pt idx="609">
                  <c:v>79212469</c:v>
                </c:pt>
                <c:pt idx="610">
                  <c:v>17149601</c:v>
                </c:pt>
                <c:pt idx="611">
                  <c:v>58267375</c:v>
                </c:pt>
                <c:pt idx="612">
                  <c:v>204976425</c:v>
                </c:pt>
                <c:pt idx="613">
                  <c:v>142295562</c:v>
                </c:pt>
                <c:pt idx="614">
                  <c:v>-24522635</c:v>
                </c:pt>
                <c:pt idx="615">
                  <c:v>66969216</c:v>
                </c:pt>
                <c:pt idx="616">
                  <c:v>-36373581</c:v>
                </c:pt>
                <c:pt idx="617">
                  <c:v>53611975</c:v>
                </c:pt>
                <c:pt idx="618">
                  <c:v>155489203</c:v>
                </c:pt>
                <c:pt idx="619">
                  <c:v>-640784</c:v>
                </c:pt>
                <c:pt idx="620">
                  <c:v>6837111</c:v>
                </c:pt>
                <c:pt idx="621">
                  <c:v>-16380595</c:v>
                </c:pt>
                <c:pt idx="622">
                  <c:v>29205099</c:v>
                </c:pt>
                <c:pt idx="623">
                  <c:v>225338851</c:v>
                </c:pt>
                <c:pt idx="624">
                  <c:v>742400891</c:v>
                </c:pt>
                <c:pt idx="625">
                  <c:v>13620973</c:v>
                </c:pt>
                <c:pt idx="626">
                  <c:v>-9053873</c:v>
                </c:pt>
                <c:pt idx="627">
                  <c:v>223552592</c:v>
                </c:pt>
                <c:pt idx="628">
                  <c:v>69832389</c:v>
                </c:pt>
                <c:pt idx="629">
                  <c:v>-1976566</c:v>
                </c:pt>
                <c:pt idx="630">
                  <c:v>-19732999</c:v>
                </c:pt>
                <c:pt idx="631">
                  <c:v>24456761</c:v>
                </c:pt>
                <c:pt idx="632">
                  <c:v>-11163193</c:v>
                </c:pt>
                <c:pt idx="633">
                  <c:v>31381197</c:v>
                </c:pt>
                <c:pt idx="634">
                  <c:v>-2540584</c:v>
                </c:pt>
                <c:pt idx="635">
                  <c:v>377696391</c:v>
                </c:pt>
                <c:pt idx="636">
                  <c:v>219961019</c:v>
                </c:pt>
                <c:pt idx="637">
                  <c:v>-15699615</c:v>
                </c:pt>
                <c:pt idx="638">
                  <c:v>120036382</c:v>
                </c:pt>
                <c:pt idx="639">
                  <c:v>72616183</c:v>
                </c:pt>
                <c:pt idx="640">
                  <c:v>229492681</c:v>
                </c:pt>
                <c:pt idx="641">
                  <c:v>260062621</c:v>
                </c:pt>
                <c:pt idx="642">
                  <c:v>133054998</c:v>
                </c:pt>
                <c:pt idx="643">
                  <c:v>159046663</c:v>
                </c:pt>
                <c:pt idx="644">
                  <c:v>30499081</c:v>
                </c:pt>
                <c:pt idx="645">
                  <c:v>121615285</c:v>
                </c:pt>
                <c:pt idx="646">
                  <c:v>23444121</c:v>
                </c:pt>
                <c:pt idx="647">
                  <c:v>150594962</c:v>
                </c:pt>
                <c:pt idx="648">
                  <c:v>101027888</c:v>
                </c:pt>
                <c:pt idx="649">
                  <c:v>4355020</c:v>
                </c:pt>
                <c:pt idx="650">
                  <c:v>8585416</c:v>
                </c:pt>
                <c:pt idx="651">
                  <c:v>112266007</c:v>
                </c:pt>
                <c:pt idx="652">
                  <c:v>8854588</c:v>
                </c:pt>
                <c:pt idx="653">
                  <c:v>402580615</c:v>
                </c:pt>
                <c:pt idx="654">
                  <c:v>68310</c:v>
                </c:pt>
                <c:pt idx="655">
                  <c:v>230156409</c:v>
                </c:pt>
                <c:pt idx="656">
                  <c:v>86376069</c:v>
                </c:pt>
                <c:pt idx="657">
                  <c:v>8229441</c:v>
                </c:pt>
                <c:pt idx="658">
                  <c:v>91885767</c:v>
                </c:pt>
                <c:pt idx="659">
                  <c:v>89804348</c:v>
                </c:pt>
                <c:pt idx="660">
                  <c:v>51211748</c:v>
                </c:pt>
                <c:pt idx="661">
                  <c:v>113253988</c:v>
                </c:pt>
                <c:pt idx="662">
                  <c:v>233212670</c:v>
                </c:pt>
                <c:pt idx="663">
                  <c:v>32010480</c:v>
                </c:pt>
                <c:pt idx="664">
                  <c:v>28117303</c:v>
                </c:pt>
                <c:pt idx="665">
                  <c:v>14159144</c:v>
                </c:pt>
                <c:pt idx="666">
                  <c:v>875718</c:v>
                </c:pt>
                <c:pt idx="667">
                  <c:v>210099013</c:v>
                </c:pt>
                <c:pt idx="668">
                  <c:v>11771272</c:v>
                </c:pt>
                <c:pt idx="669">
                  <c:v>753933</c:v>
                </c:pt>
                <c:pt idx="670">
                  <c:v>149012234</c:v>
                </c:pt>
                <c:pt idx="671">
                  <c:v>61982834</c:v>
                </c:pt>
                <c:pt idx="672">
                  <c:v>81120329</c:v>
                </c:pt>
                <c:pt idx="673">
                  <c:v>29862187</c:v>
                </c:pt>
                <c:pt idx="674">
                  <c:v>62127760</c:v>
                </c:pt>
                <c:pt idx="675">
                  <c:v>200316</c:v>
                </c:pt>
                <c:pt idx="676">
                  <c:v>95944660</c:v>
                </c:pt>
                <c:pt idx="677">
                  <c:v>50807547</c:v>
                </c:pt>
                <c:pt idx="678">
                  <c:v>222956605</c:v>
                </c:pt>
                <c:pt idx="679">
                  <c:v>89909762</c:v>
                </c:pt>
                <c:pt idx="680">
                  <c:v>13312294</c:v>
                </c:pt>
                <c:pt idx="681">
                  <c:v>-33326171</c:v>
                </c:pt>
                <c:pt idx="682">
                  <c:v>165676146</c:v>
                </c:pt>
                <c:pt idx="683">
                  <c:v>170920180</c:v>
                </c:pt>
                <c:pt idx="684">
                  <c:v>97977226</c:v>
                </c:pt>
                <c:pt idx="685">
                  <c:v>254438649</c:v>
                </c:pt>
                <c:pt idx="686">
                  <c:v>-1830844</c:v>
                </c:pt>
                <c:pt idx="687">
                  <c:v>59423648</c:v>
                </c:pt>
                <c:pt idx="688">
                  <c:v>-23467223</c:v>
                </c:pt>
                <c:pt idx="689">
                  <c:v>119463257</c:v>
                </c:pt>
                <c:pt idx="690">
                  <c:v>215933435</c:v>
                </c:pt>
                <c:pt idx="691">
                  <c:v>30494066</c:v>
                </c:pt>
                <c:pt idx="692">
                  <c:v>13084357</c:v>
                </c:pt>
                <c:pt idx="693">
                  <c:v>-2777441</c:v>
                </c:pt>
                <c:pt idx="694">
                  <c:v>167712101</c:v>
                </c:pt>
                <c:pt idx="695">
                  <c:v>47082515</c:v>
                </c:pt>
                <c:pt idx="696">
                  <c:v>108586134</c:v>
                </c:pt>
                <c:pt idx="697">
                  <c:v>-9961939</c:v>
                </c:pt>
                <c:pt idx="698">
                  <c:v>99330280</c:v>
                </c:pt>
                <c:pt idx="699">
                  <c:v>27675292</c:v>
                </c:pt>
                <c:pt idx="700">
                  <c:v>33527873</c:v>
                </c:pt>
                <c:pt idx="701">
                  <c:v>91216940</c:v>
                </c:pt>
                <c:pt idx="702">
                  <c:v>257710615</c:v>
                </c:pt>
                <c:pt idx="703">
                  <c:v>-60928745</c:v>
                </c:pt>
                <c:pt idx="704">
                  <c:v>545638999</c:v>
                </c:pt>
                <c:pt idx="705">
                  <c:v>52940100</c:v>
                </c:pt>
                <c:pt idx="706">
                  <c:v>499390539</c:v>
                </c:pt>
                <c:pt idx="707">
                  <c:v>-4519197</c:v>
                </c:pt>
                <c:pt idx="708">
                  <c:v>21376861</c:v>
                </c:pt>
                <c:pt idx="709">
                  <c:v>84417389</c:v>
                </c:pt>
                <c:pt idx="710">
                  <c:v>261288605</c:v>
                </c:pt>
                <c:pt idx="711">
                  <c:v>264178011</c:v>
                </c:pt>
                <c:pt idx="712">
                  <c:v>60463140</c:v>
                </c:pt>
                <c:pt idx="713">
                  <c:v>-62373766</c:v>
                </c:pt>
                <c:pt idx="714">
                  <c:v>5916769</c:v>
                </c:pt>
                <c:pt idx="715">
                  <c:v>50063304</c:v>
                </c:pt>
                <c:pt idx="716">
                  <c:v>148363301</c:v>
                </c:pt>
                <c:pt idx="717">
                  <c:v>61457682</c:v>
                </c:pt>
                <c:pt idx="718">
                  <c:v>5841544</c:v>
                </c:pt>
                <c:pt idx="719">
                  <c:v>-45405774</c:v>
                </c:pt>
                <c:pt idx="720">
                  <c:v>47840042</c:v>
                </c:pt>
                <c:pt idx="721">
                  <c:v>4508066</c:v>
                </c:pt>
                <c:pt idx="722">
                  <c:v>-42979723</c:v>
                </c:pt>
                <c:pt idx="723">
                  <c:v>32752036</c:v>
                </c:pt>
                <c:pt idx="724">
                  <c:v>16214377</c:v>
                </c:pt>
                <c:pt idx="725">
                  <c:v>-13683727</c:v>
                </c:pt>
                <c:pt idx="726">
                  <c:v>2064743305</c:v>
                </c:pt>
                <c:pt idx="727">
                  <c:v>223011068</c:v>
                </c:pt>
                <c:pt idx="728">
                  <c:v>407375381</c:v>
                </c:pt>
                <c:pt idx="729">
                  <c:v>204118712</c:v>
                </c:pt>
                <c:pt idx="730">
                  <c:v>-12317902</c:v>
                </c:pt>
                <c:pt idx="731">
                  <c:v>11400360</c:v>
                </c:pt>
                <c:pt idx="732">
                  <c:v>32823468</c:v>
                </c:pt>
                <c:pt idx="733">
                  <c:v>162991646</c:v>
                </c:pt>
                <c:pt idx="734">
                  <c:v>3875127</c:v>
                </c:pt>
                <c:pt idx="735">
                  <c:v>66757863</c:v>
                </c:pt>
                <c:pt idx="736">
                  <c:v>413709788</c:v>
                </c:pt>
                <c:pt idx="737">
                  <c:v>10106667</c:v>
                </c:pt>
                <c:pt idx="738">
                  <c:v>86211377</c:v>
                </c:pt>
                <c:pt idx="739">
                  <c:v>335933406</c:v>
                </c:pt>
                <c:pt idx="740">
                  <c:v>243258859</c:v>
                </c:pt>
                <c:pt idx="741">
                  <c:v>179874960</c:v>
                </c:pt>
                <c:pt idx="742">
                  <c:v>72005666</c:v>
                </c:pt>
                <c:pt idx="743">
                  <c:v>143685114</c:v>
                </c:pt>
                <c:pt idx="744">
                  <c:v>274464664</c:v>
                </c:pt>
                <c:pt idx="745">
                  <c:v>21429330</c:v>
                </c:pt>
                <c:pt idx="746">
                  <c:v>-98301101</c:v>
                </c:pt>
                <c:pt idx="747">
                  <c:v>160849789</c:v>
                </c:pt>
                <c:pt idx="748">
                  <c:v>97257226</c:v>
                </c:pt>
                <c:pt idx="749">
                  <c:v>233535934</c:v>
                </c:pt>
                <c:pt idx="750">
                  <c:v>-7819725</c:v>
                </c:pt>
                <c:pt idx="751">
                  <c:v>44298474</c:v>
                </c:pt>
                <c:pt idx="752">
                  <c:v>39558115</c:v>
                </c:pt>
                <c:pt idx="753">
                  <c:v>249014294</c:v>
                </c:pt>
                <c:pt idx="754">
                  <c:v>109710793</c:v>
                </c:pt>
                <c:pt idx="755">
                  <c:v>226801374</c:v>
                </c:pt>
                <c:pt idx="756">
                  <c:v>9460020</c:v>
                </c:pt>
                <c:pt idx="757">
                  <c:v>38041738</c:v>
                </c:pt>
                <c:pt idx="758">
                  <c:v>12061339</c:v>
                </c:pt>
                <c:pt idx="759">
                  <c:v>805523656</c:v>
                </c:pt>
                <c:pt idx="760">
                  <c:v>56159423</c:v>
                </c:pt>
                <c:pt idx="761">
                  <c:v>147968902</c:v>
                </c:pt>
                <c:pt idx="762">
                  <c:v>155288523</c:v>
                </c:pt>
                <c:pt idx="763">
                  <c:v>33107289</c:v>
                </c:pt>
                <c:pt idx="764">
                  <c:v>421388108</c:v>
                </c:pt>
                <c:pt idx="765">
                  <c:v>214320254</c:v>
                </c:pt>
                <c:pt idx="766">
                  <c:v>-5452319</c:v>
                </c:pt>
                <c:pt idx="767">
                  <c:v>13331165</c:v>
                </c:pt>
                <c:pt idx="768">
                  <c:v>29745966</c:v>
                </c:pt>
                <c:pt idx="769">
                  <c:v>71626121</c:v>
                </c:pt>
                <c:pt idx="770">
                  <c:v>68038368</c:v>
                </c:pt>
                <c:pt idx="771">
                  <c:v>-10194538</c:v>
                </c:pt>
                <c:pt idx="772">
                  <c:v>-28266765</c:v>
                </c:pt>
                <c:pt idx="773">
                  <c:v>148613188</c:v>
                </c:pt>
                <c:pt idx="774">
                  <c:v>69984862</c:v>
                </c:pt>
                <c:pt idx="775">
                  <c:v>211721064</c:v>
                </c:pt>
                <c:pt idx="776">
                  <c:v>412349603</c:v>
                </c:pt>
                <c:pt idx="777">
                  <c:v>94839294</c:v>
                </c:pt>
                <c:pt idx="778">
                  <c:v>30891409</c:v>
                </c:pt>
                <c:pt idx="779">
                  <c:v>54587658</c:v>
                </c:pt>
                <c:pt idx="780">
                  <c:v>318191819</c:v>
                </c:pt>
                <c:pt idx="781">
                  <c:v>46126565</c:v>
                </c:pt>
                <c:pt idx="782">
                  <c:v>42367405</c:v>
                </c:pt>
                <c:pt idx="783">
                  <c:v>308772</c:v>
                </c:pt>
                <c:pt idx="784">
                  <c:v>49256513</c:v>
                </c:pt>
                <c:pt idx="785">
                  <c:v>105306987</c:v>
                </c:pt>
                <c:pt idx="786">
                  <c:v>-29617073</c:v>
                </c:pt>
                <c:pt idx="787">
                  <c:v>10166293</c:v>
                </c:pt>
                <c:pt idx="788">
                  <c:v>52104681</c:v>
                </c:pt>
                <c:pt idx="789">
                  <c:v>123176423</c:v>
                </c:pt>
                <c:pt idx="790">
                  <c:v>221339528</c:v>
                </c:pt>
                <c:pt idx="791">
                  <c:v>-12143288</c:v>
                </c:pt>
                <c:pt idx="792">
                  <c:v>305135288</c:v>
                </c:pt>
                <c:pt idx="793">
                  <c:v>-38245366</c:v>
                </c:pt>
                <c:pt idx="794">
                  <c:v>912082707</c:v>
                </c:pt>
                <c:pt idx="795">
                  <c:v>69662340</c:v>
                </c:pt>
                <c:pt idx="796">
                  <c:v>78133252</c:v>
                </c:pt>
                <c:pt idx="797">
                  <c:v>538779970</c:v>
                </c:pt>
                <c:pt idx="798">
                  <c:v>755390560</c:v>
                </c:pt>
                <c:pt idx="799">
                  <c:v>145444603</c:v>
                </c:pt>
                <c:pt idx="800">
                  <c:v>-13383738</c:v>
                </c:pt>
                <c:pt idx="801">
                  <c:v>14682547</c:v>
                </c:pt>
                <c:pt idx="802">
                  <c:v>96885658</c:v>
                </c:pt>
                <c:pt idx="803">
                  <c:v>-6524732</c:v>
                </c:pt>
                <c:pt idx="804">
                  <c:v>5263020</c:v>
                </c:pt>
                <c:pt idx="805">
                  <c:v>64545092</c:v>
                </c:pt>
                <c:pt idx="806">
                  <c:v>-3432147</c:v>
                </c:pt>
                <c:pt idx="807">
                  <c:v>22756408</c:v>
                </c:pt>
                <c:pt idx="808">
                  <c:v>321889678</c:v>
                </c:pt>
                <c:pt idx="809">
                  <c:v>-34565570</c:v>
                </c:pt>
                <c:pt idx="810">
                  <c:v>428441368</c:v>
                </c:pt>
                <c:pt idx="811">
                  <c:v>-10097959</c:v>
                </c:pt>
                <c:pt idx="812">
                  <c:v>52150642</c:v>
                </c:pt>
                <c:pt idx="813">
                  <c:v>15605015</c:v>
                </c:pt>
                <c:pt idx="814">
                  <c:v>10912409</c:v>
                </c:pt>
                <c:pt idx="815">
                  <c:v>8196103</c:v>
                </c:pt>
                <c:pt idx="816">
                  <c:v>185821495</c:v>
                </c:pt>
                <c:pt idx="817">
                  <c:v>-46664183</c:v>
                </c:pt>
                <c:pt idx="818">
                  <c:v>112292902</c:v>
                </c:pt>
                <c:pt idx="819">
                  <c:v>346884651</c:v>
                </c:pt>
                <c:pt idx="820">
                  <c:v>-24997888</c:v>
                </c:pt>
                <c:pt idx="821">
                  <c:v>222322765</c:v>
                </c:pt>
                <c:pt idx="822">
                  <c:v>43625775</c:v>
                </c:pt>
                <c:pt idx="823">
                  <c:v>-17972710</c:v>
                </c:pt>
                <c:pt idx="824">
                  <c:v>-34538989</c:v>
                </c:pt>
                <c:pt idx="825">
                  <c:v>9698753</c:v>
                </c:pt>
                <c:pt idx="826">
                  <c:v>404222728</c:v>
                </c:pt>
                <c:pt idx="827">
                  <c:v>262211740</c:v>
                </c:pt>
                <c:pt idx="828">
                  <c:v>-29958637</c:v>
                </c:pt>
                <c:pt idx="829">
                  <c:v>25283786</c:v>
                </c:pt>
                <c:pt idx="830">
                  <c:v>46672912</c:v>
                </c:pt>
                <c:pt idx="831">
                  <c:v>121834276</c:v>
                </c:pt>
                <c:pt idx="832">
                  <c:v>88799509</c:v>
                </c:pt>
                <c:pt idx="833">
                  <c:v>56618699</c:v>
                </c:pt>
                <c:pt idx="834">
                  <c:v>30187659</c:v>
                </c:pt>
                <c:pt idx="835">
                  <c:v>10067311</c:v>
                </c:pt>
                <c:pt idx="836">
                  <c:v>146404396</c:v>
                </c:pt>
                <c:pt idx="837">
                  <c:v>38209702</c:v>
                </c:pt>
                <c:pt idx="838">
                  <c:v>264317794</c:v>
                </c:pt>
                <c:pt idx="839">
                  <c:v>-55401412</c:v>
                </c:pt>
                <c:pt idx="840">
                  <c:v>60801243</c:v>
                </c:pt>
                <c:pt idx="841">
                  <c:v>3161152</c:v>
                </c:pt>
                <c:pt idx="842">
                  <c:v>-18567273</c:v>
                </c:pt>
                <c:pt idx="843">
                  <c:v>65847426</c:v>
                </c:pt>
                <c:pt idx="844">
                  <c:v>8451622</c:v>
                </c:pt>
                <c:pt idx="845">
                  <c:v>21870414</c:v>
                </c:pt>
                <c:pt idx="846">
                  <c:v>59876233</c:v>
                </c:pt>
                <c:pt idx="847">
                  <c:v>2564088</c:v>
                </c:pt>
                <c:pt idx="848">
                  <c:v>-29710088</c:v>
                </c:pt>
                <c:pt idx="849">
                  <c:v>44403112</c:v>
                </c:pt>
                <c:pt idx="850">
                  <c:v>65666415</c:v>
                </c:pt>
                <c:pt idx="851">
                  <c:v>200601895</c:v>
                </c:pt>
                <c:pt idx="852">
                  <c:v>20401898</c:v>
                </c:pt>
                <c:pt idx="853">
                  <c:v>226832400</c:v>
                </c:pt>
                <c:pt idx="854">
                  <c:v>27266564</c:v>
                </c:pt>
                <c:pt idx="855">
                  <c:v>-5969529</c:v>
                </c:pt>
                <c:pt idx="856">
                  <c:v>25688658</c:v>
                </c:pt>
                <c:pt idx="857">
                  <c:v>54705852</c:v>
                </c:pt>
                <c:pt idx="858">
                  <c:v>82339890</c:v>
                </c:pt>
                <c:pt idx="859">
                  <c:v>686025036</c:v>
                </c:pt>
                <c:pt idx="860">
                  <c:v>60446268</c:v>
                </c:pt>
                <c:pt idx="861">
                  <c:v>280701294</c:v>
                </c:pt>
                <c:pt idx="862">
                  <c:v>78493655</c:v>
                </c:pt>
                <c:pt idx="863">
                  <c:v>-13420110</c:v>
                </c:pt>
                <c:pt idx="864">
                  <c:v>159703340</c:v>
                </c:pt>
                <c:pt idx="865">
                  <c:v>58527595</c:v>
                </c:pt>
                <c:pt idx="866">
                  <c:v>111989043</c:v>
                </c:pt>
                <c:pt idx="867">
                  <c:v>45230832</c:v>
                </c:pt>
                <c:pt idx="868">
                  <c:v>17126295</c:v>
                </c:pt>
                <c:pt idx="869">
                  <c:v>-40540573</c:v>
                </c:pt>
                <c:pt idx="870">
                  <c:v>782011</c:v>
                </c:pt>
                <c:pt idx="871">
                  <c:v>23479734</c:v>
                </c:pt>
                <c:pt idx="872">
                  <c:v>104648142</c:v>
                </c:pt>
                <c:pt idx="873">
                  <c:v>107841558</c:v>
                </c:pt>
                <c:pt idx="874">
                  <c:v>-18023683</c:v>
                </c:pt>
                <c:pt idx="875">
                  <c:v>59565230</c:v>
                </c:pt>
                <c:pt idx="876">
                  <c:v>828256</c:v>
                </c:pt>
                <c:pt idx="877">
                  <c:v>357778</c:v>
                </c:pt>
                <c:pt idx="878">
                  <c:v>120052</c:v>
                </c:pt>
                <c:pt idx="879">
                  <c:v>76305181</c:v>
                </c:pt>
                <c:pt idx="880">
                  <c:v>-22829345</c:v>
                </c:pt>
                <c:pt idx="881">
                  <c:v>62137603</c:v>
                </c:pt>
                <c:pt idx="882">
                  <c:v>1410044</c:v>
                </c:pt>
                <c:pt idx="883">
                  <c:v>51753202</c:v>
                </c:pt>
                <c:pt idx="884">
                  <c:v>94013509</c:v>
                </c:pt>
                <c:pt idx="885">
                  <c:v>171105545</c:v>
                </c:pt>
                <c:pt idx="886">
                  <c:v>93166989</c:v>
                </c:pt>
                <c:pt idx="887">
                  <c:v>191420351</c:v>
                </c:pt>
                <c:pt idx="888">
                  <c:v>339632142</c:v>
                </c:pt>
                <c:pt idx="889">
                  <c:v>1764389</c:v>
                </c:pt>
                <c:pt idx="890">
                  <c:v>61626125</c:v>
                </c:pt>
                <c:pt idx="891">
                  <c:v>106071502</c:v>
                </c:pt>
                <c:pt idx="892">
                  <c:v>275780809</c:v>
                </c:pt>
                <c:pt idx="893">
                  <c:v>239460292</c:v>
                </c:pt>
                <c:pt idx="894">
                  <c:v>224483004</c:v>
                </c:pt>
                <c:pt idx="895">
                  <c:v>94056873</c:v>
                </c:pt>
                <c:pt idx="896">
                  <c:v>-38202809</c:v>
                </c:pt>
                <c:pt idx="897">
                  <c:v>95213455</c:v>
                </c:pt>
                <c:pt idx="898">
                  <c:v>9142914</c:v>
                </c:pt>
                <c:pt idx="899">
                  <c:v>125921372</c:v>
                </c:pt>
                <c:pt idx="900">
                  <c:v>45178561</c:v>
                </c:pt>
                <c:pt idx="901">
                  <c:v>167135367</c:v>
                </c:pt>
                <c:pt idx="902">
                  <c:v>66036760</c:v>
                </c:pt>
                <c:pt idx="903">
                  <c:v>20773077</c:v>
                </c:pt>
                <c:pt idx="904">
                  <c:v>42563539</c:v>
                </c:pt>
                <c:pt idx="905">
                  <c:v>-3583431</c:v>
                </c:pt>
                <c:pt idx="906">
                  <c:v>5271953</c:v>
                </c:pt>
                <c:pt idx="907">
                  <c:v>33378985</c:v>
                </c:pt>
                <c:pt idx="908">
                  <c:v>1061595040</c:v>
                </c:pt>
                <c:pt idx="909">
                  <c:v>854734205</c:v>
                </c:pt>
                <c:pt idx="910">
                  <c:v>632806432</c:v>
                </c:pt>
                <c:pt idx="911">
                  <c:v>27261153</c:v>
                </c:pt>
                <c:pt idx="912">
                  <c:v>341296601</c:v>
                </c:pt>
                <c:pt idx="913">
                  <c:v>222823032</c:v>
                </c:pt>
                <c:pt idx="914">
                  <c:v>97311151</c:v>
                </c:pt>
                <c:pt idx="915">
                  <c:v>30945183</c:v>
                </c:pt>
                <c:pt idx="916">
                  <c:v>9540607</c:v>
                </c:pt>
                <c:pt idx="917">
                  <c:v>143339556</c:v>
                </c:pt>
                <c:pt idx="918">
                  <c:v>8350205</c:v>
                </c:pt>
                <c:pt idx="919">
                  <c:v>400162313</c:v>
                </c:pt>
                <c:pt idx="920">
                  <c:v>-51868170</c:v>
                </c:pt>
                <c:pt idx="921">
                  <c:v>23956241</c:v>
                </c:pt>
                <c:pt idx="922">
                  <c:v>259019771</c:v>
                </c:pt>
                <c:pt idx="923">
                  <c:v>11451803</c:v>
                </c:pt>
                <c:pt idx="924">
                  <c:v>45683916</c:v>
                </c:pt>
                <c:pt idx="925">
                  <c:v>188718434</c:v>
                </c:pt>
                <c:pt idx="926">
                  <c:v>-1056002</c:v>
                </c:pt>
                <c:pt idx="927">
                  <c:v>-3640020</c:v>
                </c:pt>
                <c:pt idx="928">
                  <c:v>4489227</c:v>
                </c:pt>
                <c:pt idx="929">
                  <c:v>2890108</c:v>
                </c:pt>
                <c:pt idx="930">
                  <c:v>52758500</c:v>
                </c:pt>
                <c:pt idx="931">
                  <c:v>37049764</c:v>
                </c:pt>
                <c:pt idx="932">
                  <c:v>256372926</c:v>
                </c:pt>
                <c:pt idx="933">
                  <c:v>233371112</c:v>
                </c:pt>
                <c:pt idx="934">
                  <c:v>159515725</c:v>
                </c:pt>
                <c:pt idx="935">
                  <c:v>-12613713</c:v>
                </c:pt>
                <c:pt idx="936">
                  <c:v>21780255</c:v>
                </c:pt>
                <c:pt idx="937">
                  <c:v>-12576139</c:v>
                </c:pt>
                <c:pt idx="938">
                  <c:v>98270999</c:v>
                </c:pt>
                <c:pt idx="939">
                  <c:v>10983407</c:v>
                </c:pt>
                <c:pt idx="940">
                  <c:v>84837138</c:v>
                </c:pt>
                <c:pt idx="941">
                  <c:v>52487473</c:v>
                </c:pt>
                <c:pt idx="942">
                  <c:v>44274467</c:v>
                </c:pt>
                <c:pt idx="943">
                  <c:v>-21573412</c:v>
                </c:pt>
                <c:pt idx="944">
                  <c:v>-43274337</c:v>
                </c:pt>
                <c:pt idx="945">
                  <c:v>5593455</c:v>
                </c:pt>
                <c:pt idx="946">
                  <c:v>-26707705</c:v>
                </c:pt>
                <c:pt idx="947">
                  <c:v>248579099</c:v>
                </c:pt>
                <c:pt idx="948">
                  <c:v>37106245</c:v>
                </c:pt>
                <c:pt idx="949">
                  <c:v>63884132</c:v>
                </c:pt>
                <c:pt idx="950">
                  <c:v>147202299</c:v>
                </c:pt>
                <c:pt idx="951">
                  <c:v>105294342</c:v>
                </c:pt>
                <c:pt idx="952">
                  <c:v>101010032</c:v>
                </c:pt>
                <c:pt idx="953">
                  <c:v>65071651</c:v>
                </c:pt>
                <c:pt idx="954">
                  <c:v>196977285</c:v>
                </c:pt>
                <c:pt idx="955">
                  <c:v>45870729</c:v>
                </c:pt>
                <c:pt idx="956">
                  <c:v>140663859</c:v>
                </c:pt>
                <c:pt idx="957">
                  <c:v>54511</c:v>
                </c:pt>
                <c:pt idx="958">
                  <c:v>19198945</c:v>
                </c:pt>
                <c:pt idx="959">
                  <c:v>204271286</c:v>
                </c:pt>
                <c:pt idx="960">
                  <c:v>89880294</c:v>
                </c:pt>
                <c:pt idx="961">
                  <c:v>32780981</c:v>
                </c:pt>
                <c:pt idx="962">
                  <c:v>464707738</c:v>
                </c:pt>
                <c:pt idx="963">
                  <c:v>-46536031</c:v>
                </c:pt>
                <c:pt idx="964">
                  <c:v>44828421</c:v>
                </c:pt>
                <c:pt idx="965">
                  <c:v>68916474</c:v>
                </c:pt>
                <c:pt idx="966">
                  <c:v>134928542</c:v>
                </c:pt>
                <c:pt idx="967">
                  <c:v>50343495</c:v>
                </c:pt>
                <c:pt idx="968">
                  <c:v>79449929</c:v>
                </c:pt>
                <c:pt idx="969">
                  <c:v>75938755</c:v>
                </c:pt>
                <c:pt idx="970">
                  <c:v>118706809</c:v>
                </c:pt>
                <c:pt idx="971">
                  <c:v>13642838</c:v>
                </c:pt>
                <c:pt idx="972">
                  <c:v>-5404536</c:v>
                </c:pt>
                <c:pt idx="973">
                  <c:v>304111707</c:v>
                </c:pt>
                <c:pt idx="974">
                  <c:v>143959438</c:v>
                </c:pt>
                <c:pt idx="975">
                  <c:v>31047078</c:v>
                </c:pt>
                <c:pt idx="976">
                  <c:v>345280904</c:v>
                </c:pt>
                <c:pt idx="977">
                  <c:v>59728529</c:v>
                </c:pt>
                <c:pt idx="978">
                  <c:v>71155843</c:v>
                </c:pt>
                <c:pt idx="979">
                  <c:v>-4997446</c:v>
                </c:pt>
                <c:pt idx="980">
                  <c:v>106771683</c:v>
                </c:pt>
                <c:pt idx="981">
                  <c:v>6077882</c:v>
                </c:pt>
                <c:pt idx="982">
                  <c:v>164276724</c:v>
                </c:pt>
                <c:pt idx="983">
                  <c:v>24130062</c:v>
                </c:pt>
                <c:pt idx="984">
                  <c:v>275444045</c:v>
                </c:pt>
                <c:pt idx="985">
                  <c:v>167742720</c:v>
                </c:pt>
                <c:pt idx="986">
                  <c:v>8205757</c:v>
                </c:pt>
                <c:pt idx="987">
                  <c:v>135926552</c:v>
                </c:pt>
                <c:pt idx="988">
                  <c:v>264692268</c:v>
                </c:pt>
                <c:pt idx="989">
                  <c:v>309220945</c:v>
                </c:pt>
                <c:pt idx="990">
                  <c:v>103754278</c:v>
                </c:pt>
                <c:pt idx="991">
                  <c:v>28976270</c:v>
                </c:pt>
                <c:pt idx="992">
                  <c:v>14085477</c:v>
                </c:pt>
                <c:pt idx="993">
                  <c:v>93772504</c:v>
                </c:pt>
                <c:pt idx="994">
                  <c:v>173118121</c:v>
                </c:pt>
                <c:pt idx="995">
                  <c:v>10789556</c:v>
                </c:pt>
                <c:pt idx="996">
                  <c:v>-6597680</c:v>
                </c:pt>
                <c:pt idx="997">
                  <c:v>64745083</c:v>
                </c:pt>
                <c:pt idx="998">
                  <c:v>34567606</c:v>
                </c:pt>
                <c:pt idx="999">
                  <c:v>-7368097</c:v>
                </c:pt>
                <c:pt idx="1000">
                  <c:v>30282296</c:v>
                </c:pt>
                <c:pt idx="1001">
                  <c:v>15707411</c:v>
                </c:pt>
                <c:pt idx="1002">
                  <c:v>45579918</c:v>
                </c:pt>
                <c:pt idx="1003">
                  <c:v>112934180</c:v>
                </c:pt>
                <c:pt idx="1004">
                  <c:v>-14118395</c:v>
                </c:pt>
                <c:pt idx="1005">
                  <c:v>-13989168</c:v>
                </c:pt>
                <c:pt idx="1006">
                  <c:v>-2238995</c:v>
                </c:pt>
                <c:pt idx="1007">
                  <c:v>46103680</c:v>
                </c:pt>
                <c:pt idx="1008">
                  <c:v>66053725</c:v>
                </c:pt>
                <c:pt idx="1009">
                  <c:v>42383208</c:v>
                </c:pt>
                <c:pt idx="1010">
                  <c:v>193002852</c:v>
                </c:pt>
                <c:pt idx="1011">
                  <c:v>25754228</c:v>
                </c:pt>
                <c:pt idx="1012">
                  <c:v>169517509</c:v>
                </c:pt>
                <c:pt idx="1013">
                  <c:v>-6617567</c:v>
                </c:pt>
                <c:pt idx="1014">
                  <c:v>591847937</c:v>
                </c:pt>
                <c:pt idx="1015">
                  <c:v>90845033</c:v>
                </c:pt>
                <c:pt idx="1016">
                  <c:v>41767418</c:v>
                </c:pt>
                <c:pt idx="1017">
                  <c:v>-5580709</c:v>
                </c:pt>
                <c:pt idx="1018">
                  <c:v>-14631783</c:v>
                </c:pt>
                <c:pt idx="1019">
                  <c:v>10479110</c:v>
                </c:pt>
                <c:pt idx="1020">
                  <c:v>140687492</c:v>
                </c:pt>
                <c:pt idx="1021">
                  <c:v>343028</c:v>
                </c:pt>
                <c:pt idx="1022">
                  <c:v>365717150</c:v>
                </c:pt>
                <c:pt idx="1023">
                  <c:v>49516304</c:v>
                </c:pt>
                <c:pt idx="1024">
                  <c:v>127700626</c:v>
                </c:pt>
                <c:pt idx="1025">
                  <c:v>899254401</c:v>
                </c:pt>
                <c:pt idx="1026">
                  <c:v>60180723</c:v>
                </c:pt>
                <c:pt idx="1027">
                  <c:v>277344325</c:v>
                </c:pt>
                <c:pt idx="1028">
                  <c:v>-1083377</c:v>
                </c:pt>
                <c:pt idx="1029">
                  <c:v>309272563</c:v>
                </c:pt>
                <c:pt idx="1030">
                  <c:v>49956806</c:v>
                </c:pt>
                <c:pt idx="1031">
                  <c:v>-4704794</c:v>
                </c:pt>
                <c:pt idx="1032">
                  <c:v>78146283</c:v>
                </c:pt>
                <c:pt idx="1033">
                  <c:v>45080413</c:v>
                </c:pt>
                <c:pt idx="1034">
                  <c:v>338277400</c:v>
                </c:pt>
                <c:pt idx="1035">
                  <c:v>-37371735</c:v>
                </c:pt>
                <c:pt idx="1036">
                  <c:v>31616692</c:v>
                </c:pt>
                <c:pt idx="1037">
                  <c:v>26467960</c:v>
                </c:pt>
                <c:pt idx="1038">
                  <c:v>13287695</c:v>
                </c:pt>
                <c:pt idx="1039">
                  <c:v>18908467</c:v>
                </c:pt>
                <c:pt idx="1040">
                  <c:v>-14286121</c:v>
                </c:pt>
                <c:pt idx="1041">
                  <c:v>40395048</c:v>
                </c:pt>
                <c:pt idx="1042">
                  <c:v>289971116</c:v>
                </c:pt>
                <c:pt idx="1043">
                  <c:v>1081449</c:v>
                </c:pt>
                <c:pt idx="1044">
                  <c:v>10913888</c:v>
                </c:pt>
                <c:pt idx="1045">
                  <c:v>139335153</c:v>
                </c:pt>
                <c:pt idx="1046">
                  <c:v>20182223</c:v>
                </c:pt>
                <c:pt idx="1047">
                  <c:v>3836308</c:v>
                </c:pt>
                <c:pt idx="1048">
                  <c:v>-19187271</c:v>
                </c:pt>
                <c:pt idx="1049">
                  <c:v>104283018</c:v>
                </c:pt>
                <c:pt idx="1050">
                  <c:v>123774679</c:v>
                </c:pt>
                <c:pt idx="1051">
                  <c:v>37498534</c:v>
                </c:pt>
                <c:pt idx="1052">
                  <c:v>69137784</c:v>
                </c:pt>
                <c:pt idx="1053">
                  <c:v>18376292</c:v>
                </c:pt>
                <c:pt idx="1054">
                  <c:v>-37712956</c:v>
                </c:pt>
                <c:pt idx="1055">
                  <c:v>127502387</c:v>
                </c:pt>
                <c:pt idx="1056">
                  <c:v>66244770</c:v>
                </c:pt>
                <c:pt idx="1057">
                  <c:v>9829545</c:v>
                </c:pt>
                <c:pt idx="1058">
                  <c:v>99906693</c:v>
                </c:pt>
                <c:pt idx="1059">
                  <c:v>257553595</c:v>
                </c:pt>
                <c:pt idx="1060">
                  <c:v>85072577</c:v>
                </c:pt>
                <c:pt idx="1061">
                  <c:v>22150183</c:v>
                </c:pt>
                <c:pt idx="1062">
                  <c:v>7336470</c:v>
                </c:pt>
                <c:pt idx="1063">
                  <c:v>26319426</c:v>
                </c:pt>
                <c:pt idx="1064">
                  <c:v>38191134</c:v>
                </c:pt>
                <c:pt idx="1065">
                  <c:v>2082065</c:v>
                </c:pt>
                <c:pt idx="1066">
                  <c:v>101069860</c:v>
                </c:pt>
                <c:pt idx="1067">
                  <c:v>150622424</c:v>
                </c:pt>
                <c:pt idx="1068">
                  <c:v>101001478</c:v>
                </c:pt>
                <c:pt idx="1069">
                  <c:v>127725639</c:v>
                </c:pt>
                <c:pt idx="1070">
                  <c:v>96220678</c:v>
                </c:pt>
                <c:pt idx="1071">
                  <c:v>75834556</c:v>
                </c:pt>
                <c:pt idx="1072">
                  <c:v>149079546</c:v>
                </c:pt>
                <c:pt idx="1073">
                  <c:v>9576023</c:v>
                </c:pt>
                <c:pt idx="1074">
                  <c:v>154034224</c:v>
                </c:pt>
                <c:pt idx="1075">
                  <c:v>118738393</c:v>
                </c:pt>
                <c:pt idx="1076">
                  <c:v>363744044</c:v>
                </c:pt>
                <c:pt idx="1077">
                  <c:v>135388341</c:v>
                </c:pt>
                <c:pt idx="1078">
                  <c:v>50020092</c:v>
                </c:pt>
                <c:pt idx="1079">
                  <c:v>11788161</c:v>
                </c:pt>
                <c:pt idx="1080">
                  <c:v>112259</c:v>
                </c:pt>
                <c:pt idx="1081">
                  <c:v>49371303</c:v>
                </c:pt>
                <c:pt idx="1082">
                  <c:v>-7207439</c:v>
                </c:pt>
                <c:pt idx="1083">
                  <c:v>300114312</c:v>
                </c:pt>
                <c:pt idx="1084">
                  <c:v>49935764</c:v>
                </c:pt>
                <c:pt idx="1085">
                  <c:v>6423030</c:v>
                </c:pt>
                <c:pt idx="1086">
                  <c:v>6714147</c:v>
                </c:pt>
                <c:pt idx="1087">
                  <c:v>92307673</c:v>
                </c:pt>
                <c:pt idx="1088">
                  <c:v>80989651</c:v>
                </c:pt>
                <c:pt idx="1089">
                  <c:v>5381722</c:v>
                </c:pt>
                <c:pt idx="1090">
                  <c:v>23305279</c:v>
                </c:pt>
                <c:pt idx="1091">
                  <c:v>40223306</c:v>
                </c:pt>
                <c:pt idx="1092">
                  <c:v>50441655</c:v>
                </c:pt>
                <c:pt idx="1093">
                  <c:v>-3159285</c:v>
                </c:pt>
                <c:pt idx="1094">
                  <c:v>-20677865</c:v>
                </c:pt>
                <c:pt idx="1095">
                  <c:v>847637960</c:v>
                </c:pt>
                <c:pt idx="1096">
                  <c:v>150906076</c:v>
                </c:pt>
                <c:pt idx="1097">
                  <c:v>257325802</c:v>
                </c:pt>
                <c:pt idx="1098">
                  <c:v>28049560</c:v>
                </c:pt>
                <c:pt idx="1099">
                  <c:v>-34283874</c:v>
                </c:pt>
                <c:pt idx="1100">
                  <c:v>30630178</c:v>
                </c:pt>
                <c:pt idx="1101">
                  <c:v>191678613</c:v>
                </c:pt>
                <c:pt idx="1102">
                  <c:v>13801173</c:v>
                </c:pt>
                <c:pt idx="1103">
                  <c:v>324257136</c:v>
                </c:pt>
                <c:pt idx="1104">
                  <c:v>43729176</c:v>
                </c:pt>
                <c:pt idx="1105">
                  <c:v>258791257</c:v>
                </c:pt>
                <c:pt idx="1106">
                  <c:v>-34682327</c:v>
                </c:pt>
                <c:pt idx="1107">
                  <c:v>-8938153</c:v>
                </c:pt>
                <c:pt idx="1108">
                  <c:v>3013805</c:v>
                </c:pt>
                <c:pt idx="1109">
                  <c:v>39437847</c:v>
                </c:pt>
                <c:pt idx="1110">
                  <c:v>15867333</c:v>
                </c:pt>
                <c:pt idx="1111">
                  <c:v>-44357293</c:v>
                </c:pt>
                <c:pt idx="1112">
                  <c:v>-2998515</c:v>
                </c:pt>
                <c:pt idx="1113">
                  <c:v>-324286</c:v>
                </c:pt>
                <c:pt idx="1114">
                  <c:v>25325009</c:v>
                </c:pt>
                <c:pt idx="1115">
                  <c:v>120466000</c:v>
                </c:pt>
                <c:pt idx="1116">
                  <c:v>83846072</c:v>
                </c:pt>
                <c:pt idx="1117">
                  <c:v>5304609</c:v>
                </c:pt>
                <c:pt idx="1118">
                  <c:v>35431100</c:v>
                </c:pt>
                <c:pt idx="1119">
                  <c:v>193144151</c:v>
                </c:pt>
                <c:pt idx="1120">
                  <c:v>100549455</c:v>
                </c:pt>
                <c:pt idx="1121">
                  <c:v>6690617</c:v>
                </c:pt>
                <c:pt idx="1122">
                  <c:v>75818139</c:v>
                </c:pt>
                <c:pt idx="1123">
                  <c:v>120630907</c:v>
                </c:pt>
                <c:pt idx="1124">
                  <c:v>51468985</c:v>
                </c:pt>
                <c:pt idx="1125">
                  <c:v>40374915</c:v>
                </c:pt>
                <c:pt idx="1126">
                  <c:v>11283740</c:v>
                </c:pt>
                <c:pt idx="1127">
                  <c:v>67758770</c:v>
                </c:pt>
                <c:pt idx="1128">
                  <c:v>121269535</c:v>
                </c:pt>
                <c:pt idx="1129">
                  <c:v>1537283</c:v>
                </c:pt>
                <c:pt idx="1130">
                  <c:v>67954044</c:v>
                </c:pt>
                <c:pt idx="1131">
                  <c:v>35694916</c:v>
                </c:pt>
                <c:pt idx="1132">
                  <c:v>239183</c:v>
                </c:pt>
                <c:pt idx="1133">
                  <c:v>33275483</c:v>
                </c:pt>
                <c:pt idx="1134">
                  <c:v>-7114328</c:v>
                </c:pt>
                <c:pt idx="1135">
                  <c:v>13240406</c:v>
                </c:pt>
                <c:pt idx="1136">
                  <c:v>41011434</c:v>
                </c:pt>
                <c:pt idx="1137">
                  <c:v>69769390</c:v>
                </c:pt>
                <c:pt idx="1138">
                  <c:v>336247917</c:v>
                </c:pt>
                <c:pt idx="1139">
                  <c:v>32776760</c:v>
                </c:pt>
                <c:pt idx="1140">
                  <c:v>5276760</c:v>
                </c:pt>
                <c:pt idx="1141">
                  <c:v>108285165</c:v>
                </c:pt>
                <c:pt idx="1142">
                  <c:v>25732139</c:v>
                </c:pt>
                <c:pt idx="1143">
                  <c:v>81723358</c:v>
                </c:pt>
                <c:pt idx="1144">
                  <c:v>101179718</c:v>
                </c:pt>
                <c:pt idx="1145">
                  <c:v>48349884</c:v>
                </c:pt>
                <c:pt idx="1146">
                  <c:v>76661434</c:v>
                </c:pt>
                <c:pt idx="1147">
                  <c:v>131196298</c:v>
                </c:pt>
                <c:pt idx="1148">
                  <c:v>-4996865</c:v>
                </c:pt>
                <c:pt idx="1149">
                  <c:v>83822421</c:v>
                </c:pt>
                <c:pt idx="1150">
                  <c:v>955598</c:v>
                </c:pt>
                <c:pt idx="1151">
                  <c:v>442657936</c:v>
                </c:pt>
                <c:pt idx="1152">
                  <c:v>44391623</c:v>
                </c:pt>
                <c:pt idx="1153">
                  <c:v>297711549</c:v>
                </c:pt>
                <c:pt idx="1154">
                  <c:v>55191884</c:v>
                </c:pt>
                <c:pt idx="1155">
                  <c:v>7832822</c:v>
                </c:pt>
                <c:pt idx="1156">
                  <c:v>7038466</c:v>
                </c:pt>
                <c:pt idx="1157">
                  <c:v>29426031</c:v>
                </c:pt>
                <c:pt idx="1158">
                  <c:v>84674241</c:v>
                </c:pt>
                <c:pt idx="1159">
                  <c:v>118097122</c:v>
                </c:pt>
                <c:pt idx="1160">
                  <c:v>22928932</c:v>
                </c:pt>
                <c:pt idx="1161">
                  <c:v>-8329380</c:v>
                </c:pt>
                <c:pt idx="1162">
                  <c:v>233938801</c:v>
                </c:pt>
                <c:pt idx="1163">
                  <c:v>826201000</c:v>
                </c:pt>
                <c:pt idx="1164">
                  <c:v>16050575</c:v>
                </c:pt>
                <c:pt idx="1165">
                  <c:v>207448382</c:v>
                </c:pt>
                <c:pt idx="1166">
                  <c:v>-1319369</c:v>
                </c:pt>
                <c:pt idx="1167">
                  <c:v>10900534</c:v>
                </c:pt>
                <c:pt idx="1168">
                  <c:v>-18613523</c:v>
                </c:pt>
                <c:pt idx="1169">
                  <c:v>-5851171</c:v>
                </c:pt>
                <c:pt idx="1170">
                  <c:v>201348933</c:v>
                </c:pt>
                <c:pt idx="1171">
                  <c:v>778760770</c:v>
                </c:pt>
                <c:pt idx="1172">
                  <c:v>201875078</c:v>
                </c:pt>
                <c:pt idx="1173">
                  <c:v>13498611</c:v>
                </c:pt>
                <c:pt idx="1174">
                  <c:v>261776732</c:v>
                </c:pt>
                <c:pt idx="1175">
                  <c:v>-46733791</c:v>
                </c:pt>
                <c:pt idx="1176">
                  <c:v>146395557</c:v>
                </c:pt>
                <c:pt idx="1177">
                  <c:v>492921</c:v>
                </c:pt>
                <c:pt idx="1178">
                  <c:v>38323487</c:v>
                </c:pt>
                <c:pt idx="1179">
                  <c:v>-36064237</c:v>
                </c:pt>
                <c:pt idx="1180">
                  <c:v>46102666</c:v>
                </c:pt>
                <c:pt idx="1181">
                  <c:v>63135520</c:v>
                </c:pt>
                <c:pt idx="1182">
                  <c:v>29053394</c:v>
                </c:pt>
                <c:pt idx="1183">
                  <c:v>677047946</c:v>
                </c:pt>
                <c:pt idx="1184">
                  <c:v>76337989</c:v>
                </c:pt>
                <c:pt idx="1185">
                  <c:v>107855065</c:v>
                </c:pt>
                <c:pt idx="1186">
                  <c:v>120745823</c:v>
                </c:pt>
                <c:pt idx="1187">
                  <c:v>139175788</c:v>
                </c:pt>
                <c:pt idx="1188">
                  <c:v>83564935</c:v>
                </c:pt>
                <c:pt idx="1189">
                  <c:v>172673217</c:v>
                </c:pt>
                <c:pt idx="1190">
                  <c:v>299583879</c:v>
                </c:pt>
                <c:pt idx="1191">
                  <c:v>-16997242</c:v>
                </c:pt>
                <c:pt idx="1192">
                  <c:v>18932055</c:v>
                </c:pt>
                <c:pt idx="1193">
                  <c:v>53490720</c:v>
                </c:pt>
                <c:pt idx="1194">
                  <c:v>91650613</c:v>
                </c:pt>
                <c:pt idx="1195">
                  <c:v>64941129</c:v>
                </c:pt>
                <c:pt idx="1196">
                  <c:v>62259536</c:v>
                </c:pt>
                <c:pt idx="1197">
                  <c:v>9152155</c:v>
                </c:pt>
                <c:pt idx="1198">
                  <c:v>-1953939</c:v>
                </c:pt>
                <c:pt idx="1199">
                  <c:v>54011975</c:v>
                </c:pt>
                <c:pt idx="1200">
                  <c:v>61622535</c:v>
                </c:pt>
                <c:pt idx="1201">
                  <c:v>51406573</c:v>
                </c:pt>
                <c:pt idx="1202">
                  <c:v>101265204</c:v>
                </c:pt>
                <c:pt idx="1203">
                  <c:v>162641209</c:v>
                </c:pt>
                <c:pt idx="1204">
                  <c:v>24960541</c:v>
                </c:pt>
                <c:pt idx="1205">
                  <c:v>5495563</c:v>
                </c:pt>
                <c:pt idx="1206">
                  <c:v>20154140</c:v>
                </c:pt>
                <c:pt idx="1207">
                  <c:v>139043471</c:v>
                </c:pt>
                <c:pt idx="1208">
                  <c:v>207933248</c:v>
                </c:pt>
                <c:pt idx="1209">
                  <c:v>11468162</c:v>
                </c:pt>
                <c:pt idx="1210">
                  <c:v>403592874</c:v>
                </c:pt>
                <c:pt idx="1211">
                  <c:v>40466876</c:v>
                </c:pt>
                <c:pt idx="1212">
                  <c:v>263804</c:v>
                </c:pt>
                <c:pt idx="1213">
                  <c:v>46296293</c:v>
                </c:pt>
                <c:pt idx="1214">
                  <c:v>21975011</c:v>
                </c:pt>
                <c:pt idx="1215">
                  <c:v>588976453</c:v>
                </c:pt>
                <c:pt idx="1216">
                  <c:v>225126918</c:v>
                </c:pt>
                <c:pt idx="1217">
                  <c:v>341991867</c:v>
                </c:pt>
                <c:pt idx="1218">
                  <c:v>104433867</c:v>
                </c:pt>
                <c:pt idx="1219">
                  <c:v>8040622</c:v>
                </c:pt>
                <c:pt idx="1220">
                  <c:v>539684650</c:v>
                </c:pt>
                <c:pt idx="1221">
                  <c:v>116070171</c:v>
                </c:pt>
                <c:pt idx="1222">
                  <c:v>248479497</c:v>
                </c:pt>
                <c:pt idx="1223">
                  <c:v>84342769</c:v>
                </c:pt>
                <c:pt idx="1224">
                  <c:v>-10759649</c:v>
                </c:pt>
                <c:pt idx="1225">
                  <c:v>53218424</c:v>
                </c:pt>
                <c:pt idx="1226">
                  <c:v>427639571</c:v>
                </c:pt>
                <c:pt idx="1227">
                  <c:v>194356156</c:v>
                </c:pt>
                <c:pt idx="1228">
                  <c:v>88122627</c:v>
                </c:pt>
                <c:pt idx="1229">
                  <c:v>73708457</c:v>
                </c:pt>
                <c:pt idx="1230">
                  <c:v>160350661</c:v>
                </c:pt>
                <c:pt idx="1231">
                  <c:v>140846332</c:v>
                </c:pt>
                <c:pt idx="1232">
                  <c:v>74493831</c:v>
                </c:pt>
                <c:pt idx="1233">
                  <c:v>97863905</c:v>
                </c:pt>
                <c:pt idx="1234">
                  <c:v>-8258402</c:v>
                </c:pt>
                <c:pt idx="1235">
                  <c:v>65099222</c:v>
                </c:pt>
                <c:pt idx="1236">
                  <c:v>314627263</c:v>
                </c:pt>
                <c:pt idx="1237">
                  <c:v>3565672</c:v>
                </c:pt>
                <c:pt idx="1238">
                  <c:v>514264015</c:v>
                </c:pt>
                <c:pt idx="1239">
                  <c:v>131595191</c:v>
                </c:pt>
                <c:pt idx="1240">
                  <c:v>259795890</c:v>
                </c:pt>
                <c:pt idx="1241">
                  <c:v>18260279</c:v>
                </c:pt>
                <c:pt idx="1242">
                  <c:v>13370127</c:v>
                </c:pt>
                <c:pt idx="1243">
                  <c:v>-13829329</c:v>
                </c:pt>
                <c:pt idx="1244">
                  <c:v>-37821105</c:v>
                </c:pt>
                <c:pt idx="1245">
                  <c:v>-17597621</c:v>
                </c:pt>
                <c:pt idx="1246">
                  <c:v>71777210</c:v>
                </c:pt>
                <c:pt idx="1247">
                  <c:v>-3611233</c:v>
                </c:pt>
                <c:pt idx="1248">
                  <c:v>-4018086</c:v>
                </c:pt>
                <c:pt idx="1249">
                  <c:v>60834852</c:v>
                </c:pt>
                <c:pt idx="1250">
                  <c:v>8128960</c:v>
                </c:pt>
                <c:pt idx="1251">
                  <c:v>40878723</c:v>
                </c:pt>
                <c:pt idx="1252">
                  <c:v>177722935</c:v>
                </c:pt>
                <c:pt idx="1253">
                  <c:v>122397798</c:v>
                </c:pt>
                <c:pt idx="1254">
                  <c:v>86643421</c:v>
                </c:pt>
                <c:pt idx="1255">
                  <c:v>61336445</c:v>
                </c:pt>
                <c:pt idx="1256">
                  <c:v>-41589364</c:v>
                </c:pt>
                <c:pt idx="1257">
                  <c:v>747048648</c:v>
                </c:pt>
                <c:pt idx="1258">
                  <c:v>21700105</c:v>
                </c:pt>
                <c:pt idx="1259">
                  <c:v>101239132</c:v>
                </c:pt>
                <c:pt idx="1260">
                  <c:v>89231114</c:v>
                </c:pt>
                <c:pt idx="1261">
                  <c:v>96095990</c:v>
                </c:pt>
                <c:pt idx="1262">
                  <c:v>322409852</c:v>
                </c:pt>
                <c:pt idx="1263">
                  <c:v>33325316</c:v>
                </c:pt>
                <c:pt idx="1264">
                  <c:v>79914842</c:v>
                </c:pt>
                <c:pt idx="1265">
                  <c:v>21030115</c:v>
                </c:pt>
                <c:pt idx="1266">
                  <c:v>41665191</c:v>
                </c:pt>
                <c:pt idx="1267">
                  <c:v>114686937</c:v>
                </c:pt>
                <c:pt idx="1268">
                  <c:v>582054506</c:v>
                </c:pt>
                <c:pt idx="1269">
                  <c:v>110268750</c:v>
                </c:pt>
                <c:pt idx="1270">
                  <c:v>59455697</c:v>
                </c:pt>
                <c:pt idx="1271">
                  <c:v>185328738</c:v>
                </c:pt>
                <c:pt idx="1272">
                  <c:v>32678321</c:v>
                </c:pt>
                <c:pt idx="1273">
                  <c:v>278156011</c:v>
                </c:pt>
                <c:pt idx="1274">
                  <c:v>54036715</c:v>
                </c:pt>
                <c:pt idx="1275">
                  <c:v>92290266</c:v>
                </c:pt>
                <c:pt idx="1276">
                  <c:v>57248958</c:v>
                </c:pt>
                <c:pt idx="1277">
                  <c:v>151897787</c:v>
                </c:pt>
                <c:pt idx="1278">
                  <c:v>159101678</c:v>
                </c:pt>
                <c:pt idx="1279">
                  <c:v>10784503</c:v>
                </c:pt>
                <c:pt idx="1280">
                  <c:v>140157638</c:v>
                </c:pt>
                <c:pt idx="1281">
                  <c:v>2407992</c:v>
                </c:pt>
                <c:pt idx="1282">
                  <c:v>103719942</c:v>
                </c:pt>
                <c:pt idx="1283">
                  <c:v>71468235</c:v>
                </c:pt>
                <c:pt idx="1284">
                  <c:v>25663556</c:v>
                </c:pt>
                <c:pt idx="1285">
                  <c:v>8201337</c:v>
                </c:pt>
                <c:pt idx="1286">
                  <c:v>50469210</c:v>
                </c:pt>
                <c:pt idx="1287">
                  <c:v>5871113</c:v>
                </c:pt>
                <c:pt idx="1288">
                  <c:v>136311729</c:v>
                </c:pt>
                <c:pt idx="1289">
                  <c:v>123520934</c:v>
                </c:pt>
                <c:pt idx="1290">
                  <c:v>-9733135</c:v>
                </c:pt>
                <c:pt idx="1291">
                  <c:v>233133898</c:v>
                </c:pt>
                <c:pt idx="1292">
                  <c:v>12824389</c:v>
                </c:pt>
                <c:pt idx="1293">
                  <c:v>111067127</c:v>
                </c:pt>
                <c:pt idx="1294">
                  <c:v>-12052964</c:v>
                </c:pt>
                <c:pt idx="1295">
                  <c:v>12298192</c:v>
                </c:pt>
                <c:pt idx="1296">
                  <c:v>213536126</c:v>
                </c:pt>
                <c:pt idx="1297">
                  <c:v>121081192</c:v>
                </c:pt>
                <c:pt idx="1298">
                  <c:v>15637690</c:v>
                </c:pt>
                <c:pt idx="1299">
                  <c:v>101591324</c:v>
                </c:pt>
                <c:pt idx="1300">
                  <c:v>150538630</c:v>
                </c:pt>
                <c:pt idx="1301">
                  <c:v>83567857</c:v>
                </c:pt>
                <c:pt idx="1302">
                  <c:v>55572044</c:v>
                </c:pt>
                <c:pt idx="1303">
                  <c:v>36445708</c:v>
                </c:pt>
                <c:pt idx="1304">
                  <c:v>252744280</c:v>
                </c:pt>
                <c:pt idx="1305">
                  <c:v>83971376</c:v>
                </c:pt>
                <c:pt idx="1306">
                  <c:v>467063846</c:v>
                </c:pt>
                <c:pt idx="1307">
                  <c:v>11223890</c:v>
                </c:pt>
                <c:pt idx="1308">
                  <c:v>20539911</c:v>
                </c:pt>
                <c:pt idx="1309">
                  <c:v>-1595159</c:v>
                </c:pt>
                <c:pt idx="1310">
                  <c:v>9116179</c:v>
                </c:pt>
                <c:pt idx="1311">
                  <c:v>17316267</c:v>
                </c:pt>
                <c:pt idx="1312">
                  <c:v>-11588043</c:v>
                </c:pt>
                <c:pt idx="1313">
                  <c:v>-2394847</c:v>
                </c:pt>
                <c:pt idx="1314">
                  <c:v>51067909</c:v>
                </c:pt>
                <c:pt idx="1315">
                  <c:v>75592831</c:v>
                </c:pt>
                <c:pt idx="1316">
                  <c:v>153172417</c:v>
                </c:pt>
                <c:pt idx="1317">
                  <c:v>74884429</c:v>
                </c:pt>
                <c:pt idx="1318">
                  <c:v>94909</c:v>
                </c:pt>
                <c:pt idx="1319">
                  <c:v>377287646</c:v>
                </c:pt>
                <c:pt idx="1320">
                  <c:v>13995646</c:v>
                </c:pt>
                <c:pt idx="1321">
                  <c:v>64709367</c:v>
                </c:pt>
                <c:pt idx="1322">
                  <c:v>187511490</c:v>
                </c:pt>
                <c:pt idx="1323">
                  <c:v>158797986</c:v>
                </c:pt>
                <c:pt idx="1324">
                  <c:v>66977904</c:v>
                </c:pt>
                <c:pt idx="1325">
                  <c:v>98133322</c:v>
                </c:pt>
                <c:pt idx="1326">
                  <c:v>10682237</c:v>
                </c:pt>
                <c:pt idx="1327">
                  <c:v>130884728</c:v>
                </c:pt>
                <c:pt idx="1328">
                  <c:v>349906378</c:v>
                </c:pt>
                <c:pt idx="1329">
                  <c:v>216446882</c:v>
                </c:pt>
                <c:pt idx="1330">
                  <c:v>251457747</c:v>
                </c:pt>
                <c:pt idx="1331">
                  <c:v>3203235</c:v>
                </c:pt>
                <c:pt idx="1332">
                  <c:v>133262620</c:v>
                </c:pt>
                <c:pt idx="1333">
                  <c:v>-24018452</c:v>
                </c:pt>
                <c:pt idx="1334">
                  <c:v>159100084</c:v>
                </c:pt>
                <c:pt idx="1335">
                  <c:v>6050017</c:v>
                </c:pt>
                <c:pt idx="1336">
                  <c:v>-15190377</c:v>
                </c:pt>
                <c:pt idx="1337">
                  <c:v>3334176</c:v>
                </c:pt>
                <c:pt idx="1338">
                  <c:v>76278712</c:v>
                </c:pt>
                <c:pt idx="1339">
                  <c:v>7012022</c:v>
                </c:pt>
                <c:pt idx="1340">
                  <c:v>565013115</c:v>
                </c:pt>
                <c:pt idx="1341">
                  <c:v>52913171</c:v>
                </c:pt>
                <c:pt idx="1342">
                  <c:v>20470529</c:v>
                </c:pt>
                <c:pt idx="1343">
                  <c:v>14346865</c:v>
                </c:pt>
                <c:pt idx="1344">
                  <c:v>148423227</c:v>
                </c:pt>
                <c:pt idx="1345">
                  <c:v>54029190</c:v>
                </c:pt>
                <c:pt idx="1346">
                  <c:v>2109200</c:v>
                </c:pt>
                <c:pt idx="1347">
                  <c:v>43974620</c:v>
                </c:pt>
                <c:pt idx="1348">
                  <c:v>-6060037</c:v>
                </c:pt>
                <c:pt idx="1349">
                  <c:v>30834384</c:v>
                </c:pt>
                <c:pt idx="1350">
                  <c:v>284336108</c:v>
                </c:pt>
                <c:pt idx="1351">
                  <c:v>14936908</c:v>
                </c:pt>
                <c:pt idx="1352">
                  <c:v>-7266770</c:v>
                </c:pt>
                <c:pt idx="1353">
                  <c:v>9598131</c:v>
                </c:pt>
                <c:pt idx="1354">
                  <c:v>324968763</c:v>
                </c:pt>
                <c:pt idx="1355">
                  <c:v>23109561</c:v>
                </c:pt>
                <c:pt idx="1356">
                  <c:v>605653942</c:v>
                </c:pt>
                <c:pt idx="1357">
                  <c:v>32169884</c:v>
                </c:pt>
                <c:pt idx="1358">
                  <c:v>16105910</c:v>
                </c:pt>
                <c:pt idx="1359">
                  <c:v>-1010441</c:v>
                </c:pt>
                <c:pt idx="1360">
                  <c:v>196697520</c:v>
                </c:pt>
                <c:pt idx="1361">
                  <c:v>7164016</c:v>
                </c:pt>
                <c:pt idx="1362">
                  <c:v>-8207458</c:v>
                </c:pt>
                <c:pt idx="1363">
                  <c:v>247512318</c:v>
                </c:pt>
                <c:pt idx="1364">
                  <c:v>94734481</c:v>
                </c:pt>
                <c:pt idx="1365">
                  <c:v>155239925</c:v>
                </c:pt>
                <c:pt idx="1366">
                  <c:v>84112721</c:v>
                </c:pt>
                <c:pt idx="1367">
                  <c:v>104681899</c:v>
                </c:pt>
                <c:pt idx="1368">
                  <c:v>1521537444</c:v>
                </c:pt>
                <c:pt idx="1369">
                  <c:v>112457327</c:v>
                </c:pt>
                <c:pt idx="1370">
                  <c:v>1070211</c:v>
                </c:pt>
                <c:pt idx="1371">
                  <c:v>117427090</c:v>
                </c:pt>
                <c:pt idx="1372">
                  <c:v>-24529846</c:v>
                </c:pt>
                <c:pt idx="1373">
                  <c:v>-41516203</c:v>
                </c:pt>
                <c:pt idx="1374">
                  <c:v>164432837</c:v>
                </c:pt>
                <c:pt idx="1375">
                  <c:v>54478416</c:v>
                </c:pt>
                <c:pt idx="1376">
                  <c:v>445796247</c:v>
                </c:pt>
                <c:pt idx="1377">
                  <c:v>215835269</c:v>
                </c:pt>
                <c:pt idx="1378">
                  <c:v>32096206</c:v>
                </c:pt>
                <c:pt idx="1379">
                  <c:v>18826898</c:v>
                </c:pt>
                <c:pt idx="1380">
                  <c:v>225298946</c:v>
                </c:pt>
                <c:pt idx="1381">
                  <c:v>184232688</c:v>
                </c:pt>
                <c:pt idx="1382">
                  <c:v>84882445</c:v>
                </c:pt>
                <c:pt idx="1383">
                  <c:v>785148</c:v>
                </c:pt>
                <c:pt idx="1384">
                  <c:v>65460948</c:v>
                </c:pt>
                <c:pt idx="1385">
                  <c:v>789288806</c:v>
                </c:pt>
                <c:pt idx="1386">
                  <c:v>82944923</c:v>
                </c:pt>
                <c:pt idx="1387">
                  <c:v>54183487</c:v>
                </c:pt>
                <c:pt idx="1388">
                  <c:v>46426169</c:v>
                </c:pt>
                <c:pt idx="1389">
                  <c:v>45738887</c:v>
                </c:pt>
                <c:pt idx="1390">
                  <c:v>93706931</c:v>
                </c:pt>
                <c:pt idx="1391">
                  <c:v>-24939118</c:v>
                </c:pt>
                <c:pt idx="1392">
                  <c:v>81196419</c:v>
                </c:pt>
                <c:pt idx="1393">
                  <c:v>91910061</c:v>
                </c:pt>
                <c:pt idx="1394">
                  <c:v>-14865042</c:v>
                </c:pt>
                <c:pt idx="1395">
                  <c:v>88505027</c:v>
                </c:pt>
                <c:pt idx="1396">
                  <c:v>250435291</c:v>
                </c:pt>
                <c:pt idx="1397">
                  <c:v>-9978503</c:v>
                </c:pt>
                <c:pt idx="1398">
                  <c:v>113126277</c:v>
                </c:pt>
                <c:pt idx="1399">
                  <c:v>113995949</c:v>
                </c:pt>
                <c:pt idx="1400">
                  <c:v>42763716</c:v>
                </c:pt>
                <c:pt idx="1401">
                  <c:v>61069515</c:v>
                </c:pt>
                <c:pt idx="1402">
                  <c:v>157967670</c:v>
                </c:pt>
                <c:pt idx="1403">
                  <c:v>-3882304</c:v>
                </c:pt>
                <c:pt idx="1404">
                  <c:v>124117157</c:v>
                </c:pt>
                <c:pt idx="1405">
                  <c:v>42327405</c:v>
                </c:pt>
                <c:pt idx="1406">
                  <c:v>1445129</c:v>
                </c:pt>
                <c:pt idx="1407">
                  <c:v>17610873</c:v>
                </c:pt>
                <c:pt idx="1408">
                  <c:v>28621340</c:v>
                </c:pt>
                <c:pt idx="1409">
                  <c:v>466505162</c:v>
                </c:pt>
                <c:pt idx="1410">
                  <c:v>13149759</c:v>
                </c:pt>
                <c:pt idx="1411">
                  <c:v>76100873</c:v>
                </c:pt>
                <c:pt idx="1412">
                  <c:v>15016220</c:v>
                </c:pt>
                <c:pt idx="1413">
                  <c:v>97369981</c:v>
                </c:pt>
                <c:pt idx="1414">
                  <c:v>635006945</c:v>
                </c:pt>
                <c:pt idx="1415">
                  <c:v>38357079</c:v>
                </c:pt>
                <c:pt idx="1416">
                  <c:v>473726085</c:v>
                </c:pt>
                <c:pt idx="1417">
                  <c:v>-55731678</c:v>
                </c:pt>
                <c:pt idx="1418">
                  <c:v>-15341599</c:v>
                </c:pt>
                <c:pt idx="1419">
                  <c:v>84115897</c:v>
                </c:pt>
                <c:pt idx="1420">
                  <c:v>841179747</c:v>
                </c:pt>
                <c:pt idx="1421">
                  <c:v>15839049</c:v>
                </c:pt>
                <c:pt idx="1422">
                  <c:v>50605135</c:v>
                </c:pt>
                <c:pt idx="1423">
                  <c:v>-2873602</c:v>
                </c:pt>
                <c:pt idx="1424">
                  <c:v>15623262</c:v>
                </c:pt>
                <c:pt idx="1425">
                  <c:v>88516369</c:v>
                </c:pt>
                <c:pt idx="1426">
                  <c:v>35315215</c:v>
                </c:pt>
                <c:pt idx="1427">
                  <c:v>56393569</c:v>
                </c:pt>
                <c:pt idx="1428">
                  <c:v>192234864</c:v>
                </c:pt>
                <c:pt idx="1429">
                  <c:v>66861243</c:v>
                </c:pt>
                <c:pt idx="1430">
                  <c:v>-7422264</c:v>
                </c:pt>
                <c:pt idx="1431">
                  <c:v>27163768</c:v>
                </c:pt>
                <c:pt idx="1432">
                  <c:v>140916</c:v>
                </c:pt>
                <c:pt idx="1433">
                  <c:v>67400065</c:v>
                </c:pt>
                <c:pt idx="1434">
                  <c:v>301594210</c:v>
                </c:pt>
                <c:pt idx="1435">
                  <c:v>57468097</c:v>
                </c:pt>
                <c:pt idx="1436">
                  <c:v>102711669</c:v>
                </c:pt>
                <c:pt idx="1437">
                  <c:v>-1904490</c:v>
                </c:pt>
                <c:pt idx="1438">
                  <c:v>-667308</c:v>
                </c:pt>
                <c:pt idx="1439">
                  <c:v>36593018</c:v>
                </c:pt>
                <c:pt idx="1440">
                  <c:v>57083229</c:v>
                </c:pt>
                <c:pt idx="1441">
                  <c:v>164062759</c:v>
                </c:pt>
                <c:pt idx="1442">
                  <c:v>5768563</c:v>
                </c:pt>
                <c:pt idx="1443">
                  <c:v>45513170</c:v>
                </c:pt>
                <c:pt idx="1444">
                  <c:v>143514336</c:v>
                </c:pt>
                <c:pt idx="1445">
                  <c:v>158185326</c:v>
                </c:pt>
                <c:pt idx="1446">
                  <c:v>31950770</c:v>
                </c:pt>
                <c:pt idx="1447">
                  <c:v>538436</c:v>
                </c:pt>
                <c:pt idx="1448">
                  <c:v>20580757</c:v>
                </c:pt>
                <c:pt idx="1449">
                  <c:v>177281115</c:v>
                </c:pt>
                <c:pt idx="1450">
                  <c:v>12886719</c:v>
                </c:pt>
                <c:pt idx="1451">
                  <c:v>3472579</c:v>
                </c:pt>
                <c:pt idx="1452">
                  <c:v>46669554</c:v>
                </c:pt>
                <c:pt idx="1453">
                  <c:v>16382243</c:v>
                </c:pt>
                <c:pt idx="1454">
                  <c:v>13901859</c:v>
                </c:pt>
                <c:pt idx="1455">
                  <c:v>142636868</c:v>
                </c:pt>
                <c:pt idx="1456">
                  <c:v>75039924</c:v>
                </c:pt>
                <c:pt idx="1457">
                  <c:v>248485135</c:v>
                </c:pt>
                <c:pt idx="1458">
                  <c:v>19333034</c:v>
                </c:pt>
                <c:pt idx="1459">
                  <c:v>98276807</c:v>
                </c:pt>
                <c:pt idx="1460">
                  <c:v>28766121</c:v>
                </c:pt>
                <c:pt idx="1461">
                  <c:v>10159905</c:v>
                </c:pt>
                <c:pt idx="1462">
                  <c:v>50983911</c:v>
                </c:pt>
                <c:pt idx="1463">
                  <c:v>80455994</c:v>
                </c:pt>
                <c:pt idx="1464">
                  <c:v>77242962</c:v>
                </c:pt>
                <c:pt idx="1465">
                  <c:v>159979994</c:v>
                </c:pt>
                <c:pt idx="1466">
                  <c:v>35479076</c:v>
                </c:pt>
                <c:pt idx="1467">
                  <c:v>109466556</c:v>
                </c:pt>
                <c:pt idx="1468">
                  <c:v>332462816</c:v>
                </c:pt>
                <c:pt idx="1469">
                  <c:v>33933562</c:v>
                </c:pt>
                <c:pt idx="1470">
                  <c:v>5294470</c:v>
                </c:pt>
                <c:pt idx="1471">
                  <c:v>120587063</c:v>
                </c:pt>
                <c:pt idx="1472">
                  <c:v>29385065</c:v>
                </c:pt>
                <c:pt idx="1473">
                  <c:v>36949164</c:v>
                </c:pt>
                <c:pt idx="1474">
                  <c:v>22617068</c:v>
                </c:pt>
                <c:pt idx="1475">
                  <c:v>94146816</c:v>
                </c:pt>
                <c:pt idx="1476">
                  <c:v>115811689</c:v>
                </c:pt>
                <c:pt idx="1477">
                  <c:v>7269923</c:v>
                </c:pt>
                <c:pt idx="1478">
                  <c:v>4471727</c:v>
                </c:pt>
                <c:pt idx="1479">
                  <c:v>34139100</c:v>
                </c:pt>
                <c:pt idx="1480">
                  <c:v>118733820</c:v>
                </c:pt>
                <c:pt idx="1481">
                  <c:v>61476513</c:v>
                </c:pt>
                <c:pt idx="1482">
                  <c:v>-8678327</c:v>
                </c:pt>
                <c:pt idx="1483">
                  <c:v>19334775</c:v>
                </c:pt>
                <c:pt idx="1484">
                  <c:v>-5499752</c:v>
                </c:pt>
                <c:pt idx="1485">
                  <c:v>46136279</c:v>
                </c:pt>
                <c:pt idx="1486">
                  <c:v>17013878</c:v>
                </c:pt>
                <c:pt idx="1487">
                  <c:v>1651093</c:v>
                </c:pt>
                <c:pt idx="1488">
                  <c:v>-3398026</c:v>
                </c:pt>
                <c:pt idx="1489">
                  <c:v>126166804</c:v>
                </c:pt>
                <c:pt idx="1490">
                  <c:v>-11178342</c:v>
                </c:pt>
                <c:pt idx="1491">
                  <c:v>-5619971</c:v>
                </c:pt>
                <c:pt idx="1492">
                  <c:v>75356942</c:v>
                </c:pt>
                <c:pt idx="1493">
                  <c:v>186763646</c:v>
                </c:pt>
                <c:pt idx="1494">
                  <c:v>-1040082</c:v>
                </c:pt>
                <c:pt idx="1495">
                  <c:v>51369815</c:v>
                </c:pt>
                <c:pt idx="1496">
                  <c:v>151378645</c:v>
                </c:pt>
                <c:pt idx="1497">
                  <c:v>79104</c:v>
                </c:pt>
                <c:pt idx="1498">
                  <c:v>46010320</c:v>
                </c:pt>
                <c:pt idx="1499">
                  <c:v>24973540</c:v>
                </c:pt>
                <c:pt idx="1500">
                  <c:v>471873119</c:v>
                </c:pt>
                <c:pt idx="1501">
                  <c:v>201480452</c:v>
                </c:pt>
                <c:pt idx="1502">
                  <c:v>103383627</c:v>
                </c:pt>
                <c:pt idx="1503">
                  <c:v>60982129</c:v>
                </c:pt>
                <c:pt idx="1504">
                  <c:v>32751189</c:v>
                </c:pt>
                <c:pt idx="1505">
                  <c:v>168387299</c:v>
                </c:pt>
                <c:pt idx="1506">
                  <c:v>68453183</c:v>
                </c:pt>
                <c:pt idx="1507">
                  <c:v>21674817</c:v>
                </c:pt>
                <c:pt idx="1508">
                  <c:v>55382813</c:v>
                </c:pt>
                <c:pt idx="1509">
                  <c:v>11822325</c:v>
                </c:pt>
                <c:pt idx="1510">
                  <c:v>74830111</c:v>
                </c:pt>
                <c:pt idx="1511">
                  <c:v>2593385</c:v>
                </c:pt>
                <c:pt idx="1512">
                  <c:v>83319243</c:v>
                </c:pt>
                <c:pt idx="1513">
                  <c:v>37329961</c:v>
                </c:pt>
                <c:pt idx="1514">
                  <c:v>-6700535</c:v>
                </c:pt>
                <c:pt idx="1515">
                  <c:v>-559276</c:v>
                </c:pt>
                <c:pt idx="1516">
                  <c:v>653367380</c:v>
                </c:pt>
                <c:pt idx="1517">
                  <c:v>636983373</c:v>
                </c:pt>
                <c:pt idx="1518">
                  <c:v>20782758</c:v>
                </c:pt>
                <c:pt idx="1519">
                  <c:v>93616555</c:v>
                </c:pt>
                <c:pt idx="1520">
                  <c:v>93890272</c:v>
                </c:pt>
                <c:pt idx="1521">
                  <c:v>-18531657</c:v>
                </c:pt>
                <c:pt idx="1522">
                  <c:v>90862095</c:v>
                </c:pt>
                <c:pt idx="1523">
                  <c:v>74170327</c:v>
                </c:pt>
                <c:pt idx="1524">
                  <c:v>29894796</c:v>
                </c:pt>
                <c:pt idx="1525">
                  <c:v>70638656</c:v>
                </c:pt>
                <c:pt idx="1526">
                  <c:v>391082343</c:v>
                </c:pt>
                <c:pt idx="1527">
                  <c:v>20811672</c:v>
                </c:pt>
                <c:pt idx="1528">
                  <c:v>29022014</c:v>
                </c:pt>
                <c:pt idx="1529">
                  <c:v>684770304</c:v>
                </c:pt>
                <c:pt idx="1530">
                  <c:v>559709780</c:v>
                </c:pt>
                <c:pt idx="1531">
                  <c:v>-24099751</c:v>
                </c:pt>
                <c:pt idx="1532">
                  <c:v>25076152</c:v>
                </c:pt>
                <c:pt idx="1533">
                  <c:v>32074133</c:v>
                </c:pt>
                <c:pt idx="1534">
                  <c:v>-1927881</c:v>
                </c:pt>
                <c:pt idx="1535">
                  <c:v>55011029</c:v>
                </c:pt>
                <c:pt idx="1536">
                  <c:v>23653224</c:v>
                </c:pt>
                <c:pt idx="1537">
                  <c:v>35764406</c:v>
                </c:pt>
                <c:pt idx="1538">
                  <c:v>-112779</c:v>
                </c:pt>
                <c:pt idx="1539">
                  <c:v>-27015372</c:v>
                </c:pt>
                <c:pt idx="1540">
                  <c:v>46476363</c:v>
                </c:pt>
                <c:pt idx="1541">
                  <c:v>11480851</c:v>
                </c:pt>
                <c:pt idx="1542">
                  <c:v>-14951307</c:v>
                </c:pt>
                <c:pt idx="1543">
                  <c:v>70258201</c:v>
                </c:pt>
                <c:pt idx="1544">
                  <c:v>185802786</c:v>
                </c:pt>
                <c:pt idx="1545">
                  <c:v>20917189</c:v>
                </c:pt>
                <c:pt idx="1546">
                  <c:v>52005713</c:v>
                </c:pt>
                <c:pt idx="1547">
                  <c:v>2403957</c:v>
                </c:pt>
                <c:pt idx="1548">
                  <c:v>-6745014</c:v>
                </c:pt>
                <c:pt idx="1549">
                  <c:v>29281554</c:v>
                </c:pt>
                <c:pt idx="1550">
                  <c:v>6072209</c:v>
                </c:pt>
                <c:pt idx="1551">
                  <c:v>21986174</c:v>
                </c:pt>
                <c:pt idx="1552">
                  <c:v>150685453</c:v>
                </c:pt>
                <c:pt idx="1553">
                  <c:v>44854431</c:v>
                </c:pt>
                <c:pt idx="1554">
                  <c:v>29308881</c:v>
                </c:pt>
                <c:pt idx="1555">
                  <c:v>23478921</c:v>
                </c:pt>
                <c:pt idx="1556">
                  <c:v>36571300</c:v>
                </c:pt>
                <c:pt idx="1557">
                  <c:v>36122026</c:v>
                </c:pt>
                <c:pt idx="1558">
                  <c:v>17855739</c:v>
                </c:pt>
                <c:pt idx="1559">
                  <c:v>80224158</c:v>
                </c:pt>
                <c:pt idx="1560">
                  <c:v>15271556</c:v>
                </c:pt>
                <c:pt idx="1561">
                  <c:v>128627753</c:v>
                </c:pt>
                <c:pt idx="1562">
                  <c:v>-39829442</c:v>
                </c:pt>
                <c:pt idx="1563">
                  <c:v>-10628819</c:v>
                </c:pt>
                <c:pt idx="1564">
                  <c:v>32823027</c:v>
                </c:pt>
                <c:pt idx="1565">
                  <c:v>119392693</c:v>
                </c:pt>
                <c:pt idx="1566">
                  <c:v>67238796</c:v>
                </c:pt>
                <c:pt idx="1567">
                  <c:v>47374674</c:v>
                </c:pt>
                <c:pt idx="1568">
                  <c:v>40003322</c:v>
                </c:pt>
                <c:pt idx="1569">
                  <c:v>28794509</c:v>
                </c:pt>
                <c:pt idx="1570">
                  <c:v>64649419</c:v>
                </c:pt>
                <c:pt idx="1571">
                  <c:v>71446075</c:v>
                </c:pt>
                <c:pt idx="1572">
                  <c:v>17019158</c:v>
                </c:pt>
                <c:pt idx="1573">
                  <c:v>126846321</c:v>
                </c:pt>
                <c:pt idx="1574">
                  <c:v>102717833</c:v>
                </c:pt>
                <c:pt idx="1575">
                  <c:v>18087259</c:v>
                </c:pt>
                <c:pt idx="1576">
                  <c:v>143748505</c:v>
                </c:pt>
                <c:pt idx="1577">
                  <c:v>189268508</c:v>
                </c:pt>
                <c:pt idx="1578">
                  <c:v>31417188</c:v>
                </c:pt>
                <c:pt idx="1579">
                  <c:v>47641191</c:v>
                </c:pt>
                <c:pt idx="1580">
                  <c:v>50711175</c:v>
                </c:pt>
                <c:pt idx="1581">
                  <c:v>3969708</c:v>
                </c:pt>
                <c:pt idx="1582">
                  <c:v>80686457</c:v>
                </c:pt>
                <c:pt idx="1583">
                  <c:v>41980456</c:v>
                </c:pt>
                <c:pt idx="1584">
                  <c:v>7621983</c:v>
                </c:pt>
                <c:pt idx="1585">
                  <c:v>867316101</c:v>
                </c:pt>
                <c:pt idx="1586">
                  <c:v>234980543</c:v>
                </c:pt>
                <c:pt idx="1587">
                  <c:v>31962629</c:v>
                </c:pt>
                <c:pt idx="1588">
                  <c:v>587094506</c:v>
                </c:pt>
                <c:pt idx="1589">
                  <c:v>171353001</c:v>
                </c:pt>
                <c:pt idx="1590">
                  <c:v>70633313</c:v>
                </c:pt>
                <c:pt idx="1591">
                  <c:v>-2165064</c:v>
                </c:pt>
                <c:pt idx="1592">
                  <c:v>334100035</c:v>
                </c:pt>
                <c:pt idx="1593">
                  <c:v>502083197</c:v>
                </c:pt>
                <c:pt idx="1594">
                  <c:v>46393745</c:v>
                </c:pt>
                <c:pt idx="1595">
                  <c:v>210293450</c:v>
                </c:pt>
                <c:pt idx="1596">
                  <c:v>112039882</c:v>
                </c:pt>
                <c:pt idx="1597">
                  <c:v>244552893</c:v>
                </c:pt>
                <c:pt idx="1598">
                  <c:v>85430335</c:v>
                </c:pt>
                <c:pt idx="1599">
                  <c:v>80013167</c:v>
                </c:pt>
                <c:pt idx="1600">
                  <c:v>71392388</c:v>
                </c:pt>
                <c:pt idx="1601">
                  <c:v>18810595</c:v>
                </c:pt>
                <c:pt idx="1602">
                  <c:v>164784201</c:v>
                </c:pt>
                <c:pt idx="1603">
                  <c:v>-14998224</c:v>
                </c:pt>
                <c:pt idx="1604">
                  <c:v>39363381</c:v>
                </c:pt>
                <c:pt idx="1605">
                  <c:v>19785914</c:v>
                </c:pt>
                <c:pt idx="1606">
                  <c:v>-15374239</c:v>
                </c:pt>
                <c:pt idx="1607">
                  <c:v>84710347</c:v>
                </c:pt>
                <c:pt idx="1608">
                  <c:v>18480828</c:v>
                </c:pt>
                <c:pt idx="1609">
                  <c:v>-10578026</c:v>
                </c:pt>
                <c:pt idx="1610">
                  <c:v>7510847</c:v>
                </c:pt>
                <c:pt idx="1611">
                  <c:v>133658498</c:v>
                </c:pt>
                <c:pt idx="1612">
                  <c:v>267799011</c:v>
                </c:pt>
                <c:pt idx="1613">
                  <c:v>479443428</c:v>
                </c:pt>
                <c:pt idx="1614">
                  <c:v>424987477</c:v>
                </c:pt>
                <c:pt idx="1615">
                  <c:v>150425512</c:v>
                </c:pt>
                <c:pt idx="1616">
                  <c:v>93058954</c:v>
                </c:pt>
                <c:pt idx="1617">
                  <c:v>661691209</c:v>
                </c:pt>
                <c:pt idx="1618">
                  <c:v>37528173</c:v>
                </c:pt>
                <c:pt idx="1619">
                  <c:v>110330182</c:v>
                </c:pt>
                <c:pt idx="1620">
                  <c:v>62484847</c:v>
                </c:pt>
                <c:pt idx="1621">
                  <c:v>13664721</c:v>
                </c:pt>
                <c:pt idx="1622">
                  <c:v>71720398</c:v>
                </c:pt>
                <c:pt idx="1623">
                  <c:v>77179826</c:v>
                </c:pt>
                <c:pt idx="1624">
                  <c:v>-24838507</c:v>
                </c:pt>
                <c:pt idx="1625">
                  <c:v>-1194620</c:v>
                </c:pt>
                <c:pt idx="1626">
                  <c:v>107963417</c:v>
                </c:pt>
                <c:pt idx="1627">
                  <c:v>213572799</c:v>
                </c:pt>
                <c:pt idx="1628">
                  <c:v>674970682</c:v>
                </c:pt>
                <c:pt idx="1629">
                  <c:v>153668210</c:v>
                </c:pt>
                <c:pt idx="1630">
                  <c:v>70154568</c:v>
                </c:pt>
                <c:pt idx="1631">
                  <c:v>31014335</c:v>
                </c:pt>
                <c:pt idx="1632">
                  <c:v>15612443</c:v>
                </c:pt>
                <c:pt idx="1633">
                  <c:v>34768495</c:v>
                </c:pt>
                <c:pt idx="1634">
                  <c:v>2785169</c:v>
                </c:pt>
                <c:pt idx="1635">
                  <c:v>62344412</c:v>
                </c:pt>
                <c:pt idx="1636">
                  <c:v>16442935</c:v>
                </c:pt>
                <c:pt idx="1637">
                  <c:v>207225908</c:v>
                </c:pt>
                <c:pt idx="1638">
                  <c:v>105557550</c:v>
                </c:pt>
                <c:pt idx="1639">
                  <c:v>61802916</c:v>
                </c:pt>
                <c:pt idx="1640">
                  <c:v>57510197</c:v>
                </c:pt>
                <c:pt idx="1641">
                  <c:v>55009308</c:v>
                </c:pt>
                <c:pt idx="1642">
                  <c:v>141003591</c:v>
                </c:pt>
                <c:pt idx="1643">
                  <c:v>489016565</c:v>
                </c:pt>
                <c:pt idx="1644">
                  <c:v>252127625</c:v>
                </c:pt>
                <c:pt idx="1645">
                  <c:v>37194667</c:v>
                </c:pt>
                <c:pt idx="1646">
                  <c:v>34806823</c:v>
                </c:pt>
                <c:pt idx="1647">
                  <c:v>-8847991</c:v>
                </c:pt>
                <c:pt idx="1648">
                  <c:v>42618191</c:v>
                </c:pt>
                <c:pt idx="1649">
                  <c:v>2382047</c:v>
                </c:pt>
                <c:pt idx="1650">
                  <c:v>81787511</c:v>
                </c:pt>
                <c:pt idx="1651">
                  <c:v>137330738</c:v>
                </c:pt>
                <c:pt idx="1652">
                  <c:v>50844775</c:v>
                </c:pt>
                <c:pt idx="1653">
                  <c:v>-31222446</c:v>
                </c:pt>
                <c:pt idx="1654">
                  <c:v>64862032</c:v>
                </c:pt>
                <c:pt idx="1655">
                  <c:v>12739117</c:v>
                </c:pt>
                <c:pt idx="1656">
                  <c:v>64255460</c:v>
                </c:pt>
                <c:pt idx="1657">
                  <c:v>21920946</c:v>
                </c:pt>
                <c:pt idx="1658">
                  <c:v>120850169</c:v>
                </c:pt>
                <c:pt idx="1659">
                  <c:v>230569774</c:v>
                </c:pt>
                <c:pt idx="1660">
                  <c:v>291706115</c:v>
                </c:pt>
                <c:pt idx="1661">
                  <c:v>-25592384</c:v>
                </c:pt>
                <c:pt idx="1662">
                  <c:v>223062864</c:v>
                </c:pt>
                <c:pt idx="1663">
                  <c:v>-46902085</c:v>
                </c:pt>
                <c:pt idx="1664">
                  <c:v>-26330535</c:v>
                </c:pt>
                <c:pt idx="1665">
                  <c:v>255487862</c:v>
                </c:pt>
                <c:pt idx="1666">
                  <c:v>-4092515</c:v>
                </c:pt>
                <c:pt idx="1667">
                  <c:v>-41577912</c:v>
                </c:pt>
                <c:pt idx="1668">
                  <c:v>-42965302</c:v>
                </c:pt>
                <c:pt idx="1669">
                  <c:v>63244290</c:v>
                </c:pt>
                <c:pt idx="1670">
                  <c:v>-2822857</c:v>
                </c:pt>
                <c:pt idx="1671">
                  <c:v>461414293</c:v>
                </c:pt>
                <c:pt idx="1672">
                  <c:v>102197742</c:v>
                </c:pt>
                <c:pt idx="1673">
                  <c:v>76628903</c:v>
                </c:pt>
                <c:pt idx="1674">
                  <c:v>50048678</c:v>
                </c:pt>
                <c:pt idx="1675">
                  <c:v>73964610</c:v>
                </c:pt>
                <c:pt idx="1676">
                  <c:v>22095175</c:v>
                </c:pt>
                <c:pt idx="1677">
                  <c:v>59188165</c:v>
                </c:pt>
                <c:pt idx="1678">
                  <c:v>329242249</c:v>
                </c:pt>
                <c:pt idx="1679">
                  <c:v>77276318</c:v>
                </c:pt>
                <c:pt idx="1680">
                  <c:v>67991835</c:v>
                </c:pt>
                <c:pt idx="1681">
                  <c:v>34814392</c:v>
                </c:pt>
                <c:pt idx="1682">
                  <c:v>10858618</c:v>
                </c:pt>
                <c:pt idx="1683">
                  <c:v>-11877762</c:v>
                </c:pt>
                <c:pt idx="1684">
                  <c:v>31108981</c:v>
                </c:pt>
                <c:pt idx="1685">
                  <c:v>65749034</c:v>
                </c:pt>
                <c:pt idx="1686">
                  <c:v>94975084</c:v>
                </c:pt>
                <c:pt idx="1687">
                  <c:v>52066930</c:v>
                </c:pt>
                <c:pt idx="1688">
                  <c:v>43201830</c:v>
                </c:pt>
                <c:pt idx="1689">
                  <c:v>224872681</c:v>
                </c:pt>
                <c:pt idx="1690">
                  <c:v>3960481</c:v>
                </c:pt>
                <c:pt idx="1691">
                  <c:v>822336937</c:v>
                </c:pt>
                <c:pt idx="1692">
                  <c:v>51182388</c:v>
                </c:pt>
                <c:pt idx="1693">
                  <c:v>98247198</c:v>
                </c:pt>
                <c:pt idx="1694">
                  <c:v>22394629</c:v>
                </c:pt>
                <c:pt idx="1695">
                  <c:v>77930623</c:v>
                </c:pt>
                <c:pt idx="1696">
                  <c:v>18428063</c:v>
                </c:pt>
                <c:pt idx="1697">
                  <c:v>80673227</c:v>
                </c:pt>
                <c:pt idx="1698">
                  <c:v>44483446</c:v>
                </c:pt>
                <c:pt idx="1699">
                  <c:v>6156270</c:v>
                </c:pt>
                <c:pt idx="1700">
                  <c:v>453749323</c:v>
                </c:pt>
                <c:pt idx="1701">
                  <c:v>36130093</c:v>
                </c:pt>
                <c:pt idx="1702">
                  <c:v>136365676</c:v>
                </c:pt>
                <c:pt idx="1703">
                  <c:v>27812371</c:v>
                </c:pt>
                <c:pt idx="1704">
                  <c:v>61700659</c:v>
                </c:pt>
                <c:pt idx="1705">
                  <c:v>41945241</c:v>
                </c:pt>
                <c:pt idx="1706">
                  <c:v>40232879</c:v>
                </c:pt>
                <c:pt idx="1707">
                  <c:v>17598767</c:v>
                </c:pt>
                <c:pt idx="1708">
                  <c:v>-212606</c:v>
                </c:pt>
                <c:pt idx="1709">
                  <c:v>99814490</c:v>
                </c:pt>
                <c:pt idx="1710">
                  <c:v>64297309</c:v>
                </c:pt>
                <c:pt idx="1711">
                  <c:v>67805466</c:v>
                </c:pt>
                <c:pt idx="1712">
                  <c:v>-545974</c:v>
                </c:pt>
                <c:pt idx="1713">
                  <c:v>15247881</c:v>
                </c:pt>
                <c:pt idx="1714">
                  <c:v>464481229</c:v>
                </c:pt>
                <c:pt idx="1715">
                  <c:v>146627740</c:v>
                </c:pt>
                <c:pt idx="1716">
                  <c:v>124808370</c:v>
                </c:pt>
                <c:pt idx="1717">
                  <c:v>26409247</c:v>
                </c:pt>
                <c:pt idx="1718">
                  <c:v>189922417</c:v>
                </c:pt>
                <c:pt idx="1719">
                  <c:v>389311965</c:v>
                </c:pt>
                <c:pt idx="1720">
                  <c:v>131929020</c:v>
                </c:pt>
                <c:pt idx="1721">
                  <c:v>30931041</c:v>
                </c:pt>
                <c:pt idx="1722">
                  <c:v>453900354</c:v>
                </c:pt>
                <c:pt idx="1723">
                  <c:v>51627228</c:v>
                </c:pt>
                <c:pt idx="1724">
                  <c:v>43474305</c:v>
                </c:pt>
                <c:pt idx="1725">
                  <c:v>435410052</c:v>
                </c:pt>
                <c:pt idx="1726">
                  <c:v>4397654</c:v>
                </c:pt>
                <c:pt idx="1727">
                  <c:v>-2046802</c:v>
                </c:pt>
                <c:pt idx="1728">
                  <c:v>50157237</c:v>
                </c:pt>
                <c:pt idx="1729">
                  <c:v>64601050</c:v>
                </c:pt>
                <c:pt idx="1730">
                  <c:v>47677553</c:v>
                </c:pt>
                <c:pt idx="1731">
                  <c:v>452235983</c:v>
                </c:pt>
                <c:pt idx="1732">
                  <c:v>31495888</c:v>
                </c:pt>
                <c:pt idx="1733">
                  <c:v>69676311</c:v>
                </c:pt>
                <c:pt idx="1734">
                  <c:v>1200557</c:v>
                </c:pt>
                <c:pt idx="1735">
                  <c:v>73410456</c:v>
                </c:pt>
                <c:pt idx="1736">
                  <c:v>-7527369</c:v>
                </c:pt>
                <c:pt idx="1737">
                  <c:v>-43440840</c:v>
                </c:pt>
                <c:pt idx="1738">
                  <c:v>2887597</c:v>
                </c:pt>
                <c:pt idx="1739">
                  <c:v>171913131</c:v>
                </c:pt>
                <c:pt idx="1740">
                  <c:v>67515140</c:v>
                </c:pt>
                <c:pt idx="1741">
                  <c:v>98114220</c:v>
                </c:pt>
                <c:pt idx="1742">
                  <c:v>-2938797</c:v>
                </c:pt>
                <c:pt idx="1743">
                  <c:v>140132113</c:v>
                </c:pt>
                <c:pt idx="1744">
                  <c:v>27817020</c:v>
                </c:pt>
                <c:pt idx="1745">
                  <c:v>154874275</c:v>
                </c:pt>
                <c:pt idx="1746">
                  <c:v>2242388</c:v>
                </c:pt>
                <c:pt idx="1747">
                  <c:v>-22165191</c:v>
                </c:pt>
                <c:pt idx="1748">
                  <c:v>30100369</c:v>
                </c:pt>
                <c:pt idx="1749">
                  <c:v>67578320</c:v>
                </c:pt>
                <c:pt idx="1750">
                  <c:v>125880543</c:v>
                </c:pt>
                <c:pt idx="1751">
                  <c:v>1800152</c:v>
                </c:pt>
                <c:pt idx="1752">
                  <c:v>73145164</c:v>
                </c:pt>
                <c:pt idx="1753">
                  <c:v>267463063</c:v>
                </c:pt>
                <c:pt idx="1754">
                  <c:v>2803180</c:v>
                </c:pt>
                <c:pt idx="1755">
                  <c:v>226312624</c:v>
                </c:pt>
                <c:pt idx="1756">
                  <c:v>48282012</c:v>
                </c:pt>
                <c:pt idx="1757">
                  <c:v>80909300</c:v>
                </c:pt>
                <c:pt idx="1758">
                  <c:v>25528183</c:v>
                </c:pt>
                <c:pt idx="1759">
                  <c:v>49673228</c:v>
                </c:pt>
                <c:pt idx="1760">
                  <c:v>34033767</c:v>
                </c:pt>
                <c:pt idx="1761">
                  <c:v>194665568</c:v>
                </c:pt>
                <c:pt idx="1762">
                  <c:v>2686706026</c:v>
                </c:pt>
                <c:pt idx="1763">
                  <c:v>17653739</c:v>
                </c:pt>
                <c:pt idx="1764">
                  <c:v>-200000</c:v>
                </c:pt>
                <c:pt idx="1765">
                  <c:v>90290885</c:v>
                </c:pt>
                <c:pt idx="1766">
                  <c:v>72509154</c:v>
                </c:pt>
                <c:pt idx="1767">
                  <c:v>72820008</c:v>
                </c:pt>
                <c:pt idx="1768">
                  <c:v>41675895</c:v>
                </c:pt>
                <c:pt idx="1769">
                  <c:v>105896422</c:v>
                </c:pt>
                <c:pt idx="1770">
                  <c:v>45900897</c:v>
                </c:pt>
                <c:pt idx="1771">
                  <c:v>-21454636</c:v>
                </c:pt>
                <c:pt idx="1772">
                  <c:v>8085023</c:v>
                </c:pt>
                <c:pt idx="1773">
                  <c:v>102134117</c:v>
                </c:pt>
                <c:pt idx="1774">
                  <c:v>35647102</c:v>
                </c:pt>
                <c:pt idx="1775">
                  <c:v>17474578</c:v>
                </c:pt>
                <c:pt idx="1776">
                  <c:v>12007671</c:v>
                </c:pt>
                <c:pt idx="1777">
                  <c:v>169755430</c:v>
                </c:pt>
                <c:pt idx="1778">
                  <c:v>10426096</c:v>
                </c:pt>
                <c:pt idx="1779">
                  <c:v>41231041</c:v>
                </c:pt>
                <c:pt idx="1780">
                  <c:v>445145518</c:v>
                </c:pt>
                <c:pt idx="1781">
                  <c:v>63714970</c:v>
                </c:pt>
                <c:pt idx="1782">
                  <c:v>-4556391</c:v>
                </c:pt>
                <c:pt idx="1783">
                  <c:v>162045765</c:v>
                </c:pt>
                <c:pt idx="1784">
                  <c:v>23937018</c:v>
                </c:pt>
                <c:pt idx="1785">
                  <c:v>28443734</c:v>
                </c:pt>
                <c:pt idx="1786">
                  <c:v>-10210235</c:v>
                </c:pt>
                <c:pt idx="1787">
                  <c:v>99266061</c:v>
                </c:pt>
                <c:pt idx="1788">
                  <c:v>48255770</c:v>
                </c:pt>
                <c:pt idx="1789">
                  <c:v>2252684</c:v>
                </c:pt>
                <c:pt idx="1790">
                  <c:v>-2562119</c:v>
                </c:pt>
                <c:pt idx="1791">
                  <c:v>50198285</c:v>
                </c:pt>
                <c:pt idx="1792">
                  <c:v>43094714</c:v>
                </c:pt>
                <c:pt idx="1793">
                  <c:v>158340595</c:v>
                </c:pt>
                <c:pt idx="1794">
                  <c:v>-51675780</c:v>
                </c:pt>
                <c:pt idx="1795">
                  <c:v>2190603</c:v>
                </c:pt>
                <c:pt idx="1796">
                  <c:v>37789413</c:v>
                </c:pt>
                <c:pt idx="1797">
                  <c:v>642478392</c:v>
                </c:pt>
                <c:pt idx="1798">
                  <c:v>58378744</c:v>
                </c:pt>
                <c:pt idx="1799">
                  <c:v>235680446</c:v>
                </c:pt>
                <c:pt idx="1800">
                  <c:v>10579406</c:v>
                </c:pt>
                <c:pt idx="1801">
                  <c:v>67238158</c:v>
                </c:pt>
                <c:pt idx="1802">
                  <c:v>75833257</c:v>
                </c:pt>
                <c:pt idx="1803">
                  <c:v>22697773</c:v>
                </c:pt>
                <c:pt idx="1804">
                  <c:v>114770996</c:v>
                </c:pt>
                <c:pt idx="1805">
                  <c:v>-9073590</c:v>
                </c:pt>
                <c:pt idx="1806">
                  <c:v>7712362</c:v>
                </c:pt>
                <c:pt idx="1807">
                  <c:v>368214993</c:v>
                </c:pt>
                <c:pt idx="1808">
                  <c:v>279048914</c:v>
                </c:pt>
                <c:pt idx="1809">
                  <c:v>-1508760</c:v>
                </c:pt>
                <c:pt idx="1810">
                  <c:v>-433618</c:v>
                </c:pt>
                <c:pt idx="1811">
                  <c:v>-706337</c:v>
                </c:pt>
                <c:pt idx="1812">
                  <c:v>-11465687</c:v>
                </c:pt>
                <c:pt idx="1813">
                  <c:v>335930816</c:v>
                </c:pt>
                <c:pt idx="1814">
                  <c:v>-7052323</c:v>
                </c:pt>
                <c:pt idx="1815">
                  <c:v>15483978</c:v>
                </c:pt>
                <c:pt idx="1816">
                  <c:v>49191523</c:v>
                </c:pt>
                <c:pt idx="1817">
                  <c:v>70673788</c:v>
                </c:pt>
                <c:pt idx="1818">
                  <c:v>-15449927</c:v>
                </c:pt>
                <c:pt idx="1819">
                  <c:v>-26054234</c:v>
                </c:pt>
                <c:pt idx="1820">
                  <c:v>-21122444</c:v>
                </c:pt>
                <c:pt idx="1821">
                  <c:v>-2512610</c:v>
                </c:pt>
                <c:pt idx="1822">
                  <c:v>131497209</c:v>
                </c:pt>
                <c:pt idx="1823">
                  <c:v>114748929</c:v>
                </c:pt>
                <c:pt idx="1824">
                  <c:v>29779728</c:v>
                </c:pt>
                <c:pt idx="1825">
                  <c:v>11139115</c:v>
                </c:pt>
                <c:pt idx="1826">
                  <c:v>-2879925</c:v>
                </c:pt>
                <c:pt idx="1827">
                  <c:v>57586316</c:v>
                </c:pt>
                <c:pt idx="1828">
                  <c:v>-26476717</c:v>
                </c:pt>
                <c:pt idx="1829">
                  <c:v>538170837</c:v>
                </c:pt>
                <c:pt idx="1830">
                  <c:v>350455876</c:v>
                </c:pt>
                <c:pt idx="1831">
                  <c:v>-9675183</c:v>
                </c:pt>
                <c:pt idx="1832">
                  <c:v>164528528</c:v>
                </c:pt>
                <c:pt idx="1833">
                  <c:v>9944325</c:v>
                </c:pt>
                <c:pt idx="1834">
                  <c:v>64866815</c:v>
                </c:pt>
                <c:pt idx="1835">
                  <c:v>-21667006</c:v>
                </c:pt>
                <c:pt idx="1836">
                  <c:v>195743093</c:v>
                </c:pt>
                <c:pt idx="1837">
                  <c:v>18309505</c:v>
                </c:pt>
                <c:pt idx="1838">
                  <c:v>34696996</c:v>
                </c:pt>
                <c:pt idx="1839">
                  <c:v>58398237</c:v>
                </c:pt>
                <c:pt idx="1840">
                  <c:v>130372502</c:v>
                </c:pt>
                <c:pt idx="1841">
                  <c:v>147124280</c:v>
                </c:pt>
                <c:pt idx="1842">
                  <c:v>150812526</c:v>
                </c:pt>
                <c:pt idx="1843">
                  <c:v>389580482</c:v>
                </c:pt>
                <c:pt idx="1844">
                  <c:v>364976069</c:v>
                </c:pt>
                <c:pt idx="1845">
                  <c:v>-20835559</c:v>
                </c:pt>
                <c:pt idx="1846">
                  <c:v>57158961</c:v>
                </c:pt>
                <c:pt idx="1847">
                  <c:v>273375603</c:v>
                </c:pt>
                <c:pt idx="1848">
                  <c:v>92118226</c:v>
                </c:pt>
                <c:pt idx="1849">
                  <c:v>19080988</c:v>
                </c:pt>
                <c:pt idx="1850">
                  <c:v>63108211</c:v>
                </c:pt>
                <c:pt idx="1851">
                  <c:v>-10995498</c:v>
                </c:pt>
                <c:pt idx="1852">
                  <c:v>117026136</c:v>
                </c:pt>
                <c:pt idx="1853">
                  <c:v>-14423802</c:v>
                </c:pt>
                <c:pt idx="1854">
                  <c:v>30758951</c:v>
                </c:pt>
                <c:pt idx="1855">
                  <c:v>-14469236</c:v>
                </c:pt>
                <c:pt idx="1856">
                  <c:v>143006126</c:v>
                </c:pt>
                <c:pt idx="1857">
                  <c:v>4234475</c:v>
                </c:pt>
                <c:pt idx="1858">
                  <c:v>30995223</c:v>
                </c:pt>
                <c:pt idx="1859">
                  <c:v>1300538536</c:v>
                </c:pt>
                <c:pt idx="1860">
                  <c:v>168426634</c:v>
                </c:pt>
                <c:pt idx="1861">
                  <c:v>45439696</c:v>
                </c:pt>
                <c:pt idx="1862">
                  <c:v>258449830</c:v>
                </c:pt>
                <c:pt idx="1863">
                  <c:v>-5155021</c:v>
                </c:pt>
                <c:pt idx="1864">
                  <c:v>10759148</c:v>
                </c:pt>
                <c:pt idx="1865">
                  <c:v>8580250</c:v>
                </c:pt>
                <c:pt idx="1866">
                  <c:v>-12000000</c:v>
                </c:pt>
                <c:pt idx="1867">
                  <c:v>130698039</c:v>
                </c:pt>
                <c:pt idx="1868">
                  <c:v>73792411</c:v>
                </c:pt>
                <c:pt idx="1869">
                  <c:v>66407672</c:v>
                </c:pt>
                <c:pt idx="1870">
                  <c:v>2426335</c:v>
                </c:pt>
                <c:pt idx="1871">
                  <c:v>20889446</c:v>
                </c:pt>
                <c:pt idx="1872">
                  <c:v>-3586137</c:v>
                </c:pt>
                <c:pt idx="1873">
                  <c:v>-2125540</c:v>
                </c:pt>
                <c:pt idx="1874">
                  <c:v>170920882</c:v>
                </c:pt>
                <c:pt idx="1875">
                  <c:v>280231694</c:v>
                </c:pt>
                <c:pt idx="1876">
                  <c:v>144594016</c:v>
                </c:pt>
                <c:pt idx="1877">
                  <c:v>17933513</c:v>
                </c:pt>
                <c:pt idx="1878">
                  <c:v>78609310</c:v>
                </c:pt>
                <c:pt idx="1879">
                  <c:v>42824674</c:v>
                </c:pt>
                <c:pt idx="1880">
                  <c:v>39470220</c:v>
                </c:pt>
                <c:pt idx="1881">
                  <c:v>56799880</c:v>
                </c:pt>
                <c:pt idx="1882">
                  <c:v>126728902</c:v>
                </c:pt>
                <c:pt idx="1883">
                  <c:v>34259766</c:v>
                </c:pt>
                <c:pt idx="1884">
                  <c:v>30843011</c:v>
                </c:pt>
                <c:pt idx="1885">
                  <c:v>96805831</c:v>
                </c:pt>
                <c:pt idx="1886">
                  <c:v>129352633</c:v>
                </c:pt>
                <c:pt idx="1887">
                  <c:v>29811540</c:v>
                </c:pt>
                <c:pt idx="1888">
                  <c:v>49293444</c:v>
                </c:pt>
                <c:pt idx="1889">
                  <c:v>329879471</c:v>
                </c:pt>
                <c:pt idx="1890">
                  <c:v>206509870</c:v>
                </c:pt>
                <c:pt idx="1891">
                  <c:v>587600867</c:v>
                </c:pt>
                <c:pt idx="1892">
                  <c:v>2639579</c:v>
                </c:pt>
                <c:pt idx="1893">
                  <c:v>85375850</c:v>
                </c:pt>
                <c:pt idx="1894">
                  <c:v>837030651</c:v>
                </c:pt>
                <c:pt idx="1895">
                  <c:v>-6494713</c:v>
                </c:pt>
                <c:pt idx="1896">
                  <c:v>20786722</c:v>
                </c:pt>
                <c:pt idx="1897">
                  <c:v>74624843</c:v>
                </c:pt>
                <c:pt idx="1898">
                  <c:v>341311890</c:v>
                </c:pt>
                <c:pt idx="1899">
                  <c:v>27916563</c:v>
                </c:pt>
                <c:pt idx="1900">
                  <c:v>-13330053</c:v>
                </c:pt>
                <c:pt idx="1901">
                  <c:v>31699984</c:v>
                </c:pt>
                <c:pt idx="1902">
                  <c:v>177243061</c:v>
                </c:pt>
                <c:pt idx="1903">
                  <c:v>847584232</c:v>
                </c:pt>
                <c:pt idx="1904">
                  <c:v>53649529</c:v>
                </c:pt>
                <c:pt idx="1905">
                  <c:v>144717</c:v>
                </c:pt>
                <c:pt idx="1906">
                  <c:v>201837760</c:v>
                </c:pt>
                <c:pt idx="1907">
                  <c:v>169713881</c:v>
                </c:pt>
                <c:pt idx="1908">
                  <c:v>35362705</c:v>
                </c:pt>
                <c:pt idx="1909">
                  <c:v>103702963</c:v>
                </c:pt>
                <c:pt idx="1910">
                  <c:v>183503354</c:v>
                </c:pt>
                <c:pt idx="1911">
                  <c:v>115332697</c:v>
                </c:pt>
                <c:pt idx="1912">
                  <c:v>316398046</c:v>
                </c:pt>
                <c:pt idx="1913">
                  <c:v>24655002</c:v>
                </c:pt>
                <c:pt idx="1914">
                  <c:v>13377594</c:v>
                </c:pt>
                <c:pt idx="1915">
                  <c:v>527930663</c:v>
                </c:pt>
                <c:pt idx="1916">
                  <c:v>115403799</c:v>
                </c:pt>
                <c:pt idx="1917">
                  <c:v>305352546</c:v>
                </c:pt>
                <c:pt idx="1918">
                  <c:v>121669741</c:v>
                </c:pt>
                <c:pt idx="1919">
                  <c:v>40981180</c:v>
                </c:pt>
                <c:pt idx="1920">
                  <c:v>114313400</c:v>
                </c:pt>
                <c:pt idx="1921">
                  <c:v>132874864</c:v>
                </c:pt>
                <c:pt idx="1922">
                  <c:v>241909177</c:v>
                </c:pt>
                <c:pt idx="1923">
                  <c:v>-5803591</c:v>
                </c:pt>
                <c:pt idx="1924">
                  <c:v>10253843</c:v>
                </c:pt>
                <c:pt idx="1925">
                  <c:v>14818256</c:v>
                </c:pt>
                <c:pt idx="1926">
                  <c:v>65283742</c:v>
                </c:pt>
                <c:pt idx="1927">
                  <c:v>104190869</c:v>
                </c:pt>
                <c:pt idx="1928">
                  <c:v>35770310</c:v>
                </c:pt>
                <c:pt idx="1929">
                  <c:v>-37070316</c:v>
                </c:pt>
                <c:pt idx="1930">
                  <c:v>153093859</c:v>
                </c:pt>
                <c:pt idx="1931">
                  <c:v>-25347815</c:v>
                </c:pt>
                <c:pt idx="1932">
                  <c:v>210650585</c:v>
                </c:pt>
                <c:pt idx="1933">
                  <c:v>8955544</c:v>
                </c:pt>
                <c:pt idx="1934">
                  <c:v>361326987</c:v>
                </c:pt>
                <c:pt idx="1935">
                  <c:v>116316880</c:v>
                </c:pt>
                <c:pt idx="1936">
                  <c:v>11339669</c:v>
                </c:pt>
                <c:pt idx="1937">
                  <c:v>76902486</c:v>
                </c:pt>
                <c:pt idx="1938">
                  <c:v>3806953</c:v>
                </c:pt>
                <c:pt idx="1939">
                  <c:v>7792502</c:v>
                </c:pt>
                <c:pt idx="1940">
                  <c:v>260686217</c:v>
                </c:pt>
                <c:pt idx="1941">
                  <c:v>23556631</c:v>
                </c:pt>
                <c:pt idx="1942">
                  <c:v>238993951</c:v>
                </c:pt>
                <c:pt idx="1943">
                  <c:v>-4506063</c:v>
                </c:pt>
                <c:pt idx="1944">
                  <c:v>42447308</c:v>
                </c:pt>
                <c:pt idx="1945">
                  <c:v>34991656</c:v>
                </c:pt>
                <c:pt idx="1946">
                  <c:v>126545517</c:v>
                </c:pt>
                <c:pt idx="1947">
                  <c:v>42444772</c:v>
                </c:pt>
                <c:pt idx="1948">
                  <c:v>434028679</c:v>
                </c:pt>
                <c:pt idx="1949">
                  <c:v>5675014</c:v>
                </c:pt>
                <c:pt idx="1950">
                  <c:v>132655351</c:v>
                </c:pt>
                <c:pt idx="1951">
                  <c:v>89984666</c:v>
                </c:pt>
                <c:pt idx="1952">
                  <c:v>107817248</c:v>
                </c:pt>
                <c:pt idx="1953">
                  <c:v>-70000000</c:v>
                </c:pt>
                <c:pt idx="1954">
                  <c:v>33782078</c:v>
                </c:pt>
                <c:pt idx="1955">
                  <c:v>306878233</c:v>
                </c:pt>
                <c:pt idx="1956">
                  <c:v>7090159</c:v>
                </c:pt>
                <c:pt idx="1957">
                  <c:v>-21083420</c:v>
                </c:pt>
                <c:pt idx="1958">
                  <c:v>353765519</c:v>
                </c:pt>
                <c:pt idx="1959">
                  <c:v>138866158</c:v>
                </c:pt>
                <c:pt idx="1960">
                  <c:v>191885765</c:v>
                </c:pt>
                <c:pt idx="1961">
                  <c:v>842746</c:v>
                </c:pt>
                <c:pt idx="1962">
                  <c:v>11331465</c:v>
                </c:pt>
                <c:pt idx="1963">
                  <c:v>18784344</c:v>
                </c:pt>
                <c:pt idx="1964">
                  <c:v>102890699</c:v>
                </c:pt>
                <c:pt idx="1965">
                  <c:v>363410542</c:v>
                </c:pt>
                <c:pt idx="1966">
                  <c:v>144989769</c:v>
                </c:pt>
                <c:pt idx="1967">
                  <c:v>275366870</c:v>
                </c:pt>
                <c:pt idx="1968">
                  <c:v>34589558</c:v>
                </c:pt>
                <c:pt idx="1969">
                  <c:v>825468216</c:v>
                </c:pt>
                <c:pt idx="1970">
                  <c:v>-37048907</c:v>
                </c:pt>
                <c:pt idx="1971">
                  <c:v>8838006</c:v>
                </c:pt>
                <c:pt idx="1972">
                  <c:v>-865093</c:v>
                </c:pt>
                <c:pt idx="1973">
                  <c:v>-5318349</c:v>
                </c:pt>
                <c:pt idx="1974">
                  <c:v>-2872380</c:v>
                </c:pt>
                <c:pt idx="1975">
                  <c:v>24430334</c:v>
                </c:pt>
                <c:pt idx="1976">
                  <c:v>47782762</c:v>
                </c:pt>
                <c:pt idx="1977">
                  <c:v>-5109568</c:v>
                </c:pt>
                <c:pt idx="1978">
                  <c:v>53300444</c:v>
                </c:pt>
                <c:pt idx="1979">
                  <c:v>21627431</c:v>
                </c:pt>
                <c:pt idx="1980">
                  <c:v>-5827799</c:v>
                </c:pt>
                <c:pt idx="1981">
                  <c:v>133488382</c:v>
                </c:pt>
                <c:pt idx="1982">
                  <c:v>1972336</c:v>
                </c:pt>
                <c:pt idx="1983">
                  <c:v>187825503</c:v>
                </c:pt>
                <c:pt idx="1984">
                  <c:v>35469516</c:v>
                </c:pt>
                <c:pt idx="1985">
                  <c:v>18043318</c:v>
                </c:pt>
                <c:pt idx="1986">
                  <c:v>64748021</c:v>
                </c:pt>
                <c:pt idx="1987">
                  <c:v>30749646</c:v>
                </c:pt>
                <c:pt idx="1988">
                  <c:v>60437994</c:v>
                </c:pt>
                <c:pt idx="1989">
                  <c:v>26425420</c:v>
                </c:pt>
                <c:pt idx="1990">
                  <c:v>-48754190</c:v>
                </c:pt>
                <c:pt idx="1991">
                  <c:v>7740863</c:v>
                </c:pt>
                <c:pt idx="1992">
                  <c:v>157243185</c:v>
                </c:pt>
                <c:pt idx="1993">
                  <c:v>184375562</c:v>
                </c:pt>
                <c:pt idx="1994">
                  <c:v>-9171460</c:v>
                </c:pt>
                <c:pt idx="1995">
                  <c:v>20618920</c:v>
                </c:pt>
                <c:pt idx="1996">
                  <c:v>19262751</c:v>
                </c:pt>
                <c:pt idx="1997">
                  <c:v>19498846</c:v>
                </c:pt>
                <c:pt idx="1998">
                  <c:v>12989684</c:v>
                </c:pt>
                <c:pt idx="1999">
                  <c:v>-12057907</c:v>
                </c:pt>
                <c:pt idx="2000">
                  <c:v>340146694</c:v>
                </c:pt>
                <c:pt idx="2001">
                  <c:v>-8094942</c:v>
                </c:pt>
                <c:pt idx="2002">
                  <c:v>77107755</c:v>
                </c:pt>
                <c:pt idx="2003">
                  <c:v>41918658</c:v>
                </c:pt>
                <c:pt idx="2004">
                  <c:v>96333522</c:v>
                </c:pt>
                <c:pt idx="2005">
                  <c:v>277375031</c:v>
                </c:pt>
                <c:pt idx="2006">
                  <c:v>-8720548</c:v>
                </c:pt>
                <c:pt idx="2007">
                  <c:v>215412453</c:v>
                </c:pt>
                <c:pt idx="2008">
                  <c:v>7768906</c:v>
                </c:pt>
                <c:pt idx="2009">
                  <c:v>2357900</c:v>
                </c:pt>
                <c:pt idx="2010">
                  <c:v>127469017</c:v>
                </c:pt>
                <c:pt idx="2011">
                  <c:v>560099102</c:v>
                </c:pt>
                <c:pt idx="2012">
                  <c:v>100261424</c:v>
                </c:pt>
                <c:pt idx="2013">
                  <c:v>137492724</c:v>
                </c:pt>
                <c:pt idx="2014">
                  <c:v>-13590109</c:v>
                </c:pt>
                <c:pt idx="2015">
                  <c:v>31808775</c:v>
                </c:pt>
                <c:pt idx="2016">
                  <c:v>67734416</c:v>
                </c:pt>
                <c:pt idx="2017">
                  <c:v>636303693</c:v>
                </c:pt>
                <c:pt idx="2018">
                  <c:v>-3547214</c:v>
                </c:pt>
                <c:pt idx="2019">
                  <c:v>13906507</c:v>
                </c:pt>
                <c:pt idx="2020">
                  <c:v>98767383</c:v>
                </c:pt>
                <c:pt idx="2021">
                  <c:v>147394180</c:v>
                </c:pt>
                <c:pt idx="2022">
                  <c:v>13282731</c:v>
                </c:pt>
                <c:pt idx="2023">
                  <c:v>86892971</c:v>
                </c:pt>
                <c:pt idx="2024">
                  <c:v>-46648545</c:v>
                </c:pt>
                <c:pt idx="2025">
                  <c:v>510928081</c:v>
                </c:pt>
                <c:pt idx="2026">
                  <c:v>44137666</c:v>
                </c:pt>
                <c:pt idx="2027">
                  <c:v>113423964</c:v>
                </c:pt>
                <c:pt idx="2028">
                  <c:v>84362940</c:v>
                </c:pt>
                <c:pt idx="2029">
                  <c:v>125286646</c:v>
                </c:pt>
                <c:pt idx="2030">
                  <c:v>79094902</c:v>
                </c:pt>
                <c:pt idx="2031">
                  <c:v>39543328</c:v>
                </c:pt>
                <c:pt idx="2032">
                  <c:v>153241637</c:v>
                </c:pt>
                <c:pt idx="2033">
                  <c:v>-35000000</c:v>
                </c:pt>
                <c:pt idx="2034">
                  <c:v>75563930</c:v>
                </c:pt>
                <c:pt idx="2035">
                  <c:v>67609403</c:v>
                </c:pt>
                <c:pt idx="2036">
                  <c:v>55897593</c:v>
                </c:pt>
                <c:pt idx="2037">
                  <c:v>942471295</c:v>
                </c:pt>
                <c:pt idx="2038">
                  <c:v>41387141</c:v>
                </c:pt>
                <c:pt idx="2039">
                  <c:v>-36096688</c:v>
                </c:pt>
                <c:pt idx="2040">
                  <c:v>95527149</c:v>
                </c:pt>
                <c:pt idx="2041">
                  <c:v>65714875</c:v>
                </c:pt>
                <c:pt idx="2042">
                  <c:v>263106170</c:v>
                </c:pt>
                <c:pt idx="2043">
                  <c:v>101844840</c:v>
                </c:pt>
                <c:pt idx="2044">
                  <c:v>796686817</c:v>
                </c:pt>
                <c:pt idx="2045">
                  <c:v>6084630</c:v>
                </c:pt>
                <c:pt idx="2046">
                  <c:v>29319906</c:v>
                </c:pt>
                <c:pt idx="2047">
                  <c:v>23152800</c:v>
                </c:pt>
                <c:pt idx="2048">
                  <c:v>-32713195</c:v>
                </c:pt>
                <c:pt idx="2049">
                  <c:v>41767848</c:v>
                </c:pt>
                <c:pt idx="2050">
                  <c:v>88006208</c:v>
                </c:pt>
                <c:pt idx="2051">
                  <c:v>1721847111</c:v>
                </c:pt>
                <c:pt idx="2052">
                  <c:v>114802912</c:v>
                </c:pt>
                <c:pt idx="2053">
                  <c:v>13073433</c:v>
                </c:pt>
                <c:pt idx="2054">
                  <c:v>57984015</c:v>
                </c:pt>
                <c:pt idx="2055">
                  <c:v>34626786</c:v>
                </c:pt>
                <c:pt idx="2056">
                  <c:v>-14393578</c:v>
                </c:pt>
                <c:pt idx="2057">
                  <c:v>276071180</c:v>
                </c:pt>
                <c:pt idx="2058">
                  <c:v>72146510</c:v>
                </c:pt>
                <c:pt idx="2059">
                  <c:v>103235592</c:v>
                </c:pt>
                <c:pt idx="2060">
                  <c:v>25720772</c:v>
                </c:pt>
                <c:pt idx="2061">
                  <c:v>371430415</c:v>
                </c:pt>
                <c:pt idx="2062">
                  <c:v>-4793487</c:v>
                </c:pt>
                <c:pt idx="2063">
                  <c:v>23159963</c:v>
                </c:pt>
                <c:pt idx="2064">
                  <c:v>230063852</c:v>
                </c:pt>
                <c:pt idx="2065">
                  <c:v>63966489</c:v>
                </c:pt>
                <c:pt idx="2066">
                  <c:v>227438834</c:v>
                </c:pt>
                <c:pt idx="2067">
                  <c:v>50166126</c:v>
                </c:pt>
                <c:pt idx="2068">
                  <c:v>-366890</c:v>
                </c:pt>
                <c:pt idx="2069">
                  <c:v>200248615</c:v>
                </c:pt>
                <c:pt idx="2070">
                  <c:v>157348429</c:v>
                </c:pt>
                <c:pt idx="2071">
                  <c:v>151685792</c:v>
                </c:pt>
                <c:pt idx="2072">
                  <c:v>-2900000</c:v>
                </c:pt>
                <c:pt idx="2073">
                  <c:v>434328079</c:v>
                </c:pt>
                <c:pt idx="2074">
                  <c:v>14440333</c:v>
                </c:pt>
                <c:pt idx="2075">
                  <c:v>19178613</c:v>
                </c:pt>
                <c:pt idx="2076">
                  <c:v>78269161</c:v>
                </c:pt>
                <c:pt idx="2077">
                  <c:v>14572541</c:v>
                </c:pt>
                <c:pt idx="2078">
                  <c:v>63838111</c:v>
                </c:pt>
                <c:pt idx="2079">
                  <c:v>-24964050</c:v>
                </c:pt>
                <c:pt idx="2080">
                  <c:v>113743924</c:v>
                </c:pt>
                <c:pt idx="2081">
                  <c:v>38734660</c:v>
                </c:pt>
                <c:pt idx="2082">
                  <c:v>19261617</c:v>
                </c:pt>
                <c:pt idx="2083">
                  <c:v>34520336</c:v>
                </c:pt>
                <c:pt idx="2084">
                  <c:v>20040976</c:v>
                </c:pt>
                <c:pt idx="2085">
                  <c:v>-6726060</c:v>
                </c:pt>
                <c:pt idx="2086">
                  <c:v>60842646</c:v>
                </c:pt>
                <c:pt idx="2087">
                  <c:v>-74208137</c:v>
                </c:pt>
                <c:pt idx="2088">
                  <c:v>-883680</c:v>
                </c:pt>
                <c:pt idx="2089">
                  <c:v>78979549</c:v>
                </c:pt>
                <c:pt idx="2090">
                  <c:v>19771168</c:v>
                </c:pt>
                <c:pt idx="2091">
                  <c:v>214805697</c:v>
                </c:pt>
                <c:pt idx="2092">
                  <c:v>-13651216</c:v>
                </c:pt>
                <c:pt idx="2093">
                  <c:v>15556061</c:v>
                </c:pt>
                <c:pt idx="2094">
                  <c:v>91414200</c:v>
                </c:pt>
                <c:pt idx="2095">
                  <c:v>103064059</c:v>
                </c:pt>
                <c:pt idx="2096">
                  <c:v>37201172</c:v>
                </c:pt>
                <c:pt idx="2097">
                  <c:v>48205382</c:v>
                </c:pt>
                <c:pt idx="2098">
                  <c:v>18176181</c:v>
                </c:pt>
                <c:pt idx="2099">
                  <c:v>89540522</c:v>
                </c:pt>
                <c:pt idx="2100">
                  <c:v>-38651349</c:v>
                </c:pt>
                <c:pt idx="2101">
                  <c:v>-244064</c:v>
                </c:pt>
                <c:pt idx="2102">
                  <c:v>180888950</c:v>
                </c:pt>
                <c:pt idx="2103">
                  <c:v>19562710</c:v>
                </c:pt>
                <c:pt idx="2104">
                  <c:v>15331447</c:v>
                </c:pt>
                <c:pt idx="2105">
                  <c:v>60514050</c:v>
                </c:pt>
                <c:pt idx="2106">
                  <c:v>7227336</c:v>
                </c:pt>
                <c:pt idx="2107">
                  <c:v>45247681</c:v>
                </c:pt>
                <c:pt idx="2108">
                  <c:v>167599393</c:v>
                </c:pt>
                <c:pt idx="2109">
                  <c:v>146167139</c:v>
                </c:pt>
                <c:pt idx="2110">
                  <c:v>57912251</c:v>
                </c:pt>
                <c:pt idx="2111">
                  <c:v>1319671</c:v>
                </c:pt>
                <c:pt idx="2112">
                  <c:v>26202283</c:v>
                </c:pt>
                <c:pt idx="2113">
                  <c:v>114104620</c:v>
                </c:pt>
                <c:pt idx="2114">
                  <c:v>51980359</c:v>
                </c:pt>
                <c:pt idx="2115">
                  <c:v>319126022</c:v>
                </c:pt>
                <c:pt idx="2116">
                  <c:v>78792080</c:v>
                </c:pt>
                <c:pt idx="2117">
                  <c:v>-26720000</c:v>
                </c:pt>
                <c:pt idx="2118">
                  <c:v>237027830</c:v>
                </c:pt>
                <c:pt idx="2119">
                  <c:v>59560591</c:v>
                </c:pt>
                <c:pt idx="2120">
                  <c:v>-3299139</c:v>
                </c:pt>
                <c:pt idx="2121">
                  <c:v>-75000000</c:v>
                </c:pt>
                <c:pt idx="2122">
                  <c:v>734027992</c:v>
                </c:pt>
                <c:pt idx="2123">
                  <c:v>-5633540</c:v>
                </c:pt>
                <c:pt idx="2124">
                  <c:v>1691303</c:v>
                </c:pt>
                <c:pt idx="2125">
                  <c:v>2030712</c:v>
                </c:pt>
                <c:pt idx="2126">
                  <c:v>-798785</c:v>
                </c:pt>
                <c:pt idx="2127">
                  <c:v>18596852</c:v>
                </c:pt>
                <c:pt idx="2128">
                  <c:v>-20000000</c:v>
                </c:pt>
                <c:pt idx="2129">
                  <c:v>-1220545</c:v>
                </c:pt>
                <c:pt idx="2130">
                  <c:v>21020534</c:v>
                </c:pt>
                <c:pt idx="2131">
                  <c:v>844496</c:v>
                </c:pt>
                <c:pt idx="2132">
                  <c:v>80695339</c:v>
                </c:pt>
                <c:pt idx="2133">
                  <c:v>85734718</c:v>
                </c:pt>
                <c:pt idx="2134">
                  <c:v>193340800</c:v>
                </c:pt>
                <c:pt idx="2135">
                  <c:v>95216998</c:v>
                </c:pt>
                <c:pt idx="2136">
                  <c:v>4760107</c:v>
                </c:pt>
                <c:pt idx="2137">
                  <c:v>-11946624</c:v>
                </c:pt>
                <c:pt idx="2138">
                  <c:v>9679372</c:v>
                </c:pt>
                <c:pt idx="2139">
                  <c:v>59782844</c:v>
                </c:pt>
                <c:pt idx="2140">
                  <c:v>21601280</c:v>
                </c:pt>
                <c:pt idx="2141">
                  <c:v>-65000000</c:v>
                </c:pt>
                <c:pt idx="2142">
                  <c:v>-30542658</c:v>
                </c:pt>
                <c:pt idx="2143">
                  <c:v>-10666623</c:v>
                </c:pt>
                <c:pt idx="2144">
                  <c:v>-12351672</c:v>
                </c:pt>
                <c:pt idx="2145">
                  <c:v>30345360</c:v>
                </c:pt>
                <c:pt idx="2146">
                  <c:v>46752352</c:v>
                </c:pt>
                <c:pt idx="2147">
                  <c:v>591217826</c:v>
                </c:pt>
                <c:pt idx="2148">
                  <c:v>-2603443</c:v>
                </c:pt>
                <c:pt idx="2149">
                  <c:v>33845748</c:v>
                </c:pt>
                <c:pt idx="2150">
                  <c:v>-100000000</c:v>
                </c:pt>
                <c:pt idx="2151">
                  <c:v>-15224615</c:v>
                </c:pt>
                <c:pt idx="2152">
                  <c:v>110724603</c:v>
                </c:pt>
                <c:pt idx="2153">
                  <c:v>141842739</c:v>
                </c:pt>
                <c:pt idx="2154">
                  <c:v>129291809</c:v>
                </c:pt>
                <c:pt idx="2155">
                  <c:v>151144750</c:v>
                </c:pt>
                <c:pt idx="2156">
                  <c:v>24169363</c:v>
                </c:pt>
                <c:pt idx="2157">
                  <c:v>61196538</c:v>
                </c:pt>
                <c:pt idx="2158">
                  <c:v>77944208</c:v>
                </c:pt>
                <c:pt idx="2159">
                  <c:v>8973554</c:v>
                </c:pt>
                <c:pt idx="2160">
                  <c:v>56004405</c:v>
                </c:pt>
                <c:pt idx="2161">
                  <c:v>-3414765</c:v>
                </c:pt>
                <c:pt idx="2162">
                  <c:v>1217360114</c:v>
                </c:pt>
                <c:pt idx="2163">
                  <c:v>120184237</c:v>
                </c:pt>
                <c:pt idx="2164">
                  <c:v>106409025</c:v>
                </c:pt>
                <c:pt idx="2165">
                  <c:v>98687316</c:v>
                </c:pt>
                <c:pt idx="2166">
                  <c:v>236958228</c:v>
                </c:pt>
                <c:pt idx="2167">
                  <c:v>75503748</c:v>
                </c:pt>
                <c:pt idx="2168">
                  <c:v>-6338446</c:v>
                </c:pt>
                <c:pt idx="2169">
                  <c:v>41490353</c:v>
                </c:pt>
                <c:pt idx="2170">
                  <c:v>27027682</c:v>
                </c:pt>
                <c:pt idx="2171">
                  <c:v>60206216</c:v>
                </c:pt>
                <c:pt idx="2172">
                  <c:v>45502115</c:v>
                </c:pt>
                <c:pt idx="2173">
                  <c:v>512796076</c:v>
                </c:pt>
                <c:pt idx="2174">
                  <c:v>87328301</c:v>
                </c:pt>
                <c:pt idx="2175">
                  <c:v>56956330</c:v>
                </c:pt>
                <c:pt idx="2176">
                  <c:v>-10736062</c:v>
                </c:pt>
                <c:pt idx="2177">
                  <c:v>42477008</c:v>
                </c:pt>
                <c:pt idx="2178">
                  <c:v>29404207</c:v>
                </c:pt>
                <c:pt idx="2179">
                  <c:v>46713218</c:v>
                </c:pt>
                <c:pt idx="2180">
                  <c:v>14816824</c:v>
                </c:pt>
                <c:pt idx="2181">
                  <c:v>26091271</c:v>
                </c:pt>
                <c:pt idx="2182">
                  <c:v>359852396</c:v>
                </c:pt>
                <c:pt idx="2183">
                  <c:v>13686500</c:v>
                </c:pt>
                <c:pt idx="2184">
                  <c:v>12267324</c:v>
                </c:pt>
                <c:pt idx="2185">
                  <c:v>353983207</c:v>
                </c:pt>
                <c:pt idx="2186">
                  <c:v>141819354</c:v>
                </c:pt>
                <c:pt idx="2187">
                  <c:v>134849455</c:v>
                </c:pt>
                <c:pt idx="2188">
                  <c:v>60073390</c:v>
                </c:pt>
                <c:pt idx="2189">
                  <c:v>59846945</c:v>
                </c:pt>
                <c:pt idx="2190">
                  <c:v>37719794</c:v>
                </c:pt>
                <c:pt idx="2191">
                  <c:v>240228084</c:v>
                </c:pt>
                <c:pt idx="2192">
                  <c:v>10393211</c:v>
                </c:pt>
                <c:pt idx="2193">
                  <c:v>89852759</c:v>
                </c:pt>
                <c:pt idx="2194">
                  <c:v>15730568</c:v>
                </c:pt>
                <c:pt idx="2195">
                  <c:v>51720255</c:v>
                </c:pt>
                <c:pt idx="2196">
                  <c:v>1126522</c:v>
                </c:pt>
                <c:pt idx="2197">
                  <c:v>25636368</c:v>
                </c:pt>
                <c:pt idx="2198">
                  <c:v>6748913</c:v>
                </c:pt>
                <c:pt idx="2199">
                  <c:v>423933331</c:v>
                </c:pt>
                <c:pt idx="2200">
                  <c:v>7093592</c:v>
                </c:pt>
                <c:pt idx="2201">
                  <c:v>549713380</c:v>
                </c:pt>
                <c:pt idx="2202">
                  <c:v>123649931</c:v>
                </c:pt>
                <c:pt idx="2203">
                  <c:v>134103655</c:v>
                </c:pt>
                <c:pt idx="2204">
                  <c:v>368140005</c:v>
                </c:pt>
                <c:pt idx="2205">
                  <c:v>146780824</c:v>
                </c:pt>
                <c:pt idx="2206">
                  <c:v>28780213</c:v>
                </c:pt>
                <c:pt idx="2207">
                  <c:v>-12280907</c:v>
                </c:pt>
                <c:pt idx="2208">
                  <c:v>-595700</c:v>
                </c:pt>
                <c:pt idx="2209">
                  <c:v>159585328</c:v>
                </c:pt>
                <c:pt idx="2210">
                  <c:v>57234154</c:v>
                </c:pt>
                <c:pt idx="2211">
                  <c:v>44095771</c:v>
                </c:pt>
                <c:pt idx="2212">
                  <c:v>-14049704</c:v>
                </c:pt>
                <c:pt idx="2213">
                  <c:v>142688965</c:v>
                </c:pt>
                <c:pt idx="2214">
                  <c:v>4874044</c:v>
                </c:pt>
                <c:pt idx="2215">
                  <c:v>-262801</c:v>
                </c:pt>
                <c:pt idx="2216">
                  <c:v>-300000000</c:v>
                </c:pt>
                <c:pt idx="2217">
                  <c:v>-21886267</c:v>
                </c:pt>
                <c:pt idx="2218">
                  <c:v>295421518</c:v>
                </c:pt>
                <c:pt idx="2219">
                  <c:v>-50000000</c:v>
                </c:pt>
                <c:pt idx="2220">
                  <c:v>-721350</c:v>
                </c:pt>
                <c:pt idx="2221">
                  <c:v>2232318</c:v>
                </c:pt>
                <c:pt idx="2222">
                  <c:v>178780441</c:v>
                </c:pt>
                <c:pt idx="2223">
                  <c:v>-10749980</c:v>
                </c:pt>
                <c:pt idx="2224">
                  <c:v>13253164</c:v>
                </c:pt>
                <c:pt idx="2225">
                  <c:v>94041322</c:v>
                </c:pt>
                <c:pt idx="2226">
                  <c:v>141006387</c:v>
                </c:pt>
                <c:pt idx="2227">
                  <c:v>66188903</c:v>
                </c:pt>
                <c:pt idx="2228">
                  <c:v>7246967</c:v>
                </c:pt>
                <c:pt idx="2229">
                  <c:v>227580051</c:v>
                </c:pt>
                <c:pt idx="2230">
                  <c:v>151904017</c:v>
                </c:pt>
                <c:pt idx="2231">
                  <c:v>-2139</c:v>
                </c:pt>
                <c:pt idx="2232">
                  <c:v>5546518</c:v>
                </c:pt>
                <c:pt idx="2233">
                  <c:v>153368602</c:v>
                </c:pt>
                <c:pt idx="2234">
                  <c:v>40038838</c:v>
                </c:pt>
                <c:pt idx="2235">
                  <c:v>50509622</c:v>
                </c:pt>
                <c:pt idx="2236">
                  <c:v>661025481</c:v>
                </c:pt>
                <c:pt idx="2237">
                  <c:v>190745055</c:v>
                </c:pt>
                <c:pt idx="2238">
                  <c:v>57231420</c:v>
                </c:pt>
                <c:pt idx="2239">
                  <c:v>40405566</c:v>
                </c:pt>
                <c:pt idx="2240">
                  <c:v>144819862</c:v>
                </c:pt>
                <c:pt idx="2241">
                  <c:v>17192775</c:v>
                </c:pt>
                <c:pt idx="2242">
                  <c:v>-13371787</c:v>
                </c:pt>
                <c:pt idx="2243">
                  <c:v>13269529</c:v>
                </c:pt>
                <c:pt idx="2244">
                  <c:v>756085151</c:v>
                </c:pt>
                <c:pt idx="2245">
                  <c:v>192616690</c:v>
                </c:pt>
                <c:pt idx="2246">
                  <c:v>70940411</c:v>
                </c:pt>
                <c:pt idx="2247">
                  <c:v>146506819</c:v>
                </c:pt>
                <c:pt idx="2248">
                  <c:v>601921274</c:v>
                </c:pt>
                <c:pt idx="2249">
                  <c:v>1366797</c:v>
                </c:pt>
                <c:pt idx="2250">
                  <c:v>38158343</c:v>
                </c:pt>
                <c:pt idx="2251">
                  <c:v>97263880</c:v>
                </c:pt>
                <c:pt idx="2252">
                  <c:v>67026327</c:v>
                </c:pt>
                <c:pt idx="2253">
                  <c:v>196197492</c:v>
                </c:pt>
                <c:pt idx="2254">
                  <c:v>184920375</c:v>
                </c:pt>
                <c:pt idx="2255">
                  <c:v>-9786482</c:v>
                </c:pt>
                <c:pt idx="2256">
                  <c:v>80542952</c:v>
                </c:pt>
                <c:pt idx="2257">
                  <c:v>85147509</c:v>
                </c:pt>
                <c:pt idx="2258">
                  <c:v>3071451</c:v>
                </c:pt>
                <c:pt idx="2259">
                  <c:v>360004754</c:v>
                </c:pt>
                <c:pt idx="2260">
                  <c:v>-1691385</c:v>
                </c:pt>
                <c:pt idx="2261">
                  <c:v>74543513</c:v>
                </c:pt>
                <c:pt idx="2262">
                  <c:v>261118277</c:v>
                </c:pt>
                <c:pt idx="2263">
                  <c:v>69137047</c:v>
                </c:pt>
                <c:pt idx="2264">
                  <c:v>76409779</c:v>
                </c:pt>
                <c:pt idx="2265">
                  <c:v>267862</c:v>
                </c:pt>
                <c:pt idx="2266">
                  <c:v>796721266</c:v>
                </c:pt>
                <c:pt idx="2267">
                  <c:v>2629321</c:v>
                </c:pt>
                <c:pt idx="2268">
                  <c:v>1015577205</c:v>
                </c:pt>
                <c:pt idx="2269">
                  <c:v>-158031147</c:v>
                </c:pt>
                <c:pt idx="2270">
                  <c:v>515692281</c:v>
                </c:pt>
                <c:pt idx="2271">
                  <c:v>33079650</c:v>
                </c:pt>
                <c:pt idx="2272">
                  <c:v>33097853</c:v>
                </c:pt>
                <c:pt idx="2273">
                  <c:v>1681781</c:v>
                </c:pt>
                <c:pt idx="2274">
                  <c:v>-23052791</c:v>
                </c:pt>
                <c:pt idx="2275">
                  <c:v>24421467</c:v>
                </c:pt>
                <c:pt idx="2276">
                  <c:v>52695489</c:v>
                </c:pt>
                <c:pt idx="2277">
                  <c:v>17964890</c:v>
                </c:pt>
                <c:pt idx="2278">
                  <c:v>388800873</c:v>
                </c:pt>
                <c:pt idx="2279">
                  <c:v>67632527</c:v>
                </c:pt>
                <c:pt idx="2280">
                  <c:v>194470394</c:v>
                </c:pt>
                <c:pt idx="2281">
                  <c:v>125382724</c:v>
                </c:pt>
                <c:pt idx="2282">
                  <c:v>28050886</c:v>
                </c:pt>
                <c:pt idx="2283">
                  <c:v>-9824833</c:v>
                </c:pt>
                <c:pt idx="2284">
                  <c:v>-24813233</c:v>
                </c:pt>
                <c:pt idx="2285">
                  <c:v>-13705200</c:v>
                </c:pt>
                <c:pt idx="2286">
                  <c:v>45200903</c:v>
                </c:pt>
                <c:pt idx="2287">
                  <c:v>49188937</c:v>
                </c:pt>
                <c:pt idx="2288">
                  <c:v>10059111</c:v>
                </c:pt>
                <c:pt idx="2289">
                  <c:v>474157985</c:v>
                </c:pt>
                <c:pt idx="2290">
                  <c:v>602205856</c:v>
                </c:pt>
                <c:pt idx="2291">
                  <c:v>630509825</c:v>
                </c:pt>
                <c:pt idx="2292">
                  <c:v>74357138</c:v>
                </c:pt>
                <c:pt idx="2293">
                  <c:v>147313795</c:v>
                </c:pt>
                <c:pt idx="2294">
                  <c:v>-100000000</c:v>
                </c:pt>
                <c:pt idx="2295">
                  <c:v>124907684</c:v>
                </c:pt>
                <c:pt idx="2296">
                  <c:v>26443111</c:v>
                </c:pt>
                <c:pt idx="2297">
                  <c:v>-5081907</c:v>
                </c:pt>
                <c:pt idx="2298">
                  <c:v>8147945</c:v>
                </c:pt>
                <c:pt idx="2299">
                  <c:v>134733054</c:v>
                </c:pt>
                <c:pt idx="2300">
                  <c:v>-23216161</c:v>
                </c:pt>
                <c:pt idx="2301">
                  <c:v>-15581387</c:v>
                </c:pt>
                <c:pt idx="2302">
                  <c:v>58987621</c:v>
                </c:pt>
                <c:pt idx="2303">
                  <c:v>285603537</c:v>
                </c:pt>
                <c:pt idx="2304">
                  <c:v>-71331093</c:v>
                </c:pt>
                <c:pt idx="2305">
                  <c:v>248659851</c:v>
                </c:pt>
                <c:pt idx="2306">
                  <c:v>-8962258</c:v>
                </c:pt>
                <c:pt idx="2307">
                  <c:v>835067637</c:v>
                </c:pt>
                <c:pt idx="2308">
                  <c:v>2687603</c:v>
                </c:pt>
                <c:pt idx="2309">
                  <c:v>-342351</c:v>
                </c:pt>
                <c:pt idx="2310">
                  <c:v>67274843</c:v>
                </c:pt>
                <c:pt idx="2311">
                  <c:v>-6988890</c:v>
                </c:pt>
                <c:pt idx="2312">
                  <c:v>193144152</c:v>
                </c:pt>
                <c:pt idx="2313">
                  <c:v>46975678</c:v>
                </c:pt>
                <c:pt idx="2314">
                  <c:v>13740889</c:v>
                </c:pt>
                <c:pt idx="2315">
                  <c:v>-18033366</c:v>
                </c:pt>
                <c:pt idx="2316">
                  <c:v>-5909223</c:v>
                </c:pt>
                <c:pt idx="2317">
                  <c:v>180950803</c:v>
                </c:pt>
                <c:pt idx="2318">
                  <c:v>9942188</c:v>
                </c:pt>
                <c:pt idx="2319">
                  <c:v>28516424</c:v>
                </c:pt>
                <c:pt idx="2320">
                  <c:v>21496320</c:v>
                </c:pt>
                <c:pt idx="2321">
                  <c:v>-11542506</c:v>
                </c:pt>
                <c:pt idx="2322">
                  <c:v>-37812187</c:v>
                </c:pt>
                <c:pt idx="2323">
                  <c:v>679030630</c:v>
                </c:pt>
                <c:pt idx="2324">
                  <c:v>191457301</c:v>
                </c:pt>
                <c:pt idx="2325">
                  <c:v>44883206</c:v>
                </c:pt>
                <c:pt idx="2326">
                  <c:v>77669379</c:v>
                </c:pt>
                <c:pt idx="2327">
                  <c:v>25611001</c:v>
                </c:pt>
                <c:pt idx="2328">
                  <c:v>70458922</c:v>
                </c:pt>
                <c:pt idx="2329">
                  <c:v>574200054</c:v>
                </c:pt>
                <c:pt idx="2330">
                  <c:v>73467168</c:v>
                </c:pt>
                <c:pt idx="2331">
                  <c:v>-12996110</c:v>
                </c:pt>
                <c:pt idx="2332">
                  <c:v>-9927346</c:v>
                </c:pt>
                <c:pt idx="2333">
                  <c:v>70081841</c:v>
                </c:pt>
                <c:pt idx="2334">
                  <c:v>-5679242</c:v>
                </c:pt>
                <c:pt idx="2335">
                  <c:v>617220619</c:v>
                </c:pt>
                <c:pt idx="2336">
                  <c:v>230418444</c:v>
                </c:pt>
                <c:pt idx="2337">
                  <c:v>76126687</c:v>
                </c:pt>
                <c:pt idx="2338">
                  <c:v>132361754</c:v>
                </c:pt>
                <c:pt idx="2339">
                  <c:v>669242551</c:v>
                </c:pt>
                <c:pt idx="2340">
                  <c:v>331152455</c:v>
                </c:pt>
                <c:pt idx="2341">
                  <c:v>256287748</c:v>
                </c:pt>
                <c:pt idx="2342">
                  <c:v>173634991</c:v>
                </c:pt>
                <c:pt idx="2343">
                  <c:v>928794079</c:v>
                </c:pt>
                <c:pt idx="2344">
                  <c:v>11796834</c:v>
                </c:pt>
                <c:pt idx="2345">
                  <c:v>105710029</c:v>
                </c:pt>
                <c:pt idx="2346">
                  <c:v>-6550298</c:v>
                </c:pt>
                <c:pt idx="2347">
                  <c:v>214276927</c:v>
                </c:pt>
                <c:pt idx="2348">
                  <c:v>40032889</c:v>
                </c:pt>
                <c:pt idx="2349">
                  <c:v>277365246</c:v>
                </c:pt>
                <c:pt idx="2350">
                  <c:v>129468902</c:v>
                </c:pt>
                <c:pt idx="2351">
                  <c:v>429213485</c:v>
                </c:pt>
                <c:pt idx="2352">
                  <c:v>-91144356</c:v>
                </c:pt>
                <c:pt idx="2353">
                  <c:v>108767479</c:v>
                </c:pt>
                <c:pt idx="2354">
                  <c:v>124228077</c:v>
                </c:pt>
                <c:pt idx="2355">
                  <c:v>60337295</c:v>
                </c:pt>
                <c:pt idx="2356">
                  <c:v>506764305</c:v>
                </c:pt>
                <c:pt idx="2357">
                  <c:v>140501815</c:v>
                </c:pt>
                <c:pt idx="2358">
                  <c:v>32359190</c:v>
                </c:pt>
                <c:pt idx="2359">
                  <c:v>-72000000</c:v>
                </c:pt>
                <c:pt idx="2360">
                  <c:v>12054369</c:v>
                </c:pt>
                <c:pt idx="2361">
                  <c:v>-10811806</c:v>
                </c:pt>
                <c:pt idx="2362">
                  <c:v>11801179</c:v>
                </c:pt>
                <c:pt idx="2363">
                  <c:v>5629909</c:v>
                </c:pt>
                <c:pt idx="2364">
                  <c:v>53029117</c:v>
                </c:pt>
                <c:pt idx="2365">
                  <c:v>28753419</c:v>
                </c:pt>
                <c:pt idx="2366">
                  <c:v>87233108</c:v>
                </c:pt>
                <c:pt idx="2367">
                  <c:v>176349749</c:v>
                </c:pt>
                <c:pt idx="2368">
                  <c:v>294828246</c:v>
                </c:pt>
                <c:pt idx="2369">
                  <c:v>51257160</c:v>
                </c:pt>
                <c:pt idx="2370">
                  <c:v>68066041</c:v>
                </c:pt>
                <c:pt idx="2371">
                  <c:v>724836791</c:v>
                </c:pt>
                <c:pt idx="2372">
                  <c:v>11626958</c:v>
                </c:pt>
                <c:pt idx="2373">
                  <c:v>-6571952</c:v>
                </c:pt>
                <c:pt idx="2374">
                  <c:v>12689058</c:v>
                </c:pt>
                <c:pt idx="2375">
                  <c:v>393866772</c:v>
                </c:pt>
                <c:pt idx="2376">
                  <c:v>11002607</c:v>
                </c:pt>
                <c:pt idx="2377">
                  <c:v>4190704</c:v>
                </c:pt>
                <c:pt idx="2378">
                  <c:v>94025485</c:v>
                </c:pt>
                <c:pt idx="2379">
                  <c:v>47876281</c:v>
                </c:pt>
                <c:pt idx="2380">
                  <c:v>-7331984</c:v>
                </c:pt>
                <c:pt idx="2381">
                  <c:v>4032484</c:v>
                </c:pt>
                <c:pt idx="2382">
                  <c:v>161941670</c:v>
                </c:pt>
                <c:pt idx="2383">
                  <c:v>273354469</c:v>
                </c:pt>
                <c:pt idx="2384">
                  <c:v>-12915478</c:v>
                </c:pt>
                <c:pt idx="2385">
                  <c:v>3490396</c:v>
                </c:pt>
                <c:pt idx="2386">
                  <c:v>543559645</c:v>
                </c:pt>
                <c:pt idx="2387">
                  <c:v>191639112</c:v>
                </c:pt>
                <c:pt idx="2388">
                  <c:v>673031583</c:v>
                </c:pt>
                <c:pt idx="2389">
                  <c:v>300406242</c:v>
                </c:pt>
                <c:pt idx="2390">
                  <c:v>37448651</c:v>
                </c:pt>
                <c:pt idx="2391">
                  <c:v>-10015600</c:v>
                </c:pt>
                <c:pt idx="2392">
                  <c:v>16439764</c:v>
                </c:pt>
                <c:pt idx="2393">
                  <c:v>89263057</c:v>
                </c:pt>
                <c:pt idx="2394">
                  <c:v>287141258</c:v>
                </c:pt>
                <c:pt idx="2395">
                  <c:v>89878437</c:v>
                </c:pt>
                <c:pt idx="2396">
                  <c:v>108856751</c:v>
                </c:pt>
                <c:pt idx="2397">
                  <c:v>4560438</c:v>
                </c:pt>
                <c:pt idx="2398">
                  <c:v>176952420</c:v>
                </c:pt>
                <c:pt idx="2399">
                  <c:v>116151680</c:v>
                </c:pt>
                <c:pt idx="2400">
                  <c:v>992028393</c:v>
                </c:pt>
                <c:pt idx="2401">
                  <c:v>273942085</c:v>
                </c:pt>
                <c:pt idx="2402">
                  <c:v>-6793978</c:v>
                </c:pt>
                <c:pt idx="2403">
                  <c:v>279183316</c:v>
                </c:pt>
                <c:pt idx="2404">
                  <c:v>166168572</c:v>
                </c:pt>
                <c:pt idx="2405">
                  <c:v>351732529</c:v>
                </c:pt>
                <c:pt idx="2406">
                  <c:v>48260376</c:v>
                </c:pt>
                <c:pt idx="2407">
                  <c:v>3699345</c:v>
                </c:pt>
                <c:pt idx="2408">
                  <c:v>-2473712</c:v>
                </c:pt>
                <c:pt idx="2409">
                  <c:v>23450437</c:v>
                </c:pt>
                <c:pt idx="2410">
                  <c:v>-34890154</c:v>
                </c:pt>
                <c:pt idx="2411">
                  <c:v>-115000000</c:v>
                </c:pt>
                <c:pt idx="2412">
                  <c:v>18959607</c:v>
                </c:pt>
                <c:pt idx="2413">
                  <c:v>166940871</c:v>
                </c:pt>
                <c:pt idx="2414">
                  <c:v>408266122</c:v>
                </c:pt>
                <c:pt idx="2415">
                  <c:v>-5447030</c:v>
                </c:pt>
                <c:pt idx="2416">
                  <c:v>90112671</c:v>
                </c:pt>
                <c:pt idx="2417">
                  <c:v>174838559</c:v>
                </c:pt>
                <c:pt idx="2418">
                  <c:v>336505244</c:v>
                </c:pt>
                <c:pt idx="2419">
                  <c:v>249939835</c:v>
                </c:pt>
                <c:pt idx="2420">
                  <c:v>47882881</c:v>
                </c:pt>
                <c:pt idx="2421">
                  <c:v>469068861</c:v>
                </c:pt>
                <c:pt idx="2422">
                  <c:v>11513760</c:v>
                </c:pt>
                <c:pt idx="2423">
                  <c:v>57274484</c:v>
                </c:pt>
                <c:pt idx="2424">
                  <c:v>-2077382</c:v>
                </c:pt>
                <c:pt idx="2425">
                  <c:v>418848418</c:v>
                </c:pt>
                <c:pt idx="2426">
                  <c:v>23365859</c:v>
                </c:pt>
                <c:pt idx="2427">
                  <c:v>1341659588</c:v>
                </c:pt>
                <c:pt idx="2428">
                  <c:v>400433122</c:v>
                </c:pt>
                <c:pt idx="2429">
                  <c:v>71262212</c:v>
                </c:pt>
                <c:pt idx="2430">
                  <c:v>76228221</c:v>
                </c:pt>
                <c:pt idx="2431">
                  <c:v>10105548</c:v>
                </c:pt>
                <c:pt idx="2432">
                  <c:v>128175631</c:v>
                </c:pt>
                <c:pt idx="2433">
                  <c:v>192786137</c:v>
                </c:pt>
                <c:pt idx="2434">
                  <c:v>-2179510</c:v>
                </c:pt>
                <c:pt idx="2435">
                  <c:v>11111701</c:v>
                </c:pt>
                <c:pt idx="2436">
                  <c:v>14363261</c:v>
                </c:pt>
                <c:pt idx="2437">
                  <c:v>406221</c:v>
                </c:pt>
                <c:pt idx="2438">
                  <c:v>171140700</c:v>
                </c:pt>
                <c:pt idx="2439">
                  <c:v>163791811</c:v>
                </c:pt>
                <c:pt idx="2440">
                  <c:v>174512032</c:v>
                </c:pt>
                <c:pt idx="2441">
                  <c:v>35396573</c:v>
                </c:pt>
                <c:pt idx="2442">
                  <c:v>848986785</c:v>
                </c:pt>
                <c:pt idx="2443">
                  <c:v>13561904</c:v>
                </c:pt>
                <c:pt idx="2444">
                  <c:v>42738797</c:v>
                </c:pt>
                <c:pt idx="2445">
                  <c:v>-3916401</c:v>
                </c:pt>
                <c:pt idx="2446">
                  <c:v>200408513</c:v>
                </c:pt>
                <c:pt idx="2447">
                  <c:v>1838783</c:v>
                </c:pt>
                <c:pt idx="2448">
                  <c:v>3330757</c:v>
                </c:pt>
                <c:pt idx="2449">
                  <c:v>52138</c:v>
                </c:pt>
                <c:pt idx="2450">
                  <c:v>80810399</c:v>
                </c:pt>
                <c:pt idx="2451">
                  <c:v>-3711929</c:v>
                </c:pt>
                <c:pt idx="2452">
                  <c:v>44389433</c:v>
                </c:pt>
                <c:pt idx="2453">
                  <c:v>134945591</c:v>
                </c:pt>
                <c:pt idx="2454">
                  <c:v>56984887</c:v>
                </c:pt>
                <c:pt idx="2455">
                  <c:v>42241576</c:v>
                </c:pt>
                <c:pt idx="2456">
                  <c:v>-11173163</c:v>
                </c:pt>
                <c:pt idx="2457">
                  <c:v>34760947</c:v>
                </c:pt>
                <c:pt idx="2458">
                  <c:v>5636031</c:v>
                </c:pt>
                <c:pt idx="2459">
                  <c:v>142617430</c:v>
                </c:pt>
                <c:pt idx="2460">
                  <c:v>111584879</c:v>
                </c:pt>
                <c:pt idx="2461">
                  <c:v>126480483</c:v>
                </c:pt>
                <c:pt idx="2462">
                  <c:v>95079584</c:v>
                </c:pt>
                <c:pt idx="2463">
                  <c:v>-16130182</c:v>
                </c:pt>
                <c:pt idx="2464">
                  <c:v>27340586</c:v>
                </c:pt>
                <c:pt idx="2465">
                  <c:v>-278034</c:v>
                </c:pt>
                <c:pt idx="2466">
                  <c:v>295488990</c:v>
                </c:pt>
                <c:pt idx="2467">
                  <c:v>40852337</c:v>
                </c:pt>
                <c:pt idx="2468">
                  <c:v>34287131</c:v>
                </c:pt>
                <c:pt idx="2469">
                  <c:v>45055070</c:v>
                </c:pt>
                <c:pt idx="2470">
                  <c:v>245740705</c:v>
                </c:pt>
                <c:pt idx="2471">
                  <c:v>44384002</c:v>
                </c:pt>
                <c:pt idx="2472">
                  <c:v>-26661310</c:v>
                </c:pt>
                <c:pt idx="2473">
                  <c:v>579853685</c:v>
                </c:pt>
                <c:pt idx="2474">
                  <c:v>81980662</c:v>
                </c:pt>
                <c:pt idx="2475">
                  <c:v>-5295243</c:v>
                </c:pt>
                <c:pt idx="2476">
                  <c:v>89942387</c:v>
                </c:pt>
                <c:pt idx="2477">
                  <c:v>98606454</c:v>
                </c:pt>
                <c:pt idx="2478">
                  <c:v>70499399</c:v>
                </c:pt>
                <c:pt idx="2479">
                  <c:v>12948113</c:v>
                </c:pt>
                <c:pt idx="2480">
                  <c:v>-421357</c:v>
                </c:pt>
                <c:pt idx="2481">
                  <c:v>501137675</c:v>
                </c:pt>
                <c:pt idx="2482">
                  <c:v>29121159</c:v>
                </c:pt>
                <c:pt idx="2483">
                  <c:v>91491279</c:v>
                </c:pt>
                <c:pt idx="2484">
                  <c:v>105440870</c:v>
                </c:pt>
                <c:pt idx="2485">
                  <c:v>111955898</c:v>
                </c:pt>
                <c:pt idx="2486">
                  <c:v>76515867</c:v>
                </c:pt>
                <c:pt idx="2487">
                  <c:v>86044638</c:v>
                </c:pt>
                <c:pt idx="2488">
                  <c:v>123076205</c:v>
                </c:pt>
                <c:pt idx="2489">
                  <c:v>47087155</c:v>
                </c:pt>
                <c:pt idx="2490">
                  <c:v>6058381</c:v>
                </c:pt>
                <c:pt idx="2491">
                  <c:v>54781695</c:v>
                </c:pt>
                <c:pt idx="2492">
                  <c:v>5858332</c:v>
                </c:pt>
                <c:pt idx="2493">
                  <c:v>20764140</c:v>
                </c:pt>
                <c:pt idx="2494">
                  <c:v>184989584</c:v>
                </c:pt>
                <c:pt idx="2495">
                  <c:v>134672318</c:v>
                </c:pt>
                <c:pt idx="2496">
                  <c:v>212654182</c:v>
                </c:pt>
                <c:pt idx="2497">
                  <c:v>166114570</c:v>
                </c:pt>
                <c:pt idx="2498">
                  <c:v>6722693</c:v>
                </c:pt>
                <c:pt idx="2499">
                  <c:v>47471580</c:v>
                </c:pt>
                <c:pt idx="2500">
                  <c:v>6242887</c:v>
                </c:pt>
                <c:pt idx="2501">
                  <c:v>37966152</c:v>
                </c:pt>
                <c:pt idx="2502">
                  <c:v>16004039</c:v>
                </c:pt>
                <c:pt idx="2503">
                  <c:v>110418070</c:v>
                </c:pt>
                <c:pt idx="2504">
                  <c:v>49920539</c:v>
                </c:pt>
                <c:pt idx="2505">
                  <c:v>8287723</c:v>
                </c:pt>
                <c:pt idx="2506">
                  <c:v>56936910</c:v>
                </c:pt>
                <c:pt idx="2507">
                  <c:v>20777777</c:v>
                </c:pt>
                <c:pt idx="2508">
                  <c:v>12662632</c:v>
                </c:pt>
                <c:pt idx="2509">
                  <c:v>117887643</c:v>
                </c:pt>
                <c:pt idx="2510">
                  <c:v>278311825</c:v>
                </c:pt>
                <c:pt idx="2511">
                  <c:v>47139399</c:v>
                </c:pt>
                <c:pt idx="2512">
                  <c:v>10939027</c:v>
                </c:pt>
                <c:pt idx="2513">
                  <c:v>224681935</c:v>
                </c:pt>
                <c:pt idx="2514">
                  <c:v>1970250281</c:v>
                </c:pt>
                <c:pt idx="2515">
                  <c:v>192541256</c:v>
                </c:pt>
                <c:pt idx="2516">
                  <c:v>114542245</c:v>
                </c:pt>
                <c:pt idx="2517">
                  <c:v>-5138882</c:v>
                </c:pt>
                <c:pt idx="2518">
                  <c:v>115078586</c:v>
                </c:pt>
                <c:pt idx="2519">
                  <c:v>90731865</c:v>
                </c:pt>
                <c:pt idx="2520">
                  <c:v>133930596</c:v>
                </c:pt>
                <c:pt idx="2521">
                  <c:v>20804448</c:v>
                </c:pt>
                <c:pt idx="2522">
                  <c:v>499368315</c:v>
                </c:pt>
                <c:pt idx="2523">
                  <c:v>35045109</c:v>
                </c:pt>
                <c:pt idx="2524">
                  <c:v>60106</c:v>
                </c:pt>
                <c:pt idx="2525">
                  <c:v>5871522</c:v>
                </c:pt>
                <c:pt idx="2526">
                  <c:v>114379533</c:v>
                </c:pt>
                <c:pt idx="2527">
                  <c:v>476537519</c:v>
                </c:pt>
                <c:pt idx="2528">
                  <c:v>151970083</c:v>
                </c:pt>
                <c:pt idx="2529">
                  <c:v>31100172</c:v>
                </c:pt>
                <c:pt idx="2530">
                  <c:v>53231078</c:v>
                </c:pt>
                <c:pt idx="2531">
                  <c:v>-199545977</c:v>
                </c:pt>
                <c:pt idx="2532">
                  <c:v>153087212</c:v>
                </c:pt>
                <c:pt idx="2533">
                  <c:v>210095986</c:v>
                </c:pt>
                <c:pt idx="2534">
                  <c:v>32795985</c:v>
                </c:pt>
                <c:pt idx="2535">
                  <c:v>-22000000</c:v>
                </c:pt>
                <c:pt idx="2536">
                  <c:v>40663276</c:v>
                </c:pt>
                <c:pt idx="2537">
                  <c:v>118471171</c:v>
                </c:pt>
                <c:pt idx="2538">
                  <c:v>11564670</c:v>
                </c:pt>
                <c:pt idx="2539">
                  <c:v>31508440</c:v>
                </c:pt>
                <c:pt idx="2540">
                  <c:v>20384127</c:v>
                </c:pt>
                <c:pt idx="2541">
                  <c:v>447358331</c:v>
                </c:pt>
                <c:pt idx="2542">
                  <c:v>4907260</c:v>
                </c:pt>
                <c:pt idx="2543">
                  <c:v>397950503</c:v>
                </c:pt>
                <c:pt idx="2544">
                  <c:v>221002906</c:v>
                </c:pt>
                <c:pt idx="2545">
                  <c:v>60547866</c:v>
                </c:pt>
                <c:pt idx="2546">
                  <c:v>35209744</c:v>
                </c:pt>
                <c:pt idx="2547">
                  <c:v>98018522</c:v>
                </c:pt>
                <c:pt idx="2548">
                  <c:v>782244782</c:v>
                </c:pt>
                <c:pt idx="2549">
                  <c:v>276723989</c:v>
                </c:pt>
                <c:pt idx="2550">
                  <c:v>728593948</c:v>
                </c:pt>
                <c:pt idx="2551">
                  <c:v>19263404</c:v>
                </c:pt>
                <c:pt idx="2552">
                  <c:v>-1258902</c:v>
                </c:pt>
                <c:pt idx="2553">
                  <c:v>432874134</c:v>
                </c:pt>
                <c:pt idx="2554">
                  <c:v>222182886</c:v>
                </c:pt>
                <c:pt idx="2555">
                  <c:v>77441</c:v>
                </c:pt>
                <c:pt idx="2556">
                  <c:v>-14357654</c:v>
                </c:pt>
                <c:pt idx="2557">
                  <c:v>894766005</c:v>
                </c:pt>
                <c:pt idx="2558">
                  <c:v>11373843</c:v>
                </c:pt>
                <c:pt idx="2559">
                  <c:v>5722632</c:v>
                </c:pt>
                <c:pt idx="2560">
                  <c:v>121705322</c:v>
                </c:pt>
                <c:pt idx="2561">
                  <c:v>69594140</c:v>
                </c:pt>
                <c:pt idx="2562">
                  <c:v>86036827</c:v>
                </c:pt>
                <c:pt idx="2563">
                  <c:v>117684322</c:v>
                </c:pt>
                <c:pt idx="2564">
                  <c:v>5173061</c:v>
                </c:pt>
                <c:pt idx="2565">
                  <c:v>114636097</c:v>
                </c:pt>
                <c:pt idx="2566">
                  <c:v>47558912</c:v>
                </c:pt>
                <c:pt idx="2567">
                  <c:v>381299309</c:v>
                </c:pt>
                <c:pt idx="2568">
                  <c:v>35065672</c:v>
                </c:pt>
                <c:pt idx="2569">
                  <c:v>69501299</c:v>
                </c:pt>
                <c:pt idx="2570">
                  <c:v>3177948</c:v>
                </c:pt>
                <c:pt idx="2571">
                  <c:v>4418591</c:v>
                </c:pt>
                <c:pt idx="2572">
                  <c:v>609187</c:v>
                </c:pt>
                <c:pt idx="2573">
                  <c:v>232994119</c:v>
                </c:pt>
                <c:pt idx="2574">
                  <c:v>12623767</c:v>
                </c:pt>
                <c:pt idx="2575">
                  <c:v>-4330224</c:v>
                </c:pt>
                <c:pt idx="2576">
                  <c:v>-6366332</c:v>
                </c:pt>
                <c:pt idx="2577">
                  <c:v>21474920</c:v>
                </c:pt>
                <c:pt idx="2578">
                  <c:v>1137046</c:v>
                </c:pt>
                <c:pt idx="2579">
                  <c:v>858809311</c:v>
                </c:pt>
                <c:pt idx="2580">
                  <c:v>15544024</c:v>
                </c:pt>
                <c:pt idx="2581">
                  <c:v>226592829</c:v>
                </c:pt>
                <c:pt idx="2582">
                  <c:v>15354990</c:v>
                </c:pt>
                <c:pt idx="2583">
                  <c:v>-12873158</c:v>
                </c:pt>
                <c:pt idx="2584">
                  <c:v>1325696292</c:v>
                </c:pt>
                <c:pt idx="2585">
                  <c:v>52264022</c:v>
                </c:pt>
                <c:pt idx="2586">
                  <c:v>2429706</c:v>
                </c:pt>
                <c:pt idx="2587">
                  <c:v>183035819</c:v>
                </c:pt>
                <c:pt idx="2588">
                  <c:v>16371250</c:v>
                </c:pt>
                <c:pt idx="2589">
                  <c:v>3602774</c:v>
                </c:pt>
                <c:pt idx="2590">
                  <c:v>8155261</c:v>
                </c:pt>
                <c:pt idx="2591">
                  <c:v>53215156</c:v>
                </c:pt>
                <c:pt idx="2592">
                  <c:v>-1907346</c:v>
                </c:pt>
                <c:pt idx="2593">
                  <c:v>23485056</c:v>
                </c:pt>
                <c:pt idx="2594">
                  <c:v>22930465</c:v>
                </c:pt>
                <c:pt idx="2595">
                  <c:v>214975955</c:v>
                </c:pt>
                <c:pt idx="2596">
                  <c:v>133961389</c:v>
                </c:pt>
                <c:pt idx="2597">
                  <c:v>-25850733</c:v>
                </c:pt>
                <c:pt idx="2598">
                  <c:v>21236153</c:v>
                </c:pt>
                <c:pt idx="2599">
                  <c:v>306222889</c:v>
                </c:pt>
                <c:pt idx="2600">
                  <c:v>202039844</c:v>
                </c:pt>
                <c:pt idx="2601">
                  <c:v>28329150</c:v>
                </c:pt>
                <c:pt idx="2602">
                  <c:v>38218872</c:v>
                </c:pt>
                <c:pt idx="2603">
                  <c:v>35797027</c:v>
                </c:pt>
                <c:pt idx="2604">
                  <c:v>565922298</c:v>
                </c:pt>
                <c:pt idx="2605">
                  <c:v>314319861</c:v>
                </c:pt>
                <c:pt idx="2606">
                  <c:v>92820716</c:v>
                </c:pt>
                <c:pt idx="2607">
                  <c:v>9907746</c:v>
                </c:pt>
                <c:pt idx="2608">
                  <c:v>-5189025</c:v>
                </c:pt>
                <c:pt idx="2609">
                  <c:v>8117839</c:v>
                </c:pt>
                <c:pt idx="2610">
                  <c:v>61970827</c:v>
                </c:pt>
                <c:pt idx="2611">
                  <c:v>25517427</c:v>
                </c:pt>
                <c:pt idx="2612">
                  <c:v>211171807</c:v>
                </c:pt>
                <c:pt idx="2613">
                  <c:v>37640143</c:v>
                </c:pt>
                <c:pt idx="2614">
                  <c:v>-5119061</c:v>
                </c:pt>
                <c:pt idx="2615">
                  <c:v>107470746</c:v>
                </c:pt>
                <c:pt idx="2616">
                  <c:v>96459297</c:v>
                </c:pt>
                <c:pt idx="2617">
                  <c:v>113611982</c:v>
                </c:pt>
                <c:pt idx="2618">
                  <c:v>32140292</c:v>
                </c:pt>
                <c:pt idx="2619">
                  <c:v>15682872</c:v>
                </c:pt>
                <c:pt idx="2620">
                  <c:v>64075565</c:v>
                </c:pt>
                <c:pt idx="2621">
                  <c:v>53811889</c:v>
                </c:pt>
                <c:pt idx="2622">
                  <c:v>1149926083</c:v>
                </c:pt>
                <c:pt idx="2623">
                  <c:v>22426076</c:v>
                </c:pt>
                <c:pt idx="2624">
                  <c:v>-29199769</c:v>
                </c:pt>
                <c:pt idx="2625">
                  <c:v>1220247</c:v>
                </c:pt>
                <c:pt idx="2626">
                  <c:v>1368803</c:v>
                </c:pt>
                <c:pt idx="2627">
                  <c:v>203885818</c:v>
                </c:pt>
                <c:pt idx="2628">
                  <c:v>9950164</c:v>
                </c:pt>
                <c:pt idx="2629">
                  <c:v>544421503</c:v>
                </c:pt>
                <c:pt idx="2630">
                  <c:v>-8323872</c:v>
                </c:pt>
                <c:pt idx="2631">
                  <c:v>-2979598</c:v>
                </c:pt>
                <c:pt idx="2632">
                  <c:v>75011053</c:v>
                </c:pt>
                <c:pt idx="2633">
                  <c:v>326074373</c:v>
                </c:pt>
                <c:pt idx="2634">
                  <c:v>25895481</c:v>
                </c:pt>
                <c:pt idx="2635">
                  <c:v>109850315</c:v>
                </c:pt>
                <c:pt idx="2636">
                  <c:v>48078146</c:v>
                </c:pt>
                <c:pt idx="2637">
                  <c:v>175159255</c:v>
                </c:pt>
                <c:pt idx="2638">
                  <c:v>117685209</c:v>
                </c:pt>
                <c:pt idx="2639">
                  <c:v>69073028</c:v>
                </c:pt>
                <c:pt idx="2640">
                  <c:v>-49000000</c:v>
                </c:pt>
                <c:pt idx="2641">
                  <c:v>147570682</c:v>
                </c:pt>
                <c:pt idx="2642">
                  <c:v>11790373</c:v>
                </c:pt>
                <c:pt idx="2643">
                  <c:v>3674699</c:v>
                </c:pt>
                <c:pt idx="2644">
                  <c:v>-3608188</c:v>
                </c:pt>
                <c:pt idx="2645">
                  <c:v>508982323</c:v>
                </c:pt>
                <c:pt idx="2646">
                  <c:v>34419388</c:v>
                </c:pt>
                <c:pt idx="2647">
                  <c:v>587245583</c:v>
                </c:pt>
                <c:pt idx="2648">
                  <c:v>546045700</c:v>
                </c:pt>
                <c:pt idx="2649">
                  <c:v>10370020</c:v>
                </c:pt>
                <c:pt idx="2650">
                  <c:v>-7328891</c:v>
                </c:pt>
                <c:pt idx="2651">
                  <c:v>78690254</c:v>
                </c:pt>
                <c:pt idx="2652">
                  <c:v>8048519</c:v>
                </c:pt>
                <c:pt idx="2653">
                  <c:v>11922566</c:v>
                </c:pt>
                <c:pt idx="2654">
                  <c:v>628680968</c:v>
                </c:pt>
                <c:pt idx="2655">
                  <c:v>130772375</c:v>
                </c:pt>
                <c:pt idx="2656">
                  <c:v>55572631</c:v>
                </c:pt>
                <c:pt idx="2657">
                  <c:v>241515621</c:v>
                </c:pt>
                <c:pt idx="2658">
                  <c:v>160282206</c:v>
                </c:pt>
                <c:pt idx="2659">
                  <c:v>17831631</c:v>
                </c:pt>
                <c:pt idx="2660">
                  <c:v>79515113</c:v>
                </c:pt>
                <c:pt idx="2661">
                  <c:v>4261569</c:v>
                </c:pt>
                <c:pt idx="2662">
                  <c:v>121224951</c:v>
                </c:pt>
                <c:pt idx="2663">
                  <c:v>11522137</c:v>
                </c:pt>
                <c:pt idx="2664">
                  <c:v>14333545</c:v>
                </c:pt>
                <c:pt idx="2665">
                  <c:v>22613173</c:v>
                </c:pt>
                <c:pt idx="2666">
                  <c:v>186482446</c:v>
                </c:pt>
                <c:pt idx="2667">
                  <c:v>8851156</c:v>
                </c:pt>
                <c:pt idx="2668">
                  <c:v>54790678</c:v>
                </c:pt>
                <c:pt idx="2669">
                  <c:v>127908210</c:v>
                </c:pt>
                <c:pt idx="2670">
                  <c:v>259000072</c:v>
                </c:pt>
                <c:pt idx="2671">
                  <c:v>735011746</c:v>
                </c:pt>
                <c:pt idx="2672">
                  <c:v>630357103</c:v>
                </c:pt>
                <c:pt idx="2673">
                  <c:v>499540572</c:v>
                </c:pt>
                <c:pt idx="2674">
                  <c:v>86069509</c:v>
                </c:pt>
                <c:pt idx="2675">
                  <c:v>234200044</c:v>
                </c:pt>
                <c:pt idx="2676">
                  <c:v>153428689</c:v>
                </c:pt>
                <c:pt idx="2677">
                  <c:v>34234188</c:v>
                </c:pt>
                <c:pt idx="2678">
                  <c:v>19035668</c:v>
                </c:pt>
                <c:pt idx="2679">
                  <c:v>2275812</c:v>
                </c:pt>
                <c:pt idx="2680">
                  <c:v>-762010</c:v>
                </c:pt>
                <c:pt idx="2681">
                  <c:v>21233517</c:v>
                </c:pt>
                <c:pt idx="2682">
                  <c:v>-25824934</c:v>
                </c:pt>
                <c:pt idx="2683">
                  <c:v>12609668</c:v>
                </c:pt>
                <c:pt idx="2684">
                  <c:v>-3926300</c:v>
                </c:pt>
                <c:pt idx="2685">
                  <c:v>-30772702</c:v>
                </c:pt>
                <c:pt idx="2686">
                  <c:v>58983009</c:v>
                </c:pt>
                <c:pt idx="2687">
                  <c:v>873841394</c:v>
                </c:pt>
                <c:pt idx="2688">
                  <c:v>132207671</c:v>
                </c:pt>
                <c:pt idx="2689">
                  <c:v>61305549</c:v>
                </c:pt>
                <c:pt idx="2690">
                  <c:v>76142115</c:v>
                </c:pt>
                <c:pt idx="2691">
                  <c:v>474783140</c:v>
                </c:pt>
                <c:pt idx="2692">
                  <c:v>101900160</c:v>
                </c:pt>
                <c:pt idx="2693">
                  <c:v>98647426</c:v>
                </c:pt>
                <c:pt idx="2694">
                  <c:v>279333929</c:v>
                </c:pt>
                <c:pt idx="2695">
                  <c:v>196325949</c:v>
                </c:pt>
                <c:pt idx="2696">
                  <c:v>88356180</c:v>
                </c:pt>
                <c:pt idx="2697">
                  <c:v>2306423</c:v>
                </c:pt>
                <c:pt idx="2698">
                  <c:v>37390020</c:v>
                </c:pt>
                <c:pt idx="2699">
                  <c:v>-2462814</c:v>
                </c:pt>
                <c:pt idx="2700">
                  <c:v>252665134</c:v>
                </c:pt>
                <c:pt idx="2701">
                  <c:v>46434523</c:v>
                </c:pt>
                <c:pt idx="2702">
                  <c:v>-21602540</c:v>
                </c:pt>
                <c:pt idx="2703">
                  <c:v>106835561</c:v>
                </c:pt>
                <c:pt idx="2704">
                  <c:v>603350147</c:v>
                </c:pt>
                <c:pt idx="2705">
                  <c:v>4627519</c:v>
                </c:pt>
                <c:pt idx="2706">
                  <c:v>131428180</c:v>
                </c:pt>
                <c:pt idx="2707">
                  <c:v>138965010</c:v>
                </c:pt>
                <c:pt idx="2708">
                  <c:v>172809600</c:v>
                </c:pt>
                <c:pt idx="2709">
                  <c:v>167733202</c:v>
                </c:pt>
                <c:pt idx="2710">
                  <c:v>-27900910</c:v>
                </c:pt>
                <c:pt idx="2711">
                  <c:v>184933831</c:v>
                </c:pt>
                <c:pt idx="2712">
                  <c:v>26158254</c:v>
                </c:pt>
                <c:pt idx="2713">
                  <c:v>14280992</c:v>
                </c:pt>
                <c:pt idx="2714">
                  <c:v>21960249</c:v>
                </c:pt>
                <c:pt idx="2715">
                  <c:v>33414135</c:v>
                </c:pt>
                <c:pt idx="2716">
                  <c:v>22259653</c:v>
                </c:pt>
                <c:pt idx="2717">
                  <c:v>28782481</c:v>
                </c:pt>
                <c:pt idx="2718">
                  <c:v>155320400</c:v>
                </c:pt>
                <c:pt idx="2719">
                  <c:v>-98491868</c:v>
                </c:pt>
                <c:pt idx="2720">
                  <c:v>4441873</c:v>
                </c:pt>
                <c:pt idx="2721">
                  <c:v>18963137</c:v>
                </c:pt>
                <c:pt idx="2722">
                  <c:v>219555708</c:v>
                </c:pt>
                <c:pt idx="2723">
                  <c:v>-7392405</c:v>
                </c:pt>
                <c:pt idx="2724">
                  <c:v>115697856</c:v>
                </c:pt>
                <c:pt idx="2725">
                  <c:v>129837010</c:v>
                </c:pt>
                <c:pt idx="2726">
                  <c:v>683848019</c:v>
                </c:pt>
                <c:pt idx="2727">
                  <c:v>-11925461</c:v>
                </c:pt>
                <c:pt idx="2728">
                  <c:v>27170399</c:v>
                </c:pt>
                <c:pt idx="2729">
                  <c:v>80375432</c:v>
                </c:pt>
                <c:pt idx="2730">
                  <c:v>540644566</c:v>
                </c:pt>
                <c:pt idx="2731">
                  <c:v>1702287</c:v>
                </c:pt>
                <c:pt idx="2732">
                  <c:v>111515959</c:v>
                </c:pt>
                <c:pt idx="2733">
                  <c:v>-70000000</c:v>
                </c:pt>
                <c:pt idx="2734">
                  <c:v>137802657</c:v>
                </c:pt>
                <c:pt idx="2735">
                  <c:v>894054072</c:v>
                </c:pt>
                <c:pt idx="2736">
                  <c:v>-6538513</c:v>
                </c:pt>
                <c:pt idx="2737">
                  <c:v>140563636</c:v>
                </c:pt>
                <c:pt idx="2738">
                  <c:v>89523093</c:v>
                </c:pt>
                <c:pt idx="2739">
                  <c:v>156874809</c:v>
                </c:pt>
                <c:pt idx="2740">
                  <c:v>19307746</c:v>
                </c:pt>
                <c:pt idx="2741">
                  <c:v>364609154</c:v>
                </c:pt>
                <c:pt idx="2742">
                  <c:v>12045576</c:v>
                </c:pt>
                <c:pt idx="2743">
                  <c:v>13873809</c:v>
                </c:pt>
                <c:pt idx="2744">
                  <c:v>82867984</c:v>
                </c:pt>
                <c:pt idx="2745">
                  <c:v>5807156</c:v>
                </c:pt>
                <c:pt idx="2746">
                  <c:v>111560045</c:v>
                </c:pt>
                <c:pt idx="2747">
                  <c:v>-2195663</c:v>
                </c:pt>
                <c:pt idx="2748">
                  <c:v>65645357</c:v>
                </c:pt>
                <c:pt idx="2749">
                  <c:v>41837234</c:v>
                </c:pt>
                <c:pt idx="2750">
                  <c:v>25260230</c:v>
                </c:pt>
                <c:pt idx="2751">
                  <c:v>-419642</c:v>
                </c:pt>
                <c:pt idx="2752">
                  <c:v>86706638</c:v>
                </c:pt>
                <c:pt idx="2753">
                  <c:v>488859020</c:v>
                </c:pt>
                <c:pt idx="2754">
                  <c:v>-48917499</c:v>
                </c:pt>
                <c:pt idx="2755">
                  <c:v>162902372</c:v>
                </c:pt>
                <c:pt idx="2756">
                  <c:v>86328627</c:v>
                </c:pt>
                <c:pt idx="2757">
                  <c:v>166984278</c:v>
                </c:pt>
                <c:pt idx="2758">
                  <c:v>46009334</c:v>
                </c:pt>
                <c:pt idx="2759">
                  <c:v>75100449</c:v>
                </c:pt>
                <c:pt idx="2760">
                  <c:v>21661644</c:v>
                </c:pt>
                <c:pt idx="2761">
                  <c:v>156710396</c:v>
                </c:pt>
                <c:pt idx="2762">
                  <c:v>17994648</c:v>
                </c:pt>
                <c:pt idx="2763">
                  <c:v>3039258</c:v>
                </c:pt>
                <c:pt idx="2764">
                  <c:v>4824199</c:v>
                </c:pt>
                <c:pt idx="2765">
                  <c:v>251041607</c:v>
                </c:pt>
                <c:pt idx="2766">
                  <c:v>156919318</c:v>
                </c:pt>
                <c:pt idx="2767">
                  <c:v>27832209</c:v>
                </c:pt>
                <c:pt idx="2768">
                  <c:v>36439355</c:v>
                </c:pt>
                <c:pt idx="2769">
                  <c:v>-23261236</c:v>
                </c:pt>
                <c:pt idx="2770">
                  <c:v>308128233</c:v>
                </c:pt>
                <c:pt idx="2771">
                  <c:v>35492844</c:v>
                </c:pt>
                <c:pt idx="2772">
                  <c:v>48773340</c:v>
                </c:pt>
                <c:pt idx="2773">
                  <c:v>66282604</c:v>
                </c:pt>
                <c:pt idx="2774">
                  <c:v>492869686</c:v>
                </c:pt>
                <c:pt idx="2775">
                  <c:v>705166924</c:v>
                </c:pt>
                <c:pt idx="2776">
                  <c:v>49783556</c:v>
                </c:pt>
                <c:pt idx="2777">
                  <c:v>2066916</c:v>
                </c:pt>
                <c:pt idx="2778">
                  <c:v>-248086</c:v>
                </c:pt>
                <c:pt idx="2779">
                  <c:v>376170825</c:v>
                </c:pt>
                <c:pt idx="2780">
                  <c:v>308330363</c:v>
                </c:pt>
                <c:pt idx="2781">
                  <c:v>107813057</c:v>
                </c:pt>
                <c:pt idx="2782">
                  <c:v>60883411</c:v>
                </c:pt>
                <c:pt idx="2783">
                  <c:v>5065289</c:v>
                </c:pt>
                <c:pt idx="2784">
                  <c:v>829266989</c:v>
                </c:pt>
                <c:pt idx="2785">
                  <c:v>149563280</c:v>
                </c:pt>
                <c:pt idx="2786">
                  <c:v>251186032</c:v>
                </c:pt>
                <c:pt idx="2787">
                  <c:v>143890701</c:v>
                </c:pt>
                <c:pt idx="2788">
                  <c:v>905339117</c:v>
                </c:pt>
                <c:pt idx="2789">
                  <c:v>1085444662</c:v>
                </c:pt>
                <c:pt idx="2790">
                  <c:v>281333876</c:v>
                </c:pt>
                <c:pt idx="2791">
                  <c:v>1184212902</c:v>
                </c:pt>
                <c:pt idx="2792">
                  <c:v>100270201</c:v>
                </c:pt>
                <c:pt idx="2793">
                  <c:v>71906372</c:v>
                </c:pt>
                <c:pt idx="2794">
                  <c:v>37501541</c:v>
                </c:pt>
                <c:pt idx="2795">
                  <c:v>712201338</c:v>
                </c:pt>
                <c:pt idx="2796">
                  <c:v>26449416</c:v>
                </c:pt>
                <c:pt idx="2797">
                  <c:v>143891763</c:v>
                </c:pt>
                <c:pt idx="2798">
                  <c:v>8484459</c:v>
                </c:pt>
                <c:pt idx="2799">
                  <c:v>529651467</c:v>
                </c:pt>
                <c:pt idx="2800">
                  <c:v>21712809</c:v>
                </c:pt>
                <c:pt idx="2801">
                  <c:v>134657577</c:v>
                </c:pt>
                <c:pt idx="2802">
                  <c:v>16485830</c:v>
                </c:pt>
                <c:pt idx="2803">
                  <c:v>81104804</c:v>
                </c:pt>
                <c:pt idx="2804">
                  <c:v>55366737</c:v>
                </c:pt>
                <c:pt idx="2805">
                  <c:v>-9489993</c:v>
                </c:pt>
                <c:pt idx="2806">
                  <c:v>284231607</c:v>
                </c:pt>
                <c:pt idx="2807">
                  <c:v>10621777</c:v>
                </c:pt>
                <c:pt idx="2808">
                  <c:v>30128352</c:v>
                </c:pt>
                <c:pt idx="2809">
                  <c:v>395781117</c:v>
                </c:pt>
                <c:pt idx="2810">
                  <c:v>573313</c:v>
                </c:pt>
                <c:pt idx="2811">
                  <c:v>-42221445</c:v>
                </c:pt>
                <c:pt idx="2812">
                  <c:v>159764672</c:v>
                </c:pt>
                <c:pt idx="2813">
                  <c:v>32675095</c:v>
                </c:pt>
                <c:pt idx="2814">
                  <c:v>137277636</c:v>
                </c:pt>
                <c:pt idx="2815">
                  <c:v>57937815</c:v>
                </c:pt>
                <c:pt idx="2816">
                  <c:v>635705312</c:v>
                </c:pt>
                <c:pt idx="2817">
                  <c:v>639337054</c:v>
                </c:pt>
                <c:pt idx="2818">
                  <c:v>51402155</c:v>
                </c:pt>
                <c:pt idx="2819">
                  <c:v>532716636</c:v>
                </c:pt>
                <c:pt idx="2820">
                  <c:v>109062963</c:v>
                </c:pt>
                <c:pt idx="2821">
                  <c:v>49989338</c:v>
                </c:pt>
                <c:pt idx="2822">
                  <c:v>524153007</c:v>
                </c:pt>
                <c:pt idx="2823">
                  <c:v>-1568557</c:v>
                </c:pt>
                <c:pt idx="2824">
                  <c:v>395580592</c:v>
                </c:pt>
                <c:pt idx="2825">
                  <c:v>24358103</c:v>
                </c:pt>
                <c:pt idx="2826">
                  <c:v>-10081255</c:v>
                </c:pt>
                <c:pt idx="2827">
                  <c:v>27120346</c:v>
                </c:pt>
                <c:pt idx="2828">
                  <c:v>39459951</c:v>
                </c:pt>
                <c:pt idx="2829">
                  <c:v>17288872</c:v>
                </c:pt>
                <c:pt idx="2830">
                  <c:v>1155018048</c:v>
                </c:pt>
                <c:pt idx="2831">
                  <c:v>-157551</c:v>
                </c:pt>
                <c:pt idx="2832">
                  <c:v>-2340714</c:v>
                </c:pt>
                <c:pt idx="2833">
                  <c:v>24661919</c:v>
                </c:pt>
                <c:pt idx="2834">
                  <c:v>28472135</c:v>
                </c:pt>
                <c:pt idx="2835">
                  <c:v>10680864</c:v>
                </c:pt>
                <c:pt idx="2836">
                  <c:v>48418811</c:v>
                </c:pt>
                <c:pt idx="2837">
                  <c:v>50619773</c:v>
                </c:pt>
                <c:pt idx="2838">
                  <c:v>72360636</c:v>
                </c:pt>
                <c:pt idx="2839">
                  <c:v>1673462</c:v>
                </c:pt>
                <c:pt idx="2840">
                  <c:v>186930771</c:v>
                </c:pt>
                <c:pt idx="2841">
                  <c:v>70014025</c:v>
                </c:pt>
                <c:pt idx="2842">
                  <c:v>88129872</c:v>
                </c:pt>
                <c:pt idx="2843">
                  <c:v>21213241</c:v>
                </c:pt>
                <c:pt idx="2844">
                  <c:v>278479141</c:v>
                </c:pt>
                <c:pt idx="2845">
                  <c:v>41134059</c:v>
                </c:pt>
                <c:pt idx="2846">
                  <c:v>17791187</c:v>
                </c:pt>
                <c:pt idx="2847">
                  <c:v>4674699</c:v>
                </c:pt>
                <c:pt idx="2848">
                  <c:v>-116000000</c:v>
                </c:pt>
                <c:pt idx="2849">
                  <c:v>-60000000</c:v>
                </c:pt>
                <c:pt idx="2850">
                  <c:v>1826310218</c:v>
                </c:pt>
                <c:pt idx="2851">
                  <c:v>-1417421</c:v>
                </c:pt>
                <c:pt idx="2852">
                  <c:v>16606743</c:v>
                </c:pt>
                <c:pt idx="2853">
                  <c:v>395186706</c:v>
                </c:pt>
                <c:pt idx="2854">
                  <c:v>1017407706</c:v>
                </c:pt>
                <c:pt idx="2855">
                  <c:v>802022372</c:v>
                </c:pt>
                <c:pt idx="2856">
                  <c:v>73019120</c:v>
                </c:pt>
                <c:pt idx="2857">
                  <c:v>156388186</c:v>
                </c:pt>
                <c:pt idx="2858">
                  <c:v>295025930</c:v>
                </c:pt>
                <c:pt idx="2859">
                  <c:v>5975621</c:v>
                </c:pt>
                <c:pt idx="2860">
                  <c:v>-45000000</c:v>
                </c:pt>
                <c:pt idx="2861">
                  <c:v>19679822</c:v>
                </c:pt>
                <c:pt idx="2862">
                  <c:v>140930148</c:v>
                </c:pt>
                <c:pt idx="2863">
                  <c:v>47189756</c:v>
                </c:pt>
                <c:pt idx="2864">
                  <c:v>71811453</c:v>
                </c:pt>
                <c:pt idx="2865">
                  <c:v>85215094</c:v>
                </c:pt>
                <c:pt idx="2866">
                  <c:v>129820798</c:v>
                </c:pt>
                <c:pt idx="2867">
                  <c:v>60218541</c:v>
                </c:pt>
                <c:pt idx="2868">
                  <c:v>1074749</c:v>
                </c:pt>
                <c:pt idx="2869">
                  <c:v>25999675</c:v>
                </c:pt>
                <c:pt idx="2870">
                  <c:v>46140079</c:v>
                </c:pt>
                <c:pt idx="2871">
                  <c:v>295166834</c:v>
                </c:pt>
                <c:pt idx="2872">
                  <c:v>79553698</c:v>
                </c:pt>
                <c:pt idx="2873">
                  <c:v>272242626</c:v>
                </c:pt>
                <c:pt idx="2874">
                  <c:v>6521890</c:v>
                </c:pt>
                <c:pt idx="2875">
                  <c:v>147863606</c:v>
                </c:pt>
                <c:pt idx="2876">
                  <c:v>-10887718</c:v>
                </c:pt>
                <c:pt idx="2877">
                  <c:v>158471816</c:v>
                </c:pt>
                <c:pt idx="2878">
                  <c:v>40414761</c:v>
                </c:pt>
                <c:pt idx="2879">
                  <c:v>188445075</c:v>
                </c:pt>
                <c:pt idx="2880">
                  <c:v>47347656</c:v>
                </c:pt>
                <c:pt idx="2881">
                  <c:v>236204635</c:v>
                </c:pt>
                <c:pt idx="2882">
                  <c:v>3090608</c:v>
                </c:pt>
                <c:pt idx="2883">
                  <c:v>80768230</c:v>
                </c:pt>
                <c:pt idx="2884">
                  <c:v>451760632</c:v>
                </c:pt>
                <c:pt idx="2885">
                  <c:v>819328469</c:v>
                </c:pt>
                <c:pt idx="2886">
                  <c:v>143822697</c:v>
                </c:pt>
                <c:pt idx="2887">
                  <c:v>-50347943</c:v>
                </c:pt>
                <c:pt idx="2888">
                  <c:v>148427584</c:v>
                </c:pt>
                <c:pt idx="2889">
                  <c:v>28944815</c:v>
                </c:pt>
                <c:pt idx="2890">
                  <c:v>43329150</c:v>
                </c:pt>
                <c:pt idx="2891">
                  <c:v>23681746</c:v>
                </c:pt>
                <c:pt idx="2892">
                  <c:v>1106115964</c:v>
                </c:pt>
                <c:pt idx="2893">
                  <c:v>-2514617</c:v>
                </c:pt>
                <c:pt idx="2894">
                  <c:v>-32217375</c:v>
                </c:pt>
                <c:pt idx="2895">
                  <c:v>78695338</c:v>
                </c:pt>
                <c:pt idx="2896">
                  <c:v>3070915</c:v>
                </c:pt>
                <c:pt idx="2897">
                  <c:v>333351546</c:v>
                </c:pt>
                <c:pt idx="2898">
                  <c:v>1325341399</c:v>
                </c:pt>
                <c:pt idx="2899">
                  <c:v>44068246</c:v>
                </c:pt>
                <c:pt idx="2900">
                  <c:v>258144079</c:v>
                </c:pt>
                <c:pt idx="2901">
                  <c:v>150905815</c:v>
                </c:pt>
                <c:pt idx="2902">
                  <c:v>50230625</c:v>
                </c:pt>
                <c:pt idx="2903">
                  <c:v>89745</c:v>
                </c:pt>
                <c:pt idx="2904">
                  <c:v>84608438</c:v>
                </c:pt>
                <c:pt idx="2905">
                  <c:v>36898409</c:v>
                </c:pt>
                <c:pt idx="2906">
                  <c:v>34229361</c:v>
                </c:pt>
                <c:pt idx="2907">
                  <c:v>38925835</c:v>
                </c:pt>
                <c:pt idx="2908">
                  <c:v>429058574</c:v>
                </c:pt>
                <c:pt idx="2909">
                  <c:v>82572634</c:v>
                </c:pt>
                <c:pt idx="2910">
                  <c:v>37428048</c:v>
                </c:pt>
                <c:pt idx="2911">
                  <c:v>1322067</c:v>
                </c:pt>
                <c:pt idx="2912">
                  <c:v>-518766</c:v>
                </c:pt>
                <c:pt idx="2913">
                  <c:v>121029618</c:v>
                </c:pt>
                <c:pt idx="2914">
                  <c:v>58177026</c:v>
                </c:pt>
                <c:pt idx="2915">
                  <c:v>187002527</c:v>
                </c:pt>
                <c:pt idx="2916">
                  <c:v>-1404378</c:v>
                </c:pt>
                <c:pt idx="2917">
                  <c:v>66081850</c:v>
                </c:pt>
                <c:pt idx="2918">
                  <c:v>56898461</c:v>
                </c:pt>
                <c:pt idx="2919">
                  <c:v>37461872</c:v>
                </c:pt>
                <c:pt idx="2920">
                  <c:v>-5355528</c:v>
                </c:pt>
                <c:pt idx="2921">
                  <c:v>-7992930</c:v>
                </c:pt>
                <c:pt idx="2922">
                  <c:v>875521689</c:v>
                </c:pt>
                <c:pt idx="2923">
                  <c:v>206786742</c:v>
                </c:pt>
                <c:pt idx="2924">
                  <c:v>16680201</c:v>
                </c:pt>
                <c:pt idx="2925">
                  <c:v>102928365</c:v>
                </c:pt>
                <c:pt idx="2926">
                  <c:v>624362803</c:v>
                </c:pt>
                <c:pt idx="2927">
                  <c:v>108726688</c:v>
                </c:pt>
                <c:pt idx="2928">
                  <c:v>-2299949</c:v>
                </c:pt>
                <c:pt idx="2929">
                  <c:v>67514453</c:v>
                </c:pt>
                <c:pt idx="2930">
                  <c:v>12896641</c:v>
                </c:pt>
                <c:pt idx="2931">
                  <c:v>28178893</c:v>
                </c:pt>
                <c:pt idx="2932">
                  <c:v>7303993</c:v>
                </c:pt>
                <c:pt idx="2933">
                  <c:v>792724775</c:v>
                </c:pt>
                <c:pt idx="2934">
                  <c:v>-12724283</c:v>
                </c:pt>
                <c:pt idx="2935">
                  <c:v>145021259</c:v>
                </c:pt>
                <c:pt idx="2936">
                  <c:v>136826547</c:v>
                </c:pt>
                <c:pt idx="2937">
                  <c:v>282811541</c:v>
                </c:pt>
                <c:pt idx="2938">
                  <c:v>14810562</c:v>
                </c:pt>
                <c:pt idx="2939">
                  <c:v>139178883</c:v>
                </c:pt>
                <c:pt idx="2940">
                  <c:v>170666219</c:v>
                </c:pt>
                <c:pt idx="2941">
                  <c:v>-1117926</c:v>
                </c:pt>
                <c:pt idx="2942">
                  <c:v>209343729</c:v>
                </c:pt>
                <c:pt idx="2943">
                  <c:v>244897606</c:v>
                </c:pt>
                <c:pt idx="2944">
                  <c:v>-250000</c:v>
                </c:pt>
                <c:pt idx="2945">
                  <c:v>105795793</c:v>
                </c:pt>
                <c:pt idx="2946">
                  <c:v>18355203</c:v>
                </c:pt>
                <c:pt idx="2947">
                  <c:v>22401758</c:v>
                </c:pt>
                <c:pt idx="2948">
                  <c:v>636037575</c:v>
                </c:pt>
                <c:pt idx="2949">
                  <c:v>102983889</c:v>
                </c:pt>
                <c:pt idx="2950">
                  <c:v>-3569975</c:v>
                </c:pt>
                <c:pt idx="2951">
                  <c:v>42925733</c:v>
                </c:pt>
                <c:pt idx="2952">
                  <c:v>133503234</c:v>
                </c:pt>
                <c:pt idx="2953">
                  <c:v>20947454</c:v>
                </c:pt>
                <c:pt idx="2954">
                  <c:v>183870033</c:v>
                </c:pt>
                <c:pt idx="2955">
                  <c:v>-37599807</c:v>
                </c:pt>
                <c:pt idx="2956">
                  <c:v>178843645</c:v>
                </c:pt>
                <c:pt idx="2957">
                  <c:v>145754447</c:v>
                </c:pt>
                <c:pt idx="2958">
                  <c:v>522179950</c:v>
                </c:pt>
                <c:pt idx="2959">
                  <c:v>-737626</c:v>
                </c:pt>
                <c:pt idx="2960">
                  <c:v>39779195</c:v>
                </c:pt>
                <c:pt idx="2961">
                  <c:v>13623572</c:v>
                </c:pt>
                <c:pt idx="2962">
                  <c:v>251089721</c:v>
                </c:pt>
                <c:pt idx="2963">
                  <c:v>-21011680</c:v>
                </c:pt>
                <c:pt idx="2964">
                  <c:v>92952888</c:v>
                </c:pt>
                <c:pt idx="2965">
                  <c:v>388425157</c:v>
                </c:pt>
                <c:pt idx="2966">
                  <c:v>-7020960</c:v>
                </c:pt>
                <c:pt idx="2967">
                  <c:v>365934105</c:v>
                </c:pt>
                <c:pt idx="2968">
                  <c:v>79545505</c:v>
                </c:pt>
                <c:pt idx="2969">
                  <c:v>102146076</c:v>
                </c:pt>
                <c:pt idx="2970">
                  <c:v>54997446</c:v>
                </c:pt>
                <c:pt idx="2971">
                  <c:v>297794081</c:v>
                </c:pt>
                <c:pt idx="2972">
                  <c:v>69246868</c:v>
                </c:pt>
                <c:pt idx="2973">
                  <c:v>185069199</c:v>
                </c:pt>
                <c:pt idx="2974">
                  <c:v>4309313</c:v>
                </c:pt>
                <c:pt idx="2975">
                  <c:v>5812611</c:v>
                </c:pt>
                <c:pt idx="2976">
                  <c:v>303754975</c:v>
                </c:pt>
                <c:pt idx="2977">
                  <c:v>340719763</c:v>
                </c:pt>
                <c:pt idx="2978">
                  <c:v>117217616</c:v>
                </c:pt>
                <c:pt idx="2979">
                  <c:v>954800131</c:v>
                </c:pt>
                <c:pt idx="2980">
                  <c:v>559338384</c:v>
                </c:pt>
                <c:pt idx="2981">
                  <c:v>179751655</c:v>
                </c:pt>
                <c:pt idx="2982">
                  <c:v>26181942</c:v>
                </c:pt>
                <c:pt idx="2983">
                  <c:v>905046416</c:v>
                </c:pt>
                <c:pt idx="2984">
                  <c:v>675301806</c:v>
                </c:pt>
                <c:pt idx="2985">
                  <c:v>100603202</c:v>
                </c:pt>
                <c:pt idx="2986">
                  <c:v>-354458</c:v>
                </c:pt>
                <c:pt idx="2987">
                  <c:v>19820616</c:v>
                </c:pt>
                <c:pt idx="2988">
                  <c:v>537228908</c:v>
                </c:pt>
                <c:pt idx="2989">
                  <c:v>85729635</c:v>
                </c:pt>
                <c:pt idx="2990">
                  <c:v>27395996</c:v>
                </c:pt>
                <c:pt idx="2991">
                  <c:v>66251425</c:v>
                </c:pt>
                <c:pt idx="2992">
                  <c:v>84866593</c:v>
                </c:pt>
                <c:pt idx="2993">
                  <c:v>-10027861</c:v>
                </c:pt>
                <c:pt idx="2994">
                  <c:v>18149206</c:v>
                </c:pt>
                <c:pt idx="2995">
                  <c:v>13692228</c:v>
                </c:pt>
                <c:pt idx="2996">
                  <c:v>93450062</c:v>
                </c:pt>
                <c:pt idx="2997">
                  <c:v>12972994</c:v>
                </c:pt>
                <c:pt idx="2998">
                  <c:v>-23983829</c:v>
                </c:pt>
                <c:pt idx="2999">
                  <c:v>3067103</c:v>
                </c:pt>
                <c:pt idx="3000">
                  <c:v>208930656</c:v>
                </c:pt>
                <c:pt idx="3001">
                  <c:v>1043225667</c:v>
                </c:pt>
                <c:pt idx="3002">
                  <c:v>73512300</c:v>
                </c:pt>
                <c:pt idx="3003">
                  <c:v>128185859</c:v>
                </c:pt>
                <c:pt idx="3004">
                  <c:v>34520023</c:v>
                </c:pt>
                <c:pt idx="3005">
                  <c:v>-6096967</c:v>
                </c:pt>
                <c:pt idx="3006">
                  <c:v>522620818</c:v>
                </c:pt>
                <c:pt idx="3007">
                  <c:v>125478348</c:v>
                </c:pt>
                <c:pt idx="3008">
                  <c:v>55243411</c:v>
                </c:pt>
                <c:pt idx="3009">
                  <c:v>203670284</c:v>
                </c:pt>
                <c:pt idx="3010">
                  <c:v>61882090</c:v>
                </c:pt>
                <c:pt idx="3011">
                  <c:v>16391084</c:v>
                </c:pt>
                <c:pt idx="3012">
                  <c:v>46093313</c:v>
                </c:pt>
                <c:pt idx="3013">
                  <c:v>42337240</c:v>
                </c:pt>
                <c:pt idx="3014">
                  <c:v>383652812</c:v>
                </c:pt>
                <c:pt idx="3015">
                  <c:v>217300138</c:v>
                </c:pt>
                <c:pt idx="3016">
                  <c:v>128853810</c:v>
                </c:pt>
                <c:pt idx="3017">
                  <c:v>858682142</c:v>
                </c:pt>
                <c:pt idx="3018">
                  <c:v>128400157</c:v>
                </c:pt>
                <c:pt idx="3019">
                  <c:v>-2642784</c:v>
                </c:pt>
                <c:pt idx="3020">
                  <c:v>-2138943</c:v>
                </c:pt>
                <c:pt idx="3021">
                  <c:v>117924807</c:v>
                </c:pt>
                <c:pt idx="3022">
                  <c:v>441981681</c:v>
                </c:pt>
                <c:pt idx="3023">
                  <c:v>234715683</c:v>
                </c:pt>
                <c:pt idx="3024">
                  <c:v>21261763</c:v>
                </c:pt>
                <c:pt idx="3025">
                  <c:v>-5108209</c:v>
                </c:pt>
                <c:pt idx="3026">
                  <c:v>72542134</c:v>
                </c:pt>
                <c:pt idx="3027">
                  <c:v>-11648678</c:v>
                </c:pt>
                <c:pt idx="3028">
                  <c:v>10986781</c:v>
                </c:pt>
                <c:pt idx="3029">
                  <c:v>46548707</c:v>
                </c:pt>
                <c:pt idx="3030">
                  <c:v>183284621</c:v>
                </c:pt>
                <c:pt idx="3031">
                  <c:v>402965936</c:v>
                </c:pt>
                <c:pt idx="3032">
                  <c:v>63929392</c:v>
                </c:pt>
                <c:pt idx="3033">
                  <c:v>192945087</c:v>
                </c:pt>
                <c:pt idx="3034">
                  <c:v>663756051</c:v>
                </c:pt>
                <c:pt idx="3035">
                  <c:v>391079252</c:v>
                </c:pt>
                <c:pt idx="3036">
                  <c:v>-13919525</c:v>
                </c:pt>
                <c:pt idx="3037">
                  <c:v>110623848</c:v>
                </c:pt>
                <c:pt idx="3038">
                  <c:v>-10319971</c:v>
                </c:pt>
                <c:pt idx="3039">
                  <c:v>-47950177</c:v>
                </c:pt>
                <c:pt idx="3040">
                  <c:v>-10378954</c:v>
                </c:pt>
                <c:pt idx="3041">
                  <c:v>69988148</c:v>
                </c:pt>
                <c:pt idx="3042">
                  <c:v>1935501</c:v>
                </c:pt>
                <c:pt idx="3043">
                  <c:v>251296056</c:v>
                </c:pt>
                <c:pt idx="3044">
                  <c:v>102100758</c:v>
                </c:pt>
                <c:pt idx="3045">
                  <c:v>-1232598</c:v>
                </c:pt>
                <c:pt idx="3046">
                  <c:v>108587880</c:v>
                </c:pt>
                <c:pt idx="3047">
                  <c:v>232336671</c:v>
                </c:pt>
                <c:pt idx="3048">
                  <c:v>455755901</c:v>
                </c:pt>
                <c:pt idx="3049">
                  <c:v>207150844</c:v>
                </c:pt>
                <c:pt idx="3050">
                  <c:v>55497587</c:v>
                </c:pt>
                <c:pt idx="3051">
                  <c:v>20052787</c:v>
                </c:pt>
                <c:pt idx="3052">
                  <c:v>5749853</c:v>
                </c:pt>
                <c:pt idx="3053">
                  <c:v>971416446</c:v>
                </c:pt>
                <c:pt idx="3054">
                  <c:v>1731415039</c:v>
                </c:pt>
                <c:pt idx="3055">
                  <c:v>2443439100</c:v>
                </c:pt>
                <c:pt idx="3056">
                  <c:v>147861002</c:v>
                </c:pt>
                <c:pt idx="3057">
                  <c:v>19411370</c:v>
                </c:pt>
                <c:pt idx="3058">
                  <c:v>53980521</c:v>
                </c:pt>
                <c:pt idx="3059">
                  <c:v>295484914</c:v>
                </c:pt>
                <c:pt idx="3060">
                  <c:v>29284015</c:v>
                </c:pt>
                <c:pt idx="3061">
                  <c:v>33984700</c:v>
                </c:pt>
                <c:pt idx="3062">
                  <c:v>-69447889</c:v>
                </c:pt>
                <c:pt idx="3063">
                  <c:v>48630675</c:v>
                </c:pt>
                <c:pt idx="3064">
                  <c:v>36423945</c:v>
                </c:pt>
                <c:pt idx="3065">
                  <c:v>-878755</c:v>
                </c:pt>
                <c:pt idx="3066">
                  <c:v>22656399</c:v>
                </c:pt>
                <c:pt idx="3067">
                  <c:v>16249438</c:v>
                </c:pt>
                <c:pt idx="3068">
                  <c:v>72705746</c:v>
                </c:pt>
                <c:pt idx="3069">
                  <c:v>126831473</c:v>
                </c:pt>
                <c:pt idx="3070">
                  <c:v>4923484</c:v>
                </c:pt>
                <c:pt idx="3071">
                  <c:v>134348632</c:v>
                </c:pt>
                <c:pt idx="3072">
                  <c:v>-9400000</c:v>
                </c:pt>
                <c:pt idx="3073">
                  <c:v>73007109</c:v>
                </c:pt>
                <c:pt idx="3074">
                  <c:v>-13639785</c:v>
                </c:pt>
                <c:pt idx="3075">
                  <c:v>326545846</c:v>
                </c:pt>
                <c:pt idx="3076">
                  <c:v>187994792</c:v>
                </c:pt>
                <c:pt idx="3077">
                  <c:v>316985018</c:v>
                </c:pt>
                <c:pt idx="3078">
                  <c:v>36069254</c:v>
                </c:pt>
                <c:pt idx="3079">
                  <c:v>61530289</c:v>
                </c:pt>
                <c:pt idx="3080">
                  <c:v>226175335</c:v>
                </c:pt>
                <c:pt idx="3081">
                  <c:v>80102725</c:v>
                </c:pt>
                <c:pt idx="3082">
                  <c:v>13763247</c:v>
                </c:pt>
                <c:pt idx="3083">
                  <c:v>129334455</c:v>
                </c:pt>
                <c:pt idx="3084">
                  <c:v>1303683476</c:v>
                </c:pt>
                <c:pt idx="3085">
                  <c:v>3657844</c:v>
                </c:pt>
                <c:pt idx="3086">
                  <c:v>-13506954</c:v>
                </c:pt>
                <c:pt idx="3087">
                  <c:v>-3898454</c:v>
                </c:pt>
                <c:pt idx="3088">
                  <c:v>7811857</c:v>
                </c:pt>
                <c:pt idx="3089">
                  <c:v>120847274</c:v>
                </c:pt>
                <c:pt idx="3090">
                  <c:v>16308758</c:v>
                </c:pt>
                <c:pt idx="3091">
                  <c:v>-130034626</c:v>
                </c:pt>
                <c:pt idx="3092">
                  <c:v>7185751</c:v>
                </c:pt>
                <c:pt idx="3093">
                  <c:v>122744377</c:v>
                </c:pt>
                <c:pt idx="3094">
                  <c:v>231935300</c:v>
                </c:pt>
                <c:pt idx="3095">
                  <c:v>2442161</c:v>
                </c:pt>
                <c:pt idx="3096">
                  <c:v>-6401393</c:v>
                </c:pt>
                <c:pt idx="3097">
                  <c:v>113800603</c:v>
                </c:pt>
                <c:pt idx="3098">
                  <c:v>986005118</c:v>
                </c:pt>
                <c:pt idx="3099">
                  <c:v>294298736</c:v>
                </c:pt>
                <c:pt idx="3100">
                  <c:v>306902662</c:v>
                </c:pt>
                <c:pt idx="3101">
                  <c:v>163936074</c:v>
                </c:pt>
                <c:pt idx="3102">
                  <c:v>-10468680</c:v>
                </c:pt>
                <c:pt idx="3103">
                  <c:v>-17830406</c:v>
                </c:pt>
                <c:pt idx="3104">
                  <c:v>52616021</c:v>
                </c:pt>
                <c:pt idx="3105">
                  <c:v>11646055</c:v>
                </c:pt>
                <c:pt idx="3106">
                  <c:v>14735344</c:v>
                </c:pt>
                <c:pt idx="3107">
                  <c:v>332989645</c:v>
                </c:pt>
                <c:pt idx="3108">
                  <c:v>-40000000</c:v>
                </c:pt>
                <c:pt idx="3109">
                  <c:v>-13379998</c:v>
                </c:pt>
                <c:pt idx="3110">
                  <c:v>140400345</c:v>
                </c:pt>
                <c:pt idx="3111">
                  <c:v>-77551324</c:v>
                </c:pt>
                <c:pt idx="3112">
                  <c:v>306730089</c:v>
                </c:pt>
                <c:pt idx="3113">
                  <c:v>399338515</c:v>
                </c:pt>
                <c:pt idx="3114">
                  <c:v>144468835</c:v>
                </c:pt>
                <c:pt idx="3115">
                  <c:v>27347283</c:v>
                </c:pt>
                <c:pt idx="3116">
                  <c:v>84821790</c:v>
                </c:pt>
                <c:pt idx="3117">
                  <c:v>-1216631</c:v>
                </c:pt>
                <c:pt idx="3118">
                  <c:v>210956898</c:v>
                </c:pt>
                <c:pt idx="3119">
                  <c:v>962034</c:v>
                </c:pt>
                <c:pt idx="3120">
                  <c:v>-33367608</c:v>
                </c:pt>
                <c:pt idx="3121">
                  <c:v>167776646</c:v>
                </c:pt>
                <c:pt idx="3122">
                  <c:v>1140466296</c:v>
                </c:pt>
                <c:pt idx="3123">
                  <c:v>613657398</c:v>
                </c:pt>
                <c:pt idx="3124">
                  <c:v>114233739</c:v>
                </c:pt>
                <c:pt idx="3125">
                  <c:v>25901502</c:v>
                </c:pt>
                <c:pt idx="3126">
                  <c:v>68986478</c:v>
                </c:pt>
                <c:pt idx="3127">
                  <c:v>-24856944</c:v>
                </c:pt>
                <c:pt idx="3128">
                  <c:v>269454417</c:v>
                </c:pt>
                <c:pt idx="3129">
                  <c:v>61172611</c:v>
                </c:pt>
                <c:pt idx="3130">
                  <c:v>12300984</c:v>
                </c:pt>
                <c:pt idx="3131">
                  <c:v>427816307</c:v>
                </c:pt>
                <c:pt idx="3132">
                  <c:v>-1000000</c:v>
                </c:pt>
                <c:pt idx="3133">
                  <c:v>147729321</c:v>
                </c:pt>
                <c:pt idx="3134">
                  <c:v>219546142</c:v>
                </c:pt>
                <c:pt idx="3135">
                  <c:v>25279888</c:v>
                </c:pt>
                <c:pt idx="3136">
                  <c:v>270116094</c:v>
                </c:pt>
                <c:pt idx="3137">
                  <c:v>251245157</c:v>
                </c:pt>
                <c:pt idx="3138">
                  <c:v>40837743</c:v>
                </c:pt>
                <c:pt idx="3139">
                  <c:v>-4976490</c:v>
                </c:pt>
                <c:pt idx="3140">
                  <c:v>80918706</c:v>
                </c:pt>
                <c:pt idx="3141">
                  <c:v>238966392</c:v>
                </c:pt>
                <c:pt idx="3142">
                  <c:v>460674139</c:v>
                </c:pt>
                <c:pt idx="3143">
                  <c:v>92460961</c:v>
                </c:pt>
                <c:pt idx="3144">
                  <c:v>14516999</c:v>
                </c:pt>
                <c:pt idx="3145">
                  <c:v>351058604</c:v>
                </c:pt>
                <c:pt idx="3146">
                  <c:v>859628210</c:v>
                </c:pt>
                <c:pt idx="3147">
                  <c:v>291592201</c:v>
                </c:pt>
                <c:pt idx="3148">
                  <c:v>227795726</c:v>
                </c:pt>
                <c:pt idx="3149">
                  <c:v>49719009</c:v>
                </c:pt>
                <c:pt idx="3150">
                  <c:v>-7835080</c:v>
                </c:pt>
                <c:pt idx="3151">
                  <c:v>43431770</c:v>
                </c:pt>
                <c:pt idx="3152">
                  <c:v>448583774</c:v>
                </c:pt>
                <c:pt idx="3153">
                  <c:v>-20000000</c:v>
                </c:pt>
                <c:pt idx="3154">
                  <c:v>4595362</c:v>
                </c:pt>
                <c:pt idx="3155">
                  <c:v>6996304</c:v>
                </c:pt>
                <c:pt idx="3156">
                  <c:v>120679266</c:v>
                </c:pt>
                <c:pt idx="3157">
                  <c:v>33202682</c:v>
                </c:pt>
                <c:pt idx="3158">
                  <c:v>-4883480</c:v>
                </c:pt>
                <c:pt idx="3159">
                  <c:v>-10644900</c:v>
                </c:pt>
                <c:pt idx="3160">
                  <c:v>526229501</c:v>
                </c:pt>
                <c:pt idx="3161">
                  <c:v>364709660</c:v>
                </c:pt>
                <c:pt idx="3162">
                  <c:v>19453605</c:v>
                </c:pt>
                <c:pt idx="3163">
                  <c:v>42541806</c:v>
                </c:pt>
                <c:pt idx="3164">
                  <c:v>51411585</c:v>
                </c:pt>
                <c:pt idx="3165">
                  <c:v>675896609</c:v>
                </c:pt>
                <c:pt idx="3166">
                  <c:v>-3330983</c:v>
                </c:pt>
                <c:pt idx="3167">
                  <c:v>-100000000</c:v>
                </c:pt>
                <c:pt idx="3168">
                  <c:v>137563598</c:v>
                </c:pt>
                <c:pt idx="3169">
                  <c:v>-90000000</c:v>
                </c:pt>
                <c:pt idx="3170">
                  <c:v>-62862616</c:v>
                </c:pt>
                <c:pt idx="3171">
                  <c:v>42939297</c:v>
                </c:pt>
                <c:pt idx="3172">
                  <c:v>175843464</c:v>
                </c:pt>
                <c:pt idx="3173">
                  <c:v>17369129</c:v>
                </c:pt>
                <c:pt idx="3174">
                  <c:v>27381712</c:v>
                </c:pt>
                <c:pt idx="3175">
                  <c:v>2636462</c:v>
                </c:pt>
                <c:pt idx="3176">
                  <c:v>7603022</c:v>
                </c:pt>
                <c:pt idx="3177">
                  <c:v>8954677</c:v>
                </c:pt>
                <c:pt idx="3178">
                  <c:v>111613824</c:v>
                </c:pt>
                <c:pt idx="3179">
                  <c:v>14970707</c:v>
                </c:pt>
                <c:pt idx="3180">
                  <c:v>-19441075</c:v>
                </c:pt>
                <c:pt idx="3181">
                  <c:v>16419755</c:v>
                </c:pt>
                <c:pt idx="3182">
                  <c:v>157885588</c:v>
                </c:pt>
                <c:pt idx="3183">
                  <c:v>31023780</c:v>
                </c:pt>
                <c:pt idx="3184">
                  <c:v>179868961</c:v>
                </c:pt>
                <c:pt idx="3185">
                  <c:v>-39117072</c:v>
                </c:pt>
                <c:pt idx="3186">
                  <c:v>13706552</c:v>
                </c:pt>
                <c:pt idx="3187">
                  <c:v>-9500000</c:v>
                </c:pt>
                <c:pt idx="3188">
                  <c:v>344082797</c:v>
                </c:pt>
                <c:pt idx="3189">
                  <c:v>71616764</c:v>
                </c:pt>
                <c:pt idx="3190">
                  <c:v>-1686419</c:v>
                </c:pt>
                <c:pt idx="3191">
                  <c:v>-82704637</c:v>
                </c:pt>
                <c:pt idx="3192">
                  <c:v>354323962</c:v>
                </c:pt>
                <c:pt idx="3193">
                  <c:v>300062638</c:v>
                </c:pt>
                <c:pt idx="3194">
                  <c:v>146712077</c:v>
                </c:pt>
                <c:pt idx="3195">
                  <c:v>-16191389</c:v>
                </c:pt>
                <c:pt idx="3196">
                  <c:v>319626289</c:v>
                </c:pt>
                <c:pt idx="3197">
                  <c:v>-7461449</c:v>
                </c:pt>
                <c:pt idx="3198">
                  <c:v>-50300000</c:v>
                </c:pt>
                <c:pt idx="3199">
                  <c:v>362498</c:v>
                </c:pt>
                <c:pt idx="3200">
                  <c:v>-1805631</c:v>
                </c:pt>
                <c:pt idx="3201">
                  <c:v>1403075401</c:v>
                </c:pt>
                <c:pt idx="3202">
                  <c:v>-40000000</c:v>
                </c:pt>
                <c:pt idx="3203">
                  <c:v>124056262</c:v>
                </c:pt>
                <c:pt idx="3204">
                  <c:v>871304000</c:v>
                </c:pt>
                <c:pt idx="3205">
                  <c:v>253349387</c:v>
                </c:pt>
                <c:pt idx="3206">
                  <c:v>106661977</c:v>
                </c:pt>
                <c:pt idx="3207">
                  <c:v>211526598</c:v>
                </c:pt>
                <c:pt idx="3208">
                  <c:v>1851683</c:v>
                </c:pt>
                <c:pt idx="3209">
                  <c:v>16073488</c:v>
                </c:pt>
                <c:pt idx="3210">
                  <c:v>143764664</c:v>
                </c:pt>
                <c:pt idx="3211">
                  <c:v>24945012</c:v>
                </c:pt>
                <c:pt idx="3212">
                  <c:v>971927996</c:v>
                </c:pt>
                <c:pt idx="3213">
                  <c:v>-16282575</c:v>
                </c:pt>
                <c:pt idx="3214">
                  <c:v>164215889</c:v>
                </c:pt>
                <c:pt idx="3215">
                  <c:v>102560428</c:v>
                </c:pt>
                <c:pt idx="3216">
                  <c:v>29404394</c:v>
                </c:pt>
                <c:pt idx="3217">
                  <c:v>181694725</c:v>
                </c:pt>
                <c:pt idx="3218">
                  <c:v>198252111</c:v>
                </c:pt>
                <c:pt idx="3219">
                  <c:v>76119292</c:v>
                </c:pt>
                <c:pt idx="3220">
                  <c:v>62693052</c:v>
                </c:pt>
                <c:pt idx="3221">
                  <c:v>323402367</c:v>
                </c:pt>
                <c:pt idx="3222">
                  <c:v>85559910</c:v>
                </c:pt>
                <c:pt idx="3223">
                  <c:v>-17854041</c:v>
                </c:pt>
                <c:pt idx="3224">
                  <c:v>-14339868</c:v>
                </c:pt>
                <c:pt idx="3225">
                  <c:v>11706680</c:v>
                </c:pt>
                <c:pt idx="3226">
                  <c:v>30503392</c:v>
                </c:pt>
                <c:pt idx="3227">
                  <c:v>52442974</c:v>
                </c:pt>
                <c:pt idx="3228">
                  <c:v>-117276</c:v>
                </c:pt>
                <c:pt idx="3229">
                  <c:v>323952971</c:v>
                </c:pt>
                <c:pt idx="3230">
                  <c:v>35339459</c:v>
                </c:pt>
                <c:pt idx="3231">
                  <c:v>76410631</c:v>
                </c:pt>
                <c:pt idx="3232">
                  <c:v>-120000000</c:v>
                </c:pt>
                <c:pt idx="3233">
                  <c:v>129070485</c:v>
                </c:pt>
                <c:pt idx="3234">
                  <c:v>1262015510</c:v>
                </c:pt>
                <c:pt idx="3235">
                  <c:v>160304105</c:v>
                </c:pt>
                <c:pt idx="3236">
                  <c:v>251315944</c:v>
                </c:pt>
                <c:pt idx="3237">
                  <c:v>91830710</c:v>
                </c:pt>
                <c:pt idx="3238">
                  <c:v>62539426</c:v>
                </c:pt>
                <c:pt idx="3239">
                  <c:v>595555777</c:v>
                </c:pt>
                <c:pt idx="3240">
                  <c:v>-60000000</c:v>
                </c:pt>
                <c:pt idx="3241">
                  <c:v>560732926</c:v>
                </c:pt>
                <c:pt idx="3242">
                  <c:v>2165776</c:v>
                </c:pt>
                <c:pt idx="3243">
                  <c:v>226999039</c:v>
                </c:pt>
                <c:pt idx="3244">
                  <c:v>28918723</c:v>
                </c:pt>
                <c:pt idx="3245">
                  <c:v>25897478</c:v>
                </c:pt>
                <c:pt idx="3246">
                  <c:v>236067149</c:v>
                </c:pt>
                <c:pt idx="3247">
                  <c:v>-25331675</c:v>
                </c:pt>
                <c:pt idx="3248">
                  <c:v>-13965231</c:v>
                </c:pt>
                <c:pt idx="3249">
                  <c:v>327264843</c:v>
                </c:pt>
                <c:pt idx="3250">
                  <c:v>16914915</c:v>
                </c:pt>
                <c:pt idx="3251">
                  <c:v>133972499</c:v>
                </c:pt>
                <c:pt idx="3252">
                  <c:v>27420861</c:v>
                </c:pt>
                <c:pt idx="3253">
                  <c:v>298752656</c:v>
                </c:pt>
                <c:pt idx="3254">
                  <c:v>91173598</c:v>
                </c:pt>
                <c:pt idx="3255">
                  <c:v>-4346216</c:v>
                </c:pt>
                <c:pt idx="3256">
                  <c:v>12347433</c:v>
                </c:pt>
                <c:pt idx="3257">
                  <c:v>77644617</c:v>
                </c:pt>
                <c:pt idx="3258">
                  <c:v>167431050</c:v>
                </c:pt>
                <c:pt idx="3259">
                  <c:v>396863592</c:v>
                </c:pt>
                <c:pt idx="3260">
                  <c:v>8596567</c:v>
                </c:pt>
                <c:pt idx="3261">
                  <c:v>-30398964</c:v>
                </c:pt>
                <c:pt idx="3262">
                  <c:v>287617598</c:v>
                </c:pt>
                <c:pt idx="3263">
                  <c:v>143440742</c:v>
                </c:pt>
                <c:pt idx="3264">
                  <c:v>-33059958</c:v>
                </c:pt>
                <c:pt idx="3265">
                  <c:v>1023958282</c:v>
                </c:pt>
                <c:pt idx="3266">
                  <c:v>78413709</c:v>
                </c:pt>
                <c:pt idx="3267">
                  <c:v>394122525</c:v>
                </c:pt>
                <c:pt idx="3268">
                  <c:v>72989656</c:v>
                </c:pt>
                <c:pt idx="3269">
                  <c:v>63190218</c:v>
                </c:pt>
                <c:pt idx="3270">
                  <c:v>-23742122</c:v>
                </c:pt>
                <c:pt idx="3271">
                  <c:v>-85000000</c:v>
                </c:pt>
                <c:pt idx="3272">
                  <c:v>-70000000</c:v>
                </c:pt>
                <c:pt idx="3273">
                  <c:v>229181900</c:v>
                </c:pt>
                <c:pt idx="3274">
                  <c:v>-43246177</c:v>
                </c:pt>
                <c:pt idx="3275">
                  <c:v>-18266314</c:v>
                </c:pt>
                <c:pt idx="3276">
                  <c:v>47307235</c:v>
                </c:pt>
                <c:pt idx="3277">
                  <c:v>74582037</c:v>
                </c:pt>
                <c:pt idx="3278">
                  <c:v>120872791</c:v>
                </c:pt>
                <c:pt idx="3279">
                  <c:v>16390945</c:v>
                </c:pt>
                <c:pt idx="3280">
                  <c:v>18300000</c:v>
                </c:pt>
                <c:pt idx="3281">
                  <c:v>-20370805</c:v>
                </c:pt>
                <c:pt idx="3282">
                  <c:v>27224654</c:v>
                </c:pt>
                <c:pt idx="3283">
                  <c:v>72850596</c:v>
                </c:pt>
                <c:pt idx="3284">
                  <c:v>51615777</c:v>
                </c:pt>
                <c:pt idx="3285">
                  <c:v>-4000000</c:v>
                </c:pt>
                <c:pt idx="3286">
                  <c:v>-20000000</c:v>
                </c:pt>
                <c:pt idx="3287">
                  <c:v>41510518</c:v>
                </c:pt>
                <c:pt idx="3288">
                  <c:v>56220856</c:v>
                </c:pt>
                <c:pt idx="3289">
                  <c:v>124804407</c:v>
                </c:pt>
                <c:pt idx="3290">
                  <c:v>676693929</c:v>
                </c:pt>
                <c:pt idx="3291">
                  <c:v>-38000000</c:v>
                </c:pt>
                <c:pt idx="3292">
                  <c:v>7129854</c:v>
                </c:pt>
                <c:pt idx="3293">
                  <c:v>-11336160</c:v>
                </c:pt>
                <c:pt idx="3294">
                  <c:v>-199821857</c:v>
                </c:pt>
                <c:pt idx="3295">
                  <c:v>836978080</c:v>
                </c:pt>
                <c:pt idx="3296">
                  <c:v>128608856</c:v>
                </c:pt>
                <c:pt idx="3297">
                  <c:v>43279806</c:v>
                </c:pt>
                <c:pt idx="3298">
                  <c:v>-154877379</c:v>
                </c:pt>
                <c:pt idx="3299">
                  <c:v>-150000000</c:v>
                </c:pt>
                <c:pt idx="3300">
                  <c:v>57975342</c:v>
                </c:pt>
                <c:pt idx="3301">
                  <c:v>-36962597</c:v>
                </c:pt>
                <c:pt idx="3302">
                  <c:v>180162278</c:v>
                </c:pt>
                <c:pt idx="3303">
                  <c:v>55600152</c:v>
                </c:pt>
                <c:pt idx="3304">
                  <c:v>-3449650</c:v>
                </c:pt>
                <c:pt idx="3305">
                  <c:v>60417003</c:v>
                </c:pt>
                <c:pt idx="3306">
                  <c:v>201252591</c:v>
                </c:pt>
                <c:pt idx="3307">
                  <c:v>78042097</c:v>
                </c:pt>
                <c:pt idx="3308">
                  <c:v>93171795</c:v>
                </c:pt>
                <c:pt idx="3309">
                  <c:v>-3512375</c:v>
                </c:pt>
                <c:pt idx="3310">
                  <c:v>94113</c:v>
                </c:pt>
                <c:pt idx="3311">
                  <c:v>-17391658</c:v>
                </c:pt>
                <c:pt idx="3312">
                  <c:v>289579472</c:v>
                </c:pt>
                <c:pt idx="3313">
                  <c:v>98446172</c:v>
                </c:pt>
                <c:pt idx="3314">
                  <c:v>34907074</c:v>
                </c:pt>
                <c:pt idx="3315">
                  <c:v>16939757</c:v>
                </c:pt>
                <c:pt idx="3316">
                  <c:v>-54887223</c:v>
                </c:pt>
                <c:pt idx="3317">
                  <c:v>167972226</c:v>
                </c:pt>
                <c:pt idx="3318">
                  <c:v>39059189</c:v>
                </c:pt>
                <c:pt idx="3319">
                  <c:v>21333545</c:v>
                </c:pt>
                <c:pt idx="3320">
                  <c:v>117557117</c:v>
                </c:pt>
                <c:pt idx="3321">
                  <c:v>-65000000</c:v>
                </c:pt>
                <c:pt idx="3322">
                  <c:v>272897920</c:v>
                </c:pt>
                <c:pt idx="3323">
                  <c:v>202064899</c:v>
                </c:pt>
                <c:pt idx="3324">
                  <c:v>609208836</c:v>
                </c:pt>
                <c:pt idx="3325">
                  <c:v>-39717578</c:v>
                </c:pt>
                <c:pt idx="3326">
                  <c:v>-10000000</c:v>
                </c:pt>
                <c:pt idx="3327">
                  <c:v>16404660</c:v>
                </c:pt>
                <c:pt idx="3328">
                  <c:v>266000317</c:v>
                </c:pt>
                <c:pt idx="3329">
                  <c:v>-6000000</c:v>
                </c:pt>
                <c:pt idx="3330">
                  <c:v>55411570</c:v>
                </c:pt>
                <c:pt idx="3331">
                  <c:v>540516673</c:v>
                </c:pt>
                <c:pt idx="3332">
                  <c:v>25288072</c:v>
                </c:pt>
                <c:pt idx="3333">
                  <c:v>232243292</c:v>
                </c:pt>
                <c:pt idx="3334">
                  <c:v>120353965</c:v>
                </c:pt>
                <c:pt idx="3335">
                  <c:v>755775804</c:v>
                </c:pt>
                <c:pt idx="3336">
                  <c:v>181827909</c:v>
                </c:pt>
                <c:pt idx="3337">
                  <c:v>276535383</c:v>
                </c:pt>
                <c:pt idx="3338">
                  <c:v>-10570715</c:v>
                </c:pt>
                <c:pt idx="3339">
                  <c:v>-16431661</c:v>
                </c:pt>
                <c:pt idx="3340">
                  <c:v>-20042375</c:v>
                </c:pt>
                <c:pt idx="3341">
                  <c:v>-32819548</c:v>
                </c:pt>
                <c:pt idx="3342">
                  <c:v>44628200</c:v>
                </c:pt>
                <c:pt idx="3343">
                  <c:v>34458207</c:v>
                </c:pt>
                <c:pt idx="3344">
                  <c:v>-185600000</c:v>
                </c:pt>
                <c:pt idx="3345">
                  <c:v>-18521991</c:v>
                </c:pt>
                <c:pt idx="3346">
                  <c:v>50774490</c:v>
                </c:pt>
                <c:pt idx="3347">
                  <c:v>-12648338</c:v>
                </c:pt>
              </c:numCache>
            </c:numRef>
          </c:yVal>
          <c:smooth val="0"/>
          <c:extLst>
            <c:ext xmlns:c16="http://schemas.microsoft.com/office/drawing/2014/chart" uri="{C3380CC4-5D6E-409C-BE32-E72D297353CC}">
              <c16:uniqueId val="{00000000-31C2-4392-A08D-309F3BF22E2F}"/>
            </c:ext>
          </c:extLst>
        </c:ser>
        <c:dLbls>
          <c:showLegendKey val="0"/>
          <c:showVal val="0"/>
          <c:showCatName val="0"/>
          <c:showSerName val="0"/>
          <c:showPercent val="0"/>
          <c:showBubbleSize val="0"/>
        </c:dLbls>
        <c:axId val="48008079"/>
        <c:axId val="48007119"/>
      </c:scatterChart>
      <c:valAx>
        <c:axId val="4800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7119"/>
        <c:crosses val="autoZero"/>
        <c:crossBetween val="midCat"/>
      </c:valAx>
      <c:valAx>
        <c:axId val="4800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0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Table!PivotTable1</c:name>
    <c:fmtId val="0"/>
  </c:pivotSource>
  <c:chart>
    <c:autoTitleDeleted val="1"/>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bar"/>
        <c:grouping val="clustered"/>
        <c:varyColors val="0"/>
        <c:ser>
          <c:idx val="0"/>
          <c:order val="0"/>
          <c:tx>
            <c:strRef>
              <c:f>'Pivot Table'!$B$2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7D7E-43B8-81D3-DD713453349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7D7E-43B8-81D3-DD713453349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7D7E-43B8-81D3-DD713453349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7D7E-43B8-81D3-DD7134533498}"/>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Table'!$A$3:$A$8</c:f>
              <c:strCache>
                <c:ptCount val="5"/>
                <c:pt idx="0">
                  <c:v>Avatar</c:v>
                </c:pt>
                <c:pt idx="1">
                  <c:v>Avengers: Endgame</c:v>
                </c:pt>
                <c:pt idx="2">
                  <c:v>The Lion King</c:v>
                </c:pt>
                <c:pt idx="3">
                  <c:v>Titanic</c:v>
                </c:pt>
                <c:pt idx="4">
                  <c:v>Avatar: The Way of Water</c:v>
                </c:pt>
              </c:strCache>
            </c:strRef>
          </c:cat>
          <c:val>
            <c:numRef>
              <c:f>'Pivot Table'!$B$3:$B$8</c:f>
              <c:numCache>
                <c:formatCode>General</c:formatCode>
                <c:ptCount val="5"/>
                <c:pt idx="0">
                  <c:v>2686706026</c:v>
                </c:pt>
                <c:pt idx="1">
                  <c:v>2443439100</c:v>
                </c:pt>
                <c:pt idx="2">
                  <c:v>2326587206</c:v>
                </c:pt>
                <c:pt idx="3">
                  <c:v>2064743305</c:v>
                </c:pt>
                <c:pt idx="4">
                  <c:v>1970250281</c:v>
                </c:pt>
              </c:numCache>
            </c:numRef>
          </c:val>
          <c:extLst>
            <c:ext xmlns:c16="http://schemas.microsoft.com/office/drawing/2014/chart" uri="{C3380CC4-5D6E-409C-BE32-E72D297353CC}">
              <c16:uniqueId val="{00000000-7D7E-43B8-81D3-DD7134533498}"/>
            </c:ext>
          </c:extLst>
        </c:ser>
        <c:dLbls>
          <c:showLegendKey val="0"/>
          <c:showVal val="1"/>
          <c:showCatName val="0"/>
          <c:showSerName val="0"/>
          <c:showPercent val="0"/>
          <c:showBubbleSize val="0"/>
        </c:dLbls>
        <c:gapWidth val="219"/>
        <c:axId val="1502796415"/>
        <c:axId val="1502793535"/>
      </c:barChart>
      <c:catAx>
        <c:axId val="1502796415"/>
        <c:scaling>
          <c:orientation val="minMax"/>
        </c:scaling>
        <c:delete val="1"/>
        <c:axPos val="l"/>
        <c:numFmt formatCode="General" sourceLinked="1"/>
        <c:majorTickMark val="none"/>
        <c:minorTickMark val="none"/>
        <c:tickLblPos val="nextTo"/>
        <c:crossAx val="1502793535"/>
        <c:crosses val="autoZero"/>
        <c:auto val="1"/>
        <c:lblAlgn val="ctr"/>
        <c:lblOffset val="100"/>
        <c:noMultiLvlLbl val="0"/>
      </c:catAx>
      <c:valAx>
        <c:axId val="1502793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B6-4876-A40A-AD0877E173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B6-4876-A40A-AD0877E173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B6-4876-A40A-AD0877E173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B6-4876-A40A-AD0877E173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B6-4876-A40A-AD0877E17392}"/>
              </c:ext>
            </c:extLst>
          </c:dPt>
          <c:cat>
            <c:strLit>
              <c:ptCount val="5"/>
              <c:pt idx="0">
                <c:v>Adventure</c:v>
              </c:pt>
              <c:pt idx="1">
                <c:v>Comedy</c:v>
              </c:pt>
              <c:pt idx="2">
                <c:v>Crime</c:v>
              </c:pt>
              <c:pt idx="3">
                <c:v>Drama</c:v>
              </c:pt>
              <c:pt idx="4">
                <c:v>Mystery</c:v>
              </c:pt>
            </c:strLit>
          </c:cat>
          <c:val>
            <c:numLit>
              <c:formatCode>General</c:formatCode>
              <c:ptCount val="5"/>
              <c:pt idx="0">
                <c:v>550</c:v>
              </c:pt>
              <c:pt idx="1">
                <c:v>261</c:v>
              </c:pt>
              <c:pt idx="2">
                <c:v>323</c:v>
              </c:pt>
              <c:pt idx="3">
                <c:v>748</c:v>
              </c:pt>
              <c:pt idx="4">
                <c:v>224</c:v>
              </c:pt>
            </c:numLit>
          </c:val>
          <c:extLst>
            <c:ext xmlns:c16="http://schemas.microsoft.com/office/drawing/2014/chart" uri="{C3380CC4-5D6E-409C-BE32-E72D297353CC}">
              <c16:uniqueId val="{00000000-0101-4EE6-B36D-6E6EEA42F000}"/>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Table'!$B$106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Table'!$A$107:$A$111</c:f>
              <c:strCache>
                <c:ptCount val="4"/>
                <c:pt idx="0">
                  <c:v>Blockbuster</c:v>
                </c:pt>
                <c:pt idx="1">
                  <c:v>Flop</c:v>
                </c:pt>
                <c:pt idx="2">
                  <c:v>Hit</c:v>
                </c:pt>
                <c:pt idx="3">
                  <c:v>Superhit</c:v>
                </c:pt>
              </c:strCache>
            </c:strRef>
          </c:cat>
          <c:val>
            <c:numRef>
              <c:f>'Pivot Table'!$B$107:$B$111</c:f>
              <c:numCache>
                <c:formatCode>General</c:formatCode>
                <c:ptCount val="4"/>
                <c:pt idx="0">
                  <c:v>1105</c:v>
                </c:pt>
                <c:pt idx="1">
                  <c:v>546</c:v>
                </c:pt>
                <c:pt idx="2">
                  <c:v>286</c:v>
                </c:pt>
                <c:pt idx="3">
                  <c:v>1411</c:v>
                </c:pt>
              </c:numCache>
            </c:numRef>
          </c:val>
          <c:extLst>
            <c:ext xmlns:c16="http://schemas.microsoft.com/office/drawing/2014/chart" uri="{C3380CC4-5D6E-409C-BE32-E72D297353CC}">
              <c16:uniqueId val="{00000000-277B-4C2F-B7C7-C44DE95408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Table'!$A$219</c:f>
              <c:strCache>
                <c:ptCount val="1"/>
                <c:pt idx="0">
                  <c:v>April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Table'!$B$219</c:f>
              <c:numCache>
                <c:formatCode>General</c:formatCode>
                <c:ptCount val="1"/>
                <c:pt idx="0">
                  <c:v>187</c:v>
                </c:pt>
              </c:numCache>
            </c:numRef>
          </c:val>
          <c:extLst>
            <c:ext xmlns:c16="http://schemas.microsoft.com/office/drawing/2014/chart" uri="{C3380CC4-5D6E-409C-BE32-E72D297353CC}">
              <c16:uniqueId val="{00000000-FEFA-477E-B473-0183201514A5}"/>
            </c:ext>
          </c:extLst>
        </c:ser>
        <c:ser>
          <c:idx val="1"/>
          <c:order val="1"/>
          <c:tx>
            <c:strRef>
              <c:f>'Pivot Table'!$A$220</c:f>
              <c:strCache>
                <c:ptCount val="1"/>
                <c:pt idx="0">
                  <c:v>August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Table'!$B$220</c:f>
              <c:numCache>
                <c:formatCode>General</c:formatCode>
                <c:ptCount val="1"/>
                <c:pt idx="0">
                  <c:v>231</c:v>
                </c:pt>
              </c:numCache>
            </c:numRef>
          </c:val>
          <c:extLst>
            <c:ext xmlns:c16="http://schemas.microsoft.com/office/drawing/2014/chart" uri="{C3380CC4-5D6E-409C-BE32-E72D297353CC}">
              <c16:uniqueId val="{00000001-FEFA-477E-B473-0183201514A5}"/>
            </c:ext>
          </c:extLst>
        </c:ser>
        <c:ser>
          <c:idx val="2"/>
          <c:order val="2"/>
          <c:tx>
            <c:strRef>
              <c:f>'Pivot Table'!$A$221</c:f>
              <c:strCache>
                <c:ptCount val="1"/>
                <c:pt idx="0">
                  <c:v>December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Table'!$B$221</c:f>
              <c:numCache>
                <c:formatCode>General</c:formatCode>
                <c:ptCount val="1"/>
                <c:pt idx="0">
                  <c:v>336</c:v>
                </c:pt>
              </c:numCache>
            </c:numRef>
          </c:val>
          <c:extLst>
            <c:ext xmlns:c16="http://schemas.microsoft.com/office/drawing/2014/chart" uri="{C3380CC4-5D6E-409C-BE32-E72D297353CC}">
              <c16:uniqueId val="{00000002-FEFA-477E-B473-0183201514A5}"/>
            </c:ext>
          </c:extLst>
        </c:ser>
        <c:ser>
          <c:idx val="3"/>
          <c:order val="3"/>
          <c:tx>
            <c:strRef>
              <c:f>'Pivot Table'!$A$222</c:f>
              <c:strCache>
                <c:ptCount val="1"/>
                <c:pt idx="0">
                  <c:v>February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Table'!$B$222</c:f>
              <c:numCache>
                <c:formatCode>General</c:formatCode>
                <c:ptCount val="1"/>
                <c:pt idx="0">
                  <c:v>192</c:v>
                </c:pt>
              </c:numCache>
            </c:numRef>
          </c:val>
          <c:extLst>
            <c:ext xmlns:c16="http://schemas.microsoft.com/office/drawing/2014/chart" uri="{C3380CC4-5D6E-409C-BE32-E72D297353CC}">
              <c16:uniqueId val="{00000003-FEFA-477E-B473-0183201514A5}"/>
            </c:ext>
          </c:extLst>
        </c:ser>
        <c:ser>
          <c:idx val="4"/>
          <c:order val="4"/>
          <c:tx>
            <c:strRef>
              <c:f>'Pivot Table'!$A$223</c:f>
              <c:strCache>
                <c:ptCount val="1"/>
                <c:pt idx="0">
                  <c:v>January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Table'!$B$223</c:f>
              <c:numCache>
                <c:formatCode>General</c:formatCode>
                <c:ptCount val="1"/>
                <c:pt idx="0">
                  <c:v>248</c:v>
                </c:pt>
              </c:numCache>
            </c:numRef>
          </c:val>
          <c:extLst>
            <c:ext xmlns:c16="http://schemas.microsoft.com/office/drawing/2014/chart" uri="{C3380CC4-5D6E-409C-BE32-E72D297353CC}">
              <c16:uniqueId val="{00000004-FEFA-477E-B473-0183201514A5}"/>
            </c:ext>
          </c:extLst>
        </c:ser>
        <c:ser>
          <c:idx val="5"/>
          <c:order val="5"/>
          <c:tx>
            <c:strRef>
              <c:f>'Pivot Table'!$A$224</c:f>
              <c:strCache>
                <c:ptCount val="1"/>
                <c:pt idx="0">
                  <c:v>July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Table'!$B$224</c:f>
              <c:numCache>
                <c:formatCode>General</c:formatCode>
                <c:ptCount val="1"/>
                <c:pt idx="0">
                  <c:v>269</c:v>
                </c:pt>
              </c:numCache>
            </c:numRef>
          </c:val>
          <c:extLst>
            <c:ext xmlns:c16="http://schemas.microsoft.com/office/drawing/2014/chart" uri="{C3380CC4-5D6E-409C-BE32-E72D297353CC}">
              <c16:uniqueId val="{00000005-FEFA-477E-B473-0183201514A5}"/>
            </c:ext>
          </c:extLst>
        </c:ser>
        <c:ser>
          <c:idx val="6"/>
          <c:order val="6"/>
          <c:tx>
            <c:strRef>
              <c:f>'Pivot Table'!$A$225</c:f>
              <c:strCache>
                <c:ptCount val="1"/>
                <c:pt idx="0">
                  <c:v>June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Table'!$B$225</c:f>
              <c:numCache>
                <c:formatCode>General</c:formatCode>
                <c:ptCount val="1"/>
                <c:pt idx="0">
                  <c:v>291</c:v>
                </c:pt>
              </c:numCache>
            </c:numRef>
          </c:val>
          <c:extLst>
            <c:ext xmlns:c16="http://schemas.microsoft.com/office/drawing/2014/chart" uri="{C3380CC4-5D6E-409C-BE32-E72D297353CC}">
              <c16:uniqueId val="{00000006-FEFA-477E-B473-0183201514A5}"/>
            </c:ext>
          </c:extLst>
        </c:ser>
        <c:ser>
          <c:idx val="7"/>
          <c:order val="7"/>
          <c:tx>
            <c:strRef>
              <c:f>'Pivot Table'!$A$226</c:f>
              <c:strCache>
                <c:ptCount val="1"/>
                <c:pt idx="0">
                  <c:v>March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Table'!$B$226</c:f>
              <c:numCache>
                <c:formatCode>General</c:formatCode>
                <c:ptCount val="1"/>
                <c:pt idx="0">
                  <c:v>253</c:v>
                </c:pt>
              </c:numCache>
            </c:numRef>
          </c:val>
          <c:extLst>
            <c:ext xmlns:c16="http://schemas.microsoft.com/office/drawing/2014/chart" uri="{C3380CC4-5D6E-409C-BE32-E72D297353CC}">
              <c16:uniqueId val="{00000007-FEFA-477E-B473-0183201514A5}"/>
            </c:ext>
          </c:extLst>
        </c:ser>
        <c:ser>
          <c:idx val="8"/>
          <c:order val="8"/>
          <c:tx>
            <c:strRef>
              <c:f>'Pivot Table'!$A$227</c:f>
              <c:strCache>
                <c:ptCount val="1"/>
                <c:pt idx="0">
                  <c:v>May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Table'!$B$227</c:f>
              <c:numCache>
                <c:formatCode>General</c:formatCode>
                <c:ptCount val="1"/>
                <c:pt idx="0">
                  <c:v>336</c:v>
                </c:pt>
              </c:numCache>
            </c:numRef>
          </c:val>
          <c:extLst>
            <c:ext xmlns:c16="http://schemas.microsoft.com/office/drawing/2014/chart" uri="{C3380CC4-5D6E-409C-BE32-E72D297353CC}">
              <c16:uniqueId val="{00000008-FEFA-477E-B473-0183201514A5}"/>
            </c:ext>
          </c:extLst>
        </c:ser>
        <c:ser>
          <c:idx val="9"/>
          <c:order val="9"/>
          <c:tx>
            <c:strRef>
              <c:f>'Pivot Table'!$A$228</c:f>
              <c:strCache>
                <c:ptCount val="1"/>
                <c:pt idx="0">
                  <c:v>November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Table'!$B$228</c:f>
              <c:numCache>
                <c:formatCode>General</c:formatCode>
                <c:ptCount val="1"/>
                <c:pt idx="0">
                  <c:v>235</c:v>
                </c:pt>
              </c:numCache>
            </c:numRef>
          </c:val>
          <c:extLst>
            <c:ext xmlns:c16="http://schemas.microsoft.com/office/drawing/2014/chart" uri="{C3380CC4-5D6E-409C-BE32-E72D297353CC}">
              <c16:uniqueId val="{00000009-FEFA-477E-B473-0183201514A5}"/>
            </c:ext>
          </c:extLst>
        </c:ser>
        <c:ser>
          <c:idx val="10"/>
          <c:order val="10"/>
          <c:tx>
            <c:strRef>
              <c:f>'Pivot Table'!$A$229</c:f>
              <c:strCache>
                <c:ptCount val="1"/>
                <c:pt idx="0">
                  <c:v>October </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Table'!$B$229</c:f>
              <c:numCache>
                <c:formatCode>General</c:formatCode>
                <c:ptCount val="1"/>
                <c:pt idx="0">
                  <c:v>217</c:v>
                </c:pt>
              </c:numCache>
            </c:numRef>
          </c:val>
          <c:extLst>
            <c:ext xmlns:c16="http://schemas.microsoft.com/office/drawing/2014/chart" uri="{C3380CC4-5D6E-409C-BE32-E72D297353CC}">
              <c16:uniqueId val="{0000000A-FEFA-477E-B473-0183201514A5}"/>
            </c:ext>
          </c:extLst>
        </c:ser>
        <c:ser>
          <c:idx val="11"/>
          <c:order val="11"/>
          <c:tx>
            <c:strRef>
              <c:f>'Pivot Table'!$A$230</c:f>
              <c:strCache>
                <c:ptCount val="1"/>
                <c:pt idx="0">
                  <c:v>September </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Table'!$B$230</c:f>
              <c:numCache>
                <c:formatCode>General</c:formatCode>
                <c:ptCount val="1"/>
                <c:pt idx="0">
                  <c:v>419</c:v>
                </c:pt>
              </c:numCache>
            </c:numRef>
          </c:val>
          <c:extLst>
            <c:ext xmlns:c16="http://schemas.microsoft.com/office/drawing/2014/chart" uri="{C3380CC4-5D6E-409C-BE32-E72D297353CC}">
              <c16:uniqueId val="{0000000B-FEFA-477E-B473-0183201514A5}"/>
            </c:ext>
          </c:extLst>
        </c:ser>
        <c:ser>
          <c:idx val="12"/>
          <c:order val="12"/>
          <c:tx>
            <c:strRef>
              <c:f>'Pivot Table'!$A$231</c:f>
              <c:strCache>
                <c:ptCount val="1"/>
                <c:pt idx="0">
                  <c:v>#VALUE!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Table'!$B$231</c:f>
              <c:numCache>
                <c:formatCode>General</c:formatCode>
                <c:ptCount val="1"/>
                <c:pt idx="0">
                  <c:v>134</c:v>
                </c:pt>
              </c:numCache>
            </c:numRef>
          </c:val>
          <c:extLst>
            <c:ext xmlns:c16="http://schemas.microsoft.com/office/drawing/2014/chart" uri="{C3380CC4-5D6E-409C-BE32-E72D297353CC}">
              <c16:uniqueId val="{0000000C-FEFA-477E-B473-0183201514A5}"/>
            </c:ext>
          </c:extLst>
        </c:ser>
        <c:dLbls>
          <c:dLblPos val="outEnd"/>
          <c:showLegendKey val="0"/>
          <c:showVal val="1"/>
          <c:showCatName val="0"/>
          <c:showSerName val="0"/>
          <c:showPercent val="0"/>
          <c:showBubbleSize val="0"/>
        </c:dLbls>
        <c:gapWidth val="219"/>
        <c:overlap val="-27"/>
        <c:axId val="672592400"/>
        <c:axId val="672592880"/>
      </c:barChart>
      <c:catAx>
        <c:axId val="6725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92880"/>
        <c:crosses val="autoZero"/>
        <c:auto val="1"/>
        <c:lblAlgn val="ctr"/>
        <c:lblOffset val="100"/>
        <c:noMultiLvlLbl val="0"/>
      </c:catAx>
      <c:valAx>
        <c:axId val="67259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592400"/>
        <c:crosses val="autoZero"/>
        <c:crossBetween val="between"/>
      </c:valAx>
      <c:spPr>
        <a:noFill/>
        <a:ln>
          <a:noFill/>
        </a:ln>
        <a:effectLst/>
      </c:spPr>
    </c:plotArea>
    <c:legend>
      <c:legendPos val="b"/>
      <c:layout>
        <c:manualLayout>
          <c:xMode val="edge"/>
          <c:yMode val="edge"/>
          <c:x val="9.5443637727102293E-2"/>
          <c:y val="0.73399685039370077"/>
          <c:w val="0.74417731874424786"/>
          <c:h val="0.23400314960629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Table'!$D$24</c:f>
              <c:strCache>
                <c:ptCount val="1"/>
                <c:pt idx="0">
                  <c:v>Row Labels</c:v>
                </c:pt>
              </c:strCache>
            </c:strRef>
          </c:tx>
          <c:spPr>
            <a:solidFill>
              <a:schemeClr val="accent1"/>
            </a:solidFill>
            <a:ln>
              <a:noFill/>
            </a:ln>
            <a:effectLst/>
          </c:spPr>
          <c:invertIfNegative val="0"/>
          <c:val>
            <c:numRef>
              <c:f>'Pivot Table'!$D$25:$D$30</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0-ACCE-4D71-AABD-0251E184FF06}"/>
            </c:ext>
          </c:extLst>
        </c:ser>
        <c:dLbls>
          <c:showLegendKey val="0"/>
          <c:showVal val="0"/>
          <c:showCatName val="0"/>
          <c:showSerName val="0"/>
          <c:showPercent val="0"/>
          <c:showBubbleSize val="0"/>
        </c:dLbls>
        <c:gapWidth val="219"/>
        <c:overlap val="-27"/>
        <c:axId val="459394208"/>
        <c:axId val="459393728"/>
      </c:barChart>
      <c:lineChart>
        <c:grouping val="standard"/>
        <c:varyColors val="0"/>
        <c:ser>
          <c:idx val="1"/>
          <c:order val="1"/>
          <c:tx>
            <c:strRef>
              <c:f>'Pivot Table'!$E$24</c:f>
              <c:strCache>
                <c:ptCount val="1"/>
                <c:pt idx="0">
                  <c:v>Average of averageRating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'Pivot Table'!$E$25:$E$30</c:f>
              <c:numCache>
                <c:formatCode>General</c:formatCode>
                <c:ptCount val="6"/>
                <c:pt idx="0">
                  <c:v>7.480952380952381</c:v>
                </c:pt>
                <c:pt idx="1">
                  <c:v>7.3234374999999972</c:v>
                </c:pt>
                <c:pt idx="2">
                  <c:v>7.8</c:v>
                </c:pt>
                <c:pt idx="3">
                  <c:v>7.2</c:v>
                </c:pt>
                <c:pt idx="4">
                  <c:v>7.8</c:v>
                </c:pt>
              </c:numCache>
            </c:numRef>
          </c:val>
          <c:smooth val="0"/>
          <c:extLst>
            <c:ext xmlns:c16="http://schemas.microsoft.com/office/drawing/2014/chart" uri="{C3380CC4-5D6E-409C-BE32-E72D297353CC}">
              <c16:uniqueId val="{00000001-ACCE-4D71-AABD-0251E184FF06}"/>
            </c:ext>
          </c:extLst>
        </c:ser>
        <c:dLbls>
          <c:showLegendKey val="0"/>
          <c:showVal val="0"/>
          <c:showCatName val="0"/>
          <c:showSerName val="0"/>
          <c:showPercent val="0"/>
          <c:showBubbleSize val="0"/>
        </c:dLbls>
        <c:marker val="1"/>
        <c:smooth val="0"/>
        <c:axId val="754408064"/>
        <c:axId val="754407584"/>
      </c:lineChart>
      <c:catAx>
        <c:axId val="459394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93728"/>
        <c:crosses val="autoZero"/>
        <c:auto val="1"/>
        <c:lblAlgn val="ctr"/>
        <c:lblOffset val="100"/>
        <c:noMultiLvlLbl val="0"/>
      </c:catAx>
      <c:valAx>
        <c:axId val="45939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94208"/>
        <c:crosses val="autoZero"/>
        <c:crossBetween val="between"/>
      </c:valAx>
      <c:valAx>
        <c:axId val="754407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408064"/>
        <c:crosses val="max"/>
        <c:crossBetween val="between"/>
      </c:valAx>
      <c:catAx>
        <c:axId val="754408064"/>
        <c:scaling>
          <c:orientation val="minMax"/>
        </c:scaling>
        <c:delete val="1"/>
        <c:axPos val="b"/>
        <c:majorTickMark val="out"/>
        <c:minorTickMark val="none"/>
        <c:tickLblPos val="nextTo"/>
        <c:crossAx val="75440758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Table'!$F$71</c:f>
              <c:strCache>
                <c:ptCount val="1"/>
                <c:pt idx="0">
                  <c:v>Total</c:v>
                </c:pt>
              </c:strCache>
            </c:strRef>
          </c:tx>
          <c:spPr>
            <a:solidFill>
              <a:schemeClr val="accent1"/>
            </a:solidFill>
            <a:ln>
              <a:noFill/>
            </a:ln>
            <a:effectLst/>
          </c:spPr>
          <c:cat>
            <c:strRef>
              <c:f>'Pivot Table'!$E$72:$E$77</c:f>
              <c:strCache>
                <c:ptCount val="5"/>
                <c:pt idx="0">
                  <c:v>7.1</c:v>
                </c:pt>
                <c:pt idx="1">
                  <c:v>7.3</c:v>
                </c:pt>
                <c:pt idx="2">
                  <c:v>7.6</c:v>
                </c:pt>
                <c:pt idx="3">
                  <c:v>7.7</c:v>
                </c:pt>
                <c:pt idx="4">
                  <c:v>7.8</c:v>
                </c:pt>
              </c:strCache>
            </c:strRef>
          </c:cat>
          <c:val>
            <c:numRef>
              <c:f>'Pivot Table'!$F$72:$F$77</c:f>
              <c:numCache>
                <c:formatCode>General</c:formatCode>
                <c:ptCount val="5"/>
                <c:pt idx="0">
                  <c:v>29836435</c:v>
                </c:pt>
                <c:pt idx="1">
                  <c:v>33054777</c:v>
                </c:pt>
                <c:pt idx="2">
                  <c:v>31503798</c:v>
                </c:pt>
                <c:pt idx="3">
                  <c:v>29739199</c:v>
                </c:pt>
                <c:pt idx="4">
                  <c:v>31176852</c:v>
                </c:pt>
              </c:numCache>
            </c:numRef>
          </c:val>
          <c:extLst>
            <c:ext xmlns:c16="http://schemas.microsoft.com/office/drawing/2014/chart" uri="{C3380CC4-5D6E-409C-BE32-E72D297353CC}">
              <c16:uniqueId val="{00000000-2A68-4F53-BC1F-FCDF61C6D2FC}"/>
            </c:ext>
          </c:extLst>
        </c:ser>
        <c:dLbls>
          <c:showLegendKey val="0"/>
          <c:showVal val="0"/>
          <c:showCatName val="0"/>
          <c:showSerName val="0"/>
          <c:showPercent val="0"/>
          <c:showBubbleSize val="0"/>
        </c:dLbls>
        <c:axId val="474008512"/>
        <c:axId val="474009472"/>
      </c:areaChart>
      <c:catAx>
        <c:axId val="47400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09472"/>
        <c:crosses val="autoZero"/>
        <c:auto val="1"/>
        <c:lblAlgn val="ctr"/>
        <c:lblOffset val="100"/>
        <c:noMultiLvlLbl val="0"/>
      </c:catAx>
      <c:valAx>
        <c:axId val="47400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085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Table!PivotTable1</c:name>
    <c:fmtId val="7"/>
  </c:pivotSource>
  <c:chart>
    <c:autoTitleDeleted val="1"/>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barChart>
        <c:barDir val="bar"/>
        <c:grouping val="clustered"/>
        <c:varyColors val="0"/>
        <c:ser>
          <c:idx val="0"/>
          <c:order val="0"/>
          <c:tx>
            <c:strRef>
              <c:f>'Pivot Table'!$B$2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7E7-41DA-B5F4-4BF9C69AE06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17E7-41DA-B5F4-4BF9C69AE06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7E7-41DA-B5F4-4BF9C69AE06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17E7-41DA-B5F4-4BF9C69AE06E}"/>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Table'!$A$3:$A$8</c:f>
              <c:strCache>
                <c:ptCount val="5"/>
                <c:pt idx="0">
                  <c:v>Avatar</c:v>
                </c:pt>
                <c:pt idx="1">
                  <c:v>Avengers: Endgame</c:v>
                </c:pt>
                <c:pt idx="2">
                  <c:v>The Lion King</c:v>
                </c:pt>
                <c:pt idx="3">
                  <c:v>Titanic</c:v>
                </c:pt>
                <c:pt idx="4">
                  <c:v>Avatar: The Way of Water</c:v>
                </c:pt>
              </c:strCache>
            </c:strRef>
          </c:cat>
          <c:val>
            <c:numRef>
              <c:f>'Pivot Table'!$B$3:$B$8</c:f>
              <c:numCache>
                <c:formatCode>General</c:formatCode>
                <c:ptCount val="5"/>
                <c:pt idx="0">
                  <c:v>2686706026</c:v>
                </c:pt>
                <c:pt idx="1">
                  <c:v>2443439100</c:v>
                </c:pt>
                <c:pt idx="2">
                  <c:v>2326587206</c:v>
                </c:pt>
                <c:pt idx="3">
                  <c:v>2064743305</c:v>
                </c:pt>
                <c:pt idx="4">
                  <c:v>1970250281</c:v>
                </c:pt>
              </c:numCache>
            </c:numRef>
          </c:val>
          <c:extLst>
            <c:ext xmlns:c16="http://schemas.microsoft.com/office/drawing/2014/chart" uri="{C3380CC4-5D6E-409C-BE32-E72D297353CC}">
              <c16:uniqueId val="{00000008-17E7-41DA-B5F4-4BF9C69AE06E}"/>
            </c:ext>
          </c:extLst>
        </c:ser>
        <c:dLbls>
          <c:showLegendKey val="0"/>
          <c:showVal val="1"/>
          <c:showCatName val="0"/>
          <c:showSerName val="0"/>
          <c:showPercent val="0"/>
          <c:showBubbleSize val="0"/>
        </c:dLbls>
        <c:gapWidth val="219"/>
        <c:axId val="1502796415"/>
        <c:axId val="1502793535"/>
      </c:barChart>
      <c:catAx>
        <c:axId val="1502796415"/>
        <c:scaling>
          <c:orientation val="minMax"/>
        </c:scaling>
        <c:delete val="1"/>
        <c:axPos val="l"/>
        <c:numFmt formatCode="General" sourceLinked="1"/>
        <c:majorTickMark val="none"/>
        <c:minorTickMark val="none"/>
        <c:tickLblPos val="nextTo"/>
        <c:crossAx val="1502793535"/>
        <c:crosses val="autoZero"/>
        <c:auto val="1"/>
        <c:lblAlgn val="ctr"/>
        <c:lblOffset val="100"/>
        <c:noMultiLvlLbl val="0"/>
      </c:catAx>
      <c:valAx>
        <c:axId val="15027935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9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Table!PivotTable21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9900199600798403E-2"/>
              <c:y val="-9.5964832221256221E-18"/>
            </c:manualLayout>
          </c:layout>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9860279441117765E-2"/>
              <c:y val="0"/>
            </c:manualLayout>
          </c:layout>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0978043912175649"/>
              <c:y val="0"/>
            </c:manualLayout>
          </c:layout>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4930139720558882E-2"/>
              <c:y val="-5.0251256281406996E-2"/>
            </c:manualLayout>
          </c:layout>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5A-4276-AF1F-186AE63536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5A-4276-AF1F-186AE63536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5A-4276-AF1F-186AE635362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5A-4276-AF1F-186AE6353629}"/>
              </c:ext>
            </c:extLst>
          </c:dPt>
          <c:dLbls>
            <c:dLbl>
              <c:idx val="0"/>
              <c:layout>
                <c:manualLayout>
                  <c:x val="4.9900199600798403E-2"/>
                  <c:y val="-9.5964832221256221E-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5A-4276-AF1F-186AE6353629}"/>
                </c:ext>
              </c:extLst>
            </c:dLbl>
            <c:dLbl>
              <c:idx val="1"/>
              <c:layout>
                <c:manualLayout>
                  <c:x val="6.9860279441117765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5A-4276-AF1F-186AE6353629}"/>
                </c:ext>
              </c:extLst>
            </c:dLbl>
            <c:dLbl>
              <c:idx val="2"/>
              <c:layout>
                <c:manualLayout>
                  <c:x val="-0.10978043912175649"/>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5A-4276-AF1F-186AE6353629}"/>
                </c:ext>
              </c:extLst>
            </c:dLbl>
            <c:dLbl>
              <c:idx val="3"/>
              <c:layout>
                <c:manualLayout>
                  <c:x val="-3.4930139720558882E-2"/>
                  <c:y val="-5.02512562814069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5A-4276-AF1F-186AE6353629}"/>
                </c:ext>
              </c:extLst>
            </c:dLbl>
            <c:spPr>
              <a:noFill/>
              <a:ln>
                <a:solidFill>
                  <a:srgbClr val="E7E6E6">
                    <a:lumMod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Table'!$A$107:$A$111</c:f>
              <c:strCache>
                <c:ptCount val="4"/>
                <c:pt idx="0">
                  <c:v>Blockbuster</c:v>
                </c:pt>
                <c:pt idx="1">
                  <c:v>Flop</c:v>
                </c:pt>
                <c:pt idx="2">
                  <c:v>Hit</c:v>
                </c:pt>
                <c:pt idx="3">
                  <c:v>Superhit</c:v>
                </c:pt>
              </c:strCache>
            </c:strRef>
          </c:cat>
          <c:val>
            <c:numRef>
              <c:f>'Pivot Table'!$B$107:$B$111</c:f>
              <c:numCache>
                <c:formatCode>General</c:formatCode>
                <c:ptCount val="4"/>
                <c:pt idx="0">
                  <c:v>1105</c:v>
                </c:pt>
                <c:pt idx="1">
                  <c:v>546</c:v>
                </c:pt>
                <c:pt idx="2">
                  <c:v>286</c:v>
                </c:pt>
                <c:pt idx="3">
                  <c:v>1411</c:v>
                </c:pt>
              </c:numCache>
            </c:numRef>
          </c:val>
          <c:extLst>
            <c:ext xmlns:c16="http://schemas.microsoft.com/office/drawing/2014/chart" uri="{C3380CC4-5D6E-409C-BE32-E72D297353CC}">
              <c16:uniqueId val="{00000008-E45A-4276-AF1F-186AE635362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dLbls>
          <c:showLegendKey val="0"/>
          <c:showVal val="0"/>
          <c:showCatName val="0"/>
          <c:showSerName val="0"/>
          <c:showPercent val="0"/>
          <c:showBubbleSize val="0"/>
        </c:dLbls>
        <c:axId val="48008079"/>
        <c:axId val="48007119"/>
      </c:scatterChart>
      <c:valAx>
        <c:axId val="4800807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8007119"/>
        <c:crosses val="autoZero"/>
        <c:crossBetween val="midCat"/>
      </c:valAx>
      <c:valAx>
        <c:axId val="48007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08079"/>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5.7032289568455109E-2"/>
          <c:w val="0.99336662059254432"/>
          <c:h val="0.60721357504730511"/>
        </c:manualLayout>
      </c:layout>
      <c:barChart>
        <c:barDir val="col"/>
        <c:grouping val="clustered"/>
        <c:varyColors val="0"/>
        <c:ser>
          <c:idx val="0"/>
          <c:order val="0"/>
          <c:tx>
            <c:strRef>
              <c:f>'Pivot Table'!$A$219</c:f>
              <c:strCache>
                <c:ptCount val="1"/>
                <c:pt idx="0">
                  <c:v>April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Table'!$B$219</c:f>
              <c:numCache>
                <c:formatCode>General</c:formatCode>
                <c:ptCount val="1"/>
                <c:pt idx="0">
                  <c:v>187</c:v>
                </c:pt>
              </c:numCache>
            </c:numRef>
          </c:val>
          <c:extLst>
            <c:ext xmlns:c16="http://schemas.microsoft.com/office/drawing/2014/chart" uri="{C3380CC4-5D6E-409C-BE32-E72D297353CC}">
              <c16:uniqueId val="{00000000-7C82-48B5-9DEC-DDF6BB24248F}"/>
            </c:ext>
          </c:extLst>
        </c:ser>
        <c:ser>
          <c:idx val="1"/>
          <c:order val="1"/>
          <c:tx>
            <c:strRef>
              <c:f>'Pivot Table'!$A$220</c:f>
              <c:strCache>
                <c:ptCount val="1"/>
                <c:pt idx="0">
                  <c:v>August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Table'!$B$220</c:f>
              <c:numCache>
                <c:formatCode>General</c:formatCode>
                <c:ptCount val="1"/>
                <c:pt idx="0">
                  <c:v>231</c:v>
                </c:pt>
              </c:numCache>
            </c:numRef>
          </c:val>
          <c:extLst>
            <c:ext xmlns:c16="http://schemas.microsoft.com/office/drawing/2014/chart" uri="{C3380CC4-5D6E-409C-BE32-E72D297353CC}">
              <c16:uniqueId val="{00000001-7C82-48B5-9DEC-DDF6BB24248F}"/>
            </c:ext>
          </c:extLst>
        </c:ser>
        <c:ser>
          <c:idx val="2"/>
          <c:order val="2"/>
          <c:tx>
            <c:strRef>
              <c:f>'Pivot Table'!$A$221</c:f>
              <c:strCache>
                <c:ptCount val="1"/>
                <c:pt idx="0">
                  <c:v>December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Table'!$B$221</c:f>
              <c:numCache>
                <c:formatCode>General</c:formatCode>
                <c:ptCount val="1"/>
                <c:pt idx="0">
                  <c:v>336</c:v>
                </c:pt>
              </c:numCache>
            </c:numRef>
          </c:val>
          <c:extLst>
            <c:ext xmlns:c16="http://schemas.microsoft.com/office/drawing/2014/chart" uri="{C3380CC4-5D6E-409C-BE32-E72D297353CC}">
              <c16:uniqueId val="{00000002-7C82-48B5-9DEC-DDF6BB24248F}"/>
            </c:ext>
          </c:extLst>
        </c:ser>
        <c:ser>
          <c:idx val="3"/>
          <c:order val="3"/>
          <c:tx>
            <c:strRef>
              <c:f>'Pivot Table'!$A$222</c:f>
              <c:strCache>
                <c:ptCount val="1"/>
                <c:pt idx="0">
                  <c:v>February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Table'!$B$222</c:f>
              <c:numCache>
                <c:formatCode>General</c:formatCode>
                <c:ptCount val="1"/>
                <c:pt idx="0">
                  <c:v>192</c:v>
                </c:pt>
              </c:numCache>
            </c:numRef>
          </c:val>
          <c:extLst>
            <c:ext xmlns:c16="http://schemas.microsoft.com/office/drawing/2014/chart" uri="{C3380CC4-5D6E-409C-BE32-E72D297353CC}">
              <c16:uniqueId val="{00000003-7C82-48B5-9DEC-DDF6BB24248F}"/>
            </c:ext>
          </c:extLst>
        </c:ser>
        <c:ser>
          <c:idx val="4"/>
          <c:order val="4"/>
          <c:tx>
            <c:strRef>
              <c:f>'Pivot Table'!$A$223</c:f>
              <c:strCache>
                <c:ptCount val="1"/>
                <c:pt idx="0">
                  <c:v>January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Table'!$B$223</c:f>
              <c:numCache>
                <c:formatCode>General</c:formatCode>
                <c:ptCount val="1"/>
                <c:pt idx="0">
                  <c:v>248</c:v>
                </c:pt>
              </c:numCache>
            </c:numRef>
          </c:val>
          <c:extLst>
            <c:ext xmlns:c16="http://schemas.microsoft.com/office/drawing/2014/chart" uri="{C3380CC4-5D6E-409C-BE32-E72D297353CC}">
              <c16:uniqueId val="{00000004-7C82-48B5-9DEC-DDF6BB24248F}"/>
            </c:ext>
          </c:extLst>
        </c:ser>
        <c:ser>
          <c:idx val="5"/>
          <c:order val="5"/>
          <c:tx>
            <c:strRef>
              <c:f>'Pivot Table'!$A$224</c:f>
              <c:strCache>
                <c:ptCount val="1"/>
                <c:pt idx="0">
                  <c:v>July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Table'!$B$224</c:f>
              <c:numCache>
                <c:formatCode>General</c:formatCode>
                <c:ptCount val="1"/>
                <c:pt idx="0">
                  <c:v>269</c:v>
                </c:pt>
              </c:numCache>
            </c:numRef>
          </c:val>
          <c:extLst>
            <c:ext xmlns:c16="http://schemas.microsoft.com/office/drawing/2014/chart" uri="{C3380CC4-5D6E-409C-BE32-E72D297353CC}">
              <c16:uniqueId val="{00000005-7C82-48B5-9DEC-DDF6BB24248F}"/>
            </c:ext>
          </c:extLst>
        </c:ser>
        <c:ser>
          <c:idx val="6"/>
          <c:order val="6"/>
          <c:tx>
            <c:strRef>
              <c:f>'Pivot Table'!$A$225</c:f>
              <c:strCache>
                <c:ptCount val="1"/>
                <c:pt idx="0">
                  <c:v>June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Table'!$B$225</c:f>
              <c:numCache>
                <c:formatCode>General</c:formatCode>
                <c:ptCount val="1"/>
                <c:pt idx="0">
                  <c:v>291</c:v>
                </c:pt>
              </c:numCache>
            </c:numRef>
          </c:val>
          <c:extLst>
            <c:ext xmlns:c16="http://schemas.microsoft.com/office/drawing/2014/chart" uri="{C3380CC4-5D6E-409C-BE32-E72D297353CC}">
              <c16:uniqueId val="{00000006-7C82-48B5-9DEC-DDF6BB24248F}"/>
            </c:ext>
          </c:extLst>
        </c:ser>
        <c:ser>
          <c:idx val="7"/>
          <c:order val="7"/>
          <c:tx>
            <c:strRef>
              <c:f>'Pivot Table'!$A$226</c:f>
              <c:strCache>
                <c:ptCount val="1"/>
                <c:pt idx="0">
                  <c:v>March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Table'!$B$226</c:f>
              <c:numCache>
                <c:formatCode>General</c:formatCode>
                <c:ptCount val="1"/>
                <c:pt idx="0">
                  <c:v>253</c:v>
                </c:pt>
              </c:numCache>
            </c:numRef>
          </c:val>
          <c:extLst>
            <c:ext xmlns:c16="http://schemas.microsoft.com/office/drawing/2014/chart" uri="{C3380CC4-5D6E-409C-BE32-E72D297353CC}">
              <c16:uniqueId val="{00000007-7C82-48B5-9DEC-DDF6BB24248F}"/>
            </c:ext>
          </c:extLst>
        </c:ser>
        <c:ser>
          <c:idx val="8"/>
          <c:order val="8"/>
          <c:tx>
            <c:strRef>
              <c:f>'Pivot Table'!$A$227</c:f>
              <c:strCache>
                <c:ptCount val="1"/>
                <c:pt idx="0">
                  <c:v>May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Table'!$B$227</c:f>
              <c:numCache>
                <c:formatCode>General</c:formatCode>
                <c:ptCount val="1"/>
                <c:pt idx="0">
                  <c:v>336</c:v>
                </c:pt>
              </c:numCache>
            </c:numRef>
          </c:val>
          <c:extLst>
            <c:ext xmlns:c16="http://schemas.microsoft.com/office/drawing/2014/chart" uri="{C3380CC4-5D6E-409C-BE32-E72D297353CC}">
              <c16:uniqueId val="{00000008-7C82-48B5-9DEC-DDF6BB24248F}"/>
            </c:ext>
          </c:extLst>
        </c:ser>
        <c:ser>
          <c:idx val="9"/>
          <c:order val="9"/>
          <c:tx>
            <c:strRef>
              <c:f>'Pivot Table'!$A$228</c:f>
              <c:strCache>
                <c:ptCount val="1"/>
                <c:pt idx="0">
                  <c:v>November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Table'!$B$228</c:f>
              <c:numCache>
                <c:formatCode>General</c:formatCode>
                <c:ptCount val="1"/>
                <c:pt idx="0">
                  <c:v>235</c:v>
                </c:pt>
              </c:numCache>
            </c:numRef>
          </c:val>
          <c:extLst>
            <c:ext xmlns:c16="http://schemas.microsoft.com/office/drawing/2014/chart" uri="{C3380CC4-5D6E-409C-BE32-E72D297353CC}">
              <c16:uniqueId val="{00000009-7C82-48B5-9DEC-DDF6BB24248F}"/>
            </c:ext>
          </c:extLst>
        </c:ser>
        <c:ser>
          <c:idx val="10"/>
          <c:order val="10"/>
          <c:tx>
            <c:strRef>
              <c:f>'Pivot Table'!$A$229</c:f>
              <c:strCache>
                <c:ptCount val="1"/>
                <c:pt idx="0">
                  <c:v>October </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Table'!$B$229</c:f>
              <c:numCache>
                <c:formatCode>General</c:formatCode>
                <c:ptCount val="1"/>
                <c:pt idx="0">
                  <c:v>217</c:v>
                </c:pt>
              </c:numCache>
            </c:numRef>
          </c:val>
          <c:extLst>
            <c:ext xmlns:c16="http://schemas.microsoft.com/office/drawing/2014/chart" uri="{C3380CC4-5D6E-409C-BE32-E72D297353CC}">
              <c16:uniqueId val="{0000000A-7C82-48B5-9DEC-DDF6BB24248F}"/>
            </c:ext>
          </c:extLst>
        </c:ser>
        <c:ser>
          <c:idx val="11"/>
          <c:order val="11"/>
          <c:tx>
            <c:strRef>
              <c:f>'Pivot Table'!$A$230</c:f>
              <c:strCache>
                <c:ptCount val="1"/>
                <c:pt idx="0">
                  <c:v>September </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Table'!$B$230</c:f>
              <c:numCache>
                <c:formatCode>General</c:formatCode>
                <c:ptCount val="1"/>
                <c:pt idx="0">
                  <c:v>419</c:v>
                </c:pt>
              </c:numCache>
            </c:numRef>
          </c:val>
          <c:extLst>
            <c:ext xmlns:c16="http://schemas.microsoft.com/office/drawing/2014/chart" uri="{C3380CC4-5D6E-409C-BE32-E72D297353CC}">
              <c16:uniqueId val="{0000000B-7C82-48B5-9DEC-DDF6BB24248F}"/>
            </c:ext>
          </c:extLst>
        </c:ser>
        <c:ser>
          <c:idx val="12"/>
          <c:order val="12"/>
          <c:tx>
            <c:strRef>
              <c:f>'Pivot Table'!$A$231</c:f>
              <c:strCache>
                <c:ptCount val="1"/>
                <c:pt idx="0">
                  <c:v>#VALUE!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Table'!$B$218</c:f>
              <c:strCache>
                <c:ptCount val="1"/>
                <c:pt idx="0">
                  <c:v>count of primaryTitle</c:v>
                </c:pt>
              </c:strCache>
            </c:strRef>
          </c:cat>
          <c:val>
            <c:numRef>
              <c:f>'Pivot Table'!$B$231</c:f>
              <c:numCache>
                <c:formatCode>General</c:formatCode>
                <c:ptCount val="1"/>
                <c:pt idx="0">
                  <c:v>134</c:v>
                </c:pt>
              </c:numCache>
            </c:numRef>
          </c:val>
          <c:extLst>
            <c:ext xmlns:c16="http://schemas.microsoft.com/office/drawing/2014/chart" uri="{C3380CC4-5D6E-409C-BE32-E72D297353CC}">
              <c16:uniqueId val="{0000000C-7C82-48B5-9DEC-DDF6BB24248F}"/>
            </c:ext>
          </c:extLst>
        </c:ser>
        <c:dLbls>
          <c:dLblPos val="outEnd"/>
          <c:showLegendKey val="0"/>
          <c:showVal val="1"/>
          <c:showCatName val="0"/>
          <c:showSerName val="0"/>
          <c:showPercent val="0"/>
          <c:showBubbleSize val="0"/>
        </c:dLbls>
        <c:gapWidth val="219"/>
        <c:overlap val="-27"/>
        <c:axId val="672592400"/>
        <c:axId val="672592880"/>
      </c:barChart>
      <c:catAx>
        <c:axId val="672592400"/>
        <c:scaling>
          <c:orientation val="minMax"/>
        </c:scaling>
        <c:delete val="1"/>
        <c:axPos val="b"/>
        <c:numFmt formatCode="General" sourceLinked="1"/>
        <c:majorTickMark val="none"/>
        <c:minorTickMark val="none"/>
        <c:tickLblPos val="nextTo"/>
        <c:crossAx val="672592880"/>
        <c:crosses val="autoZero"/>
        <c:auto val="1"/>
        <c:lblAlgn val="ctr"/>
        <c:lblOffset val="100"/>
        <c:noMultiLvlLbl val="0"/>
      </c:catAx>
      <c:valAx>
        <c:axId val="672592880"/>
        <c:scaling>
          <c:orientation val="minMax"/>
        </c:scaling>
        <c:delete val="1"/>
        <c:axPos val="l"/>
        <c:numFmt formatCode="General" sourceLinked="1"/>
        <c:majorTickMark val="none"/>
        <c:minorTickMark val="none"/>
        <c:tickLblPos val="nextTo"/>
        <c:crossAx val="672592400"/>
        <c:crosses val="autoZero"/>
        <c:crossBetween val="between"/>
      </c:valAx>
      <c:spPr>
        <a:noFill/>
        <a:ln>
          <a:noFill/>
        </a:ln>
        <a:effectLst/>
      </c:spPr>
    </c:plotArea>
    <c:legend>
      <c:legendPos val="b"/>
      <c:layout>
        <c:manualLayout>
          <c:xMode val="edge"/>
          <c:yMode val="edge"/>
          <c:x val="9.5443637727102293E-2"/>
          <c:y val="0.73399685039370077"/>
          <c:w val="0.74417731874424786"/>
          <c:h val="0.23400314960629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55794999309297"/>
          <c:y val="4.975124378109453E-2"/>
          <c:w val="0.79075650830727495"/>
          <c:h val="0.71643227432391843"/>
        </c:manualLayout>
      </c:layout>
      <c:barChart>
        <c:barDir val="col"/>
        <c:grouping val="clustered"/>
        <c:varyColors val="0"/>
        <c:ser>
          <c:idx val="0"/>
          <c:order val="0"/>
          <c:tx>
            <c:strRef>
              <c:f>'Pivot Table'!$D$24</c:f>
              <c:strCache>
                <c:ptCount val="1"/>
                <c:pt idx="0">
                  <c:v>Row Labels</c:v>
                </c:pt>
              </c:strCache>
            </c:strRef>
          </c:tx>
          <c:spPr>
            <a:solidFill>
              <a:schemeClr val="accent1"/>
            </a:solidFill>
            <a:ln>
              <a:noFill/>
            </a:ln>
            <a:effectLst/>
          </c:spPr>
          <c:invertIfNegative val="0"/>
          <c:dLbls>
            <c:delete val="1"/>
          </c:dLbls>
          <c:val>
            <c:numRef>
              <c:f>'Pivot Table'!$D$25:$D$30</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0-36A5-4E30-890D-8343F20AB8EC}"/>
            </c:ext>
          </c:extLst>
        </c:ser>
        <c:dLbls>
          <c:showLegendKey val="0"/>
          <c:showVal val="1"/>
          <c:showCatName val="0"/>
          <c:showSerName val="0"/>
          <c:showPercent val="0"/>
          <c:showBubbleSize val="0"/>
        </c:dLbls>
        <c:gapWidth val="219"/>
        <c:overlap val="-27"/>
        <c:axId val="459394208"/>
        <c:axId val="459393728"/>
      </c:barChart>
      <c:lineChart>
        <c:grouping val="standard"/>
        <c:varyColors val="0"/>
        <c:ser>
          <c:idx val="1"/>
          <c:order val="1"/>
          <c:tx>
            <c:strRef>
              <c:f>'Pivot Table'!$E$24</c:f>
              <c:strCache>
                <c:ptCount val="1"/>
                <c:pt idx="0">
                  <c:v>Average of averageRating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10313531353135313"/>
                  <c:y val="-0.16479400749063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A5-4E30-890D-8343F20AB8EC}"/>
                </c:ext>
              </c:extLst>
            </c:dLbl>
            <c:dLbl>
              <c:idx val="1"/>
              <c:layout>
                <c:manualLayout>
                  <c:x val="-0.11551155115511551"/>
                  <c:y val="0.11235955056179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A5-4E30-890D-8343F20AB8EC}"/>
                </c:ext>
              </c:extLst>
            </c:dLbl>
            <c:dLbl>
              <c:idx val="2"/>
              <c:layout>
                <c:manualLayout>
                  <c:x val="-4.125412541254133E-2"/>
                  <c:y val="-0.11985018726591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A5-4E30-890D-8343F20AB8EC}"/>
                </c:ext>
              </c:extLst>
            </c:dLbl>
            <c:dLbl>
              <c:idx val="3"/>
              <c:layout>
                <c:manualLayout>
                  <c:x val="-2.4752475247524754E-2"/>
                  <c:y val="5.99250936329587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A5-4E30-890D-8343F20AB8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Table'!$E$25:$E$30</c:f>
              <c:numCache>
                <c:formatCode>General</c:formatCode>
                <c:ptCount val="6"/>
                <c:pt idx="0">
                  <c:v>7.480952380952381</c:v>
                </c:pt>
                <c:pt idx="1">
                  <c:v>7.3234374999999972</c:v>
                </c:pt>
                <c:pt idx="2">
                  <c:v>7.8</c:v>
                </c:pt>
                <c:pt idx="3">
                  <c:v>7.2</c:v>
                </c:pt>
                <c:pt idx="4">
                  <c:v>7.8</c:v>
                </c:pt>
              </c:numCache>
            </c:numRef>
          </c:val>
          <c:smooth val="0"/>
          <c:extLst>
            <c:ext xmlns:c16="http://schemas.microsoft.com/office/drawing/2014/chart" uri="{C3380CC4-5D6E-409C-BE32-E72D297353CC}">
              <c16:uniqueId val="{00000001-36A5-4E30-890D-8343F20AB8EC}"/>
            </c:ext>
          </c:extLst>
        </c:ser>
        <c:dLbls>
          <c:showLegendKey val="0"/>
          <c:showVal val="1"/>
          <c:showCatName val="0"/>
          <c:showSerName val="0"/>
          <c:showPercent val="0"/>
          <c:showBubbleSize val="0"/>
        </c:dLbls>
        <c:marker val="1"/>
        <c:smooth val="0"/>
        <c:axId val="754408064"/>
        <c:axId val="754407584"/>
      </c:lineChart>
      <c:catAx>
        <c:axId val="459394208"/>
        <c:scaling>
          <c:orientation val="minMax"/>
        </c:scaling>
        <c:delete val="1"/>
        <c:axPos val="b"/>
        <c:majorTickMark val="none"/>
        <c:minorTickMark val="none"/>
        <c:tickLblPos val="nextTo"/>
        <c:crossAx val="459393728"/>
        <c:crosses val="autoZero"/>
        <c:auto val="1"/>
        <c:lblAlgn val="ctr"/>
        <c:lblOffset val="100"/>
        <c:noMultiLvlLbl val="0"/>
      </c:catAx>
      <c:valAx>
        <c:axId val="4593937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94208"/>
        <c:crosses val="autoZero"/>
        <c:crossBetween val="between"/>
      </c:valAx>
      <c:valAx>
        <c:axId val="754407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408064"/>
        <c:crosses val="max"/>
        <c:crossBetween val="between"/>
      </c:valAx>
      <c:catAx>
        <c:axId val="754408064"/>
        <c:scaling>
          <c:orientation val="minMax"/>
        </c:scaling>
        <c:delete val="1"/>
        <c:axPos val="b"/>
        <c:majorTickMark val="out"/>
        <c:minorTickMark val="none"/>
        <c:tickLblPos val="nextTo"/>
        <c:crossAx val="7544075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[IMDB_Movicexlsx.xlsx]Pivot Table!PivotTable19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Table'!$F$71</c:f>
              <c:strCache>
                <c:ptCount val="1"/>
                <c:pt idx="0">
                  <c:v>Total</c:v>
                </c:pt>
              </c:strCache>
            </c:strRef>
          </c:tx>
          <c:spPr>
            <a:solidFill>
              <a:schemeClr val="accent1"/>
            </a:solidFill>
            <a:ln>
              <a:noFill/>
            </a:ln>
            <a:effectLst/>
          </c:spP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Table'!$E$72:$E$77</c:f>
              <c:strCache>
                <c:ptCount val="5"/>
                <c:pt idx="0">
                  <c:v>7.1</c:v>
                </c:pt>
                <c:pt idx="1">
                  <c:v>7.3</c:v>
                </c:pt>
                <c:pt idx="2">
                  <c:v>7.6</c:v>
                </c:pt>
                <c:pt idx="3">
                  <c:v>7.7</c:v>
                </c:pt>
                <c:pt idx="4">
                  <c:v>7.8</c:v>
                </c:pt>
              </c:strCache>
            </c:strRef>
          </c:cat>
          <c:val>
            <c:numRef>
              <c:f>'Pivot Table'!$F$72:$F$77</c:f>
              <c:numCache>
                <c:formatCode>General</c:formatCode>
                <c:ptCount val="5"/>
                <c:pt idx="0">
                  <c:v>29836435</c:v>
                </c:pt>
                <c:pt idx="1">
                  <c:v>33054777</c:v>
                </c:pt>
                <c:pt idx="2">
                  <c:v>31503798</c:v>
                </c:pt>
                <c:pt idx="3">
                  <c:v>29739199</c:v>
                </c:pt>
                <c:pt idx="4">
                  <c:v>31176852</c:v>
                </c:pt>
              </c:numCache>
            </c:numRef>
          </c:val>
          <c:extLst>
            <c:ext xmlns:c16="http://schemas.microsoft.com/office/drawing/2014/chart" uri="{C3380CC4-5D6E-409C-BE32-E72D297353CC}">
              <c16:uniqueId val="{00000000-CDF4-4BCC-A94F-86EBC522E344}"/>
            </c:ext>
          </c:extLst>
        </c:ser>
        <c:dLbls>
          <c:showLegendKey val="0"/>
          <c:showVal val="1"/>
          <c:showCatName val="0"/>
          <c:showSerName val="0"/>
          <c:showPercent val="0"/>
          <c:showBubbleSize val="0"/>
        </c:dLbls>
        <c:axId val="474008512"/>
        <c:axId val="474009472"/>
      </c:areaChart>
      <c:catAx>
        <c:axId val="47400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09472"/>
        <c:crosses val="autoZero"/>
        <c:auto val="1"/>
        <c:lblAlgn val="ctr"/>
        <c:lblOffset val="100"/>
        <c:noMultiLvlLbl val="0"/>
      </c:catAx>
      <c:valAx>
        <c:axId val="474009472"/>
        <c:scaling>
          <c:orientation val="minMax"/>
        </c:scaling>
        <c:delete val="1"/>
        <c:axPos val="l"/>
        <c:numFmt formatCode="General" sourceLinked="1"/>
        <c:majorTickMark val="none"/>
        <c:minorTickMark val="none"/>
        <c:tickLblPos val="nextTo"/>
        <c:crossAx val="474008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99060</xdr:rowOff>
    </xdr:from>
    <xdr:to>
      <xdr:col>3</xdr:col>
      <xdr:colOff>594360</xdr:colOff>
      <xdr:row>47</xdr:row>
      <xdr:rowOff>175260</xdr:rowOff>
    </xdr:to>
    <xdr:graphicFrame macro="">
      <xdr:nvGraphicFramePr>
        <xdr:cNvPr id="2" name="Chart 1">
          <a:extLst>
            <a:ext uri="{FF2B5EF4-FFF2-40B4-BE49-F238E27FC236}">
              <a16:creationId xmlns:a16="http://schemas.microsoft.com/office/drawing/2014/main" id="{ACFFA036-4F7B-41B4-A0B2-005BBC2F8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121920</xdr:colOff>
      <xdr:row>0</xdr:row>
      <xdr:rowOff>99060</xdr:rowOff>
    </xdr:from>
    <xdr:to>
      <xdr:col>8</xdr:col>
      <xdr:colOff>76200</xdr:colOff>
      <xdr:row>10</xdr:row>
      <xdr:rowOff>160020</xdr:rowOff>
    </xdr:to>
    <xdr:graphicFrame macro="">
      <xdr:nvGraphicFramePr>
        <xdr:cNvPr id="6" name="Chart 5">
          <a:extLst>
            <a:ext uri="{FF2B5EF4-FFF2-40B4-BE49-F238E27FC236}">
              <a16:creationId xmlns:a16="http://schemas.microsoft.com/office/drawing/2014/main" id="{A15E5760-E30A-E051-605B-D81342AF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194</xdr:row>
      <xdr:rowOff>45720</xdr:rowOff>
    </xdr:from>
    <xdr:to>
      <xdr:col>8</xdr:col>
      <xdr:colOff>426720</xdr:colOff>
      <xdr:row>206</xdr:row>
      <xdr:rowOff>72390</xdr:rowOff>
    </xdr:to>
    <xdr:graphicFrame macro="">
      <xdr:nvGraphicFramePr>
        <xdr:cNvPr id="13" name="Chart 12">
          <a:extLst>
            <a:ext uri="{FF2B5EF4-FFF2-40B4-BE49-F238E27FC236}">
              <a16:creationId xmlns:a16="http://schemas.microsoft.com/office/drawing/2014/main" id="{84403ADF-7423-5AFB-AA89-C9E142E9B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228600</xdr:colOff>
      <xdr:row>144</xdr:row>
      <xdr:rowOff>175261</xdr:rowOff>
    </xdr:from>
    <xdr:to>
      <xdr:col>6</xdr:col>
      <xdr:colOff>7620</xdr:colOff>
      <xdr:row>151</xdr:row>
      <xdr:rowOff>144781</xdr:rowOff>
    </xdr:to>
    <mc:AlternateContent xmlns:mc="http://schemas.openxmlformats.org/markup-compatibility/2006" xmlns:a14="http://schemas.microsoft.com/office/drawing/2010/main">
      <mc:Choice Requires="a14">
        <xdr:graphicFrame macro="">
          <xdr:nvGraphicFramePr>
            <xdr:cNvPr id="15" name="Runtime Category">
              <a:extLst>
                <a:ext uri="{FF2B5EF4-FFF2-40B4-BE49-F238E27FC236}">
                  <a16:creationId xmlns:a16="http://schemas.microsoft.com/office/drawing/2014/main" id="{1F9F4C99-55A9-6B46-D0A4-4831E5D209A0}"/>
                </a:ext>
              </a:extLst>
            </xdr:cNvPr>
            <xdr:cNvGraphicFramePr/>
          </xdr:nvGraphicFramePr>
          <xdr:xfrm>
            <a:off x="0" y="0"/>
            <a:ext cx="0" cy="0"/>
          </xdr:xfrm>
          <a:graphic>
            <a:graphicData uri="http://schemas.microsoft.com/office/drawing/2010/slicer">
              <sle:slicer xmlns:sle="http://schemas.microsoft.com/office/drawing/2010/slicer" name="Runtime Category"/>
            </a:graphicData>
          </a:graphic>
        </xdr:graphicFrame>
      </mc:Choice>
      <mc:Fallback xmlns="">
        <xdr:sp macro="" textlink="">
          <xdr:nvSpPr>
            <xdr:cNvPr id="0" name=""/>
            <xdr:cNvSpPr>
              <a:spLocks noTextEdit="1"/>
            </xdr:cNvSpPr>
          </xdr:nvSpPr>
          <xdr:spPr>
            <a:xfrm>
              <a:off x="3619500" y="26509981"/>
              <a:ext cx="17526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144</xdr:row>
      <xdr:rowOff>114301</xdr:rowOff>
    </xdr:from>
    <xdr:to>
      <xdr:col>10</xdr:col>
      <xdr:colOff>335280</xdr:colOff>
      <xdr:row>153</xdr:row>
      <xdr:rowOff>15241</xdr:rowOff>
    </xdr:to>
    <mc:AlternateContent xmlns:mc="http://schemas.openxmlformats.org/markup-compatibility/2006" xmlns:a14="http://schemas.microsoft.com/office/drawing/2010/main">
      <mc:Choice Requires="a14">
        <xdr:graphicFrame macro="">
          <xdr:nvGraphicFramePr>
            <xdr:cNvPr id="17" name="Rating Category">
              <a:extLst>
                <a:ext uri="{FF2B5EF4-FFF2-40B4-BE49-F238E27FC236}">
                  <a16:creationId xmlns:a16="http://schemas.microsoft.com/office/drawing/2014/main" id="{19E681CA-FE68-3357-2496-13E0BA67060A}"/>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5692140" y="26449021"/>
              <a:ext cx="169164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144</xdr:row>
      <xdr:rowOff>38101</xdr:rowOff>
    </xdr:from>
    <xdr:to>
      <xdr:col>13</xdr:col>
      <xdr:colOff>441960</xdr:colOff>
      <xdr:row>153</xdr:row>
      <xdr:rowOff>15241</xdr:rowOff>
    </xdr:to>
    <mc:AlternateContent xmlns:mc="http://schemas.openxmlformats.org/markup-compatibility/2006" xmlns:a14="http://schemas.microsoft.com/office/drawing/2010/main">
      <mc:Choice Requires="a14">
        <xdr:graphicFrame macro="">
          <xdr:nvGraphicFramePr>
            <xdr:cNvPr id="20" name="Movie Status">
              <a:extLst>
                <a:ext uri="{FF2B5EF4-FFF2-40B4-BE49-F238E27FC236}">
                  <a16:creationId xmlns:a16="http://schemas.microsoft.com/office/drawing/2014/main" id="{7643AA7D-051C-C497-B044-7ED101AAD247}"/>
                </a:ext>
              </a:extLst>
            </xdr:cNvPr>
            <xdr:cNvGraphicFramePr/>
          </xdr:nvGraphicFramePr>
          <xdr:xfrm>
            <a:off x="0" y="0"/>
            <a:ext cx="0" cy="0"/>
          </xdr:xfrm>
          <a:graphic>
            <a:graphicData uri="http://schemas.microsoft.com/office/drawing/2010/slicer">
              <sle:slicer xmlns:sle="http://schemas.microsoft.com/office/drawing/2010/slicer" name="Movie Status"/>
            </a:graphicData>
          </a:graphic>
        </xdr:graphicFrame>
      </mc:Choice>
      <mc:Fallback xmlns="">
        <xdr:sp macro="" textlink="">
          <xdr:nvSpPr>
            <xdr:cNvPr id="0" name=""/>
            <xdr:cNvSpPr>
              <a:spLocks noTextEdit="1"/>
            </xdr:cNvSpPr>
          </xdr:nvSpPr>
          <xdr:spPr>
            <a:xfrm>
              <a:off x="7536180" y="26372821"/>
              <a:ext cx="178308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754380</xdr:colOff>
      <xdr:row>105</xdr:row>
      <xdr:rowOff>99060</xdr:rowOff>
    </xdr:from>
    <xdr:to>
      <xdr:col>9</xdr:col>
      <xdr:colOff>533400</xdr:colOff>
      <xdr:row>115</xdr:row>
      <xdr:rowOff>41910</xdr:rowOff>
    </xdr:to>
    <xdr:graphicFrame macro="">
      <xdr:nvGraphicFramePr>
        <xdr:cNvPr id="7" name="Chart 6">
          <a:extLst>
            <a:ext uri="{FF2B5EF4-FFF2-40B4-BE49-F238E27FC236}">
              <a16:creationId xmlns:a16="http://schemas.microsoft.com/office/drawing/2014/main" id="{9EEE4F95-4C63-42E0-AE93-0EF51C855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190500</xdr:colOff>
      <xdr:row>215</xdr:row>
      <xdr:rowOff>38100</xdr:rowOff>
    </xdr:from>
    <xdr:to>
      <xdr:col>13</xdr:col>
      <xdr:colOff>76200</xdr:colOff>
      <xdr:row>228</xdr:row>
      <xdr:rowOff>41910</xdr:rowOff>
    </xdr:to>
    <xdr:graphicFrame macro="">
      <xdr:nvGraphicFramePr>
        <xdr:cNvPr id="16" name="Chart 15">
          <a:extLst>
            <a:ext uri="{FF2B5EF4-FFF2-40B4-BE49-F238E27FC236}">
              <a16:creationId xmlns:a16="http://schemas.microsoft.com/office/drawing/2014/main" id="{77994A3D-A065-2877-98C5-6114F2457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388620</xdr:colOff>
      <xdr:row>25</xdr:row>
      <xdr:rowOff>129540</xdr:rowOff>
    </xdr:from>
    <xdr:to>
      <xdr:col>12</xdr:col>
      <xdr:colOff>548640</xdr:colOff>
      <xdr:row>37</xdr:row>
      <xdr:rowOff>41910</xdr:rowOff>
    </xdr:to>
    <xdr:graphicFrame macro="">
      <xdr:nvGraphicFramePr>
        <xdr:cNvPr id="21" name="Chart 20">
          <a:extLst>
            <a:ext uri="{FF2B5EF4-FFF2-40B4-BE49-F238E27FC236}">
              <a16:creationId xmlns:a16="http://schemas.microsoft.com/office/drawing/2014/main" id="{051DCEC3-7A09-3C25-D0E6-D9A0AD2F2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617220</xdr:colOff>
      <xdr:row>70</xdr:row>
      <xdr:rowOff>99060</xdr:rowOff>
    </xdr:from>
    <xdr:to>
      <xdr:col>11</xdr:col>
      <xdr:colOff>601980</xdr:colOff>
      <xdr:row>84</xdr:row>
      <xdr:rowOff>26670</xdr:rowOff>
    </xdr:to>
    <xdr:graphicFrame macro="">
      <xdr:nvGraphicFramePr>
        <xdr:cNvPr id="22" name="Chart 21">
          <a:extLst>
            <a:ext uri="{FF2B5EF4-FFF2-40B4-BE49-F238E27FC236}">
              <a16:creationId xmlns:a16="http://schemas.microsoft.com/office/drawing/2014/main" id="{3498362D-4284-9030-E689-1DC068176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45720</xdr:rowOff>
    </xdr:from>
    <xdr:to>
      <xdr:col>16</xdr:col>
      <xdr:colOff>388620</xdr:colOff>
      <xdr:row>4</xdr:row>
      <xdr:rowOff>7620</xdr:rowOff>
    </xdr:to>
    <xdr:sp macro="" textlink="">
      <xdr:nvSpPr>
        <xdr:cNvPr id="2" name="Rectangle 1">
          <a:extLst>
            <a:ext uri="{FF2B5EF4-FFF2-40B4-BE49-F238E27FC236}">
              <a16:creationId xmlns:a16="http://schemas.microsoft.com/office/drawing/2014/main" id="{0DDC0E61-D31C-73B5-34C3-E5149EE37DE9}"/>
            </a:ext>
          </a:extLst>
        </xdr:cNvPr>
        <xdr:cNvSpPr/>
      </xdr:nvSpPr>
      <xdr:spPr>
        <a:xfrm>
          <a:off x="22860" y="45720"/>
          <a:ext cx="10119360" cy="69342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tx1"/>
              </a:solidFill>
              <a:latin typeface="Algerian" panose="04020705040A02060702" pitchFamily="82" charset="0"/>
            </a:rPr>
            <a:t>IMDB MOVIES </a:t>
          </a:r>
        </a:p>
      </xdr:txBody>
    </xdr:sp>
    <xdr:clientData/>
  </xdr:twoCellAnchor>
  <xdr:twoCellAnchor>
    <xdr:from>
      <xdr:col>0</xdr:col>
      <xdr:colOff>53340</xdr:colOff>
      <xdr:row>4</xdr:row>
      <xdr:rowOff>60960</xdr:rowOff>
    </xdr:from>
    <xdr:to>
      <xdr:col>2</xdr:col>
      <xdr:colOff>396240</xdr:colOff>
      <xdr:row>27</xdr:row>
      <xdr:rowOff>175260</xdr:rowOff>
    </xdr:to>
    <xdr:sp macro="" textlink="">
      <xdr:nvSpPr>
        <xdr:cNvPr id="3" name="Rectangle 2">
          <a:extLst>
            <a:ext uri="{FF2B5EF4-FFF2-40B4-BE49-F238E27FC236}">
              <a16:creationId xmlns:a16="http://schemas.microsoft.com/office/drawing/2014/main" id="{90D729F6-22E4-77EB-A0A0-B2D3B176A5B5}"/>
            </a:ext>
          </a:extLst>
        </xdr:cNvPr>
        <xdr:cNvSpPr/>
      </xdr:nvSpPr>
      <xdr:spPr>
        <a:xfrm>
          <a:off x="53340" y="792480"/>
          <a:ext cx="1562100" cy="432054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426720</xdr:colOff>
      <xdr:row>7</xdr:row>
      <xdr:rowOff>53340</xdr:rowOff>
    </xdr:from>
    <xdr:to>
      <xdr:col>7</xdr:col>
      <xdr:colOff>167640</xdr:colOff>
      <xdr:row>17</xdr:row>
      <xdr:rowOff>22860</xdr:rowOff>
    </xdr:to>
    <xdr:sp macro="" textlink="">
      <xdr:nvSpPr>
        <xdr:cNvPr id="4" name="Rectangle 3">
          <a:extLst>
            <a:ext uri="{FF2B5EF4-FFF2-40B4-BE49-F238E27FC236}">
              <a16:creationId xmlns:a16="http://schemas.microsoft.com/office/drawing/2014/main" id="{12AA64E6-C92E-2131-9D37-08360ABB4453}"/>
            </a:ext>
          </a:extLst>
        </xdr:cNvPr>
        <xdr:cNvSpPr/>
      </xdr:nvSpPr>
      <xdr:spPr>
        <a:xfrm>
          <a:off x="1645920" y="1333500"/>
          <a:ext cx="2788920" cy="1798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236220</xdr:colOff>
      <xdr:row>7</xdr:row>
      <xdr:rowOff>45720</xdr:rowOff>
    </xdr:from>
    <xdr:to>
      <xdr:col>11</xdr:col>
      <xdr:colOff>586740</xdr:colOff>
      <xdr:row>17</xdr:row>
      <xdr:rowOff>15240</xdr:rowOff>
    </xdr:to>
    <xdr:sp macro="" textlink="">
      <xdr:nvSpPr>
        <xdr:cNvPr id="5" name="Rectangle 4">
          <a:extLst>
            <a:ext uri="{FF2B5EF4-FFF2-40B4-BE49-F238E27FC236}">
              <a16:creationId xmlns:a16="http://schemas.microsoft.com/office/drawing/2014/main" id="{B4CB92AA-E785-B60D-AF0A-3D74DF5BEEE9}"/>
            </a:ext>
          </a:extLst>
        </xdr:cNvPr>
        <xdr:cNvSpPr/>
      </xdr:nvSpPr>
      <xdr:spPr>
        <a:xfrm>
          <a:off x="4503420" y="1325880"/>
          <a:ext cx="2788920" cy="1798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xdr:colOff>
      <xdr:row>7</xdr:row>
      <xdr:rowOff>30480</xdr:rowOff>
    </xdr:from>
    <xdr:to>
      <xdr:col>16</xdr:col>
      <xdr:colOff>381000</xdr:colOff>
      <xdr:row>17</xdr:row>
      <xdr:rowOff>0</xdr:rowOff>
    </xdr:to>
    <xdr:sp macro="" textlink="">
      <xdr:nvSpPr>
        <xdr:cNvPr id="6" name="Rectangle 5">
          <a:extLst>
            <a:ext uri="{FF2B5EF4-FFF2-40B4-BE49-F238E27FC236}">
              <a16:creationId xmlns:a16="http://schemas.microsoft.com/office/drawing/2014/main" id="{D959EC15-90D9-34D7-E4CC-E8E90B6276DF}"/>
            </a:ext>
          </a:extLst>
        </xdr:cNvPr>
        <xdr:cNvSpPr/>
      </xdr:nvSpPr>
      <xdr:spPr>
        <a:xfrm>
          <a:off x="7345680" y="1310640"/>
          <a:ext cx="2788920" cy="17983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190500</xdr:colOff>
      <xdr:row>4</xdr:row>
      <xdr:rowOff>175260</xdr:rowOff>
    </xdr:from>
    <xdr:to>
      <xdr:col>5</xdr:col>
      <xdr:colOff>396240</xdr:colOff>
      <xdr:row>6</xdr:row>
      <xdr:rowOff>167640</xdr:rowOff>
    </xdr:to>
    <xdr:sp macro="" textlink="">
      <xdr:nvSpPr>
        <xdr:cNvPr id="7" name="TextBox 6">
          <a:extLst>
            <a:ext uri="{FF2B5EF4-FFF2-40B4-BE49-F238E27FC236}">
              <a16:creationId xmlns:a16="http://schemas.microsoft.com/office/drawing/2014/main" id="{AF1D1FE3-58AA-5435-3656-1BC2054CDA43}"/>
            </a:ext>
          </a:extLst>
        </xdr:cNvPr>
        <xdr:cNvSpPr txBox="1"/>
      </xdr:nvSpPr>
      <xdr:spPr>
        <a:xfrm>
          <a:off x="2019300" y="906780"/>
          <a:ext cx="1424940" cy="35814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ysClr val="windowText" lastClr="000000"/>
              </a:solidFill>
            </a:rPr>
            <a:t>Profit Total</a:t>
          </a:r>
        </a:p>
      </xdr:txBody>
    </xdr:sp>
    <xdr:clientData/>
  </xdr:twoCellAnchor>
  <xdr:twoCellAnchor>
    <xdr:from>
      <xdr:col>5</xdr:col>
      <xdr:colOff>434340</xdr:colOff>
      <xdr:row>4</xdr:row>
      <xdr:rowOff>175260</xdr:rowOff>
    </xdr:from>
    <xdr:to>
      <xdr:col>7</xdr:col>
      <xdr:colOff>106680</xdr:colOff>
      <xdr:row>6</xdr:row>
      <xdr:rowOff>144780</xdr:rowOff>
    </xdr:to>
    <xdr:sp macro="" textlink="'Pivot Table'!C235">
      <xdr:nvSpPr>
        <xdr:cNvPr id="8" name="TextBox 7">
          <a:extLst>
            <a:ext uri="{FF2B5EF4-FFF2-40B4-BE49-F238E27FC236}">
              <a16:creationId xmlns:a16="http://schemas.microsoft.com/office/drawing/2014/main" id="{6D1588FC-B557-41A4-05C4-5CD81A92C531}"/>
            </a:ext>
          </a:extLst>
        </xdr:cNvPr>
        <xdr:cNvSpPr txBox="1"/>
      </xdr:nvSpPr>
      <xdr:spPr>
        <a:xfrm>
          <a:off x="3482340" y="906780"/>
          <a:ext cx="891540" cy="3352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C9783C-72E5-486A-910C-FE4C7813CBEE}" type="TxLink">
            <a:rPr lang="en-US" sz="1800" b="1" i="0" u="none" strike="noStrike">
              <a:solidFill>
                <a:srgbClr val="000000"/>
              </a:solidFill>
              <a:latin typeface="Calibri"/>
              <a:ea typeface="Calibri"/>
              <a:cs typeface="Calibri"/>
            </a:rPr>
            <a:t>11491725918</a:t>
          </a:fld>
          <a:endParaRPr lang="en-IN" sz="1800" b="1"/>
        </a:p>
      </xdr:txBody>
    </xdr:sp>
    <xdr:clientData/>
  </xdr:twoCellAnchor>
  <xdr:twoCellAnchor>
    <xdr:from>
      <xdr:col>7</xdr:col>
      <xdr:colOff>259080</xdr:colOff>
      <xdr:row>4</xdr:row>
      <xdr:rowOff>160020</xdr:rowOff>
    </xdr:from>
    <xdr:to>
      <xdr:col>9</xdr:col>
      <xdr:colOff>464820</xdr:colOff>
      <xdr:row>6</xdr:row>
      <xdr:rowOff>152400</xdr:rowOff>
    </xdr:to>
    <xdr:sp macro="" textlink="">
      <xdr:nvSpPr>
        <xdr:cNvPr id="9" name="TextBox 8">
          <a:extLst>
            <a:ext uri="{FF2B5EF4-FFF2-40B4-BE49-F238E27FC236}">
              <a16:creationId xmlns:a16="http://schemas.microsoft.com/office/drawing/2014/main" id="{E7FDC3FC-DBA2-41E5-9F42-DEA0502A3161}"/>
            </a:ext>
          </a:extLst>
        </xdr:cNvPr>
        <xdr:cNvSpPr txBox="1"/>
      </xdr:nvSpPr>
      <xdr:spPr>
        <a:xfrm>
          <a:off x="4526280" y="891540"/>
          <a:ext cx="1424940" cy="35814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ysClr val="windowText" lastClr="000000"/>
              </a:solidFill>
            </a:rPr>
            <a:t>Total</a:t>
          </a:r>
          <a:r>
            <a:rPr lang="en-IN" sz="1800" b="1" baseline="0">
              <a:solidFill>
                <a:sysClr val="windowText" lastClr="000000"/>
              </a:solidFill>
            </a:rPr>
            <a:t> Movie</a:t>
          </a:r>
          <a:endParaRPr lang="en-IN" sz="1800" b="1">
            <a:solidFill>
              <a:sysClr val="windowText" lastClr="000000"/>
            </a:solidFill>
          </a:endParaRPr>
        </a:p>
      </xdr:txBody>
    </xdr:sp>
    <xdr:clientData/>
  </xdr:twoCellAnchor>
  <xdr:twoCellAnchor>
    <xdr:from>
      <xdr:col>9</xdr:col>
      <xdr:colOff>548640</xdr:colOff>
      <xdr:row>4</xdr:row>
      <xdr:rowOff>167640</xdr:rowOff>
    </xdr:from>
    <xdr:to>
      <xdr:col>11</xdr:col>
      <xdr:colOff>220980</xdr:colOff>
      <xdr:row>6</xdr:row>
      <xdr:rowOff>137160</xdr:rowOff>
    </xdr:to>
    <xdr:sp macro="" textlink="'Pivot Table'!C107">
      <xdr:nvSpPr>
        <xdr:cNvPr id="10" name="TextBox 9">
          <a:extLst>
            <a:ext uri="{FF2B5EF4-FFF2-40B4-BE49-F238E27FC236}">
              <a16:creationId xmlns:a16="http://schemas.microsoft.com/office/drawing/2014/main" id="{987D60AD-16F3-46A2-B099-E1C62C7BA780}"/>
            </a:ext>
          </a:extLst>
        </xdr:cNvPr>
        <xdr:cNvSpPr txBox="1"/>
      </xdr:nvSpPr>
      <xdr:spPr>
        <a:xfrm>
          <a:off x="6035040" y="899160"/>
          <a:ext cx="891540" cy="3352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3442E6-514D-4B55-996E-EA39B1EE515F}" type="TxLink">
            <a:rPr lang="en-US" sz="1800" b="1" i="0" u="none" strike="noStrike">
              <a:solidFill>
                <a:srgbClr val="000000"/>
              </a:solidFill>
              <a:latin typeface="Calibri"/>
              <a:ea typeface="Calibri"/>
              <a:cs typeface="Calibri"/>
            </a:rPr>
            <a:t>3348</a:t>
          </a:fld>
          <a:endParaRPr lang="en-IN" sz="1800" b="1"/>
        </a:p>
      </xdr:txBody>
    </xdr:sp>
    <xdr:clientData/>
  </xdr:twoCellAnchor>
  <xdr:twoCellAnchor>
    <xdr:from>
      <xdr:col>14</xdr:col>
      <xdr:colOff>457200</xdr:colOff>
      <xdr:row>5</xdr:row>
      <xdr:rowOff>0</xdr:rowOff>
    </xdr:from>
    <xdr:to>
      <xdr:col>16</xdr:col>
      <xdr:colOff>129540</xdr:colOff>
      <xdr:row>6</xdr:row>
      <xdr:rowOff>152400</xdr:rowOff>
    </xdr:to>
    <xdr:sp macro="" textlink="'Pivot Table'!B124">
      <xdr:nvSpPr>
        <xdr:cNvPr id="11" name="TextBox 10">
          <a:extLst>
            <a:ext uri="{FF2B5EF4-FFF2-40B4-BE49-F238E27FC236}">
              <a16:creationId xmlns:a16="http://schemas.microsoft.com/office/drawing/2014/main" id="{46E2D6EE-51A5-4527-A2FC-644365071E5F}"/>
            </a:ext>
          </a:extLst>
        </xdr:cNvPr>
        <xdr:cNvSpPr txBox="1"/>
      </xdr:nvSpPr>
      <xdr:spPr>
        <a:xfrm>
          <a:off x="8991600" y="914400"/>
          <a:ext cx="891540" cy="33528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61AB4E-5FBA-4EA7-8D4E-3C0654794024}" type="TxLink">
            <a:rPr lang="en-US" sz="1800" b="1" i="0" u="none" strike="noStrike">
              <a:solidFill>
                <a:srgbClr val="000000"/>
              </a:solidFill>
              <a:latin typeface="Calibri"/>
              <a:ea typeface="Calibri"/>
              <a:cs typeface="Calibri"/>
            </a:rPr>
            <a:t>721658839</a:t>
          </a:fld>
          <a:endParaRPr lang="en-IN" sz="1800" b="1"/>
        </a:p>
      </xdr:txBody>
    </xdr:sp>
    <xdr:clientData/>
  </xdr:twoCellAnchor>
  <xdr:twoCellAnchor>
    <xdr:from>
      <xdr:col>12</xdr:col>
      <xdr:colOff>129540</xdr:colOff>
      <xdr:row>4</xdr:row>
      <xdr:rowOff>152400</xdr:rowOff>
    </xdr:from>
    <xdr:to>
      <xdr:col>14</xdr:col>
      <xdr:colOff>335280</xdr:colOff>
      <xdr:row>6</xdr:row>
      <xdr:rowOff>144780</xdr:rowOff>
    </xdr:to>
    <xdr:sp macro="" textlink="">
      <xdr:nvSpPr>
        <xdr:cNvPr id="14" name="TextBox 13">
          <a:extLst>
            <a:ext uri="{FF2B5EF4-FFF2-40B4-BE49-F238E27FC236}">
              <a16:creationId xmlns:a16="http://schemas.microsoft.com/office/drawing/2014/main" id="{461E84BC-B2C6-4639-B69A-F661D3CEE02E}"/>
            </a:ext>
          </a:extLst>
        </xdr:cNvPr>
        <xdr:cNvSpPr txBox="1"/>
      </xdr:nvSpPr>
      <xdr:spPr>
        <a:xfrm>
          <a:off x="7444740" y="883920"/>
          <a:ext cx="1424940" cy="35814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ysClr val="windowText" lastClr="000000"/>
              </a:solidFill>
            </a:rPr>
            <a:t>Total</a:t>
          </a:r>
          <a:r>
            <a:rPr lang="en-IN" sz="1800" b="1" baseline="0">
              <a:solidFill>
                <a:sysClr val="windowText" lastClr="000000"/>
              </a:solidFill>
            </a:rPr>
            <a:t> Vote</a:t>
          </a:r>
          <a:endParaRPr lang="en-IN" sz="1800" b="1">
            <a:solidFill>
              <a:sysClr val="windowText" lastClr="000000"/>
            </a:solidFill>
          </a:endParaRPr>
        </a:p>
      </xdr:txBody>
    </xdr:sp>
    <xdr:clientData/>
  </xdr:twoCellAnchor>
  <xdr:twoCellAnchor>
    <xdr:from>
      <xdr:col>2</xdr:col>
      <xdr:colOff>525780</xdr:colOff>
      <xdr:row>7</xdr:row>
      <xdr:rowOff>137160</xdr:rowOff>
    </xdr:from>
    <xdr:to>
      <xdr:col>7</xdr:col>
      <xdr:colOff>68580</xdr:colOff>
      <xdr:row>16</xdr:row>
      <xdr:rowOff>99060</xdr:rowOff>
    </xdr:to>
    <xdr:graphicFrame macro="">
      <xdr:nvGraphicFramePr>
        <xdr:cNvPr id="15" name="Chart 14">
          <a:extLst>
            <a:ext uri="{FF2B5EF4-FFF2-40B4-BE49-F238E27FC236}">
              <a16:creationId xmlns:a16="http://schemas.microsoft.com/office/drawing/2014/main" id="{0C00FFDD-EC28-42C1-B542-3F3EC44EF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281940</xdr:colOff>
      <xdr:row>7</xdr:row>
      <xdr:rowOff>137160</xdr:rowOff>
    </xdr:from>
    <xdr:to>
      <xdr:col>11</xdr:col>
      <xdr:colOff>388620</xdr:colOff>
      <xdr:row>16</xdr:row>
      <xdr:rowOff>7620</xdr:rowOff>
    </xdr:to>
    <xdr:graphicFrame macro="">
      <xdr:nvGraphicFramePr>
        <xdr:cNvPr id="16" name="Chart 15">
          <a:extLst>
            <a:ext uri="{FF2B5EF4-FFF2-40B4-BE49-F238E27FC236}">
              <a16:creationId xmlns:a16="http://schemas.microsoft.com/office/drawing/2014/main" id="{9C1CC611-7750-4362-A13F-00DD42CD4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76200</xdr:colOff>
      <xdr:row>7</xdr:row>
      <xdr:rowOff>129540</xdr:rowOff>
    </xdr:from>
    <xdr:to>
      <xdr:col>16</xdr:col>
      <xdr:colOff>297180</xdr:colOff>
      <xdr:row>16</xdr:row>
      <xdr:rowOff>60960</xdr:rowOff>
    </xdr:to>
    <xdr:graphicFrame macro="">
      <xdr:nvGraphicFramePr>
        <xdr:cNvPr id="17" name="Chart 16">
          <a:extLst>
            <a:ext uri="{FF2B5EF4-FFF2-40B4-BE49-F238E27FC236}">
              <a16:creationId xmlns:a16="http://schemas.microsoft.com/office/drawing/2014/main" id="{959C03A3-5831-4157-A69A-E5700E150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411480</xdr:colOff>
      <xdr:row>17</xdr:row>
      <xdr:rowOff>144780</xdr:rowOff>
    </xdr:from>
    <xdr:to>
      <xdr:col>9</xdr:col>
      <xdr:colOff>388620</xdr:colOff>
      <xdr:row>27</xdr:row>
      <xdr:rowOff>160020</xdr:rowOff>
    </xdr:to>
    <xdr:sp macro="" textlink="">
      <xdr:nvSpPr>
        <xdr:cNvPr id="18" name="Rectangle 17">
          <a:extLst>
            <a:ext uri="{FF2B5EF4-FFF2-40B4-BE49-F238E27FC236}">
              <a16:creationId xmlns:a16="http://schemas.microsoft.com/office/drawing/2014/main" id="{7284D423-7641-892A-5D2C-CE916541016A}"/>
            </a:ext>
          </a:extLst>
        </xdr:cNvPr>
        <xdr:cNvSpPr/>
      </xdr:nvSpPr>
      <xdr:spPr>
        <a:xfrm>
          <a:off x="1630680" y="3253740"/>
          <a:ext cx="4244340" cy="184404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Mothswise</a:t>
          </a:r>
          <a:r>
            <a:rPr lang="en-IN" sz="1800" b="1" baseline="0">
              <a:solidFill>
                <a:schemeClr val="tx1"/>
              </a:solidFill>
            </a:rPr>
            <a:t> </a:t>
          </a:r>
          <a:endParaRPr lang="en-IN" sz="1800" b="1">
            <a:solidFill>
              <a:schemeClr val="tx1"/>
            </a:solidFill>
          </a:endParaRPr>
        </a:p>
      </xdr:txBody>
    </xdr:sp>
    <xdr:clientData/>
  </xdr:twoCellAnchor>
  <xdr:twoCellAnchor>
    <xdr:from>
      <xdr:col>9</xdr:col>
      <xdr:colOff>434340</xdr:colOff>
      <xdr:row>17</xdr:row>
      <xdr:rowOff>137160</xdr:rowOff>
    </xdr:from>
    <xdr:to>
      <xdr:col>16</xdr:col>
      <xdr:colOff>411480</xdr:colOff>
      <xdr:row>27</xdr:row>
      <xdr:rowOff>152400</xdr:rowOff>
    </xdr:to>
    <xdr:sp macro="" textlink="">
      <xdr:nvSpPr>
        <xdr:cNvPr id="19" name="Rectangle 18">
          <a:extLst>
            <a:ext uri="{FF2B5EF4-FFF2-40B4-BE49-F238E27FC236}">
              <a16:creationId xmlns:a16="http://schemas.microsoft.com/office/drawing/2014/main" id="{D04F9AA2-ED1F-B27B-A147-40748F290AEF}"/>
            </a:ext>
          </a:extLst>
        </xdr:cNvPr>
        <xdr:cNvSpPr/>
      </xdr:nvSpPr>
      <xdr:spPr>
        <a:xfrm>
          <a:off x="5920740" y="3246120"/>
          <a:ext cx="4244340" cy="184404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solidFill>
            </a:rPr>
            <a:t>AverageRating</a:t>
          </a:r>
        </a:p>
      </xdr:txBody>
    </xdr:sp>
    <xdr:clientData/>
  </xdr:twoCellAnchor>
  <xdr:twoCellAnchor>
    <xdr:from>
      <xdr:col>2</xdr:col>
      <xdr:colOff>525780</xdr:colOff>
      <xdr:row>18</xdr:row>
      <xdr:rowOff>114300</xdr:rowOff>
    </xdr:from>
    <xdr:to>
      <xdr:col>9</xdr:col>
      <xdr:colOff>121920</xdr:colOff>
      <xdr:row>27</xdr:row>
      <xdr:rowOff>106680</xdr:rowOff>
    </xdr:to>
    <xdr:graphicFrame macro="">
      <xdr:nvGraphicFramePr>
        <xdr:cNvPr id="20" name="Chart 19">
          <a:extLst>
            <a:ext uri="{FF2B5EF4-FFF2-40B4-BE49-F238E27FC236}">
              <a16:creationId xmlns:a16="http://schemas.microsoft.com/office/drawing/2014/main" id="{6C51461B-A606-44AA-8CEC-09B469857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502920</xdr:colOff>
      <xdr:row>19</xdr:row>
      <xdr:rowOff>137160</xdr:rowOff>
    </xdr:from>
    <xdr:to>
      <xdr:col>16</xdr:col>
      <xdr:colOff>190500</xdr:colOff>
      <xdr:row>27</xdr:row>
      <xdr:rowOff>144780</xdr:rowOff>
    </xdr:to>
    <xdr:graphicFrame macro="">
      <xdr:nvGraphicFramePr>
        <xdr:cNvPr id="23" name="Chart 22">
          <a:extLst>
            <a:ext uri="{FF2B5EF4-FFF2-40B4-BE49-F238E27FC236}">
              <a16:creationId xmlns:a16="http://schemas.microsoft.com/office/drawing/2014/main" id="{73036CB8-B092-4477-9479-C4D9477F2D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60960</xdr:colOff>
      <xdr:row>7</xdr:row>
      <xdr:rowOff>106680</xdr:rowOff>
    </xdr:from>
    <xdr:to>
      <xdr:col>16</xdr:col>
      <xdr:colOff>342900</xdr:colOff>
      <xdr:row>16</xdr:row>
      <xdr:rowOff>99060</xdr:rowOff>
    </xdr:to>
    <xdr:graphicFrame macro="">
      <xdr:nvGraphicFramePr>
        <xdr:cNvPr id="24" name="Chart 23">
          <a:extLst>
            <a:ext uri="{FF2B5EF4-FFF2-40B4-BE49-F238E27FC236}">
              <a16:creationId xmlns:a16="http://schemas.microsoft.com/office/drawing/2014/main" id="{D0358AD5-A0B1-47ED-95AC-614B480D2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106680</xdr:colOff>
      <xdr:row>4</xdr:row>
      <xdr:rowOff>91440</xdr:rowOff>
    </xdr:from>
    <xdr:to>
      <xdr:col>2</xdr:col>
      <xdr:colOff>373380</xdr:colOff>
      <xdr:row>11</xdr:row>
      <xdr:rowOff>7620</xdr:rowOff>
    </xdr:to>
    <mc:AlternateContent xmlns:mc="http://schemas.openxmlformats.org/markup-compatibility/2006">
      <mc:Choice xmlns:a14="http://schemas.microsoft.com/office/drawing/2010/main" Requires="a14">
        <xdr:graphicFrame macro="">
          <xdr:nvGraphicFramePr>
            <xdr:cNvPr id="25" name="Runtime Category 1">
              <a:extLst>
                <a:ext uri="{FF2B5EF4-FFF2-40B4-BE49-F238E27FC236}">
                  <a16:creationId xmlns:a16="http://schemas.microsoft.com/office/drawing/2014/main" id="{C18E6C40-7E28-4129-82B3-D97C11D0D114}"/>
                </a:ext>
              </a:extLst>
            </xdr:cNvPr>
            <xdr:cNvGraphicFramePr/>
          </xdr:nvGraphicFramePr>
          <xdr:xfrm>
            <a:off x="0" y="0"/>
            <a:ext cx="0" cy="0"/>
          </xdr:xfrm>
          <a:graphic>
            <a:graphicData uri="http://schemas.microsoft.com/office/drawing/2010/slicer">
              <sle:slicer xmlns:sle="http://schemas.microsoft.com/office/drawing/2010/slicer" name="Runtime Category 1"/>
            </a:graphicData>
          </a:graphic>
        </xdr:graphicFrame>
      </mc:Choice>
      <mc:Fallback>
        <xdr:sp macro="" textlink="">
          <xdr:nvSpPr>
            <xdr:cNvPr id="0" name=""/>
            <xdr:cNvSpPr>
              <a:spLocks noTextEdit="1"/>
            </xdr:cNvSpPr>
          </xdr:nvSpPr>
          <xdr:spPr>
            <a:xfrm>
              <a:off x="106680" y="822960"/>
              <a:ext cx="14859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11</xdr:row>
      <xdr:rowOff>83820</xdr:rowOff>
    </xdr:from>
    <xdr:to>
      <xdr:col>2</xdr:col>
      <xdr:colOff>342900</xdr:colOff>
      <xdr:row>19</xdr:row>
      <xdr:rowOff>91440</xdr:rowOff>
    </xdr:to>
    <mc:AlternateContent xmlns:mc="http://schemas.openxmlformats.org/markup-compatibility/2006">
      <mc:Choice xmlns:a14="http://schemas.microsoft.com/office/drawing/2010/main" Requires="a14">
        <xdr:graphicFrame macro="">
          <xdr:nvGraphicFramePr>
            <xdr:cNvPr id="26" name="Rating Category 1">
              <a:extLst>
                <a:ext uri="{FF2B5EF4-FFF2-40B4-BE49-F238E27FC236}">
                  <a16:creationId xmlns:a16="http://schemas.microsoft.com/office/drawing/2014/main" id="{09EFB186-E859-4C04-8E9D-6FBE4719ABDA}"/>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14300" y="2095500"/>
              <a:ext cx="144780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19</xdr:row>
      <xdr:rowOff>114300</xdr:rowOff>
    </xdr:from>
    <xdr:to>
      <xdr:col>2</xdr:col>
      <xdr:colOff>342900</xdr:colOff>
      <xdr:row>27</xdr:row>
      <xdr:rowOff>167640</xdr:rowOff>
    </xdr:to>
    <mc:AlternateContent xmlns:mc="http://schemas.openxmlformats.org/markup-compatibility/2006">
      <mc:Choice xmlns:a14="http://schemas.microsoft.com/office/drawing/2010/main" Requires="a14">
        <xdr:graphicFrame macro="">
          <xdr:nvGraphicFramePr>
            <xdr:cNvPr id="27" name="Movie Status 1">
              <a:extLst>
                <a:ext uri="{FF2B5EF4-FFF2-40B4-BE49-F238E27FC236}">
                  <a16:creationId xmlns:a16="http://schemas.microsoft.com/office/drawing/2014/main" id="{B6BA6A63-331C-4686-AFCE-D799BFAA27CF}"/>
                </a:ext>
              </a:extLst>
            </xdr:cNvPr>
            <xdr:cNvGraphicFramePr/>
          </xdr:nvGraphicFramePr>
          <xdr:xfrm>
            <a:off x="0" y="0"/>
            <a:ext cx="0" cy="0"/>
          </xdr:xfrm>
          <a:graphic>
            <a:graphicData uri="http://schemas.microsoft.com/office/drawing/2010/slicer">
              <sle:slicer xmlns:sle="http://schemas.microsoft.com/office/drawing/2010/slicer" name="Movie Status 1"/>
            </a:graphicData>
          </a:graphic>
        </xdr:graphicFrame>
      </mc:Choice>
      <mc:Fallback>
        <xdr:sp macro="" textlink="">
          <xdr:nvSpPr>
            <xdr:cNvPr id="0" name=""/>
            <xdr:cNvSpPr>
              <a:spLocks noTextEdit="1"/>
            </xdr:cNvSpPr>
          </xdr:nvSpPr>
          <xdr:spPr>
            <a:xfrm>
              <a:off x="106680" y="3589020"/>
              <a:ext cx="145542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327660</xdr:colOff>
      <xdr:row>0</xdr:row>
      <xdr:rowOff>0</xdr:rowOff>
    </xdr:from>
    <xdr:to>
      <xdr:col>5</xdr:col>
      <xdr:colOff>487680</xdr:colOff>
      <xdr:row>4</xdr:row>
      <xdr:rowOff>38100</xdr:rowOff>
    </xdr:to>
    <xdr:pic>
      <xdr:nvPicPr>
        <xdr:cNvPr id="29" name="Graphic 28" descr="Clapper board with solid fill">
          <a:extLst>
            <a:ext uri="{FF2B5EF4-FFF2-40B4-BE49-F238E27FC236}">
              <a16:creationId xmlns:a16="http://schemas.microsoft.com/office/drawing/2014/main" id="{6F69A706-A15B-9C70-0289-660FDDDC43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66060" y="0"/>
          <a:ext cx="769620" cy="7696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INI SATGHARE" refreshedDate="46008.50144537037" createdVersion="8" refreshedVersion="8" minRefreshableVersion="3" recordCount="3348" xr:uid="{57DAC7DC-5135-4B92-A16D-435253D3D6A4}">
  <cacheSource type="worksheet">
    <worksheetSource ref="A1:X3349" sheet="Clean Data"/>
  </cacheSource>
  <cacheFields count="22">
    <cacheField name="id" numFmtId="0">
      <sharedItems/>
    </cacheField>
    <cacheField name="primaryTitle" numFmtId="0">
      <sharedItems containsMixedTypes="1" containsNumber="1" containsInteger="1" minValue="9" maxValue="2046" count="3295">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the Wrath of God"/>
        <s v="Cabaret"/>
        <s v="Deliverance"/>
        <s v="The Godfather"/>
        <s v="High Plains Drifter"/>
        <s v="American Graffiti"/>
        <s v="Badlands"/>
        <s v="Don't Look Now"/>
        <s v="Enter the Dragon"/>
        <s v="The Exorcist"/>
        <s v="Live and Let Die"/>
        <s v="Mean Streets"/>
        <s v="Paper Moon"/>
        <s v="Papillon"/>
        <s v="Robin Hood"/>
        <s v="Serpico"/>
        <s v="Soylent Green"/>
        <s v="The Sting"/>
        <s v="Last Tango in Paris"/>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Episode IV - A New Hope"/>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The Road Warrior"/>
        <s v="Raiders of the Lost Ark"/>
        <s v="Stripes"/>
        <s v="48 Hrs."/>
        <s v="Airplane II: The Sequel"/>
        <s v="Blade Runner"/>
        <s v="Creepshow"/>
        <s v="The Dark Crystal"/>
        <s v="E.T. the Extra-Terrestrial"/>
        <s v="The Evil Dead"/>
        <s v="Fanny and Alexander"/>
        <s v="Fast Times at Ridgemont High"/>
        <s v="First Blood"/>
        <s v="Friday the 13th: Part 3"/>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NausicaÃ¤ of the Valley of the Wind"/>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Friday the 13th Part VI: Jason Lives"/>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Castle in the Sky"/>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Three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Grave of the Fireflies"/>
        <s v="The Land Before Time"/>
        <s v="The Last Temptation of Christ"/>
        <s v="Midnight Run"/>
        <s v="Mississippi Burning"/>
        <s v="The Naked Gun: From the Files of Police Squad!"/>
        <s v="A Nightmare on Elm Street 4: The Dream Master"/>
        <s v="Cinema Paradiso"/>
        <s v="Oliver &amp; Company"/>
        <s v="Rain Man"/>
        <s v="Rambo III"/>
        <s v="Red Heat"/>
        <s v="Scrooged"/>
        <s v="They Live"/>
        <s v="My Neighbor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Dead Alive"/>
        <s v="Bram Stoker's Dracula"/>
        <s v="Candyman"/>
        <s v="Chaplin"/>
        <s v="Death Becomes Her"/>
        <s v="Far and Away"/>
        <s v="A Few Good Men"/>
        <s v="Glengarry Glen Ross"/>
        <s v="Home Alone 2: Lost in New York"/>
        <s v="Hard Boiled"/>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chie Rich"/>
        <s v="The Santa Clause"/>
        <s v="Shallow Grave"/>
        <s v="The Shawshank Redemption"/>
        <s v="The Specialist"/>
        <s v="Speed"/>
        <s v="Star Trek: Generations"/>
        <s v="Stargate"/>
        <s v="Street Fighter"/>
        <s v="Timecop"/>
        <s v="True Lies"/>
        <s v="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The City of Lost Children"/>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12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ife Is Beautiful"/>
        <s v="Chasing Amy"/>
        <s v="Children of Heave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Hard Eight"/>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A Cinderella Story"/>
        <s v="City of Angels"/>
        <s v="Deep Impact"/>
        <s v="Dogma"/>
        <s v="The 13th Warrior"/>
        <s v="Enemy of the State"/>
        <s v="Eyes Wide Shut"/>
        <s v="Fantastic Four"/>
        <s v="Fear and Loathing in Las Vegas"/>
        <s v="Frida"/>
        <s v="From Hell"/>
        <s v="Godzilla"/>
        <s v="Stepmom"/>
        <s v="The Green Mile"/>
        <s v="Half Baked"/>
        <s v="Halloween H20: 20 Years Later"/>
        <s v="The Legend of 1900"/>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The Messenger: The Story of Joan of Arc"/>
        <s v="Never Been Kissed"/>
        <s v="Office Space"/>
        <s v="The Celebratio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ive"/>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60 Seconds"/>
        <s v="The Patriot"/>
        <s v="Blade II"/>
        <s v="The Whole Nine Yards"/>
        <s v="Crouching Tiger, Hidden Dragon"/>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AmÃ©lie"/>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Formula 51"/>
        <s v="Ghosts of Mars"/>
        <s v="Proof of Life"/>
        <s v="The Crimson Rivers"/>
        <s v="Atlantis: The Lost Empire"/>
        <s v="Bedazzled"/>
        <s v="The Others"/>
        <s v="Sweet November"/>
        <s v="The Fast and the Furious"/>
        <s v="Collateral Damage"/>
        <s v="The Matrix Reloaded"/>
        <s v="The Mexican"/>
        <s v="Brotherhood of the Wolf"/>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pirited Away"/>
        <s v="Windtalkers"/>
        <s v="Y tu mamÃ¡ tambiÃ©n"/>
        <s v="Thir13en Ghosts"/>
        <s v="Joe Dirt"/>
        <s v="Amores Perros"/>
        <s v="Bulletproof Monk"/>
        <s v="The Count of Monte Cristo"/>
        <s v="Die Another Day"/>
        <s v="Donnie Darko"/>
        <s v="Nine Queen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The Devil's Backbone"/>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tle Royale"/>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Bad Educatio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haolin Soccer"/>
        <s v="The Triplets of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Ichi the Killer"/>
        <s v="The Chronicles of Riddick"/>
        <s v="I Spy"/>
        <s v="Mindhunters"/>
        <s v="The Ring"/>
        <s v="Shrek 2"/>
        <s v="8 Mile"/>
        <s v="The Core"/>
        <s v="Chicago"/>
        <s v="Gigli"/>
        <s v="Hero"/>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Sympathy for Mr. Vengeance"/>
        <s v="Bowling for Columbine"/>
        <s v="Master and Commander: The Far Side of the World"/>
        <s v="Holes"/>
        <s v="The League of Extraordinary Gentlemen"/>
        <s v="Wallace &amp; Gromit: 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Infernal Affairs"/>
        <s v="The Aviator"/>
        <s v="A Series of Unfortunate Events"/>
        <s v="Hostage"/>
        <s v="The Station Agent"/>
        <s v="Monster"/>
        <s v="Unleashed"/>
        <s v="Along Came Polly"/>
        <s v="50 First Dates"/>
        <s v="The Good Shepherd"/>
        <s v="I, Robot"/>
        <s v="A Very Long Engagement"/>
        <s v="The SpongeBob SquarePants Movie"/>
        <s v="Sky Captain and the World of Tomorrow"/>
        <s v="Alexander"/>
        <s v="Howl's Moving Castle"/>
        <s v="Superman Returns"/>
        <s v="Waiting..."/>
        <s v="Gothika"/>
        <s v="Cheaper by the Dozen"/>
        <s v="King Arthur"/>
        <s v="Ladder 49"/>
        <s v="Miracle"/>
        <s v="Ocean's Twelve"/>
        <s v="Ray"/>
        <s v="Madagascar"/>
        <s v="Walking Tall"/>
        <s v="Cinderella Man"/>
        <s v="Memories of Murder"/>
        <s v="The Science of Sleep"/>
        <s v="The Brothers Grimm"/>
        <s v="Lords of Dogtown"/>
        <s v="EuroTrip"/>
        <s v="A Cinderella Story"/>
        <s v="The Forgotten"/>
        <s v="Garfield"/>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boy"/>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lien vs. Predator"/>
        <s v="Spanglish"/>
        <s v="Stay"/>
        <s v="Chicken Little"/>
        <s v="The Hitchhiker's Guide to the Galaxy"/>
        <s v="Iron Man"/>
        <s v="The Bourne Supremacy"/>
        <s v="The Wedding Date"/>
        <s v="Team America: World Police"/>
        <s v="Batman Begins"/>
        <s v="Journey to the Center of the Earth"/>
        <s v="Kung Fu Hustle"/>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The Dream Begins"/>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Black Boo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ight Watch"/>
        <s v="The Sisterhood of the Traveling Pants"/>
        <s v="Youth in Revolt"/>
        <s v="Everything Is Illuminated"/>
        <s v="The Exorcism of Emily Rose"/>
        <s v="Little Children"/>
        <s v="Running Scared"/>
        <s v="The Lives of Others"/>
        <s v="Million Dollar Baby"/>
        <s v="A Scanner Darkly"/>
        <s v="Sky High"/>
        <s v="The 40-Year-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3-Iron"/>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March of the Penguins"/>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Vie En Ros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Pan's Labyrinth"/>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Timecrimes"/>
        <s v="Hall Pass"/>
        <s v="No Reservations"/>
        <s v="The Number 23"/>
        <s v="The Croods"/>
        <s v="Harold &amp; Kumar Escape from Guantanamo Bay"/>
        <s v="The Prestige"/>
        <s v="Pride and Glory"/>
        <s v="The Strangers"/>
        <s v="Doomsday"/>
        <s v="Mr. Nobody"/>
        <s v="Beerfest"/>
        <s v="Fantastic Four: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liens vs. Predator: Requiem"/>
        <s v="Love &amp; Other Drugs"/>
        <s v="Into the Wild"/>
        <s v="Music and Lyrics"/>
        <s v="Body of Lies"/>
        <s v="We Are Marshall"/>
        <s v="Thirst"/>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V"/>
        <s v="Star Trek"/>
        <s v="Be Kind Rewind"/>
        <s v="Epic Movie"/>
        <s v="Forgetting Sarah Marshall"/>
        <s v="The Hills Have Eyes 2"/>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Elite Squad"/>
        <s v="Sunshine Cleaning"/>
        <s v="Trick 'r Treat"/>
        <s v="Mr. Peabody &amp; Sherman"/>
        <s v="The Forbidden Kingdom"/>
        <s v="Made of Honor"/>
        <s v="Frost/Nixon"/>
        <s v="Jungle Cruise"/>
        <s v="Antichrist"/>
        <s v="Red State"/>
        <s v="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5 Centimeters per Second"/>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of Jasenovac"/>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Bad Lieutenant: Port of Call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The Girl with the Dragon Tattoo"/>
        <s v="Saw V"/>
        <s v="Green Lantern"/>
        <s v="Takers"/>
        <s v="Duplicity"/>
        <s v="Julie &amp; Julia"/>
        <s v="Renfield"/>
        <s v="Sex Drive"/>
        <s v="District 9"/>
        <s v="Death Wish"/>
        <s v="The Ghost Writer"/>
        <s v="The Unborn"/>
        <s v="Let the Right One In"/>
        <s v="Frankenweenie"/>
        <s v="The Ugly Truth"/>
        <s v="The Final Destination"/>
        <s v="Orphan"/>
        <s v="The White Ribbon"/>
        <s v="Beastly"/>
        <s v="Public Enemies"/>
        <s v="I Love You, Man"/>
        <s v="Zombieland"/>
        <s v="Glass Onion"/>
        <s v="The Rite"/>
        <s v="Riders of Justic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Waltz with Bashir"/>
        <s v="Star Wars: The Clone Wars"/>
        <s v="Ninja Assassin"/>
        <s v="Prey"/>
        <s v="Agora"/>
        <s v="Triangle"/>
        <s v="Pandorum"/>
        <s v="My Name Is Khan"/>
        <s v="The Lincoln Lawyer"/>
        <n v="2012"/>
        <s v="Black Dynamite"/>
        <s v="The Chaser"/>
        <s v="Hocus Pocus 2"/>
        <s v="Enter the Void"/>
        <s v="Rango"/>
        <s v="Up in the Air"/>
        <s v="Step Up 3D"/>
        <s v="The Bourne Legacy"/>
        <s v="The Five-Year Engagement"/>
        <s v="Diary of a Wimpy Kid"/>
        <s v="Law Abiding Citizen"/>
        <s v="Observe and Report"/>
        <s v="Violent Night"/>
        <s v="Funny People"/>
        <s v="Harry Potter and the Deathly Hallows: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other"/>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A Prophet"/>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Christmas"/>
        <s v="The Devil's Double"/>
        <s v="Don't Be Afraid of the Dark"/>
        <s v="Venom"/>
        <s v="X-Men: First Class"/>
        <s v="2 Guns"/>
        <s v="Looper"/>
        <s v="Madagascar 3: Europe's Most Wanted"/>
        <s v="Dead Snow"/>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3"/>
        <s v="The Irishman"/>
        <s v="Kung Fu Panda 2"/>
        <s v="The Secret in Their Eyes"/>
        <s v="50/50"/>
        <s v="Seeking a Friend for the End of the World"/>
        <s v="Bullet to the Head"/>
        <s v="Devil"/>
        <s v="A Single Man"/>
        <s v="Rise of the Planet of the Apes"/>
        <s v="The Last Exorcism"/>
        <s v="The Expendables"/>
        <s v="Gulliver's Travels"/>
        <s v="In the Heights"/>
        <s v="The Beaver"/>
        <s v="Gangster Squad"/>
        <s v="August: Osage County"/>
        <s v="Going the Distance"/>
        <s v="Despicable Me"/>
        <s v="The Twilight Saga: Breaking Dawn - Part 1"/>
        <s v="The Twilight Saga: Eclipse"/>
        <s v="The Lucky One"/>
        <s v="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The Flowers of War"/>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Band of Misfits"/>
        <s v="Deadpool"/>
        <s v="Faster"/>
        <s v="Disconnect"/>
        <s v="13 Assassins"/>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What If"/>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War Horse"/>
        <s v="The Secret World of Arrietty"/>
        <s v="Crazy, Stupid, Love."/>
        <s v="Mortal Engines"/>
        <s v="Texas Chainsaw"/>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The Impos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The Little Prince"/>
        <s v="Like Crazy"/>
        <s v="The Snowman"/>
        <s v="This Is 40"/>
        <s v="The First Time"/>
        <s v="Arbitrage"/>
        <s v="Killing Them Softly"/>
        <s v="The Expendables 2"/>
        <s v="Scream VI"/>
        <s v="Odd Thomas"/>
        <s v="Apollo 18"/>
        <s v="Wreck-It Ralph"/>
        <s v="Paranormal Activity 3"/>
        <s v="Anna Karenina"/>
        <s v="No Escape"/>
        <s v="Conquest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A Separatio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Redemption"/>
        <s v="Spotlight"/>
        <s v="The Raid: Redemption"/>
        <s v="Parker"/>
        <s v="Fast &amp; 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omata"/>
        <s v="A Most Wanted Man"/>
        <s v="King Arthur: Legend of the Sword"/>
        <s v="The Best of Me"/>
        <s v="The Neon Demon"/>
        <s v="Victor Frankenstein"/>
        <s v="Rush"/>
        <s v="Toy Story 4"/>
        <s v="The Good Dinosaur"/>
        <s v="Pain &amp; Gain"/>
        <s v="Begin Again"/>
        <s v="Thor: The Dark World"/>
        <s v="Geostorm"/>
        <s v="Pitch Perfect"/>
        <s v="The Angry Birds Movie"/>
        <s v="Cloudy with a Chance of Meatballs 2"/>
        <s v="The Upside"/>
        <s v="Robot &amp; Frank"/>
        <s v="Chernobyl Diaries"/>
        <s v="Machete Kills"/>
        <s v="Neighbors"/>
        <s v="War Dogs"/>
        <s v="The Frozen Ground"/>
        <s v="The Wind Rises"/>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The Raid 2"/>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The Past"/>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aa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urious 7"/>
        <s v="Mike and Dave Need Wedding Dates"/>
        <s v="Pitch Perfect 2"/>
        <s v="The Croods: A New Age"/>
        <s v="Tag"/>
        <s v="Coherence"/>
        <s v="Ride Along 2"/>
        <s v="As Above, So Below"/>
        <s v="Magic in the Moonlight"/>
        <s v="Nightcrawler"/>
        <s v="Lucy"/>
        <s v="Red Sparrow"/>
        <s v="Chef"/>
        <s v="Macbeth"/>
        <s v="I Origins"/>
        <s v="Ip Man 3"/>
        <s v="Dungeons &amp; Dragons: Honor Among Thieves"/>
        <s v="The Divergent Series: 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Wild Tales"/>
        <s v="Criminal"/>
        <s v="The Jungle Book"/>
        <s v="Mortdecai"/>
        <s v="Inferno"/>
        <s v="Jackass Presents: 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The Brothers 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A Star Wars Story"/>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Witch"/>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The Sisters Broth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The Wailing"/>
        <s v="Hotel Transylvania 3: Summer Vacation"/>
        <s v="How It Ends"/>
        <s v="Paterson"/>
        <s v="All the Money in the World"/>
        <s v="Happy Death Day"/>
        <s v="Wind River"/>
        <s v="Sound of Metal"/>
        <s v="Detroit"/>
        <s v="F9: The Fast Saga"/>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Parasite"/>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U"/>
        <s v="The Hunt"/>
        <s v="Capernaum"/>
        <s v="Annabelle Comes Home"/>
        <s v="Crawl"/>
        <s v="The Gentlemen"/>
        <s v="Vivarium"/>
        <s v="Hitman's Wife's Bodyguard"/>
        <s v="Shamshera"/>
        <n v="1917"/>
        <s v="Last Christmas"/>
        <s v="21 Bridges"/>
        <s v="tick, tick... 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Weathering with You"/>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originalTitle" numFmtId="0">
      <sharedItems containsMixedTypes="1" containsNumber="1" containsInteger="1" minValue="9" maxValue="2046" count="3298">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der Zorn Gottes"/>
        <s v="Cabaret"/>
        <s v="Deliverance"/>
        <s v="The Godfather"/>
        <s v="High Plains Drifter"/>
        <s v="American Graffiti"/>
        <s v="Badlands"/>
        <s v="Don't Look Now"/>
        <s v="Enter the Dragon"/>
        <s v="The Exorcist"/>
        <s v="Live and Let Die"/>
        <s v="Mean Streets"/>
        <s v="Paper Moon"/>
        <s v="Papillon"/>
        <s v="Robin Hood"/>
        <s v="Serpico"/>
        <s v="Soylent Green"/>
        <s v="The Sting"/>
        <s v="Ultimo tango a Parigi"/>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Mad Max 2"/>
        <s v="Raiders of the Lost Ark"/>
        <s v="Stripes"/>
        <s v="48 Hrs."/>
        <s v="Airplane II: The Sequel"/>
        <s v="Blade Runner"/>
        <s v="Creepshow"/>
        <s v="The Dark Crystal"/>
        <s v="E.T. the Extra-Terrestrial"/>
        <s v="The Evil Dead"/>
        <s v="Fanny och Alexander"/>
        <s v="Fast Times at Ridgemont High"/>
        <s v="First Blood"/>
        <s v="Friday the 13th Part III"/>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Kaze no tani no Naushika"/>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Par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Jason Lives: Friday the 13th Part VI"/>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TenkÃ» no shiro Rapyuta"/>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3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Hotaru no haka"/>
        <s v="The Land Before Time"/>
        <s v="The Last Temptation of Christ"/>
        <s v="Midnight Run"/>
        <s v="Mississippi Burning"/>
        <s v="The Naked Gun: From the Files of Police Squad!"/>
        <s v="A Nightmare on Elm Street 4: The Dream Master"/>
        <s v="Nuovo Cinema Paradiso"/>
        <s v="Oliver &amp; Company"/>
        <s v="Rain Man"/>
        <s v="Rambo III"/>
        <s v="Red Heat"/>
        <s v="Scrooged"/>
        <s v="They Live"/>
        <s v="Tonari no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Braindead"/>
        <s v="Bram Stoker's Dracula"/>
        <s v="Candyman"/>
        <s v="Chaplin"/>
        <s v="Death Becomes Her"/>
        <s v="Far and Away"/>
        <s v="A Few Good Men"/>
        <s v="Glengarry Glen Ross"/>
        <s v="Home Alone 2: Lost in New York"/>
        <s v="Lat sau san taam"/>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Â¢hie RiÂ¢h"/>
        <s v="The Santa Clause"/>
        <s v="Shallow Grave"/>
        <s v="The Shawshank Redemption"/>
        <s v="The Specialist"/>
        <s v="Speed"/>
        <s v="Star Trek: Generations"/>
        <s v="Stargate"/>
        <s v="Street Fighter"/>
        <s v="Timecop"/>
        <s v="True Lies"/>
        <s v="Wes Craven's 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La citÃ© des enfants perdus"/>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Twelve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a vita Ã¨ bella"/>
        <s v="Chasing Amy"/>
        <s v="Bacheha-Ye asema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Sydney"/>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 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s v="City of Angels"/>
        <s v="Deep Impact"/>
        <s v="Dogma"/>
        <s v="The 13th Warrior"/>
        <s v="Enemy of the State"/>
        <s v="Eyes Wide Shut"/>
        <s v="Fantastic Four"/>
        <s v="Fear and Loathing in Las Vegas"/>
        <s v="Frida"/>
        <s v="From Hell"/>
        <s v="Godzilla"/>
        <s v="Stepmom"/>
        <s v="The Green Mile"/>
        <s v="Half Baked"/>
        <s v="Halloween H20: 20 Years Later"/>
        <s v="La leggenda del pianista sull'oceano"/>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Joan of Arc"/>
        <s v="Never Been Kissed"/>
        <s v="Office Space"/>
        <s v="Feste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Sixty Seconds"/>
        <s v="The Patriot"/>
        <s v="Blade II"/>
        <s v="The Whole Nine Yards"/>
        <s v="Wo hu cang long"/>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Le fabuleux destin d'AmÃ©lie Poulain"/>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The 51st State"/>
        <s v="Ghosts of Mars"/>
        <s v="Proof of Life"/>
        <s v="Les riviÃ¨res pourpres"/>
        <s v="Atlantis: The Lost Empire"/>
        <s v="Bedazzled"/>
        <s v="The Others"/>
        <s v="Sweet November"/>
        <s v="The Fast and the Furious"/>
        <s v="Collateral Damage"/>
        <s v="The Matrix Reloaded"/>
        <s v="The Mexican"/>
        <s v="Le pacte des loups"/>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en to Chihiro no kamikakushi"/>
        <s v="Windtalkers"/>
        <s v="Y tu mamÃ¡ tambiÃ©n"/>
        <s v="Thir13en Ghosts"/>
        <s v="Joe Dirt"/>
        <s v="Amores perros"/>
        <s v="Bulletproof Monk"/>
        <s v="The Count of Monte Cristo"/>
        <s v="Die Another Day"/>
        <s v="Donnie Darko"/>
        <s v="Nueve reina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El espinazo del diablo"/>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oru rowaiaru"/>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La mala educaciÃ³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iu Lam juk kau"/>
        <s v="Les triplettes de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Koroshiya 1"/>
        <s v="The Chronicles of Riddick"/>
        <s v="I Spy"/>
        <s v="Mindhunters"/>
        <s v="The Ring"/>
        <s v="Shrek 2"/>
        <s v="8 Mile"/>
        <s v="The Core"/>
        <s v="Chicago"/>
        <s v="Gigli"/>
        <s v="Ying xiong"/>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Boksuneun naui geot"/>
        <s v="Bowling for Columbine"/>
        <s v="Master and Commander: The Far Side of the World"/>
        <s v="Holes"/>
        <s v="The League of Extraordinary Gentlemen"/>
        <s v="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Mou gaan dou"/>
        <s v="The Aviator"/>
        <s v="A Series of Unfortunate Events"/>
        <s v="Hostage"/>
        <s v="The Station Agent"/>
        <s v="Monster"/>
        <s v="Unleashed"/>
        <s v="Along Came Polly"/>
        <s v="50 First Dates"/>
        <s v="The Good Shepherd"/>
        <s v="I, Robot"/>
        <s v="Un long dimanche de fianÃ§ailles"/>
        <s v="The SpongeBob SquarePants Movie"/>
        <s v="Sky Captain and the World of Tomorrow"/>
        <s v="Alexander"/>
        <s v="Hauru no ugoku shiro"/>
        <s v="Superman Returns"/>
        <s v="Waiting..."/>
        <s v="Gothika"/>
        <s v="Cheaper by the Dozen"/>
        <s v="King Arthur"/>
        <s v="Ladder 49"/>
        <s v="Miracle"/>
        <s v="Ocean's Twelve"/>
        <s v="Ray"/>
        <s v="Madagascar"/>
        <s v="Walking Tall"/>
        <s v="Cinderella Man"/>
        <s v="Salinui chueok"/>
        <s v="La science des rÃªves"/>
        <s v="The Brothers Grimm"/>
        <s v="Lords of Dogtown"/>
        <s v="EuroTrip"/>
        <s v="A Cinderella Story"/>
        <s v="The Forgotten"/>
        <s v="Garfield: The Movie"/>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euboi"/>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VP: Alien vs. Predator"/>
        <s v="Spanglish"/>
        <s v="Stay"/>
        <s v="Chicken Little"/>
        <s v="The Hitchhiker's Guide to the Galaxy"/>
        <s v="Iron Man"/>
        <s v="The Bourne Supremacy"/>
        <s v="The Wedding Date"/>
        <s v="Team America: World Police"/>
        <s v="Batman Begins"/>
        <s v="Journey to the Center of the Earth"/>
        <s v="Kung fu"/>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Zwartboe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ochnoy dozor"/>
        <s v="The Sisterhood of the Traveling Pants"/>
        <s v="Youth in Revolt"/>
        <s v="Everything Is Illuminated"/>
        <s v="The Exorcism of Emily Rose"/>
        <s v="Little Children"/>
        <s v="Running Scared"/>
        <s v="Das Leben der Anderen"/>
        <s v="Million Dollar Baby"/>
        <s v="A Scanner Darkly"/>
        <s v="Sky High"/>
        <s v="The 40 Year 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Bin-jip"/>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La marche de l'empereur"/>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Cultural Learnings of America for Make Benefit Glorious Nation of Kazakhstan"/>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MÃ´m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El laberinto del fauno"/>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Los cronocrÃ­menes"/>
        <s v="Hall Pass"/>
        <s v="No Reservations"/>
        <s v="The Number 23"/>
        <s v="The Croods"/>
        <s v="Harold &amp; Kumar Escape from Guantanamo Bay"/>
        <s v="The Prestige"/>
        <s v="Pride and Glory"/>
        <s v="The Strangers"/>
        <s v="Doomsday"/>
        <s v="Mr. Nobody"/>
        <s v="Beerfest"/>
        <s v="4: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VPR: Aliens vs Predator - Requiem"/>
        <s v="Love &amp; Other Drugs"/>
        <s v="Into the Wild"/>
        <s v="Music and Lyrics"/>
        <s v="Body of Lies"/>
        <s v="We Are Marshall"/>
        <s v="Bakjwi"/>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5"/>
        <s v="Star Trek"/>
        <s v="Be Kind Rewind"/>
        <s v="Epic Movie"/>
        <s v="Forgetting Sarah Marshall"/>
        <s v="The Hills Have Eyes II"/>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Tropa de Elite"/>
        <s v="Sunshine Cleaning"/>
        <s v="Trick 'r Treat"/>
        <s v="Mr. Peabody &amp; Sherman"/>
        <s v="The Forbidden Kingdom"/>
        <s v="Made of Honor"/>
        <s v="Frost/Nixon"/>
        <s v="Jungle Cruise"/>
        <s v="Antichrist"/>
        <s v="Red State"/>
        <s v="Gake no ue no 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ByÃ´soku 5 senchimÃªtoru"/>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From the Book of Saw"/>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iz Jasenovca"/>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The Bad Lieutenant: Port of Call -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MÃ¤n som hatar kvinnor"/>
        <s v="Saw V"/>
        <s v="Green Lantern"/>
        <s v="Takers"/>
        <s v="Duplicity"/>
        <s v="Julie &amp; Julia"/>
        <s v="Renfield"/>
        <s v="Sex Drive"/>
        <s v="District 9"/>
        <s v="Death Wish"/>
        <s v="The Ghost Writer"/>
        <s v="The Unborn"/>
        <s v="LÃ¥t den rÃ¤tte komma in"/>
        <s v="Frankenweenie"/>
        <s v="The Ugly Truth"/>
        <s v="The Final Destination"/>
        <s v="Orphan"/>
        <s v="Das weiÃŸe Band - Eine deutsche Kindergeschichte"/>
        <s v="Beastly"/>
        <s v="Public Enemies"/>
        <s v="I Love You, Man"/>
        <s v="Zombieland"/>
        <s v="Glass Onion"/>
        <s v="Dune: Part One"/>
        <s v="The Rite"/>
        <s v="RetfÃ¦rdighedens rytter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Vals Im Bashir"/>
        <s v="Star Wars: The Clone Wars"/>
        <s v="Ninja Assassin"/>
        <s v="Prey"/>
        <s v="Agora"/>
        <s v="Triangle"/>
        <s v="Pandorum"/>
        <s v="My Name Is Khan"/>
        <s v="The Lincoln Lawyer"/>
        <n v="2012"/>
        <s v="Black Dynamite"/>
        <s v="Chugyeokja"/>
        <s v="Hocus Pocus 2"/>
        <s v="Enter the Void"/>
        <s v="Rango"/>
        <s v="Up in the Air"/>
        <s v="Step Up 3D"/>
        <s v="The Bourne Legacy"/>
        <s v="The Five-Year Engagement"/>
        <s v="Diary of a Wimpy Kid"/>
        <s v="Law Abiding Citizen"/>
        <s v="Observe and Report"/>
        <s v="Violent Night"/>
        <s v="Funny People"/>
        <s v="Harry Potter and the Deathly Hallows -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adeo"/>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Un prophÃ¨te"/>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3D Christmas"/>
        <s v="The Devil's Double"/>
        <s v="Don't Be Afraid of the Dark"/>
        <s v="Venom"/>
        <s v="X: First Class"/>
        <s v="2 Guns"/>
        <s v="Looper"/>
        <s v="Madagascar 3: Europe's Most Wanted"/>
        <s v="DÃ¸d snÃ¸"/>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Three"/>
        <s v="The Irishman"/>
        <s v="Kung Fu Panda 2"/>
        <s v="El secreto de sus ojos"/>
        <s v="50/50"/>
        <s v="Seeking a Friend for the End of the World"/>
        <s v="Bullet to the Head"/>
        <s v="Devil"/>
        <s v="A Single Man"/>
        <s v="Rise of the Planet of the Apes"/>
        <s v="The Last Exorcism"/>
        <s v="The Expendables"/>
        <s v="Gulliver's Travels"/>
        <s v="In the Heights"/>
        <s v="Oldboy"/>
        <s v="The Beaver"/>
        <s v="Gangster Squad"/>
        <s v="August: Osage County"/>
        <s v="Going the Distance"/>
        <s v="Despicable Me"/>
        <s v="The Twilight Saga: Breaking Dawn - Part 1"/>
        <s v="The Twilight Saga: Eclipse"/>
        <s v="The Lucky One"/>
        <s v="Lee Daniels' 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Jin ling shi san chai"/>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In an Adventure with Scientists!"/>
        <s v="Deadpool"/>
        <s v="Faster"/>
        <s v="Disconnect"/>
        <s v="JÃ»san-nin no shikaku"/>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The F Word"/>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The Girl with the Dragon Tattoo"/>
        <s v="War Horse"/>
        <s v="Karigurashi no Arietti"/>
        <s v="Crazy, Stupid, Love."/>
        <s v="Mortal Engines"/>
        <s v="Texas Chainsaw 3D"/>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Lo impo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Le Petit Prince"/>
        <s v="Like Crazy"/>
        <s v="The Snowman"/>
        <s v="This Is 40"/>
        <s v="The First Time"/>
        <s v="Arbitrage"/>
        <s v="Killing Them Softly"/>
        <s v="The Expendables 2"/>
        <s v="Scream VI"/>
        <s v="Odd Thomas"/>
        <s v="Apollo 18"/>
        <s v="Wreck-It Ralph"/>
        <s v="Paranormal Activity 3"/>
        <s v="Anna Karenina"/>
        <s v="No Escape"/>
        <s v="Fetih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Jodaeiye Nader az Simi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Hummingbird"/>
        <s v="Spotlight"/>
        <s v="Serbuan maut"/>
        <s v="Parker"/>
        <s v="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Ã³mata"/>
        <s v="A Most Wanted Man"/>
        <s v="King Arthur: Legend of the Sword"/>
        <s v="The Best of Me"/>
        <s v="The Neon Demon"/>
        <s v="Victor Frankenstein"/>
        <s v="Rush"/>
        <s v="Toy Story 4"/>
        <s v="The Good Dinosaur"/>
        <s v="Pain &amp; Gain"/>
        <s v="Begin Again"/>
        <s v="Thor: The Dark World"/>
        <s v="Geostorm"/>
        <s v="Pitch Perfect"/>
        <s v="Angry Birds"/>
        <s v="Cloudy with a Chance of Meatballs 2"/>
        <s v="The Upside"/>
        <s v="Robot &amp; Frank"/>
        <s v="Chernobyl Diaries"/>
        <s v="Machete Kills"/>
        <s v="Neighbors"/>
        <s v="War Dogs"/>
        <s v="The Frozen Ground"/>
        <s v="Kaze tachinu"/>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Serbuan maut 2: Berandal"/>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Le passÃ©"/>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Ã£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ast &amp; Furious 7"/>
        <s v="Mike and Dave Need Wedding Dates"/>
        <s v="Pitch Perfect 2"/>
        <s v="The Croods: A New Age"/>
        <s v="Tag"/>
        <s v="Coherence"/>
        <s v="Ride Along 2"/>
        <s v="As Above, So Below"/>
        <s v="Magic in the Moonlight"/>
        <s v="Nightcrawler"/>
        <s v="Lucy"/>
        <s v="Red Sparrow"/>
        <s v="Chef"/>
        <s v="Macbeth"/>
        <s v="I Origins"/>
        <s v="Yip Man 3"/>
        <s v="Dungeons &amp; Dragons: Honor Among Thieves"/>
        <s v="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Relatos salvajes"/>
        <s v="Criminal"/>
        <s v="The Jungle Book"/>
        <s v="Mortdecai"/>
        <s v="Inferno"/>
        <s v="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VVitch: A New-England Folktale"/>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Les frÃ¨res Sist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Gokseong"/>
        <s v="Hotel Transylvania 3: Summer Vacation"/>
        <s v="How It Ends"/>
        <s v="Paterson"/>
        <s v="All the Money in the World"/>
        <s v="Happy Death Day"/>
        <s v="Wind River"/>
        <s v="Sound of Metal"/>
        <s v="Detroit"/>
        <s v="F9"/>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Gisaengchung"/>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and the Fantabulous Emancipation of One Harley Quinn"/>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 U"/>
        <s v="The Hunt"/>
        <s v="CapharnaÃ¼m"/>
        <s v="Annabelle Comes Home"/>
        <s v="Crawl"/>
        <s v="The Gentlemen"/>
        <s v="Vivarium"/>
        <s v="Hitman's Wife's Bodyguard"/>
        <s v="Shamshera"/>
        <n v="1917"/>
        <s v="Last Christmas"/>
        <s v="21 Bridges"/>
        <s v="tick, tick...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Tenki no ko"/>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runtimeMinutes" numFmtId="0">
      <sharedItems containsSemiMixedTypes="0" containsString="0" containsNumber="1" containsInteger="1" minValue="63" maxValue="242"/>
    </cacheField>
    <cacheField name="Runtime Category" numFmtId="0">
      <sharedItems count="3">
        <s v="Medium"/>
        <s v="Short"/>
        <s v="Long"/>
      </sharedItems>
    </cacheField>
    <cacheField name="Runtime Hours" numFmtId="0">
      <sharedItems containsSemiMixedTypes="0" containsString="0" containsNumber="1" minValue="1.05" maxValue="4.0333333333333332"/>
    </cacheField>
    <cacheField name="genres1" numFmtId="0">
      <sharedItems count="16">
        <s v="Comedy"/>
        <s v="Adventure"/>
        <s v="Biography"/>
        <s v="Drama"/>
        <s v="Crime"/>
        <s v="Action"/>
        <s v="Family"/>
        <s v="Horror"/>
        <s v="Fantasy"/>
        <s v="Western"/>
        <s v="Romance"/>
        <s v="Animation"/>
        <s v="Mystery"/>
        <s v="Documentary"/>
        <s v="Thriller"/>
        <s v="Sci-Fi"/>
      </sharedItems>
    </cacheField>
    <cacheField name="genres2" numFmtId="0">
      <sharedItems count="22">
        <s v="Fantasy"/>
        <s v="Animation"/>
        <s v="Comedy"/>
        <s v="Drama"/>
        <s v="Sci-Fi"/>
        <s v="Adventure"/>
        <s v="Crime"/>
        <s v="Romance"/>
        <s v="Music"/>
        <s v="Mystery"/>
        <s v="Horror"/>
        <s v="unknows"/>
        <s v="Western"/>
        <s v="War"/>
        <s v="History"/>
        <s v="Sport"/>
        <s v="Thriller"/>
        <s v="Musical"/>
        <s v="Biography"/>
        <s v="Family"/>
        <s v="Documentary"/>
        <s v="News"/>
      </sharedItems>
    </cacheField>
    <cacheField name="genres3" numFmtId="0">
      <sharedItems/>
    </cacheField>
    <cacheField name="averageRating" numFmtId="0">
      <sharedItems containsSemiMixedTypes="0" containsString="0" containsNumber="1" minValue="1" maxValue="9.3000000000000007" count="68">
        <n v="6.4"/>
        <n v="7.1"/>
        <n v="7.6"/>
        <n v="7.4"/>
        <n v="7.9"/>
        <n v="6.6"/>
        <n v="8.3000000000000007"/>
        <n v="6.5"/>
        <n v="7.7"/>
        <n v="8"/>
        <n v="7.8"/>
        <n v="9.1999999999999993"/>
        <n v="8.1"/>
        <n v="6.7"/>
        <n v="7.2"/>
        <n v="7.5"/>
        <n v="7"/>
        <n v="6.9"/>
        <n v="8.1999999999999993"/>
        <n v="9"/>
        <n v="8.6999999999999993"/>
        <n v="7.3"/>
        <n v="6.8"/>
        <n v="8.6"/>
        <n v="5.8"/>
        <n v="8.5"/>
        <n v="8.4"/>
        <n v="6.2"/>
        <n v="6.1"/>
        <n v="5.6"/>
        <n v="5.0999999999999996"/>
        <n v="5"/>
        <n v="5.9"/>
        <n v="6.3"/>
        <n v="6"/>
        <n v="5.4"/>
        <n v="5.7"/>
        <n v="3.7"/>
        <n v="5.5"/>
        <n v="5.3"/>
        <n v="4.7"/>
        <n v="4.0999999999999996"/>
        <n v="8.8000000000000007"/>
        <n v="8.9"/>
        <n v="9.3000000000000007"/>
        <n v="4"/>
        <n v="4.9000000000000004"/>
        <n v="3.8"/>
        <n v="4.5999999999999996"/>
        <n v="3.6"/>
        <n v="5.2"/>
        <n v="3.9"/>
        <n v="4.2"/>
        <n v="4.5"/>
        <n v="2.5"/>
        <n v="4.4000000000000004"/>
        <n v="4.8"/>
        <n v="2.6"/>
        <n v="3.4"/>
        <n v="4.3"/>
        <n v="2.2999999999999998"/>
        <n v="2.8"/>
        <n v="3.5"/>
        <n v="2.4"/>
        <n v="3.3"/>
        <n v="1.9"/>
        <n v="1.7"/>
        <n v="1"/>
      </sharedItems>
    </cacheField>
    <cacheField name="Rating Category" numFmtId="0">
      <sharedItems count="4">
        <s v="Average"/>
        <s v="Good"/>
        <s v="Excellent"/>
        <s v="Poor"/>
      </sharedItems>
    </cacheField>
    <cacheField name="numVotes" numFmtId="0">
      <sharedItems containsSemiMixedTypes="0" containsString="0" containsNumber="1" containsInteger="1" minValue="50004" maxValue="2817283"/>
    </cacheField>
    <cacheField name="budget" numFmtId="0">
      <sharedItems containsSemiMixedTypes="0" containsString="0" containsNumber="1" containsInteger="1" minValue="18" maxValue="356000000"/>
    </cacheField>
    <cacheField name="gross" numFmtId="0">
      <sharedItems containsSemiMixedTypes="0" containsString="0" containsNumber="1" containsInteger="1" minValue="0" maxValue="2923706026" count="3297">
        <n v="76019048"/>
        <n v="35459543"/>
        <n v="5200000"/>
        <n v="81600000"/>
        <n v="61749765"/>
        <n v="2437000"/>
        <n v="26960374"/>
        <n v="43829933"/>
        <n v="35988495"/>
        <n v="51701871"/>
        <n v="1546"/>
        <n v="29146131"/>
        <n v="0"/>
        <n v="622861"/>
        <n v="37041"/>
        <n v="108405"/>
        <n v="4534"/>
        <n v="250341816"/>
        <n v="15706540"/>
        <n v="115000889"/>
        <n v="54396"/>
        <n v="114156"/>
        <n v="114252"/>
        <n v="441306145"/>
        <n v="35382710"/>
        <n v="59034"/>
        <n v="53267000"/>
        <n v="29857432"/>
        <n v="210"/>
        <n v="156000000"/>
        <n v="36182181"/>
        <n v="512343"/>
        <n v="119617265"/>
        <n v="29226502"/>
        <n v="4696729"/>
        <n v="47961919"/>
        <n v="20972000"/>
        <n v="30860378"/>
        <n v="86273333"/>
        <n v="245878"/>
        <n v="50000000"/>
        <n v="476512065"/>
        <n v="12678"/>
        <n v="109114817"/>
        <n v="115341126"/>
        <n v="27476252"/>
        <n v="70600000"/>
        <n v="33800000"/>
        <n v="23557"/>
        <n v="21709020"/>
        <n v="23690757"/>
        <n v="60922980"/>
        <n v="31800000"/>
        <n v="117250587"/>
        <n v="28573323"/>
        <n v="38288028"/>
        <n v="50750000"/>
        <n v="306889114"/>
        <n v="71215869"/>
        <n v="237113184"/>
        <n v="126737428"/>
        <n v="46875764"/>
        <n v="775398007"/>
        <n v="159822"/>
        <n v="3475702"/>
        <n v="49074379"/>
        <n v="396271103"/>
        <n v="47160000"/>
        <n v="24946715"/>
        <n v="187884007"/>
        <n v="35000000"/>
        <n v="141607219"/>
        <n v="300478449"/>
        <n v="106285522"/>
        <n v="104880868"/>
        <n v="43005351"/>
        <n v="106260000"/>
        <n v="20745728"/>
        <n v="8773197"/>
        <n v="40194067"/>
        <n v="210308099"/>
        <n v="85187855"/>
        <n v="82674320"/>
        <n v="22490471"/>
        <n v="83454304"/>
        <n v="58853106"/>
        <n v="115229890"/>
        <n v="39918650"/>
        <n v="26023860"/>
        <n v="538375067"/>
        <n v="27176821"/>
        <n v="21448830"/>
        <n v="39911960"/>
        <n v="30031783"/>
        <n v="54766923"/>
        <n v="23404827"/>
        <n v="47277357"/>
        <n v="216385706"/>
        <n v="42368025"/>
        <n v="30794462"/>
        <n v="12000754"/>
        <n v="59303359"/>
        <n v="68851475"/>
        <n v="25274965"/>
        <n v="34971136"/>
        <n v="54837550"/>
        <n v="63456988"/>
        <n v="21722776"/>
        <n v="25533818"/>
        <n v="31672907"/>
        <n v="23668406"/>
        <n v="389925971"/>
        <n v="85297000"/>
        <n v="78868508"/>
        <n v="27150534"/>
        <n v="41712525"/>
        <n v="21028755"/>
        <n v="41631350"/>
        <n v="792910554"/>
        <n v="2895379"/>
        <n v="6799117"/>
        <n v="27093116"/>
        <n v="125212904"/>
        <n v="36690067"/>
        <n v="52767889"/>
        <n v="129795554"/>
        <n v="77229971"/>
        <n v="125052686"/>
        <n v="30036166"/>
        <n v="79818511"/>
        <n v="19634641"/>
        <n v="177200271"/>
        <n v="33000525"/>
        <n v="21042514"/>
        <n v="20791649"/>
        <n v="20766616"/>
        <n v="92921203"/>
        <n v="14400000"/>
        <n v="2536242"/>
        <n v="14949697"/>
        <n v="61418063"/>
        <n v="55432841"/>
        <n v="67917094"/>
        <n v="25839182"/>
        <n v="475106177"/>
        <n v="21192315"/>
        <n v="63541777"/>
        <n v="65884703"/>
        <n v="80250623"/>
        <n v="108423749"/>
        <n v="90404800"/>
        <n v="2120439"/>
        <n v="79567667"/>
        <n v="40400657"/>
        <n v="52066791"/>
        <n v="316360478"/>
        <n v="4229114"/>
        <n v="14568989"/>
        <n v="31042035"/>
        <n v="30979816"/>
        <n v="80040027"/>
        <n v="32980880"/>
        <n v="296578797"/>
        <n v="153898890"/>
        <n v="333107271"/>
        <n v="91119319"/>
        <n v="8853968"/>
        <n v="34700291"/>
        <n v="47951979"/>
        <n v="25685134"/>
        <n v="5474090"/>
        <n v="81198894"/>
        <n v="38376497"/>
        <n v="40874452"/>
        <n v="86572238"/>
        <n v="23686027"/>
        <n v="69821334"/>
        <n v="76471046"/>
        <n v="28744356"/>
        <n v="78371200"/>
        <n v="4736202"/>
        <n v="20458340"/>
        <n v="20284984"/>
        <n v="10609321"/>
        <n v="383336762"/>
        <n v="9949953"/>
        <n v="51525171"/>
        <n v="14643997"/>
        <n v="85313124"/>
        <n v="98467863"/>
        <n v="57491000"/>
        <n v="5000000"/>
        <n v="12303411"/>
        <n v="59612888"/>
        <n v="24922237"/>
        <n v="64499270"/>
        <n v="96773200"/>
        <n v="15502112"/>
        <n v="36230219"/>
        <n v="49364621"/>
        <n v="29999213"/>
        <n v="227514205"/>
        <n v="41410568"/>
        <n v="41047344"/>
        <n v="55600000"/>
        <n v="10631333"/>
        <n v="300400432"/>
        <n v="4164283"/>
        <n v="2023414"/>
        <n v="14238661"/>
        <n v="300473716"/>
        <n v="60106536"/>
        <n v="50337532"/>
        <n v="38934048"/>
        <n v="68706993"/>
        <n v="328203506"/>
        <n v="131060248"/>
        <n v="11100577"/>
        <n v="8618766"/>
        <n v="49042224"/>
        <n v="52293982"/>
        <n v="1529199"/>
        <n v="70722101"/>
        <n v="18564613"/>
        <n v="60629159"/>
        <n v="19472525"/>
        <n v="79817937"/>
        <n v="38625550"/>
        <n v="40084041"/>
        <n v="5900712"/>
        <n v="5844868"/>
        <n v="14245868"/>
        <n v="39032786"/>
        <n v="8622412"/>
        <n v="17502499"/>
        <n v="54999651"/>
        <n v="138545632"/>
        <n v="40479480"/>
        <n v="40697761"/>
        <n v="52287414"/>
        <n v="109713132"/>
        <n v="6217509"/>
        <n v="39246734"/>
        <n v="357288178"/>
        <n v="239606210"/>
        <n v="17185954"/>
        <n v="299965036"/>
        <n v="11806119"/>
        <n v="214577242"/>
        <n v="22238696"/>
        <n v="5924421"/>
        <n v="320145693"/>
        <n v="46358827"/>
        <n v="123922370"/>
        <n v="25893810"/>
        <n v="120207127"/>
        <n v="51220430"/>
        <n v="32505409"/>
        <n v="80642217"/>
        <n v="44793222"/>
        <n v="16057580"/>
        <n v="26713187"/>
        <n v="49530280"/>
        <n v="98268458"/>
        <n v="30902869"/>
        <n v="29180280"/>
        <n v="53425389"/>
        <n v="38122105"/>
        <n v="38119483"/>
        <n v="30281020"/>
        <n v="167780960"/>
        <n v="76270454"/>
        <n v="43848069"/>
        <n v="63766510"/>
        <n v="74836631"/>
        <n v="151927281"/>
        <n v="50888729"/>
        <n v="44196684"/>
        <n v="171504781"/>
        <n v="288752301"/>
        <n v="34670720"/>
        <n v="8038508"/>
        <n v="141603197"/>
        <n v="62493712"/>
        <n v="17637950"/>
        <n v="43455230"/>
        <n v="17768757"/>
        <n v="516962"/>
        <n v="84460846"/>
        <n v="8865702"/>
        <n v="81613606"/>
        <n v="34603943"/>
        <n v="78756177"/>
        <n v="49369899"/>
        <n v="13019063"/>
        <n v="74151346"/>
        <n v="354825435"/>
        <n v="189015611"/>
        <n v="34994648"/>
        <n v="60329001"/>
        <n v="13009198"/>
        <n v="30690454"/>
        <n v="216614388"/>
        <n v="329803958"/>
        <n v="57269863"/>
        <n v="102953112"/>
        <n v="45661556"/>
        <n v="49101993"/>
        <n v="90000098"/>
        <n v="8083123"/>
        <n v="332500002"/>
        <n v="411569241"/>
        <n v="40508994"/>
        <n v="134212055"/>
        <n v="161001698"/>
        <n v="18254702"/>
        <n v="235860116"/>
        <n v="37295445"/>
        <n v="145793296"/>
        <n v="84431625"/>
        <n v="215394738"/>
        <n v="26979166"/>
        <n v="1163969"/>
        <n v="222724172"/>
        <n v="474171806"/>
        <n v="14697005"/>
        <n v="227853986"/>
        <n v="156167015"/>
        <n v="211343479"/>
        <n v="296999813"/>
        <n v="74534399"/>
        <n v="126297830"/>
        <n v="57470138"/>
        <n v="30050028"/>
        <n v="46908987"/>
        <n v="52210049"/>
        <n v="96759512"/>
        <n v="63408614"/>
        <n v="71079915"/>
        <n v="79258538"/>
        <n v="160188546"/>
        <n v="93273565"/>
        <n v="24742089"/>
        <n v="53208180"/>
        <n v="52096475"/>
        <n v="245077583"/>
        <n v="35763605"/>
        <n v="8266655"/>
        <n v="424208848"/>
        <n v="48878502"/>
        <n v="157920733"/>
        <n v="162738726"/>
        <n v="240031274"/>
        <n v="86024005"/>
        <n v="61489265"/>
        <n v="505703557"/>
        <n v="136861392"/>
        <n v="47036784"/>
        <n v="41482207"/>
        <n v="476684675"/>
        <n v="200512643"/>
        <n v="26118851"/>
        <n v="201957688"/>
        <n v="5080409"/>
        <n v="61277597"/>
        <n v="57120318"/>
        <n v="463406268"/>
        <n v="45681173"/>
        <n v="119946358"/>
        <n v="202084756"/>
        <n v="261317921"/>
        <n v="16668084"/>
        <n v="14563251"/>
        <n v="191502426"/>
        <n v="152368585"/>
        <n v="6153939"/>
        <n v="424967620"/>
        <n v="38039850"/>
        <n v="57529070"/>
        <n v="182291969"/>
        <n v="179033791"/>
        <n v="34494884"/>
        <n v="89325780"/>
        <n v="41895491"/>
        <n v="34872033"/>
        <n v="119418501"/>
        <n v="300854823"/>
        <n v="181096164"/>
        <n v="17218080"/>
        <n v="205405498"/>
        <n v="59509925"/>
        <n v="59489799"/>
        <n v="6401336"/>
        <n v="86930411"/>
        <n v="2641357"/>
        <n v="2113387"/>
        <n v="83531958"/>
        <n v="390493908"/>
        <n v="46704056"/>
        <n v="272742922"/>
        <n v="174999005"/>
        <n v="96888996"/>
        <n v="78656813"/>
        <n v="520881154"/>
        <n v="45465920"/>
        <n v="63707829"/>
        <n v="504050219"/>
        <n v="159814498"/>
        <n v="352927224"/>
        <n v="266934688"/>
        <n v="411046449"/>
        <n v="242623"/>
        <n v="215862692"/>
        <n v="25795897"/>
        <n v="9493259"/>
        <n v="149022650"/>
        <n v="137783840"/>
        <n v="243240178"/>
        <n v="10725228"/>
        <n v="358994850"/>
        <n v="75505856"/>
        <n v="132440069"/>
        <n v="321731527"/>
        <n v="48169910"/>
        <n v="2040920"/>
        <n v="50752337"/>
        <n v="33274049"/>
        <n v="64088552"/>
        <n v="44065653"/>
        <n v="178051587"/>
        <n v="21706101"/>
        <n v="2913644"/>
        <n v="43440294"/>
        <n v="134095253"/>
        <n v="231605150"/>
        <n v="105232691"/>
        <n v="4184990"/>
        <n v="156563139"/>
        <n v="159167799"/>
        <n v="36299898"/>
        <n v="183097323"/>
        <n v="48919043"/>
        <n v="32255953"/>
        <n v="36733909"/>
        <n v="11505925"/>
        <n v="5848204"/>
        <n v="17287898"/>
        <n v="63848322"/>
        <n v="255000211"/>
        <n v="21274717"/>
        <n v="154856263"/>
        <n v="63270710"/>
        <n v="8001005"/>
        <n v="58055768"/>
        <n v="40903593"/>
        <n v="270248367"/>
        <n v="153709806"/>
        <n v="368875760"/>
        <n v="71108591"/>
        <n v="74189677"/>
        <n v="50789441"/>
        <n v="133752825"/>
        <n v="176997168"/>
        <n v="65796862"/>
        <n v="266614059"/>
        <n v="1113138548"/>
        <n v="2395231"/>
        <n v="137298489"/>
        <n v="27912072"/>
        <n v="441286195"/>
        <n v="22549338"/>
        <n v="27979399"/>
        <n v="101475133"/>
        <n v="195268056"/>
        <n v="135130999"/>
        <n v="206678440"/>
        <n v="40185556"/>
        <n v="23237911"/>
        <n v="35739755"/>
        <n v="10696210"/>
        <n v="34348443"/>
        <n v="322161245"/>
        <n v="57319029"/>
        <n v="227927165"/>
        <n v="20915465"/>
        <n v="53898845"/>
        <n v="56505065"/>
        <n v="13088850"/>
        <n v="48198019"/>
        <n v="10032765"/>
        <n v="107217396"/>
        <n v="16827402"/>
        <n v="119208989"/>
        <n v="215887717"/>
        <n v="3151130"/>
        <n v="117615211"/>
        <n v="50694671"/>
        <n v="214015089"/>
        <n v="247290327"/>
        <n v="5887725"/>
        <n v="341631208"/>
        <n v="678226465"/>
        <n v="245700832"/>
        <n v="112006296"/>
        <n v="3049950"/>
        <n v="2816518"/>
        <n v="223664608"/>
        <n v="108431355"/>
        <n v="160638883"/>
        <n v="968511805"/>
        <n v="67308282"/>
        <n v="50083616"/>
        <n v="351583407"/>
        <n v="183031272"/>
        <n v="51132598"/>
        <n v="50283563"/>
        <n v="213928762"/>
        <n v="24822619"/>
        <n v="33351557"/>
        <n v="38087756"/>
        <n v="190539357"/>
        <n v="2079569"/>
        <n v="28884716"/>
        <n v="170362582"/>
        <n v="350448145"/>
        <n v="118071125"/>
        <n v="196567262"/>
        <n v="99431786"/>
        <n v="101646581"/>
        <n v="378882411"/>
        <n v="19721741"/>
        <n v="131002597"/>
        <n v="25052000"/>
        <n v="212385533"/>
        <n v="107879496"/>
        <n v="355237933"/>
        <n v="30303072"/>
        <n v="254134910"/>
        <n v="141407024"/>
        <n v="2402438"/>
        <n v="336567158"/>
        <n v="5987386"/>
        <n v="26488734"/>
        <n v="213216216"/>
        <n v="182016617"/>
        <n v="116112375"/>
        <n v="287928194"/>
        <n v="1781750"/>
        <n v="56631794"/>
        <n v="32051917"/>
        <n v="157387195"/>
        <n v="179519401"/>
        <n v="1085079"/>
        <n v="39363635"/>
        <n v="25405445"/>
        <n v="366101666"/>
        <n v="68792531"/>
        <n v="127600435"/>
        <n v="4257354"/>
        <n v="101982854"/>
        <n v="28215918"/>
        <n v="115101622"/>
        <n v="352194034"/>
        <n v="35348597"/>
        <n v="7563728"/>
        <n v="187436818"/>
        <n v="8924549"/>
        <n v="19075720"/>
        <n v="113493481"/>
        <n v="262821940"/>
        <n v="7412216"/>
        <n v="32029928"/>
        <n v="2122561"/>
        <n v="122195920"/>
        <n v="110627965"/>
        <n v="189859560"/>
        <n v="346079773"/>
        <n v="18636537"/>
        <n v="327333559"/>
        <n v="134582776"/>
        <n v="20358624"/>
        <n v="113374103"/>
        <n v="7959291"/>
        <n v="21284514"/>
        <n v="32679899"/>
        <n v="394436586"/>
        <n v="168839459"/>
        <n v="171082"/>
        <n v="23341568"/>
        <n v="264218220"/>
        <n v="182057016"/>
        <n v="320689294"/>
        <n v="63118386"/>
        <n v="185260553"/>
        <n v="560069"/>
        <n v="3802260"/>
        <n v="150270147"/>
        <n v="102825796"/>
        <n v="60209334"/>
        <n v="100860818"/>
        <n v="24819936"/>
        <n v="2671855"/>
        <n v="159212469"/>
        <n v="20949601"/>
        <n v="115267375"/>
        <n v="231976425"/>
        <n v="242295562"/>
        <n v="25477365"/>
        <n v="121969216"/>
        <n v="18626419"/>
        <n v="60611975"/>
        <n v="181489203"/>
        <n v="29359216"/>
        <n v="25837111"/>
        <n v="38619405"/>
        <n v="41205099"/>
        <n v="325338851"/>
        <n v="817400891"/>
        <n v="58620973"/>
        <n v="28946127"/>
        <n v="273552592"/>
        <n v="129832389"/>
        <n v="25023434"/>
        <n v="47267001"/>
        <n v="89456761"/>
        <n v="3836807"/>
        <n v="101381197"/>
        <n v="33459416"/>
        <n v="457696391"/>
        <n v="273961019"/>
        <n v="20300385"/>
        <n v="152036382"/>
        <n v="102616183"/>
        <n v="309492681"/>
        <n v="335062621"/>
        <n v="147554998"/>
        <n v="173046663"/>
        <n v="35999081"/>
        <n v="165615285"/>
        <n v="24444121"/>
        <n v="230594962"/>
        <n v="146027888"/>
        <n v="4555020"/>
        <n v="34585416"/>
        <n v="152266007"/>
        <n v="53854588"/>
        <n v="494580615"/>
        <n v="50068310"/>
        <n v="315156409"/>
        <n v="161376069"/>
        <n v="44229441"/>
        <n v="136885767"/>
        <n v="139804348"/>
        <n v="67711748"/>
        <n v="238253988"/>
        <n v="251212670"/>
        <n v="47010480"/>
        <n v="43117303"/>
        <n v="50159144"/>
        <n v="2375718"/>
        <n v="230099013"/>
        <n v="12021272"/>
        <n v="933933"/>
        <n v="224012234"/>
        <n v="136982834"/>
        <n v="171120329"/>
        <n v="44862187"/>
        <n v="178127760"/>
        <n v="27200316"/>
        <n v="152944660"/>
        <n v="140807547"/>
        <n v="294456605"/>
        <n v="124909762"/>
        <n v="43312294"/>
        <n v="26673829"/>
        <n v="245676146"/>
        <n v="263920180"/>
        <n v="177977226"/>
        <n v="257938649"/>
        <n v="48169156"/>
        <n v="109423648"/>
        <n v="12532777"/>
        <n v="174463257"/>
        <n v="225933435"/>
        <n v="55494066"/>
        <n v="28084357"/>
        <n v="222559"/>
        <n v="252712101"/>
        <n v="79082515"/>
        <n v="125586134"/>
        <n v="8038061"/>
        <n v="159330280"/>
        <n v="39675292"/>
        <n v="60527873"/>
        <n v="126216940"/>
        <n v="302710615"/>
        <n v="1071255"/>
        <n v="618638999"/>
        <n v="142940100"/>
        <n v="589390539"/>
        <n v="25480803"/>
        <n v="51376861"/>
        <n v="122417389"/>
        <n v="299288605"/>
        <n v="314178011"/>
        <n v="110463140"/>
        <n v="17626234"/>
        <n v="45916769"/>
        <n v="118063304"/>
        <n v="172363301"/>
        <n v="131457682"/>
        <n v="11841544"/>
        <n v="14594226"/>
        <n v="87840042"/>
        <n v="164508066"/>
        <n v="37020277"/>
        <n v="107752036"/>
        <n v="121214377"/>
        <n v="16316273"/>
        <n v="2264743305"/>
        <n v="333011068"/>
        <n v="497375381"/>
        <n v="264118712"/>
        <n v="6682098"/>
        <n v="36400360"/>
        <n v="122823468"/>
        <n v="185991646"/>
        <n v="23875127"/>
        <n v="171757863"/>
        <n v="553709788"/>
        <n v="23106667"/>
        <n v="131211377"/>
        <n v="415933406"/>
        <n v="363258859"/>
        <n v="224874960"/>
        <n v="98005666"/>
        <n v="198685114"/>
        <n v="349464664"/>
        <n v="31429330"/>
        <n v="61698899"/>
        <n v="250849789"/>
        <n v="162257226"/>
        <n v="333535934"/>
        <n v="10680275"/>
        <n v="56298474"/>
        <n v="74558115"/>
        <n v="379014294"/>
        <n v="159710793"/>
        <n v="286801374"/>
        <n v="17460020"/>
        <n v="55041738"/>
        <n v="21061339"/>
        <n v="898523656"/>
        <n v="136159423"/>
        <n v="182968902"/>
        <n v="250288523"/>
        <n v="93107289"/>
        <n v="546388108"/>
        <n v="304320254"/>
        <n v="44547681"/>
        <n v="30331165"/>
        <n v="77745966"/>
        <n v="161626121"/>
        <n v="128038368"/>
        <n v="49805462"/>
        <n v="46733235"/>
        <n v="218613188"/>
        <n v="102984862"/>
        <n v="244721064"/>
        <n v="482349603"/>
        <n v="164839294"/>
        <n v="103891409"/>
        <n v="112587658"/>
        <n v="448191819"/>
        <n v="98126565"/>
        <n v="102367405"/>
        <n v="20308772"/>
        <n v="64256513"/>
        <n v="123306987"/>
        <n v="55382927"/>
        <n v="30166293"/>
        <n v="222104681"/>
        <n v="189176423"/>
        <n v="296339528"/>
        <n v="2856712"/>
        <n v="445135288"/>
        <n v="36754634"/>
        <n v="1027082707"/>
        <n v="169662340"/>
        <n v="118133252"/>
        <n v="653779970"/>
        <n v="868390560"/>
        <n v="285444603"/>
        <n v="41616262"/>
        <n v="54682547"/>
        <n v="176885658"/>
        <n v="73475268"/>
        <n v="40263020"/>
        <n v="88545092"/>
        <n v="21567853"/>
        <n v="57756408"/>
        <n v="363889678"/>
        <n v="47434430"/>
        <n v="488441368"/>
        <n v="14902041"/>
        <n v="82150642"/>
        <n v="25605015"/>
        <n v="22912409"/>
        <n v="17196103"/>
        <n v="250821495"/>
        <n v="23335817"/>
        <n v="202292902"/>
        <n v="369884651"/>
        <n v="40002112"/>
        <n v="349822765"/>
        <n v="98625775"/>
        <n v="7027290"/>
        <n v="33461011"/>
        <n v="34698753"/>
        <n v="467222728"/>
        <n v="362211740"/>
        <n v="110041363"/>
        <n v="40283786"/>
        <n v="116672912"/>
        <n v="161834276"/>
        <n v="128799509"/>
        <n v="96618699"/>
        <n v="53187659"/>
        <n v="41067311"/>
        <n v="212404396"/>
        <n v="101209702"/>
        <n v="289317794"/>
        <n v="19598588"/>
        <n v="120801243"/>
        <n v="3221152"/>
        <n v="76432727"/>
        <n v="76347426"/>
        <n v="28451622"/>
        <n v="56870414"/>
        <n v="104876233"/>
        <n v="18564088"/>
        <n v="60289912"/>
        <n v="134403112"/>
        <n v="127666415"/>
        <n v="234801895"/>
        <n v="58401898"/>
        <n v="361832400"/>
        <n v="34266564"/>
        <n v="30471"/>
        <n v="50688658"/>
        <n v="149705852"/>
        <n v="166339890"/>
        <n v="825025036"/>
        <n v="89446268"/>
        <n v="313701294"/>
        <n v="151493655"/>
        <n v="66579890"/>
        <n v="274703340"/>
        <n v="72527595"/>
        <n v="211989043"/>
        <n v="100230832"/>
        <n v="47126295"/>
        <n v="39459427"/>
        <n v="2982011"/>
        <n v="53479734"/>
        <n v="164648142"/>
        <n v="177841558"/>
        <n v="66976317"/>
        <n v="84565230"/>
        <n v="10828256"/>
        <n v="1657778"/>
        <n v="126052"/>
        <n v="124305181"/>
        <n v="37170655"/>
        <n v="83137603"/>
        <n v="10410044"/>
        <n v="91753202"/>
        <n v="173013509"/>
        <n v="264105545"/>
        <n v="103166989"/>
        <n v="291420351"/>
        <n v="429632142"/>
        <n v="8764389"/>
        <n v="107626125"/>
        <n v="206071502"/>
        <n v="368780809"/>
        <n v="309460292"/>
        <n v="235483004"/>
        <n v="144056873"/>
        <n v="16797191"/>
        <n v="190213455"/>
        <n v="21142914"/>
        <n v="193921372"/>
        <n v="105178561"/>
        <n v="300135367"/>
        <n v="91036760"/>
        <n v="80773077"/>
        <n v="122563539"/>
        <n v="6416569"/>
        <n v="20271953"/>
        <n v="99378985"/>
        <n v="1155595040"/>
        <n v="948734205"/>
        <n v="672806432"/>
        <n v="40061153"/>
        <n v="356296601"/>
        <n v="345823032"/>
        <n v="177311151"/>
        <n v="59945183"/>
        <n v="11540607"/>
        <n v="273339556"/>
        <n v="48350205"/>
        <n v="503162313"/>
        <n v="85131830"/>
        <n v="73956241"/>
        <n v="278019771"/>
        <n v="48451803"/>
        <n v="90683916"/>
        <n v="328718434"/>
        <n v="143998"/>
        <n v="56359980"/>
        <n v="17989227"/>
        <n v="7390108"/>
        <n v="117758500"/>
        <n v="80049764"/>
        <n v="358372926"/>
        <n v="433371112"/>
        <n v="207515725"/>
        <n v="47386287"/>
        <n v="28780255"/>
        <n v="87423861"/>
        <n v="149270999"/>
        <n v="110983407"/>
        <n v="97837138"/>
        <n v="117487473"/>
        <n v="99274467"/>
        <n v="33426588"/>
        <n v="29725663"/>
        <n v="42593455"/>
        <n v="58292295"/>
        <n v="248639099"/>
        <n v="68106245"/>
        <n v="128884132"/>
        <n v="237202299"/>
        <n v="215294342"/>
        <n v="155010032"/>
        <n v="106371651"/>
        <n v="213977285"/>
        <n v="71870729"/>
        <n v="215663859"/>
        <n v="50054511"/>
        <n v="62198945"/>
        <n v="256271286"/>
        <n v="112880294"/>
        <n v="60780981"/>
        <n v="579707738"/>
        <n v="33463969"/>
        <n v="64828421"/>
        <n v="113916474"/>
        <n v="184928542"/>
        <n v="82343495"/>
        <n v="90449929"/>
        <n v="92938755"/>
        <n v="131706809"/>
        <n v="36642838"/>
        <n v="70595464"/>
        <n v="374111707"/>
        <n v="173959438"/>
        <n v="40047078"/>
        <n v="443280904"/>
        <n v="94728529"/>
        <n v="104155843"/>
        <n v="2554"/>
        <n v="136771683"/>
        <n v="17077882"/>
        <n v="174276724"/>
        <n v="32730062"/>
        <n v="330444045"/>
        <n v="212742720"/>
        <n v="20205757"/>
        <n v="235926552"/>
        <n v="351692268"/>
        <n v="449220945"/>
        <n v="119754278"/>
        <n v="96976270"/>
        <n v="96085477"/>
        <n v="193772504"/>
        <n v="248118121"/>
        <n v="20789556"/>
        <n v="35402320"/>
        <n v="124745083"/>
        <n v="44567606"/>
        <n v="67631903"/>
        <n v="83282296"/>
        <n v="55707411"/>
        <n v="113579918"/>
        <n v="147934180"/>
        <n v="12881605"/>
        <n v="14010832"/>
        <n v="62761005"/>
        <n v="60103680"/>
        <n v="186053725"/>
        <n v="90383208"/>
        <n v="210002852"/>
        <n v="65754228"/>
        <n v="207517509"/>
        <n v="78382433"/>
        <n v="741847937"/>
        <n v="147845033"/>
        <n v="70767418"/>
        <n v="29419291"/>
        <n v="5368217"/>
        <n v="45479110"/>
        <n v="200687492"/>
        <n v="14343028"/>
        <n v="450717150"/>
        <n v="77516304"/>
        <n v="152700626"/>
        <n v="1024254401"/>
        <n v="73180723"/>
        <n v="427344325"/>
        <n v="18916623"/>
        <n v="334272563"/>
        <n v="169956806"/>
        <n v="295206"/>
        <n v="95146283"/>
        <n v="147080413"/>
        <n v="357277400"/>
        <n v="77628265"/>
        <n v="33616692"/>
        <n v="68467960"/>
        <n v="30987695"/>
        <n v="20908467"/>
        <n v="37713879"/>
        <n v="75395048"/>
        <n v="431971116"/>
        <n v="7081449"/>
        <n v="12413888"/>
        <n v="165335153"/>
        <n v="23182223"/>
        <n v="11336308"/>
        <n v="87812729"/>
        <n v="109283018"/>
        <n v="141774679"/>
        <n v="85498534"/>
        <n v="119137784"/>
        <n v="98376292"/>
        <n v="32287044"/>
        <n v="177502387"/>
        <n v="102244770"/>
        <n v="16829545"/>
        <n v="154906693"/>
        <n v="287553595"/>
        <n v="120072577"/>
        <n v="82150183"/>
        <n v="67336470"/>
        <n v="69319426"/>
        <n v="85191134"/>
        <n v="6582065"/>
        <n v="141069860"/>
        <n v="180622424"/>
        <n v="181001478"/>
        <n v="207725639"/>
        <n v="141220678"/>
        <n v="105834556"/>
        <n v="197079546"/>
        <n v="19576023"/>
        <n v="214034224"/>
        <n v="228738393"/>
        <n v="368744044"/>
        <n v="203388341"/>
        <n v="100020092"/>
        <n v="33788161"/>
        <n v="1612259"/>
        <n v="59371303"/>
        <n v="42792561"/>
        <n v="352114312"/>
        <n v="94935764"/>
        <n v="17423030"/>
        <n v="56714147"/>
        <n v="138307673"/>
        <n v="172989651"/>
        <n v="30381722"/>
        <n v="55305279"/>
        <n v="52223306"/>
        <n v="71441655"/>
        <n v="1340715"/>
        <n v="19322135"/>
        <n v="941637960"/>
        <n v="180906076"/>
        <n v="347325802"/>
        <n v="143049560"/>
        <n v="65716126"/>
        <n v="79630178"/>
        <n v="275678613"/>
        <n v="32801173"/>
        <n v="383257136"/>
        <n v="123729176"/>
        <n v="316791257"/>
        <n v="37317673"/>
        <n v="46061847"/>
        <n v="33013805"/>
        <n v="64437847"/>
        <n v="45867333"/>
        <n v="27642707"/>
        <n v="65001485"/>
        <n v="24675714"/>
        <n v="43325009"/>
        <n v="160466000"/>
        <n v="108846072"/>
        <n v="9304609"/>
        <n v="40431100"/>
        <n v="273144151"/>
        <n v="130549455"/>
        <n v="16690617"/>
        <n v="97818139"/>
        <n v="180630907"/>
        <n v="66468985"/>
        <n v="115374915"/>
        <n v="31283740"/>
        <n v="113758770"/>
        <n v="171269535"/>
        <n v="3537283"/>
        <n v="87754044"/>
        <n v="47494916"/>
        <n v="1239183"/>
        <n v="38275483"/>
        <n v="77885672"/>
        <n v="81240406"/>
        <n v="45011434"/>
        <n v="98769390"/>
        <n v="408247917"/>
        <n v="42776760"/>
        <n v="14776760"/>
        <n v="245285165"/>
        <n v="50732139"/>
        <n v="119723358"/>
        <n v="179179718"/>
        <n v="68349884"/>
        <n v="84661434"/>
        <n v="209196298"/>
        <n v="55003135"/>
        <n v="96822421"/>
        <n v="38955598"/>
        <n v="522657936"/>
        <n v="104391623"/>
        <n v="407711549"/>
        <n v="101191884"/>
        <n v="11832822"/>
        <n v="25038466"/>
        <n v="84426031"/>
        <n v="154674241"/>
        <n v="258097122"/>
        <n v="43928932"/>
        <n v="31670620"/>
        <n v="296938801"/>
        <n v="926201000"/>
        <n v="28650575"/>
        <n v="277448382"/>
        <n v="80631"/>
        <n v="115900534"/>
        <n v="51386477"/>
        <n v="21148829"/>
        <n v="249348933"/>
        <n v="928760770"/>
        <n v="242875078"/>
        <n v="73498611"/>
        <n v="306776732"/>
        <n v="7266209"/>
        <n v="177395557"/>
        <n v="35492921"/>
        <n v="88323487"/>
        <n v="43935763"/>
        <n v="63102666"/>
        <n v="87135520"/>
        <n v="30553394"/>
        <n v="807047946"/>
        <n v="141337989"/>
        <n v="172855065"/>
        <n v="195745823"/>
        <n v="259175788"/>
        <n v="101564935"/>
        <n v="220673217"/>
        <n v="374583879"/>
        <n v="30002758"/>
        <n v="23932055"/>
        <n v="76490720"/>
        <n v="116650613"/>
        <n v="90941129"/>
        <n v="90259536"/>
        <n v="24152155"/>
        <n v="2046061"/>
        <n v="58011975"/>
        <n v="211622535"/>
        <n v="71406573"/>
        <n v="179265204"/>
        <n v="192641209"/>
        <n v="133960541"/>
        <n v="55495563"/>
        <n v="80154140"/>
        <n v="199043471"/>
        <n v="247933248"/>
        <n v="86468162"/>
        <n v="484592874"/>
        <n v="60466876"/>
        <n v="16763804"/>
        <n v="68296293"/>
        <n v="121975011"/>
        <n v="788976453"/>
        <n v="265126918"/>
        <n v="461991867"/>
        <n v="164433867"/>
        <n v="108040622"/>
        <n v="631684650"/>
        <n v="176070171"/>
        <n v="398479497"/>
        <n v="129342769"/>
        <n v="119240351"/>
        <n v="123218424"/>
        <n v="552639571"/>
        <n v="227356156"/>
        <n v="218122627"/>
        <n v="95708457"/>
        <n v="236350661"/>
        <n v="160846332"/>
        <n v="79493831"/>
        <n v="107363905"/>
        <n v="21741598"/>
        <n v="160099222"/>
        <n v="454627263"/>
        <n v="65565672"/>
        <n v="654264015"/>
        <n v="156595191"/>
        <n v="339795890"/>
        <n v="48260279"/>
        <n v="103370127"/>
        <n v="26170671"/>
        <n v="72178895"/>
        <n v="82402379"/>
        <n v="131777210"/>
        <n v="27388767"/>
        <n v="80981914"/>
        <n v="130834852"/>
        <n v="10128960"/>
        <n v="58878723"/>
        <n v="232722935"/>
        <n v="250397798"/>
        <n v="116643421"/>
        <n v="148336445"/>
        <n v="71410636"/>
        <n v="897048648"/>
        <n v="54700105"/>
        <n v="181239132"/>
        <n v="118231114"/>
        <n v="131095990"/>
        <n v="497409852"/>
        <n v="35825316"/>
        <n v="124914842"/>
        <n v="33030115"/>
        <n v="76665191"/>
        <n v="118686937"/>
        <n v="612054506"/>
        <n v="170268750"/>
        <n v="96455697"/>
        <n v="265328738"/>
        <n v="57678321"/>
        <n v="388156011"/>
        <n v="74036715"/>
        <n v="182290266"/>
        <n v="117248958"/>
        <n v="316897787"/>
        <n v="197101678"/>
        <n v="65784503"/>
        <n v="300157638"/>
        <n v="8836958"/>
        <n v="213719942"/>
        <n v="211468235"/>
        <n v="77663556"/>
        <n v="8701337"/>
        <n v="58469210"/>
        <n v="50871113"/>
        <n v="178311729"/>
        <n v="198520934"/>
        <n v="100266865"/>
        <n v="353133898"/>
        <n v="69424389"/>
        <n v="141067127"/>
        <n v="57947036"/>
        <n v="167298192"/>
        <n v="237536126"/>
        <n v="391081192"/>
        <n v="18637690"/>
        <n v="141591324"/>
        <n v="190538630"/>
        <n v="203567857"/>
        <n v="100572044"/>
        <n v="64445708"/>
        <n v="362744280"/>
        <n v="123971376"/>
        <n v="542063846"/>
        <n v="57223890"/>
        <n v="108539911"/>
        <n v="1204841"/>
        <n v="15116179"/>
        <n v="105316267"/>
        <n v="13411957"/>
        <n v="22605153"/>
        <n v="70067909"/>
        <n v="117592831"/>
        <n v="203172417"/>
        <n v="92884429"/>
        <n v="20094909"/>
        <n v="487287646"/>
        <n v="56995646"/>
        <n v="90709367"/>
        <n v="262511490"/>
        <n v="186797986"/>
        <n v="131977904"/>
        <n v="188133322"/>
        <n v="41682237"/>
        <n v="230884728"/>
        <n v="556906378"/>
        <n v="222446882"/>
        <n v="321457747"/>
        <n v="8203235"/>
        <n v="178262620"/>
        <n v="59981548"/>
        <n v="219100084"/>
        <n v="17050017"/>
        <n v="34809623"/>
        <n v="33334176"/>
        <n v="102278712"/>
        <n v="10012022"/>
        <n v="745013115"/>
        <n v="92913171"/>
        <n v="65470529"/>
        <n v="17346865"/>
        <n v="168423227"/>
        <n v="73029190"/>
        <n v="72109200"/>
        <n v="93974620"/>
        <n v="13939963"/>
        <n v="58834384"/>
        <n v="384336108"/>
        <n v="23936908"/>
        <n v="21733230"/>
        <n v="11098131"/>
        <n v="474968763"/>
        <n v="45109561"/>
        <n v="790653942"/>
        <n v="82169884"/>
        <n v="96105910"/>
        <n v="4989559"/>
        <n v="256697520"/>
        <n v="52164016"/>
        <n v="11792542"/>
        <n v="347512318"/>
        <n v="134734481"/>
        <n v="220239925"/>
        <n v="164112721"/>
        <n v="204681899"/>
        <n v="1671537444"/>
        <n v="155457327"/>
        <n v="31070211"/>
        <n v="177427090"/>
        <n v="55470154"/>
        <n v="8483797"/>
        <n v="314432837"/>
        <n v="104478416"/>
        <n v="585796247"/>
        <n v="290835269"/>
        <n v="47096206"/>
        <n v="50826898"/>
        <n v="375298946"/>
        <n v="244232688"/>
        <n v="104882445"/>
        <n v="15785148"/>
        <n v="80460948"/>
        <n v="939288806"/>
        <n v="162944923"/>
        <n v="54683487"/>
        <n v="131426169"/>
        <n v="46138887"/>
        <n v="109706931"/>
        <n v="35060882"/>
        <n v="91196419"/>
        <n v="98410061"/>
        <n v="30134958"/>
        <n v="115505027"/>
        <n v="460435291"/>
        <n v="35021497"/>
        <n v="130126277"/>
        <n v="163995949"/>
        <n v="95763716"/>
        <n v="111069515"/>
        <n v="193967670"/>
        <n v="46117696"/>
        <n v="154117157"/>
        <n v="49327405"/>
        <n v="40445129"/>
        <n v="27610873"/>
        <n v="93621340"/>
        <n v="616505162"/>
        <n v="15849759"/>
        <n v="113100873"/>
        <n v="70016220"/>
        <n v="127369981"/>
        <n v="760006945"/>
        <n v="68357079"/>
        <n v="623726085"/>
        <n v="79268322"/>
        <n v="4658401"/>
        <n v="164115897"/>
        <n v="1066179747"/>
        <n v="20839049"/>
        <n v="100605135"/>
        <n v="19126398"/>
        <n v="38623262"/>
        <n v="107516369"/>
        <n v="61315215"/>
        <n v="101393569"/>
        <n v="372234864"/>
        <n v="141861243"/>
        <n v="18577736"/>
        <n v="36163768"/>
        <n v="100140916"/>
        <n v="142400065"/>
        <n v="371594210"/>
        <n v="82468097"/>
        <n v="103911669"/>
        <n v="495510"/>
        <n v="49332692"/>
        <n v="96593018"/>
        <n v="89083229"/>
        <n v="178062759"/>
        <n v="26768563"/>
        <n v="75513170"/>
        <n v="293514336"/>
        <n v="240685326"/>
        <n v="61950770"/>
        <n v="545436"/>
        <n v="20645757"/>
        <n v="187281115"/>
        <n v="42886719"/>
        <n v="3947579"/>
        <n v="76669554"/>
        <n v="33882243"/>
        <n v="20901859"/>
        <n v="198636868"/>
        <n v="135039924"/>
        <n v="288485135"/>
        <n v="169333034"/>
        <n v="123276807"/>
        <n v="68766121"/>
        <n v="38159905"/>
        <n v="93983911"/>
        <n v="120455994"/>
        <n v="162242962"/>
        <n v="309979994"/>
        <n v="57479076"/>
        <n v="191466556"/>
        <n v="592462816"/>
        <n v="88933562"/>
        <n v="35294470"/>
        <n v="137587063"/>
        <n v="61385065"/>
        <n v="162949164"/>
        <n v="72617068"/>
        <n v="144146816"/>
        <n v="200811689"/>
        <n v="42269923"/>
        <n v="17471727"/>
        <n v="284139100"/>
        <n v="158733820"/>
        <n v="111476513"/>
        <n v="53321673"/>
        <n v="49334775"/>
        <n v="7000248"/>
        <n v="50336279"/>
        <n v="42013878"/>
        <n v="19651093"/>
        <n v="3601974"/>
        <n v="145166804"/>
        <n v="14821658"/>
        <n v="9380029"/>
        <n v="77356942"/>
        <n v="216763646"/>
        <n v="7659918"/>
        <n v="86369815"/>
        <n v="177378645"/>
        <n v="65079104"/>
        <n v="58010320"/>
        <n v="94973540"/>
        <n v="603873119"/>
        <n v="291480452"/>
        <n v="153383627"/>
        <n v="130982129"/>
        <n v="82751189"/>
        <n v="223387299"/>
        <n v="128453183"/>
        <n v="181674817"/>
        <n v="185382813"/>
        <n v="174822325"/>
        <n v="114830111"/>
        <n v="32593385"/>
        <n v="168319243"/>
        <n v="47329961"/>
        <n v="18299465"/>
        <n v="174440724"/>
        <n v="813367380"/>
        <n v="894983373"/>
        <n v="75782758"/>
        <n v="121616555"/>
        <n v="118890272"/>
        <n v="16468343"/>
        <n v="163362095"/>
        <n v="164170327"/>
        <n v="30894796"/>
        <n v="85638656"/>
        <n v="456082343"/>
        <n v="37311672"/>
        <n v="62022014"/>
        <n v="934770304"/>
        <n v="709709780"/>
        <n v="65900249"/>
        <n v="97076152"/>
        <n v="47074133"/>
        <n v="58072119"/>
        <n v="75011029"/>
        <n v="53653224"/>
        <n v="51764406"/>
        <n v="6887221"/>
        <n v="22984628"/>
        <n v="66476363"/>
        <n v="41480851"/>
        <n v="5048693"/>
        <n v="96258201"/>
        <n v="335802786"/>
        <n v="60917189"/>
        <n v="152005713"/>
        <n v="3403957"/>
        <n v="5254986"/>
        <n v="178281554"/>
        <n v="7022209"/>
        <n v="26986174"/>
        <n v="230685453"/>
        <n v="102854431"/>
        <n v="56308881"/>
        <n v="33478921"/>
        <n v="71571300"/>
        <n v="66122026"/>
        <n v="86855739"/>
        <n v="130224158"/>
        <n v="30271556"/>
        <n v="203627753"/>
        <n v="40170558"/>
        <n v="5371181"/>
        <n v="39323027"/>
        <n v="127392693"/>
        <n v="177238796"/>
        <n v="92374674"/>
        <n v="104003322"/>
        <n v="163794509"/>
        <n v="92649419"/>
        <n v="85446075"/>
        <n v="87019158"/>
        <n v="156846321"/>
        <n v="147717833"/>
        <n v="58087259"/>
        <n v="147748505"/>
        <n v="299268508"/>
        <n v="51417188"/>
        <n v="54641191"/>
        <n v="70711175"/>
        <n v="5969708"/>
        <n v="134686457"/>
        <n v="66980456"/>
        <n v="77621983"/>
        <n v="1067316101"/>
        <n v="404980543"/>
        <n v="64962629"/>
        <n v="667094506"/>
        <n v="371353001"/>
        <n v="270633313"/>
        <n v="12834936"/>
        <n v="444100035"/>
        <n v="632083197"/>
        <n v="196393745"/>
        <n v="275293450"/>
        <n v="152039882"/>
        <n v="262552893"/>
        <n v="155430335"/>
        <n v="110013167"/>
        <n v="87892388"/>
        <n v="78810595"/>
        <n v="269784201"/>
        <n v="15001776"/>
        <n v="69363381"/>
        <n v="84785914"/>
        <n v="29625761"/>
        <n v="145710347"/>
        <n v="58480828"/>
        <n v="49421974"/>
        <n v="26910847"/>
        <n v="183658498"/>
        <n v="367799011"/>
        <n v="629443428"/>
        <n v="554987477"/>
        <n v="250425512"/>
        <n v="101058954"/>
        <n v="961691209"/>
        <n v="87528173"/>
        <n v="135330182"/>
        <n v="87484847"/>
        <n v="65664721"/>
        <n v="171720398"/>
        <n v="81979826"/>
        <n v="10161493"/>
        <n v="38805380"/>
        <n v="132963417"/>
        <n v="298572799"/>
        <n v="823970682"/>
        <n v="205668210"/>
        <n v="130154568"/>
        <n v="76014335"/>
        <n v="34612443"/>
        <n v="59768495"/>
        <n v="72785169"/>
        <n v="101344412"/>
        <n v="35442935"/>
        <n v="232225908"/>
        <n v="180557550"/>
        <n v="95802916"/>
        <n v="97510197"/>
        <n v="70009308"/>
        <n v="186003591"/>
        <n v="609016565"/>
        <n v="307127625"/>
        <n v="57194667"/>
        <n v="54806823"/>
        <n v="19152009"/>
        <n v="48618191"/>
        <n v="22382047"/>
        <n v="211787511"/>
        <n v="192330738"/>
        <n v="68844775"/>
        <n v="68777554"/>
        <n v="83862032"/>
        <n v="73534117"/>
        <n v="99255460"/>
        <n v="39220946"/>
        <n v="205850169"/>
        <n v="370569774"/>
        <n v="326706115"/>
        <n v="39407616"/>
        <n v="373062864"/>
        <n v="13097915"/>
        <n v="3669465"/>
        <n v="340487862"/>
        <n v="10907485"/>
        <n v="25422088"/>
        <n v="7034698"/>
        <n v="113244290"/>
        <n v="7177143"/>
        <n v="536414293"/>
        <n v="114197742"/>
        <n v="130628903"/>
        <n v="65048678"/>
        <n v="158964610"/>
        <n v="43095175"/>
        <n v="83188165"/>
        <n v="459242249"/>
        <n v="101276318"/>
        <n v="92991835"/>
        <n v="49814392"/>
        <n v="48858618"/>
        <n v="27122238"/>
        <n v="61108981"/>
        <n v="85749034"/>
        <n v="119975084"/>
        <n v="87066930"/>
        <n v="78201830"/>
        <n v="232372681"/>
        <n v="4660481"/>
        <n v="1007336937"/>
        <n v="76182388"/>
        <n v="163247198"/>
        <n v="37394629"/>
        <n v="152930623"/>
        <n v="48428063"/>
        <n v="120673227"/>
        <n v="119483446"/>
        <n v="21156270"/>
        <n v="563749323"/>
        <n v="76130093"/>
        <n v="336365676"/>
        <n v="87812371"/>
        <n v="76700659"/>
        <n v="63945241"/>
        <n v="57232879"/>
        <n v="37598767"/>
        <n v="69787394"/>
        <n v="159814490"/>
        <n v="84297309"/>
        <n v="167805466"/>
        <n v="454026"/>
        <n v="55247881"/>
        <n v="574481229"/>
        <n v="171627740"/>
        <n v="159808370"/>
        <n v="58409247"/>
        <n v="219922417"/>
        <n v="519311965"/>
        <n v="155929020"/>
        <n v="42931041"/>
        <n v="603900354"/>
        <n v="91627228"/>
        <n v="68474305"/>
        <n v="585410052"/>
        <n v="29397654"/>
        <n v="553198"/>
        <n v="86157237"/>
        <n v="92601050"/>
        <n v="77677553"/>
        <n v="587235983"/>
        <n v="43495888"/>
        <n v="109676311"/>
        <n v="31200557"/>
        <n v="82410456"/>
        <n v="22472631"/>
        <n v="3559160"/>
        <n v="20387597"/>
        <n v="301913131"/>
        <n v="137515140"/>
        <n v="118114220"/>
        <n v="961203"/>
        <n v="225132113"/>
        <n v="47817020"/>
        <n v="164874275"/>
        <n v="22242388"/>
        <n v="23834809"/>
        <n v="65100369"/>
        <n v="77578320"/>
        <n v="147880543"/>
        <n v="26800152"/>
        <n v="84645164"/>
        <n v="342463063"/>
        <n v="62803180"/>
        <n v="311312624"/>
        <n v="49782012"/>
        <n v="96409300"/>
        <n v="35728183"/>
        <n v="68673228"/>
        <n v="55033767"/>
        <n v="419665568"/>
        <n v="2923706026"/>
        <n v="42653739"/>
        <n v="130290885"/>
        <n v="91509154"/>
        <n v="102820008"/>
        <n v="56675895"/>
        <n v="145896422"/>
        <n v="115900897"/>
        <n v="43545364"/>
        <n v="13085023"/>
        <n v="187134117"/>
        <n v="105647102"/>
        <n v="43474578"/>
        <n v="22007671"/>
        <n v="269755430"/>
        <n v="30426096"/>
        <n v="111231041"/>
        <n v="670145518"/>
        <n v="78714970"/>
        <n v="16443609"/>
        <n v="267045765"/>
        <n v="38937018"/>
        <n v="48443734"/>
        <n v="139789765"/>
        <n v="129266061"/>
        <n v="108255770"/>
        <n v="12252684"/>
        <n v="27437881"/>
        <n v="55198285"/>
        <n v="78094714"/>
        <n v="218340595"/>
        <n v="78324220"/>
        <n v="28190603"/>
        <n v="46789413"/>
        <n v="694478392"/>
        <n v="78378744"/>
        <n v="385680446"/>
        <n v="30579406"/>
        <n v="87238158"/>
        <n v="105833257"/>
        <n v="37697773"/>
        <n v="264770996"/>
        <n v="5926410"/>
        <n v="27712362"/>
        <n v="493214993"/>
        <n v="439048914"/>
        <n v="6491240"/>
        <n v="27066382"/>
        <n v="11293663"/>
        <n v="3534313"/>
        <n v="485930816"/>
        <n v="7947677"/>
        <n v="22783978"/>
        <n v="64191523"/>
        <n v="149673788"/>
        <n v="7550073"/>
        <n v="93945766"/>
        <n v="40877556"/>
        <n v="42487390"/>
        <n v="226497209"/>
        <n v="169748929"/>
        <n v="49779728"/>
        <n v="13639115"/>
        <n v="13620075"/>
        <n v="76586316"/>
        <n v="63523283"/>
        <n v="703170837"/>
        <n v="540455876"/>
        <n v="4324817"/>
        <n v="216528528"/>
        <n v="49944325"/>
        <n v="102366815"/>
        <n v="38332994"/>
        <n v="255743093"/>
        <n v="78309505"/>
        <n v="95696996"/>
        <n v="113398237"/>
        <n v="175372502"/>
        <n v="217124280"/>
        <n v="170812526"/>
        <n v="589580482"/>
        <n v="524976069"/>
        <n v="39164441"/>
        <n v="92158961"/>
        <n v="358375603"/>
        <n v="113118226"/>
        <n v="35080988"/>
        <n v="128108211"/>
        <n v="44004502"/>
        <n v="154026136"/>
        <n v="20576198"/>
        <n v="34758951"/>
        <n v="5530764"/>
        <n v="243006126"/>
        <n v="10234475"/>
        <n v="45995223"/>
        <n v="1520538536"/>
        <n v="268426634"/>
        <n v="70439696"/>
        <n v="403449830"/>
        <n v="19844979"/>
        <n v="14759148"/>
        <n v="16580250"/>
        <n v="275698039"/>
        <n v="128792411"/>
        <n v="106407672"/>
        <n v="27426335"/>
        <n v="220889446"/>
        <n v="7413863"/>
        <n v="1874460"/>
        <n v="204920882"/>
        <n v="309231694"/>
        <n v="204594016"/>
        <n v="52933513"/>
        <n v="108609310"/>
        <n v="57824674"/>
        <n v="57470220"/>
        <n v="79799880"/>
        <n v="163728902"/>
        <n v="49259766"/>
        <n v="49843011"/>
        <n v="138805831"/>
        <n v="139352633"/>
        <n v="64811540"/>
        <n v="79293444"/>
        <n v="494879471"/>
        <n v="381509870"/>
        <n v="752600867"/>
        <n v="27639579"/>
        <n v="115375850"/>
        <n v="1017030651"/>
        <n v="31505287"/>
        <n v="20936722"/>
        <n v="101624843"/>
        <n v="521311890"/>
        <n v="40416563"/>
        <n v="1669947"/>
        <n v="51699984"/>
        <n v="357243061"/>
        <n v="972584232"/>
        <n v="63649529"/>
        <n v="5144717"/>
        <n v="226837760"/>
        <n v="319713881"/>
        <n v="55362705"/>
        <n v="195702963"/>
        <n v="293503354"/>
        <n v="147332697"/>
        <n v="329398046"/>
        <n v="44655002"/>
        <n v="113377594"/>
        <n v="757930663"/>
        <n v="163403799"/>
        <n v="365352546"/>
        <n v="321669741"/>
        <n v="75981180"/>
        <n v="204313400"/>
        <n v="212874864"/>
        <n v="252909177"/>
        <n v="29196409"/>
        <n v="60253843"/>
        <n v="22818256"/>
        <n v="215283742"/>
        <n v="129190869"/>
        <n v="185770310"/>
        <n v="17929684"/>
        <n v="233093859"/>
        <n v="19652185"/>
        <n v="310650585"/>
        <n v="22955544"/>
        <n v="661326987"/>
        <n v="136316880"/>
        <n v="27039669"/>
        <n v="108902486"/>
        <n v="25806953"/>
        <n v="89792502"/>
        <n v="415686217"/>
        <n v="33556631"/>
        <n v="373993951"/>
        <n v="493937"/>
        <n v="49447308"/>
        <n v="45491656"/>
        <n v="201545517"/>
        <n v="122444772"/>
        <n v="524028679"/>
        <n v="27675014"/>
        <n v="162655351"/>
        <n v="114984666"/>
        <n v="227817248"/>
        <n v="63782078"/>
        <n v="406878233"/>
        <n v="27090159"/>
        <n v="716580"/>
        <n v="418765519"/>
        <n v="178866158"/>
        <n v="321885765"/>
        <n v="30842746"/>
        <n v="44331465"/>
        <n v="42784344"/>
        <n v="115890699"/>
        <n v="378410542"/>
        <n v="261989769"/>
        <n v="360366870"/>
        <n v="54589558"/>
        <n v="1025468216"/>
        <n v="12951093"/>
        <n v="133838006"/>
        <n v="15134907"/>
        <n v="4681651"/>
        <n v="27127620"/>
        <n v="31430334"/>
        <n v="67782762"/>
        <n v="6890432"/>
        <n v="60800444"/>
        <n v="41627431"/>
        <n v="24172201"/>
        <n v="150988382"/>
        <n v="21972336"/>
        <n v="232325503"/>
        <n v="173469516"/>
        <n v="24043318"/>
        <n v="134748021"/>
        <n v="46749646"/>
        <n v="95437994"/>
        <n v="226425420"/>
        <n v="31245810"/>
        <n v="25740863"/>
        <n v="177243185"/>
        <n v="219375562"/>
        <n v="40828540"/>
        <n v="40618920"/>
        <n v="51262751"/>
        <n v="79498846"/>
        <n v="37989684"/>
        <n v="7942093"/>
        <n v="440146694"/>
        <n v="1905058"/>
        <n v="157107755"/>
        <n v="67918658"/>
        <n v="136333522"/>
        <n v="317375031"/>
        <n v="61279452"/>
        <n v="236412453"/>
        <n v="20768906"/>
        <n v="62357900"/>
        <n v="302469017"/>
        <n v="735099102"/>
        <n v="158261424"/>
        <n v="144492724"/>
        <n v="18409891"/>
        <n v="61808775"/>
        <n v="105734416"/>
        <n v="836303693"/>
        <n v="52786"/>
        <n v="32406507"/>
        <n v="178767383"/>
        <n v="172394180"/>
        <n v="15282731"/>
        <n v="91392971"/>
        <n v="63351455"/>
        <n v="760928081"/>
        <n v="48137666"/>
        <n v="133423964"/>
        <n v="104362940"/>
        <n v="325286646"/>
        <n v="117094902"/>
        <n v="63543328"/>
        <n v="223241637"/>
        <n v="132563930"/>
        <n v="87609403"/>
        <n v="85897593"/>
        <n v="1142471295"/>
        <n v="106387141"/>
        <n v="10903312"/>
        <n v="245527149"/>
        <n v="95714875"/>
        <n v="413106170"/>
        <n v="171844840"/>
        <n v="886686817"/>
        <n v="11084630"/>
        <n v="41319906"/>
        <n v="46152800"/>
        <n v="157286805"/>
        <n v="48767848"/>
        <n v="128006208"/>
        <n v="1921847111"/>
        <n v="154802912"/>
        <n v="18073433"/>
        <n v="97984015"/>
        <n v="64626786"/>
        <n v="10606422"/>
        <n v="476071180"/>
        <n v="90146510"/>
        <n v="171235592"/>
        <n v="55720772"/>
        <n v="408430415"/>
        <n v="19206513"/>
        <n v="98159963"/>
        <n v="400063852"/>
        <n v="103966489"/>
        <n v="282438834"/>
        <n v="150166126"/>
        <n v="69633110"/>
        <n v="275248615"/>
        <n v="183348429"/>
        <n v="171685792"/>
        <n v="469328079"/>
        <n v="15440333"/>
        <n v="114178613"/>
        <n v="153269161"/>
        <n v="34572541"/>
        <n v="76338111"/>
        <n v="25035950"/>
        <n v="137743924"/>
        <n v="44734660"/>
        <n v="29261617"/>
        <n v="89520336"/>
        <n v="60040976"/>
        <n v="33273940"/>
        <n v="90842646"/>
        <n v="791863"/>
        <n v="29116320"/>
        <n v="108979549"/>
        <n v="41771168"/>
        <n v="294805697"/>
        <n v="36348784"/>
        <n v="31556061"/>
        <n v="104414200"/>
        <n v="113864059"/>
        <n v="237201172"/>
        <n v="80205382"/>
        <n v="78176181"/>
        <n v="129540522"/>
        <n v="26348651"/>
        <n v="18755936"/>
        <n v="210888950"/>
        <n v="49562710"/>
        <n v="60331447"/>
        <n v="76514050"/>
        <n v="11227336"/>
        <n v="84247681"/>
        <n v="205599393"/>
        <n v="186167139"/>
        <n v="77912251"/>
        <n v="19319671"/>
        <n v="43202283"/>
        <n v="214104620"/>
        <n v="91980359"/>
        <n v="359126022"/>
        <n v="102392080"/>
        <n v="13280000"/>
        <n v="402027830"/>
        <n v="96560591"/>
        <n v="2000861"/>
        <n v="959027992"/>
        <n v="4366460"/>
        <n v="16691303"/>
        <n v="2260712"/>
        <n v="101215"/>
        <n v="26096852"/>
        <n v="15779455"/>
        <n v="36020534"/>
        <n v="52844496"/>
        <n v="115695339"/>
        <n v="100734718"/>
        <n v="193355800"/>
        <n v="110216998"/>
        <n v="9760107"/>
        <n v="43053376"/>
        <n v="11179372"/>
        <n v="68282844"/>
        <n v="61601280"/>
        <n v="39457342"/>
        <n v="1333377"/>
        <n v="20648328"/>
        <n v="42345360"/>
        <n v="86752352"/>
        <n v="791217826"/>
        <n v="296557"/>
        <n v="36495748"/>
        <n v="775385"/>
        <n v="245724603"/>
        <n v="166842739"/>
        <n v="159291809"/>
        <n v="276144750"/>
        <n v="54169363"/>
        <n v="76196538"/>
        <n v="127944208"/>
        <n v="26973554"/>
        <n v="76004405"/>
        <n v="71585235"/>
        <n v="1342360114"/>
        <n v="165184237"/>
        <n v="134409025"/>
        <n v="103687316"/>
        <n v="269958228"/>
        <n v="135503748"/>
        <n v="15661554"/>
        <n v="91490353"/>
        <n v="44027682"/>
        <n v="110206216"/>
        <n v="260502115"/>
        <n v="677796076"/>
        <n v="137328301"/>
        <n v="106956330"/>
        <n v="19263938"/>
        <n v="77477008"/>
        <n v="55404207"/>
        <n v="105713218"/>
        <n v="34816824"/>
        <n v="46091271"/>
        <n v="559852396"/>
        <n v="32686500"/>
        <n v="17267324"/>
        <n v="538983207"/>
        <n v="211819354"/>
        <n v="161849455"/>
        <n v="140073390"/>
        <n v="169846945"/>
        <n v="47719794"/>
        <n v="300228084"/>
        <n v="22108789"/>
        <n v="169852759"/>
        <n v="60730568"/>
        <n v="91720255"/>
        <n v="81126522"/>
        <n v="45636368"/>
        <n v="31748913"/>
        <n v="623933331"/>
        <n v="27093592"/>
        <n v="694713380"/>
        <n v="173649931"/>
        <n v="219103655"/>
        <n v="443140005"/>
        <n v="211780824"/>
        <n v="64780213"/>
        <n v="57719093"/>
        <n v="2404300"/>
        <n v="201585328"/>
        <n v="68234154"/>
        <n v="69095771"/>
        <n v="50950296"/>
        <n v="242688965"/>
        <n v="17874044"/>
        <n v="34737199"/>
        <n v="28013733"/>
        <n v="405421518"/>
        <n v="1278650"/>
        <n v="9232318"/>
        <n v="278780441"/>
        <n v="26250020"/>
        <n v="18853164"/>
        <n v="126041322"/>
        <n v="199006387"/>
        <n v="96188903"/>
        <n v="25246967"/>
        <n v="337580051"/>
        <n v="226904017"/>
        <n v="6797861"/>
        <n v="20546518"/>
        <n v="239268602"/>
        <n v="70038838"/>
        <n v="80509622"/>
        <n v="711025481"/>
        <n v="290745055"/>
        <n v="97231420"/>
        <n v="47405566"/>
        <n v="244819862"/>
        <n v="36192775"/>
        <n v="5728213"/>
        <n v="38269529"/>
        <n v="856085151"/>
        <n v="352616690"/>
        <n v="131940411"/>
        <n v="176506819"/>
        <n v="746921274"/>
        <n v="2166797"/>
        <n v="49158343"/>
        <n v="152263880"/>
        <n v="75026327"/>
        <n v="216197492"/>
        <n v="224920375"/>
        <n v="6913518"/>
        <n v="97542952"/>
        <n v="229147509"/>
        <n v="10371451"/>
        <n v="485004754"/>
        <n v="23308615"/>
        <n v="112543513"/>
        <n v="346118277"/>
        <n v="89137047"/>
        <n v="97409779"/>
        <n v="68267862"/>
        <n v="1046721266"/>
        <n v="10629321"/>
        <n v="1215577205"/>
        <n v="968853"/>
        <n v="665692281"/>
        <n v="35079650"/>
        <n v="41097853"/>
        <n v="11681781"/>
        <n v="21947209"/>
        <n v="39421467"/>
        <n v="62695489"/>
        <n v="24964890"/>
        <n v="481800873"/>
        <n v="69432527"/>
        <n v="274470394"/>
        <n v="237382724"/>
        <n v="49050886"/>
        <n v="45175167"/>
        <n v="5186767"/>
        <n v="7294800"/>
        <n v="105200903"/>
        <n v="74188937"/>
        <n v="42059111"/>
        <n v="543157985"/>
        <n v="712205856"/>
        <n v="698509825"/>
        <n v="99357138"/>
        <n v="177313795"/>
        <n v="192907684"/>
        <n v="32443111"/>
        <n v="9918093"/>
        <n v="48147945"/>
        <n v="146733054"/>
        <n v="151783839"/>
        <n v="59418613"/>
        <n v="76987621"/>
        <n v="440603537"/>
        <n v="48668907"/>
        <n v="353659851"/>
        <n v="41037742"/>
        <n v="1085067637"/>
        <n v="197687603"/>
        <n v="13657649"/>
        <n v="78274843"/>
        <n v="21011110"/>
        <n v="303144152"/>
        <n v="99975678"/>
        <n v="14740889"/>
        <n v="21966634"/>
        <n v="90777"/>
        <n v="274950803"/>
        <n v="34942188"/>
        <n v="130516424"/>
        <n v="41296320"/>
        <n v="16457494"/>
        <n v="22187813"/>
        <n v="839030630"/>
        <n v="271457301"/>
        <n v="54883206"/>
        <n v="127869379"/>
        <n v="55611001"/>
        <n v="170458922"/>
        <n v="749200054"/>
        <n v="198467168"/>
        <n v="55003890"/>
        <n v="5072654"/>
        <n v="120081841"/>
        <n v="94320758"/>
        <n v="695220619"/>
        <n v="380418444"/>
        <n v="122126687"/>
        <n v="187361754"/>
        <n v="704242551"/>
        <n v="376152455"/>
        <n v="335287748"/>
        <n v="201634991"/>
        <n v="1123794079"/>
        <n v="13796834"/>
        <n v="135710029"/>
        <n v="449702"/>
        <n v="252276927"/>
        <n v="56032889"/>
        <n v="467365246"/>
        <n v="154468902"/>
        <n v="654213485"/>
        <n v="2855644"/>
        <n v="168767479"/>
        <n v="149228077"/>
        <n v="98337295"/>
        <n v="586764305"/>
        <n v="150501815"/>
        <n v="67359190"/>
        <n v="32054369"/>
        <n v="1188194"/>
        <n v="76801179"/>
        <n v="45629909"/>
        <n v="88029117"/>
        <n v="53753419"/>
        <n v="127233108"/>
        <n v="226349749"/>
        <n v="414828246"/>
        <n v="151257160"/>
        <n v="123066041"/>
        <n v="782836791"/>
        <n v="35626958"/>
        <n v="3428048"/>
        <n v="18689058"/>
        <n v="483866772"/>
        <n v="41002607"/>
        <n v="48190704"/>
        <n v="303025485"/>
        <n v="67876281"/>
        <n v="5968016"/>
        <n v="29032484"/>
        <n v="306941670"/>
        <n v="403354469"/>
        <n v="57084522"/>
        <n v="8490396"/>
        <n v="743559645"/>
        <n v="216639112"/>
        <n v="773031583"/>
        <n v="320406242"/>
        <n v="67448651"/>
        <n v="39984400"/>
        <n v="19439764"/>
        <n v="383963057"/>
        <n v="407141258"/>
        <n v="149878437"/>
        <n v="177856751"/>
        <n v="5060438"/>
        <n v="211952420"/>
        <n v="136151680"/>
        <n v="1152028393"/>
        <n v="306442085"/>
        <n v="6206022"/>
        <n v="349183316"/>
        <n v="286168572"/>
        <n v="435732529"/>
        <n v="90260376"/>
        <n v="29699345"/>
        <n v="8526288"/>
        <n v="75450437"/>
        <n v="109846"/>
        <n v="24959607"/>
        <n v="216940871"/>
        <n v="468266122"/>
        <n v="4552970"/>
        <n v="160112671"/>
        <n v="209838559"/>
        <n v="426505244"/>
        <n v="259939835"/>
        <n v="167882881"/>
        <n v="484068861"/>
        <n v="34513760"/>
        <n v="132274484"/>
        <n v="422618"/>
        <n v="543848418"/>
        <n v="63365859"/>
        <n v="1441659588"/>
        <n v="436433122"/>
        <n v="96262212"/>
        <n v="107228221"/>
        <n v="17505548"/>
        <n v="268175631"/>
        <n v="242786137"/>
        <n v="2820490"/>
        <n v="14311701"/>
        <n v="17363261"/>
        <n v="2406221"/>
        <n v="286140700"/>
        <n v="218791811"/>
        <n v="177512032"/>
        <n v="95396573"/>
        <n v="948986785"/>
        <n v="19561904"/>
        <n v="60738797"/>
        <n v="31083599"/>
        <n v="217408513"/>
        <n v="1938783"/>
        <n v="48330757"/>
        <n v="60052138"/>
        <n v="122810399"/>
        <n v="28288071"/>
        <n v="59389433"/>
        <n v="214945591"/>
        <n v="66984887"/>
        <n v="87241576"/>
        <n v="8826837"/>
        <n v="54760947"/>
        <n v="47636031"/>
        <n v="232617430"/>
        <n v="177584879"/>
        <n v="149480483"/>
        <n v="145079584"/>
        <n v="83869818"/>
        <n v="47340586"/>
        <n v="69721966"/>
        <n v="495488990"/>
        <n v="45352337"/>
        <n v="44287131"/>
        <n v="75055070"/>
        <n v="375740705"/>
        <n v="84384002"/>
        <n v="3338690"/>
        <n v="759853685"/>
        <n v="116980662"/>
        <n v="4704757"/>
        <n v="119942387"/>
        <n v="100106454"/>
        <n v="82499399"/>
        <n v="32948113"/>
        <n v="10578643"/>
        <n v="626137675"/>
        <n v="47121159"/>
        <n v="156491279"/>
        <n v="133440870"/>
        <n v="128955898"/>
        <n v="136515867"/>
        <n v="142044638"/>
        <n v="208076205"/>
        <n v="82087155"/>
        <n v="18658381"/>
        <n v="79781695"/>
        <n v="10658332"/>
        <n v="29664140"/>
        <n v="234989584"/>
        <n v="151672318"/>
        <n v="304654182"/>
        <n v="196114570"/>
        <n v="56722693"/>
        <n v="116471580"/>
        <n v="22842887"/>
        <n v="82966152"/>
        <n v="19504039"/>
        <n v="145418070"/>
        <n v="84920539"/>
        <n v="184287723"/>
        <n v="146936910"/>
        <n v="29777777"/>
        <n v="40662632"/>
        <n v="157887643"/>
        <n v="493311825"/>
        <n v="107139399"/>
        <n v="22939027"/>
        <n v="389681935"/>
        <n v="2320250281"/>
        <n v="370541256"/>
        <n v="149542245"/>
        <n v="39861118"/>
        <n v="160078586"/>
        <n v="102731865"/>
        <n v="173930596"/>
        <n v="25804448"/>
        <n v="549368315"/>
        <n v="110045109"/>
        <n v="90060106"/>
        <n v="7871522"/>
        <n v="179379533"/>
        <n v="621537519"/>
        <n v="301970083"/>
        <n v="73100172"/>
        <n v="113231078"/>
        <n v="454023"/>
        <n v="198087212"/>
        <n v="260095986"/>
        <n v="60795985"/>
        <n v="65663276"/>
        <n v="133471171"/>
        <n v="41564670"/>
        <n v="71508440"/>
        <n v="33384127"/>
        <n v="542358331"/>
        <n v="44907260"/>
        <n v="532950503"/>
        <n v="411002906"/>
        <n v="80547866"/>
        <n v="43709744"/>
        <n v="183018522"/>
        <n v="877244782"/>
        <n v="351723989"/>
        <n v="848593948"/>
        <n v="49263404"/>
        <n v="3741098"/>
        <n v="607874134"/>
        <n v="347182886"/>
        <n v="12077441"/>
        <n v="15642346"/>
        <n v="970766005"/>
        <n v="16373843"/>
        <n v="30722632"/>
        <n v="140705322"/>
        <n v="97594140"/>
        <n v="99036827"/>
        <n v="187684322"/>
        <n v="10173061"/>
        <n v="126636097"/>
        <n v="86758912"/>
        <n v="442299309"/>
        <n v="48065672"/>
        <n v="114501299"/>
        <n v="23177948"/>
        <n v="6918591"/>
        <n v="7609187"/>
        <n v="269994119"/>
        <n v="19123767"/>
        <n v="17669776"/>
        <n v="4633668"/>
        <n v="26474920"/>
        <n v="16137046"/>
        <n v="910809311"/>
        <n v="125544024"/>
        <n v="396592829"/>
        <n v="34854990"/>
        <n v="22126842"/>
        <n v="1495696292"/>
        <n v="68264022"/>
        <n v="9929706"/>
        <n v="205035819"/>
        <n v="97571250"/>
        <n v="3852774"/>
        <n v="43155261"/>
        <n v="88215156"/>
        <n v="92654"/>
        <n v="35485056"/>
        <n v="37930465"/>
        <n v="314975955"/>
        <n v="168961389"/>
        <n v="1149267"/>
        <n v="26236153"/>
        <n v="471222889"/>
        <n v="207039844"/>
        <n v="68929150"/>
        <n v="54418872"/>
        <n v="35797045"/>
        <n v="795922298"/>
        <n v="348319861"/>
        <n v="132820716"/>
        <n v="104907746"/>
        <n v="14810975"/>
        <n v="18117839"/>
        <n v="91970827"/>
        <n v="48517427"/>
        <n v="251171807"/>
        <n v="45640143"/>
        <n v="14880939"/>
        <n v="140470746"/>
        <n v="161459297"/>
        <n v="243611982"/>
        <n v="47140292"/>
        <n v="27682872"/>
        <n v="148075565"/>
        <n v="102811889"/>
        <n v="1349926083"/>
        <n v="22926076"/>
        <n v="30800231"/>
        <n v="31220247"/>
        <n v="9368803"/>
        <n v="288885818"/>
        <n v="15950164"/>
        <n v="714421503"/>
        <n v="31676128"/>
        <n v="11020402"/>
        <n v="105011053"/>
        <n v="426074373"/>
        <n v="26895481"/>
        <n v="199850315"/>
        <n v="55078146"/>
        <n v="240159255"/>
        <n v="267685209"/>
        <n v="94073028"/>
        <n v="282570682"/>
        <n v="121790373"/>
        <n v="4424699"/>
        <n v="2891812"/>
        <n v="708982323"/>
        <n v="84419388"/>
        <n v="772245583"/>
        <n v="746045700"/>
        <n v="19370020"/>
        <n v="12671109"/>
        <n v="98690254"/>
        <n v="9148519"/>
        <n v="46922566"/>
        <n v="788680968"/>
        <n v="161772375"/>
        <n v="68572631"/>
        <n v="373515621"/>
        <n v="167282206"/>
        <n v="117831631"/>
        <n v="82515113"/>
        <n v="24261569"/>
        <n v="138224951"/>
        <n v="46522137"/>
        <n v="29333545"/>
        <n v="32613173"/>
        <n v="296482446"/>
        <n v="13551156"/>
        <n v="84790678"/>
        <n v="225508210"/>
        <n v="362000072"/>
        <n v="865011746"/>
        <n v="755357103"/>
        <n v="659540572"/>
        <n v="126069509"/>
        <n v="359200044"/>
        <n v="183428689"/>
        <n v="67234188"/>
        <n v="209035668"/>
        <n v="20275812"/>
        <n v="6237990"/>
        <n v="36233517"/>
        <n v="149175066"/>
        <n v="38609668"/>
        <n v="3073700"/>
        <n v="34227298"/>
        <n v="96983009"/>
        <n v="1073841394"/>
        <n v="332207671"/>
        <n v="87305549"/>
        <n v="84142115"/>
        <n v="644783140"/>
        <n v="221900160"/>
        <n v="115647426"/>
        <n v="352333929"/>
        <n v="274325949"/>
        <n v="125856180"/>
        <n v="4806423"/>
        <n v="38390020"/>
        <n v="17537186"/>
        <n v="270665134"/>
        <n v="86434523"/>
        <n v="5617460"/>
        <n v="136835561"/>
        <n v="773350147"/>
        <n v="13627519"/>
        <n v="146428180"/>
        <n v="173965010"/>
        <n v="222809600"/>
        <n v="187733202"/>
        <n v="52099090"/>
        <n v="334933831"/>
        <n v="45158254"/>
        <n v="39280992"/>
        <n v="32960249"/>
        <n v="63414135"/>
        <n v="35259653"/>
        <n v="133782481"/>
        <n v="195320400"/>
        <n v="26508132"/>
        <n v="34441873"/>
        <n v="48963137"/>
        <n v="233555708"/>
        <n v="607595"/>
        <n v="240697856"/>
        <n v="169837010"/>
        <n v="858848019"/>
        <n v="18074539"/>
        <n v="32170399"/>
        <n v="100375432"/>
        <n v="710644566"/>
        <n v="1944287"/>
        <n v="161515959"/>
        <n v="142802657"/>
        <n v="1104054072"/>
        <n v="180563636"/>
        <n v="131523093"/>
        <n v="244874809"/>
        <n v="21107746"/>
        <n v="474609154"/>
        <n v="20045576"/>
        <n v="53873809"/>
        <n v="117867984"/>
        <n v="31807156"/>
        <n v="155560045"/>
        <n v="7804337"/>
        <n v="107645357"/>
        <n v="54837234"/>
        <n v="53260230"/>
        <n v="6797958"/>
        <n v="156706638"/>
        <n v="547659020"/>
        <n v="212902372"/>
        <n v="89328627"/>
        <n v="246984278"/>
        <n v="71009334"/>
        <n v="87100449"/>
        <n v="71661644"/>
        <n v="196710396"/>
        <n v="20994648"/>
        <n v="103039258"/>
        <n v="29824199"/>
        <n v="386041607"/>
        <n v="161919318"/>
        <n v="62832209"/>
        <n v="39439355"/>
        <n v="6738764"/>
        <n v="428128233"/>
        <n v="93492844"/>
        <n v="225973340"/>
        <n v="93282604"/>
        <n v="657869686"/>
        <n v="880166924"/>
        <n v="99783556"/>
        <n v="6566916"/>
        <n v="401914"/>
        <n v="521170825"/>
        <n v="369330363"/>
        <n v="122613057"/>
        <n v="120883411"/>
        <n v="55065289"/>
        <n v="1029266989"/>
        <n v="174563280"/>
        <n v="325186032"/>
        <n v="253890701"/>
        <n v="995339117"/>
        <n v="1159444662"/>
        <n v="331333876"/>
        <n v="1334212902"/>
        <n v="170270201"/>
        <n v="109906372"/>
        <n v="52501541"/>
        <n v="962201338"/>
        <n v="48449416"/>
        <n v="240891763"/>
        <n v="10484459"/>
        <n v="569651467"/>
        <n v="46712809"/>
        <n v="214657577"/>
        <n v="17385830"/>
        <n v="99104804"/>
        <n v="205366737"/>
        <n v="2510007"/>
        <n v="409231607"/>
        <n v="11621777"/>
        <n v="42128352"/>
        <n v="498781117"/>
        <n v="993313"/>
        <n v="22778555"/>
        <n v="194764672"/>
        <n v="62675095"/>
        <n v="203277636"/>
        <n v="87937815"/>
        <n v="880705312"/>
        <n v="814337054"/>
        <n v="62402155"/>
        <n v="682716636"/>
        <n v="159162963"/>
        <n v="164989338"/>
        <n v="774153007"/>
        <n v="2431443"/>
        <n v="524580592"/>
        <n v="27858103"/>
        <n v="29918745"/>
        <n v="53120346"/>
        <n v="44459951"/>
        <n v="25288872"/>
        <n v="1405018048"/>
        <n v="4942449"/>
        <n v="5659286"/>
        <n v="39661919"/>
        <n v="40272135"/>
        <n v="150680864"/>
        <n v="78418811"/>
        <n v="61619773"/>
        <n v="162360636"/>
        <n v="12673462"/>
        <n v="229930771"/>
        <n v="100014025"/>
        <n v="100129872"/>
        <n v="33213241"/>
        <n v="326479141"/>
        <n v="101134059"/>
        <n v="48791187"/>
        <n v="29674699"/>
        <n v="2071310218"/>
        <n v="382579"/>
        <n v="36606743"/>
        <n v="475186706"/>
        <n v="1334407706"/>
        <n v="1077022372"/>
        <n v="94019120"/>
        <n v="203388186"/>
        <n v="315025930"/>
        <n v="25975621"/>
        <n v="74679822"/>
        <n v="290930148"/>
        <n v="87189756"/>
        <n v="111811453"/>
        <n v="103215094"/>
        <n v="299820798"/>
        <n v="85218541"/>
        <n v="9074749"/>
        <n v="37999675"/>
        <n v="49440079"/>
        <n v="307166834"/>
        <n v="93553698"/>
        <n v="312242626"/>
        <n v="24548038"/>
        <n v="215863606"/>
        <n v="7112282"/>
        <n v="343471816"/>
        <n v="64414761"/>
        <n v="208445075"/>
        <n v="82347656"/>
        <n v="363204635"/>
        <n v="5090608"/>
        <n v="117768230"/>
        <n v="526760632"/>
        <n v="894328469"/>
        <n v="211822697"/>
        <n v="19652057"/>
        <n v="203427584"/>
        <n v="62944815"/>
        <n v="53329150"/>
        <n v="41681746"/>
        <n v="1266115964"/>
        <n v="3485383"/>
        <n v="11782625"/>
        <n v="143695338"/>
        <n v="43070915"/>
        <n v="414351546"/>
        <n v="1515341399"/>
        <n v="77068246"/>
        <n v="287144079"/>
        <n v="215905815"/>
        <n v="78230625"/>
        <n v="139745"/>
        <n v="124608438"/>
        <n v="41898409"/>
        <n v="51029361"/>
        <n v="47425835"/>
        <n v="469058574"/>
        <n v="151572634"/>
        <n v="48428048"/>
        <n v="16322067"/>
        <n v="481234"/>
        <n v="157029618"/>
        <n v="208177026"/>
        <n v="297002527"/>
        <n v="2595622"/>
        <n v="86081850"/>
        <n v="62198461"/>
        <n v="127461872"/>
        <n v="4644472"/>
        <n v="12007070"/>
        <n v="1025521689"/>
        <n v="256786742"/>
        <n v="51680201"/>
        <n v="111928365"/>
        <n v="874362803"/>
        <n v="123726688"/>
        <n v="2700051"/>
        <n v="89514453"/>
        <n v="35396641"/>
        <n v="31478893"/>
        <n v="38803993"/>
        <n v="967724775"/>
        <n v="47275717"/>
        <n v="220021259"/>
        <n v="151826547"/>
        <n v="322811541"/>
        <n v="16810562"/>
        <n v="174178883"/>
        <n v="235666219"/>
        <n v="1882074"/>
        <n v="239343729"/>
        <n v="334897606"/>
        <n v="140795793"/>
        <n v="29355203"/>
        <n v="35401758"/>
        <n v="816037575"/>
        <n v="112983889"/>
        <n v="11430025"/>
        <n v="67925733"/>
        <n v="233503234"/>
        <n v="21947454"/>
        <n v="243870033"/>
        <n v="16400193"/>
        <n v="218843645"/>
        <n v="205754447"/>
        <n v="619179950"/>
        <n v="27262374"/>
        <n v="44779195"/>
        <n v="48623572"/>
        <n v="257589721"/>
        <n v="128988320"/>
        <n v="102952888"/>
        <n v="605425157"/>
        <n v="27979040"/>
        <n v="543934105"/>
        <n v="104545505"/>
        <n v="162146076"/>
        <n v="84997446"/>
        <n v="352794081"/>
        <n v="179246868"/>
        <n v="296069199"/>
        <n v="47309313"/>
        <n v="7412611"/>
        <n v="408754975"/>
        <n v="490719763"/>
        <n v="161217616"/>
        <n v="1034800131"/>
        <n v="634338384"/>
        <n v="379751655"/>
        <n v="61181942"/>
        <n v="1155046416"/>
        <n v="855301806"/>
        <n v="199603202"/>
        <n v="44645542"/>
        <n v="29820616"/>
        <n v="687228908"/>
        <n v="125729635"/>
        <n v="52395996"/>
        <n v="85251425"/>
        <n v="134866593"/>
        <n v="24972139"/>
        <n v="23149206"/>
        <n v="163692228"/>
        <n v="98450062"/>
        <n v="42972994"/>
        <n v="76016171"/>
        <n v="5567103"/>
        <n v="383930656"/>
        <n v="1243225667"/>
        <n v="85512300"/>
        <n v="173185859"/>
        <n v="119520023"/>
        <n v="6903033"/>
        <n v="630620818"/>
        <n v="165478348"/>
        <n v="195243411"/>
        <n v="288670284"/>
        <n v="62882090"/>
        <n v="27391084"/>
        <n v="81093313"/>
        <n v="142337240"/>
        <n v="568652812"/>
        <n v="387300138"/>
        <n v="140853810"/>
        <n v="1058682142"/>
        <n v="190400157"/>
        <n v="37357216"/>
        <n v="861057"/>
        <n v="392924807"/>
        <n v="471981681"/>
        <n v="319715683"/>
        <n v="71261763"/>
        <n v="34891791"/>
        <n v="160542134"/>
        <n v="26351322"/>
        <n v="17986781"/>
        <n v="61548707"/>
        <n v="353284621"/>
        <n v="527965936"/>
        <n v="73929392"/>
        <n v="226945087"/>
        <n v="863756051"/>
        <n v="481079252"/>
        <n v="16080475"/>
        <n v="245623848"/>
        <n v="9680029"/>
        <n v="2049823"/>
        <n v="3621046"/>
        <n v="78988148"/>
        <n v="4935501"/>
        <n v="312296056"/>
        <n v="119100758"/>
        <n v="3767402"/>
        <n v="118587880"/>
        <n v="312336671"/>
        <n v="655755901"/>
        <n v="407150844"/>
        <n v="69497587"/>
        <n v="49052787"/>
        <n v="20749853"/>
        <n v="1131416446"/>
        <n v="2052415039"/>
        <n v="2799439100"/>
        <n v="157761002"/>
        <n v="69411370"/>
        <n v="58980521"/>
        <n v="415484914"/>
        <n v="59284015"/>
        <n v="75984700"/>
        <n v="30552111"/>
        <n v="99630675"/>
        <n v="40423945"/>
        <n v="24121245"/>
        <n v="40656399"/>
        <n v="76249438"/>
        <n v="81705746"/>
        <n v="133031473"/>
        <n v="9323484"/>
        <n v="174348632"/>
        <n v="108007109"/>
        <n v="21360215"/>
        <n v="381545846"/>
        <n v="227994792"/>
        <n v="371985018"/>
        <n v="43069254"/>
        <n v="121530289"/>
        <n v="288175335"/>
        <n v="118102725"/>
        <n v="43763247"/>
        <n v="204334455"/>
        <n v="1453683476"/>
        <n v="41657844"/>
        <n v="86493046"/>
        <n v="9101546"/>
        <n v="30311857"/>
        <n v="150847274"/>
        <n v="66308758"/>
        <n v="69965374"/>
        <n v="52185751"/>
        <n v="197744377"/>
        <n v="251935300"/>
        <n v="12442161"/>
        <n v="18598607"/>
        <n v="183800603"/>
        <n v="1236005118"/>
        <n v="384298736"/>
        <n v="410902662"/>
        <n v="183936074"/>
        <n v="4531320"/>
        <n v="49169594"/>
        <n v="88616021"/>
        <n v="24646055"/>
        <n v="19735344"/>
        <n v="467989645"/>
        <n v="26620002"/>
        <n v="185400345"/>
        <n v="12448676"/>
        <n v="491730089"/>
        <n v="529338515"/>
        <n v="149368835"/>
        <n v="47347283"/>
        <n v="98251790"/>
        <n v="3283369"/>
        <n v="235956898"/>
        <n v="4462034"/>
        <n v="21632392"/>
        <n v="217776646"/>
        <n v="1310466296"/>
        <n v="791657398"/>
        <n v="123233739"/>
        <n v="50901502"/>
        <n v="78986478"/>
        <n v="13143056"/>
        <n v="278454417"/>
        <n v="65172611"/>
        <n v="52300984"/>
        <n v="527816307"/>
        <n v="162729321"/>
        <n v="349546142"/>
        <n v="73279888"/>
        <n v="470116094"/>
        <n v="255745157"/>
        <n v="75837743"/>
        <n v="1023510"/>
        <n v="95918706"/>
        <n v="438966392"/>
        <n v="622674139"/>
        <n v="167460961"/>
        <n v="44516999"/>
        <n v="431058604"/>
        <n v="939628210"/>
        <n v="306592201"/>
        <n v="297795726"/>
        <n v="66719009"/>
        <n v="35164920"/>
        <n v="49851770"/>
        <n v="528583774"/>
        <n v="9595362"/>
        <n v="56996304"/>
        <n v="125479266"/>
        <n v="44202682"/>
        <n v="516520"/>
        <n v="23355100"/>
        <n v="726229501"/>
        <n v="704709660"/>
        <n v="48453605"/>
        <n v="100541806"/>
        <n v="56411585"/>
        <n v="785896609"/>
        <n v="35669017"/>
        <n v="157563598"/>
        <n v="137137384"/>
        <n v="53939297"/>
        <n v="195243464"/>
        <n v="27869129"/>
        <n v="72381712"/>
        <n v="15636462"/>
        <n v="9303022"/>
        <n v="10954677"/>
        <n v="180613824"/>
        <n v="18170707"/>
        <n v="75558925"/>
        <n v="76419755"/>
        <n v="167885588"/>
        <n v="50023780"/>
        <n v="304868961"/>
        <n v="40882928"/>
        <n v="48706552"/>
        <n v="366082797"/>
        <n v="171616764"/>
        <n v="13313581"/>
        <n v="67295363"/>
        <n v="529323962"/>
        <n v="450062638"/>
        <n v="155712077"/>
        <n v="8808611"/>
        <n v="569626289"/>
        <n v="538551"/>
        <n v="3862498"/>
        <n v="1194369"/>
        <n v="1663075401"/>
        <n v="137056262"/>
        <n v="1054304000"/>
        <n v="328349387"/>
        <n v="146661977"/>
        <n v="331526598"/>
        <n v="1951683"/>
        <n v="76073488"/>
        <n v="193764664"/>
        <n v="59945012"/>
        <n v="1131927996"/>
        <n v="168717425"/>
        <n v="214215889"/>
        <n v="130560428"/>
        <n v="61404394"/>
        <n v="194694725"/>
        <n v="393252111"/>
        <n v="261119292"/>
        <n v="76693052"/>
        <n v="408402367"/>
        <n v="92559910"/>
        <n v="42145959"/>
        <n v="660132"/>
        <n v="16706680"/>
        <n v="41503392"/>
        <n v="252442974"/>
        <n v="31882724"/>
        <n v="340952971"/>
        <n v="75339459"/>
        <n v="251410631"/>
        <n v="143370485"/>
        <n v="1362015510"/>
        <n v="365304105"/>
        <n v="262715944"/>
        <n v="95330710"/>
        <n v="94539426"/>
        <n v="845555777"/>
        <n v="760732926"/>
        <n v="4165776"/>
        <n v="246999039"/>
        <n v="53918723"/>
        <n v="125897478"/>
        <n v="256067149"/>
        <n v="12668325"/>
        <n v="1034769"/>
        <n v="402264843"/>
        <n v="41914915"/>
        <n v="158972499"/>
        <n v="127420861"/>
        <n v="321752656"/>
        <n v="111173598"/>
        <n v="1653784"/>
        <n v="14347433"/>
        <n v="97644617"/>
        <n v="206431050"/>
        <n v="506863592"/>
        <n v="20596567"/>
        <n v="169601036"/>
        <n v="377617598"/>
        <n v="161440742"/>
        <n v="141940042"/>
        <n v="1078958282"/>
        <n v="93413709"/>
        <n v="473122525"/>
        <n v="120989656"/>
        <n v="113190218"/>
        <n v="111257878"/>
        <n v="243781900"/>
        <n v="1753823"/>
        <n v="333686"/>
        <n v="137307235"/>
        <n v="75462037"/>
        <n v="205372791"/>
        <n v="32390945"/>
        <n v="52300000"/>
        <n v="39629195"/>
        <n v="33224654"/>
        <n v="82850596"/>
        <n v="57615777"/>
        <n v="57510518"/>
        <n v="61220856"/>
        <n v="174804407"/>
        <n v="801693929"/>
        <n v="18129854"/>
        <n v="38663840"/>
        <n v="178143"/>
        <n v="1001978080"/>
        <n v="154608856"/>
        <n v="93279806"/>
        <n v="20122621"/>
        <n v="62475342"/>
        <n v="13037403"/>
        <n v="250162278"/>
        <n v="64600152"/>
        <n v="10550350"/>
        <n v="64417003"/>
        <n v="231252591"/>
        <n v="91542097"/>
        <n v="115171795"/>
        <n v="487625"/>
        <n v="70094113"/>
        <n v="608342"/>
        <n v="384579472"/>
        <n v="123446172"/>
        <n v="44907074"/>
        <n v="49939757"/>
        <n v="112777"/>
        <n v="179972226"/>
        <n v="48059189"/>
        <n v="46333545"/>
        <n v="207557117"/>
        <n v="312897920"/>
        <n v="402064899"/>
        <n v="859208836"/>
        <n v="20282422"/>
        <n v="26404660"/>
        <n v="395000317"/>
        <n v="77411570"/>
        <n v="690516673"/>
        <n v="129288072"/>
        <n v="432243292"/>
        <n v="144353965"/>
        <n v="955775804"/>
        <n v="192927909"/>
        <n v="567535383"/>
        <n v="39429285"/>
        <n v="8568339"/>
        <n v="22957625"/>
        <n v="2180452"/>
        <n v="79628200"/>
        <n v="39458207"/>
        <n v="7478009"/>
        <n v="65774490"/>
        <n v="1351662"/>
      </sharedItems>
    </cacheField>
    <cacheField name="Profit" numFmtId="0">
      <sharedItems containsSemiMixedTypes="0" containsString="0" containsNumber="1" containsInteger="1" minValue="-300000000" maxValue="2686706026" count="3339">
        <n v="28019048"/>
        <n v="31459543"/>
        <n v="1200000"/>
        <n v="78100000"/>
        <n v="49749765"/>
        <n v="1660000"/>
        <n v="24760374"/>
        <n v="36629933"/>
        <n v="31988495"/>
        <n v="49901871"/>
        <n v="-1198454"/>
        <n v="27846131"/>
        <n v="-3251794"/>
        <n v="-2377139"/>
        <n v="-332959"/>
        <n v="-4491595"/>
        <n v="-1995466"/>
        <n v="244341816"/>
        <n v="10206540"/>
        <n v="114250889"/>
        <n v="-395604"/>
        <n v="-1385844"/>
        <n v="-735748"/>
        <n v="430306145"/>
        <n v="28382710"/>
        <n v="-440966"/>
        <n v="-2500000"/>
        <n v="41267000"/>
        <n v="-5000000"/>
        <n v="26857432"/>
        <n v="-3999790"/>
        <n v="150500000"/>
        <n v="34932181"/>
        <n v="-1250000"/>
        <n v="-297657"/>
        <n v="117017265"/>
        <n v="23226502"/>
        <n v="3096729"/>
        <n v="34961919"/>
        <n v="13972000"/>
        <n v="30720378"/>
        <n v="83473333"/>
        <n v="-10754122"/>
        <n v="48200000"/>
        <n v="469512065"/>
        <n v="-7987322"/>
        <n v="106114817"/>
        <n v="114141126"/>
        <n v="7476252"/>
        <n v="62100000"/>
        <n v="-150000"/>
        <n v="32000000"/>
        <n v="13557"/>
        <n v="-9000000"/>
        <n v="15209020"/>
        <n v="19890757"/>
        <n v="58122980"/>
        <n v="28100000"/>
        <n v="116290587"/>
        <n v="27273323"/>
        <n v="34288028"/>
        <n v="23750000"/>
        <n v="286889114"/>
        <n v="63715869"/>
        <n v="234113184"/>
        <n v="122437428"/>
        <n v="33375764"/>
        <n v="764398007"/>
        <n v="-490178"/>
        <n v="475702"/>
        <n v="34074379"/>
        <n v="390271103"/>
        <n v="46835000"/>
        <n v="21446715"/>
        <n v="167884007"/>
        <n v="32700000"/>
        <n v="138607219"/>
        <n v="245478449"/>
        <n v="95285522"/>
        <n v="73380868"/>
        <n v="-100000"/>
        <n v="35005351"/>
        <n v="98260000"/>
        <n v="16745728"/>
        <n v="8473197"/>
        <n v="31194067"/>
        <n v="176308099"/>
        <n v="78187855"/>
        <n v="47674320"/>
        <n v="18490471"/>
        <n v="79954304"/>
        <n v="54353106"/>
        <n v="87729890"/>
        <n v="33918650"/>
        <n v="21023860"/>
        <n v="520375067"/>
        <n v="7176821"/>
        <n v="20448830"/>
        <n v="39361960"/>
        <n v="25031783"/>
        <n v="48766923"/>
        <n v="5404827"/>
        <n v="28277357"/>
        <n v="162385706"/>
        <n v="37368025"/>
        <n v="20794462"/>
        <n v="-5999246"/>
        <n v="53803359"/>
        <n v="48851475"/>
        <n v="19274965"/>
        <n v="23971136"/>
        <n v="26837550"/>
        <n v="51456988"/>
        <n v="20472776"/>
        <n v="23033818"/>
        <n v="20672907"/>
        <n v="20668406"/>
        <n v="371925971"/>
        <n v="75297000"/>
        <n v="66868508"/>
        <n v="12150534"/>
        <n v="13712525"/>
        <n v="13028755"/>
        <n v="26631350"/>
        <n v="782410554"/>
        <n v="2545379"/>
        <n v="799117"/>
        <n v="22593116"/>
        <n v="110212904"/>
        <n v="34390067"/>
        <n v="30767889"/>
        <n v="122295554"/>
        <n v="66529971"/>
        <n v="108052686"/>
        <n v="18036166"/>
        <n v="68618511"/>
        <n v="4634641"/>
        <n v="156200271"/>
        <n v="16000525"/>
        <n v="11342514"/>
        <n v="17491649"/>
        <n v="10766616"/>
        <n v="85421203"/>
        <n v="11900000"/>
        <n v="-17463758"/>
        <n v="5949697"/>
        <n v="46418063"/>
        <n v="19432841"/>
        <n v="40417094"/>
        <n v="15839182"/>
        <n v="442606177"/>
        <n v="-5807685"/>
        <n v="57341777"/>
        <n v="40884703"/>
        <n v="41250623"/>
        <n v="100423749"/>
        <n v="75404800"/>
        <n v="-3831561"/>
        <n v="67567667"/>
        <n v="12400657"/>
        <n v="34066791"/>
        <n v="303360478"/>
        <n v="2729114"/>
        <n v="13768989"/>
        <n v="13042035"/>
        <n v="-9020184"/>
        <n v="71840027"/>
        <n v="30380880"/>
        <n v="266578797"/>
        <n v="142898890"/>
        <n v="305107271"/>
        <n v="83119319"/>
        <n v="7853968"/>
        <n v="20300291"/>
        <n v="19951979"/>
        <n v="23885134"/>
        <n v="-24525910"/>
        <n v="76698894"/>
        <n v="21376497"/>
        <n v="32874452"/>
        <n v="76572238"/>
        <n v="17186027"/>
        <n v="58821334"/>
        <n v="59471046"/>
        <n v="6744356"/>
        <n v="71971200"/>
        <n v="2236202"/>
        <n v="11458340"/>
        <n v="-6715016"/>
        <n v="6109321"/>
        <n v="364336762"/>
        <n v="-5050047"/>
        <n v="50525171"/>
        <n v="-356003"/>
        <n v="67813124"/>
        <n v="83467863"/>
        <n v="47491000"/>
        <n v="1500000"/>
        <n v="-27696589"/>
        <n v="51612888"/>
        <n v="15922237"/>
        <n v="45499270"/>
        <n v="71773200"/>
        <n v="-8997888"/>
        <n v="26230219"/>
        <n v="32364621"/>
        <n v="26999213"/>
        <n v="196514205"/>
        <n v="34510568"/>
        <n v="35047344"/>
        <n v="48000000"/>
        <n v="-4368667"/>
        <n v="256400432"/>
        <n v="-7335717"/>
        <n v="1123414"/>
        <n v="10238661"/>
        <n v="270473716"/>
        <n v="38106536"/>
        <n v="20337532"/>
        <n v="31434048"/>
        <n v="56706993"/>
        <n v="319403506"/>
        <n v="112560248"/>
        <n v="-13899423"/>
        <n v="2618766"/>
        <n v="24042224"/>
        <n v="37793982"/>
        <n v="429199"/>
        <n v="64722101"/>
        <n v="9564613"/>
        <n v="45629159"/>
        <n v="16472525"/>
        <n v="54817937"/>
        <n v="24625550"/>
        <n v="33684041"/>
        <n v="-10099288"/>
        <n v="-155132"/>
        <n v="-10754132"/>
        <n v="14032786"/>
        <n v="-6377588"/>
        <n v="-6997501"/>
        <n v="36499651"/>
        <n v="132545632"/>
        <n v="31479480"/>
        <n v="25697761"/>
        <n v="44287414"/>
        <n v="84713132"/>
        <n v="2917509"/>
        <n v="14246734"/>
        <n v="342288178"/>
        <n v="225606210"/>
        <n v="185954"/>
        <n v="272965036"/>
        <n v="10706119"/>
        <n v="208577242"/>
        <n v="-12761304"/>
        <n v="2324421"/>
        <n v="306145693"/>
        <n v="16358827"/>
        <n v="110922370"/>
        <n v="-1106190"/>
        <n v="105207127"/>
        <n v="11220430"/>
        <n v="24005409"/>
        <n v="65642217"/>
        <n v="40293222"/>
        <n v="-8942420"/>
        <n v="4713187"/>
        <n v="34530280"/>
        <n v="83268458"/>
        <n v="14902869"/>
        <n v="23180280"/>
        <n v="40425389"/>
        <n v="11122105"/>
        <n v="15419483"/>
        <n v="13281020"/>
        <n v="156780960"/>
        <n v="51270454"/>
        <n v="28848069"/>
        <n v="41766510"/>
        <n v="59836631"/>
        <n v="133927281"/>
        <n v="42888729"/>
        <n v="35196684"/>
        <n v="151504781"/>
        <n v="258752301"/>
        <n v="20670720"/>
        <n v="-4961492"/>
        <n v="113603197"/>
        <n v="54993712"/>
        <n v="-2362050"/>
        <n v="19455230"/>
        <n v="12768757"/>
        <n v="-3183038"/>
        <n v="71960846"/>
        <n v="1865702"/>
        <n v="46613606"/>
        <n v="19603943"/>
        <n v="66756177"/>
        <n v="36369899"/>
        <n v="8019063"/>
        <n v="43151346"/>
        <n v="329825435"/>
        <n v="126015611"/>
        <n v="5994648"/>
        <n v="28329001"/>
        <n v="9009198"/>
        <n v="26990454"/>
        <n v="201614388"/>
        <n v="259803958"/>
        <n v="22269863"/>
        <n v="74953112"/>
        <n v="32661556"/>
        <n v="31101993"/>
        <n v="20000098"/>
        <n v="-38546877"/>
        <n v="292500002"/>
        <n v="376569241"/>
        <n v="32008994"/>
        <n v="104212055"/>
        <n v="147001698"/>
        <n v="-745298"/>
        <n v="219460116"/>
        <n v="30795445"/>
        <n v="138293296"/>
        <n v="69431625"/>
        <n v="190394738"/>
        <n v="8979166"/>
        <n v="-1836031"/>
        <n v="204724172"/>
        <n v="426171806"/>
        <n v="13197005"/>
        <n v="199853986"/>
        <n v="124167015"/>
        <n v="171343479"/>
        <n v="289499813"/>
        <n v="46534399"/>
        <n v="106297830"/>
        <n v="45970138"/>
        <n v="13050028"/>
        <n v="28908987"/>
        <n v="24410049"/>
        <n v="81759512"/>
        <n v="8408614"/>
        <n v="58079915"/>
        <n v="64258538"/>
        <n v="134188546"/>
        <n v="77273565"/>
        <n v="23542089"/>
        <n v="31208180"/>
        <n v="21096475"/>
        <n v="205077583"/>
        <n v="22763605"/>
        <n v="-2733345"/>
        <n v="402208848"/>
        <n v="34878502"/>
        <n v="97920733"/>
        <n v="115738726"/>
        <n v="170031274"/>
        <n v="66024005"/>
        <n v="35489265"/>
        <n v="483703557"/>
        <n v="82861392"/>
        <n v="22036784"/>
        <n v="-8517793"/>
        <n v="458684675"/>
        <n v="170512643"/>
        <n v="1118851"/>
        <n v="186957688"/>
        <n v="-8919591"/>
        <n v="41277597"/>
        <n v="22120318"/>
        <n v="449406268"/>
        <n v="20681173"/>
        <n v="77946358"/>
        <n v="188584756"/>
        <n v="196317921"/>
        <n v="5668084"/>
        <n v="5063251"/>
        <n v="161502426"/>
        <n v="112368585"/>
        <n v="-2846061"/>
        <n v="399967620"/>
        <n v="18039850"/>
        <n v="51029070"/>
        <n v="147291969"/>
        <n v="152033791"/>
        <n v="-3505116"/>
        <n v="69325780"/>
        <n v="17895491"/>
        <n v="23872033"/>
        <n v="108418501"/>
        <n v="230854823"/>
        <n v="155096164"/>
        <n v="-47781920"/>
        <n v="165405498"/>
        <n v="16509925"/>
        <n v="42489799"/>
        <n v="3901336"/>
        <n v="63930411"/>
        <n v="-13358643"/>
        <n v="-1386613"/>
        <n v="59531958"/>
        <n v="342493908"/>
        <n v="11704056"/>
        <n v="253742922"/>
        <n v="155999005"/>
        <n v="66888996"/>
        <n v="53656813"/>
        <n v="418881154"/>
        <n v="28965920"/>
        <n v="24707829"/>
        <n v="476050219"/>
        <n v="109814498"/>
        <n v="303927224"/>
        <n v="186934688"/>
        <n v="386046449"/>
        <n v="-2757377"/>
        <n v="175862692"/>
        <n v="19795897"/>
        <n v="-21506741"/>
        <n v="94022650"/>
        <n v="77783840"/>
        <n v="202240178"/>
        <n v="-1774772"/>
        <n v="330994850"/>
        <n v="-4500000"/>
        <n v="35505856"/>
        <n v="92440069"/>
        <n v="286731527"/>
        <n v="15169910"/>
        <n v="2033920"/>
        <n v="40752337"/>
        <n v="21274049"/>
        <n v="53088552"/>
        <n v="29065653"/>
        <n v="133051587"/>
        <n v="13706101"/>
        <n v="1713644"/>
        <n v="31440294"/>
        <n v="103095253"/>
        <n v="200605150"/>
        <n v="82232691"/>
        <n v="-5815010"/>
        <n v="121563139"/>
        <n v="144767799"/>
        <n v="13299898"/>
        <n v="163097323"/>
        <n v="1919043"/>
        <n v="-1744047"/>
        <n v="4733909"/>
        <n v="-1494075"/>
        <n v="-151796"/>
        <n v="-4712102"/>
        <n v="33848322"/>
        <n v="185000211"/>
        <n v="-8725283"/>
        <n v="140856263"/>
        <n v="35270710"/>
        <n v="1101005"/>
        <n v="1055768"/>
        <n v="15903593"/>
        <n v="228248367"/>
        <n v="133709806"/>
        <n v="324875760"/>
        <n v="56508591"/>
        <n v="56189677"/>
        <n v="22789441"/>
        <n v="108752825"/>
        <n v="136997168"/>
        <n v="52796862"/>
        <n v="228614059"/>
        <n v="1050138548"/>
        <n v="-6604769"/>
        <n v="52298489"/>
        <n v="24412072"/>
        <n v="416286195"/>
        <n v="11549338"/>
        <n v="14979399"/>
        <n v="83475133"/>
        <n v="150268056"/>
        <n v="105130999"/>
        <n v="180678440"/>
        <n v="33185556"/>
        <n v="8237911"/>
        <n v="15739755"/>
        <n v="-11303790"/>
        <n v="27348443"/>
        <n v="300161245"/>
        <n v="19319029"/>
        <n v="206927165"/>
        <n v="-27084535"/>
        <n v="23898845"/>
        <n v="31505065"/>
        <n v="88850"/>
        <n v="8198019"/>
        <n v="-967235"/>
        <n v="92217396"/>
        <n v="-31172598"/>
        <n v="69208989"/>
        <n v="153887717"/>
        <n v="3124130"/>
        <n v="72615211"/>
        <n v="27694671"/>
        <n v="159015089"/>
        <n v="230290327"/>
        <n v="-12112275"/>
        <n v="295631208"/>
        <n v="623226465"/>
        <n v="241300832"/>
        <n v="67006296"/>
        <n v="-1950050"/>
        <n v="-37183482"/>
        <n v="163664608"/>
        <n v="48431355"/>
        <n v="130638883"/>
        <n v="923511805"/>
        <n v="44308282"/>
        <n v="32083616"/>
        <n v="328583407"/>
        <n v="108031272"/>
        <n v="21132598"/>
        <n v="16283563"/>
        <n v="205928762"/>
        <n v="-6177381"/>
        <n v="21851557"/>
        <n v="-1912244"/>
        <n v="168539357"/>
        <n v="-420431"/>
        <n v="3884716"/>
        <n v="125362582"/>
        <n v="320448145"/>
        <n v="83071125"/>
        <n v="141567262"/>
        <n v="64431786"/>
        <n v="74646581"/>
        <n v="263882411"/>
        <n v="11721741"/>
        <n v="61002597"/>
        <n v="-37948000"/>
        <n v="182385533"/>
        <n v="45879496"/>
        <n v="303237933"/>
        <n v="-19696928"/>
        <n v="224134910"/>
        <n v="122407024"/>
        <n v="402438"/>
        <n v="236567158"/>
        <n v="3487386"/>
        <n v="16488734"/>
        <n v="141216216"/>
        <n v="158016617"/>
        <n v="64112375"/>
        <n v="232928194"/>
        <n v="-16218250"/>
        <n v="44631794"/>
        <n v="12051917"/>
        <n v="104387195"/>
        <n v="156519401"/>
        <n v="-7914921"/>
        <n v="28363635"/>
        <n v="18405445"/>
        <n v="276101666"/>
        <n v="43792531"/>
        <n v="72600435"/>
        <n v="257354"/>
        <n v="61982854"/>
        <n v="24715918"/>
        <n v="84851622"/>
        <n v="292194034"/>
        <n v="17348597"/>
        <n v="-12436272"/>
        <n v="127436818"/>
        <n v="924549"/>
        <n v="-6924280"/>
        <n v="23493481"/>
        <n v="197821940"/>
        <n v="5912216"/>
        <n v="28429928"/>
        <n v="-5877439"/>
        <n v="104195920"/>
        <n v="88627965"/>
        <n v="139859560"/>
        <n v="291079773"/>
        <n v="-13363463"/>
        <n v="294333559"/>
        <n v="118582776"/>
        <n v="-24641376"/>
        <n v="78374103"/>
        <n v="-34040709"/>
        <n v="1284514"/>
        <n v="12679899"/>
        <n v="364436586"/>
        <n v="139839459"/>
        <n v="-13828918"/>
        <n v="17341568"/>
        <n v="89218220"/>
        <n v="165057016"/>
        <n v="245689294"/>
        <n v="51118386"/>
        <n v="154260553"/>
        <n v="-6439931"/>
        <n v="-697740"/>
        <n v="100270147"/>
        <n v="55825796"/>
        <n v="10209334"/>
        <n v="54860818"/>
        <n v="9819936"/>
        <n v="-6328145"/>
        <n v="79212469"/>
        <n v="17149601"/>
        <n v="58267375"/>
        <n v="204976425"/>
        <n v="142295562"/>
        <n v="-24522635"/>
        <n v="66969216"/>
        <n v="-36373581"/>
        <n v="53611975"/>
        <n v="155489203"/>
        <n v="-640784"/>
        <n v="6837111"/>
        <n v="-16380595"/>
        <n v="29205099"/>
        <n v="225338851"/>
        <n v="742400891"/>
        <n v="13620973"/>
        <n v="-9053873"/>
        <n v="223552592"/>
        <n v="69832389"/>
        <n v="-1976566"/>
        <n v="-19732999"/>
        <n v="24456761"/>
        <n v="-11163193"/>
        <n v="31381197"/>
        <n v="-2540584"/>
        <n v="377696391"/>
        <n v="219961019"/>
        <n v="-15699615"/>
        <n v="120036382"/>
        <n v="72616183"/>
        <n v="229492681"/>
        <n v="260062621"/>
        <n v="133054998"/>
        <n v="159046663"/>
        <n v="30499081"/>
        <n v="121615285"/>
        <n v="23444121"/>
        <n v="150594962"/>
        <n v="101027888"/>
        <n v="4355020"/>
        <n v="8585416"/>
        <n v="112266007"/>
        <n v="8854588"/>
        <n v="402580615"/>
        <n v="68310"/>
        <n v="230156409"/>
        <n v="86376069"/>
        <n v="8229441"/>
        <n v="91885767"/>
        <n v="89804348"/>
        <n v="51211748"/>
        <n v="113253988"/>
        <n v="233212670"/>
        <n v="32010480"/>
        <n v="28117303"/>
        <n v="14159144"/>
        <n v="875718"/>
        <n v="210099013"/>
        <n v="11771272"/>
        <n v="753933"/>
        <n v="149012234"/>
        <n v="61982834"/>
        <n v="81120329"/>
        <n v="29862187"/>
        <n v="62127760"/>
        <n v="200316"/>
        <n v="95944660"/>
        <n v="50807547"/>
        <n v="222956605"/>
        <n v="89909762"/>
        <n v="13312294"/>
        <n v="-33326171"/>
        <n v="165676146"/>
        <n v="170920180"/>
        <n v="97977226"/>
        <n v="254438649"/>
        <n v="-1830844"/>
        <n v="59423648"/>
        <n v="-23467223"/>
        <n v="119463257"/>
        <n v="215933435"/>
        <n v="30494066"/>
        <n v="13084357"/>
        <n v="-2777441"/>
        <n v="167712101"/>
        <n v="47082515"/>
        <n v="108586134"/>
        <n v="-9961939"/>
        <n v="99330280"/>
        <n v="27675292"/>
        <n v="33527873"/>
        <n v="91216940"/>
        <n v="257710615"/>
        <n v="-60928745"/>
        <n v="545638999"/>
        <n v="52940100"/>
        <n v="499390539"/>
        <n v="-4519197"/>
        <n v="21376861"/>
        <n v="84417389"/>
        <n v="261288605"/>
        <n v="264178011"/>
        <n v="60463140"/>
        <n v="-62373766"/>
        <n v="5916769"/>
        <n v="50063304"/>
        <n v="148363301"/>
        <n v="61457682"/>
        <n v="5841544"/>
        <n v="-45405774"/>
        <n v="47840042"/>
        <n v="4508066"/>
        <n v="-42979723"/>
        <n v="32752036"/>
        <n v="16214377"/>
        <n v="-13683727"/>
        <n v="2064743305"/>
        <n v="223011068"/>
        <n v="407375381"/>
        <n v="204118712"/>
        <n v="-12317902"/>
        <n v="11400360"/>
        <n v="32823468"/>
        <n v="162991646"/>
        <n v="3875127"/>
        <n v="66757863"/>
        <n v="413709788"/>
        <n v="10106667"/>
        <n v="86211377"/>
        <n v="335933406"/>
        <n v="243258859"/>
        <n v="179874960"/>
        <n v="72005666"/>
        <n v="143685114"/>
        <n v="274464664"/>
        <n v="21429330"/>
        <n v="-98301101"/>
        <n v="160849789"/>
        <n v="97257226"/>
        <n v="233535934"/>
        <n v="-7819725"/>
        <n v="44298474"/>
        <n v="39558115"/>
        <n v="249014294"/>
        <n v="109710793"/>
        <n v="226801374"/>
        <n v="9460020"/>
        <n v="38041738"/>
        <n v="12061339"/>
        <n v="805523656"/>
        <n v="56159423"/>
        <n v="147968902"/>
        <n v="155288523"/>
        <n v="33107289"/>
        <n v="421388108"/>
        <n v="214320254"/>
        <n v="-5452319"/>
        <n v="13331165"/>
        <n v="29745966"/>
        <n v="71626121"/>
        <n v="68038368"/>
        <n v="-10194538"/>
        <n v="-28266765"/>
        <n v="148613188"/>
        <n v="69984862"/>
        <n v="211721064"/>
        <n v="412349603"/>
        <n v="94839294"/>
        <n v="30891409"/>
        <n v="54587658"/>
        <n v="318191819"/>
        <n v="46126565"/>
        <n v="42367405"/>
        <n v="308772"/>
        <n v="49256513"/>
        <n v="105306987"/>
        <n v="-29617073"/>
        <n v="10166293"/>
        <n v="52104681"/>
        <n v="123176423"/>
        <n v="221339528"/>
        <n v="-12143288"/>
        <n v="305135288"/>
        <n v="-38245366"/>
        <n v="912082707"/>
        <n v="69662340"/>
        <n v="78133252"/>
        <n v="538779970"/>
        <n v="755390560"/>
        <n v="145444603"/>
        <n v="-13383738"/>
        <n v="14682547"/>
        <n v="96885658"/>
        <n v="-6524732"/>
        <n v="5263020"/>
        <n v="64545092"/>
        <n v="-3432147"/>
        <n v="22756408"/>
        <n v="321889678"/>
        <n v="-34565570"/>
        <n v="428441368"/>
        <n v="-10097959"/>
        <n v="52150642"/>
        <n v="15605015"/>
        <n v="10912409"/>
        <n v="8196103"/>
        <n v="185821495"/>
        <n v="-46664183"/>
        <n v="112292902"/>
        <n v="346884651"/>
        <n v="-24997888"/>
        <n v="222322765"/>
        <n v="43625775"/>
        <n v="-17972710"/>
        <n v="-34538989"/>
        <n v="9698753"/>
        <n v="404222728"/>
        <n v="262211740"/>
        <n v="-29958637"/>
        <n v="25283786"/>
        <n v="46672912"/>
        <n v="121834276"/>
        <n v="88799509"/>
        <n v="56618699"/>
        <n v="30187659"/>
        <n v="10067311"/>
        <n v="146404396"/>
        <n v="38209702"/>
        <n v="264317794"/>
        <n v="-55401412"/>
        <n v="60801243"/>
        <n v="3161152"/>
        <n v="-18567273"/>
        <n v="65847426"/>
        <n v="8451622"/>
        <n v="21870414"/>
        <n v="59876233"/>
        <n v="2564088"/>
        <n v="-29710088"/>
        <n v="44403112"/>
        <n v="65666415"/>
        <n v="200601895"/>
        <n v="20401898"/>
        <n v="226832400"/>
        <n v="27266564"/>
        <n v="-5969529"/>
        <n v="25688658"/>
        <n v="54705852"/>
        <n v="82339890"/>
        <n v="686025036"/>
        <n v="60446268"/>
        <n v="280701294"/>
        <n v="78493655"/>
        <n v="-13420110"/>
        <n v="159703340"/>
        <n v="58527595"/>
        <n v="111989043"/>
        <n v="45230832"/>
        <n v="17126295"/>
        <n v="-40540573"/>
        <n v="782011"/>
        <n v="23479734"/>
        <n v="104648142"/>
        <n v="107841558"/>
        <n v="-18023683"/>
        <n v="59565230"/>
        <n v="828256"/>
        <n v="357778"/>
        <n v="120052"/>
        <n v="76305181"/>
        <n v="-22829345"/>
        <n v="62137603"/>
        <n v="1410044"/>
        <n v="51753202"/>
        <n v="94013509"/>
        <n v="171105545"/>
        <n v="93166989"/>
        <n v="191420351"/>
        <n v="339632142"/>
        <n v="1764389"/>
        <n v="61626125"/>
        <n v="106071502"/>
        <n v="275780809"/>
        <n v="239460292"/>
        <n v="224483004"/>
        <n v="94056873"/>
        <n v="-38202809"/>
        <n v="95213455"/>
        <n v="9142914"/>
        <n v="125921372"/>
        <n v="45178561"/>
        <n v="167135367"/>
        <n v="66036760"/>
        <n v="20773077"/>
        <n v="42563539"/>
        <n v="-3583431"/>
        <n v="5271953"/>
        <n v="33378985"/>
        <n v="1061595040"/>
        <n v="854734205"/>
        <n v="632806432"/>
        <n v="27261153"/>
        <n v="341296601"/>
        <n v="222823032"/>
        <n v="97311151"/>
        <n v="30945183"/>
        <n v="9540607"/>
        <n v="143339556"/>
        <n v="8350205"/>
        <n v="400162313"/>
        <n v="-51868170"/>
        <n v="23956241"/>
        <n v="259019771"/>
        <n v="11451803"/>
        <n v="45683916"/>
        <n v="188718434"/>
        <n v="-1056002"/>
        <n v="-3640020"/>
        <n v="4489227"/>
        <n v="2890108"/>
        <n v="52758500"/>
        <n v="37049764"/>
        <n v="256372926"/>
        <n v="233371112"/>
        <n v="159515725"/>
        <n v="-12613713"/>
        <n v="21780255"/>
        <n v="-12576139"/>
        <n v="98270999"/>
        <n v="10983407"/>
        <n v="84837138"/>
        <n v="52487473"/>
        <n v="44274467"/>
        <n v="-21573412"/>
        <n v="-43274337"/>
        <n v="5593455"/>
        <n v="-26707705"/>
        <n v="248579099"/>
        <n v="37106245"/>
        <n v="63884132"/>
        <n v="147202299"/>
        <n v="105294342"/>
        <n v="101010032"/>
        <n v="65071651"/>
        <n v="196977285"/>
        <n v="45870729"/>
        <n v="140663859"/>
        <n v="54511"/>
        <n v="19198945"/>
        <n v="204271286"/>
        <n v="89880294"/>
        <n v="32780981"/>
        <n v="464707738"/>
        <n v="-46536031"/>
        <n v="44828421"/>
        <n v="68916474"/>
        <n v="134928542"/>
        <n v="50343495"/>
        <n v="79449929"/>
        <n v="75938755"/>
        <n v="118706809"/>
        <n v="13642838"/>
        <n v="-5404536"/>
        <n v="304111707"/>
        <n v="143959438"/>
        <n v="31047078"/>
        <n v="345280904"/>
        <n v="59728529"/>
        <n v="71155843"/>
        <n v="-4997446"/>
        <n v="106771683"/>
        <n v="6077882"/>
        <n v="164276724"/>
        <n v="24130062"/>
        <n v="275444045"/>
        <n v="167742720"/>
        <n v="8205757"/>
        <n v="135926552"/>
        <n v="264692268"/>
        <n v="309220945"/>
        <n v="103754278"/>
        <n v="28976270"/>
        <n v="14085477"/>
        <n v="93772504"/>
        <n v="173118121"/>
        <n v="10789556"/>
        <n v="-6597680"/>
        <n v="64745083"/>
        <n v="34567606"/>
        <n v="-7368097"/>
        <n v="30282296"/>
        <n v="15707411"/>
        <n v="45579918"/>
        <n v="112934180"/>
        <n v="-14118395"/>
        <n v="-13989168"/>
        <n v="-2238995"/>
        <n v="46103680"/>
        <n v="66053725"/>
        <n v="42383208"/>
        <n v="193002852"/>
        <n v="25754228"/>
        <n v="169517509"/>
        <n v="-6617567"/>
        <n v="591847937"/>
        <n v="90845033"/>
        <n v="41767418"/>
        <n v="-5580709"/>
        <n v="-14631783"/>
        <n v="10479110"/>
        <n v="140687492"/>
        <n v="343028"/>
        <n v="365717150"/>
        <n v="49516304"/>
        <n v="127700626"/>
        <n v="899254401"/>
        <n v="60180723"/>
        <n v="277344325"/>
        <n v="-1083377"/>
        <n v="309272563"/>
        <n v="49956806"/>
        <n v="-4704794"/>
        <n v="78146283"/>
        <n v="45080413"/>
        <n v="338277400"/>
        <n v="-37371735"/>
        <n v="31616692"/>
        <n v="26467960"/>
        <n v="13287695"/>
        <n v="18908467"/>
        <n v="-14286121"/>
        <n v="40395048"/>
        <n v="289971116"/>
        <n v="1081449"/>
        <n v="10913888"/>
        <n v="139335153"/>
        <n v="20182223"/>
        <n v="3836308"/>
        <n v="-19187271"/>
        <n v="104283018"/>
        <n v="123774679"/>
        <n v="37498534"/>
        <n v="69137784"/>
        <n v="18376292"/>
        <n v="-37712956"/>
        <n v="127502387"/>
        <n v="66244770"/>
        <n v="9829545"/>
        <n v="99906693"/>
        <n v="257553595"/>
        <n v="85072577"/>
        <n v="22150183"/>
        <n v="7336470"/>
        <n v="26319426"/>
        <n v="38191134"/>
        <n v="2082065"/>
        <n v="101069860"/>
        <n v="150622424"/>
        <n v="101001478"/>
        <n v="127725639"/>
        <n v="96220678"/>
        <n v="75834556"/>
        <n v="149079546"/>
        <n v="9576023"/>
        <n v="154034224"/>
        <n v="118738393"/>
        <n v="363744044"/>
        <n v="135388341"/>
        <n v="50020092"/>
        <n v="11788161"/>
        <n v="112259"/>
        <n v="49371303"/>
        <n v="-7207439"/>
        <n v="300114312"/>
        <n v="49935764"/>
        <n v="6423030"/>
        <n v="6714147"/>
        <n v="92307673"/>
        <n v="80989651"/>
        <n v="5381722"/>
        <n v="23305279"/>
        <n v="40223306"/>
        <n v="50441655"/>
        <n v="-3159285"/>
        <n v="-20677865"/>
        <n v="847637960"/>
        <n v="150906076"/>
        <n v="257325802"/>
        <n v="28049560"/>
        <n v="-34283874"/>
        <n v="30630178"/>
        <n v="191678613"/>
        <n v="13801173"/>
        <n v="324257136"/>
        <n v="43729176"/>
        <n v="258791257"/>
        <n v="-34682327"/>
        <n v="-8938153"/>
        <n v="3013805"/>
        <n v="39437847"/>
        <n v="15867333"/>
        <n v="-44357293"/>
        <n v="-2998515"/>
        <n v="-324286"/>
        <n v="25325009"/>
        <n v="120466000"/>
        <n v="83846072"/>
        <n v="5304609"/>
        <n v="35431100"/>
        <n v="193144151"/>
        <n v="100549455"/>
        <n v="6690617"/>
        <n v="75818139"/>
        <n v="120630907"/>
        <n v="51468985"/>
        <n v="40374915"/>
        <n v="11283740"/>
        <n v="67758770"/>
        <n v="121269535"/>
        <n v="1537283"/>
        <n v="67954044"/>
        <n v="35694916"/>
        <n v="239183"/>
        <n v="33275483"/>
        <n v="-7114328"/>
        <n v="13240406"/>
        <n v="41011434"/>
        <n v="69769390"/>
        <n v="336247917"/>
        <n v="32776760"/>
        <n v="5276760"/>
        <n v="108285165"/>
        <n v="25732139"/>
        <n v="81723358"/>
        <n v="101179718"/>
        <n v="48349884"/>
        <n v="76661434"/>
        <n v="131196298"/>
        <n v="-4996865"/>
        <n v="83822421"/>
        <n v="955598"/>
        <n v="442657936"/>
        <n v="44391623"/>
        <n v="297711549"/>
        <n v="55191884"/>
        <n v="7832822"/>
        <n v="7038466"/>
        <n v="29426031"/>
        <n v="84674241"/>
        <n v="118097122"/>
        <n v="22928932"/>
        <n v="-8329380"/>
        <n v="233938801"/>
        <n v="826201000"/>
        <n v="16050575"/>
        <n v="207448382"/>
        <n v="-1319369"/>
        <n v="10900534"/>
        <n v="-18613523"/>
        <n v="-5851171"/>
        <n v="201348933"/>
        <n v="778760770"/>
        <n v="201875078"/>
        <n v="13498611"/>
        <n v="261776732"/>
        <n v="-46733791"/>
        <n v="146395557"/>
        <n v="492921"/>
        <n v="38323487"/>
        <n v="-36064237"/>
        <n v="46102666"/>
        <n v="63135520"/>
        <n v="29053394"/>
        <n v="677047946"/>
        <n v="76337989"/>
        <n v="107855065"/>
        <n v="120745823"/>
        <n v="139175788"/>
        <n v="83564935"/>
        <n v="172673217"/>
        <n v="299583879"/>
        <n v="-16997242"/>
        <n v="18932055"/>
        <n v="53490720"/>
        <n v="91650613"/>
        <n v="64941129"/>
        <n v="62259536"/>
        <n v="9152155"/>
        <n v="-1953939"/>
        <n v="54011975"/>
        <n v="61622535"/>
        <n v="51406573"/>
        <n v="101265204"/>
        <n v="162641209"/>
        <n v="24960541"/>
        <n v="5495563"/>
        <n v="20154140"/>
        <n v="139043471"/>
        <n v="207933248"/>
        <n v="11468162"/>
        <n v="403592874"/>
        <n v="40466876"/>
        <n v="263804"/>
        <n v="46296293"/>
        <n v="21975011"/>
        <n v="588976453"/>
        <n v="225126918"/>
        <n v="341991867"/>
        <n v="104433867"/>
        <n v="8040622"/>
        <n v="539684650"/>
        <n v="116070171"/>
        <n v="248479497"/>
        <n v="84342769"/>
        <n v="-10759649"/>
        <n v="53218424"/>
        <n v="427639571"/>
        <n v="194356156"/>
        <n v="88122627"/>
        <n v="73708457"/>
        <n v="160350661"/>
        <n v="140846332"/>
        <n v="74493831"/>
        <n v="97863905"/>
        <n v="-8258402"/>
        <n v="65099222"/>
        <n v="314627263"/>
        <n v="3565672"/>
        <n v="514264015"/>
        <n v="131595191"/>
        <n v="259795890"/>
        <n v="18260279"/>
        <n v="13370127"/>
        <n v="-13829329"/>
        <n v="-37821105"/>
        <n v="-17597621"/>
        <n v="71777210"/>
        <n v="-3611233"/>
        <n v="-4018086"/>
        <n v="60834852"/>
        <n v="8128960"/>
        <n v="40878723"/>
        <n v="177722935"/>
        <n v="122397798"/>
        <n v="86643421"/>
        <n v="61336445"/>
        <n v="-41589364"/>
        <n v="747048648"/>
        <n v="21700105"/>
        <n v="101239132"/>
        <n v="89231114"/>
        <n v="96095990"/>
        <n v="322409852"/>
        <n v="33325316"/>
        <n v="79914842"/>
        <n v="21030115"/>
        <n v="41665191"/>
        <n v="114686937"/>
        <n v="582054506"/>
        <n v="110268750"/>
        <n v="59455697"/>
        <n v="185328738"/>
        <n v="32678321"/>
        <n v="278156011"/>
        <n v="54036715"/>
        <n v="92290266"/>
        <n v="57248958"/>
        <n v="151897787"/>
        <n v="159101678"/>
        <n v="10784503"/>
        <n v="140157638"/>
        <n v="2407992"/>
        <n v="103719942"/>
        <n v="71468235"/>
        <n v="25663556"/>
        <n v="8201337"/>
        <n v="50469210"/>
        <n v="5871113"/>
        <n v="136311729"/>
        <n v="123520934"/>
        <n v="-9733135"/>
        <n v="233133898"/>
        <n v="12824389"/>
        <n v="111067127"/>
        <n v="-12052964"/>
        <n v="12298192"/>
        <n v="213536126"/>
        <n v="121081192"/>
        <n v="15637690"/>
        <n v="101591324"/>
        <n v="150538630"/>
        <n v="83567857"/>
        <n v="55572044"/>
        <n v="36445708"/>
        <n v="252744280"/>
        <n v="83971376"/>
        <n v="467063846"/>
        <n v="11223890"/>
        <n v="20539911"/>
        <n v="-1595159"/>
        <n v="9116179"/>
        <n v="17316267"/>
        <n v="-11588043"/>
        <n v="-2394847"/>
        <n v="51067909"/>
        <n v="75592831"/>
        <n v="153172417"/>
        <n v="74884429"/>
        <n v="94909"/>
        <n v="377287646"/>
        <n v="13995646"/>
        <n v="64709367"/>
        <n v="187511490"/>
        <n v="158797986"/>
        <n v="66977904"/>
        <n v="98133322"/>
        <n v="10682237"/>
        <n v="130884728"/>
        <n v="349906378"/>
        <n v="216446882"/>
        <n v="251457747"/>
        <n v="3203235"/>
        <n v="133262620"/>
        <n v="-24018452"/>
        <n v="159100084"/>
        <n v="6050017"/>
        <n v="-15190377"/>
        <n v="3334176"/>
        <n v="76278712"/>
        <n v="7012022"/>
        <n v="565013115"/>
        <n v="52913171"/>
        <n v="20470529"/>
        <n v="14346865"/>
        <n v="148423227"/>
        <n v="54029190"/>
        <n v="2109200"/>
        <n v="43974620"/>
        <n v="-6060037"/>
        <n v="30834384"/>
        <n v="284336108"/>
        <n v="14936908"/>
        <n v="-7266770"/>
        <n v="9598131"/>
        <n v="324968763"/>
        <n v="23109561"/>
        <n v="605653942"/>
        <n v="32169884"/>
        <n v="16105910"/>
        <n v="-1010441"/>
        <n v="196697520"/>
        <n v="7164016"/>
        <n v="-8207458"/>
        <n v="247512318"/>
        <n v="94734481"/>
        <n v="155239925"/>
        <n v="84112721"/>
        <n v="104681899"/>
        <n v="1521537444"/>
        <n v="112457327"/>
        <n v="1070211"/>
        <n v="117427090"/>
        <n v="-24529846"/>
        <n v="-41516203"/>
        <n v="164432837"/>
        <n v="54478416"/>
        <n v="445796247"/>
        <n v="215835269"/>
        <n v="32096206"/>
        <n v="18826898"/>
        <n v="225298946"/>
        <n v="184232688"/>
        <n v="84882445"/>
        <n v="785148"/>
        <n v="65460948"/>
        <n v="789288806"/>
        <n v="82944923"/>
        <n v="54183487"/>
        <n v="46426169"/>
        <n v="45738887"/>
        <n v="93706931"/>
        <n v="-24939118"/>
        <n v="81196419"/>
        <n v="91910061"/>
        <n v="-14865042"/>
        <n v="88505027"/>
        <n v="250435291"/>
        <n v="-9978503"/>
        <n v="113126277"/>
        <n v="113995949"/>
        <n v="42763716"/>
        <n v="61069515"/>
        <n v="157967670"/>
        <n v="-3882304"/>
        <n v="124117157"/>
        <n v="42327405"/>
        <n v="1445129"/>
        <n v="17610873"/>
        <n v="28621340"/>
        <n v="466505162"/>
        <n v="13149759"/>
        <n v="76100873"/>
        <n v="15016220"/>
        <n v="97369981"/>
        <n v="635006945"/>
        <n v="38357079"/>
        <n v="473726085"/>
        <n v="-55731678"/>
        <n v="-15341599"/>
        <n v="84115897"/>
        <n v="841179747"/>
        <n v="15839049"/>
        <n v="50605135"/>
        <n v="-2873602"/>
        <n v="15623262"/>
        <n v="88516369"/>
        <n v="35315215"/>
        <n v="56393569"/>
        <n v="192234864"/>
        <n v="66861243"/>
        <n v="-7422264"/>
        <n v="27163768"/>
        <n v="140916"/>
        <n v="67400065"/>
        <n v="301594210"/>
        <n v="57468097"/>
        <n v="102711669"/>
        <n v="-1904490"/>
        <n v="-667308"/>
        <n v="36593018"/>
        <n v="57083229"/>
        <n v="164062759"/>
        <n v="5768563"/>
        <n v="45513170"/>
        <n v="143514336"/>
        <n v="158185326"/>
        <n v="31950770"/>
        <n v="538436"/>
        <n v="20580757"/>
        <n v="177281115"/>
        <n v="12886719"/>
        <n v="3472579"/>
        <n v="46669554"/>
        <n v="16382243"/>
        <n v="13901859"/>
        <n v="142636868"/>
        <n v="75039924"/>
        <n v="248485135"/>
        <n v="19333034"/>
        <n v="98276807"/>
        <n v="28766121"/>
        <n v="10159905"/>
        <n v="50983911"/>
        <n v="80455994"/>
        <n v="77242962"/>
        <n v="159979994"/>
        <n v="35479076"/>
        <n v="109466556"/>
        <n v="332462816"/>
        <n v="33933562"/>
        <n v="5294470"/>
        <n v="120587063"/>
        <n v="29385065"/>
        <n v="36949164"/>
        <n v="22617068"/>
        <n v="94146816"/>
        <n v="115811689"/>
        <n v="7269923"/>
        <n v="4471727"/>
        <n v="34139100"/>
        <n v="118733820"/>
        <n v="61476513"/>
        <n v="-8678327"/>
        <n v="19334775"/>
        <n v="-5499752"/>
        <n v="46136279"/>
        <n v="17013878"/>
        <n v="1651093"/>
        <n v="-3398026"/>
        <n v="126166804"/>
        <n v="-11178342"/>
        <n v="-5619971"/>
        <n v="75356942"/>
        <n v="186763646"/>
        <n v="-1040082"/>
        <n v="51369815"/>
        <n v="151378645"/>
        <n v="79104"/>
        <n v="46010320"/>
        <n v="24973540"/>
        <n v="471873119"/>
        <n v="201480452"/>
        <n v="103383627"/>
        <n v="60982129"/>
        <n v="32751189"/>
        <n v="168387299"/>
        <n v="68453183"/>
        <n v="21674817"/>
        <n v="55382813"/>
        <n v="11822325"/>
        <n v="74830111"/>
        <n v="2593385"/>
        <n v="83319243"/>
        <n v="37329961"/>
        <n v="-6700535"/>
        <n v="-559276"/>
        <n v="653367380"/>
        <n v="636983373"/>
        <n v="20782758"/>
        <n v="93616555"/>
        <n v="93890272"/>
        <n v="-18531657"/>
        <n v="90862095"/>
        <n v="74170327"/>
        <n v="29894796"/>
        <n v="70638656"/>
        <n v="391082343"/>
        <n v="20811672"/>
        <n v="29022014"/>
        <n v="684770304"/>
        <n v="559709780"/>
        <n v="-24099751"/>
        <n v="25076152"/>
        <n v="32074133"/>
        <n v="-1927881"/>
        <n v="55011029"/>
        <n v="23653224"/>
        <n v="35764406"/>
        <n v="-112779"/>
        <n v="-27015372"/>
        <n v="46476363"/>
        <n v="11480851"/>
        <n v="-14951307"/>
        <n v="70258201"/>
        <n v="185802786"/>
        <n v="20917189"/>
        <n v="52005713"/>
        <n v="2403957"/>
        <n v="-6745014"/>
        <n v="29281554"/>
        <n v="6072209"/>
        <n v="21986174"/>
        <n v="150685453"/>
        <n v="44854431"/>
        <n v="29308881"/>
        <n v="23478921"/>
        <n v="36571300"/>
        <n v="36122026"/>
        <n v="17855739"/>
        <n v="80224158"/>
        <n v="15271556"/>
        <n v="128627753"/>
        <n v="-39829442"/>
        <n v="-10628819"/>
        <n v="32823027"/>
        <n v="119392693"/>
        <n v="67238796"/>
        <n v="47374674"/>
        <n v="40003322"/>
        <n v="28794509"/>
        <n v="64649419"/>
        <n v="71446075"/>
        <n v="17019158"/>
        <n v="126846321"/>
        <n v="102717833"/>
        <n v="18087259"/>
        <n v="143748505"/>
        <n v="189268508"/>
        <n v="31417188"/>
        <n v="47641191"/>
        <n v="50711175"/>
        <n v="3969708"/>
        <n v="80686457"/>
        <n v="41980456"/>
        <n v="7621983"/>
        <n v="867316101"/>
        <n v="234980543"/>
        <n v="31962629"/>
        <n v="587094506"/>
        <n v="171353001"/>
        <n v="70633313"/>
        <n v="-2165064"/>
        <n v="334100035"/>
        <n v="502083197"/>
        <n v="46393745"/>
        <n v="210293450"/>
        <n v="112039882"/>
        <n v="244552893"/>
        <n v="85430335"/>
        <n v="80013167"/>
        <n v="71392388"/>
        <n v="18810595"/>
        <n v="164784201"/>
        <n v="-14998224"/>
        <n v="39363381"/>
        <n v="19785914"/>
        <n v="-15374239"/>
        <n v="84710347"/>
        <n v="18480828"/>
        <n v="-10578026"/>
        <n v="7510847"/>
        <n v="133658498"/>
        <n v="267799011"/>
        <n v="479443428"/>
        <n v="424987477"/>
        <n v="150425512"/>
        <n v="93058954"/>
        <n v="661691209"/>
        <n v="37528173"/>
        <n v="110330182"/>
        <n v="62484847"/>
        <n v="13664721"/>
        <n v="71720398"/>
        <n v="77179826"/>
        <n v="-24838507"/>
        <n v="-1194620"/>
        <n v="107963417"/>
        <n v="213572799"/>
        <n v="674970682"/>
        <n v="153668210"/>
        <n v="70154568"/>
        <n v="31014335"/>
        <n v="15612443"/>
        <n v="34768495"/>
        <n v="2785169"/>
        <n v="62344412"/>
        <n v="16442935"/>
        <n v="207225908"/>
        <n v="105557550"/>
        <n v="61802916"/>
        <n v="57510197"/>
        <n v="55009308"/>
        <n v="141003591"/>
        <n v="489016565"/>
        <n v="252127625"/>
        <n v="37194667"/>
        <n v="34806823"/>
        <n v="-8847991"/>
        <n v="42618191"/>
        <n v="2382047"/>
        <n v="81787511"/>
        <n v="137330738"/>
        <n v="50844775"/>
        <n v="-31222446"/>
        <n v="64862032"/>
        <n v="12739117"/>
        <n v="64255460"/>
        <n v="21920946"/>
        <n v="120850169"/>
        <n v="230569774"/>
        <n v="291706115"/>
        <n v="-25592384"/>
        <n v="223062864"/>
        <n v="-46902085"/>
        <n v="-26330535"/>
        <n v="255487862"/>
        <n v="-4092515"/>
        <n v="-41577912"/>
        <n v="-42965302"/>
        <n v="63244290"/>
        <n v="-2822857"/>
        <n v="461414293"/>
        <n v="102197742"/>
        <n v="76628903"/>
        <n v="50048678"/>
        <n v="73964610"/>
        <n v="22095175"/>
        <n v="59188165"/>
        <n v="329242249"/>
        <n v="77276318"/>
        <n v="67991835"/>
        <n v="34814392"/>
        <n v="10858618"/>
        <n v="-11877762"/>
        <n v="31108981"/>
        <n v="65749034"/>
        <n v="94975084"/>
        <n v="52066930"/>
        <n v="43201830"/>
        <n v="224872681"/>
        <n v="3960481"/>
        <n v="822336937"/>
        <n v="51182388"/>
        <n v="98247198"/>
        <n v="22394629"/>
        <n v="77930623"/>
        <n v="18428063"/>
        <n v="80673227"/>
        <n v="44483446"/>
        <n v="6156270"/>
        <n v="453749323"/>
        <n v="36130093"/>
        <n v="136365676"/>
        <n v="27812371"/>
        <n v="61700659"/>
        <n v="41945241"/>
        <n v="40232879"/>
        <n v="17598767"/>
        <n v="-212606"/>
        <n v="99814490"/>
        <n v="64297309"/>
        <n v="67805466"/>
        <n v="-545974"/>
        <n v="15247881"/>
        <n v="464481229"/>
        <n v="146627740"/>
        <n v="124808370"/>
        <n v="26409247"/>
        <n v="189922417"/>
        <n v="389311965"/>
        <n v="131929020"/>
        <n v="30931041"/>
        <n v="453900354"/>
        <n v="51627228"/>
        <n v="43474305"/>
        <n v="435410052"/>
        <n v="4397654"/>
        <n v="-2046802"/>
        <n v="50157237"/>
        <n v="64601050"/>
        <n v="47677553"/>
        <n v="452235983"/>
        <n v="31495888"/>
        <n v="69676311"/>
        <n v="1200557"/>
        <n v="73410456"/>
        <n v="-7527369"/>
        <n v="-43440840"/>
        <n v="2887597"/>
        <n v="171913131"/>
        <n v="67515140"/>
        <n v="98114220"/>
        <n v="-2938797"/>
        <n v="140132113"/>
        <n v="27817020"/>
        <n v="154874275"/>
        <n v="2242388"/>
        <n v="-22165191"/>
        <n v="30100369"/>
        <n v="67578320"/>
        <n v="125880543"/>
        <n v="1800152"/>
        <n v="73145164"/>
        <n v="267463063"/>
        <n v="2803180"/>
        <n v="226312624"/>
        <n v="48282012"/>
        <n v="80909300"/>
        <n v="25528183"/>
        <n v="49673228"/>
        <n v="34033767"/>
        <n v="194665568"/>
        <n v="2686706026"/>
        <n v="17653739"/>
        <n v="-200000"/>
        <n v="90290885"/>
        <n v="72509154"/>
        <n v="72820008"/>
        <n v="41675895"/>
        <n v="105896422"/>
        <n v="45900897"/>
        <n v="-21454636"/>
        <n v="8085023"/>
        <n v="102134117"/>
        <n v="35647102"/>
        <n v="17474578"/>
        <n v="12007671"/>
        <n v="169755430"/>
        <n v="10426096"/>
        <n v="41231041"/>
        <n v="445145518"/>
        <n v="63714970"/>
        <n v="-4556391"/>
        <n v="162045765"/>
        <n v="23937018"/>
        <n v="28443734"/>
        <n v="-10210235"/>
        <n v="99266061"/>
        <n v="48255770"/>
        <n v="2252684"/>
        <n v="-2562119"/>
        <n v="50198285"/>
        <n v="43094714"/>
        <n v="158340595"/>
        <n v="-51675780"/>
        <n v="2190603"/>
        <n v="37789413"/>
        <n v="642478392"/>
        <n v="58378744"/>
        <n v="235680446"/>
        <n v="10579406"/>
        <n v="67238158"/>
        <n v="75833257"/>
        <n v="22697773"/>
        <n v="114770996"/>
        <n v="-9073590"/>
        <n v="7712362"/>
        <n v="368214993"/>
        <n v="279048914"/>
        <n v="-1508760"/>
        <n v="-433618"/>
        <n v="-706337"/>
        <n v="-11465687"/>
        <n v="335930816"/>
        <n v="-7052323"/>
        <n v="15483978"/>
        <n v="49191523"/>
        <n v="70673788"/>
        <n v="-15449927"/>
        <n v="-26054234"/>
        <n v="-21122444"/>
        <n v="-2512610"/>
        <n v="131497209"/>
        <n v="114748929"/>
        <n v="29779728"/>
        <n v="11139115"/>
        <n v="-2879925"/>
        <n v="57586316"/>
        <n v="-26476717"/>
        <n v="538170837"/>
        <n v="350455876"/>
        <n v="-9675183"/>
        <n v="164528528"/>
        <n v="9944325"/>
        <n v="64866815"/>
        <n v="-21667006"/>
        <n v="195743093"/>
        <n v="18309505"/>
        <n v="34696996"/>
        <n v="58398237"/>
        <n v="130372502"/>
        <n v="147124280"/>
        <n v="150812526"/>
        <n v="389580482"/>
        <n v="364976069"/>
        <n v="-20835559"/>
        <n v="57158961"/>
        <n v="273375603"/>
        <n v="92118226"/>
        <n v="19080988"/>
        <n v="63108211"/>
        <n v="-10995498"/>
        <n v="117026136"/>
        <n v="-14423802"/>
        <n v="30758951"/>
        <n v="-14469236"/>
        <n v="143006126"/>
        <n v="4234475"/>
        <n v="30995223"/>
        <n v="1300538536"/>
        <n v="168426634"/>
        <n v="45439696"/>
        <n v="258449830"/>
        <n v="-5155021"/>
        <n v="10759148"/>
        <n v="8580250"/>
        <n v="-12000000"/>
        <n v="130698039"/>
        <n v="73792411"/>
        <n v="66407672"/>
        <n v="2426335"/>
        <n v="20889446"/>
        <n v="-3586137"/>
        <n v="-2125540"/>
        <n v="170920882"/>
        <n v="280231694"/>
        <n v="144594016"/>
        <n v="17933513"/>
        <n v="78609310"/>
        <n v="42824674"/>
        <n v="39470220"/>
        <n v="56799880"/>
        <n v="126728902"/>
        <n v="34259766"/>
        <n v="30843011"/>
        <n v="96805831"/>
        <n v="129352633"/>
        <n v="29811540"/>
        <n v="49293444"/>
        <n v="329879471"/>
        <n v="206509870"/>
        <n v="587600867"/>
        <n v="2639579"/>
        <n v="85375850"/>
        <n v="837030651"/>
        <n v="-6494713"/>
        <n v="20786722"/>
        <n v="74624843"/>
        <n v="341311890"/>
        <n v="27916563"/>
        <n v="-13330053"/>
        <n v="31699984"/>
        <n v="177243061"/>
        <n v="847584232"/>
        <n v="53649529"/>
        <n v="144717"/>
        <n v="201837760"/>
        <n v="169713881"/>
        <n v="35362705"/>
        <n v="103702963"/>
        <n v="183503354"/>
        <n v="115332697"/>
        <n v="316398046"/>
        <n v="24655002"/>
        <n v="13377594"/>
        <n v="527930663"/>
        <n v="115403799"/>
        <n v="305352546"/>
        <n v="121669741"/>
        <n v="40981180"/>
        <n v="114313400"/>
        <n v="132874864"/>
        <n v="241909177"/>
        <n v="-5803591"/>
        <n v="10253843"/>
        <n v="14818256"/>
        <n v="65283742"/>
        <n v="104190869"/>
        <n v="35770310"/>
        <n v="-37070316"/>
        <n v="153093859"/>
        <n v="-25347815"/>
        <n v="210650585"/>
        <n v="8955544"/>
        <n v="361326987"/>
        <n v="116316880"/>
        <n v="11339669"/>
        <n v="76902486"/>
        <n v="3806953"/>
        <n v="7792502"/>
        <n v="260686217"/>
        <n v="23556631"/>
        <n v="238993951"/>
        <n v="-4506063"/>
        <n v="42447308"/>
        <n v="34991656"/>
        <n v="126545517"/>
        <n v="42444772"/>
        <n v="434028679"/>
        <n v="5675014"/>
        <n v="132655351"/>
        <n v="89984666"/>
        <n v="107817248"/>
        <n v="-70000000"/>
        <n v="33782078"/>
        <n v="306878233"/>
        <n v="7090159"/>
        <n v="-21083420"/>
        <n v="353765519"/>
        <n v="138866158"/>
        <n v="191885765"/>
        <n v="842746"/>
        <n v="11331465"/>
        <n v="18784344"/>
        <n v="102890699"/>
        <n v="363410542"/>
        <n v="144989769"/>
        <n v="275366870"/>
        <n v="34589558"/>
        <n v="825468216"/>
        <n v="-37048907"/>
        <n v="8838006"/>
        <n v="-865093"/>
        <n v="-5318349"/>
        <n v="-2872380"/>
        <n v="24430334"/>
        <n v="47782762"/>
        <n v="-5109568"/>
        <n v="53300444"/>
        <n v="21627431"/>
        <n v="-5827799"/>
        <n v="133488382"/>
        <n v="1972336"/>
        <n v="187825503"/>
        <n v="35469516"/>
        <n v="18043318"/>
        <n v="64748021"/>
        <n v="30749646"/>
        <n v="60437994"/>
        <n v="26425420"/>
        <n v="-48754190"/>
        <n v="7740863"/>
        <n v="157243185"/>
        <n v="184375562"/>
        <n v="-9171460"/>
        <n v="20618920"/>
        <n v="19262751"/>
        <n v="19498846"/>
        <n v="12989684"/>
        <n v="-12057907"/>
        <n v="340146694"/>
        <n v="-8094942"/>
        <n v="77107755"/>
        <n v="41918658"/>
        <n v="96333522"/>
        <n v="277375031"/>
        <n v="-8720548"/>
        <n v="215412453"/>
        <n v="7768906"/>
        <n v="2357900"/>
        <n v="127469017"/>
        <n v="560099102"/>
        <n v="100261424"/>
        <n v="137492724"/>
        <n v="-13590109"/>
        <n v="31808775"/>
        <n v="67734416"/>
        <n v="636303693"/>
        <n v="-3547214"/>
        <n v="13906507"/>
        <n v="98767383"/>
        <n v="147394180"/>
        <n v="13282731"/>
        <n v="86892971"/>
        <n v="-46648545"/>
        <n v="510928081"/>
        <n v="44137666"/>
        <n v="113423964"/>
        <n v="84362940"/>
        <n v="125286646"/>
        <n v="79094902"/>
        <n v="39543328"/>
        <n v="153241637"/>
        <n v="-35000000"/>
        <n v="75563930"/>
        <n v="67609403"/>
        <n v="55897593"/>
        <n v="942471295"/>
        <n v="41387141"/>
        <n v="-36096688"/>
        <n v="95527149"/>
        <n v="65714875"/>
        <n v="263106170"/>
        <n v="101844840"/>
        <n v="796686817"/>
        <n v="6084630"/>
        <n v="29319906"/>
        <n v="23152800"/>
        <n v="-32713195"/>
        <n v="41767848"/>
        <n v="88006208"/>
        <n v="1721847111"/>
        <n v="114802912"/>
        <n v="13073433"/>
        <n v="57984015"/>
        <n v="34626786"/>
        <n v="-14393578"/>
        <n v="276071180"/>
        <n v="72146510"/>
        <n v="103235592"/>
        <n v="25720772"/>
        <n v="371430415"/>
        <n v="-4793487"/>
        <n v="23159963"/>
        <n v="230063852"/>
        <n v="63966489"/>
        <n v="227438834"/>
        <n v="50166126"/>
        <n v="-366890"/>
        <n v="200248615"/>
        <n v="157348429"/>
        <n v="151685792"/>
        <n v="-2900000"/>
        <n v="434328079"/>
        <n v="14440333"/>
        <n v="19178613"/>
        <n v="78269161"/>
        <n v="14572541"/>
        <n v="63838111"/>
        <n v="-24964050"/>
        <n v="113743924"/>
        <n v="38734660"/>
        <n v="19261617"/>
        <n v="34520336"/>
        <n v="20040976"/>
        <n v="-6726060"/>
        <n v="60842646"/>
        <n v="-74208137"/>
        <n v="-883680"/>
        <n v="78979549"/>
        <n v="19771168"/>
        <n v="214805697"/>
        <n v="-13651216"/>
        <n v="15556061"/>
        <n v="91414200"/>
        <n v="103064059"/>
        <n v="37201172"/>
        <n v="48205382"/>
        <n v="18176181"/>
        <n v="89540522"/>
        <n v="-38651349"/>
        <n v="-244064"/>
        <n v="180888950"/>
        <n v="19562710"/>
        <n v="15331447"/>
        <n v="60514050"/>
        <n v="7227336"/>
        <n v="45247681"/>
        <n v="167599393"/>
        <n v="146167139"/>
        <n v="57912251"/>
        <n v="1319671"/>
        <n v="26202283"/>
        <n v="114104620"/>
        <n v="51980359"/>
        <n v="319126022"/>
        <n v="78792080"/>
        <n v="-26720000"/>
        <n v="237027830"/>
        <n v="59560591"/>
        <n v="-3299139"/>
        <n v="-75000000"/>
        <n v="734027992"/>
        <n v="-5633540"/>
        <n v="1691303"/>
        <n v="2030712"/>
        <n v="-798785"/>
        <n v="18596852"/>
        <n v="-20000000"/>
        <n v="-1220545"/>
        <n v="21020534"/>
        <n v="844496"/>
        <n v="80695339"/>
        <n v="85734718"/>
        <n v="193340800"/>
        <n v="95216998"/>
        <n v="4760107"/>
        <n v="-11946624"/>
        <n v="9679372"/>
        <n v="59782844"/>
        <n v="21601280"/>
        <n v="-65000000"/>
        <n v="-30542658"/>
        <n v="-10666623"/>
        <n v="-12351672"/>
        <n v="30345360"/>
        <n v="46752352"/>
        <n v="591217826"/>
        <n v="-2603443"/>
        <n v="33845748"/>
        <n v="-100000000"/>
        <n v="-15224615"/>
        <n v="110724603"/>
        <n v="141842739"/>
        <n v="129291809"/>
        <n v="151144750"/>
        <n v="24169363"/>
        <n v="61196538"/>
        <n v="77944208"/>
        <n v="8973554"/>
        <n v="56004405"/>
        <n v="-3414765"/>
        <n v="1217360114"/>
        <n v="120184237"/>
        <n v="106409025"/>
        <n v="98687316"/>
        <n v="236958228"/>
        <n v="75503748"/>
        <n v="-6338446"/>
        <n v="41490353"/>
        <n v="27027682"/>
        <n v="60206216"/>
        <n v="45502115"/>
        <n v="512796076"/>
        <n v="87328301"/>
        <n v="56956330"/>
        <n v="-10736062"/>
        <n v="42477008"/>
        <n v="29404207"/>
        <n v="46713218"/>
        <n v="14816824"/>
        <n v="26091271"/>
        <n v="359852396"/>
        <n v="13686500"/>
        <n v="12267324"/>
        <n v="353983207"/>
        <n v="141819354"/>
        <n v="134849455"/>
        <n v="60073390"/>
        <n v="59846945"/>
        <n v="37719794"/>
        <n v="240228084"/>
        <n v="10393211"/>
        <n v="89852759"/>
        <n v="15730568"/>
        <n v="51720255"/>
        <n v="1126522"/>
        <n v="25636368"/>
        <n v="6748913"/>
        <n v="423933331"/>
        <n v="7093592"/>
        <n v="549713380"/>
        <n v="123649931"/>
        <n v="134103655"/>
        <n v="368140005"/>
        <n v="146780824"/>
        <n v="28780213"/>
        <n v="-12280907"/>
        <n v="-595700"/>
        <n v="159585328"/>
        <n v="57234154"/>
        <n v="44095771"/>
        <n v="-14049704"/>
        <n v="142688965"/>
        <n v="4874044"/>
        <n v="-262801"/>
        <n v="-300000000"/>
        <n v="-21886267"/>
        <n v="295421518"/>
        <n v="-50000000"/>
        <n v="-721350"/>
        <n v="2232318"/>
        <n v="178780441"/>
        <n v="-10749980"/>
        <n v="13253164"/>
        <n v="94041322"/>
        <n v="141006387"/>
        <n v="66188903"/>
        <n v="7246967"/>
        <n v="227580051"/>
        <n v="151904017"/>
        <n v="-2139"/>
        <n v="5546518"/>
        <n v="153368602"/>
        <n v="40038838"/>
        <n v="50509622"/>
        <n v="661025481"/>
        <n v="190745055"/>
        <n v="57231420"/>
        <n v="40405566"/>
        <n v="144819862"/>
        <n v="17192775"/>
        <n v="-13371787"/>
        <n v="13269529"/>
        <n v="756085151"/>
        <n v="192616690"/>
        <n v="70940411"/>
        <n v="146506819"/>
        <n v="601921274"/>
        <n v="1366797"/>
        <n v="38158343"/>
        <n v="97263880"/>
        <n v="67026327"/>
        <n v="196197492"/>
        <n v="184920375"/>
        <n v="-9786482"/>
        <n v="80542952"/>
        <n v="85147509"/>
        <n v="3071451"/>
        <n v="360004754"/>
        <n v="-1691385"/>
        <n v="74543513"/>
        <n v="261118277"/>
        <n v="69137047"/>
        <n v="76409779"/>
        <n v="267862"/>
        <n v="796721266"/>
        <n v="2629321"/>
        <n v="1015577205"/>
        <n v="-158031147"/>
        <n v="515692281"/>
        <n v="33079650"/>
        <n v="33097853"/>
        <n v="1681781"/>
        <n v="-23052791"/>
        <n v="24421467"/>
        <n v="52695489"/>
        <n v="17964890"/>
        <n v="388800873"/>
        <n v="67632527"/>
        <n v="194470394"/>
        <n v="125382724"/>
        <n v="28050886"/>
        <n v="-9824833"/>
        <n v="-24813233"/>
        <n v="-13705200"/>
        <n v="45200903"/>
        <n v="49188937"/>
        <n v="10059111"/>
        <n v="474157985"/>
        <n v="602205856"/>
        <n v="630509825"/>
        <n v="74357138"/>
        <n v="147313795"/>
        <n v="124907684"/>
        <n v="26443111"/>
        <n v="-5081907"/>
        <n v="8147945"/>
        <n v="134733054"/>
        <n v="-23216161"/>
        <n v="-15581387"/>
        <n v="58987621"/>
        <n v="285603537"/>
        <n v="-71331093"/>
        <n v="248659851"/>
        <n v="-8962258"/>
        <n v="835067637"/>
        <n v="2687603"/>
        <n v="-342351"/>
        <n v="67274843"/>
        <n v="-6988890"/>
        <n v="193144152"/>
        <n v="46975678"/>
        <n v="13740889"/>
        <n v="-18033366"/>
        <n v="-5909223"/>
        <n v="180950803"/>
        <n v="9942188"/>
        <n v="28516424"/>
        <n v="21496320"/>
        <n v="-11542506"/>
        <n v="-37812187"/>
        <n v="679030630"/>
        <n v="191457301"/>
        <n v="44883206"/>
        <n v="77669379"/>
        <n v="25611001"/>
        <n v="70458922"/>
        <n v="574200054"/>
        <n v="73467168"/>
        <n v="-12996110"/>
        <n v="-9927346"/>
        <n v="70081841"/>
        <n v="-5679242"/>
        <n v="617220619"/>
        <n v="230418444"/>
        <n v="76126687"/>
        <n v="132361754"/>
        <n v="669242551"/>
        <n v="331152455"/>
        <n v="256287748"/>
        <n v="173634991"/>
        <n v="928794079"/>
        <n v="11796834"/>
        <n v="105710029"/>
        <n v="-6550298"/>
        <n v="214276927"/>
        <n v="40032889"/>
        <n v="277365246"/>
        <n v="129468902"/>
        <n v="429213485"/>
        <n v="-91144356"/>
        <n v="108767479"/>
        <n v="124228077"/>
        <n v="60337295"/>
        <n v="506764305"/>
        <n v="140501815"/>
        <n v="32359190"/>
        <n v="-72000000"/>
        <n v="12054369"/>
        <n v="-10811806"/>
        <n v="11801179"/>
        <n v="5629909"/>
        <n v="53029117"/>
        <n v="28753419"/>
        <n v="87233108"/>
        <n v="176349749"/>
        <n v="294828246"/>
        <n v="51257160"/>
        <n v="68066041"/>
        <n v="724836791"/>
        <n v="11626958"/>
        <n v="-6571952"/>
        <n v="12689058"/>
        <n v="393866772"/>
        <n v="11002607"/>
        <n v="4190704"/>
        <n v="94025485"/>
        <n v="47876281"/>
        <n v="-7331984"/>
        <n v="4032484"/>
        <n v="161941670"/>
        <n v="273354469"/>
        <n v="-12915478"/>
        <n v="3490396"/>
        <n v="543559645"/>
        <n v="191639112"/>
        <n v="673031583"/>
        <n v="300406242"/>
        <n v="37448651"/>
        <n v="-10015600"/>
        <n v="16439764"/>
        <n v="89263057"/>
        <n v="287141258"/>
        <n v="89878437"/>
        <n v="108856751"/>
        <n v="4560438"/>
        <n v="176952420"/>
        <n v="116151680"/>
        <n v="992028393"/>
        <n v="273942085"/>
        <n v="-6793978"/>
        <n v="279183316"/>
        <n v="166168572"/>
        <n v="351732529"/>
        <n v="48260376"/>
        <n v="3699345"/>
        <n v="-2473712"/>
        <n v="23450437"/>
        <n v="-34890154"/>
        <n v="-115000000"/>
        <n v="18959607"/>
        <n v="166940871"/>
        <n v="408266122"/>
        <n v="-5447030"/>
        <n v="90112671"/>
        <n v="174838559"/>
        <n v="336505244"/>
        <n v="249939835"/>
        <n v="47882881"/>
        <n v="469068861"/>
        <n v="11513760"/>
        <n v="57274484"/>
        <n v="-2077382"/>
        <n v="418848418"/>
        <n v="23365859"/>
        <n v="1341659588"/>
        <n v="400433122"/>
        <n v="71262212"/>
        <n v="76228221"/>
        <n v="10105548"/>
        <n v="128175631"/>
        <n v="192786137"/>
        <n v="-2179510"/>
        <n v="11111701"/>
        <n v="14363261"/>
        <n v="406221"/>
        <n v="171140700"/>
        <n v="163791811"/>
        <n v="174512032"/>
        <n v="35396573"/>
        <n v="848986785"/>
        <n v="13561904"/>
        <n v="42738797"/>
        <n v="-3916401"/>
        <n v="200408513"/>
        <n v="1838783"/>
        <n v="3330757"/>
        <n v="52138"/>
        <n v="80810399"/>
        <n v="-3711929"/>
        <n v="44389433"/>
        <n v="134945591"/>
        <n v="56984887"/>
        <n v="42241576"/>
        <n v="-11173163"/>
        <n v="34760947"/>
        <n v="5636031"/>
        <n v="142617430"/>
        <n v="111584879"/>
        <n v="126480483"/>
        <n v="95079584"/>
        <n v="-16130182"/>
        <n v="27340586"/>
        <n v="-278034"/>
        <n v="295488990"/>
        <n v="40852337"/>
        <n v="34287131"/>
        <n v="45055070"/>
        <n v="245740705"/>
        <n v="44384002"/>
        <n v="-26661310"/>
        <n v="579853685"/>
        <n v="81980662"/>
        <n v="-5295243"/>
        <n v="89942387"/>
        <n v="98606454"/>
        <n v="70499399"/>
        <n v="12948113"/>
        <n v="-421357"/>
        <n v="501137675"/>
        <n v="29121159"/>
        <n v="91491279"/>
        <n v="105440870"/>
        <n v="111955898"/>
        <n v="76515867"/>
        <n v="86044638"/>
        <n v="123076205"/>
        <n v="47087155"/>
        <n v="6058381"/>
        <n v="54781695"/>
        <n v="5858332"/>
        <n v="20764140"/>
        <n v="184989584"/>
        <n v="134672318"/>
        <n v="212654182"/>
        <n v="166114570"/>
        <n v="6722693"/>
        <n v="47471580"/>
        <n v="6242887"/>
        <n v="37966152"/>
        <n v="16004039"/>
        <n v="110418070"/>
        <n v="49920539"/>
        <n v="8287723"/>
        <n v="56936910"/>
        <n v="20777777"/>
        <n v="12662632"/>
        <n v="117887643"/>
        <n v="278311825"/>
        <n v="47139399"/>
        <n v="10939027"/>
        <n v="224681935"/>
        <n v="1970250281"/>
        <n v="192541256"/>
        <n v="114542245"/>
        <n v="-5138882"/>
        <n v="115078586"/>
        <n v="90731865"/>
        <n v="133930596"/>
        <n v="20804448"/>
        <n v="499368315"/>
        <n v="35045109"/>
        <n v="60106"/>
        <n v="5871522"/>
        <n v="114379533"/>
        <n v="476537519"/>
        <n v="151970083"/>
        <n v="31100172"/>
        <n v="53231078"/>
        <n v="-199545977"/>
        <n v="153087212"/>
        <n v="210095986"/>
        <n v="32795985"/>
        <n v="-22000000"/>
        <n v="40663276"/>
        <n v="118471171"/>
        <n v="11564670"/>
        <n v="31508440"/>
        <n v="20384127"/>
        <n v="447358331"/>
        <n v="4907260"/>
        <n v="397950503"/>
        <n v="221002906"/>
        <n v="60547866"/>
        <n v="35209744"/>
        <n v="98018522"/>
        <n v="782244782"/>
        <n v="276723989"/>
        <n v="728593948"/>
        <n v="19263404"/>
        <n v="-1258902"/>
        <n v="432874134"/>
        <n v="222182886"/>
        <n v="77441"/>
        <n v="-14357654"/>
        <n v="894766005"/>
        <n v="11373843"/>
        <n v="5722632"/>
        <n v="121705322"/>
        <n v="69594140"/>
        <n v="86036827"/>
        <n v="117684322"/>
        <n v="5173061"/>
        <n v="114636097"/>
        <n v="47558912"/>
        <n v="381299309"/>
        <n v="35065672"/>
        <n v="69501299"/>
        <n v="3177948"/>
        <n v="4418591"/>
        <n v="609187"/>
        <n v="232994119"/>
        <n v="12623767"/>
        <n v="-4330224"/>
        <n v="-6366332"/>
        <n v="21474920"/>
        <n v="1137046"/>
        <n v="858809311"/>
        <n v="15544024"/>
        <n v="226592829"/>
        <n v="15354990"/>
        <n v="-12873158"/>
        <n v="1325696292"/>
        <n v="52264022"/>
        <n v="2429706"/>
        <n v="183035819"/>
        <n v="16371250"/>
        <n v="3602774"/>
        <n v="8155261"/>
        <n v="53215156"/>
        <n v="-1907346"/>
        <n v="23485056"/>
        <n v="22930465"/>
        <n v="214975955"/>
        <n v="133961389"/>
        <n v="-25850733"/>
        <n v="21236153"/>
        <n v="306222889"/>
        <n v="202039844"/>
        <n v="28329150"/>
        <n v="38218872"/>
        <n v="35797027"/>
        <n v="565922298"/>
        <n v="314319861"/>
        <n v="92820716"/>
        <n v="9907746"/>
        <n v="-5189025"/>
        <n v="8117839"/>
        <n v="61970827"/>
        <n v="25517427"/>
        <n v="211171807"/>
        <n v="37640143"/>
        <n v="-5119061"/>
        <n v="107470746"/>
        <n v="96459297"/>
        <n v="113611982"/>
        <n v="32140292"/>
        <n v="15682872"/>
        <n v="64075565"/>
        <n v="53811889"/>
        <n v="1149926083"/>
        <n v="22426076"/>
        <n v="-29199769"/>
        <n v="1220247"/>
        <n v="1368803"/>
        <n v="203885818"/>
        <n v="9950164"/>
        <n v="544421503"/>
        <n v="-8323872"/>
        <n v="-2979598"/>
        <n v="75011053"/>
        <n v="326074373"/>
        <n v="25895481"/>
        <n v="109850315"/>
        <n v="48078146"/>
        <n v="175159255"/>
        <n v="117685209"/>
        <n v="69073028"/>
        <n v="-49000000"/>
        <n v="147570682"/>
        <n v="11790373"/>
        <n v="3674699"/>
        <n v="-3608188"/>
        <n v="508982323"/>
        <n v="34419388"/>
        <n v="587245583"/>
        <n v="546045700"/>
        <n v="10370020"/>
        <n v="-7328891"/>
        <n v="78690254"/>
        <n v="8048519"/>
        <n v="11922566"/>
        <n v="628680968"/>
        <n v="130772375"/>
        <n v="55572631"/>
        <n v="241515621"/>
        <n v="160282206"/>
        <n v="17831631"/>
        <n v="79515113"/>
        <n v="4261569"/>
        <n v="121224951"/>
        <n v="11522137"/>
        <n v="14333545"/>
        <n v="22613173"/>
        <n v="186482446"/>
        <n v="8851156"/>
        <n v="54790678"/>
        <n v="127908210"/>
        <n v="259000072"/>
        <n v="735011746"/>
        <n v="630357103"/>
        <n v="499540572"/>
        <n v="86069509"/>
        <n v="234200044"/>
        <n v="153428689"/>
        <n v="34234188"/>
        <n v="19035668"/>
        <n v="2275812"/>
        <n v="-762010"/>
        <n v="21233517"/>
        <n v="-25824934"/>
        <n v="12609668"/>
        <n v="-3926300"/>
        <n v="-30772702"/>
        <n v="58983009"/>
        <n v="873841394"/>
        <n v="132207671"/>
        <n v="61305549"/>
        <n v="76142115"/>
        <n v="474783140"/>
        <n v="101900160"/>
        <n v="98647426"/>
        <n v="279333929"/>
        <n v="196325949"/>
        <n v="88356180"/>
        <n v="2306423"/>
        <n v="37390020"/>
        <n v="-2462814"/>
        <n v="252665134"/>
        <n v="46434523"/>
        <n v="-21602540"/>
        <n v="106835561"/>
        <n v="603350147"/>
        <n v="4627519"/>
        <n v="131428180"/>
        <n v="138965010"/>
        <n v="172809600"/>
        <n v="167733202"/>
        <n v="-27900910"/>
        <n v="184933831"/>
        <n v="26158254"/>
        <n v="14280992"/>
        <n v="21960249"/>
        <n v="33414135"/>
        <n v="22259653"/>
        <n v="28782481"/>
        <n v="155320400"/>
        <n v="-98491868"/>
        <n v="4441873"/>
        <n v="18963137"/>
        <n v="219555708"/>
        <n v="-7392405"/>
        <n v="115697856"/>
        <n v="129837010"/>
        <n v="683848019"/>
        <n v="-11925461"/>
        <n v="27170399"/>
        <n v="80375432"/>
        <n v="540644566"/>
        <n v="1702287"/>
        <n v="111515959"/>
        <n v="137802657"/>
        <n v="894054072"/>
        <n v="-6538513"/>
        <n v="140563636"/>
        <n v="89523093"/>
        <n v="156874809"/>
        <n v="19307746"/>
        <n v="364609154"/>
        <n v="12045576"/>
        <n v="13873809"/>
        <n v="82867984"/>
        <n v="5807156"/>
        <n v="111560045"/>
        <n v="-2195663"/>
        <n v="65645357"/>
        <n v="41837234"/>
        <n v="25260230"/>
        <n v="-419642"/>
        <n v="86706638"/>
        <n v="488859020"/>
        <n v="-48917499"/>
        <n v="162902372"/>
        <n v="86328627"/>
        <n v="166984278"/>
        <n v="46009334"/>
        <n v="75100449"/>
        <n v="21661644"/>
        <n v="156710396"/>
        <n v="17994648"/>
        <n v="3039258"/>
        <n v="4824199"/>
        <n v="251041607"/>
        <n v="156919318"/>
        <n v="27832209"/>
        <n v="36439355"/>
        <n v="-23261236"/>
        <n v="308128233"/>
        <n v="35492844"/>
        <n v="48773340"/>
        <n v="66282604"/>
        <n v="492869686"/>
        <n v="705166924"/>
        <n v="49783556"/>
        <n v="2066916"/>
        <n v="-248086"/>
        <n v="376170825"/>
        <n v="308330363"/>
        <n v="107813057"/>
        <n v="60883411"/>
        <n v="5065289"/>
        <n v="829266989"/>
        <n v="149563280"/>
        <n v="251186032"/>
        <n v="143890701"/>
        <n v="905339117"/>
        <n v="1085444662"/>
        <n v="281333876"/>
        <n v="1184212902"/>
        <n v="100270201"/>
        <n v="71906372"/>
        <n v="37501541"/>
        <n v="712201338"/>
        <n v="26449416"/>
        <n v="143891763"/>
        <n v="8484459"/>
        <n v="529651467"/>
        <n v="21712809"/>
        <n v="134657577"/>
        <n v="16485830"/>
        <n v="81104804"/>
        <n v="55366737"/>
        <n v="-9489993"/>
        <n v="284231607"/>
        <n v="10621777"/>
        <n v="30128352"/>
        <n v="395781117"/>
        <n v="573313"/>
        <n v="-42221445"/>
        <n v="159764672"/>
        <n v="32675095"/>
        <n v="137277636"/>
        <n v="57937815"/>
        <n v="635705312"/>
        <n v="639337054"/>
        <n v="51402155"/>
        <n v="532716636"/>
        <n v="109062963"/>
        <n v="49989338"/>
        <n v="524153007"/>
        <n v="-1568557"/>
        <n v="395580592"/>
        <n v="24358103"/>
        <n v="-10081255"/>
        <n v="27120346"/>
        <n v="39459951"/>
        <n v="17288872"/>
        <n v="1155018048"/>
        <n v="-157551"/>
        <n v="-2340714"/>
        <n v="24661919"/>
        <n v="28472135"/>
        <n v="10680864"/>
        <n v="48418811"/>
        <n v="50619773"/>
        <n v="72360636"/>
        <n v="1673462"/>
        <n v="186930771"/>
        <n v="70014025"/>
        <n v="88129872"/>
        <n v="21213241"/>
        <n v="278479141"/>
        <n v="41134059"/>
        <n v="17791187"/>
        <n v="4674699"/>
        <n v="-116000000"/>
        <n v="-60000000"/>
        <n v="1826310218"/>
        <n v="-1417421"/>
        <n v="16606743"/>
        <n v="395186706"/>
        <n v="1017407706"/>
        <n v="802022372"/>
        <n v="73019120"/>
        <n v="156388186"/>
        <n v="295025930"/>
        <n v="5975621"/>
        <n v="-45000000"/>
        <n v="19679822"/>
        <n v="140930148"/>
        <n v="47189756"/>
        <n v="71811453"/>
        <n v="85215094"/>
        <n v="129820798"/>
        <n v="60218541"/>
        <n v="1074749"/>
        <n v="25999675"/>
        <n v="46140079"/>
        <n v="295166834"/>
        <n v="79553698"/>
        <n v="272242626"/>
        <n v="6521890"/>
        <n v="147863606"/>
        <n v="-10887718"/>
        <n v="158471816"/>
        <n v="40414761"/>
        <n v="188445075"/>
        <n v="47347656"/>
        <n v="236204635"/>
        <n v="3090608"/>
        <n v="80768230"/>
        <n v="451760632"/>
        <n v="819328469"/>
        <n v="143822697"/>
        <n v="-50347943"/>
        <n v="148427584"/>
        <n v="28944815"/>
        <n v="43329150"/>
        <n v="23681746"/>
        <n v="1106115964"/>
        <n v="-2514617"/>
        <n v="-32217375"/>
        <n v="78695338"/>
        <n v="3070915"/>
        <n v="333351546"/>
        <n v="1325341399"/>
        <n v="44068246"/>
        <n v="258144079"/>
        <n v="150905815"/>
        <n v="50230625"/>
        <n v="89745"/>
        <n v="84608438"/>
        <n v="36898409"/>
        <n v="34229361"/>
        <n v="38925835"/>
        <n v="429058574"/>
        <n v="82572634"/>
        <n v="37428048"/>
        <n v="1322067"/>
        <n v="-518766"/>
        <n v="121029618"/>
        <n v="58177026"/>
        <n v="187002527"/>
        <n v="-1404378"/>
        <n v="66081850"/>
        <n v="56898461"/>
        <n v="37461872"/>
        <n v="-5355528"/>
        <n v="-7992930"/>
        <n v="875521689"/>
        <n v="206786742"/>
        <n v="16680201"/>
        <n v="102928365"/>
        <n v="624362803"/>
        <n v="108726688"/>
        <n v="-2299949"/>
        <n v="67514453"/>
        <n v="12896641"/>
        <n v="28178893"/>
        <n v="7303993"/>
        <n v="792724775"/>
        <n v="-12724283"/>
        <n v="145021259"/>
        <n v="136826547"/>
        <n v="282811541"/>
        <n v="14810562"/>
        <n v="139178883"/>
        <n v="170666219"/>
        <n v="-1117926"/>
        <n v="209343729"/>
        <n v="244897606"/>
        <n v="-250000"/>
        <n v="105795793"/>
        <n v="18355203"/>
        <n v="22401758"/>
        <n v="636037575"/>
        <n v="102983889"/>
        <n v="-3569975"/>
        <n v="42925733"/>
        <n v="133503234"/>
        <n v="20947454"/>
        <n v="183870033"/>
        <n v="-37599807"/>
        <n v="178843645"/>
        <n v="145754447"/>
        <n v="522179950"/>
        <n v="-737626"/>
        <n v="39779195"/>
        <n v="13623572"/>
        <n v="251089721"/>
        <n v="-21011680"/>
        <n v="92952888"/>
        <n v="388425157"/>
        <n v="-7020960"/>
        <n v="365934105"/>
        <n v="79545505"/>
        <n v="102146076"/>
        <n v="54997446"/>
        <n v="297794081"/>
        <n v="69246868"/>
        <n v="185069199"/>
        <n v="4309313"/>
        <n v="5812611"/>
        <n v="303754975"/>
        <n v="340719763"/>
        <n v="117217616"/>
        <n v="954800131"/>
        <n v="559338384"/>
        <n v="179751655"/>
        <n v="26181942"/>
        <n v="905046416"/>
        <n v="675301806"/>
        <n v="100603202"/>
        <n v="-354458"/>
        <n v="19820616"/>
        <n v="537228908"/>
        <n v="85729635"/>
        <n v="27395996"/>
        <n v="66251425"/>
        <n v="84866593"/>
        <n v="-10027861"/>
        <n v="18149206"/>
        <n v="13692228"/>
        <n v="93450062"/>
        <n v="12972994"/>
        <n v="-23983829"/>
        <n v="3067103"/>
        <n v="208930656"/>
        <n v="1043225667"/>
        <n v="73512300"/>
        <n v="128185859"/>
        <n v="34520023"/>
        <n v="-6096967"/>
        <n v="522620818"/>
        <n v="125478348"/>
        <n v="55243411"/>
        <n v="203670284"/>
        <n v="61882090"/>
        <n v="16391084"/>
        <n v="46093313"/>
        <n v="42337240"/>
        <n v="383652812"/>
        <n v="217300138"/>
        <n v="128853810"/>
        <n v="858682142"/>
        <n v="128400157"/>
        <n v="-2642784"/>
        <n v="-2138943"/>
        <n v="117924807"/>
        <n v="441981681"/>
        <n v="234715683"/>
        <n v="21261763"/>
        <n v="-5108209"/>
        <n v="72542134"/>
        <n v="-11648678"/>
        <n v="10986781"/>
        <n v="46548707"/>
        <n v="183284621"/>
        <n v="402965936"/>
        <n v="63929392"/>
        <n v="192945087"/>
        <n v="663756051"/>
        <n v="391079252"/>
        <n v="-13919525"/>
        <n v="110623848"/>
        <n v="-10319971"/>
        <n v="-47950177"/>
        <n v="-10378954"/>
        <n v="69988148"/>
        <n v="1935501"/>
        <n v="251296056"/>
        <n v="102100758"/>
        <n v="-1232598"/>
        <n v="108587880"/>
        <n v="232336671"/>
        <n v="455755901"/>
        <n v="207150844"/>
        <n v="55497587"/>
        <n v="20052787"/>
        <n v="5749853"/>
        <n v="971416446"/>
        <n v="1731415039"/>
        <n v="2443439100"/>
        <n v="147861002"/>
        <n v="19411370"/>
        <n v="53980521"/>
        <n v="295484914"/>
        <n v="29284015"/>
        <n v="33984700"/>
        <n v="-69447889"/>
        <n v="48630675"/>
        <n v="36423945"/>
        <n v="-878755"/>
        <n v="22656399"/>
        <n v="16249438"/>
        <n v="72705746"/>
        <n v="126831473"/>
        <n v="4923484"/>
        <n v="134348632"/>
        <n v="-9400000"/>
        <n v="73007109"/>
        <n v="-13639785"/>
        <n v="326545846"/>
        <n v="187994792"/>
        <n v="316985018"/>
        <n v="36069254"/>
        <n v="61530289"/>
        <n v="226175335"/>
        <n v="80102725"/>
        <n v="13763247"/>
        <n v="129334455"/>
        <n v="1303683476"/>
        <n v="3657844"/>
        <n v="-13506954"/>
        <n v="-3898454"/>
        <n v="7811857"/>
        <n v="120847274"/>
        <n v="16308758"/>
        <n v="-130034626"/>
        <n v="7185751"/>
        <n v="122744377"/>
        <n v="231935300"/>
        <n v="2442161"/>
        <n v="-6401393"/>
        <n v="113800603"/>
        <n v="986005118"/>
        <n v="294298736"/>
        <n v="306902662"/>
        <n v="163936074"/>
        <n v="-10468680"/>
        <n v="-17830406"/>
        <n v="52616021"/>
        <n v="11646055"/>
        <n v="14735344"/>
        <n v="332989645"/>
        <n v="-40000000"/>
        <n v="-13379998"/>
        <n v="140400345"/>
        <n v="-77551324"/>
        <n v="306730089"/>
        <n v="399338515"/>
        <n v="144468835"/>
        <n v="27347283"/>
        <n v="84821790"/>
        <n v="-1216631"/>
        <n v="210956898"/>
        <n v="962034"/>
        <n v="-33367608"/>
        <n v="167776646"/>
        <n v="1140466296"/>
        <n v="613657398"/>
        <n v="114233739"/>
        <n v="25901502"/>
        <n v="68986478"/>
        <n v="-24856944"/>
        <n v="269454417"/>
        <n v="61172611"/>
        <n v="12300984"/>
        <n v="427816307"/>
        <n v="-1000000"/>
        <n v="147729321"/>
        <n v="219546142"/>
        <n v="25279888"/>
        <n v="270116094"/>
        <n v="251245157"/>
        <n v="40837743"/>
        <n v="-4976490"/>
        <n v="80918706"/>
        <n v="238966392"/>
        <n v="460674139"/>
        <n v="92460961"/>
        <n v="14516999"/>
        <n v="351058604"/>
        <n v="859628210"/>
        <n v="291592201"/>
        <n v="227795726"/>
        <n v="49719009"/>
        <n v="-7835080"/>
        <n v="43431770"/>
        <n v="448583774"/>
        <n v="4595362"/>
        <n v="6996304"/>
        <n v="120679266"/>
        <n v="33202682"/>
        <n v="-4883480"/>
        <n v="-10644900"/>
        <n v="526229501"/>
        <n v="364709660"/>
        <n v="19453605"/>
        <n v="42541806"/>
        <n v="51411585"/>
        <n v="675896609"/>
        <n v="-3330983"/>
        <n v="137563598"/>
        <n v="-90000000"/>
        <n v="-62862616"/>
        <n v="42939297"/>
        <n v="175843464"/>
        <n v="17369129"/>
        <n v="27381712"/>
        <n v="2636462"/>
        <n v="7603022"/>
        <n v="8954677"/>
        <n v="111613824"/>
        <n v="14970707"/>
        <n v="-19441075"/>
        <n v="16419755"/>
        <n v="157885588"/>
        <n v="31023780"/>
        <n v="179868961"/>
        <n v="-39117072"/>
        <n v="13706552"/>
        <n v="-9500000"/>
        <n v="344082797"/>
        <n v="71616764"/>
        <n v="-1686419"/>
        <n v="-82704637"/>
        <n v="354323962"/>
        <n v="300062638"/>
        <n v="146712077"/>
        <n v="-16191389"/>
        <n v="319626289"/>
        <n v="-7461449"/>
        <n v="-50300000"/>
        <n v="362498"/>
        <n v="-1805631"/>
        <n v="1403075401"/>
        <n v="124056262"/>
        <n v="871304000"/>
        <n v="253349387"/>
        <n v="106661977"/>
        <n v="211526598"/>
        <n v="1851683"/>
        <n v="16073488"/>
        <n v="143764664"/>
        <n v="24945012"/>
        <n v="971927996"/>
        <n v="-16282575"/>
        <n v="164215889"/>
        <n v="102560428"/>
        <n v="29404394"/>
        <n v="181694725"/>
        <n v="198252111"/>
        <n v="76119292"/>
        <n v="62693052"/>
        <n v="323402367"/>
        <n v="85559910"/>
        <n v="-17854041"/>
        <n v="-14339868"/>
        <n v="11706680"/>
        <n v="30503392"/>
        <n v="52442974"/>
        <n v="-117276"/>
        <n v="323952971"/>
        <n v="35339459"/>
        <n v="76410631"/>
        <n v="-120000000"/>
        <n v="129070485"/>
        <n v="1262015510"/>
        <n v="160304105"/>
        <n v="251315944"/>
        <n v="91830710"/>
        <n v="62539426"/>
        <n v="595555777"/>
        <n v="560732926"/>
        <n v="2165776"/>
        <n v="226999039"/>
        <n v="28918723"/>
        <n v="25897478"/>
        <n v="236067149"/>
        <n v="-25331675"/>
        <n v="-13965231"/>
        <n v="327264843"/>
        <n v="16914915"/>
        <n v="133972499"/>
        <n v="27420861"/>
        <n v="298752656"/>
        <n v="91173598"/>
        <n v="-4346216"/>
        <n v="12347433"/>
        <n v="77644617"/>
        <n v="167431050"/>
        <n v="396863592"/>
        <n v="8596567"/>
        <n v="-30398964"/>
        <n v="287617598"/>
        <n v="143440742"/>
        <n v="-33059958"/>
        <n v="1023958282"/>
        <n v="78413709"/>
        <n v="394122525"/>
        <n v="72989656"/>
        <n v="63190218"/>
        <n v="-23742122"/>
        <n v="-85000000"/>
        <n v="229181900"/>
        <n v="-43246177"/>
        <n v="-18266314"/>
        <n v="47307235"/>
        <n v="74582037"/>
        <n v="120872791"/>
        <n v="16390945"/>
        <n v="18300000"/>
        <n v="-20370805"/>
        <n v="27224654"/>
        <n v="72850596"/>
        <n v="51615777"/>
        <n v="-4000000"/>
        <n v="41510518"/>
        <n v="56220856"/>
        <n v="124804407"/>
        <n v="676693929"/>
        <n v="-38000000"/>
        <n v="7129854"/>
        <n v="-11336160"/>
        <n v="-199821857"/>
        <n v="836978080"/>
        <n v="128608856"/>
        <n v="43279806"/>
        <n v="-154877379"/>
        <n v="-150000000"/>
        <n v="57975342"/>
        <n v="-36962597"/>
        <n v="180162278"/>
        <n v="55600152"/>
        <n v="-3449650"/>
        <n v="60417003"/>
        <n v="201252591"/>
        <n v="78042097"/>
        <n v="93171795"/>
        <n v="-3512375"/>
        <n v="94113"/>
        <n v="-17391658"/>
        <n v="289579472"/>
        <n v="98446172"/>
        <n v="34907074"/>
        <n v="16939757"/>
        <n v="-54887223"/>
        <n v="167972226"/>
        <n v="39059189"/>
        <n v="21333545"/>
        <n v="117557117"/>
        <n v="272897920"/>
        <n v="202064899"/>
        <n v="609208836"/>
        <n v="-39717578"/>
        <n v="-10000000"/>
        <n v="16404660"/>
        <n v="266000317"/>
        <n v="-6000000"/>
        <n v="55411570"/>
        <n v="540516673"/>
        <n v="25288072"/>
        <n v="232243292"/>
        <n v="120353965"/>
        <n v="755775804"/>
        <n v="181827909"/>
        <n v="276535383"/>
        <n v="-10570715"/>
        <n v="-16431661"/>
        <n v="-20042375"/>
        <n v="-32819548"/>
        <n v="44628200"/>
        <n v="34458207"/>
        <n v="-185600000"/>
        <n v="-18521991"/>
        <n v="50774490"/>
        <n v="-12648338"/>
      </sharedItems>
    </cacheField>
    <cacheField name="Movie Status" numFmtId="0">
      <sharedItems count="4">
        <s v="Superhit"/>
        <s v="Hit"/>
        <s v="Flop"/>
        <s v="Blockbuster"/>
      </sharedItems>
    </cacheField>
    <cacheField name="release_date" numFmtId="0">
      <sharedItems containsBlank="1" containsMixedTypes="1" containsNumber="1" containsInteger="1" minValue="1977" maxValue="44986" count="2806">
        <s v="December 11, 2001"/>
        <s v="December 11, 1970"/>
        <s v="January 1, 1970"/>
        <s v="January 25, 1970"/>
        <s v="February 4, 1970"/>
        <s v="March 11, 1971"/>
        <s v="December 19, 1971"/>
        <s v="December 14, 1971"/>
        <s v="December 21, 1971"/>
        <s v="October 7, 1971"/>
        <s v="December 20, 1971"/>
        <s v="October 2, 1971"/>
        <s v="November 25, 1971"/>
        <s v="June 28, 1971"/>
        <s v="December 29, 1972"/>
        <s v="February 13, 1972"/>
        <s v="July 30, 1972"/>
        <s v="March 14, 1972"/>
        <s v="April 6, 1973"/>
        <s v="July 27, 1973"/>
        <s v="October 13, 1973"/>
        <s v="October 11, 1973"/>
        <s v="July 26, 1973"/>
        <s v="December 26, 1973"/>
        <s v="June 27, 1973"/>
        <s v="October 2, 1973"/>
        <s v="April 9, 1973"/>
        <s v="December 16, 1973"/>
        <s v="November 8, 1973"/>
        <s v="December 5, 1973"/>
        <s v="April 18, 1973"/>
        <s v="December 25, 1973"/>
        <s v="October 14, 1972"/>
        <s v="October 24, 1973"/>
        <s v="December 6, 1973"/>
        <s v="February 7, 1974"/>
        <s v="June 19, 1974"/>
        <s v="April 7, 1974"/>
        <s v="December 12, 1974"/>
        <s v="December 14, 1974"/>
        <s v="October 1, 1974"/>
        <s v="December 15, 1974"/>
        <s v="December 11, 1975"/>
        <s v="September 19, 1975"/>
        <s v="June 20, 1975"/>
        <s v="November 27, 1975"/>
        <s v="November 19, 1975"/>
        <s v="August 14, 1975"/>
        <s v="September 24, 1975"/>
        <s v="April 4, 1976"/>
        <s v="October 8, 1976"/>
        <s v="November 3, 1976"/>
        <s v="March 19, 1977"/>
        <s v="June 23, 1976"/>
        <s v="October 6, 1976"/>
        <s v="November 14, 1976"/>
        <s v="June 25, 1976"/>
        <s v="June 26, 1976"/>
        <s v="November 20, 1976"/>
        <s v="February 8, 1976"/>
        <s v="March 27, 1977"/>
        <n v="1977"/>
        <s v="November 15, 1977"/>
        <s v="June 19, 1977"/>
        <s v="December 12, 1977"/>
        <s v="May 19, 1977"/>
        <s v="July 7, 1977"/>
        <s v="May 25, 1977"/>
        <s v="September 1, 1978"/>
        <s v="September 13, 1978"/>
        <s v="December 8, 1978"/>
        <s v="June 13, 1978"/>
        <s v="October 25, 1978"/>
        <s v="December 21, 1978"/>
        <s v="June 16, 1978"/>
        <n v="1978"/>
        <s v="July 27, 1978"/>
        <s v="December 10, 1978"/>
        <s v="May 25, 1979"/>
        <s v="May 19, 1979"/>
        <s v="February 7, 1980"/>
        <s v="June 22, 1979"/>
        <s v="December 5, 1979"/>
        <s v="August 17, 1979"/>
        <s v="April 12, 1979"/>
        <s v="April 18, 1979"/>
        <s v="June 26, 1979"/>
        <s v="June 14, 1979"/>
        <s v="December 6, 1979"/>
        <s v="February 1, 1979"/>
        <s v="July 2, 1980"/>
        <s v="June 19, 1980"/>
        <s v="June 20, 1980"/>
        <s v="July 25, 1980"/>
        <s v="October 2, 1980"/>
        <s v="May 17, 1980"/>
        <n v="29556"/>
        <n v="29221"/>
        <s v="May 9, 1980"/>
        <s v="September 10, 1980"/>
        <s v="September 19, 1980"/>
        <s v="November 13, 1980"/>
        <s v="May 23, 1980"/>
        <s v="December 4, 1980"/>
        <s v="July 16, 1981"/>
        <s v="August 21, 1981"/>
        <s v="July 7, 1981"/>
        <s v="March 30, 1981"/>
        <s v="March 16, 1982"/>
        <s v="April 1, 1981"/>
        <s v="April 10, 1981"/>
        <s v="June 24, 1981"/>
        <s v="July 10, 1981"/>
        <s v="May 1, 1981"/>
        <s v="October 30, 1981"/>
        <s v="June 12, 1981"/>
        <s v="December 24, 1981"/>
        <s v="June 26, 1981"/>
        <s v="December 8, 1982"/>
        <s v="December 10, 1982"/>
        <s v="June 25, 1982"/>
        <s v="May 20, 1982"/>
        <s v="December 17, 1982"/>
        <s v="May 26, 1982"/>
        <s v="October 15, 1981"/>
        <s v="August 13, 1982"/>
        <s v="October 22, 1982"/>
        <s v="November 30, 1982"/>
        <s v="July 28, 1982"/>
        <s v="May 21, 1982"/>
        <s v="May 24, 1982"/>
        <s v="June 4, 1982"/>
        <s v="December 1, 1982"/>
        <s v="July 9, 1982"/>
        <s v="December 9, 1983"/>
        <s v="November 18, 1983"/>
        <s v="October 21, 1983"/>
        <s v="April 15, 1983"/>
        <s v="December 18, 1982"/>
        <s v="March 31, 1983"/>
        <s v="July 29, 1983"/>
        <s v="October 6, 1983"/>
        <s v="June 6, 1983"/>
        <s v="March 22, 1983"/>
        <s v="May 23, 1983"/>
        <s v="August 5, 1983"/>
        <s v="December 1, 1983"/>
        <s v="June 17, 1983"/>
        <s v="November 20, 1983"/>
        <s v="June 7, 1983"/>
        <s v="February 4, 1983"/>
        <s v="May 19, 1983"/>
        <s v="December 7, 1984"/>
        <s v="September 6, 1984"/>
        <s v="December 1, 1984"/>
        <s v="March 26, 1984"/>
        <s v="March 9, 1984"/>
        <s v="June 29, 1984"/>
        <s v="December 3, 1984"/>
        <s v="February 17, 1984"/>
        <s v="April 13, 1984"/>
        <s v="June 7, 1984"/>
        <s v="June 8, 1984"/>
        <s v="May 8, 1984"/>
        <s v="June 22, 1984"/>
        <s v="March 11, 1984"/>
        <s v="November 2, 1984"/>
        <s v="May 11, 1984"/>
        <n v="30956"/>
        <s v="May 20, 1984"/>
        <s v="March 10, 1984"/>
        <s v="August 10, 1984"/>
        <s v="July 20, 1984"/>
        <s v="March 24, 1984"/>
        <s v="May 4, 1984"/>
        <s v="June 1, 1984"/>
        <s v="December 14, 1984"/>
        <s v="October 26, 1984"/>
        <s v="March 2, 1984"/>
        <s v="April 6, 1984"/>
        <s v="August 16, 1985"/>
        <s v="July 3, 1985"/>
        <n v="31079"/>
        <s v="February 7, 1985"/>
        <s v="December 13, 1985"/>
        <s v="June 21, 1985"/>
        <s v="December 16, 1985"/>
        <s v="October 4, 1985"/>
        <s v="June 30, 1985"/>
        <s v="December 12, 1985"/>
        <s v="May 31, 1985"/>
        <s v="August 2, 1985"/>
        <s v="June 7, 1985"/>
        <s v="December 4, 1985"/>
        <n v="31260"/>
        <s v="June 29, 1985"/>
        <s v="July 26, 1985"/>
        <n v="31321"/>
        <s v="December 10, 1985"/>
        <s v="May 13, 1985"/>
        <s v="March 29, 1985"/>
        <s v="January 26, 1985"/>
        <s v="May 22, 1985"/>
        <s v="May 25, 1985"/>
        <s v="May 11, 1985"/>
        <s v="April 18, 1985"/>
        <s v="November 21, 1985"/>
        <s v="December 6, 1985"/>
        <s v="April 24, 1986"/>
        <s v="July 14, 1986"/>
        <s v="July 2, 1986"/>
        <s v="August 30, 1986"/>
        <n v="1986"/>
        <s v="October 8, 1986"/>
        <s v="May 17, 1986"/>
        <s v="June 11, 1986"/>
        <s v="July 30, 1986"/>
        <s v="August 15, 1986"/>
        <s v="August 1, 1986"/>
        <s v="December 12, 1986"/>
        <s v="June 23, 1986"/>
        <s v="January 25, 1986"/>
        <n v="31413"/>
        <s v="January 17, 1986"/>
        <s v="June 27, 1986"/>
        <s v="December 19, 1986"/>
        <s v="May 16, 1986"/>
        <s v="March 26, 1986"/>
        <s v="January 29, 1986"/>
        <s v="May 9, 1986"/>
        <s v="August 6, 1986"/>
        <s v="November 21, 1986"/>
        <s v="August 2, 1986"/>
        <s v="December 10, 1986"/>
        <s v="May 12, 1986"/>
        <s v="May 20, 1988"/>
        <s v="March 6, 1987"/>
        <s v="May 19, 1987"/>
        <n v="1988"/>
        <s v="August 17, 1987"/>
        <s v="December 8, 1987"/>
        <s v="March 13, 1987"/>
        <s v="September 16, 1987"/>
        <s v="June 17, 1987"/>
        <s v="December 23, 1987"/>
        <s v="July 1, 1987"/>
        <s v="June 27, 1987"/>
        <s v="July 27, 1987"/>
        <s v="December 1, 1987"/>
        <s v="February 27, 1987"/>
        <s v="February 12, 1987"/>
        <s v="December 16, 1987"/>
        <s v="November 25, 1987"/>
        <s v="June 12, 1987"/>
        <s v="September 18, 1987"/>
        <s v="July 17, 1987"/>
        <s v="November 13, 1987"/>
        <s v="June 24, 1987"/>
        <s v="July 23, 1987"/>
        <s v="November 23, 1987"/>
        <s v="June 2, 1987"/>
        <s v="December 11, 1987"/>
        <s v="March 29, 1988"/>
        <s v="June 3, 1988"/>
        <s v="June 15, 1988"/>
        <s v="November 9, 1988"/>
        <s v="July 29, 1988"/>
        <s v="June 26, 1988"/>
        <s v="December 11, 1988"/>
        <s v="September 8, 1988"/>
        <s v="July 12, 1988"/>
        <s v="July 7, 1988"/>
        <s v="February 19, 1988"/>
        <s v="June 17, 1988"/>
        <s v="October 21, 1988"/>
        <s v="April 16, 1988"/>
        <s v="November 12, 1988"/>
        <s v="May 26, 1988"/>
        <s v="July 11, 1988"/>
        <s v="December 2, 1988"/>
        <s v="August 19, 1988"/>
        <s v="September 29, 1988"/>
        <s v="November 13, 1988"/>
        <s v="December 12, 1988"/>
        <s v="May 25, 1988"/>
        <s v="June 14, 1988"/>
        <s v="November 17, 1988"/>
        <s v="November 4, 1988"/>
        <s v="December 8, 1988"/>
        <s v="June 21, 1988"/>
        <s v="December 20, 1988"/>
        <s v="August 10, 1988"/>
        <n v="1989"/>
        <s v="August 8, 1989"/>
        <n v="32813"/>
        <s v="June 19, 1989"/>
        <s v="February 17, 1989"/>
        <s v="September 22, 1989"/>
        <s v="December 20, 1989"/>
        <s v="October 12, 1989"/>
        <s v="June 2, 1989"/>
        <s v="May 19, 1989"/>
        <s v="December 11, 1989"/>
        <s v="April 21, 1989"/>
        <s v="June 15, 1989"/>
        <s v="December 15, 1989"/>
        <s v="October 24, 1988"/>
        <s v="May 24, 1989"/>
        <s v="July 5, 1989"/>
        <s v="June 13, 1989"/>
        <s v="November 13, 1989"/>
        <s v="November 30, 1989"/>
        <s v="July 31, 1989"/>
        <s v="May 12, 1989"/>
        <s v="June 9, 1989"/>
        <s v="November 5, 1989"/>
        <s v="December 22, 1989"/>
        <s v="July 21, 1989"/>
        <s v="August 16, 1989"/>
        <s v="December 4, 1989"/>
        <s v="July 12, 1989"/>
        <s v="January 20, 1989"/>
        <s v="July 18, 1990"/>
        <s v="December 12, 1990"/>
        <s v="May 25, 1990"/>
        <s v="November 9, 1990"/>
        <s v="April 6, 1990"/>
        <s v="October 19, 1990"/>
        <s v="August 24, 1990"/>
        <s v="June 27, 1990"/>
        <s v="June 13, 1990"/>
        <s v="July 2, 1990"/>
        <s v="December 6, 1990"/>
        <s v="August 6, 1990"/>
        <s v="July 13, 1990"/>
        <s v="December 20, 1990"/>
        <s v="September 9, 1990"/>
        <s v="June 15, 1990"/>
        <s v="November 10, 1990"/>
        <s v="March 2, 1990"/>
        <s v="October 29, 1990"/>
        <n v="1990"/>
        <n v="33117"/>
        <s v="November 29, 1990"/>
        <s v="November 19, 1990"/>
        <s v="March 23, 1990"/>
        <s v="June 22, 1990"/>
        <s v="November 13, 1990"/>
        <s v="March 30, 1990"/>
        <s v="May 31, 1990"/>
        <s v="January 19, 1990"/>
        <s v="May 19, 1990"/>
        <s v="November 19, 1991"/>
        <s v="May 22, 1991"/>
        <s v="May 18, 1991"/>
        <s v="September 29, 1991"/>
        <s v="July 19, 1991"/>
        <s v="May 13, 1991"/>
        <s v="October 6, 1991"/>
        <s v="June 7, 1991"/>
        <s v="February 23, 1991"/>
        <s v="December 20, 1991"/>
        <s v="September 10, 1991"/>
        <s v="September 5, 1991"/>
        <s v="December 27, 1991"/>
        <s v="December 8, 1991"/>
        <s v="July 26, 1991"/>
        <s v="May 24, 1991"/>
        <s v="December 19, 1991"/>
        <s v="December 12, 1991"/>
        <n v="1991"/>
        <s v="July 20, 1991"/>
        <s v="October 4, 1991"/>
        <s v="July 10, 1991"/>
        <s v="June 14, 1991"/>
        <s v="June 19, 1991"/>
        <s v="January 30, 1991"/>
        <s v="February 4, 1991"/>
        <s v="December 3, 1991"/>
        <s v="March 22, 1991"/>
        <s v="July 1, 1991"/>
        <s v="May 20, 1991"/>
        <s v="May 15, 1991"/>
        <s v="November 8, 1992"/>
        <s v="May 19, 1992"/>
        <s v="March 18, 1992"/>
        <s v="June 16, 1992"/>
        <s v="November 25, 1992"/>
        <s v="June 4, 1992"/>
        <s v="November 10, 1992"/>
        <s v="September 11, 1992"/>
        <n v="1992"/>
        <s v="July 13, 1992"/>
        <s v="May 18, 1992"/>
        <s v="December 2, 1992"/>
        <s v="August 30, 1992"/>
        <s v="November 15, 1992"/>
        <s v="March 21, 1992"/>
        <s v="July 1, 1992"/>
        <s v="May 11, 1992"/>
        <s v="November 17, 1992"/>
        <s v="September 20, 1992"/>
        <s v="December 6, 1992"/>
        <s v="March 13, 1992"/>
        <s v="November 5, 1992"/>
        <s v="June 5, 1992"/>
        <s v="April 3, 1992"/>
        <s v="January 21, 1992"/>
        <s v="September 13, 1992"/>
        <s v="December 23, 1992"/>
        <s v="May 29, 1992"/>
        <s v="September 9, 1992"/>
        <n v="33725"/>
        <s v="February 14, 1992"/>
        <s v="November 19, 1993"/>
        <n v="1993"/>
        <s v="January 15, 1993"/>
        <s v="October 9, 1992"/>
        <s v="December 25, 1993"/>
        <s v="September 9, 1993"/>
        <s v="November 7, 1993"/>
        <s v="July 23, 1993"/>
        <s v="October 1, 1993"/>
        <s v="June 4, 1993"/>
        <s v="October 7, 1993"/>
        <s v="June 23, 1993"/>
        <s v="July 16, 1993"/>
        <s v="July 29, 1993"/>
        <m/>
        <s v="August 20, 1993"/>
        <s v="July 10, 1993"/>
        <s v="May 21, 1993"/>
        <s v="July 8, 1993"/>
        <s v="December 12, 1993"/>
        <s v="April 6, 1993"/>
        <s v="June 9, 1993"/>
        <n v="34182"/>
        <s v="June 13, 1993"/>
        <s v="May 26, 1993"/>
        <s v="November 22, 1993"/>
        <s v="May 6, 1993"/>
        <s v="February 5, 1993"/>
        <s v="October 9, 1993"/>
        <s v="November 24, 1993"/>
        <s v="December 14, 1993"/>
        <s v="May 15, 1993"/>
        <s v="October 25, 1993"/>
        <s v="July 28, 1993"/>
        <s v="May 1, 1993"/>
        <s v="April 7, 1993"/>
        <s v="November 30, 1993"/>
        <s v="December 10, 1993"/>
        <s v="June 25, 1993"/>
        <s v="May 28, 1993"/>
        <s v="November 12, 1993"/>
        <s v="September 8, 1993"/>
        <n v="34243"/>
        <s v="February 4, 1994"/>
        <n v="1994"/>
        <s v="May 25, 1994"/>
        <s v="August 3, 1994"/>
        <n v="34335"/>
        <s v="July 20, 1994"/>
        <s v="November 28, 1994"/>
        <s v="December 6, 1994"/>
        <s v="May 23, 1994"/>
        <s v="June 23, 1994"/>
        <s v="January 20, 1994"/>
        <s v="November 4, 1994"/>
        <s v="July 8, 1994"/>
        <s v="January 27, 1994"/>
        <s v="November 9, 1994"/>
        <s v="November 14, 1994"/>
        <s v="December 23, 1994"/>
        <s v="June 12, 1994"/>
        <s v="August 5, 1994"/>
        <s v="December 21, 1994"/>
        <s v="July 28, 1994"/>
        <s v="May 20, 1994"/>
        <s v="March 18, 1994"/>
        <s v="August 26, 1994"/>
        <s v="May 21, 1994"/>
        <s v="December 19, 1994"/>
        <s v="November 11, 1994"/>
        <s v="May 17, 1994"/>
        <s v="September 10, 1994"/>
        <s v="October 7, 1994"/>
        <s v="June 7, 1994"/>
        <s v="November 17, 1994"/>
        <s v="October 28, 1994"/>
        <s v="September 16, 1994"/>
        <s v="July 12, 1994"/>
        <n v="34547"/>
        <s v="June 17, 1994"/>
        <s v="June 24, 1994"/>
        <s v="November 8, 1995"/>
        <s v="June 22, 1995"/>
        <s v="October 6, 1995"/>
        <s v="August 4, 1995"/>
        <s v="April 6, 1995"/>
        <s v="January 27, 1995"/>
        <s v="June 9, 1995"/>
        <s v="January 19, 1995"/>
        <s v="February 10, 1995"/>
        <s v="May 18, 1995"/>
        <s v="May 30, 1995"/>
        <s v="November 14, 1995"/>
        <s v="May 26, 1995"/>
        <n v="34820"/>
        <s v="July 7, 1995"/>
        <s v="October 19, 1995"/>
        <s v="April 1, 1995"/>
        <s v="August 11, 1995"/>
        <s v="May 27, 1995"/>
        <s v="December 29, 1995"/>
        <s v="May 15, 1995"/>
        <n v="34608"/>
        <s v="September 16, 1995"/>
        <s v="May 5, 1995"/>
        <s v="April 26, 1995"/>
        <s v="October 20, 1995"/>
        <s v="November 13, 1995"/>
        <s v="March 23, 1995"/>
        <s v="September 15, 1995"/>
        <s v="December 6, 1995"/>
        <s v="August 10, 1994"/>
        <s v="April 15, 1995"/>
        <n v="1995"/>
        <s v="December 15, 1995"/>
        <n v="34700"/>
        <s v="July 13, 1995"/>
        <s v="July 25, 1995"/>
        <s v="March 6, 1995"/>
        <s v="June 15, 1995"/>
        <s v="December 4, 1995"/>
        <s v="September 21, 1995"/>
        <s v="September 3, 1995"/>
        <s v="May 20, 1995"/>
        <s v="March 31, 1995"/>
        <s v="November 19, 1995"/>
        <s v="July 28, 1995"/>
        <s v="April 9, 1995"/>
        <s v="November 18, 1996"/>
        <s v="December 15, 1996"/>
        <s v="March 8, 1996"/>
        <n v="1996"/>
        <s v="August 31, 1996"/>
        <s v="February 5, 1996"/>
        <s v="August 1, 1996"/>
        <s v="July 12, 1996"/>
        <s v="April 26, 1996"/>
        <s v="May 17, 1996"/>
        <s v="December 5, 1996"/>
        <s v="January 12, 1996"/>
        <s v="May 31, 1996"/>
        <n v="35339"/>
        <s v="June 11, 1996"/>
        <s v="August 9, 1996"/>
        <s v="March 15, 1996"/>
        <n v="35278"/>
        <s v="September 20, 1996"/>
        <s v="July 17, 1996"/>
        <s v="January 19, 1996"/>
        <s v="October 3, 1996"/>
        <s v="February 7, 1996"/>
        <s v="June 19, 1996"/>
        <s v="June 25, 1996"/>
        <s v="July 30, 1996"/>
        <s v="April 12, 1996"/>
        <s v="December 6, 1996"/>
        <s v="November 16, 1996"/>
        <s v="July 4, 1996"/>
        <n v="35309"/>
        <s v="October 7, 1996"/>
        <s v="January 15, 1997"/>
        <s v="December 12, 1996"/>
        <s v="July 28, 1996"/>
        <s v="May 20, 1996"/>
        <s v="June 27, 1996"/>
        <s v="October 13, 1996"/>
        <s v="June 22, 1996"/>
        <s v="November 1, 1996"/>
        <n v="35217"/>
        <s v="October 27, 1996"/>
        <s v="December 18, 1996"/>
        <s v="August 28, 1996"/>
        <s v="August 30, 1996"/>
        <s v="November 10, 1996"/>
        <s v="April 4, 1996"/>
        <s v="August 16, 1996"/>
        <s v="May 8, 1996"/>
        <s v="February 4, 1997"/>
        <s v="July 21, 1997"/>
        <s v="November 6, 1997"/>
        <s v="December 4, 1997"/>
        <s v="April 11, 1997"/>
        <s v="November 14, 1997"/>
        <s v="April 29, 1997"/>
        <n v="1997"/>
        <s v="July 3, 1997"/>
        <s v="January 18, 1998"/>
        <s v="September 11, 1997"/>
        <s v="April 24, 1997"/>
        <s v="January 21, 1998"/>
        <s v="December 20, 1997"/>
        <s v="January 23, 1997"/>
        <s v="June 2, 1997"/>
        <s v="August 4, 1997"/>
        <s v="July 5, 1997"/>
        <s v="August 6, 1997"/>
        <s v="February 25, 1998"/>
        <s v="October 13, 1997"/>
        <s v="March 13, 1997"/>
        <s v="June 13, 1998"/>
        <s v="February 24, 1997"/>
        <s v="September 6, 1997"/>
        <s v="August 15, 1997"/>
        <s v="June 19, 1997"/>
        <s v="May 7, 1997"/>
        <s v="November 16, 1997"/>
        <s v="August 13, 1997"/>
        <s v="August 22, 1997"/>
        <s v="September 3, 1997"/>
        <s v="July 16, 1997"/>
        <s v="December 2, 1997"/>
        <n v="1998"/>
        <s v="April 9, 1997"/>
        <s v="January 20, 1996"/>
        <s v="June 13, 1997"/>
        <s v="December 10, 1997"/>
        <s v="October 9, 1997"/>
        <s v="May 12, 1997"/>
        <s v="December 8, 1997"/>
        <s v="May 14, 1997"/>
        <s v="March 18, 1997"/>
        <s v="September 25, 1997"/>
        <s v="May 19, 1997"/>
        <s v="November 2, 1998"/>
        <s v="June 25, 1997"/>
        <n v="35582"/>
        <s v="November 21, 1997"/>
        <s v="December 19, 1997"/>
        <s v="June 20, 1997"/>
        <s v="December 6, 1997"/>
        <s v="September 23, 1997"/>
        <s v="December 12, 1997"/>
        <s v="April 3, 1997"/>
        <s v="September 13, 1997"/>
        <s v="January 26, 1998"/>
        <s v="October 23, 1998"/>
        <n v="35612"/>
        <s v="February 11, 1998"/>
        <s v="September 27, 1999"/>
        <s v="November 4, 1997"/>
        <s v="September 12, 1998"/>
        <s v="November 1, 1997"/>
        <s v="December 9, 1997"/>
        <s v="November 13, 1999"/>
        <s v="February 14, 1997"/>
        <s v="April 15, 1997"/>
        <s v="November 6, 1998"/>
        <s v="July 1, 1998"/>
        <s v="September 19, 1998"/>
        <s v="June 30, 1998"/>
        <s v="September 2, 1999"/>
        <s v="August 19, 1998"/>
        <s v="April 16, 1999"/>
        <s v="November 14, 1998"/>
        <s v="June 17, 2000"/>
        <s v="July 29, 1998"/>
        <s v="April 10, 1998"/>
        <s v="May 7, 1998"/>
        <s v="May 21, 1999"/>
        <s v="August 13, 1999"/>
        <s v="July 13, 1999"/>
        <s v="June 29, 2005"/>
        <s v="May 15, 1998"/>
        <s v="August 29, 2002"/>
        <s v="September 8, 2001"/>
        <n v="35916"/>
        <s v="December 15, 1998"/>
        <s v="December 6, 1999"/>
        <s v="January 16, 1998"/>
        <s v="July 27, 1998"/>
        <s v="October 28, 1998"/>
        <s v="December 10, 2001"/>
        <s v="April 3, 1998"/>
        <s v="July 10, 1998"/>
        <s v="April 1, 1998"/>
        <s v="May 18, 2000"/>
        <s v="June 5, 1998"/>
        <s v="October 1, 1998"/>
        <s v="June 26, 1998"/>
        <s v="February 5, 1999"/>
        <n v="35796"/>
        <s v="September 17, 1998"/>
        <s v="October 16, 1998"/>
        <s v="December 16, 1998"/>
        <s v="March 12, 2002"/>
        <s v="September 18, 1998"/>
        <s v="July 21, 1998"/>
        <s v="June 12, 1998"/>
        <s v="July 30, 1998"/>
        <s v="December 10, 1998"/>
        <s v="June 12, 1999"/>
        <s v="December 22, 1998"/>
        <s v="March 6, 1998"/>
        <s v="April 15, 1998"/>
        <s v="December 17, 1997"/>
        <s v="February 12, 1998"/>
        <s v="September 28, 1998"/>
        <s v="March 20, 1998"/>
        <s v="June 30, 1999"/>
        <s v="June 19, 1998"/>
        <s v="July 12, 2000"/>
        <s v="February 16, 1999"/>
        <s v="July 3, 2002"/>
        <s v="June 13, 2000"/>
        <s v="May 16, 1999"/>
        <s v="November 22, 2000"/>
        <s v="September 7, 2005"/>
        <s v="May 12, 2002"/>
        <s v="May 12, 2005"/>
        <s v="July 7, 1998"/>
        <s v="March 5, 1999"/>
        <s v="April 13, 1999"/>
        <s v="January 27, 1999"/>
        <s v="September 7, 1999"/>
        <s v="April 25, 1998"/>
        <s v="March 23, 2001"/>
        <s v="April 27, 1999"/>
        <s v="December 7, 1999"/>
        <s v="April 22, 2001"/>
        <s v="April 23, 1999"/>
        <s v="September 8, 1998"/>
        <s v="August 25, 1998"/>
        <s v="December 18, 1998"/>
        <s v="July 31, 1999"/>
        <s v="October 21, 1998"/>
        <s v="July 15, 1998"/>
        <s v="November 13, 1998"/>
        <s v="May 13, 2000"/>
        <s v="July 28, 1998"/>
        <s v="July 22, 1999"/>
        <s v="February 19, 1999"/>
        <s v="March 24, 1999"/>
        <s v="July 26, 2001"/>
        <s v="November 5, 2002"/>
        <s v="November 12, 1998"/>
        <s v="February 3, 2000"/>
        <n v="1999"/>
        <s v="February 18, 2000"/>
        <s v="March 19, 1999"/>
        <s v="September 10, 1999"/>
        <s v="December 3, 1998"/>
        <s v="August 27, 1999"/>
        <s v="September 2, 2003"/>
        <s v="January 19, 1998"/>
        <s v="March 31, 2000"/>
        <s v="February 20, 1999"/>
        <s v="July 15, 1999"/>
        <s v="September 2, 2001"/>
        <s v="October 28, 1999"/>
        <s v="July 18, 1999"/>
        <s v="April 17, 2000"/>
        <n v="36312"/>
        <s v="August 25, 1999"/>
        <s v="November 8, 1999"/>
        <s v="January 21, 2000"/>
        <s v="August 4, 1999"/>
        <s v="October 15, 1998"/>
        <s v="June 15, 1999"/>
        <s v="July 24, 2000"/>
        <s v="April 30, 2002"/>
        <s v="June 8, 1999"/>
        <s v="August 29, 1999"/>
        <s v="December 16, 2000"/>
        <s v="June 11, 2001"/>
        <s v="September 25, 1998"/>
        <s v="November 16, 1999"/>
        <s v="December 16, 1999"/>
        <s v="March 17, 2000"/>
        <s v="October 29, 2000"/>
        <s v="March 31, 1999"/>
        <s v="July 26, 1999"/>
        <s v="September 21, 1999"/>
        <s v="October 18, 1999"/>
        <s v="March 26, 1999"/>
        <s v="May 17, 1998"/>
        <s v="April 24, 1998"/>
        <s v="July 27, 1999"/>
        <s v="June 17, 1999"/>
        <s v="May 19, 1999"/>
        <s v="November 17, 2001"/>
        <s v="December 7, 2003"/>
        <s v="October 22, 2000"/>
        <s v="January 19, 1999"/>
        <s v="July 18, 2000"/>
        <s v="December 7, 2000"/>
        <s v="June 16, 2001"/>
        <s v="June 16, 2000"/>
        <s v="July 16, 2001"/>
        <s v="July 25, 1999"/>
        <s v="July 7, 1999"/>
        <s v="February 2, 2000"/>
        <s v="October 22, 1999"/>
        <s v="August 2, 2000"/>
        <s v="July 28, 1999"/>
        <s v="May 29, 2002"/>
        <s v="April 2, 2001"/>
        <s v="December 5, 1999"/>
        <s v="March 20, 2000"/>
        <s v="June 22, 2003"/>
        <s v="May 18, 2002"/>
        <s v="May 16, 2001"/>
        <s v="March 30, 2004"/>
        <s v="December 1, 2003"/>
        <s v="December 5, 2002"/>
        <s v="August 2, 1999"/>
        <s v="May 17, 2000"/>
        <s v="September 8, 1999"/>
        <s v="November 8, 2000"/>
        <s v="July 20, 1999"/>
        <s v="April 14, 2000"/>
        <s v="July 9, 2003"/>
        <s v="December 8, 1999"/>
        <s v="May 1, 2000"/>
        <s v="July 2, 2001"/>
        <s v="September 17, 1999"/>
        <s v="July 7, 2000"/>
        <s v="December 23, 1999"/>
        <s v="June 26, 2000"/>
        <s v="January 31, 1998"/>
        <s v="March 1, 2001"/>
        <n v="2000"/>
        <s v="May 14, 2000"/>
        <s v="December 1, 2000"/>
        <s v="June 17, 2002"/>
        <s v="June 30, 2003"/>
        <s v="December 6, 2000"/>
        <s v="September 8, 2000"/>
        <s v="December 13, 1999"/>
        <s v="March 6, 2000"/>
        <s v="September 10, 2002"/>
        <s v="March 8, 2001"/>
        <s v="May 19, 2000"/>
        <s v="February 22, 2000"/>
        <s v="May 10, 2000"/>
        <s v="October 27, 1999"/>
        <s v="November 2, 2000"/>
        <s v="January 25, 1999"/>
        <s v="August 1, 2000"/>
        <s v="June 5, 2000"/>
        <s v="June 27, 2000"/>
        <s v="March 21, 2002"/>
        <s v="February 17, 2000"/>
        <s v="December 3, 2000"/>
        <s v="August 7, 2000"/>
        <s v="February 8, 2000"/>
        <s v="March 16, 2000"/>
        <s v="September 28, 2001"/>
        <s v="October 28, 2001"/>
        <s v="November 6, 2000"/>
        <s v="February 19, 2008"/>
        <s v="July 31, 2000"/>
        <s v="May 9, 2001"/>
        <s v="September 14, 2000"/>
        <s v="August 22, 2000"/>
        <s v="December 2, 1999"/>
        <s v="January 9, 2001"/>
        <s v="September 9, 2001"/>
        <s v="September 3, 2006"/>
        <s v="December 13, 2000"/>
        <s v="May 31, 2000"/>
        <s v="September 5, 2000"/>
        <s v="April 29, 2001"/>
        <s v="January 26, 2001"/>
        <s v="August 17, 2000"/>
        <s v="September 23, 2000"/>
        <s v="July 24, 2001"/>
        <s v="April 25, 2001"/>
        <s v="November 14, 2007"/>
        <s v="October 6, 2000"/>
        <s v="December 14, 2000"/>
        <s v="May 20, 2004"/>
        <s v="June 26, 2001"/>
        <s v="February 9, 2001"/>
        <s v="May 21, 2001"/>
        <s v="May 11, 2000"/>
        <s v="February 7, 2001"/>
        <s v="October 28, 2000"/>
        <s v="December 9, 2002"/>
        <s v="November 14, 2000"/>
        <s v="July 11, 2001"/>
        <s v="December 12, 2000"/>
        <s v="December 18, 2000"/>
        <s v="October 12, 2001"/>
        <s v="March 29, 2001"/>
        <s v="October 12, 2000"/>
        <s v="July 9, 2001"/>
        <s v="March 18, 2001"/>
        <s v="December 7, 2001"/>
        <s v="August 24, 2001"/>
        <s v="December 4, 2000"/>
        <s v="September 27, 2000"/>
        <s v="June 2, 2001"/>
        <s v="October 17, 2000"/>
        <s v="August 2, 2001"/>
        <s v="February 12, 2001"/>
        <s v="June 18, 2001"/>
        <s v="February 4, 2002"/>
        <s v="May 7, 2003"/>
        <s v="March 2, 2001"/>
        <s v="January 31, 2001"/>
        <s v="December 6, 2002"/>
        <s v="January 10, 2002"/>
        <s v="June 23, 2001"/>
        <s v="April 18, 2001"/>
        <s v="December 5, 2001"/>
        <s v="September 13, 2001"/>
        <s v="December 15, 2000"/>
        <s v="November 4, 2001"/>
        <s v="December 10, 2000"/>
        <s v="October 16, 2003"/>
        <s v="May 13, 2001"/>
        <s v="April 4, 2001"/>
        <s v="July 14, 2002"/>
        <s v="January 23, 2001"/>
        <s v="March 1, 2002"/>
        <s v="May 11, 2001"/>
        <s v="July 20, 2001"/>
        <s v="June 14, 2002"/>
        <s v="June 8, 2001"/>
        <s v="October 23, 2001"/>
        <n v="2001"/>
        <s v="April 16, 2003"/>
        <s v="January 23, 2002"/>
        <s v="November 11, 2002"/>
        <s v="January 19, 2001"/>
        <s v="August 31, 2000"/>
        <s v="July 29, 2001"/>
        <s v="December 14, 2001"/>
        <s v="July 30, 2001"/>
        <s v="May 8, 2002"/>
        <s v="February 15, 2002"/>
        <s v="January 27, 2003"/>
        <s v="March 13, 2003"/>
        <s v="December 13, 2002"/>
        <s v="August 6, 2001"/>
        <s v="May 24, 2002"/>
        <s v="July 9, 2002"/>
        <s v="April 12, 2002"/>
        <s v="March 21, 2001"/>
        <s v="April 20, 2001"/>
        <s v="November 1, 2001"/>
        <s v="September 20, 2002"/>
        <s v="August 8, 2003"/>
        <s v="July 4, 2001"/>
        <s v="May 22, 2002"/>
        <s v="March 18, 2002"/>
        <s v="August 23, 2002"/>
        <s v="June 6, 2002"/>
        <s v="February 14, 2007"/>
        <s v="February 22, 2002"/>
        <s v="September 24, 2001"/>
        <s v="August 22, 2001"/>
        <s v="July 31, 2001"/>
        <n v="37073"/>
        <s v="March 28, 2003"/>
        <s v="December 16, 2002"/>
        <s v="April 7, 2002"/>
        <s v="April 19, 2002"/>
        <s v="July 17, 2001"/>
        <s v="December 18, 2001"/>
        <s v="February 18, 2004"/>
        <s v="January 25, 2002"/>
        <s v="January 13, 2002"/>
        <s v="October 5, 2001"/>
        <n v="36800"/>
        <s v="September 26, 2003"/>
        <s v="May 18, 2003"/>
        <s v="September 29, 2003"/>
        <s v="November 19, 2001"/>
        <s v="July 19, 2002"/>
        <s v="November 2, 2001"/>
        <s v="June 8, 2002"/>
        <s v="December 3, 2002"/>
        <s v="March 4, 2002"/>
        <s v="December 13, 2001"/>
        <s v="March 11, 2003"/>
        <s v="December 11, 2002"/>
        <s v="June 25, 2001"/>
        <s v="May 30, 2002"/>
        <s v="October 19, 2001"/>
        <s v="October 22, 2001"/>
        <s v="May 19, 2002"/>
        <s v="January 7, 2002"/>
        <s v="April 6, 2003"/>
        <s v="December 15, 2002"/>
        <s v="January 11, 2002"/>
        <s v="March 19, 2004"/>
        <s v="June 16, 2002"/>
        <s v="April 26, 2002"/>
        <s v="May 19, 2003"/>
        <s v="December 3, 2001"/>
        <s v="April 15, 2002"/>
        <s v="February 25, 2002"/>
        <s v="December 17, 2001"/>
        <s v="May 3, 2002"/>
        <s v="June 28, 2002"/>
        <s v="March 22, 2002"/>
        <s v="November 7, 2001"/>
        <s v="June 9, 2002"/>
        <s v="April 4, 2002"/>
        <s v="March 11, 2002"/>
        <s v="March 6, 2003"/>
        <s v="November 11, 2001"/>
        <s v="August 27, 2003"/>
        <s v="July 29, 2002"/>
        <s v="July 5, 2001"/>
        <s v="June 17, 2003"/>
        <s v="March 27, 2003"/>
        <s v="August 7, 2002"/>
        <s v="February 9, 2003"/>
        <s v="October 22, 2002"/>
        <s v="November 1, 2002"/>
        <s v="September 30, 2002"/>
        <s v="January 17, 2004"/>
        <s v="February 7, 2003"/>
        <s v="December 16, 2004"/>
        <s v="September 19, 2002"/>
        <s v="April 24, 2003"/>
        <s v="January 25, 2003"/>
        <s v="October 11, 2002"/>
        <s v="September 7, 2007"/>
        <n v="44287"/>
        <s v="December 9, 2004"/>
        <s v="July 30, 2007"/>
        <s v="October 2, 2002"/>
        <s v="November 23, 2005"/>
        <s v="July 22, 2002"/>
        <s v="November 3, 2002"/>
        <s v="May 30, 2003"/>
        <s v="August 9, 2002"/>
        <s v="September 14, 2001"/>
        <s v="June 3, 2004"/>
        <s v="October 23, 2002"/>
        <s v="May 8, 2004"/>
        <s v="September 8, 2002"/>
        <s v="March 25, 2003"/>
        <s v="December 10, 2002"/>
        <s v="July 27, 2003"/>
        <s v="October 24, 2002"/>
        <s v="March 9, 2004"/>
        <s v="January 30, 2003"/>
        <s v="November 19, 2003"/>
        <s v="February 13, 2003"/>
        <s v="September 14, 2002"/>
        <s v="May 23, 2004"/>
        <s v="December 19, 2003"/>
        <s v="October 27, 2002"/>
        <s v="March 5, 2003"/>
        <s v="June 18, 2003"/>
        <s v="January 8, 2003"/>
        <s v="October 20, 2003"/>
        <s v="November 19, 2002"/>
        <s v="November 18, 2003"/>
        <s v="September 4, 2004"/>
        <s v="April 23, 2003"/>
        <s v="September 1, 2003"/>
        <s v="March 29, 2002"/>
        <s v="May 16, 2002"/>
        <s v="November 11, 2003"/>
        <s v="April 11, 2003"/>
        <s v="July 11, 2003"/>
        <s v="September 4, 2005"/>
        <s v="November 8, 2003"/>
        <s v="September 7, 2003"/>
        <s v="October 9, 2003"/>
        <s v="December 12, 2002"/>
        <s v="March 3, 2003"/>
        <s v="May 14, 2003"/>
        <s v="September 5, 2003"/>
        <s v="August 11, 2003"/>
        <s v="December 9, 2003"/>
        <s v="June 25, 2004"/>
        <s v="October 28, 2004"/>
        <s v="March 14, 2006"/>
        <s v="May 4, 2003"/>
        <s v="February 17, 2004"/>
        <s v="October 27, 2004"/>
        <s v="April 24, 2006"/>
        <s v="August 23, 2004"/>
        <s v="April 4, 2005"/>
        <s v="December 4, 2003"/>
        <s v="May 17, 2004"/>
        <s v="May 2, 2005"/>
        <s v="September 8, 2003"/>
        <s v="June 3, 2003"/>
        <s v="August 4, 2003"/>
        <s v="October 21, 2002"/>
        <s v="October 15, 2003"/>
        <s v="July 4, 2004"/>
        <s v="July 21, 2003"/>
        <s v="November 22, 2003"/>
        <s v="June 28, 2003"/>
        <s v="May 23, 2003"/>
        <s v="April 22, 2006"/>
        <s v="June 6, 2004"/>
        <s v="April 7, 2004"/>
        <s v="June 13, 2004"/>
        <s v="July 19, 2004"/>
        <s v="February 5, 2009"/>
        <s v="April 9, 2004"/>
        <s v="September 22, 2003"/>
        <s v="April 18, 2004"/>
        <s v="January 17, 2003"/>
        <s v="September 20, 2003"/>
        <s v="July 24, 2003"/>
        <s v="August 13, 2003"/>
        <s v="July 22, 2003"/>
        <s v="April 27, 2005"/>
        <s v="November 6, 2005"/>
        <s v="April 12, 2004"/>
        <s v="March 20, 2004"/>
        <n v="2004"/>
        <s v="September 9, 2003"/>
        <s v="May 9, 2004"/>
        <s v="January 16, 2004"/>
        <s v="August 31, 2003"/>
        <s v="March 26, 2004"/>
        <s v="August 29, 2003"/>
        <s v="February 25, 2004"/>
        <s v="February 26, 2004"/>
        <s v="April 14, 2004"/>
        <s v="December 3, 2003"/>
        <s v="September 10, 2004"/>
        <s v="June 12, 2007"/>
        <s v="November 26, 2003"/>
        <s v="October 21, 2004"/>
        <s v="July 13, 2003"/>
        <s v="December 10, 2003"/>
        <s v="May 3, 2004"/>
        <s v="December 14, 2004"/>
        <s v="March 9, 2005"/>
        <s v="January 26, 2003"/>
        <s v="November 16, 2003"/>
        <s v="January 10, 2005"/>
        <s v="January 12, 2004"/>
        <s v="February 3, 2004"/>
        <s v="December 11, 2006"/>
        <s v="July 7, 2004"/>
        <s v="November 14, 2004"/>
        <s v="April 4, 2004"/>
        <s v="November 16, 2004"/>
        <s v="September 5, 2004"/>
        <s v="June 21, 2006"/>
        <s v="November 13, 2003"/>
        <s v="June 28, 2004"/>
        <s v="September 20, 2004"/>
        <s v="February 2, 2004"/>
        <s v="December 8, 2004"/>
        <s v="September 12, 2004"/>
        <s v="May 25, 2005"/>
        <s v="March 29, 2004"/>
        <s v="May 23, 2005"/>
        <s v="May 2, 2003"/>
        <s v="February 11, 2006"/>
        <s v="August 26, 2005"/>
        <s v="June 3, 2005"/>
        <s v="February 20, 2004"/>
        <s v="July 10, 2004"/>
        <s v="September 24, 2004"/>
        <s v="November 26, 2005"/>
        <s v="June 7, 2005"/>
        <s v="January 8, 2005"/>
        <s v="June 9, 2004"/>
        <s v="March 10, 2005"/>
        <s v="December 7, 2004"/>
        <s v="October 5, 2013"/>
        <s v="September 13, 2004"/>
        <s v="February 7, 2005"/>
        <s v="December 5, 2005"/>
        <s v="May 20, 2009"/>
        <s v="January 18, 2004"/>
        <s v="April 12, 2006"/>
        <s v="February 11, 2005"/>
        <s v="November 20, 2004"/>
        <s v="September 17, 2009"/>
        <s v="December 7, 2005"/>
        <s v="March 7, 2004"/>
        <s v="March 16, 2004"/>
        <s v="November 21, 2003"/>
        <s v="June 18, 2004"/>
        <s v="August 20, 2004"/>
        <s v="August 20, 2008"/>
        <s v="October 26, 2006"/>
        <s v="September 18, 2014"/>
        <s v="November 12, 2006"/>
        <s v="January 23, 2005"/>
        <s v="January 24, 2005"/>
        <s v="July 10, 2005"/>
        <s v="August 6, 2005"/>
        <s v="May 18, 2008"/>
        <s v="February 7, 2007"/>
        <s v="June 27, 2003"/>
        <s v="July 26, 2004"/>
        <n v="39326"/>
        <s v="November 8, 2004"/>
        <s v="August 7, 2004"/>
        <s v="August 2, 2004"/>
        <s v="November 20, 2008"/>
        <s v="December 21, 2005"/>
        <s v="May 29, 2015"/>
        <s v="May 5, 2005"/>
        <s v="March 3, 2006"/>
        <s v="August 12, 2004"/>
        <s v="December 17, 2004"/>
        <s v="September 24, 2005"/>
        <s v="October 6, 2005"/>
        <s v="April 20, 2005"/>
        <s v="April 14, 2008"/>
        <s v="July 16, 2004"/>
        <s v="January 27, 2005"/>
        <s v="October 11, 2004"/>
        <s v="May 31, 2005"/>
        <s v="July 10, 2008"/>
        <s v="February 10, 2004"/>
        <s v="May 14, 2005"/>
        <s v="August 31, 2007"/>
        <s v="June 28, 2007"/>
        <s v="October 26, 2003"/>
        <s v="June 24, 2005"/>
        <s v="October 22, 2004"/>
        <s v="January 7, 2005"/>
        <s v="October 13, 2011"/>
        <s v="November 22, 2004"/>
        <s v="May 22, 2006"/>
        <s v="April 19, 2004"/>
        <s v="March 17, 2005"/>
        <s v="March 4, 2005"/>
        <s v="July 27, 2005"/>
        <s v="January 23, 2011"/>
        <n v="2005"/>
        <s v="April 8, 2004"/>
        <s v="September 2, 2005"/>
        <s v="August 22, 2005"/>
        <s v="September 8, 2005"/>
        <s v="November 24, 2009"/>
        <s v="November 14, 2006"/>
        <s v="June 23, 2004"/>
        <s v="August 21, 2007"/>
        <s v="May 17, 2006"/>
        <s v="June 27, 2005"/>
        <s v="June 22, 2007"/>
        <s v="July 17, 2005"/>
        <s v="May 23, 2008"/>
        <s v="January 19, 2006"/>
        <s v="June 24, 2006"/>
        <s v="November 12, 2004"/>
        <s v="April 20, 2006"/>
        <s v="October 20, 2005"/>
        <s v="August 18, 2006"/>
        <s v="April 7, 2005"/>
        <s v="December 6, 2004"/>
        <s v="March 11, 2005"/>
        <s v="November 27, 2007"/>
        <s v="June 15, 2006"/>
        <s v="August 30, 2019"/>
        <s v="May 19, 2007"/>
        <s v="October 13, 2009"/>
        <s v="October 24, 2005"/>
        <s v="February 10, 2005"/>
        <s v="July 31, 2005"/>
        <s v="January 19, 2004"/>
        <s v="September 1, 2006"/>
        <s v="August 9, 2006"/>
        <s v="November 15, 2004"/>
        <s v="August 3, 2005"/>
        <s v="October 16, 2007"/>
        <s v="October 28, 2007"/>
        <s v="June 14, 2006"/>
        <s v="October 6, 2004"/>
        <s v="October 12, 2004"/>
        <s v="April 21, 2005"/>
        <n v="38353"/>
        <s v="January 13, 2005"/>
        <s v="September 11, 2004"/>
        <s v="July 22, 2005"/>
        <s v="March 1, 2005"/>
        <s v="September 7, 2006"/>
        <s v="July 13, 2005"/>
        <s v="March 23, 2007"/>
        <s v="October 21, 2005"/>
        <s v="April 26, 2005"/>
        <s v="May 9, 2006"/>
        <s v="July 29, 2005"/>
        <s v="February 17, 2006"/>
        <s v="November 29, 2005"/>
        <s v="November 17, 2008"/>
        <s v="November 11, 2005"/>
        <s v="May 19, 2005"/>
        <s v="November 24, 2010"/>
        <s v="December 22, 2005"/>
        <s v="January 19, 2005"/>
        <s v="February 15, 2007"/>
        <s v="May 16, 2005"/>
        <s v="July 11, 2005"/>
        <s v="September 16, 2005"/>
        <s v="June 19, 2005"/>
        <s v="September 27, 2006"/>
        <s v="September 9, 2006"/>
        <s v="May 18, 2006"/>
        <s v="February 22, 2012"/>
        <s v="March 28, 2005"/>
        <s v="January 12, 2006"/>
        <s v="December 1, 2005"/>
        <s v="December 25, 2005"/>
        <s v="December 15, 2005"/>
        <s v="June 27, 2004"/>
        <s v="September 11, 2009"/>
        <s v="September 3, 2005"/>
        <s v="September 1, 2005"/>
        <s v="January 6, 2006"/>
        <s v="March 15, 2006"/>
        <s v="December 5, 2004"/>
        <s v="May 25, 2006"/>
        <s v="July 24, 2005"/>
        <s v="August 11, 2005"/>
        <s v="June 10, 2005"/>
        <s v="January 31, 2008"/>
        <s v="September 28, 2006"/>
        <s v="June 13, 2005"/>
        <s v="September 26, 2006"/>
        <s v="December 3, 2007"/>
        <s v="December 23, 2005"/>
        <s v="February 2, 2006"/>
        <s v="September 22, 2005"/>
        <s v="September 27, 2007"/>
        <s v="May 10, 2006"/>
        <s v="February 23, 2009"/>
        <s v="July 29, 2011"/>
        <s v="June 16, 2006"/>
        <s v="June 28, 2008"/>
        <s v="May 17, 2005"/>
        <s v="September 10, 2005"/>
        <s v="June 21, 2007"/>
        <s v="May 6, 2007"/>
        <s v="April 3, 2007"/>
        <s v="September 9, 2007"/>
        <s v="July 25, 2005"/>
        <s v="September 4, 2006"/>
        <s v="July 26, 2006"/>
        <s v="December 9, 2006"/>
        <s v="March 2, 2007"/>
        <s v="August 17, 2006"/>
        <s v="July 6, 2009"/>
        <s v="October 9, 2006"/>
        <s v="October 27, 2005"/>
        <s v="June 18, 2005"/>
        <n v="39356"/>
        <s v="October 5, 2006"/>
        <s v="September 25, 2005"/>
        <s v="April 3, 2008"/>
        <s v="September 5, 2006"/>
        <s v="September 12, 2005"/>
        <s v="December 10, 2008"/>
        <s v="May 24, 2006"/>
        <s v="June 2, 2007"/>
        <s v="September 7, 2004"/>
        <s v="May 1, 2007"/>
        <s v="October 22, 2006"/>
        <s v="May 26, 2006"/>
        <s v="June 19, 2008"/>
        <s v="February 24, 2006"/>
        <s v="March 27, 2008"/>
        <s v="July 19, 2010"/>
        <s v="March 10, 2006"/>
        <s v="December 11, 2007"/>
        <s v="July 10, 2007"/>
        <s v="August 17, 2007"/>
        <n v="2007"/>
        <s v="September 9, 2005"/>
        <s v="June 3, 2010"/>
        <s v="July 1, 2005"/>
        <s v="July 13, 2006"/>
        <s v="July 20, 2006"/>
        <s v="October 19, 2008"/>
        <s v="August 30, 2012"/>
        <s v="August 22, 2007"/>
        <s v="December 20, 2007"/>
        <s v="September 20, 2007"/>
        <s v="October 14, 2009"/>
        <s v="October 28, 2005"/>
        <s v="September 6, 2011"/>
        <s v="October 12, 2006"/>
        <s v="December 11, 2005"/>
        <s v="August 11, 2014"/>
        <s v="April 25, 2007"/>
        <s v="June 12, 2010"/>
        <s v="January 31, 2019"/>
        <s v="April 7, 2006"/>
        <s v="March 29, 2006"/>
        <s v="May 14, 2009"/>
        <s v="June 14, 2023"/>
        <s v="March 31, 2006"/>
        <s v="July 25, 2007"/>
        <s v="May 15, 2008"/>
        <s v="November 5, 2007"/>
        <s v="October 8, 2012"/>
        <s v="February 13, 2008"/>
        <s v="August 4, 2006"/>
        <s v="May 19, 2006"/>
        <s v="December 16, 2005"/>
        <s v="January 22, 2006"/>
        <s v="April 19, 2006"/>
        <s v="February 22, 2008"/>
        <s v="September 2, 2007"/>
        <s v="July 24, 2008"/>
        <s v="February 28, 2007"/>
        <s v="March 30, 2007"/>
        <s v="August 25, 2006"/>
        <s v="July 27, 2010"/>
        <s v="December 13, 2006"/>
        <s v="March 9, 2009"/>
        <s v="March 25, 2019"/>
        <s v="June 16, 2008"/>
        <s v="October 23, 2011"/>
        <s v="January 20, 2006"/>
        <s v="April 28, 2006"/>
        <s v="May 23, 2006"/>
        <s v="February 8, 2007"/>
        <s v="February 27, 2006"/>
        <s v="December 6, 2006"/>
        <s v="September 17, 2005"/>
        <s v="December 4, 2008"/>
        <s v="August 31, 2006"/>
        <s v="March 3, 2008"/>
        <s v="May 15, 2017"/>
        <s v="August 21, 2008"/>
        <s v="September 5, 2007"/>
        <s v="June 13, 2007"/>
        <s v="July 17, 2006"/>
        <s v="August 14, 2009"/>
        <s v="April 20, 2007"/>
        <s v="March 22, 2007"/>
        <s v="November 20, 2006"/>
        <s v="April 9, 2013"/>
        <s v="March 16, 2006"/>
        <s v="September 28, 2012"/>
        <s v="December 15, 2006"/>
        <s v="March 8, 2006"/>
        <s v="February 23, 2010"/>
        <s v="October 3, 2008"/>
        <s v="March 16, 2007"/>
        <s v="November 18, 2008"/>
        <s v="September 7, 2014"/>
        <s v="July 25, 2006"/>
        <s v="June 5, 2009"/>
        <s v="May 27, 2006"/>
        <s v="April 10, 2007"/>
        <n v="2006"/>
        <s v="November 29, 2006"/>
        <s v="July 19, 2011"/>
        <s v="June 19, 2006"/>
        <s v="August 19, 2014"/>
        <s v="April 8, 2009"/>
        <s v="April 11, 2007"/>
        <s v="October 20, 2007"/>
        <s v="March 26, 2007"/>
        <s v="July 11, 2008"/>
        <s v="January 23, 2008"/>
        <s v="July 21, 2007"/>
        <s v="August 7, 2006"/>
        <s v="April 26, 2007"/>
        <s v="June 4, 2006"/>
        <s v="January 5, 2007"/>
        <s v="August 20, 2010"/>
        <s v="December 13, 2007"/>
        <s v="November 21, 2007"/>
        <s v="December 25, 2006"/>
        <s v="January 29, 2009"/>
        <s v="July 26, 2007"/>
        <s v="June 6, 2006"/>
        <s v="October 13, 2008"/>
        <s v="February 15, 2008"/>
        <s v="September 1, 2007"/>
        <s v="January 23, 2006"/>
        <s v="July 14, 2008"/>
        <s v="December 16, 2014"/>
        <s v="October 24, 2011"/>
        <s v="August 19, 2009"/>
        <s v="December 8, 2006"/>
        <s v="December 10, 2007"/>
        <s v="September 8, 2006"/>
        <s v="July 24, 2011"/>
        <s v="January 13, 2011"/>
        <s v="May 9, 2010"/>
        <s v="April 17, 2009"/>
        <s v="April 25, 2006"/>
        <s v="February 1, 2016"/>
        <s v="September 6, 2007"/>
        <s v="February 9, 2007"/>
        <s v="March 12, 2007"/>
        <s v="October 26, 2010"/>
        <s v="January 24, 2006"/>
        <s v="December 15, 2011"/>
        <s v="December 17, 2006"/>
        <s v="March 7, 2008"/>
        <s v="May 16, 2011"/>
        <s v="June 29, 2015"/>
        <s v="October 30, 2008"/>
        <s v="January 4, 2011"/>
        <s v="October 26, 2007"/>
        <s v="December 5, 2007"/>
        <s v="April 20, 2010"/>
        <s v="February 23, 2011"/>
        <s v="February 13, 2007"/>
        <s v="February 15, 2013"/>
        <s v="April 24, 2008"/>
        <s v="October 17, 2006"/>
        <s v="September 9, 2008"/>
        <s v="May 29, 2008"/>
        <s v="March 14, 2008"/>
        <s v="July 29, 2007"/>
        <s v="April 4, 2007"/>
        <s v="February 6, 2009"/>
        <s v="February 6, 2008"/>
        <s v="August 24, 2007"/>
        <s v="March 20, 2007"/>
        <s v="November 29, 2016"/>
        <n v="40634"/>
        <s v="March 27, 2009"/>
        <s v="September 23, 2007"/>
        <s v="March 23, 2017"/>
        <s v="September 21, 2006"/>
        <s v="June 12, 2008"/>
        <s v="December 11, 2008"/>
        <s v="May 24, 2007"/>
        <s v="May 17, 2008"/>
        <s v="November 15, 2006"/>
        <s v="May 25, 2007"/>
        <s v="May 9, 2008"/>
        <s v="December 10, 2009"/>
        <s v="June 10, 2007"/>
        <s v="December 25, 2007"/>
        <s v="February 9, 2009"/>
        <s v="November 4, 2010"/>
        <s v="October 5, 2008"/>
        <s v="December 12, 2006"/>
        <s v="April 30, 2009"/>
        <s v="July 12, 2007"/>
        <s v="November 14, 2009"/>
        <s v="November 22, 2009"/>
        <s v="May 16, 2007"/>
        <s v="October 19, 2007"/>
        <s v="September 19, 2011"/>
        <s v="February 7, 2008"/>
        <n v="41426"/>
        <s v="May 20, 2011"/>
        <s v="November 3, 2009"/>
        <s v="November 15, 2009"/>
        <s v="January 17, 2008"/>
        <s v="May 22, 2007"/>
        <s v="January 27, 2010"/>
        <s v="August 28, 2007"/>
        <s v="August 31, 2014"/>
        <s v="September 17, 2015"/>
        <s v="March 8, 2013"/>
        <s v="September 7, 2013"/>
        <s v="August 14, 2008"/>
        <s v="December 10, 2012"/>
        <s v="July 17, 2013"/>
        <s v="August 13, 2009"/>
        <s v="June 30, 2008"/>
        <s v="April 11, 2013"/>
        <s v="April 6, 2009"/>
        <s v="January 20, 2008"/>
        <s v="January 1, 2007"/>
        <s v="March 10, 2008"/>
        <s v="June 6, 2008"/>
        <s v="January 18, 2008"/>
        <s v="September 5, 2008"/>
        <s v="March 26, 2010"/>
        <s v="May 24, 2016"/>
        <s v="July 2, 2010"/>
        <s v="September 16, 2007"/>
        <s v="May 16, 2008"/>
        <s v="May 4, 2009"/>
        <s v="May 23, 2007"/>
        <s v="September 5, 2015"/>
        <s v="November 11, 2011"/>
        <s v="March 2, 2011"/>
        <s v="April 28, 2008"/>
        <s v="June 20, 2008"/>
        <s v="August 22, 2008"/>
        <s v="February 10, 2010"/>
        <s v="December 19, 2008"/>
        <s v="March 11, 2010"/>
        <s v="August 1, 2008"/>
        <s v="September 21, 2007"/>
        <s v="October 3, 2013"/>
        <s v="August 11, 2011"/>
        <s v="October 26, 2014"/>
        <s v="June 2, 2013"/>
        <s v="July 26, 2010"/>
        <s v="February 5, 2010"/>
        <s v="March 20, 2008"/>
        <s v="April 27, 2009"/>
        <s v="April 20, 2009"/>
        <s v="December 25, 2008"/>
        <n v="2011"/>
        <s v="March 8, 2007"/>
        <s v="May 20, 2008"/>
        <s v="December 16, 2007"/>
        <s v="September 30, 2014"/>
        <s v="October 29, 2008"/>
        <s v="May 8, 2014"/>
        <s v="January 22, 2009"/>
        <s v="September 8, 2012"/>
        <s v="March 16, 2019"/>
        <n v="39295"/>
        <s v="July 25, 2008"/>
        <s v="September 8, 2010"/>
        <s v="December 21, 2007"/>
        <s v="January 25, 2010"/>
        <s v="September 12, 2009"/>
        <s v="July 31, 2009"/>
        <s v="March 13, 2009"/>
        <s v="April 11, 2012"/>
        <s v="May 1, 2013"/>
        <s v="August 18, 2008"/>
        <s v="May 14, 2008"/>
        <s v="December 9, 2007"/>
        <s v="February 7, 2014"/>
        <n v="2008"/>
        <s v="April 21, 2008"/>
        <s v="October 15, 2008"/>
        <s v="July 24, 2021"/>
        <s v="May 18, 2009"/>
        <s v="July 19, 2008"/>
        <s v="November 17, 2009"/>
        <s v="August 10, 2010"/>
        <s v="January 22, 2008"/>
        <s v="February 3, 2011"/>
        <s v="February 21, 2013"/>
        <s v="May 9, 2007"/>
        <n v="2015"/>
        <s v="August 27, 2008"/>
        <s v="September 4, 2008"/>
        <s v="August 16, 2010"/>
        <s v="June 25, 2009"/>
        <s v="October 25, 2007"/>
        <s v="October 18, 2007"/>
        <s v="April 25, 2010"/>
        <s v="March 18, 2010"/>
        <s v="April 21, 2010"/>
        <s v="September 3, 2009"/>
        <s v="January 5, 2009"/>
        <s v="November 28, 2012"/>
        <s v="October 10, 2011"/>
        <s v="January 20, 2007"/>
        <s v="July 31, 2008"/>
        <s v="June 21, 2008"/>
        <s v="August 28, 2008"/>
        <s v="May 26, 2010"/>
        <s v="June 27, 2016"/>
        <s v="November 11, 2010"/>
        <s v="January 16, 2009"/>
        <s v="September 13, 2010"/>
        <s v="February 16, 2008"/>
        <s v="June 30, 2010"/>
        <s v="October 25, 2012"/>
        <s v="August 11, 2008"/>
        <s v="March 11, 2011"/>
        <s v="September 1, 2010"/>
        <s v="September 15, 2008"/>
        <s v="February 26, 2010"/>
        <s v="June 13, 2012"/>
        <s v="June 10, 2008"/>
        <s v="May 12, 2010"/>
        <s v="December 15, 2008"/>
        <s v="December 24, 2008"/>
        <s v="September 28, 2008"/>
        <s v="March 6, 2009"/>
        <s v="April 2, 2008"/>
        <s v="July 6, 2010"/>
        <s v="December 6, 2010"/>
        <s v="September 25, 2008"/>
        <s v="September 16, 2009"/>
        <s v="December 22, 2010"/>
        <s v="August 6, 2009"/>
        <s v="October 26, 2017"/>
        <s v="March 11, 2009"/>
        <s v="November 1, 2012"/>
        <s v="May 20, 2010"/>
        <s v="March 21, 2011"/>
        <s v="December 2, 2010"/>
        <s v="September 6, 2008"/>
        <s v="March 3, 2007"/>
        <s v="February 11, 2020"/>
        <s v="September 24, 2009"/>
        <s v="December 14, 2009"/>
        <s v="January 9, 2008"/>
        <s v="January 24, 2010"/>
        <s v="January 12, 2011"/>
        <s v="May 14, 2021"/>
        <s v="April 7, 2011"/>
        <s v="December 9, 2013"/>
        <s v="July 15, 2010"/>
        <s v="May 12, 2008"/>
        <s v="January 24, 2009"/>
        <s v="October 28, 2010"/>
        <n v="2021"/>
        <s v="July 16, 2020"/>
        <s v="September 7, 2008"/>
        <s v="December 26, 2011"/>
        <s v="August 30, 2008"/>
        <s v="June 16, 2010"/>
        <s v="March 12, 2009"/>
        <s v="October 28, 2008"/>
        <s v="February 25, 2010"/>
        <s v="April 15, 2015"/>
        <n v="44986"/>
        <s v="September 2, 2022"/>
        <s v="October 6, 2009"/>
        <s v="November 11, 2014"/>
        <s v="February 15, 2010"/>
        <s v="January 17, 2009"/>
        <s v="March 4, 2008"/>
        <s v="September 3, 2010"/>
        <s v="February 14, 2008"/>
        <s v="August 31, 2012"/>
        <s v="September 25, 2019"/>
        <s v="January 27, 2020"/>
        <s v="May 14, 2010"/>
        <s v="June 13, 2009"/>
        <s v="May 18, 2015"/>
        <s v="June 15, 2022"/>
        <s v="September 18, 2022"/>
        <s v="September 2, 2011"/>
        <s v="April 22, 2008"/>
        <s v="May 12, 2021"/>
        <s v="December 31, 2008"/>
        <s v="September 10, 2008"/>
        <s v="February 9, 2011"/>
        <s v="September 1, 2018"/>
        <s v="January 29, 2021"/>
        <s v="January 11, 2010"/>
        <s v="January 21, 2010"/>
        <s v="June 1, 2009"/>
        <s v="January 6, 2014"/>
        <s v="January 18, 2009"/>
        <s v="June 18, 2009"/>
        <s v="July 27, 2009"/>
        <s v="May 13, 2009"/>
        <s v="October 3, 2015"/>
        <s v="February 24, 2020"/>
        <s v="January 1, 2010"/>
        <s v="May 22, 2009"/>
        <s v="October 2, 2010"/>
        <s v="June 8, 2009"/>
        <s v="November 25, 2020"/>
        <s v="September 14, 2009"/>
        <s v="September 16, 2008"/>
        <s v="January 16, 2008"/>
        <s v="January 26, 2020"/>
        <s v="October 30, 2022"/>
        <s v="December 15, 2022"/>
        <s v="June 23, 2022"/>
        <s v="January 19, 2014"/>
        <s v="September 8, 2021"/>
        <s v="October 6, 2022"/>
        <s v="April 15, 2011"/>
        <s v="October 6, 2011"/>
        <s v="December 9, 2008"/>
        <s v="September 25, 2020"/>
        <s v="December 11, 2011"/>
        <s v="September 5, 2022"/>
        <s v="January 24, 2008"/>
        <s v="October 23, 2012"/>
        <s v="June 17, 2010"/>
        <s v="May 9, 2012"/>
        <s v="June 26, 2009"/>
        <s v="October 5, 2009"/>
        <s v="September 10, 2016"/>
        <s v="October 10, 2008"/>
        <s v="December 12, 2015"/>
        <s v="December 16, 2021"/>
        <s v="January 20, 2023"/>
        <s v="May 19, 2014"/>
        <s v="December 13, 2021"/>
        <s v="November 12, 2013"/>
        <s v="October 8, 2020"/>
        <s v="February 7, 2011"/>
        <s v="December 22, 2011"/>
        <s v="September 4, 2009"/>
        <s v="February 15, 2023"/>
        <s v="July 21, 2021"/>
        <s v="July 18, 2022"/>
        <s v="March 10, 2009"/>
        <s v="June 1, 2010"/>
        <s v="November 30, 2010"/>
        <s v="April 22, 2021"/>
        <s v="November 23, 2014"/>
        <s v="June 4, 2009"/>
        <s v="April 1, 2022"/>
        <s v="January 6, 2009"/>
        <s v="October 11, 2010"/>
        <s v="July 13, 2008"/>
        <s v="May 30, 2009"/>
        <s v="December 17, 2014"/>
        <s v="November 9, 2021"/>
        <s v="April 16, 2009"/>
        <s v="August 31, 2011"/>
        <s v="June 24, 2016"/>
        <s v="January 12, 2022"/>
        <s v="November 13, 2014"/>
        <s v="November 7, 2010"/>
        <s v="November 20, 2021"/>
        <s v="March 15, 2009"/>
        <s v="December 5, 2021"/>
        <s v="March 12, 2022"/>
        <s v="November 26, 2008"/>
        <s v="September 7, 2009"/>
        <s v="February 13, 2010"/>
        <s v="April 1, 2009"/>
        <s v="September 10, 2009"/>
        <s v="February 27, 2009"/>
        <s v="October 23, 2008"/>
        <s v="June 14, 2011"/>
        <s v="August 4, 2010"/>
        <s v="July 30, 2009"/>
        <n v="2023"/>
        <s v="October 16, 2008"/>
        <s v="March 1, 2018"/>
        <s v="February 12, 2010"/>
        <s v="January 9, 2009"/>
        <s v="January 26, 2008"/>
        <s v="September 20, 2012"/>
        <s v="July 16, 2009"/>
        <s v="August 26, 2009"/>
        <s v="July 21, 2009"/>
        <s v="May 21, 2009"/>
        <s v="March 3, 2011"/>
        <s v="June 7, 2010"/>
        <s v="September 25, 2009"/>
        <s v="September 13, 2022"/>
        <s v="September 3, 2021"/>
        <s v="January 26, 2011"/>
        <s v="November 19, 2020"/>
        <s v="June 24, 2022"/>
        <s v="December 2, 2013"/>
        <s v="September 10, 2015"/>
        <s v="September 13, 2009"/>
        <n v="39722"/>
        <s v="April 25, 2009"/>
        <s v="February 18, 2022"/>
        <s v="April 22, 2009"/>
        <s v="February 4, 2010"/>
        <s v="April 27, 2010"/>
        <s v="January 8, 2009"/>
        <s v="October 14, 2007"/>
        <s v="March 8, 2016"/>
        <s v="January 23, 2009"/>
        <s v="January 29, 2010"/>
        <s v="August 10, 2008"/>
        <s v="September 29, 2009"/>
        <s v="July 21, 2022"/>
        <s v="May 17, 2009"/>
        <s v="August 27, 2009"/>
        <s v="February 11, 2010"/>
        <s v="March 10, 2011"/>
        <s v="November 11, 2009"/>
        <s v="September 30, 2022"/>
        <s v="February 14, 2011"/>
        <s v="September 5, 2009"/>
        <s v="July 30, 2012"/>
        <s v="April 18, 2012"/>
        <s v="September 23, 2009"/>
        <s v="March 16, 2009"/>
        <s v="November 12, 2022"/>
        <s v="July 20, 2009"/>
        <s v="July 7, 2011"/>
        <s v="November 4, 2011"/>
        <s v="October 31, 2013"/>
        <s v="October 23, 2014"/>
        <s v="January 15, 2014"/>
        <s v="November 9, 2013"/>
        <s v="September 18, 2019"/>
        <s v="September 9, 2011"/>
        <s v="June 22, 2013"/>
        <s v="October 13, 2016"/>
        <s v="July 18, 2013"/>
        <s v="September 12, 2010"/>
        <s v="October 15, 2016"/>
        <s v="April 23, 2010"/>
        <s v="May 19, 2012"/>
        <s v="August 29, 2018"/>
        <s v="August 29, 2008"/>
        <s v="July 10, 2013"/>
        <s v="June 18, 2011"/>
        <s v="January 6, 2010"/>
        <s v="May 16, 2009"/>
        <s v="June 10, 2012"/>
        <s v="March 8, 2011"/>
        <s v="September 23, 2010"/>
        <s v="March 16, 2017"/>
        <s v="October 24, 2009"/>
        <s v="September 2, 2010"/>
        <s v="December 12, 2008"/>
        <s v="July 6, 2011"/>
        <s v="May 25, 2010"/>
        <s v="January 28, 2010"/>
        <s v="September 4, 2010"/>
        <s v="September 7, 2018"/>
        <s v="April 26, 2010"/>
        <s v="December 7, 2011"/>
        <s v="November 24, 2013"/>
        <s v="December 11, 2009"/>
        <s v="October 31, 2010"/>
        <s v="March 17, 2010"/>
        <s v="June 4, 2012"/>
        <s v="March 12, 2012"/>
        <s v="October 22, 2009"/>
        <s v="September 8, 2009"/>
        <s v="September 27, 2012"/>
        <s v="January 30, 2014"/>
        <s v="January 18, 2013"/>
        <s v="March 18, 2021"/>
        <s v="April 8, 2011"/>
        <s v="March 27, 2022"/>
        <s v="August 24, 2017"/>
        <s v="May 1, 2010"/>
        <s v="May 12, 2011"/>
        <s v="May 27, 2015"/>
        <s v="September 2, 2009"/>
        <s v="June 3, 2013"/>
        <s v="September 29, 2010"/>
        <s v="March 12, 2010"/>
        <s v="March 4, 2014"/>
        <s v="November 10, 2011"/>
        <s v="January 18, 2018"/>
        <s v="November 16, 2009"/>
        <s v="May 27, 2010"/>
        <s v="April 11, 2011"/>
        <s v="December 6, 2009"/>
        <s v="July 23, 2014"/>
        <s v="January 22, 2011"/>
        <s v="November 6, 2010"/>
        <s v="October 1, 2018"/>
        <s v="May 25, 2011"/>
        <s v="July 30, 2013"/>
        <s v="September 6, 2012"/>
        <s v="May 18, 2012"/>
        <s v="September 2, 2021"/>
        <s v="April 6, 2010"/>
        <s v="September 11, 2010"/>
        <s v="June 17, 2011"/>
        <s v="September 24, 2010"/>
        <s v="July 9, 2016"/>
        <s v="August 3, 2014"/>
        <s v="February 3, 2016"/>
        <s v="January 5, 2017"/>
        <s v="March 31, 2010"/>
        <s v="May 8, 2019"/>
        <s v="July 27, 2012"/>
        <s v="May 7, 2011"/>
        <s v="October 19, 2009"/>
        <s v="April 14, 2013"/>
        <s v="September 27, 2019"/>
        <s v="May 22, 2011"/>
        <s v="September 12, 2011"/>
        <s v="June 18, 2012"/>
        <s v="November 14, 2012"/>
        <s v="August 28, 2009"/>
        <s v="September 16, 2010"/>
        <s v="July 28, 2011"/>
        <s v="June 24, 2010"/>
        <s v="August 3, 2010"/>
        <s v="April 12, 2010"/>
        <s v="June 9, 2021"/>
        <s v="November 11, 2013"/>
        <s v="March 16, 2011"/>
        <s v="January 7, 2013"/>
        <s v="September 9, 2013"/>
        <s v="August 27, 2010"/>
        <s v="June 20, 2010"/>
        <s v="October 30, 2011"/>
        <s v="April 19, 2012"/>
        <s v="August 5, 2013"/>
        <s v="August 12, 2022"/>
        <s v="January 1, 2013"/>
        <s v="March 15, 2023"/>
        <s v="December 6, 2013"/>
        <s v="April 5, 2023"/>
        <s v="June 21, 2015"/>
        <s v="December 13, 2010"/>
        <s v="July 11, 2012"/>
        <s v="July 16, 2012"/>
        <s v="February 27, 2013"/>
        <s v="August 18, 2014"/>
        <s v="July 6, 2016"/>
        <s v="December 14, 2016"/>
        <s v="September 4, 2015"/>
        <s v="March 13, 2022"/>
        <s v="September 8, 2022"/>
        <s v="September 3, 2015"/>
        <s v="March 2, 2018"/>
        <s v="December 9, 2011"/>
        <s v="January 21, 2016"/>
        <s v="August 22, 2012"/>
        <s v="July 8, 2010"/>
        <s v="September 4, 2022"/>
        <s v="February 22, 2010"/>
        <s v="August 2, 2010"/>
        <s v="August 1, 2016"/>
        <s v="August 2, 2012"/>
        <s v="August 30, 2017"/>
        <n v="41153"/>
        <s v="November 26, 2011"/>
        <s v="December 2, 2015"/>
        <s v="May 7, 2015"/>
        <s v="August 30, 2013"/>
        <s v="June 16, 2011"/>
        <s v="September 5, 2017"/>
        <s v="September 7, 2012"/>
        <s v="January 19, 2012"/>
        <s v="August 11, 2015"/>
        <s v="June 23, 2011"/>
        <s v="February 16, 2011"/>
        <s v="January 22, 2010"/>
        <s v="December 14, 2010"/>
        <s v="March 1, 2010"/>
        <s v="May 2, 2013"/>
        <s v="January 17, 2014"/>
        <s v="May 14, 2012"/>
        <s v="January 11, 2011"/>
        <s v="August 28, 2013"/>
        <s v="May 19, 2011"/>
        <s v="November 30, 2011"/>
        <s v="January 16, 2018"/>
        <s v="December 14, 2022"/>
        <s v="January 20, 2014"/>
        <s v="September 10, 2022"/>
        <s v="February 22, 2023"/>
        <s v="May 23, 2023"/>
        <s v="July 7, 2010"/>
        <s v="January 17, 2013"/>
        <s v="July 16, 2013"/>
        <s v="March 28, 2012"/>
        <s v="September 9, 2010"/>
        <s v="March 22, 2011"/>
        <s v="August 14, 2011"/>
        <s v="July 30, 2010"/>
        <s v="April 3, 2012"/>
        <s v="August 29, 2013"/>
        <s v="September 1, 2022"/>
        <s v="October 10, 2012"/>
        <s v="September 10, 2011"/>
        <s v="September 16, 2013"/>
        <s v="June 5, 2013"/>
        <s v="August 9, 2011"/>
        <s v="June 8, 2013"/>
        <s v="November 9, 2010"/>
        <s v="September 29, 2011"/>
        <s v="January 23, 2010"/>
        <s v="May 18, 2023"/>
        <s v="February 8, 2022"/>
        <s v="May 12, 2017"/>
        <s v="March 13, 2010"/>
        <s v="September 5, 2016"/>
        <s v="October 22, 2010"/>
        <s v="November 26, 2018"/>
        <s v="April 28, 2011"/>
        <s v="March 12, 2011"/>
        <s v="February 19, 2012"/>
        <s v="March 26, 2013"/>
        <s v="December 20, 2017"/>
        <s v="March 7, 2011"/>
        <s v="March 9, 2012"/>
        <s v="August 1, 2011"/>
        <s v="October 15, 2022"/>
        <s v="March 6, 2019"/>
        <s v="March 10, 2019"/>
        <s v="June 10, 2016"/>
        <s v="February 1, 2014"/>
        <s v="June 30, 2011"/>
        <s v="January 7, 2020"/>
        <s v="September 8, 2018"/>
        <s v="August 4, 2015"/>
        <s v="September 6, 2010"/>
        <s v="November 6, 2011"/>
        <s v="September 1, 2011"/>
        <s v="September 10, 2010"/>
        <s v="December 10, 2011"/>
        <s v="March 22, 2013"/>
        <s v="July 9, 2023"/>
        <s v="August 31, 2018"/>
        <s v="January 12, 2012"/>
        <s v="July 29, 2015"/>
        <s v="May 18, 2011"/>
        <s v="December 3, 2014"/>
        <s v="December 9, 2015"/>
        <s v="August 10, 2022"/>
        <s v="August 7, 2013"/>
        <s v="September 27, 2013"/>
        <s v="October 20, 2010"/>
        <s v="August 12, 2013"/>
        <s v="July 11, 2023"/>
        <s v="January 20, 2011"/>
        <s v="September 22, 2022"/>
        <s v="January 24, 2011"/>
        <s v="January 12, 2013"/>
        <s v="January 19, 2013"/>
        <s v="October 9, 2019"/>
        <s v="September 1, 2012"/>
        <s v="August 8, 2011"/>
        <s v="February 8, 2011"/>
        <s v="June 15, 2023"/>
        <s v="March 15, 2012"/>
        <s v="January 24, 2023"/>
        <s v="January 26, 2012"/>
        <s v="December 12, 2011"/>
        <s v="December 4, 2011"/>
        <s v="July 17, 2010"/>
        <s v="December 5, 2018"/>
        <s v="January 3, 2013"/>
        <s v="May 27, 2023"/>
        <s v="August 29, 2022"/>
        <s v="September 21, 2012"/>
        <s v="June 27, 2011"/>
        <s v="March 11, 2013"/>
        <s v="May 17, 2012"/>
        <s v="September 11, 2011"/>
        <s v="May 28, 2014"/>
        <s v="January 16, 2013"/>
        <s v="September 14, 2011"/>
        <s v="January 8, 2018"/>
        <s v="September 14, 2010"/>
        <s v="February 7, 2012"/>
        <s v="April 7, 2012"/>
        <s v="February 10, 2012"/>
        <s v="January 30, 2012"/>
        <s v="November 12, 2015"/>
        <s v="January 24, 2012"/>
        <s v="September 3, 2011"/>
        <s v="December 5, 2011"/>
        <s v="August 23, 2011"/>
        <s v="September 5, 2014"/>
        <s v="May 22, 2013"/>
        <s v="May 20, 2012"/>
        <s v="April 4, 2012"/>
        <s v="May 11, 2011"/>
        <s v="February 6, 2013"/>
        <s v="February 6, 2012"/>
        <s v="August 18, 2012"/>
        <s v="June 25, 2012"/>
        <s v="January 25, 2011"/>
        <s v="September 24, 2017"/>
        <s v="November 3, 2011"/>
        <s v="January 27, 2015"/>
        <s v="October 13, 2015"/>
        <s v="September 7, 2016"/>
        <s v="August 4, 2011"/>
        <s v="February 14, 2013"/>
        <s v="August 3, 2012"/>
        <s v="June 20, 2016"/>
        <s v="December 6, 2022"/>
        <s v="July 18, 2011"/>
        <s v="March 5, 2020"/>
        <s v="September 15, 2011"/>
        <s v="March 1, 2012"/>
        <s v="October 20, 2011"/>
        <s v="June 29, 2012"/>
        <s v="August 2, 2015"/>
        <s v="March 18, 2023"/>
        <s v="February 2, 2010"/>
        <s v="May 16, 2012"/>
        <s v="May 16, 2014"/>
        <s v="July 31, 2017"/>
        <s v="July 13, 2022"/>
        <s v="September 9, 2012"/>
        <s v="June 9, 2011"/>
        <s v="August 14, 2013"/>
        <s v="April 8, 2015"/>
        <s v="May 15, 2011"/>
        <s v="April 16, 2012"/>
        <s v="June 25, 2011"/>
        <s v="February 13, 2015"/>
        <s v="December 16, 2013"/>
        <s v="December 16, 2015"/>
        <s v="July 1, 2013"/>
        <s v="August 18, 2010"/>
        <s v="February 12, 2015"/>
        <s v="June 26, 2012"/>
        <s v="May 21, 2013"/>
        <s v="November 12, 2012"/>
        <s v="March 11, 2018"/>
        <s v="October 8, 2016"/>
        <n v="2013"/>
        <s v="June 16, 2013"/>
        <s v="January 21, 2017"/>
        <s v="March 14, 2016"/>
        <s v="February 13, 2013"/>
        <s v="August 30, 2023"/>
        <s v="January 28, 2012"/>
        <s v="July 29, 2013"/>
        <s v="December 5, 2012"/>
        <s v="February 28, 2013"/>
        <s v="December 7, 2016"/>
        <s v="February 16, 2016"/>
        <s v="May 25, 2013"/>
        <s v="August 3, 2013"/>
        <s v="September 4, 2011"/>
        <s v="September 4, 2014"/>
        <s v="September 8, 2011"/>
        <s v="January 21, 2013"/>
        <s v="October 23, 2015"/>
        <s v="October 23, 2018"/>
        <s v="October 24, 2013"/>
        <s v="November 11, 2015"/>
        <s v="March 19, 2014"/>
        <s v="May 18, 2022"/>
        <s v="January 19, 2017"/>
        <s v="May 22, 2015"/>
        <s v="October 7, 2017"/>
        <s v="December 20, 2012"/>
        <s v="January 21, 2012"/>
        <s v="May 22, 2012"/>
        <s v="August 8, 2012"/>
        <s v="March 8, 2023"/>
        <s v="April 6, 2013"/>
        <s v="October 14, 2011"/>
        <s v="September 4, 2012"/>
        <s v="August 26, 2015"/>
        <s v="February 16, 2012"/>
        <s v="May 11, 2017"/>
        <s v="September 11, 2014"/>
        <s v="August 4, 2012"/>
        <s v="October 4, 2014"/>
        <s v="September 6, 2014"/>
        <s v="June 13, 2015"/>
        <s v="October 12, 2013"/>
        <s v="December 3, 2013"/>
        <s v="January 27, 2014"/>
        <s v="December 29, 2016"/>
        <s v="July 26, 2012"/>
        <s v="November 17, 2014"/>
        <s v="May 23, 2013"/>
        <s v="March 4, 2015"/>
        <s v="January 29, 2018"/>
        <s v="February 1, 2011"/>
        <s v="February 10, 2014"/>
        <s v="September 3, 2020"/>
        <s v="July 25, 2012"/>
        <s v="March 18, 2014"/>
        <s v="January 27, 2012"/>
        <s v="March 13, 2014"/>
        <s v="March 30, 2018"/>
        <s v="October 14, 2014"/>
        <s v="December 11, 2012"/>
        <s v="September 3, 2012"/>
        <s v="October 3, 2017"/>
        <s v="January 20, 2016"/>
        <s v="September 13, 2016"/>
        <s v="January 22, 2012"/>
        <s v="January 20, 2013"/>
        <s v="April 10, 2014"/>
        <s v="March 1, 2022"/>
        <s v="May 10, 2014"/>
        <s v="September 16, 2016"/>
        <s v="April 15, 2013"/>
        <s v="May 7, 2013"/>
        <s v="October 14, 2012"/>
        <s v="March 14, 2013"/>
        <s v="November 8, 2014"/>
        <s v="June 24, 2012"/>
        <s v="February 18, 2014"/>
        <s v="March 11, 2012"/>
        <s v="March 19, 2013"/>
        <s v="August 7, 2014"/>
        <s v="April 25, 2013"/>
        <s v="May 26, 2012"/>
        <s v="September 25, 2016"/>
        <s v="December 25, 2013"/>
        <s v="October 7, 2013"/>
        <s v="May 20, 2013"/>
        <s v="November 10, 2014"/>
        <s v="November 4, 2015"/>
        <s v="July 16, 2014"/>
        <s v="March 10, 2014"/>
        <s v="August 10, 2017"/>
        <s v="September 6, 2017"/>
        <s v="May 9, 2015"/>
        <s v="September 20, 2014"/>
        <n v="2014"/>
        <s v="April 27, 2017"/>
        <s v="October 7, 2014"/>
        <s v="May 20, 2016"/>
        <s v="November 10, 2015"/>
        <s v="September 2, 2013"/>
        <s v="June 11, 2019"/>
        <s v="October 22, 2013"/>
        <s v="October 12, 2017"/>
        <s v="May 1, 2016"/>
        <s v="September 26, 2013"/>
        <s v="September 8, 2017"/>
        <s v="January 20, 2012"/>
        <s v="May 24, 2012"/>
        <s v="September 19, 2013"/>
        <s v="March 8, 2014"/>
        <n v="2016"/>
        <s v="February 1, 2013"/>
        <s v="July 20, 2013"/>
        <s v="July 21, 2014"/>
        <s v="February 7, 2013"/>
        <s v="January 27, 2016"/>
        <s v="December 6, 2016"/>
        <s v="September 25, 2017"/>
        <s v="May 19, 2013"/>
        <s v="January 31, 2013"/>
        <s v="September 11, 2015"/>
        <s v="December 1, 2015"/>
        <s v="May 16, 2019"/>
        <s v="September 19, 2012"/>
        <s v="August 29, 2014"/>
        <s v="September 19, 2015"/>
        <s v="December 13, 2016"/>
        <s v="November 3, 2014"/>
        <s v="February 26, 2013"/>
        <s v="September 5, 2012"/>
        <s v="June 30, 2014"/>
        <s v="June 26, 2014"/>
        <s v="July 28, 2014"/>
        <s v="December 9, 2016"/>
        <s v="June 19, 2014"/>
        <s v="January 30, 2015"/>
        <s v="September 4, 2016"/>
        <s v="September 19, 2018"/>
        <s v="April 17, 2015"/>
        <s v="May 21, 2015"/>
        <s v="May 16, 2013"/>
        <n v="2019"/>
        <s v="October 20, 2013"/>
        <s v="July 10, 2015"/>
        <n v="42644"/>
        <s v="September 6, 2013"/>
        <s v="November 12, 2014"/>
        <s v="February 12, 2014"/>
        <s v="November 13, 2012"/>
        <s v="February 4, 2014"/>
        <s v="March 17, 2022"/>
        <s v="December 8, 2014"/>
        <s v="July 11, 2013"/>
        <s v="June 27, 2013"/>
        <s v="March 9, 2015"/>
        <s v="April 1, 2014"/>
        <s v="April 11, 2014"/>
        <s v="March 7, 2015"/>
        <s v="September 13, 2013"/>
        <s v="September 9, 2017"/>
        <s v="January 14, 2015"/>
        <s v="April 9, 2018"/>
        <s v="May 29, 2013"/>
        <s v="July 17, 2017"/>
        <s v="May 12, 2016"/>
        <s v="June 28, 2017"/>
        <s v="October 3, 2014"/>
        <s v="January 21, 2014"/>
        <s v="January 22, 2013"/>
        <s v="January 16, 2016"/>
        <s v="September 26, 2014"/>
        <s v="July 1, 2015"/>
        <s v="September 13, 2023"/>
        <s v="April 9, 2019"/>
        <s v="June 8, 2016"/>
        <s v="February 6, 2014"/>
        <s v="January 28, 2015"/>
        <s v="December 5, 2017"/>
        <s v="June 11, 2015"/>
        <s v="June 4, 2014"/>
        <s v="November 10, 2013"/>
        <s v="March 18, 2013"/>
        <s v="January 14, 2016"/>
        <s v="December 1, 2014"/>
        <s v="November 20, 2013"/>
        <s v="May 4, 2017"/>
        <s v="February 9, 2015"/>
        <s v="November 15, 2018"/>
        <s v="August 4, 2014"/>
        <s v="July 22, 2013"/>
        <s v="June 21, 2013"/>
        <s v="May 18, 2014"/>
        <s v="May 22, 2017"/>
        <s v="January 25, 2013"/>
        <s v="March 20, 2014"/>
        <s v="May 17, 2013"/>
        <s v="September 15, 2015"/>
        <s v="September 18, 2013"/>
        <s v="March 7, 2014"/>
        <s v="June 24, 2014"/>
        <s v="October 26, 2015"/>
        <s v="October 20, 2017"/>
        <s v="January 26, 2015"/>
        <s v="July 23, 2015"/>
        <s v="February 11, 2015"/>
        <s v="March 29, 2016"/>
        <s v="September 28, 2021"/>
        <s v="January 3, 2019"/>
        <s v="October 19, 2016"/>
        <s v="November 3, 2013"/>
        <s v="September 8, 2013"/>
        <s v="April 13, 2015"/>
        <s v="August 13, 2014"/>
        <s v="May 17, 2015"/>
        <s v="February 24, 2016"/>
        <s v="September 10, 2013"/>
        <s v="September 8, 2016"/>
        <s v="June 23, 2013"/>
        <n v="2017"/>
        <s v="August 31, 2013"/>
        <s v="December 13, 2015"/>
        <s v="February 11, 2019"/>
        <s v="February 28, 2022"/>
        <s v="December 6, 2015"/>
        <s v="December 14, 2015"/>
        <s v="October 1, 2015"/>
        <s v="October 18, 2015"/>
        <s v="September 21, 2015"/>
        <s v="December 9, 2017"/>
        <s v="December 16, 2019"/>
        <s v="March 10, 2018"/>
        <s v="September 1, 2016"/>
        <s v="November 14, 2017"/>
        <s v="February 4, 2018"/>
        <s v="September 25, 2015"/>
        <s v="March 21, 2018"/>
        <s v="May 15, 2014"/>
        <s v="March 16, 2015"/>
        <s v="August 27, 2014"/>
        <s v="May 10, 2016"/>
        <s v="April 1, 2017"/>
        <s v="January 25, 2015"/>
        <s v="May 16, 2016"/>
        <s v="January 16, 2014"/>
        <s v="September 8, 2019"/>
        <s v="July 9, 2015"/>
        <s v="June 25, 2015"/>
        <s v="July 20, 2016"/>
        <s v="May 23, 2016"/>
        <s v="August 13, 2015"/>
        <s v="February 15, 2018"/>
        <s v="November 3, 2018"/>
        <s v="June 16, 2016"/>
        <s v="October 15, 2014"/>
        <s v="January 8, 2015"/>
        <s v="September 2, 2015"/>
        <s v="April 3, 2015"/>
        <s v="August 19, 2015"/>
        <s v="January 22, 2017"/>
        <s v="February 23, 2017"/>
        <s v="December 11, 2014"/>
        <s v="July 31, 2016"/>
        <s v="February 13, 2018"/>
        <s v="December 13, 2014"/>
        <s v="June 29, 2016"/>
        <s v="April 20, 2015"/>
        <s v="June 14, 2018"/>
        <s v="January 6, 2016"/>
        <s v="July 17, 2014"/>
        <s v="July 25, 2014"/>
        <s v="February 19, 2018"/>
        <s v="May 23, 2015"/>
        <s v="January 18, 2014"/>
        <s v="March 10, 2023"/>
        <s v="March 11, 2015"/>
        <s v="September 19, 2014"/>
        <s v="May 25, 2017"/>
        <s v="August 29, 2019"/>
        <s v="March 11, 2016"/>
        <s v="November 6, 2014"/>
        <s v="February 10, 2016"/>
        <s v="November 3, 2021"/>
        <s v="April 30, 2015"/>
        <s v="March 12, 2016"/>
        <s v="May 17, 2014"/>
        <s v="April 5, 2016"/>
        <s v="April 4, 2016"/>
        <s v="January 18, 2015"/>
        <s v="October 9, 2013"/>
        <s v="May 13, 2016"/>
        <s v="September 12, 2015"/>
        <s v="November 19, 2015"/>
        <s v="March 15, 2015"/>
        <s v="August 7, 2018"/>
        <s v="June 2, 2016"/>
        <s v="May 28, 2015"/>
        <s v="February 8, 2015"/>
        <s v="November 8, 2016"/>
        <s v="September 7, 2019"/>
        <s v="May 18, 2021"/>
        <s v="September 2, 2016"/>
        <s v="August 11, 2021"/>
        <s v="December 7, 2019"/>
        <s v="February 25, 2016"/>
        <s v="February 17, 2017"/>
        <s v="August 18, 2015"/>
        <s v="September 8, 2014"/>
        <s v="September 29, 2014"/>
        <s v="September 20, 2015"/>
        <s v="October 25, 2017"/>
        <s v="June 18, 2017"/>
        <s v="May 9, 2016"/>
        <s v="August 7, 2019"/>
        <s v="October 12, 2016"/>
        <s v="May 19, 2015"/>
        <s v="November 3, 2017"/>
        <s v="November 11, 2017"/>
        <s v="September 9, 2016"/>
        <s v="June 19, 2016"/>
        <s v="July 7, 2017"/>
        <s v="December 7, 2015"/>
        <s v="June 14, 2017"/>
        <s v="September 11, 2016"/>
        <s v="June 30, 2021"/>
        <s v="September 26, 2015"/>
        <s v="April 12, 2016"/>
        <s v="October 10, 2017"/>
        <s v="February 2, 2019"/>
        <s v="November 20, 2019"/>
        <s v="March 12, 2017"/>
        <s v="November 14, 2016"/>
        <s v="August 22, 2016"/>
        <s v="November 20, 2015"/>
        <s v="July 12, 2016"/>
        <s v="August 23, 2017"/>
        <s v="March 4, 2016"/>
        <s v="January 23, 2016"/>
        <s v="July 12, 2021"/>
        <s v="August 30, 2015"/>
        <s v="November 29, 2021"/>
        <s v="January 23, 2015"/>
        <s v="June 10, 2017"/>
        <s v="June 5, 2018"/>
        <s v="June 18, 2015"/>
        <s v="September 20, 2016"/>
        <s v="November 13, 2016"/>
        <s v="May 21, 2016"/>
        <s v="October 4, 2015"/>
        <s v="May 14, 2016"/>
        <s v="May 25, 2022"/>
        <s v="July 20, 2014"/>
        <s v="May 15, 2015"/>
        <s v="November 24, 2016"/>
        <s v="March 22, 2017"/>
        <s v="January 2, 2017"/>
        <s v="May 29, 2019"/>
        <s v="December 10, 2016"/>
        <s v="July 19, 2018"/>
        <s v="July 21, 2016"/>
        <s v="May 20, 2015"/>
        <s v="May 10, 2018"/>
        <s v="August 31, 2016"/>
        <s v="January 25, 2020"/>
        <s v="September 1, 2021"/>
        <s v="October 18, 2017"/>
        <s v="January 24, 2015"/>
        <s v="November 30, 2015"/>
        <s v="March 11, 2019"/>
        <s v="March 11, 2017"/>
        <s v="April 10, 2017"/>
        <s v="December 7, 2022"/>
        <s v="May 22, 2016"/>
        <s v="May 19, 2017"/>
        <s v="September 13, 2015"/>
        <s v="January 22, 2016"/>
        <s v="September 1, 2015"/>
        <s v="June 21, 2016"/>
        <s v="February 1, 2017"/>
        <s v="November 8, 2018"/>
        <s v="April 6, 2022"/>
        <s v="April 10, 2019"/>
        <s v="April 23, 2016"/>
        <s v="March 13, 2016"/>
        <s v="February 27, 2019"/>
        <s v="April 23, 2018"/>
        <s v="April 18, 2019"/>
        <s v="January 12, 2016"/>
        <s v="July 30, 2015"/>
        <s v="July 3, 2016"/>
        <s v="September 10, 2021"/>
        <s v="August 16, 2018"/>
        <s v="April 26, 2017"/>
        <s v="August 13, 2016"/>
        <s v="October 18, 2016"/>
        <s v="March 9, 2019"/>
        <s v="January 30, 2017"/>
        <s v="April 26, 2016"/>
        <s v="June 14, 2019"/>
        <s v="February 7, 2017"/>
        <s v="November 5, 2017"/>
        <s v="February 6, 2018"/>
        <s v="April 7, 2017"/>
        <s v="July 16, 2023"/>
        <s v="January 17, 2018"/>
        <s v="December 17, 2016"/>
        <s v="May 11, 2016"/>
        <s v="October 8, 2021"/>
        <s v="November 7, 2019"/>
        <s v="September 22, 2018"/>
        <s v="November 20, 2018"/>
        <s v="November 11, 2016"/>
        <s v="September 1, 2017"/>
        <s v="August 9, 2018"/>
        <s v="March 9, 2020"/>
        <s v="November 17, 2016"/>
        <s v="July 30, 2018"/>
        <s v="October 25, 2023"/>
        <s v="September 2, 2017"/>
        <s v="September 22, 2016"/>
        <s v="April 4, 2017"/>
        <s v="December 12, 2018"/>
        <s v="September 20, 2017"/>
        <s v="July 28, 2016"/>
        <s v="August 26, 2020"/>
        <s v="December 12, 2016"/>
        <s v="April 29, 2017"/>
        <s v="December 3, 2018"/>
        <s v="November 8, 2019"/>
        <s v="December 21, 2017"/>
        <s v="October 16, 2019"/>
        <s v="August 8, 2018"/>
        <s v="June 15, 2017"/>
        <s v="July 5, 2016"/>
        <s v="December 1, 2016"/>
        <s v="July 22, 2016"/>
        <s v="April 19, 2023"/>
        <s v="July 27, 2017"/>
        <s v="May 21, 2018"/>
        <s v="July 12, 2018"/>
        <s v="March 15, 2019"/>
        <s v="September 6, 2019"/>
        <s v="September 2, 2018"/>
        <s v="September 26, 2016"/>
        <s v="March 16, 2022"/>
        <s v="July 13, 2017"/>
        <s v="September 4, 2017"/>
        <s v="November 29, 2018"/>
        <s v="November 11, 2019"/>
        <s v="March 24, 2021"/>
        <s v="January 23, 2017"/>
        <s v="June 18, 2018"/>
        <s v="August 30, 2018"/>
        <s v="June 25, 2018"/>
        <s v="March 23, 2022"/>
        <s v="May 24, 2019"/>
        <s v="June 13, 2022"/>
        <s v="June 19, 2017"/>
        <s v="February 27, 2018"/>
        <s v="October 18, 2018"/>
        <s v="June 13, 2018"/>
        <s v="July 13, 2018"/>
        <s v="December 18, 2017"/>
        <s v="July 25, 2017"/>
        <s v="May 19, 2021"/>
        <s v="May 12, 2023"/>
        <s v="August 7, 2017"/>
        <s v="March 18, 2017"/>
        <s v="January 20, 2017"/>
        <s v="May 1, 2018"/>
        <s v="August 26, 2022"/>
        <s v="December 13, 2017"/>
        <s v="May 20, 2023"/>
        <s v="August 31, 2017"/>
        <s v="May 24, 2017"/>
        <s v="October 30, 2019"/>
        <s v="January 23, 2018"/>
        <s v="September 9, 2018"/>
        <s v="November 8, 2017"/>
        <s v="January 20, 2018"/>
        <s v="February 6, 2019"/>
        <s v="January 3, 2018"/>
        <s v="July 11, 2018"/>
        <s v="December 11, 2017"/>
        <s v="February 9, 2018"/>
        <s v="September 4, 2018"/>
        <s v="December 4, 2019"/>
        <s v="January 26, 2018"/>
        <s v="February 2, 2022"/>
        <s v="November 5, 2018"/>
        <s v="May 2, 2019"/>
        <s v="January 2, 2019"/>
        <s v="May 8, 2023"/>
        <s v="March 2, 2017"/>
        <s v="July 10, 2020"/>
        <s v="July 9, 2019"/>
        <s v="July 4, 2018"/>
        <s v="May 15, 2019"/>
        <s v="August 20, 2019"/>
        <n v="44409"/>
        <s v="December 14, 2017"/>
        <s v="May 31, 2018"/>
        <s v="June 26, 2019"/>
        <s v="July 28, 2021"/>
        <s v="November 14, 2018"/>
        <s v="November 1, 2017"/>
        <s v="December 13, 2019"/>
        <s v="September 9, 2019"/>
        <s v="October 19, 2022"/>
        <s v="October 23, 2019"/>
        <s v="June 28, 2018"/>
        <s v="November 14, 2021"/>
        <s v="March 14, 2019"/>
        <s v="September 3, 2018"/>
        <s v="January 28, 2019"/>
        <s v="June 4, 2019"/>
        <s v="March 9, 2018"/>
        <s v="July 25, 2018"/>
        <s v="January 1, 2020"/>
        <s v="September 6, 2018"/>
        <s v="March 11, 2022"/>
        <s v="April 1, 2023"/>
        <s v="August 22, 2020"/>
        <s v="May 21, 2019"/>
        <s v="April 12, 2018"/>
        <s v="April 19, 2018"/>
        <s v="March 5, 2021"/>
        <s v="July 13, 2019"/>
        <s v="January 7, 2019"/>
        <s v="August 28, 2018"/>
        <n v="44531"/>
        <s v="March 8, 2019"/>
        <s v="December 25, 2020"/>
        <s v="November 19, 2021"/>
        <s v="September 13, 2018"/>
        <s v="October 24, 2019"/>
        <s v="September 11, 2018"/>
        <s v="January 19, 2018"/>
        <s v="September 10, 2018"/>
        <s v="May 26, 2021"/>
        <s v="September 14, 2021"/>
        <s v="December 16, 2020"/>
        <s v="September 25, 2021"/>
        <s v="February 21, 2020"/>
        <s v="August 31, 2019"/>
        <s v="May 14, 2018"/>
        <s v="August 26, 2019"/>
        <s v="November 11, 2018"/>
        <s v="December 25, 2022"/>
        <s v="February 13, 2020"/>
        <s v="August 14, 2020"/>
        <s v="June 22, 2023"/>
        <s v="February 9, 2022"/>
        <s v="January 21, 2018"/>
        <s v="March 13, 2019"/>
        <s v="July 29, 2020"/>
        <s v="December 1, 2021"/>
        <s v="May 9, 2019"/>
        <s v="March 12, 2019"/>
        <s v="February 15, 2019"/>
        <s v="September 23, 2020"/>
        <s v="December 10, 2018"/>
        <s v="May 19, 2019"/>
        <s v="January 3, 2023"/>
        <s v="November 4, 2021"/>
        <s v="May 23, 2022"/>
        <s v="May 4, 2019"/>
        <s v="September 9, 2022"/>
        <s v="December 10, 2019"/>
        <s v="October 4, 2018"/>
        <s v="September 22, 2021"/>
        <s v="February 13, 2019"/>
        <s v="March 11, 2020"/>
        <s v="May 17, 2018"/>
        <s v="June 17, 2019"/>
        <s v="July 10, 2019"/>
        <s v="December 3, 2019"/>
        <s v="May 18, 2019"/>
        <s v="June 10, 2021"/>
        <s v="July 22, 2022"/>
        <s v="June 18, 2019"/>
        <s v="November 10, 2021"/>
        <s v="June 24, 2019"/>
        <n v="44743"/>
        <s v="April 24, 2020"/>
        <s v="October 18, 2021"/>
        <s v="November 9, 2022"/>
        <s v="May 20, 2022"/>
        <s v="June 9, 2023"/>
        <s v="October 7, 2019"/>
        <s v="August 22, 2021"/>
        <s v="May 31, 2023"/>
        <s v="August 16, 2023"/>
        <s v="August 16, 2021"/>
        <s v="June 26, 2022"/>
        <s v="May 2, 2022"/>
        <s v="January 15, 2019"/>
        <s v="June 19, 2023"/>
        <s v="June 3, 2022"/>
        <s v="September 4, 2021"/>
        <s v="June 12, 2020"/>
        <s v="September 11, 2020"/>
        <s v="February 1, 2021"/>
        <s v="July 1, 2021"/>
        <s v="September 12, 2020"/>
      </sharedItems>
    </cacheField>
    <cacheField name="Date" numFmtId="0">
      <sharedItems containsString="0" containsBlank="1" containsNumber="1" containsInteger="1" minValue="1" maxValue="31"/>
    </cacheField>
    <cacheField name="Month Name" numFmtId="0">
      <sharedItems count="13">
        <s v="December "/>
        <s v="January "/>
        <s v="February "/>
        <s v="March "/>
        <s v="October "/>
        <s v="November "/>
        <s v="June "/>
        <s v="July "/>
        <s v="April "/>
        <s v="September "/>
        <s v="August "/>
        <e v="#VALUE!"/>
        <s v="May "/>
      </sharedItems>
    </cacheField>
    <cacheField name="Year" numFmtId="14">
      <sharedItems count="128">
        <s v=" 2001"/>
        <s v=" 1970"/>
        <s v=" 1971"/>
        <s v=" 1972"/>
        <s v=" 1973"/>
        <s v=" 1974"/>
        <s v=" 1975"/>
        <s v=" 1976"/>
        <s v=" 1977"/>
        <s v="1977"/>
        <s v=" 1978"/>
        <s v="1978"/>
        <s v=" 1979"/>
        <s v=" 1980"/>
        <s v="29556"/>
        <s v="29221"/>
        <s v=" 1981"/>
        <s v=" 1982"/>
        <s v=" 1983"/>
        <s v=" 1984"/>
        <s v="30956"/>
        <s v=" 1985"/>
        <s v="31079"/>
        <s v="31260"/>
        <s v="31321"/>
        <s v=" 1986"/>
        <s v="1986"/>
        <s v="31413"/>
        <s v=" 1988"/>
        <s v=" 1987"/>
        <s v="1988"/>
        <s v="1989"/>
        <s v=" 1989"/>
        <s v="32813"/>
        <s v=" 1990"/>
        <s v="1990"/>
        <s v="33117"/>
        <s v=" 1991"/>
        <s v="1991"/>
        <s v=" 1992"/>
        <s v="1992"/>
        <s v="33725"/>
        <s v=" 1993"/>
        <s v="1993"/>
        <s v=""/>
        <s v="34182"/>
        <s v="34243"/>
        <s v=" 1994"/>
        <s v="1994"/>
        <s v="34335"/>
        <s v="34547"/>
        <s v=" 1995"/>
        <s v="34820"/>
        <s v="34608"/>
        <s v="1995"/>
        <s v="34700"/>
        <s v=" 1996"/>
        <s v="1996"/>
        <s v="35339"/>
        <s v="35278"/>
        <s v="35309"/>
        <s v=" 1997"/>
        <s v="35217"/>
        <s v="1997"/>
        <s v=" 1998"/>
        <s v="1998"/>
        <s v="35582"/>
        <s v="35612"/>
        <s v=" 1999"/>
        <s v=" 2000"/>
        <s v=" 2005"/>
        <s v=" 2002"/>
        <s v="35916"/>
        <s v="35796"/>
        <s v="1999"/>
        <s v=" 2003"/>
        <s v="36312"/>
        <s v=" 2004"/>
        <s v="2000"/>
        <s v=" 2008"/>
        <s v=" 2006"/>
        <s v=" 2007"/>
        <s v="2001"/>
        <s v="37073"/>
        <s v="36800"/>
        <s v="44287"/>
        <s v=" 2009"/>
        <s v="2004"/>
        <s v=" 2013"/>
        <s v=" 2014"/>
        <s v="39326"/>
        <s v=" 2015"/>
        <s v=" 2011"/>
        <s v="2005"/>
        <s v=" 2019"/>
        <s v="38353"/>
        <s v=" 2010"/>
        <s v=" 2012"/>
        <s v="39356"/>
        <s v="2007"/>
        <s v=" 2023"/>
        <s v=" 2017"/>
        <s v="2006"/>
        <s v=" 2016"/>
        <s v="40634"/>
        <s v="41426"/>
        <s v="2011"/>
        <s v="39295"/>
        <s v="2008"/>
        <s v=" 2021"/>
        <s v="2015"/>
        <s v=" 2020"/>
        <s v="2021"/>
        <s v="44986"/>
        <s v=" 2022"/>
        <s v=" 2018"/>
        <s v="2023"/>
        <s v="39722"/>
        <s v="41153"/>
        <s v="2013"/>
        <s v="2014"/>
        <s v="2016"/>
        <s v="2019"/>
        <s v="42644"/>
        <s v="2017"/>
        <s v="44409"/>
        <s v="44531"/>
        <s v="44743"/>
      </sharedItems>
    </cacheField>
    <cacheField name="Movie Categories" numFmtId="0">
      <sharedItems count="1">
        <s v="Latest"/>
      </sharedItems>
    </cacheField>
    <cacheField name="directors" numFmtId="0">
      <sharedItems count="1356">
        <s v="James Mangold"/>
        <s v="Wolfgang Reitherman"/>
        <s v="Brian G. Hutton"/>
        <s v="Robert Altman"/>
        <s v="Franklin J. Schaffner"/>
        <s v="George Lucas"/>
        <s v="Stanley Kubrick"/>
        <s v="Guy Hamilton"/>
        <s v="Don Siegel, Clint Eastwood"/>
        <s v="William Friedkin"/>
        <s v="Hal Ashby"/>
        <s v="Peter Bogdanovich"/>
        <s v="Sam Peckinpah"/>
        <s v="Mel Stuart"/>
        <s v="Werner Herzog"/>
        <s v="Bob Fosse"/>
        <s v="John Boorman"/>
        <s v="Francis Ford Coppola"/>
        <s v="Clint Eastwood"/>
        <s v="Terrence Malick"/>
        <s v="Nicolas Roeg"/>
        <s v="Robert Clouse"/>
        <s v="Martin Scorsese"/>
        <s v="Wolfgang Reitherman, David Hand"/>
        <s v="Sidney Lumet"/>
        <s v="Richard Fleischer"/>
        <s v="George Roy Hill"/>
        <s v="Bernardo Bertolucci"/>
        <s v="Michael Crichton"/>
        <s v="Robin Hardy"/>
        <s v="Mel Brooks"/>
        <s v="Roman Polanski"/>
        <s v="Tobe Hooper"/>
        <s v="Steven Spielberg"/>
        <s v="John Huston"/>
        <s v="Milos Forman"/>
        <s v="Jim Sharman"/>
        <s v="Sydney Pollack"/>
        <s v="Alan J. Pakula"/>
        <s v="John Carpenter"/>
        <s v="Brian De Palma"/>
        <s v="David Lynch"/>
        <s v="Michael Anderson"/>
        <s v="John Schlesinger"/>
        <s v="Richard Donner"/>
        <s v="John G. Avildsen"/>
        <s v="Woody Allen"/>
        <s v="Richard Attenborough"/>
        <s v="John Lounsbery, Wolfgang Reitherman, Art Stevens"/>
        <s v="John Badham"/>
        <s v="Hal Needham"/>
        <s v="Lewis Gilbert"/>
        <s v="George A. Romero"/>
        <s v="Michael Cimino"/>
        <s v="Randal Kleiser"/>
        <s v="Philip Kaufman"/>
        <s v="Jeannot Szwarc"/>
        <s v="Alan Parker"/>
        <s v="John Landis"/>
        <s v="Ridley Scott"/>
        <s v="Ruggero Deodato"/>
        <s v="Don Siegel"/>
        <s v="Robert Benton"/>
        <s v="Terry Jones"/>
        <s v="George Miller"/>
        <s v="Sylvester Stallone"/>
        <s v="Robert Wise"/>
        <s v="Walter Hill"/>
        <s v="Jim Abrahams, David Zucker, Jerry Zucker"/>
        <s v="Harold Ramis"/>
        <s v="Irvin Kershner"/>
        <s v="Mike Hodges"/>
        <s v="Sean S. Cunningham"/>
        <s v="Jamie Uys"/>
        <s v="Robert Redford"/>
        <s v="Richard Lester, Richard Donner"/>
        <s v="Terry Gilliam"/>
        <s v="Hugh Hudson"/>
        <s v="John Milius"/>
        <s v="John Glen"/>
        <s v="Ted Berman, Richard Rich, Art Stevens"/>
        <s v="Steve Miner"/>
        <s v="Rick Rosenthal"/>
        <s v="Ivan Reitman"/>
        <s v="Ken Finkleman"/>
        <s v="Jim Henson, Frank Oz"/>
        <s v="Sam Raimi"/>
        <s v="Ingmar Bergman"/>
        <s v="Amy Heckerling"/>
        <s v="Ted Kotcheff"/>
        <s v="Taylor Hackford"/>
        <s v="Nicholas Meyer"/>
        <s v="Steven Lisberger"/>
        <s v="Bob Clark"/>
        <s v="David Cronenberg"/>
        <s v="Adrian Lyne"/>
        <s v="Tommy Lee Wallace"/>
        <s v="Richard Marquand"/>
        <s v="Paul Brickman"/>
        <s v="Richard Lester"/>
        <s v="James L. Brooks"/>
        <s v="Peter Hyams"/>
        <s v="Martin Brest"/>
        <s v="Joel Coen, Ethan Coen"/>
        <s v="Fritz Kiersch"/>
        <s v="Herbert Ross"/>
        <s v="Joseph Zito"/>
        <s v="Joe Dante"/>
        <s v="Hayao Miyazaki"/>
        <s v="Roland JoffÃ©"/>
        <s v="Barry Levinson"/>
        <s v="Wes Craven"/>
        <s v="Sergio Leone"/>
        <s v="Hugh Wilson"/>
        <s v="Jeff Kanew"/>
        <s v="Robert Zemeckis"/>
        <s v="John Hughes"/>
        <s v="Ron Howard"/>
        <s v="Leonard Nimoy"/>
        <s v="James Cameron"/>
        <s v="Rob Reiner"/>
        <s v="Wolfgang Petersen"/>
        <s v="Jonathan Lynn"/>
        <s v="Mark L. Lester"/>
        <s v="Michael Ritchie"/>
        <s v="Tom Holland"/>
        <s v="Lewis Teague"/>
        <s v="George Ogilvie, George Miller"/>
        <s v="Jack Sholder"/>
        <s v="Tim Burton"/>
        <s v="Jerry Paris, James Signorelli"/>
        <s v="George P. Cosmatos"/>
        <s v="Akira Kurosawa"/>
        <s v="Stuart Gordon"/>
        <s v="Dan O'Bannon"/>
        <s v="Peter Weir"/>
        <s v="Peter Faiman"/>
        <s v="Jim Jarmusch"/>
        <s v="Tom McLoughlin"/>
        <s v="Burny Mattinson, David Michener, Ron Clements"/>
        <s v="Russell Mulcahy"/>
        <s v="Robert Harmon"/>
        <s v="Jim Henson"/>
        <s v="Frank Oz"/>
        <s v="Michael Mann"/>
        <s v="Richard Benjamin"/>
        <s v="Oliver Stone"/>
        <s v="Howard Deutch"/>
        <s v="Tony Scott"/>
        <s v="John Cornell"/>
        <s v="Newt Arnold"/>
        <s v="Emile Ardolino"/>
        <s v="Joel Schumacher"/>
        <s v="Norman Jewison"/>
        <s v="Chuck Russell"/>
        <s v="Menahem Golan"/>
        <s v="Garry Marshall"/>
        <s v="John McTiernan"/>
        <s v="Ethan Coen, Joel Coen"/>
        <s v="Paul Verhoeven"/>
        <s v="Paul Michael Glaser"/>
        <s v="Sidney J. Furie"/>
        <s v="Penny Marshall"/>
        <s v="Ron Shelton"/>
        <s v="Roger Donaldson"/>
        <s v="Stephen Frears"/>
        <s v="Charles Crichton, John Cleese"/>
        <s v="Dwight H. Little"/>
        <s v="Isao Takahata"/>
        <s v="Don Bluth"/>
        <s v="David Zucker"/>
        <s v="Renny Harlin"/>
        <s v="Giuseppe Tornatore"/>
        <s v="George Scribner"/>
        <s v="Peter MacDonald"/>
        <s v="Mike Nichols"/>
        <s v="Christopher Cain"/>
        <s v="Stephen Herek"/>
        <s v="Spike Lee"/>
        <s v="Bruce Beresford"/>
        <s v="Phil Alden Robinson"/>
        <s v="Edward Zwick"/>
        <s v="Michael Lehmann"/>
        <s v="Joe Johnston"/>
        <s v="Mark DiSalle, David Worth"/>
        <s v="Ron Clements, John Musker"/>
        <s v="Jeremiah S. Chechik"/>
        <s v="Mary Lambert"/>
        <s v="Rowdy Herrington"/>
        <s v="Arthur Hiller"/>
        <s v="William Shatner"/>
        <s v="Andrey Konchalovskiy, Albert Magnoli"/>
        <s v="Roger Spottiswoode"/>
        <s v="Danny DeVito"/>
        <s v="Steven Soderbergh"/>
        <s v="Frank Marshall"/>
        <s v="John Lafia"/>
        <s v="John Waters"/>
        <s v="Kevin Costner"/>
        <s v="Warren Beatty"/>
        <s v="Jerry Zucker"/>
        <s v="Joe Dante, Chuck Jones"/>
        <s v="Chris Columbus"/>
        <s v="Stephen Hopkins"/>
        <s v="Steve Barron"/>
        <s v="Ron Underwood"/>
        <s v="Barry Sonnenfeld"/>
        <s v="Kirk Wise, Gary Trousdale"/>
        <s v="Peter Hewitt"/>
        <s v="John Singleton"/>
        <s v="Charles Shyer"/>
        <s v="Rachel Talalay"/>
        <s v="Jon Avnet"/>
        <s v="Jim Abrahams"/>
        <s v="Howard Zieff"/>
        <s v="Gus Van Sant"/>
        <s v="Kathryn Bigelow"/>
        <s v="Kevin Reynolds"/>
        <s v="Jonathan Demme"/>
        <s v="Joseph Ruben"/>
        <s v="Michael Pressman"/>
        <s v="David Fincher"/>
        <s v="Mick Jackson"/>
        <s v="Peter Jackson"/>
        <s v="Bernard Rose"/>
        <s v="James Foley"/>
        <s v="John Woo"/>
        <s v="Robert Rodriguez"/>
        <s v="Brian Henson"/>
        <s v="Kevin Hooks"/>
        <s v="Phillip Noyce"/>
        <s v="Quentin Tarantino"/>
        <s v="Andrew Davis"/>
        <s v="Roland Emmerich"/>
        <s v="Penelope Spheeris"/>
        <s v="Kevin Altieri, Boyd Kirkland, Frank Paur"/>
        <s v="Robert De Niro"/>
        <s v="Jon Turteltaub"/>
        <s v="Richard Linklater"/>
        <s v="Marco Brambilla"/>
        <s v="Simon Wincer"/>
        <s v="Kenny Ortega"/>
        <s v="Jim Sheridan"/>
        <s v="Dominic Sena"/>
        <s v="Albert Hughes, Allen Hughes"/>
        <s v="Kenneth Branagh"/>
        <s v="Gene Quintano"/>
        <s v="Henry Selick"/>
        <s v="Jane Campion"/>
        <s v="James Ivory"/>
        <s v="Fred Dekker"/>
        <s v="David Mickey Evans"/>
        <s v="Bill Duke"/>
        <s v="Nora Ephron"/>
        <s v="Annabel Jankel, Rocky Morton"/>
        <s v="George P. Cosmatos, Kevin Jarre"/>
        <s v="Stephen Surjik"/>
        <s v="Lasse HallstrÃ¶m"/>
        <s v="Tom Shadyac"/>
        <s v="Patrick Read Johnson"/>
        <s v="Kevin Smith"/>
        <s v="Alex Proyas"/>
        <s v="Peter Farrelly, Bobby Farrelly"/>
        <s v="Brian Levant"/>
        <s v="Mike Newell"/>
        <s v="Neil Jordan"/>
        <s v="Roger Allers, Rob Minkoff"/>
        <s v="Gillian Armstrong"/>
        <s v="Peter Segal"/>
        <s v="Ben Stiller"/>
        <s v="Donald Petrie"/>
        <s v="John Pasquin"/>
        <s v="Danny Boyle"/>
        <s v="Frank Darabont"/>
        <s v="Luis Llosa"/>
        <s v="Jan de Bont"/>
        <s v="David Carson"/>
        <s v="Steven E. de Souza"/>
        <s v="Lawrence Kasdan"/>
        <s v="Steve Oedekerk"/>
        <s v="Chris Noonan"/>
        <s v="Michael Bay"/>
        <s v="Scott Kalvert"/>
        <s v="Tamra Davis"/>
        <s v="Mel Gibson"/>
        <s v="Brad Silberling"/>
        <s v="Marc Caro, Jean-Pierre Jeunet"/>
        <s v="Jon Amiel"/>
        <s v="John N. Smith"/>
        <s v="Tim Robbins"/>
        <s v="Jeremy Leven"/>
        <s v="Allison Anders, Alexandre Rockwell, Robert Rodriguez"/>
        <s v="F. Gary Gray"/>
        <s v="Martin Campbell"/>
        <s v="Kevin Lima"/>
        <s v="Iain Softley"/>
        <s v="Robert Longo"/>
        <s v="Danny Cannon"/>
        <s v="Larry Clark"/>
        <s v="Mike Figgis"/>
        <s v="Paul W.S. Anderson"/>
        <s v="Irwin Winkler"/>
        <s v="Mike Gabriel, Eric Goldberg"/>
        <s v="Ang Lee"/>
        <s v="John Lasseter"/>
        <s v="Emir Kusturica"/>
        <s v="Bryan Singer"/>
        <s v="Mike Judge, Mike de Seve, Brian Mulroney"/>
        <s v="Wes Anderson"/>
        <s v="Lana Wachowski, Lilly Wachowski"/>
        <s v="Andrew Fleming"/>
        <s v="Rob Cohen"/>
        <s v="Paris Barclay"/>
        <s v="Anthony Minghella"/>
        <s v="Stuart Baird"/>
        <s v="Dennis Dugan"/>
        <s v="Gary Trousdale, Kirk Wise"/>
        <s v="Cameron Crowe"/>
        <s v="Bobby Farrelly, Peter Farrelly"/>
        <s v="Gregory Hoblit"/>
        <s v="Baz Luhrmann"/>
        <s v="Scott Hicks"/>
        <s v="Billy Bob Thornton"/>
        <s v="Joe Pytka"/>
        <s v="Jonathan Frakes"/>
        <s v="Doug Liman"/>
        <s v="Tom Hanks"/>
        <s v="Jean-Pierre Jeunet"/>
        <s v="Don Bluth, Gary Goldman"/>
        <s v="Jay Roach"/>
        <s v="Mel Smith"/>
        <s v="Paul Thomas Anderson"/>
        <s v="Jonathan Mostow"/>
        <s v="Vincent Gallo"/>
        <s v="Roberto Benigni"/>
        <s v="Majid Majidi"/>
        <s v="Simon West"/>
        <s v="Betty Thomas"/>
        <s v="Lee Tamahori"/>
        <s v="Luc Besson"/>
        <s v="Les Mayfield"/>
        <s v="Peter Cattaneo"/>
        <s v="Andrew Niccol"/>
        <s v="Sam Weisman"/>
        <s v="Alfonso CuarÃ³n"/>
        <s v="George Armitage"/>
        <s v="Raja Gosnell"/>
        <s v="Jim Gillespie"/>
        <s v="Michael Caton-Jones"/>
        <s v="Gary Fleder"/>
        <s v="Curtis Hanson"/>
        <s v="Guillermo del Toro"/>
        <s v="John R. Leonetti"/>
        <s v="Gore Verbinski"/>
        <s v="P.J. Hogan"/>
        <s v="Mimi Leder"/>
        <s v="Jean-Jacques Annaud"/>
        <s v="Peter Howitt"/>
        <s v="Mark A.Z. DippÃ©"/>
        <s v="David O. Russell"/>
        <s v="John Lasseter, Ash Brannon, Lee Unkrich"/>
        <s v="Stephen Kessler"/>
        <s v="Frank Coraci"/>
        <s v="Tony Kaye"/>
        <s v="Eric Darnell, Tim Johnson"/>
        <s v="Spike Jonze"/>
        <s v="Stephen Norrington"/>
        <s v="Stephen Sommers"/>
        <s v="John Lasseter, Andrew Stanton"/>
        <s v="Peter Lord, Nick Park"/>
        <s v="Andy Tennant"/>
        <s v="John McTiernan, Michael Crichton"/>
        <s v="Tim Story"/>
        <s v="Julie Taymor"/>
        <s v="Randall Wallace"/>
        <s v="Harold Becker"/>
        <s v="Tony Bancroft, Barry Cook"/>
        <s v="John Fortenberry"/>
        <s v="Brian Helgeland"/>
        <s v="Gary Ross"/>
        <s v="Griffin Dunne"/>
        <s v="Brenda Chapman, Steve Hickner, Simon Wells"/>
        <s v="Brett Ratner"/>
        <s v="Kevin Lima, Chris Buck"/>
        <s v="Vincent Ward"/>
        <s v="John McNaughton"/>
        <s v="Rob Bowman"/>
        <s v="Mark Dindal"/>
        <s v="Tim Burton, Mike Johnson"/>
        <s v="John Frankenheimer"/>
        <s v="Ted Demme"/>
        <s v="David Mirkin"/>
        <s v="Roger Michell"/>
        <s v="Andrew Adamson, Vicky Jenson"/>
        <s v="Alexander Payne"/>
        <s v="Shekhar Kapur"/>
        <s v="Harry Elfont, Deborah Kaplan"/>
        <s v="John Dahl"/>
        <s v="Brad Bird"/>
        <s v="Eric Leighton, Ralph Zondag"/>
        <s v="Kinka Usher"/>
        <s v="John Musker, Ron Clements"/>
        <s v="David Twohy"/>
        <s v="Mark Pellington"/>
        <s v="John Madden"/>
        <s v="Rand Ravich"/>
        <s v="Darren Aronofsky"/>
        <s v="Bibo Bergeron, Don Paul, Jeffrey Katzenberg"/>
        <s v="Roger Kumble"/>
        <s v="Antoine Fuqua"/>
        <s v="Josef Rusnak"/>
        <s v="David Kellogg"/>
        <s v="Michael Apted"/>
        <s v="Mary Harron"/>
        <s v="Troy Duffy"/>
        <s v="Ronny Yu"/>
        <s v="Rupert Wainwright"/>
        <s v="Jamie Blanks"/>
        <s v="Todd Solondz"/>
        <s v="Gil Junger"/>
        <s v="Mike Judge"/>
        <s v="Thomas Vinterberg"/>
        <s v="Christopher Nolan"/>
        <s v="Trey Parker"/>
        <s v="Sofia Coppola"/>
        <s v="John Moore"/>
        <s v="McG"/>
        <s v="Robert Iscove"/>
        <s v="Terry Zwigoff"/>
        <s v="Paul Weitz, Chris Weitz"/>
        <s v="David Koepp"/>
        <s v="Rob Minkoff"/>
        <s v="Andrzej Bartkowiak"/>
        <s v="Patrick Gilmore, Tim Johnson"/>
        <s v="Kelly Asbury, Lorna Cook"/>
        <s v="M. Night Shyamalan"/>
        <s v="Lars von Trier"/>
        <s v="Sam Mendes"/>
        <s v="Edward Norton"/>
        <s v="Kimberly Peirce"/>
        <s v="Hironobu Sakaguchi, Motonori Sakakibara"/>
        <s v="Keenen Ivory Wayans"/>
        <s v="Dean Parisot"/>
        <s v="Hideo Nakata"/>
        <s v="John Herzfeld"/>
        <s v="Ben Younger"/>
        <s v="Tom Dey"/>
        <s v="Roger Christian"/>
        <s v="William Malone"/>
        <s v="Steven Brill"/>
        <s v="Daniel Myrick, Eduardo SÃ¡nchez"/>
        <s v="James Wong"/>
        <s v="Pete Docter, David Silverman, Lee Unkrich"/>
        <s v="Antony Hoffman"/>
        <s v="David McNally"/>
        <s v="George Tillman Jr."/>
        <s v="Peyton Reed"/>
        <s v="Mike Mitchell"/>
        <s v="Thomas Carter"/>
        <s v="Nancy Meyers"/>
        <s v="Adam Shankman"/>
        <s v="Tarsem Singh"/>
        <s v="John Fawcett"/>
        <s v="Boaz Yakin"/>
        <s v="James Isaac"/>
        <s v="Joby Harold"/>
        <s v="Kar-Wai Wong"/>
        <s v="Todd Phillips"/>
        <s v="Christopher Guest"/>
        <s v="Michael Cristofer"/>
        <s v="Mathieu Kassovitz"/>
        <s v="Alejandro AmenÃ¡bar"/>
        <s v="Pat O'Connor"/>
        <s v="Christophe Gans"/>
        <s v="Sean Penn"/>
        <s v="Kurt Wimmer"/>
        <s v="Michael Rymer"/>
        <s v="Lawrence Guterman"/>
        <s v="Tom Green"/>
        <s v="Peter Chelsom"/>
        <s v="Danny Leiner"/>
        <s v="Joel Coen"/>
        <s v="Sharon Maguire"/>
        <s v="David Wain"/>
        <s v="Steve Beck"/>
        <s v="Dennie Gordon"/>
        <s v="Alejandro G. IÃ±Ã¡rritu"/>
        <s v="Paul Hunter"/>
        <s v="Richard Kelly"/>
        <s v="FabiÃ¡n Bielinsky"/>
        <s v="Jay Chandrasekhar"/>
        <s v="Karan Johar"/>
        <s v="Stephen Daldry"/>
        <s v="Robert Luketic"/>
        <s v="Nick Cassavetes"/>
        <s v="Rob Zombie"/>
        <s v="Wayne Wang"/>
        <s v="J.B. Rogers"/>
        <s v="Luke Greenfield"/>
        <s v="Clark Johnson"/>
        <s v="Mark Steven Johnson"/>
        <s v="Joel Zwick"/>
        <s v="Brad Anderson"/>
        <s v="Victor Salva"/>
        <s v="Bill Paxton"/>
        <s v="Barbet Schroeder"/>
        <s v="Joe Roth"/>
        <s v="Mark Romanek"/>
        <s v="Kinji Fukasaku"/>
        <s v="Andrew Stanton, Lee Unkrich"/>
        <s v="Carlos Saldanha, Chris Wedge"/>
        <s v="Simon Wells"/>
        <s v="George Clooney"/>
        <s v="Chris Nahon"/>
        <s v="Ellory Elkayem"/>
        <s v="Rod Lurie"/>
        <s v="Jake Kasdan"/>
        <s v="Steven Shainberg"/>
        <s v="Pedro AlmodÃ³var"/>
        <s v="Dean DeBlois, Chris Sanders"/>
        <s v="Chris Weitz, Paul Weitz"/>
        <s v="Jessie Nelson"/>
        <s v="Joel Gallen"/>
        <s v="Jesse Dylan"/>
        <s v="Neil Marshall"/>
        <s v="Don Coscarelli"/>
        <s v="Walt Becker"/>
        <s v="Marc Forster"/>
        <s v="Stephen Chow"/>
        <s v="Sylvain Chomet"/>
        <s v="Eric Bress, J. Mackye Gruber"/>
        <s v="Kevin Donovan"/>
        <s v="Roger Avary"/>
        <s v="Simon McQuoid"/>
        <s v="Louis Leterrier, Corey Yuen"/>
        <s v="Rob Schmidt"/>
        <s v="Takashi Miike"/>
        <s v="Andrew Adamson, Kelly Asbury, Conrad Vernon"/>
        <s v="Rob Marshall"/>
        <s v="Yimou Zhang"/>
        <s v="David Dobkin"/>
        <s v="Eli Roth"/>
        <s v="Michael Lembeck"/>
        <s v="Shawn Levy"/>
        <s v="Bibo Bergeron, Vicky Jenson, Rob Letterman"/>
        <s v="David R. Ellis"/>
        <s v="Park Chan-wook"/>
        <s v="Michael Moore"/>
        <s v="Steve Box, Nick Park"/>
        <s v="Bo Welch"/>
        <s v="Carl Franklin"/>
        <s v="Marc Lawrence"/>
        <s v="Richard Curtis"/>
        <s v="Vadim Perelman"/>
        <s v="Beeban Kidron"/>
        <s v="John Lasseter, Joe Ranft"/>
        <s v="Steve Carr"/>
        <s v="J.J. Abrams"/>
        <s v="Alexander Witt"/>
        <s v="Breck Eisner"/>
        <s v="Jon Favreau"/>
        <s v="Len Wiseman"/>
        <s v="Mark Waters"/>
        <s v="Jeff Tremaine"/>
        <s v="Marcus Nispel"/>
        <s v="Paul McGuigan"/>
        <s v="Tim Johnson, Karey Kirkpatrick"/>
        <s v="Tim McCanlies"/>
        <s v="Pitof"/>
        <s v="Tommy O'Haver"/>
        <s v="Peter Berg"/>
        <s v="Catherine Hardwicke"/>
        <s v="Audrey Wells"/>
        <s v="Aaron Blaise, Robert Walker"/>
        <s v="Jonathan Hensleigh"/>
        <s v="Zach Braff"/>
        <s v="Charles Herman-Wurmfeld"/>
        <s v="Peter Webber"/>
        <s v="Gary Winick"/>
        <s v="Michel Gondry"/>
        <s v="Andrew Lau, Alan Mak"/>
        <s v="Florent-Emilio Siri"/>
        <s v="Tom McCarthy"/>
        <s v="Patty Jenkins"/>
        <s v="Louis Leterrier"/>
        <s v="John Hamburg"/>
        <s v="Stephen Hillenburg, Mark Osborne"/>
        <s v="Kerry Conran"/>
        <s v="Rob McKittrick"/>
        <s v="Jay Russell"/>
        <s v="Gavin O'Connor"/>
        <s v="Eric Darnell, Tom McGrath"/>
        <s v="Kevin Bray"/>
        <s v="Bong Joon Ho"/>
        <s v="Jeff Schaffer, David Mandel, Alec Berg"/>
        <s v="Mark Rosman"/>
        <s v="Thomas Bezucha"/>
        <s v="Adam McKay"/>
        <s v="Chris Wedge, Carlos Saldanha"/>
        <s v="David S. Goyer"/>
        <s v="Richard Loncraine"/>
        <s v="Francis Lawrence"/>
        <s v="Bill Condon"/>
        <s v="Zack Snyder"/>
        <s v="Andrew Adamson"/>
        <s v="D.J. Caruso"/>
        <s v="Rawson Marshall Thurber"/>
        <s v="Stephen Gaghan"/>
        <s v="Liam Lynch"/>
        <s v="Scott Frank"/>
        <s v="Judy Morris, Warren Coleman, George Miller"/>
        <s v="John Maybury"/>
        <s v="Noah Baumbach"/>
        <s v="Mike Bigelow"/>
        <s v="Tommy Wiseau"/>
        <s v="Todd Haynes"/>
        <s v="Seth Gordon"/>
        <s v="Colin Trevorrow"/>
        <s v="Garth Jennings"/>
        <s v="Paul Greengrass"/>
        <s v="Clare Kilner"/>
        <s v="Eric Brevig"/>
        <s v="Shane Black"/>
        <s v="David Yates"/>
        <s v="Chris Kentis"/>
        <s v="Jared Hess"/>
        <s v="Geoffrey Sax"/>
        <s v="Paul Haggis"/>
        <s v="Bruce Robinson"/>
        <s v="Kelly Asbury"/>
        <s v="John Stockwell"/>
        <s v="Bennett Miller"/>
        <s v="Joss Whedon"/>
        <s v="Danny Cannon, Michael Winterbottom"/>
        <s v="John Polson"/>
        <s v="Walter Salles"/>
        <s v="Brad Bird, Jan Pinkava"/>
        <s v="Charlie Kaufman"/>
        <s v="Ã–mer Faruk Sorak"/>
        <s v="Steve Pink"/>
        <s v="Andrew Douglas"/>
        <s v="Paul Weitz"/>
        <s v="Chris Weitz"/>
        <s v="Gil Kenan"/>
        <s v="Fernando Meirelles"/>
        <s v="James Wan"/>
        <s v="David Slade"/>
        <s v="Simon J. Smith, Steve Hickner"/>
        <s v="Shane Carruth"/>
        <s v="Morgan Spurlock"/>
        <s v="Takashi Shimizu"/>
        <s v="Nigel Cole"/>
        <s v="Rian Johnson"/>
        <s v="Terry George"/>
        <s v="Tom Tykwer"/>
        <s v="Stephen J. Anderson"/>
        <s v="Kirk Jones"/>
        <s v="Jaume Collet-Serra"/>
        <s v="Chris Williams, Byron Howard"/>
        <s v="Mikael HÃ¥fstrÃ¶m"/>
        <s v="Nathan Greno, Byron Howard"/>
        <s v="Jean-FranÃ§ois Richet"/>
        <s v="Gabor Csupo"/>
        <s v="Angela Robinson"/>
        <s v="Roger Allers, Jill Culton, Anthony Stacchi"/>
        <s v="Olivier Assayas, FrÃ©dÃ©ric Auburtin, Gurinder Chadha"/>
        <s v="Andrew Stanton"/>
        <s v="Robert Rodriguez, Quentin Tarantino, Frank Miller"/>
        <s v="Karyn Kusama"/>
        <s v="Tony Giglio"/>
        <s v="Timur Bekmambetov"/>
        <s v="Ken Kwapis"/>
        <s v="Miguel Arteta"/>
        <s v="Liev Schreiber"/>
        <s v="Scott Derrickson"/>
        <s v="Todd Field"/>
        <s v="Wayne Kramer"/>
        <s v="Florian Henckel von Donnersmarck"/>
        <s v="Judd Apatow"/>
        <s v="David Moreau, Xavier Palud"/>
        <s v="Robert Schwentke"/>
        <s v="Alejandro Agresti"/>
        <s v="Chris Miller, Raman Hui"/>
        <s v="Joe Wright"/>
        <s v="Greg McLean"/>
        <s v="Julian Jarrold"/>
        <s v="Jonathan Liebesman"/>
        <s v="Yash Chopra"/>
        <s v="David Ayer"/>
        <s v="Phil Joanou"/>
        <s v="John Hillcoat"/>
        <s v="Ash Brannon, Chris Buck"/>
        <s v="Kim Ki-duk"/>
        <s v="Jon Poll"/>
        <s v="David Bowers, Sam Fell"/>
        <s v="David Schwimmer"/>
        <s v="Craig Mazin"/>
        <s v="Kirsten Sheridan"/>
        <s v="Denzel Washington"/>
        <s v="Oliver Hirschbiegel"/>
        <s v="Jason Reitman"/>
        <s v="Luc Jacquet"/>
        <s v="Joe Carnahan"/>
        <s v="Ole Bornedal"/>
        <s v="Richard LaGravenese"/>
        <s v="Darren Lynn Bousman"/>
        <s v="Michael Spierig, Peter Spierig"/>
        <s v="James McTeigue"/>
        <s v="Lee Unkrich"/>
        <s v="Carlos Saldanha"/>
        <s v="Andy Muschietti"/>
        <s v="James Gunn"/>
        <s v="Mark Osborne, John Stevenson"/>
        <s v="Pete Travis"/>
        <s v="Larry Charles"/>
        <s v="Cory Edwards, Todd Edwards, Tony Leech"/>
        <s v="Neil Burger"/>
        <s v="Andrew Dominik"/>
        <s v="Chris Carter"/>
        <s v="Josh Gordon, Will Speck"/>
        <s v="Ericson Core"/>
        <s v="Edgar Wright"/>
        <s v="John Curran"/>
        <s v="David F. Sandberg"/>
        <s v="Chris Miller"/>
        <s v="Stefen Fangmeier"/>
        <s v="Jonathan Dayton, Valerie Faris"/>
        <s v="Olivier Dahan"/>
        <s v="Lexi Alexander"/>
        <s v="Neil LaBute"/>
        <s v="Jimmy Hayward, Steve Martino"/>
        <s v="Ben Affleck"/>
        <s v="Mark Helfrich"/>
        <s v="NimrÃ³d Antal"/>
        <s v="Steve Bendelack"/>
        <s v="Kevin Munroe"/>
        <s v="Alexandre Aja"/>
        <s v="Gabriele Muccino"/>
        <s v="Andy Fickman"/>
        <s v="Robert B. Weide"/>
        <s v="Kevin Macdonald"/>
        <s v="David Frankel"/>
        <s v="Frank Miller, Robert Rodriguez"/>
        <s v="Gavin Hood"/>
        <s v="Uwe Boll"/>
        <s v="Craig Brewer"/>
        <s v="Robert Rodriguez, Eli Roth, Quentin Tarantino"/>
        <s v="Howard McCain"/>
        <s v="David Silverman"/>
        <s v="Anne Fletcher"/>
        <s v="Anthony Russo, Joe Russo"/>
        <s v="Juan Carlos Fresnadillo"/>
        <s v="Justin Lin"/>
        <s v="Xavier Gens"/>
        <s v="Tony Gilroy"/>
        <s v="Richard Eyre"/>
        <s v="Michael Davis"/>
        <s v="Aaron Seltzer, Jason Friedberg"/>
        <s v="Justin Chadwick"/>
        <s v="Ryan Fleck"/>
        <s v="Alex Garland"/>
        <s v="Shane Acker"/>
        <s v="Mark Palansky"/>
        <s v="Brian Robbins"/>
        <s v="Mennan Yapo"/>
        <s v="Goran Dukic"/>
        <s v="Mark Neveldine, Brian Taylor"/>
        <s v="Peter Hedges"/>
        <s v="Sylvain White"/>
        <s v="Nacho Vigalondo"/>
        <s v="Kirk DeMicco, Chris Sanders"/>
        <s v="Jon Hurwitz, Hayden Schlossberg"/>
        <s v="Bryan Bertino"/>
        <s v="Jaco Van Dormael"/>
        <s v="Matthew Vaughn"/>
        <s v="Kyle Newman"/>
        <s v="Shari Springer Berman, Robert Pulcini"/>
        <s v="Mike Binder"/>
        <s v="Peter Cornwell"/>
        <s v="Dax Shepard"/>
        <s v="Davis Guggenheim"/>
        <s v="James Gray"/>
        <s v="Philip G. Atwell"/>
        <s v="Richard Schenkman"/>
        <s v="Colin Strause, Greg Strause"/>
        <s v="Jorge Blanco, Javier Abad, Marcos MartÃ­nez"/>
        <s v="Mark Mylod"/>
        <s v="Nicolas Winding Refn"/>
        <s v="Martin McDonagh"/>
        <s v="Bruce A. Evans"/>
        <s v="Graham Annable, Anthony Stacchi"/>
        <s v="Matt Brown"/>
        <s v="Don Scardino"/>
        <s v="Jean-Marc VallÃ©e"/>
        <s v="Christopher McQuarrie"/>
        <s v="Christian Alvart"/>
        <s v="Phyllida Lloyd"/>
        <s v="Malcolm D. Lee, David Zucker"/>
        <s v="Jason Friedberg, Aaron Seltzer"/>
        <s v="Nicholas Stoller"/>
        <s v="Martin Weisz"/>
        <s v="Ed Harris"/>
        <s v="Duncan Jones"/>
        <s v="Anna Boden, Ryan Fleck"/>
        <s v="Craig Gillespie"/>
        <s v="RyÃ»hei Kitamura"/>
        <s v="Michael Haneke"/>
        <s v="Vincent Paronnaud, Marjane Satrapi"/>
        <s v="Tom Hooper"/>
        <s v="Michael Dowse"/>
        <s v="Marco Schnabel"/>
        <s v="Oxide Chun Pang, Danny Pang"/>
        <s v="Jim Field Smith"/>
        <s v="Joe Nussbaum"/>
        <s v="Brian Percival"/>
        <s v="Scott Stewart"/>
        <s v="Gary Shore"/>
        <s v="Greg Mottola"/>
        <s v="Gareth Edwards"/>
        <s v="Frank Miller"/>
        <s v="Patrick Tatopoulos"/>
        <s v="Genndy Tartakovsky"/>
        <s v="Kevin KÃ¶lsch, Dennis Widmyer"/>
        <s v="Kent Alterman"/>
        <s v="Lisa Cholodenko"/>
        <s v="Phil Lord, Christopher Miller"/>
        <s v="Marcus Dunstan"/>
        <s v="Dennis Iliadis"/>
        <s v="Chris Wedge"/>
        <s v="Fred Wolf"/>
        <s v="JosÃ© Padilha"/>
        <s v="Christine Jeffs"/>
        <s v="Michael Dougherty"/>
        <s v="Paul Weiland"/>
        <s v="John Lee Hancock"/>
        <s v="Ryan Murphy"/>
        <s v="Alister Grierson"/>
        <s v="Ric Roman Waugh"/>
        <s v="Jeremy Garelick"/>
        <s v="Chris Sanders, Dean DeBlois"/>
        <s v="Rob Letterman, Conrad Vernon"/>
        <s v="Matthijs van Heijningen Jr."/>
        <s v="John Carney"/>
        <s v="David Gordon Green"/>
        <s v="Mark Herman"/>
        <s v="Gregor Jordan"/>
        <s v="John Patrick Shanley"/>
        <s v="Lee Daniels"/>
        <s v="John Cameron Mitchell"/>
        <s v="Pierre Morel"/>
        <s v="M.J. Bassett"/>
        <s v="Marc Webb"/>
        <s v="Tim Hill"/>
        <s v="Carter Smith"/>
        <s v="Burr Steers"/>
        <s v="Sacha Gervasi"/>
        <s v="Peter Sollett"/>
        <s v="Makoto Shinkai"/>
        <s v="Jeff Wadlow"/>
        <s v="Ethan Maniquis, Robert Rodriguez"/>
        <s v="Guy Ritchie"/>
        <s v="Jeffrey Nachmanoff"/>
        <s v="Paul T. Scheuring"/>
        <s v="Michael Patrick King"/>
        <s v="Tom McGrath"/>
        <s v="Derrick Borte"/>
        <s v="Danny Boyle, Loveleen Tandan"/>
        <s v="Daniel Espinosa"/>
        <s v="Luca Guadagnino"/>
        <s v="Floria Sigismondi"/>
        <s v="Vincenzo Natali"/>
        <s v="Ava DuVernay"/>
        <s v="Jon M. Chu"/>
        <s v="Nick Moore"/>
        <s v="Florian Zeller"/>
        <s v="Angus MacLane"/>
        <s v="Tom Vaughan"/>
        <s v="Chad Stahelski"/>
        <s v="Sian Heder"/>
        <s v="Glenn Ficarra, John Requa"/>
        <s v="Pete Docter, Bob Peterson"/>
        <s v="Rob Letterman"/>
        <s v="Leigh Whannell"/>
        <s v="Miguel Sapochnik"/>
        <s v="Greg Berlanti"/>
        <s v="Predrag Antonijevic"/>
        <s v="Ricky Gervais, Matthew Robinson"/>
        <s v="Matt Reeves"/>
        <s v="Lee Isaac Chung"/>
        <s v="Danny Philippou, Michael Philippou"/>
        <s v="Damien Chazelle"/>
        <s v="Taika Waititi"/>
        <s v="Aaron Sorkin"/>
        <s v="Olivia Wilde"/>
        <s v="Jimmy Hayward"/>
        <s v="Peter Billingsley"/>
        <s v="Carlos Saldanha, Michael Thurmeier"/>
        <s v="John Erick Dowdle"/>
        <s v="Dexter Fletcher"/>
        <s v="Lana Wachowski"/>
        <s v="Nicholas D. Johnson, Will Merrick"/>
        <s v="Jon Watts"/>
        <s v="Christopher Landon"/>
        <s v="Chris Gorak"/>
        <s v="Jordan Peele"/>
        <s v="Joseph Kosinski"/>
        <s v="Paul King"/>
        <s v="Robert Eggers"/>
        <s v="Michael B. Jordan"/>
        <s v="Derek Cianfrance"/>
        <s v="Sergei Bodrov"/>
        <s v="Brian Taylor, Mark Neveldine"/>
        <s v="Matt Bettinelli-Olpin, Tyler Gillett"/>
        <s v="Steve Antin"/>
        <s v="Tom Gormican"/>
        <s v="Olivier Megaton"/>
        <s v="Niels Arden Oplev"/>
        <s v="David Hackl"/>
        <s v="John Luessenhop"/>
        <s v="Chris McKay"/>
        <s v="Sean Anders"/>
        <s v="Neill Blomkamp"/>
        <s v="Tomas Alfredson"/>
        <s v="Daniel Barnz"/>
        <s v="Harald Zwart"/>
        <s v="Ruben Fleischer"/>
        <s v="Denis Villeneuve"/>
        <s v="Anders Thomas Jensen"/>
        <s v="Patrick Hughes"/>
        <s v="Drew Barrymore"/>
        <s v="Ti West"/>
        <s v="Lone Scherfig"/>
        <s v="David Blue Garcia"/>
        <s v="Samuel Bayer"/>
        <s v="Patrick Lussier"/>
        <s v="Oren Peli"/>
        <s v="Dan Trachtenberg"/>
        <s v="Ari Folman"/>
        <s v="Dave Filoni"/>
        <s v="Christopher Smith"/>
        <s v="Brad Furman"/>
        <s v="Scott Sanders"/>
        <s v="Na Hong-jin"/>
        <s v="Gaspar NoÃ©"/>
        <s v="Thor Freudenthal"/>
        <s v="Jody Hill"/>
        <s v="Tommy Wirkola"/>
        <s v="James Bobin"/>
        <s v="Stiles White"/>
        <s v="Scott Cooper"/>
        <s v="Adrian Grunberg"/>
        <s v="Alan Poul"/>
        <s v="John Lasseter, Bradford Lewis"/>
        <s v="Anand Tucker"/>
        <s v="Mark Andrews, Brenda Chapman, Steve Purcell"/>
        <s v="Rupert Sanders"/>
        <s v="Olatunde Osunsanmi"/>
        <s v="Wilson Yip"/>
        <s v="Scott Beck, Bryan Woods"/>
        <s v="Felix van Groeningen"/>
        <s v="Andrea Arnold"/>
        <s v="Kevin Greutert"/>
        <s v="Grant Heslov"/>
        <s v="Dan Bradley"/>
        <s v="Jacques Audiard"/>
        <s v="Allen Hughes"/>
        <s v="Jeff Fowler"/>
        <s v="Adam Wingard"/>
        <s v="Steven R. Monroe"/>
        <s v="Lynne Ramsay"/>
        <s v="Paco Plaza, Jaume BalaguerÃ³"/>
        <s v="Evan Goldberg, Seth Rogen"/>
        <s v="Pablo LarraÃ­n"/>
        <s v="Noam Murro"/>
        <s v="RZA"/>
        <s v="David Leitch"/>
        <s v="Drew Goddard"/>
        <s v="Christian Gudegast"/>
        <s v="Todd Strauss-Schulson"/>
        <s v="Troy Nixey"/>
        <s v="Baltasar KormÃ¡kur"/>
        <s v="Eric Darnell, Tom McGrath, Conrad Vernon"/>
        <s v="Will Gluck"/>
        <s v="Farhan Akhtar"/>
        <s v="Fede Alvarez"/>
        <s v="Paul Feig"/>
        <s v="Daniel Barber"/>
        <s v="Christian Ditter"/>
        <s v="Julie Anne Robinson"/>
        <s v="Chris Addison"/>
        <s v="Akiva Schaffer"/>
        <s v="Jennifer Yuh Nelson"/>
        <s v="Juan JosÃ© Campanella"/>
        <s v="Jonathan Levine"/>
        <s v="Lorene Scafaria"/>
        <s v="Tom Ford"/>
        <s v="Rupert Wyatt"/>
        <s v="Daniel Stamm"/>
        <s v="Jodie Foster"/>
        <s v="John Wells"/>
        <s v="Nanette Burstein"/>
        <s v="Chris Renaud, Pierre Coffin"/>
        <s v="J.J. Perry"/>
        <s v="Aaron Nee, Adam Nee"/>
        <s v="Elizabeth Banks, Steven Brill, Steve Carr"/>
        <s v="Jason Winer"/>
        <s v="Lee Cronin"/>
        <s v="Carl Rinsch"/>
        <s v="Julius Avery"/>
        <s v="Alan Taylor"/>
        <s v="Atom Egoyan"/>
        <s v="R.J. Cutler"/>
        <s v="Morten Tyldum"/>
        <s v="Tom George"/>
        <s v="Cary Joji Fukunaga"/>
        <s v="Roar Uthaug"/>
        <s v="Tom Tykwer, Lana Wachowski, Lilly Wachowski"/>
        <s v="Juan Solanas"/>
        <s v="George Nolfi"/>
        <s v="Fisher Stevens"/>
        <s v="Brad Peyton"/>
        <s v="Debra Granik"/>
        <s v="Spencer Susser"/>
        <s v="Allen Coulter"/>
        <s v="Ol Parker"/>
        <s v="Nicolai Fuglsig"/>
        <s v="Stuart Beattie"/>
        <s v="Elizabeth Banks"/>
        <s v="Sarah Smith, Barry Cook"/>
        <s v="Peter Lord, Jeff Newitt"/>
        <s v="Tim Miller"/>
        <s v="Henry Alex Rubin"/>
        <s v="Anton Corbijn"/>
        <s v="Jonathan Glazer"/>
        <s v="Peter Ramsey"/>
        <s v="Gary McKendry"/>
        <s v="Jon S. Baird"/>
        <s v="Dan Scanlon"/>
        <s v="Tate Taylor"/>
        <s v="Rodrigo CortÃ©s"/>
        <s v="Joe Cornish"/>
        <s v="Chris Renaud, Kyle Balda"/>
        <s v="Michael Gracey"/>
        <s v="Guillermo del Toro, Mark Gustafson"/>
        <s v="J.C. Chandor"/>
        <s v="Ariel Vromen"/>
        <s v="BjÃ¶rn Stein, MÃ¥ns MÃ¥rlind"/>
        <s v="Adil El Arbi, Bilall Fallah"/>
        <s v="Josh Trank"/>
        <s v="Greta Gerwig"/>
        <s v="Bradley Cooper"/>
        <s v="John Francis Daley, Jonathan Goldstein"/>
        <s v="Dan Rush"/>
        <s v="Mike Mills"/>
        <s v="Scott Mann"/>
        <s v="Rishab Shetty"/>
        <s v="Tod Williams"/>
        <s v="John Michael McDonagh"/>
        <s v="Parker Finn"/>
        <s v="Mike Cahill"/>
        <s v="Jee-woon Kim"/>
        <s v="Gene Stupnitsky"/>
        <s v="Asger Leth"/>
        <s v="Hiromasa Yonebayashi"/>
        <s v="Christian Rivers"/>
        <s v="Peter Sohn"/>
        <s v="Zach Cregger"/>
        <s v="Mark Tonderai"/>
        <s v="Robert Stromberg"/>
        <s v="Jay Duplass, Mark Duplass"/>
        <s v="Mike McCoy, Scott Waugh"/>
        <s v="James Mather, Steve Saint Leger"/>
        <s v="Lisa Azuelos"/>
        <s v="Sean McNamara"/>
        <s v="James Watkins"/>
        <s v="MichaÃ«l R. Roskam"/>
        <s v="Michael Sucsy"/>
        <s v="Joachim RÃ¸nning, Espen Sandberg"/>
        <s v="Steven Quale"/>
        <s v="Chris Butler, Sam Fell"/>
        <s v="Dave Wilson"/>
        <s v="Oliver Parker"/>
        <s v="Nima Nourizadeh"/>
        <s v="Jesse Peretz"/>
        <s v="Seth MacFarlane"/>
        <s v="Charles Ferguson"/>
        <s v="Dean DeBlois"/>
        <s v="Nikolaj Arcel"/>
        <s v="Joe Russo, Anthony Russo"/>
        <s v="J.A. Bayona"/>
        <s v="Lee Toland Krieger"/>
        <s v="Michel Hazanavicius"/>
        <s v="Stephen Chbosky"/>
        <s v="Ari Sandel"/>
        <s v="Steve Martino, Michael Thurmeier"/>
        <s v="Doug Ellin"/>
        <s v="Jeff Nichols"/>
        <s v="Mike Mitchell, Walt Dohrn"/>
        <s v="Pierre Coffin, Chris Renaud"/>
        <s v="Ry Russo-Young"/>
        <s v="Conrad Vernon, Greg Tiernan"/>
        <s v="Jon Lucas, Scott Moore"/>
        <s v="James Ponsoldt"/>
        <s v="Steve McQueen"/>
        <s v="Rowan Joffe"/>
        <s v="Nat Faxon, Jim Rash"/>
        <s v="Billy Ray"/>
        <s v="Mark Osborne"/>
        <s v="Drake Doremus"/>
        <s v="Jonathan Kasdan"/>
        <s v="Nicholas Jarecki"/>
        <s v="Gonzalo LÃ³pez-Gallego"/>
        <s v="Rich Moore"/>
        <s v="Ariel Schulman, Henry Joost"/>
        <s v="Faruk Aksoy"/>
        <s v="Espen Sandberg, Joachim RÃ¸nning"/>
        <s v="Wes Ball"/>
        <s v="Scott Speer"/>
        <s v="Angelina Jolie"/>
        <s v="Ryan Coogler"/>
        <s v="Asghar Farhadi"/>
        <s v="Akiva Goldsman"/>
        <s v="Mark Williams"/>
        <s v="Brian Klugman, Lee Sternthal"/>
        <s v="Donovan Marsh"/>
        <s v="Erik Van Looy"/>
        <s v="Jason Moore"/>
        <s v="Dan Mazer"/>
        <s v="David Soren"/>
        <s v="Zal Batmanglij"/>
        <s v="Kelly Fremon Craig"/>
        <s v="Steven Knight"/>
        <s v="Gareth Evans"/>
        <s v="Eric Darnell, Simon J. Smith"/>
        <s v="Justin Zackham"/>
        <s v="Michael Cuesta"/>
        <s v="Gabe IbÃ¡Ã±ez"/>
        <s v="Michael Hoffman"/>
        <s v="Josh Cooley"/>
        <s v="Dean Devlin"/>
        <s v="Clay Kaytis, Fergal Reilly"/>
        <s v="Cody Cameron, Kris Pearn"/>
        <s v="Jake Schreier"/>
        <s v="Bradley Parker"/>
        <s v="Scott Walker"/>
        <s v="Robert Lorenz"/>
        <s v="Paco Cabezas"/>
        <s v="Justin Kurzel"/>
        <s v="Pete Docter, Ronnie Del Carmen"/>
        <s v="Harmony Korine"/>
        <s v="Ben Falcone"/>
        <s v="Matt Bettinelli-Olpin, David Bruckner, Tyler Gillett"/>
        <s v="Nic Mathieu"/>
        <s v="Henry Joost, Ariel Schulman"/>
        <s v="Benh Zeitlin"/>
        <s v="Jason Bateman"/>
        <s v="Theodore Melfi"/>
        <s v="James DeMonaco"/>
        <s v="Wally Pfister"/>
        <s v="Tim Johnson"/>
        <s v="Hany Abu-Assad"/>
        <s v="Joseph Gordon-Levitt"/>
        <s v="Don Hall, Chris Williams"/>
        <s v="Jorge R. GutiÃ©rrez"/>
        <s v="Joe Swanberg"/>
        <s v="Alessandro Carloni, Jennifer Yuh Nelson"/>
        <s v="Gregory Jacobs"/>
        <s v="Andrew Stanton, Angus MacLane"/>
        <s v="Paul Tibbitt, Mike Mitchell"/>
        <s v="Pierre Coffin, Kyle Balda"/>
        <s v="Chris Buck, Jennifer Lee"/>
        <s v="J Blakeson"/>
        <s v="Jennifer Kent"/>
        <s v="Sam Taylor-Johnson"/>
        <s v="Josie Rourke"/>
        <s v="David MichÃ´d"/>
        <s v="Alex Kurtzman"/>
        <s v="Ritesh Batra"/>
        <s v="Joshua Michael Stern"/>
        <s v="Jeremy Saulnier"/>
        <s v="Scott Waugh"/>
        <s v="Lee Unkrich, Adrian Molina"/>
        <s v="John Crowley"/>
        <s v="Cedric Nicolas-Troyan"/>
        <s v="Ken Scott"/>
        <s v="Mike Flanagan"/>
        <s v="Nicole Holofcener"/>
        <s v="Duke Johnson, Charlie Kaufman"/>
        <s v="Simon Curtis"/>
        <s v="Dean Israelite"/>
        <s v="S. Craig Zahler"/>
        <s v="Kay Cannon"/>
        <s v="Julius Onah"/>
        <s v="Steven S. DeKnight"/>
        <s v="Etan Cohen"/>
        <s v="Alfonso Gomez-Rejon"/>
        <s v="David Mackenzie"/>
        <s v="Josh Boone"/>
        <s v="S.S. Rajamouli"/>
        <s v="Thea Sharrock"/>
        <s v="Aleksander Bach"/>
        <s v="Jonathan Goldstein, John Francis Daley"/>
        <s v="Yarrow Cheney, Scott Mosier"/>
        <s v="Chris Renaud"/>
        <s v="CiarÃ¡n Foy"/>
        <s v="Rob Thomas"/>
        <s v="David Lowery"/>
        <s v="Jake Szymanski"/>
        <s v="Joel Crawford"/>
        <s v="Jeff Tomsic"/>
        <s v="James Ward Byrkit"/>
        <s v="Dan Gilroy"/>
        <s v="William Eubank"/>
        <s v="Chad Stahelski, David Leitch"/>
        <s v="Johannes Roberts"/>
        <s v="Byron Howard, Jared Bush, Rich Moore"/>
        <s v="Charise Castro Smith, Byron Howard, Jared Bush"/>
        <s v="James Marsh"/>
        <s v="Russell Crowe"/>
        <s v="DamiÃ¡n Szifron"/>
        <s v="Ilya Naishuller"/>
        <s v="Mario Miscione, Aaron Hann"/>
        <s v="Lenny Abrahamson"/>
        <s v="Marielle Heller"/>
        <s v="David Robert Mitchell"/>
        <s v="Lisa Joy"/>
        <s v="Babak Najafi"/>
        <s v="Richard Glatzer, Wash Westmoreland"/>
        <s v="Peter Landesman"/>
        <s v="AndrÃ© Ã˜vredal"/>
        <s v="Taika Waititi, Jemaine Clement"/>
        <s v="Michael Thurmeier, Galen T. Chu"/>
        <s v="Pierre Coffin, Kyle Balda, Eric Guillon"/>
        <s v="Garth Jennings, Christophe Lourdelet"/>
        <s v="Cate Shortland"/>
        <s v="James Franco"/>
        <s v="John Musker, Don Hall, Ron Clements"/>
        <s v="Dennis Gansel"/>
        <s v="Matt Ross"/>
        <s v="Malcolm D. Lee"/>
        <s v="Brian Fee"/>
        <s v="Levan Gabriadze"/>
        <s v="Anna Foerster"/>
        <s v="Jordan Vogt-Roberts"/>
        <s v="Garth Davis"/>
        <s v="Rick Famuyiwa"/>
        <s v="William Brent Bell"/>
        <s v="Joel Crawford, Januel Mercado"/>
        <s v="Dave Green"/>
        <s v="Akiva Schaffer, Jorma Taccone"/>
        <s v="Florian Gallenberger"/>
        <s v="Kenneth Lonergan"/>
        <s v="Daniel Kwan, Daniel Scheinert"/>
        <s v="Jenny Gage"/>
        <s v="Peter Atencio"/>
        <s v="Joel Edgerton"/>
        <s v="Albert Hughes"/>
        <s v="Travis Knight"/>
        <s v="Tyler Nilson, Michael Schwartz"/>
        <s v="Raja Menon"/>
        <s v="Nishikant Kamat"/>
        <s v="Otto Bathurst"/>
        <s v="Niki Caro"/>
        <s v="Emma Tammi"/>
        <s v="Nicholas Stoller, Doug Sweetland"/>
        <s v="Rodney Rothman, Bob Persichetti, Peter Ramsey"/>
        <s v="Armando Iannucci"/>
        <s v="Trey Edward Shults"/>
        <s v="Sergio Pablos, Carlos MartÃ­nez LÃ³pez"/>
        <s v="Trish Sie"/>
        <s v="Joachim RÃ¸nning"/>
        <s v="Lucia Aniello"/>
        <s v="Ali Abbas Zafar"/>
        <s v="Josh Safdie, Benny Safdie"/>
        <s v="Sam Liu"/>
        <s v="Tony Leondis"/>
        <s v="Michael Chaves"/>
        <s v="Destin Daniel Cretton"/>
        <s v="Barry Jenkins"/>
        <s v="Stefano Sollima"/>
        <s v="Richard Stanley"/>
        <s v="Yorgos Lanthimos"/>
        <s v="Steven Caple Jr."/>
        <s v="Chris Renaud, Jonathan del Val"/>
        <s v="Kyle Balda, Brad Ableson, Jonathan del Val"/>
        <s v="David M. Rosenthal"/>
        <s v="Taylor Sheridan"/>
        <s v="Darius Marder"/>
        <s v="Louis Leterrier, Justin Lin"/>
        <s v="Michael Showalter"/>
        <s v="Jonah Hill"/>
        <s v="Sean Baker"/>
        <s v="Boots Riley"/>
        <s v="Hans Petter Moland"/>
        <s v="Adam Robitel"/>
        <s v="Corin Hardy"/>
        <s v="Nick Bruno, Troy Quane"/>
        <s v="Drew Pearce"/>
        <s v="Phil Johnston, Rich Moore"/>
        <s v="HÃ¼daverdi Yavuz"/>
        <s v="Aaron Schneider"/>
        <s v="Paul Schrader"/>
        <s v="Adam Randall"/>
        <s v="Gerard McMurray"/>
        <s v="Michael Engler"/>
        <s v="Rajkumar Hirani"/>
        <s v="Justin Baldoni"/>
        <s v="Stephen Merchant"/>
        <s v="Simon Kinberg"/>
        <s v="John Krasinski"/>
        <s v="Susanna Fogel"/>
        <s v="Aaron Horvath, Michael Jelenic, Pierre Leduc"/>
        <s v="Abby Kohn, Marc Silverstein"/>
        <s v="Joe Penna"/>
        <s v="Jason Howden"/>
        <s v="David Kerr"/>
        <s v="Peter Farrelly"/>
        <s v="Panos Cosmatos"/>
        <s v="Bo Burnham"/>
        <s v="Andy Serkis"/>
        <s v="Chris Sanders"/>
        <s v="Gina Prince-Bythewood"/>
        <s v="Alejandro Monteverde"/>
        <s v="Aneesh Chaganty"/>
        <s v="Cathy Yan"/>
        <s v="David Yarovesky"/>
        <s v="Ari Aster"/>
        <s v="Tyler Gillett, Matt Bettinelli-Olpin"/>
        <s v="Wagner Moura"/>
        <s v="Harry Bradbeer"/>
        <s v="Michael Rianda, Jeff Rowe"/>
        <s v="Domee Shi"/>
        <s v="Sriram Raghavan"/>
        <s v="Pierre Perifel"/>
        <s v="Craig Zobel"/>
        <s v="Nadine Labaki"/>
        <s v="Gary Dauberman"/>
        <s v="Lorcan Finnegan"/>
        <s v="Karan Malhotra"/>
        <s v="Lars Klevberg"/>
        <s v="Brian Kirk"/>
        <s v="Lin-Manuel Miranda"/>
        <s v="Gerard Johnstone"/>
        <s v="Sam J. Levine, Jared Stern"/>
        <s v="Sam Hargrave"/>
        <s v="ChloÃ© Zhao"/>
        <s v="Autumn de Wilde"/>
        <s v="Ben Wheatley"/>
        <s v="Vince Gilligan"/>
        <s v="Nia DaCosta"/>
        <s v="Kemp Powers, Joaquim Dos Santos, Justin K. Thompson"/>
        <s v="Angel Manuel Soto"/>
        <s v="Olivia Newman"/>
        <s v="Reinaldo Marcus Green"/>
        <s v="Chandra Prakash Dwivedi"/>
        <s v="Shaka King"/>
      </sharedItems>
    </cacheField>
  </cacheFields>
  <extLst>
    <ext xmlns:x14="http://schemas.microsoft.com/office/spreadsheetml/2009/9/main" uri="{725AE2AE-9491-48be-B2B4-4EB974FC3084}">
      <x14:pivotCacheDefinition pivotCacheId="866831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8">
  <r>
    <s v="tt0035423"/>
    <x v="0"/>
    <x v="0"/>
    <n v="118"/>
    <x v="0"/>
    <n v="1.9666666666666666"/>
    <x v="0"/>
    <x v="0"/>
    <s v="Romance"/>
    <x v="0"/>
    <x v="0"/>
    <n v="87925"/>
    <n v="48000000"/>
    <x v="0"/>
    <x v="0"/>
    <x v="0"/>
    <x v="0"/>
    <n v="11"/>
    <x v="0"/>
    <x v="0"/>
    <x v="0"/>
    <x v="0"/>
  </r>
  <r>
    <s v="tt0065421"/>
    <x v="1"/>
    <x v="1"/>
    <n v="78"/>
    <x v="1"/>
    <n v="1.3"/>
    <x v="1"/>
    <x v="1"/>
    <s v="Comedy"/>
    <x v="1"/>
    <x v="1"/>
    <n v="111758"/>
    <n v="4000000"/>
    <x v="1"/>
    <x v="1"/>
    <x v="0"/>
    <x v="1"/>
    <n v="11"/>
    <x v="0"/>
    <x v="1"/>
    <x v="0"/>
    <x v="1"/>
  </r>
  <r>
    <s v="tt0065938"/>
    <x v="2"/>
    <x v="2"/>
    <n v="144"/>
    <x v="2"/>
    <n v="2.4"/>
    <x v="1"/>
    <x v="2"/>
    <s v="War"/>
    <x v="2"/>
    <x v="1"/>
    <n v="52628"/>
    <n v="4000000"/>
    <x v="2"/>
    <x v="2"/>
    <x v="1"/>
    <x v="2"/>
    <n v="1"/>
    <x v="1"/>
    <x v="1"/>
    <x v="0"/>
    <x v="2"/>
  </r>
  <r>
    <s v="tt0066026"/>
    <x v="3"/>
    <x v="3"/>
    <n v="116"/>
    <x v="0"/>
    <n v="1.9333333333333333"/>
    <x v="0"/>
    <x v="3"/>
    <s v="War"/>
    <x v="3"/>
    <x v="1"/>
    <n v="75784"/>
    <n v="3500000"/>
    <x v="3"/>
    <x v="3"/>
    <x v="0"/>
    <x v="3"/>
    <n v="25"/>
    <x v="1"/>
    <x v="1"/>
    <x v="0"/>
    <x v="3"/>
  </r>
  <r>
    <s v="tt0066206"/>
    <x v="4"/>
    <x v="4"/>
    <n v="172"/>
    <x v="2"/>
    <n v="2.8666666666666667"/>
    <x v="2"/>
    <x v="3"/>
    <s v="War"/>
    <x v="4"/>
    <x v="1"/>
    <n v="106476"/>
    <n v="12000000"/>
    <x v="4"/>
    <x v="4"/>
    <x v="0"/>
    <x v="4"/>
    <n v="4"/>
    <x v="2"/>
    <x v="1"/>
    <x v="0"/>
    <x v="4"/>
  </r>
  <r>
    <s v="tt0066434"/>
    <x v="5"/>
    <x v="5"/>
    <n v="86"/>
    <x v="1"/>
    <n v="1.4333333333333333"/>
    <x v="3"/>
    <x v="4"/>
    <s v="Thriller"/>
    <x v="5"/>
    <x v="0"/>
    <n v="53906"/>
    <n v="777000"/>
    <x v="5"/>
    <x v="5"/>
    <x v="1"/>
    <x v="5"/>
    <n v="11"/>
    <x v="3"/>
    <x v="2"/>
    <x v="0"/>
    <x v="5"/>
  </r>
  <r>
    <s v="tt0066921"/>
    <x v="6"/>
    <x v="6"/>
    <n v="136"/>
    <x v="2"/>
    <n v="2.2666666666666666"/>
    <x v="4"/>
    <x v="4"/>
    <s v="unknows"/>
    <x v="6"/>
    <x v="2"/>
    <n v="864440"/>
    <n v="2200000"/>
    <x v="6"/>
    <x v="6"/>
    <x v="0"/>
    <x v="6"/>
    <n v="19"/>
    <x v="0"/>
    <x v="2"/>
    <x v="0"/>
    <x v="6"/>
  </r>
  <r>
    <s v="tt0066995"/>
    <x v="7"/>
    <x v="7"/>
    <n v="120"/>
    <x v="0"/>
    <n v="2"/>
    <x v="5"/>
    <x v="5"/>
    <s v="Thriller"/>
    <x v="7"/>
    <x v="0"/>
    <n v="112043"/>
    <n v="7200000"/>
    <x v="7"/>
    <x v="7"/>
    <x v="0"/>
    <x v="7"/>
    <n v="14"/>
    <x v="0"/>
    <x v="2"/>
    <x v="0"/>
    <x v="7"/>
  </r>
  <r>
    <s v="tt0066999"/>
    <x v="8"/>
    <x v="8"/>
    <n v="102"/>
    <x v="0"/>
    <n v="1.7"/>
    <x v="5"/>
    <x v="6"/>
    <s v="Thriller"/>
    <x v="8"/>
    <x v="1"/>
    <n v="165277"/>
    <n v="4000000"/>
    <x v="8"/>
    <x v="8"/>
    <x v="0"/>
    <x v="8"/>
    <n v="21"/>
    <x v="0"/>
    <x v="2"/>
    <x v="0"/>
    <x v="8"/>
  </r>
  <r>
    <s v="tt0067116"/>
    <x v="9"/>
    <x v="9"/>
    <n v="104"/>
    <x v="0"/>
    <n v="1.7333333333333334"/>
    <x v="5"/>
    <x v="6"/>
    <s v="Drama"/>
    <x v="8"/>
    <x v="1"/>
    <n v="131995"/>
    <n v="1800000"/>
    <x v="9"/>
    <x v="9"/>
    <x v="0"/>
    <x v="9"/>
    <n v="7"/>
    <x v="4"/>
    <x v="2"/>
    <x v="0"/>
    <x v="9"/>
  </r>
  <r>
    <s v="tt0067185"/>
    <x v="10"/>
    <x v="10"/>
    <n v="91"/>
    <x v="0"/>
    <n v="1.5166666666666666"/>
    <x v="0"/>
    <x v="3"/>
    <s v="Romance"/>
    <x v="4"/>
    <x v="1"/>
    <n v="80626"/>
    <n v="1200000"/>
    <x v="10"/>
    <x v="10"/>
    <x v="2"/>
    <x v="10"/>
    <n v="20"/>
    <x v="0"/>
    <x v="2"/>
    <x v="0"/>
    <x v="10"/>
  </r>
  <r>
    <s v="tt0067328"/>
    <x v="11"/>
    <x v="11"/>
    <n v="118"/>
    <x v="0"/>
    <n v="1.9666666666666666"/>
    <x v="3"/>
    <x v="7"/>
    <s v="unknows"/>
    <x v="9"/>
    <x v="2"/>
    <n v="51275"/>
    <n v="1300000"/>
    <x v="11"/>
    <x v="11"/>
    <x v="0"/>
    <x v="11"/>
    <n v="2"/>
    <x v="4"/>
    <x v="2"/>
    <x v="0"/>
    <x v="11"/>
  </r>
  <r>
    <s v="tt0067800"/>
    <x v="12"/>
    <x v="12"/>
    <n v="113"/>
    <x v="0"/>
    <n v="1.8833333333333333"/>
    <x v="4"/>
    <x v="3"/>
    <s v="Thriller"/>
    <x v="3"/>
    <x v="1"/>
    <n v="63512"/>
    <n v="3251794"/>
    <x v="12"/>
    <x v="12"/>
    <x v="2"/>
    <x v="12"/>
    <n v="25"/>
    <x v="5"/>
    <x v="2"/>
    <x v="0"/>
    <x v="12"/>
  </r>
  <r>
    <s v="tt0067992"/>
    <x v="13"/>
    <x v="13"/>
    <n v="100"/>
    <x v="0"/>
    <n v="1.6666666666666667"/>
    <x v="6"/>
    <x v="0"/>
    <s v="Musical"/>
    <x v="10"/>
    <x v="1"/>
    <n v="215495"/>
    <n v="3000000"/>
    <x v="13"/>
    <x v="13"/>
    <x v="2"/>
    <x v="13"/>
    <n v="28"/>
    <x v="6"/>
    <x v="2"/>
    <x v="0"/>
    <x v="13"/>
  </r>
  <r>
    <s v="tt0068182"/>
    <x v="14"/>
    <x v="14"/>
    <n v="95"/>
    <x v="0"/>
    <n v="1.5833333333333333"/>
    <x v="5"/>
    <x v="5"/>
    <s v="Biography"/>
    <x v="10"/>
    <x v="1"/>
    <n v="60516"/>
    <n v="370000"/>
    <x v="14"/>
    <x v="14"/>
    <x v="2"/>
    <x v="14"/>
    <n v="29"/>
    <x v="0"/>
    <x v="3"/>
    <x v="0"/>
    <x v="14"/>
  </r>
  <r>
    <s v="tt0068327"/>
    <x v="15"/>
    <x v="15"/>
    <n v="124"/>
    <x v="2"/>
    <n v="2.0666666666666669"/>
    <x v="3"/>
    <x v="8"/>
    <s v="Musical"/>
    <x v="10"/>
    <x v="1"/>
    <n v="58141"/>
    <n v="4600000"/>
    <x v="15"/>
    <x v="15"/>
    <x v="2"/>
    <x v="15"/>
    <n v="13"/>
    <x v="2"/>
    <x v="3"/>
    <x v="0"/>
    <x v="15"/>
  </r>
  <r>
    <s v="tt0068473"/>
    <x v="16"/>
    <x v="16"/>
    <n v="109"/>
    <x v="0"/>
    <n v="1.8166666666666667"/>
    <x v="1"/>
    <x v="3"/>
    <s v="Thriller"/>
    <x v="8"/>
    <x v="1"/>
    <n v="117081"/>
    <n v="2000000"/>
    <x v="16"/>
    <x v="16"/>
    <x v="2"/>
    <x v="16"/>
    <n v="30"/>
    <x v="7"/>
    <x v="3"/>
    <x v="0"/>
    <x v="16"/>
  </r>
  <r>
    <s v="tt0068646"/>
    <x v="17"/>
    <x v="17"/>
    <n v="175"/>
    <x v="2"/>
    <n v="2.9166666666666665"/>
    <x v="4"/>
    <x v="3"/>
    <s v="unknows"/>
    <x v="11"/>
    <x v="2"/>
    <n v="1963432"/>
    <n v="6000000"/>
    <x v="17"/>
    <x v="17"/>
    <x v="3"/>
    <x v="17"/>
    <n v="14"/>
    <x v="3"/>
    <x v="3"/>
    <x v="0"/>
    <x v="17"/>
  </r>
  <r>
    <s v="tt0068699"/>
    <x v="18"/>
    <x v="18"/>
    <n v="105"/>
    <x v="0"/>
    <n v="1.75"/>
    <x v="3"/>
    <x v="9"/>
    <s v="Western"/>
    <x v="3"/>
    <x v="1"/>
    <n v="62224"/>
    <n v="5500000"/>
    <x v="18"/>
    <x v="18"/>
    <x v="0"/>
    <x v="18"/>
    <n v="6"/>
    <x v="8"/>
    <x v="4"/>
    <x v="0"/>
    <x v="18"/>
  </r>
  <r>
    <s v="tt0069704"/>
    <x v="19"/>
    <x v="19"/>
    <n v="110"/>
    <x v="0"/>
    <n v="1.8333333333333333"/>
    <x v="0"/>
    <x v="3"/>
    <s v="unknows"/>
    <x v="3"/>
    <x v="1"/>
    <n v="96404"/>
    <n v="750000"/>
    <x v="19"/>
    <x v="19"/>
    <x v="3"/>
    <x v="19"/>
    <n v="27"/>
    <x v="7"/>
    <x v="4"/>
    <x v="0"/>
    <x v="5"/>
  </r>
  <r>
    <s v="tt0069762"/>
    <x v="20"/>
    <x v="20"/>
    <n v="94"/>
    <x v="0"/>
    <n v="1.5666666666666667"/>
    <x v="5"/>
    <x v="6"/>
    <s v="Drama"/>
    <x v="8"/>
    <x v="1"/>
    <n v="76903"/>
    <n v="450000"/>
    <x v="20"/>
    <x v="20"/>
    <x v="2"/>
    <x v="20"/>
    <n v="13"/>
    <x v="4"/>
    <x v="4"/>
    <x v="0"/>
    <x v="19"/>
  </r>
  <r>
    <s v="tt0069995"/>
    <x v="21"/>
    <x v="21"/>
    <n v="110"/>
    <x v="0"/>
    <n v="1.8333333333333333"/>
    <x v="3"/>
    <x v="10"/>
    <s v="Mystery"/>
    <x v="1"/>
    <x v="1"/>
    <n v="60820"/>
    <n v="1500000"/>
    <x v="21"/>
    <x v="21"/>
    <x v="2"/>
    <x v="21"/>
    <n v="11"/>
    <x v="4"/>
    <x v="4"/>
    <x v="0"/>
    <x v="20"/>
  </r>
  <r>
    <s v="tt0070034"/>
    <x v="22"/>
    <x v="22"/>
    <n v="102"/>
    <x v="0"/>
    <n v="1.7"/>
    <x v="5"/>
    <x v="6"/>
    <s v="Thriller"/>
    <x v="2"/>
    <x v="1"/>
    <n v="110940"/>
    <n v="850000"/>
    <x v="22"/>
    <x v="22"/>
    <x v="2"/>
    <x v="22"/>
    <n v="26"/>
    <x v="7"/>
    <x v="4"/>
    <x v="0"/>
    <x v="21"/>
  </r>
  <r>
    <s v="tt0070047"/>
    <x v="23"/>
    <x v="23"/>
    <n v="122"/>
    <x v="2"/>
    <n v="2.0333333333333332"/>
    <x v="7"/>
    <x v="11"/>
    <s v="unknows"/>
    <x v="12"/>
    <x v="2"/>
    <n v="443710"/>
    <n v="11000000"/>
    <x v="23"/>
    <x v="23"/>
    <x v="3"/>
    <x v="23"/>
    <n v="26"/>
    <x v="0"/>
    <x v="4"/>
    <x v="0"/>
    <x v="9"/>
  </r>
  <r>
    <s v="tt0070328"/>
    <x v="24"/>
    <x v="24"/>
    <n v="121"/>
    <x v="2"/>
    <n v="2.0166666666666666"/>
    <x v="5"/>
    <x v="5"/>
    <s v="Thriller"/>
    <x v="13"/>
    <x v="0"/>
    <n v="113277"/>
    <n v="7000000"/>
    <x v="24"/>
    <x v="24"/>
    <x v="0"/>
    <x v="24"/>
    <n v="27"/>
    <x v="6"/>
    <x v="4"/>
    <x v="0"/>
    <x v="7"/>
  </r>
  <r>
    <s v="tt0070379"/>
    <x v="25"/>
    <x v="25"/>
    <n v="112"/>
    <x v="0"/>
    <n v="1.8666666666666667"/>
    <x v="4"/>
    <x v="3"/>
    <s v="Thriller"/>
    <x v="14"/>
    <x v="1"/>
    <n v="116501"/>
    <n v="500000"/>
    <x v="25"/>
    <x v="25"/>
    <x v="2"/>
    <x v="25"/>
    <n v="2"/>
    <x v="4"/>
    <x v="4"/>
    <x v="0"/>
    <x v="22"/>
  </r>
  <r>
    <s v="tt0070510"/>
    <x v="26"/>
    <x v="26"/>
    <n v="102"/>
    <x v="0"/>
    <n v="1.7"/>
    <x v="0"/>
    <x v="6"/>
    <s v="Drama"/>
    <x v="12"/>
    <x v="2"/>
    <n v="51067"/>
    <n v="2500000"/>
    <x v="12"/>
    <x v="26"/>
    <x v="2"/>
    <x v="26"/>
    <n v="9"/>
    <x v="8"/>
    <x v="4"/>
    <x v="0"/>
    <x v="11"/>
  </r>
  <r>
    <s v="tt0070511"/>
    <x v="27"/>
    <x v="27"/>
    <n v="151"/>
    <x v="2"/>
    <n v="2.5166666666666666"/>
    <x v="2"/>
    <x v="6"/>
    <s v="Drama"/>
    <x v="9"/>
    <x v="2"/>
    <n v="136272"/>
    <n v="12000000"/>
    <x v="26"/>
    <x v="27"/>
    <x v="0"/>
    <x v="27"/>
    <n v="16"/>
    <x v="0"/>
    <x v="4"/>
    <x v="0"/>
    <x v="4"/>
  </r>
  <r>
    <s v="tt0070608"/>
    <x v="28"/>
    <x v="28"/>
    <n v="83"/>
    <x v="1"/>
    <n v="1.3833333333333333"/>
    <x v="1"/>
    <x v="1"/>
    <s v="Comedy"/>
    <x v="15"/>
    <x v="1"/>
    <n v="135750"/>
    <n v="5000000"/>
    <x v="12"/>
    <x v="28"/>
    <x v="2"/>
    <x v="28"/>
    <n v="8"/>
    <x v="5"/>
    <x v="4"/>
    <x v="0"/>
    <x v="23"/>
  </r>
  <r>
    <s v="tt0070666"/>
    <x v="29"/>
    <x v="29"/>
    <n v="130"/>
    <x v="2"/>
    <n v="2.1666666666666665"/>
    <x v="2"/>
    <x v="6"/>
    <s v="Drama"/>
    <x v="8"/>
    <x v="1"/>
    <n v="131501"/>
    <n v="3000000"/>
    <x v="27"/>
    <x v="29"/>
    <x v="0"/>
    <x v="29"/>
    <n v="5"/>
    <x v="0"/>
    <x v="4"/>
    <x v="0"/>
    <x v="24"/>
  </r>
  <r>
    <s v="tt0070723"/>
    <x v="30"/>
    <x v="30"/>
    <n v="97"/>
    <x v="0"/>
    <n v="1.6166666666666667"/>
    <x v="4"/>
    <x v="9"/>
    <s v="Sci-Fi"/>
    <x v="16"/>
    <x v="1"/>
    <n v="69150"/>
    <n v="4000000"/>
    <x v="28"/>
    <x v="30"/>
    <x v="2"/>
    <x v="30"/>
    <n v="18"/>
    <x v="8"/>
    <x v="4"/>
    <x v="0"/>
    <x v="25"/>
  </r>
  <r>
    <s v="tt0070735"/>
    <x v="31"/>
    <x v="31"/>
    <n v="129"/>
    <x v="2"/>
    <n v="2.15"/>
    <x v="0"/>
    <x v="6"/>
    <s v="Drama"/>
    <x v="6"/>
    <x v="2"/>
    <n v="274104"/>
    <n v="5500000"/>
    <x v="29"/>
    <x v="31"/>
    <x v="3"/>
    <x v="31"/>
    <n v="25"/>
    <x v="0"/>
    <x v="4"/>
    <x v="0"/>
    <x v="26"/>
  </r>
  <r>
    <s v="tt0070849"/>
    <x v="32"/>
    <x v="32"/>
    <n v="129"/>
    <x v="2"/>
    <n v="2.15"/>
    <x v="3"/>
    <x v="7"/>
    <s v="unknows"/>
    <x v="17"/>
    <x v="0"/>
    <n v="57082"/>
    <n v="1250000"/>
    <x v="30"/>
    <x v="32"/>
    <x v="0"/>
    <x v="32"/>
    <n v="14"/>
    <x v="4"/>
    <x v="3"/>
    <x v="0"/>
    <x v="27"/>
  </r>
  <r>
    <s v="tt0070909"/>
    <x v="33"/>
    <x v="33"/>
    <n v="88"/>
    <x v="1"/>
    <n v="1.4666666666666666"/>
    <x v="5"/>
    <x v="3"/>
    <s v="Sci-Fi"/>
    <x v="17"/>
    <x v="0"/>
    <n v="61949"/>
    <n v="1250000"/>
    <x v="12"/>
    <x v="33"/>
    <x v="2"/>
    <x v="33"/>
    <n v="24"/>
    <x v="4"/>
    <x v="4"/>
    <x v="0"/>
    <x v="28"/>
  </r>
  <r>
    <s v="tt0070917"/>
    <x v="34"/>
    <x v="34"/>
    <n v="88"/>
    <x v="1"/>
    <n v="1.4666666666666666"/>
    <x v="7"/>
    <x v="9"/>
    <s v="Thriller"/>
    <x v="15"/>
    <x v="1"/>
    <n v="89128"/>
    <n v="810000"/>
    <x v="31"/>
    <x v="34"/>
    <x v="2"/>
    <x v="34"/>
    <n v="6"/>
    <x v="0"/>
    <x v="4"/>
    <x v="0"/>
    <x v="29"/>
  </r>
  <r>
    <s v="tt0071230"/>
    <x v="35"/>
    <x v="35"/>
    <n v="93"/>
    <x v="0"/>
    <n v="1.55"/>
    <x v="0"/>
    <x v="12"/>
    <s v="unknows"/>
    <x v="8"/>
    <x v="1"/>
    <n v="148020"/>
    <n v="2600000"/>
    <x v="32"/>
    <x v="35"/>
    <x v="3"/>
    <x v="35"/>
    <n v="7"/>
    <x v="2"/>
    <x v="5"/>
    <x v="0"/>
    <x v="30"/>
  </r>
  <r>
    <s v="tt0071315"/>
    <x v="36"/>
    <x v="36"/>
    <n v="130"/>
    <x v="2"/>
    <n v="2.1666666666666665"/>
    <x v="3"/>
    <x v="9"/>
    <s v="Thriller"/>
    <x v="18"/>
    <x v="2"/>
    <n v="342025"/>
    <n v="6000000"/>
    <x v="33"/>
    <x v="36"/>
    <x v="0"/>
    <x v="36"/>
    <n v="19"/>
    <x v="6"/>
    <x v="5"/>
    <x v="0"/>
    <x v="31"/>
  </r>
  <r>
    <s v="tt0071360"/>
    <x v="37"/>
    <x v="37"/>
    <n v="113"/>
    <x v="0"/>
    <n v="1.8833333333333333"/>
    <x v="3"/>
    <x v="9"/>
    <s v="Thriller"/>
    <x v="10"/>
    <x v="1"/>
    <n v="118229"/>
    <n v="1600000"/>
    <x v="34"/>
    <x v="37"/>
    <x v="1"/>
    <x v="37"/>
    <n v="7"/>
    <x v="8"/>
    <x v="5"/>
    <x v="0"/>
    <x v="17"/>
  </r>
  <r>
    <s v="tt0071562"/>
    <x v="38"/>
    <x v="38"/>
    <n v="202"/>
    <x v="2"/>
    <n v="3.3666666666666667"/>
    <x v="4"/>
    <x v="3"/>
    <s v="unknows"/>
    <x v="19"/>
    <x v="2"/>
    <n v="1333027"/>
    <n v="13000000"/>
    <x v="35"/>
    <x v="38"/>
    <x v="0"/>
    <x v="38"/>
    <n v="12"/>
    <x v="0"/>
    <x v="5"/>
    <x v="0"/>
    <x v="17"/>
  </r>
  <r>
    <s v="tt0071807"/>
    <x v="39"/>
    <x v="39"/>
    <n v="125"/>
    <x v="2"/>
    <n v="2.0833333333333335"/>
    <x v="5"/>
    <x v="5"/>
    <s v="Thriller"/>
    <x v="13"/>
    <x v="0"/>
    <n v="111025"/>
    <n v="7000000"/>
    <x v="36"/>
    <x v="39"/>
    <x v="0"/>
    <x v="39"/>
    <n v="14"/>
    <x v="0"/>
    <x v="5"/>
    <x v="0"/>
    <x v="7"/>
  </r>
  <r>
    <s v="tt0072271"/>
    <x v="40"/>
    <x v="40"/>
    <n v="83"/>
    <x v="1"/>
    <n v="1.3833333333333333"/>
    <x v="7"/>
    <x v="11"/>
    <s v="unknows"/>
    <x v="3"/>
    <x v="1"/>
    <n v="178769"/>
    <n v="140000"/>
    <x v="37"/>
    <x v="40"/>
    <x v="0"/>
    <x v="40"/>
    <n v="1"/>
    <x v="4"/>
    <x v="5"/>
    <x v="0"/>
    <x v="32"/>
  </r>
  <r>
    <s v="tt0072431"/>
    <x v="41"/>
    <x v="41"/>
    <n v="106"/>
    <x v="0"/>
    <n v="1.7666666666666666"/>
    <x v="0"/>
    <x v="11"/>
    <s v="unknows"/>
    <x v="9"/>
    <x v="2"/>
    <n v="166262"/>
    <n v="2800000"/>
    <x v="38"/>
    <x v="41"/>
    <x v="0"/>
    <x v="41"/>
    <n v="15"/>
    <x v="0"/>
    <x v="5"/>
    <x v="0"/>
    <x v="30"/>
  </r>
  <r>
    <s v="tt0072684"/>
    <x v="42"/>
    <x v="42"/>
    <n v="185"/>
    <x v="2"/>
    <n v="3.0833333333333335"/>
    <x v="1"/>
    <x v="3"/>
    <s v="War"/>
    <x v="12"/>
    <x v="2"/>
    <n v="178289"/>
    <n v="11000000"/>
    <x v="39"/>
    <x v="42"/>
    <x v="2"/>
    <x v="42"/>
    <n v="11"/>
    <x v="0"/>
    <x v="6"/>
    <x v="0"/>
    <x v="6"/>
  </r>
  <r>
    <s v="tt0072890"/>
    <x v="43"/>
    <x v="43"/>
    <n v="125"/>
    <x v="2"/>
    <n v="2.0833333333333335"/>
    <x v="2"/>
    <x v="6"/>
    <s v="Drama"/>
    <x v="9"/>
    <x v="2"/>
    <n v="268858"/>
    <n v="1800000"/>
    <x v="40"/>
    <x v="43"/>
    <x v="0"/>
    <x v="43"/>
    <n v="19"/>
    <x v="9"/>
    <x v="6"/>
    <x v="0"/>
    <x v="24"/>
  </r>
  <r>
    <s v="tt0073195"/>
    <x v="44"/>
    <x v="44"/>
    <n v="124"/>
    <x v="2"/>
    <n v="2.0666666666666669"/>
    <x v="1"/>
    <x v="9"/>
    <s v="Thriller"/>
    <x v="12"/>
    <x v="2"/>
    <n v="644554"/>
    <n v="7000000"/>
    <x v="41"/>
    <x v="44"/>
    <x v="3"/>
    <x v="44"/>
    <n v="20"/>
    <x v="6"/>
    <x v="6"/>
    <x v="0"/>
    <x v="33"/>
  </r>
  <r>
    <s v="tt0073341"/>
    <x v="45"/>
    <x v="45"/>
    <n v="129"/>
    <x v="2"/>
    <n v="2.15"/>
    <x v="1"/>
    <x v="13"/>
    <s v="unknows"/>
    <x v="10"/>
    <x v="1"/>
    <n v="51197"/>
    <n v="8000000"/>
    <x v="42"/>
    <x v="45"/>
    <x v="2"/>
    <x v="45"/>
    <n v="27"/>
    <x v="5"/>
    <x v="6"/>
    <x v="0"/>
    <x v="34"/>
  </r>
  <r>
    <s v="tt0073486"/>
    <x v="46"/>
    <x v="46"/>
    <n v="133"/>
    <x v="2"/>
    <n v="2.2166666666666668"/>
    <x v="3"/>
    <x v="11"/>
    <s v="unknows"/>
    <x v="20"/>
    <x v="2"/>
    <n v="1049260"/>
    <n v="3000000"/>
    <x v="43"/>
    <x v="46"/>
    <x v="3"/>
    <x v="46"/>
    <n v="19"/>
    <x v="5"/>
    <x v="6"/>
    <x v="0"/>
    <x v="35"/>
  </r>
  <r>
    <s v="tt0073629"/>
    <x v="47"/>
    <x v="47"/>
    <n v="100"/>
    <x v="0"/>
    <n v="1.6666666666666667"/>
    <x v="0"/>
    <x v="10"/>
    <s v="Musical"/>
    <x v="3"/>
    <x v="1"/>
    <n v="163210"/>
    <n v="1200000"/>
    <x v="44"/>
    <x v="47"/>
    <x v="3"/>
    <x v="47"/>
    <n v="14"/>
    <x v="10"/>
    <x v="6"/>
    <x v="0"/>
    <x v="36"/>
  </r>
  <r>
    <s v="tt0073802"/>
    <x v="48"/>
    <x v="48"/>
    <n v="117"/>
    <x v="0"/>
    <n v="1.95"/>
    <x v="4"/>
    <x v="9"/>
    <s v="Thriller"/>
    <x v="3"/>
    <x v="1"/>
    <n v="60556"/>
    <n v="20000000"/>
    <x v="45"/>
    <x v="48"/>
    <x v="1"/>
    <x v="48"/>
    <n v="24"/>
    <x v="9"/>
    <x v="6"/>
    <x v="0"/>
    <x v="37"/>
  </r>
  <r>
    <s v="tt0074119"/>
    <x v="49"/>
    <x v="49"/>
    <n v="138"/>
    <x v="2"/>
    <n v="2.2999999999999998"/>
    <x v="3"/>
    <x v="14"/>
    <s v="Thriller"/>
    <x v="4"/>
    <x v="1"/>
    <n v="123134"/>
    <n v="8500000"/>
    <x v="46"/>
    <x v="49"/>
    <x v="0"/>
    <x v="49"/>
    <n v="4"/>
    <x v="8"/>
    <x v="7"/>
    <x v="0"/>
    <x v="38"/>
  </r>
  <r>
    <s v="tt0074156"/>
    <x v="50"/>
    <x v="50"/>
    <n v="91"/>
    <x v="0"/>
    <n v="1.5166666666666666"/>
    <x v="5"/>
    <x v="6"/>
    <s v="Thriller"/>
    <x v="21"/>
    <x v="1"/>
    <n v="54149"/>
    <n v="150000"/>
    <x v="12"/>
    <x v="50"/>
    <x v="2"/>
    <x v="50"/>
    <n v="8"/>
    <x v="4"/>
    <x v="7"/>
    <x v="0"/>
    <x v="39"/>
  </r>
  <r>
    <s v="tt0074285"/>
    <x v="51"/>
    <x v="51"/>
    <n v="98"/>
    <x v="0"/>
    <n v="1.6333333333333333"/>
    <x v="7"/>
    <x v="9"/>
    <s v="unknows"/>
    <x v="3"/>
    <x v="1"/>
    <n v="201876"/>
    <n v="1800000"/>
    <x v="47"/>
    <x v="51"/>
    <x v="0"/>
    <x v="51"/>
    <n v="3"/>
    <x v="5"/>
    <x v="7"/>
    <x v="0"/>
    <x v="40"/>
  </r>
  <r>
    <s v="tt0074486"/>
    <x v="52"/>
    <x v="52"/>
    <n v="89"/>
    <x v="1"/>
    <n v="1.4833333333333334"/>
    <x v="8"/>
    <x v="10"/>
    <s v="unknows"/>
    <x v="21"/>
    <x v="1"/>
    <n v="124232"/>
    <n v="10000"/>
    <x v="48"/>
    <x v="52"/>
    <x v="1"/>
    <x v="52"/>
    <n v="19"/>
    <x v="3"/>
    <x v="8"/>
    <x v="0"/>
    <x v="41"/>
  </r>
  <r>
    <s v="tt0074812"/>
    <x v="53"/>
    <x v="53"/>
    <n v="119"/>
    <x v="0"/>
    <n v="1.9833333333333334"/>
    <x v="5"/>
    <x v="5"/>
    <s v="Sci-Fi"/>
    <x v="22"/>
    <x v="0"/>
    <n v="59826"/>
    <n v="9000000"/>
    <x v="12"/>
    <x v="53"/>
    <x v="2"/>
    <x v="53"/>
    <n v="23"/>
    <x v="6"/>
    <x v="7"/>
    <x v="0"/>
    <x v="42"/>
  </r>
  <r>
    <s v="tt0074860"/>
    <x v="54"/>
    <x v="54"/>
    <n v="125"/>
    <x v="2"/>
    <n v="2.0833333333333335"/>
    <x v="4"/>
    <x v="3"/>
    <s v="Thriller"/>
    <x v="3"/>
    <x v="1"/>
    <n v="68705"/>
    <n v="6500000"/>
    <x v="49"/>
    <x v="54"/>
    <x v="0"/>
    <x v="54"/>
    <n v="6"/>
    <x v="4"/>
    <x v="7"/>
    <x v="0"/>
    <x v="43"/>
  </r>
  <r>
    <s v="tt0074958"/>
    <x v="55"/>
    <x v="55"/>
    <n v="121"/>
    <x v="2"/>
    <n v="2.0166666666666666"/>
    <x v="3"/>
    <x v="11"/>
    <s v="unknows"/>
    <x v="12"/>
    <x v="2"/>
    <n v="166646"/>
    <n v="3800000"/>
    <x v="50"/>
    <x v="55"/>
    <x v="0"/>
    <x v="55"/>
    <n v="14"/>
    <x v="5"/>
    <x v="7"/>
    <x v="0"/>
    <x v="24"/>
  </r>
  <r>
    <s v="tt0075005"/>
    <x v="56"/>
    <x v="56"/>
    <n v="111"/>
    <x v="0"/>
    <n v="1.85"/>
    <x v="7"/>
    <x v="9"/>
    <s v="unknows"/>
    <x v="15"/>
    <x v="1"/>
    <n v="128038"/>
    <n v="2800000"/>
    <x v="51"/>
    <x v="56"/>
    <x v="0"/>
    <x v="56"/>
    <n v="25"/>
    <x v="6"/>
    <x v="7"/>
    <x v="0"/>
    <x v="44"/>
  </r>
  <r>
    <s v="tt0075029"/>
    <x v="57"/>
    <x v="57"/>
    <n v="135"/>
    <x v="2"/>
    <n v="2.25"/>
    <x v="9"/>
    <x v="11"/>
    <s v="unknows"/>
    <x v="10"/>
    <x v="1"/>
    <n v="78172"/>
    <n v="3700000"/>
    <x v="52"/>
    <x v="57"/>
    <x v="0"/>
    <x v="57"/>
    <n v="26"/>
    <x v="6"/>
    <x v="7"/>
    <x v="0"/>
    <x v="18"/>
  </r>
  <r>
    <s v="tt0075148"/>
    <x v="58"/>
    <x v="58"/>
    <n v="120"/>
    <x v="0"/>
    <n v="2"/>
    <x v="3"/>
    <x v="15"/>
    <s v="unknows"/>
    <x v="12"/>
    <x v="2"/>
    <n v="613757"/>
    <n v="960000"/>
    <x v="53"/>
    <x v="58"/>
    <x v="3"/>
    <x v="58"/>
    <n v="20"/>
    <x v="5"/>
    <x v="7"/>
    <x v="0"/>
    <x v="45"/>
  </r>
  <r>
    <s v="tt0075314"/>
    <x v="59"/>
    <x v="59"/>
    <n v="114"/>
    <x v="0"/>
    <n v="1.9"/>
    <x v="4"/>
    <x v="3"/>
    <s v="unknows"/>
    <x v="18"/>
    <x v="2"/>
    <n v="893140"/>
    <n v="1300000"/>
    <x v="54"/>
    <x v="59"/>
    <x v="0"/>
    <x v="59"/>
    <n v="8"/>
    <x v="2"/>
    <x v="7"/>
    <x v="0"/>
    <x v="22"/>
  </r>
  <r>
    <s v="tt0075686"/>
    <x v="60"/>
    <x v="60"/>
    <n v="93"/>
    <x v="0"/>
    <n v="1.55"/>
    <x v="0"/>
    <x v="7"/>
    <s v="unknows"/>
    <x v="9"/>
    <x v="2"/>
    <n v="273832"/>
    <n v="4000000"/>
    <x v="55"/>
    <x v="60"/>
    <x v="0"/>
    <x v="60"/>
    <n v="27"/>
    <x v="3"/>
    <x v="8"/>
    <x v="0"/>
    <x v="46"/>
  </r>
  <r>
    <s v="tt0075784"/>
    <x v="61"/>
    <x v="61"/>
    <n v="175"/>
    <x v="2"/>
    <n v="2.9166666666666665"/>
    <x v="3"/>
    <x v="14"/>
    <s v="War"/>
    <x v="3"/>
    <x v="1"/>
    <n v="60220"/>
    <n v="27000000"/>
    <x v="56"/>
    <x v="61"/>
    <x v="0"/>
    <x v="61"/>
    <m/>
    <x v="11"/>
    <x v="9"/>
    <x v="0"/>
    <x v="47"/>
  </r>
  <r>
    <s v="tt0075860"/>
    <x v="62"/>
    <x v="62"/>
    <n v="138"/>
    <x v="2"/>
    <n v="2.2999999999999998"/>
    <x v="3"/>
    <x v="4"/>
    <s v="unknows"/>
    <x v="2"/>
    <x v="1"/>
    <n v="212488"/>
    <n v="20000000"/>
    <x v="57"/>
    <x v="62"/>
    <x v="3"/>
    <x v="62"/>
    <n v="15"/>
    <x v="5"/>
    <x v="8"/>
    <x v="0"/>
    <x v="33"/>
  </r>
  <r>
    <s v="tt0076618"/>
    <x v="63"/>
    <x v="63"/>
    <n v="77"/>
    <x v="1"/>
    <n v="1.2833333333333334"/>
    <x v="1"/>
    <x v="1"/>
    <s v="Comedy"/>
    <x v="17"/>
    <x v="0"/>
    <n v="68287"/>
    <n v="7500000"/>
    <x v="58"/>
    <x v="63"/>
    <x v="0"/>
    <x v="63"/>
    <n v="19"/>
    <x v="6"/>
    <x v="8"/>
    <x v="0"/>
    <x v="48"/>
  </r>
  <r>
    <s v="tt0076666"/>
    <x v="64"/>
    <x v="64"/>
    <n v="118"/>
    <x v="0"/>
    <n v="1.9666666666666666"/>
    <x v="3"/>
    <x v="8"/>
    <s v="unknows"/>
    <x v="22"/>
    <x v="0"/>
    <n v="85296"/>
    <n v="3000000"/>
    <x v="59"/>
    <x v="64"/>
    <x v="3"/>
    <x v="64"/>
    <n v="12"/>
    <x v="0"/>
    <x v="8"/>
    <x v="0"/>
    <x v="49"/>
  </r>
  <r>
    <s v="tt0076729"/>
    <x v="65"/>
    <x v="65"/>
    <n v="96"/>
    <x v="0"/>
    <n v="1.6"/>
    <x v="5"/>
    <x v="5"/>
    <s v="Comedy"/>
    <x v="16"/>
    <x v="1"/>
    <n v="55469"/>
    <n v="4300000"/>
    <x v="60"/>
    <x v="65"/>
    <x v="3"/>
    <x v="65"/>
    <n v="19"/>
    <x v="12"/>
    <x v="8"/>
    <x v="0"/>
    <x v="50"/>
  </r>
  <r>
    <s v="tt0076752"/>
    <x v="66"/>
    <x v="66"/>
    <n v="125"/>
    <x v="2"/>
    <n v="2.0833333333333335"/>
    <x v="5"/>
    <x v="5"/>
    <s v="Thriller"/>
    <x v="16"/>
    <x v="1"/>
    <n v="114112"/>
    <n v="13500000"/>
    <x v="61"/>
    <x v="66"/>
    <x v="0"/>
    <x v="66"/>
    <n v="7"/>
    <x v="7"/>
    <x v="8"/>
    <x v="0"/>
    <x v="51"/>
  </r>
  <r>
    <s v="tt0076759"/>
    <x v="67"/>
    <x v="67"/>
    <n v="121"/>
    <x v="2"/>
    <n v="2.0166666666666666"/>
    <x v="5"/>
    <x v="5"/>
    <s v="Fantasy"/>
    <x v="23"/>
    <x v="2"/>
    <n v="1421081"/>
    <n v="11000000"/>
    <x v="62"/>
    <x v="67"/>
    <x v="3"/>
    <x v="67"/>
    <n v="25"/>
    <x v="12"/>
    <x v="8"/>
    <x v="0"/>
    <x v="5"/>
  </r>
  <r>
    <s v="tt0077402"/>
    <x v="68"/>
    <x v="68"/>
    <n v="127"/>
    <x v="2"/>
    <n v="2.1166666666666667"/>
    <x v="7"/>
    <x v="16"/>
    <s v="unknows"/>
    <x v="10"/>
    <x v="1"/>
    <n v="126456"/>
    <n v="650000"/>
    <x v="63"/>
    <x v="68"/>
    <x v="2"/>
    <x v="68"/>
    <n v="1"/>
    <x v="9"/>
    <x v="10"/>
    <x v="0"/>
    <x v="52"/>
  </r>
  <r>
    <s v="tt0077405"/>
    <x v="69"/>
    <x v="69"/>
    <n v="94"/>
    <x v="0"/>
    <n v="1.5666666666666667"/>
    <x v="3"/>
    <x v="7"/>
    <s v="unknows"/>
    <x v="10"/>
    <x v="1"/>
    <n v="61290"/>
    <n v="3000000"/>
    <x v="64"/>
    <x v="69"/>
    <x v="1"/>
    <x v="69"/>
    <n v="13"/>
    <x v="9"/>
    <x v="10"/>
    <x v="0"/>
    <x v="19"/>
  </r>
  <r>
    <s v="tt0077416"/>
    <x v="70"/>
    <x v="70"/>
    <n v="183"/>
    <x v="2"/>
    <n v="3.05"/>
    <x v="3"/>
    <x v="13"/>
    <s v="unknows"/>
    <x v="12"/>
    <x v="2"/>
    <n v="354527"/>
    <n v="15000000"/>
    <x v="65"/>
    <x v="70"/>
    <x v="0"/>
    <x v="70"/>
    <n v="8"/>
    <x v="0"/>
    <x v="10"/>
    <x v="0"/>
    <x v="53"/>
  </r>
  <r>
    <s v="tt0077631"/>
    <x v="71"/>
    <x v="71"/>
    <n v="110"/>
    <x v="0"/>
    <n v="1.8333333333333333"/>
    <x v="0"/>
    <x v="17"/>
    <s v="Romance"/>
    <x v="14"/>
    <x v="1"/>
    <n v="293487"/>
    <n v="6000000"/>
    <x v="66"/>
    <x v="71"/>
    <x v="3"/>
    <x v="71"/>
    <n v="13"/>
    <x v="6"/>
    <x v="10"/>
    <x v="0"/>
    <x v="54"/>
  </r>
  <r>
    <s v="tt0077651"/>
    <x v="72"/>
    <x v="72"/>
    <n v="91"/>
    <x v="0"/>
    <n v="1.5166666666666666"/>
    <x v="7"/>
    <x v="16"/>
    <s v="unknows"/>
    <x v="8"/>
    <x v="1"/>
    <n v="300736"/>
    <n v="325000"/>
    <x v="67"/>
    <x v="72"/>
    <x v="0"/>
    <x v="72"/>
    <n v="25"/>
    <x v="4"/>
    <x v="10"/>
    <x v="0"/>
    <x v="39"/>
  </r>
  <r>
    <s v="tt0077745"/>
    <x v="73"/>
    <x v="73"/>
    <n v="115"/>
    <x v="0"/>
    <n v="1.9166666666666667"/>
    <x v="7"/>
    <x v="4"/>
    <s v="unknows"/>
    <x v="3"/>
    <x v="1"/>
    <n v="67208"/>
    <n v="3500000"/>
    <x v="68"/>
    <x v="73"/>
    <x v="0"/>
    <x v="73"/>
    <n v="21"/>
    <x v="0"/>
    <x v="10"/>
    <x v="0"/>
    <x v="55"/>
  </r>
  <r>
    <s v="tt0077766"/>
    <x v="74"/>
    <x v="74"/>
    <n v="116"/>
    <x v="0"/>
    <n v="1.9333333333333333"/>
    <x v="1"/>
    <x v="10"/>
    <s v="Thriller"/>
    <x v="24"/>
    <x v="3"/>
    <n v="83238"/>
    <n v="20000000"/>
    <x v="69"/>
    <x v="74"/>
    <x v="3"/>
    <x v="74"/>
    <n v="16"/>
    <x v="6"/>
    <x v="10"/>
    <x v="0"/>
    <x v="56"/>
  </r>
  <r>
    <s v="tt0077928"/>
    <x v="75"/>
    <x v="75"/>
    <n v="121"/>
    <x v="2"/>
    <n v="2.0166666666666666"/>
    <x v="2"/>
    <x v="6"/>
    <s v="Drama"/>
    <x v="15"/>
    <x v="1"/>
    <n v="86568"/>
    <n v="2300000"/>
    <x v="70"/>
    <x v="75"/>
    <x v="0"/>
    <x v="75"/>
    <m/>
    <x v="11"/>
    <x v="11"/>
    <x v="0"/>
    <x v="57"/>
  </r>
  <r>
    <s v="tt0077975"/>
    <x v="76"/>
    <x v="76"/>
    <n v="109"/>
    <x v="0"/>
    <n v="1.8166666666666667"/>
    <x v="0"/>
    <x v="11"/>
    <s v="unknows"/>
    <x v="3"/>
    <x v="1"/>
    <n v="127184"/>
    <n v="3000000"/>
    <x v="71"/>
    <x v="76"/>
    <x v="3"/>
    <x v="76"/>
    <n v="27"/>
    <x v="7"/>
    <x v="10"/>
    <x v="0"/>
    <x v="58"/>
  </r>
  <r>
    <s v="tt0078346"/>
    <x v="77"/>
    <x v="77"/>
    <n v="143"/>
    <x v="2"/>
    <n v="2.3833333333333333"/>
    <x v="5"/>
    <x v="5"/>
    <s v="Sci-Fi"/>
    <x v="3"/>
    <x v="1"/>
    <n v="184047"/>
    <n v="55000000"/>
    <x v="72"/>
    <x v="77"/>
    <x v="3"/>
    <x v="77"/>
    <n v="10"/>
    <x v="0"/>
    <x v="10"/>
    <x v="0"/>
    <x v="44"/>
  </r>
  <r>
    <s v="tt0078748"/>
    <x v="78"/>
    <x v="78"/>
    <n v="117"/>
    <x v="0"/>
    <n v="1.95"/>
    <x v="7"/>
    <x v="4"/>
    <s v="unknows"/>
    <x v="25"/>
    <x v="2"/>
    <n v="926218"/>
    <n v="11000000"/>
    <x v="73"/>
    <x v="78"/>
    <x v="0"/>
    <x v="78"/>
    <n v="25"/>
    <x v="12"/>
    <x v="12"/>
    <x v="0"/>
    <x v="59"/>
  </r>
  <r>
    <s v="tt0078788"/>
    <x v="79"/>
    <x v="79"/>
    <n v="147"/>
    <x v="2"/>
    <n v="2.4500000000000002"/>
    <x v="3"/>
    <x v="9"/>
    <s v="War"/>
    <x v="26"/>
    <x v="2"/>
    <n v="695771"/>
    <n v="31500000"/>
    <x v="74"/>
    <x v="79"/>
    <x v="0"/>
    <x v="79"/>
    <n v="19"/>
    <x v="12"/>
    <x v="12"/>
    <x v="0"/>
    <x v="17"/>
  </r>
  <r>
    <s v="tt0078935"/>
    <x v="80"/>
    <x v="80"/>
    <n v="95"/>
    <x v="0"/>
    <n v="1.5833333333333333"/>
    <x v="1"/>
    <x v="10"/>
    <s v="unknows"/>
    <x v="24"/>
    <x v="3"/>
    <n v="59690"/>
    <n v="100000"/>
    <x v="12"/>
    <x v="80"/>
    <x v="2"/>
    <x v="80"/>
    <n v="7"/>
    <x v="2"/>
    <x v="13"/>
    <x v="0"/>
    <x v="60"/>
  </r>
  <r>
    <s v="tt0079116"/>
    <x v="81"/>
    <x v="81"/>
    <n v="112"/>
    <x v="0"/>
    <n v="1.8666666666666667"/>
    <x v="5"/>
    <x v="18"/>
    <s v="Crime"/>
    <x v="2"/>
    <x v="1"/>
    <n v="144224"/>
    <n v="8000000"/>
    <x v="75"/>
    <x v="81"/>
    <x v="0"/>
    <x v="81"/>
    <n v="22"/>
    <x v="6"/>
    <x v="12"/>
    <x v="0"/>
    <x v="61"/>
  </r>
  <r>
    <s v="tt0079417"/>
    <x v="82"/>
    <x v="82"/>
    <n v="105"/>
    <x v="0"/>
    <n v="1.75"/>
    <x v="3"/>
    <x v="11"/>
    <s v="unknows"/>
    <x v="10"/>
    <x v="1"/>
    <n v="151904"/>
    <n v="8000000"/>
    <x v="76"/>
    <x v="82"/>
    <x v="0"/>
    <x v="82"/>
    <n v="5"/>
    <x v="0"/>
    <x v="12"/>
    <x v="0"/>
    <x v="62"/>
  </r>
  <r>
    <s v="tt0079470"/>
    <x v="83"/>
    <x v="83"/>
    <n v="94"/>
    <x v="0"/>
    <n v="1.5666666666666667"/>
    <x v="0"/>
    <x v="11"/>
    <s v="unknows"/>
    <x v="9"/>
    <x v="2"/>
    <n v="416540"/>
    <n v="4000000"/>
    <x v="77"/>
    <x v="83"/>
    <x v="0"/>
    <x v="83"/>
    <n v="17"/>
    <x v="10"/>
    <x v="12"/>
    <x v="0"/>
    <x v="63"/>
  </r>
  <r>
    <s v="tt0079501"/>
    <x v="84"/>
    <x v="84"/>
    <n v="88"/>
    <x v="1"/>
    <n v="1.4666666666666666"/>
    <x v="5"/>
    <x v="5"/>
    <s v="Sci-Fi"/>
    <x v="22"/>
    <x v="0"/>
    <n v="217283"/>
    <n v="300000"/>
    <x v="78"/>
    <x v="84"/>
    <x v="1"/>
    <x v="84"/>
    <n v="12"/>
    <x v="8"/>
    <x v="12"/>
    <x v="0"/>
    <x v="64"/>
  </r>
  <r>
    <s v="tt0079522"/>
    <x v="85"/>
    <x v="85"/>
    <n v="96"/>
    <x v="0"/>
    <n v="1.6"/>
    <x v="0"/>
    <x v="3"/>
    <s v="Romance"/>
    <x v="10"/>
    <x v="1"/>
    <n v="144824"/>
    <n v="9000000"/>
    <x v="79"/>
    <x v="85"/>
    <x v="0"/>
    <x v="85"/>
    <n v="18"/>
    <x v="8"/>
    <x v="12"/>
    <x v="0"/>
    <x v="46"/>
  </r>
  <r>
    <s v="tt0079574"/>
    <x v="86"/>
    <x v="86"/>
    <n v="126"/>
    <x v="2"/>
    <n v="2.1"/>
    <x v="5"/>
    <x v="5"/>
    <s v="Sci-Fi"/>
    <x v="27"/>
    <x v="0"/>
    <n v="106688"/>
    <n v="34000000"/>
    <x v="80"/>
    <x v="86"/>
    <x v="3"/>
    <x v="86"/>
    <n v="26"/>
    <x v="6"/>
    <x v="12"/>
    <x v="0"/>
    <x v="51"/>
  </r>
  <r>
    <s v="tt0079817"/>
    <x v="87"/>
    <x v="87"/>
    <n v="119"/>
    <x v="0"/>
    <n v="1.9833333333333334"/>
    <x v="3"/>
    <x v="15"/>
    <s v="unknows"/>
    <x v="21"/>
    <x v="1"/>
    <n v="226370"/>
    <n v="7000000"/>
    <x v="81"/>
    <x v="87"/>
    <x v="0"/>
    <x v="87"/>
    <n v="14"/>
    <x v="6"/>
    <x v="12"/>
    <x v="0"/>
    <x v="65"/>
  </r>
  <r>
    <s v="tt0079945"/>
    <x v="88"/>
    <x v="88"/>
    <n v="143"/>
    <x v="2"/>
    <n v="2.3833333333333333"/>
    <x v="1"/>
    <x v="9"/>
    <s v="Sci-Fi"/>
    <x v="0"/>
    <x v="0"/>
    <n v="94985"/>
    <n v="35000000"/>
    <x v="82"/>
    <x v="88"/>
    <x v="0"/>
    <x v="88"/>
    <n v="6"/>
    <x v="0"/>
    <x v="12"/>
    <x v="0"/>
    <x v="66"/>
  </r>
  <r>
    <s v="tt0080120"/>
    <x v="89"/>
    <x v="89"/>
    <n v="93"/>
    <x v="0"/>
    <n v="1.55"/>
    <x v="5"/>
    <x v="6"/>
    <s v="Thriller"/>
    <x v="15"/>
    <x v="1"/>
    <n v="108263"/>
    <n v="4000000"/>
    <x v="83"/>
    <x v="89"/>
    <x v="0"/>
    <x v="89"/>
    <n v="1"/>
    <x v="2"/>
    <x v="12"/>
    <x v="0"/>
    <x v="67"/>
  </r>
  <r>
    <s v="tt0080339"/>
    <x v="90"/>
    <x v="90"/>
    <n v="88"/>
    <x v="1"/>
    <n v="1.4666666666666666"/>
    <x v="0"/>
    <x v="11"/>
    <s v="unknows"/>
    <x v="8"/>
    <x v="1"/>
    <n v="254328"/>
    <n v="3500000"/>
    <x v="84"/>
    <x v="90"/>
    <x v="0"/>
    <x v="90"/>
    <n v="2"/>
    <x v="7"/>
    <x v="13"/>
    <x v="0"/>
    <x v="68"/>
  </r>
  <r>
    <s v="tt0080453"/>
    <x v="91"/>
    <x v="91"/>
    <n v="104"/>
    <x v="0"/>
    <n v="1.7333333333333334"/>
    <x v="1"/>
    <x v="3"/>
    <s v="Romance"/>
    <x v="24"/>
    <x v="3"/>
    <n v="74958"/>
    <n v="4500000"/>
    <x v="85"/>
    <x v="91"/>
    <x v="0"/>
    <x v="91"/>
    <n v="19"/>
    <x v="6"/>
    <x v="13"/>
    <x v="0"/>
    <x v="54"/>
  </r>
  <r>
    <s v="tt0080455"/>
    <x v="92"/>
    <x v="92"/>
    <n v="133"/>
    <x v="2"/>
    <n v="2.2166666666666668"/>
    <x v="5"/>
    <x v="5"/>
    <s v="Comedy"/>
    <x v="4"/>
    <x v="1"/>
    <n v="209524"/>
    <n v="27500000"/>
    <x v="86"/>
    <x v="92"/>
    <x v="0"/>
    <x v="92"/>
    <n v="20"/>
    <x v="6"/>
    <x v="13"/>
    <x v="0"/>
    <x v="58"/>
  </r>
  <r>
    <s v="tt0080487"/>
    <x v="93"/>
    <x v="93"/>
    <n v="98"/>
    <x v="0"/>
    <n v="1.6333333333333333"/>
    <x v="0"/>
    <x v="15"/>
    <s v="unknows"/>
    <x v="14"/>
    <x v="1"/>
    <n v="124693"/>
    <n v="6000000"/>
    <x v="87"/>
    <x v="93"/>
    <x v="0"/>
    <x v="93"/>
    <n v="25"/>
    <x v="7"/>
    <x v="13"/>
    <x v="0"/>
    <x v="69"/>
  </r>
  <r>
    <s v="tt0080678"/>
    <x v="94"/>
    <x v="94"/>
    <n v="124"/>
    <x v="2"/>
    <n v="2.0666666666666669"/>
    <x v="2"/>
    <x v="3"/>
    <s v="unknows"/>
    <x v="18"/>
    <x v="2"/>
    <n v="253282"/>
    <n v="5000000"/>
    <x v="88"/>
    <x v="94"/>
    <x v="0"/>
    <x v="94"/>
    <n v="2"/>
    <x v="4"/>
    <x v="13"/>
    <x v="0"/>
    <x v="41"/>
  </r>
  <r>
    <s v="tt0080684"/>
    <x v="95"/>
    <x v="95"/>
    <n v="124"/>
    <x v="2"/>
    <n v="2.0666666666666669"/>
    <x v="5"/>
    <x v="5"/>
    <s v="Fantasy"/>
    <x v="20"/>
    <x v="2"/>
    <n v="1349868"/>
    <n v="18000000"/>
    <x v="89"/>
    <x v="95"/>
    <x v="3"/>
    <x v="95"/>
    <n v="17"/>
    <x v="12"/>
    <x v="13"/>
    <x v="0"/>
    <x v="70"/>
  </r>
  <r>
    <s v="tt0080745"/>
    <x v="96"/>
    <x v="96"/>
    <n v="111"/>
    <x v="0"/>
    <n v="1.85"/>
    <x v="5"/>
    <x v="5"/>
    <s v="Sci-Fi"/>
    <x v="7"/>
    <x v="0"/>
    <n v="60119"/>
    <n v="20000000"/>
    <x v="90"/>
    <x v="96"/>
    <x v="1"/>
    <x v="96"/>
    <m/>
    <x v="11"/>
    <x v="14"/>
    <x v="0"/>
    <x v="71"/>
  </r>
  <r>
    <s v="tt0080749"/>
    <x v="97"/>
    <x v="97"/>
    <n v="89"/>
    <x v="1"/>
    <n v="1.4833333333333334"/>
    <x v="7"/>
    <x v="16"/>
    <s v="unknows"/>
    <x v="22"/>
    <x v="0"/>
    <n v="81175"/>
    <n v="1000000"/>
    <x v="91"/>
    <x v="97"/>
    <x v="0"/>
    <x v="97"/>
    <m/>
    <x v="11"/>
    <x v="15"/>
    <x v="0"/>
    <x v="39"/>
  </r>
  <r>
    <s v="tt0080761"/>
    <x v="98"/>
    <x v="98"/>
    <n v="95"/>
    <x v="0"/>
    <n v="1.5833333333333333"/>
    <x v="7"/>
    <x v="9"/>
    <s v="Thriller"/>
    <x v="0"/>
    <x v="0"/>
    <n v="154210"/>
    <n v="550000"/>
    <x v="92"/>
    <x v="98"/>
    <x v="0"/>
    <x v="98"/>
    <n v="9"/>
    <x v="12"/>
    <x v="13"/>
    <x v="0"/>
    <x v="72"/>
  </r>
  <r>
    <s v="tt0080801"/>
    <x v="99"/>
    <x v="99"/>
    <n v="109"/>
    <x v="0"/>
    <n v="1.8166666666666667"/>
    <x v="1"/>
    <x v="2"/>
    <s v="unknows"/>
    <x v="21"/>
    <x v="1"/>
    <n v="58579"/>
    <n v="5000000"/>
    <x v="93"/>
    <x v="99"/>
    <x v="0"/>
    <x v="99"/>
    <n v="10"/>
    <x v="9"/>
    <x v="13"/>
    <x v="0"/>
    <x v="73"/>
  </r>
  <r>
    <s v="tt0081283"/>
    <x v="100"/>
    <x v="100"/>
    <n v="124"/>
    <x v="2"/>
    <n v="2.0666666666666669"/>
    <x v="3"/>
    <x v="11"/>
    <s v="unknows"/>
    <x v="8"/>
    <x v="1"/>
    <n v="55406"/>
    <n v="6000000"/>
    <x v="94"/>
    <x v="100"/>
    <x v="0"/>
    <x v="100"/>
    <n v="19"/>
    <x v="9"/>
    <x v="13"/>
    <x v="0"/>
    <x v="74"/>
  </r>
  <r>
    <s v="tt0081398"/>
    <x v="101"/>
    <x v="101"/>
    <n v="129"/>
    <x v="2"/>
    <n v="2.15"/>
    <x v="2"/>
    <x v="3"/>
    <s v="Sport"/>
    <x v="12"/>
    <x v="2"/>
    <n v="371674"/>
    <n v="18000000"/>
    <x v="95"/>
    <x v="101"/>
    <x v="1"/>
    <x v="101"/>
    <n v="13"/>
    <x v="5"/>
    <x v="13"/>
    <x v="0"/>
    <x v="22"/>
  </r>
  <r>
    <s v="tt0081505"/>
    <x v="102"/>
    <x v="102"/>
    <n v="146"/>
    <x v="2"/>
    <n v="2.4333333333333331"/>
    <x v="3"/>
    <x v="10"/>
    <s v="unknows"/>
    <x v="26"/>
    <x v="2"/>
    <n v="1080035"/>
    <n v="19000000"/>
    <x v="96"/>
    <x v="102"/>
    <x v="0"/>
    <x v="102"/>
    <n v="23"/>
    <x v="12"/>
    <x v="13"/>
    <x v="0"/>
    <x v="6"/>
  </r>
  <r>
    <s v="tt0081573"/>
    <x v="103"/>
    <x v="103"/>
    <n v="127"/>
    <x v="2"/>
    <n v="2.1166666666666667"/>
    <x v="5"/>
    <x v="5"/>
    <s v="Sci-Fi"/>
    <x v="22"/>
    <x v="0"/>
    <n v="112755"/>
    <n v="54000000"/>
    <x v="97"/>
    <x v="103"/>
    <x v="3"/>
    <x v="103"/>
    <n v="4"/>
    <x v="0"/>
    <x v="13"/>
    <x v="0"/>
    <x v="75"/>
  </r>
  <r>
    <s v="tt0081633"/>
    <x v="104"/>
    <x v="104"/>
    <n v="116"/>
    <x v="0"/>
    <n v="1.9333333333333333"/>
    <x v="1"/>
    <x v="2"/>
    <s v="Fantasy"/>
    <x v="17"/>
    <x v="0"/>
    <n v="67022"/>
    <n v="5000000"/>
    <x v="98"/>
    <x v="104"/>
    <x v="0"/>
    <x v="104"/>
    <n v="16"/>
    <x v="7"/>
    <x v="16"/>
    <x v="0"/>
    <x v="76"/>
  </r>
  <r>
    <s v="tt0082010"/>
    <x v="105"/>
    <x v="105"/>
    <n v="97"/>
    <x v="0"/>
    <n v="1.6166666666666667"/>
    <x v="0"/>
    <x v="10"/>
    <s v="unknows"/>
    <x v="15"/>
    <x v="1"/>
    <n v="117306"/>
    <n v="10000000"/>
    <x v="99"/>
    <x v="105"/>
    <x v="0"/>
    <x v="105"/>
    <n v="21"/>
    <x v="10"/>
    <x v="16"/>
    <x v="0"/>
    <x v="58"/>
  </r>
  <r>
    <s v="tt0082085"/>
    <x v="106"/>
    <x v="106"/>
    <n v="108"/>
    <x v="0"/>
    <n v="1.8"/>
    <x v="4"/>
    <x v="3"/>
    <s v="Mystery"/>
    <x v="3"/>
    <x v="1"/>
    <n v="60280"/>
    <n v="18000000"/>
    <x v="100"/>
    <x v="106"/>
    <x v="2"/>
    <x v="106"/>
    <n v="7"/>
    <x v="7"/>
    <x v="16"/>
    <x v="0"/>
    <x v="40"/>
  </r>
  <r>
    <s v="tt0082158"/>
    <x v="107"/>
    <x v="107"/>
    <n v="125"/>
    <x v="2"/>
    <n v="2.0833333333333335"/>
    <x v="2"/>
    <x v="3"/>
    <s v="Sport"/>
    <x v="1"/>
    <x v="1"/>
    <n v="64552"/>
    <n v="5500000"/>
    <x v="101"/>
    <x v="107"/>
    <x v="0"/>
    <x v="107"/>
    <n v="30"/>
    <x v="3"/>
    <x v="16"/>
    <x v="0"/>
    <x v="77"/>
  </r>
  <r>
    <s v="tt0082198"/>
    <x v="108"/>
    <x v="108"/>
    <n v="129"/>
    <x v="2"/>
    <n v="2.15"/>
    <x v="5"/>
    <x v="5"/>
    <s v="Fantasy"/>
    <x v="17"/>
    <x v="0"/>
    <n v="159016"/>
    <n v="20000000"/>
    <x v="102"/>
    <x v="108"/>
    <x v="0"/>
    <x v="108"/>
    <n v="16"/>
    <x v="3"/>
    <x v="17"/>
    <x v="0"/>
    <x v="78"/>
  </r>
  <r>
    <s v="tt0082340"/>
    <x v="109"/>
    <x v="109"/>
    <n v="99"/>
    <x v="0"/>
    <n v="1.65"/>
    <x v="5"/>
    <x v="5"/>
    <s v="Sci-Fi"/>
    <x v="1"/>
    <x v="1"/>
    <n v="152912"/>
    <n v="6000000"/>
    <x v="103"/>
    <x v="109"/>
    <x v="0"/>
    <x v="109"/>
    <n v="1"/>
    <x v="8"/>
    <x v="16"/>
    <x v="0"/>
    <x v="39"/>
  </r>
  <r>
    <s v="tt0082348"/>
    <x v="110"/>
    <x v="110"/>
    <n v="140"/>
    <x v="2"/>
    <n v="2.3333333333333335"/>
    <x v="1"/>
    <x v="3"/>
    <s v="Fantasy"/>
    <x v="21"/>
    <x v="1"/>
    <n v="65668"/>
    <n v="11000000"/>
    <x v="104"/>
    <x v="110"/>
    <x v="0"/>
    <x v="110"/>
    <n v="10"/>
    <x v="8"/>
    <x v="16"/>
    <x v="0"/>
    <x v="16"/>
  </r>
  <r>
    <s v="tt0082398"/>
    <x v="111"/>
    <x v="111"/>
    <n v="127"/>
    <x v="2"/>
    <n v="2.1166666666666667"/>
    <x v="5"/>
    <x v="5"/>
    <s v="Thriller"/>
    <x v="13"/>
    <x v="0"/>
    <n v="106293"/>
    <n v="28000000"/>
    <x v="105"/>
    <x v="111"/>
    <x v="0"/>
    <x v="111"/>
    <n v="24"/>
    <x v="6"/>
    <x v="16"/>
    <x v="0"/>
    <x v="79"/>
  </r>
  <r>
    <s v="tt0082406"/>
    <x v="112"/>
    <x v="112"/>
    <n v="83"/>
    <x v="1"/>
    <n v="1.3833333333333333"/>
    <x v="1"/>
    <x v="1"/>
    <s v="Drama"/>
    <x v="14"/>
    <x v="1"/>
    <n v="99485"/>
    <n v="12000000"/>
    <x v="106"/>
    <x v="112"/>
    <x v="0"/>
    <x v="112"/>
    <n v="10"/>
    <x v="7"/>
    <x v="16"/>
    <x v="0"/>
    <x v="80"/>
  </r>
  <r>
    <s v="tt0082418"/>
    <x v="113"/>
    <x v="113"/>
    <n v="87"/>
    <x v="1"/>
    <n v="1.45"/>
    <x v="7"/>
    <x v="9"/>
    <s v="Thriller"/>
    <x v="28"/>
    <x v="0"/>
    <n v="75960"/>
    <n v="1250000"/>
    <x v="107"/>
    <x v="113"/>
    <x v="0"/>
    <x v="113"/>
    <n v="1"/>
    <x v="12"/>
    <x v="16"/>
    <x v="0"/>
    <x v="81"/>
  </r>
  <r>
    <s v="tt0082495"/>
    <x v="114"/>
    <x v="114"/>
    <n v="92"/>
    <x v="0"/>
    <n v="1.5333333333333334"/>
    <x v="7"/>
    <x v="11"/>
    <s v="unknows"/>
    <x v="7"/>
    <x v="0"/>
    <n v="99791"/>
    <n v="2500000"/>
    <x v="108"/>
    <x v="114"/>
    <x v="0"/>
    <x v="114"/>
    <n v="30"/>
    <x v="4"/>
    <x v="16"/>
    <x v="0"/>
    <x v="82"/>
  </r>
  <r>
    <s v="tt0082517"/>
    <x v="115"/>
    <x v="115"/>
    <n v="92"/>
    <x v="0"/>
    <n v="1.5333333333333334"/>
    <x v="0"/>
    <x v="14"/>
    <s v="Musical"/>
    <x v="22"/>
    <x v="0"/>
    <n v="54315"/>
    <n v="11000000"/>
    <x v="109"/>
    <x v="115"/>
    <x v="0"/>
    <x v="115"/>
    <n v="12"/>
    <x v="6"/>
    <x v="16"/>
    <x v="0"/>
    <x v="30"/>
  </r>
  <r>
    <s v="tt0082694"/>
    <x v="116"/>
    <x v="116"/>
    <n v="96"/>
    <x v="0"/>
    <n v="1.6"/>
    <x v="5"/>
    <x v="5"/>
    <s v="Sci-Fi"/>
    <x v="2"/>
    <x v="1"/>
    <n v="189591"/>
    <n v="3000000"/>
    <x v="110"/>
    <x v="116"/>
    <x v="0"/>
    <x v="116"/>
    <n v="24"/>
    <x v="0"/>
    <x v="16"/>
    <x v="0"/>
    <x v="64"/>
  </r>
  <r>
    <s v="tt0082971"/>
    <x v="117"/>
    <x v="117"/>
    <n v="115"/>
    <x v="0"/>
    <n v="1.9166666666666667"/>
    <x v="5"/>
    <x v="5"/>
    <s v="unknows"/>
    <x v="26"/>
    <x v="2"/>
    <n v="1017826"/>
    <n v="18000000"/>
    <x v="111"/>
    <x v="117"/>
    <x v="3"/>
    <x v="115"/>
    <n v="12"/>
    <x v="6"/>
    <x v="16"/>
    <x v="0"/>
    <x v="33"/>
  </r>
  <r>
    <s v="tt0083131"/>
    <x v="118"/>
    <x v="118"/>
    <n v="106"/>
    <x v="0"/>
    <n v="1.7666666666666666"/>
    <x v="0"/>
    <x v="13"/>
    <s v="unknows"/>
    <x v="22"/>
    <x v="0"/>
    <n v="78295"/>
    <n v="10000000"/>
    <x v="112"/>
    <x v="118"/>
    <x v="0"/>
    <x v="117"/>
    <n v="26"/>
    <x v="6"/>
    <x v="16"/>
    <x v="0"/>
    <x v="83"/>
  </r>
  <r>
    <s v="tt0083511"/>
    <x v="119"/>
    <x v="119"/>
    <n v="96"/>
    <x v="0"/>
    <n v="1.6"/>
    <x v="5"/>
    <x v="2"/>
    <s v="Crime"/>
    <x v="17"/>
    <x v="0"/>
    <n v="83219"/>
    <n v="12000000"/>
    <x v="113"/>
    <x v="119"/>
    <x v="0"/>
    <x v="118"/>
    <n v="8"/>
    <x v="0"/>
    <x v="17"/>
    <x v="0"/>
    <x v="67"/>
  </r>
  <r>
    <s v="tt0083530"/>
    <x v="120"/>
    <x v="120"/>
    <n v="85"/>
    <x v="1"/>
    <n v="1.4166666666666667"/>
    <x v="0"/>
    <x v="4"/>
    <s v="unknows"/>
    <x v="28"/>
    <x v="0"/>
    <n v="55579"/>
    <n v="15000000"/>
    <x v="114"/>
    <x v="120"/>
    <x v="0"/>
    <x v="119"/>
    <n v="10"/>
    <x v="0"/>
    <x v="17"/>
    <x v="0"/>
    <x v="84"/>
  </r>
  <r>
    <s v="tt0083658"/>
    <x v="121"/>
    <x v="121"/>
    <n v="117"/>
    <x v="0"/>
    <n v="1.95"/>
    <x v="5"/>
    <x v="3"/>
    <s v="Sci-Fi"/>
    <x v="12"/>
    <x v="2"/>
    <n v="804935"/>
    <n v="28000000"/>
    <x v="115"/>
    <x v="121"/>
    <x v="0"/>
    <x v="120"/>
    <n v="25"/>
    <x v="6"/>
    <x v="17"/>
    <x v="0"/>
    <x v="59"/>
  </r>
  <r>
    <s v="tt0083767"/>
    <x v="122"/>
    <x v="122"/>
    <n v="120"/>
    <x v="0"/>
    <n v="2"/>
    <x v="0"/>
    <x v="0"/>
    <s v="Horror"/>
    <x v="22"/>
    <x v="0"/>
    <n v="52134"/>
    <n v="8000000"/>
    <x v="116"/>
    <x v="122"/>
    <x v="0"/>
    <x v="121"/>
    <n v="20"/>
    <x v="12"/>
    <x v="17"/>
    <x v="0"/>
    <x v="52"/>
  </r>
  <r>
    <s v="tt0083791"/>
    <x v="123"/>
    <x v="123"/>
    <n v="93"/>
    <x v="0"/>
    <n v="1.55"/>
    <x v="1"/>
    <x v="19"/>
    <s v="Fantasy"/>
    <x v="1"/>
    <x v="1"/>
    <n v="70263"/>
    <n v="15000000"/>
    <x v="117"/>
    <x v="123"/>
    <x v="0"/>
    <x v="122"/>
    <n v="17"/>
    <x v="0"/>
    <x v="17"/>
    <x v="0"/>
    <x v="85"/>
  </r>
  <r>
    <s v="tt0083866"/>
    <x v="124"/>
    <x v="124"/>
    <n v="115"/>
    <x v="0"/>
    <n v="1.9166666666666667"/>
    <x v="1"/>
    <x v="19"/>
    <s v="Sci-Fi"/>
    <x v="4"/>
    <x v="1"/>
    <n v="428935"/>
    <n v="10500000"/>
    <x v="118"/>
    <x v="124"/>
    <x v="3"/>
    <x v="123"/>
    <n v="26"/>
    <x v="12"/>
    <x v="17"/>
    <x v="0"/>
    <x v="33"/>
  </r>
  <r>
    <s v="tt0083907"/>
    <x v="125"/>
    <x v="125"/>
    <n v="85"/>
    <x v="1"/>
    <n v="1.4166666666666667"/>
    <x v="7"/>
    <x v="11"/>
    <s v="unknows"/>
    <x v="3"/>
    <x v="1"/>
    <n v="228112"/>
    <n v="350000"/>
    <x v="119"/>
    <x v="125"/>
    <x v="1"/>
    <x v="124"/>
    <n v="15"/>
    <x v="4"/>
    <x v="16"/>
    <x v="0"/>
    <x v="86"/>
  </r>
  <r>
    <s v="tt0083922"/>
    <x v="126"/>
    <x v="126"/>
    <n v="188"/>
    <x v="2"/>
    <n v="3.1333333333333333"/>
    <x v="3"/>
    <x v="11"/>
    <s v="unknows"/>
    <x v="12"/>
    <x v="2"/>
    <n v="66294"/>
    <n v="6000000"/>
    <x v="120"/>
    <x v="126"/>
    <x v="1"/>
    <x v="122"/>
    <n v="17"/>
    <x v="0"/>
    <x v="17"/>
    <x v="0"/>
    <x v="87"/>
  </r>
  <r>
    <s v="tt0083929"/>
    <x v="127"/>
    <x v="127"/>
    <n v="90"/>
    <x v="0"/>
    <n v="1.5"/>
    <x v="0"/>
    <x v="3"/>
    <s v="unknows"/>
    <x v="1"/>
    <x v="1"/>
    <n v="112959"/>
    <n v="4500000"/>
    <x v="121"/>
    <x v="127"/>
    <x v="0"/>
    <x v="125"/>
    <n v="13"/>
    <x v="10"/>
    <x v="17"/>
    <x v="0"/>
    <x v="88"/>
  </r>
  <r>
    <s v="tt0083944"/>
    <x v="128"/>
    <x v="128"/>
    <n v="93"/>
    <x v="0"/>
    <n v="1.55"/>
    <x v="5"/>
    <x v="5"/>
    <s v="Thriller"/>
    <x v="8"/>
    <x v="1"/>
    <n v="268737"/>
    <n v="15000000"/>
    <x v="122"/>
    <x v="128"/>
    <x v="3"/>
    <x v="126"/>
    <n v="22"/>
    <x v="4"/>
    <x v="17"/>
    <x v="0"/>
    <x v="89"/>
  </r>
  <r>
    <s v="tt0083972"/>
    <x v="129"/>
    <x v="129"/>
    <n v="95"/>
    <x v="0"/>
    <n v="1.5833333333333333"/>
    <x v="7"/>
    <x v="16"/>
    <s v="unknows"/>
    <x v="29"/>
    <x v="3"/>
    <n v="59141"/>
    <n v="2300000"/>
    <x v="123"/>
    <x v="129"/>
    <x v="0"/>
    <x v="125"/>
    <n v="13"/>
    <x v="10"/>
    <x v="17"/>
    <x v="0"/>
    <x v="81"/>
  </r>
  <r>
    <s v="tt0083987"/>
    <x v="130"/>
    <x v="130"/>
    <n v="191"/>
    <x v="2"/>
    <n v="3.1833333333333331"/>
    <x v="2"/>
    <x v="3"/>
    <s v="History"/>
    <x v="9"/>
    <x v="2"/>
    <n v="238002"/>
    <n v="22000000"/>
    <x v="124"/>
    <x v="130"/>
    <x v="0"/>
    <x v="127"/>
    <n v="30"/>
    <x v="5"/>
    <x v="17"/>
    <x v="0"/>
    <x v="47"/>
  </r>
  <r>
    <s v="tt0084434"/>
    <x v="131"/>
    <x v="131"/>
    <n v="124"/>
    <x v="2"/>
    <n v="2.0666666666666669"/>
    <x v="3"/>
    <x v="7"/>
    <s v="unknows"/>
    <x v="16"/>
    <x v="1"/>
    <n v="60628"/>
    <n v="7500000"/>
    <x v="125"/>
    <x v="131"/>
    <x v="3"/>
    <x v="128"/>
    <n v="28"/>
    <x v="7"/>
    <x v="17"/>
    <x v="0"/>
    <x v="90"/>
  </r>
  <r>
    <s v="tt0084516"/>
    <x v="132"/>
    <x v="132"/>
    <n v="114"/>
    <x v="0"/>
    <n v="1.9"/>
    <x v="7"/>
    <x v="16"/>
    <s v="unknows"/>
    <x v="21"/>
    <x v="1"/>
    <n v="176246"/>
    <n v="10700000"/>
    <x v="126"/>
    <x v="132"/>
    <x v="0"/>
    <x v="129"/>
    <n v="21"/>
    <x v="12"/>
    <x v="17"/>
    <x v="0"/>
    <x v="32"/>
  </r>
  <r>
    <s v="tt0084602"/>
    <x v="133"/>
    <x v="133"/>
    <n v="99"/>
    <x v="0"/>
    <n v="1.65"/>
    <x v="3"/>
    <x v="15"/>
    <s v="unknows"/>
    <x v="22"/>
    <x v="0"/>
    <n v="206636"/>
    <n v="17000000"/>
    <x v="127"/>
    <x v="133"/>
    <x v="3"/>
    <x v="130"/>
    <n v="24"/>
    <x v="12"/>
    <x v="17"/>
    <x v="0"/>
    <x v="65"/>
  </r>
  <r>
    <s v="tt0084707"/>
    <x v="134"/>
    <x v="134"/>
    <n v="150"/>
    <x v="2"/>
    <n v="2.5"/>
    <x v="3"/>
    <x v="7"/>
    <s v="unknows"/>
    <x v="15"/>
    <x v="1"/>
    <n v="51466"/>
    <n v="12000000"/>
    <x v="128"/>
    <x v="134"/>
    <x v="0"/>
    <x v="118"/>
    <n v="8"/>
    <x v="0"/>
    <x v="17"/>
    <x v="0"/>
    <x v="38"/>
  </r>
  <r>
    <s v="tt0084726"/>
    <x v="135"/>
    <x v="135"/>
    <n v="113"/>
    <x v="0"/>
    <n v="1.8833333333333333"/>
    <x v="5"/>
    <x v="5"/>
    <s v="Sci-Fi"/>
    <x v="8"/>
    <x v="1"/>
    <n v="127336"/>
    <n v="11200000"/>
    <x v="129"/>
    <x v="135"/>
    <x v="0"/>
    <x v="131"/>
    <n v="4"/>
    <x v="6"/>
    <x v="17"/>
    <x v="0"/>
    <x v="91"/>
  </r>
  <r>
    <s v="tt0084787"/>
    <x v="136"/>
    <x v="136"/>
    <n v="109"/>
    <x v="0"/>
    <n v="1.8166666666666667"/>
    <x v="7"/>
    <x v="9"/>
    <s v="Sci-Fi"/>
    <x v="18"/>
    <x v="2"/>
    <n v="453053"/>
    <n v="15000000"/>
    <x v="130"/>
    <x v="136"/>
    <x v="1"/>
    <x v="120"/>
    <n v="25"/>
    <x v="6"/>
    <x v="17"/>
    <x v="0"/>
    <x v="39"/>
  </r>
  <r>
    <s v="tt0084805"/>
    <x v="137"/>
    <x v="137"/>
    <n v="116"/>
    <x v="0"/>
    <n v="1.9333333333333333"/>
    <x v="0"/>
    <x v="3"/>
    <s v="Romance"/>
    <x v="3"/>
    <x v="1"/>
    <n v="112565"/>
    <n v="21000000"/>
    <x v="131"/>
    <x v="137"/>
    <x v="3"/>
    <x v="132"/>
    <n v="1"/>
    <x v="0"/>
    <x v="17"/>
    <x v="0"/>
    <x v="37"/>
  </r>
  <r>
    <s v="tt0084827"/>
    <x v="138"/>
    <x v="138"/>
    <n v="96"/>
    <x v="0"/>
    <n v="1.6"/>
    <x v="5"/>
    <x v="5"/>
    <s v="Sci-Fi"/>
    <x v="13"/>
    <x v="0"/>
    <n v="127099"/>
    <n v="17000000"/>
    <x v="132"/>
    <x v="138"/>
    <x v="0"/>
    <x v="133"/>
    <n v="9"/>
    <x v="7"/>
    <x v="17"/>
    <x v="0"/>
    <x v="92"/>
  </r>
  <r>
    <s v="tt0085333"/>
    <x v="139"/>
    <x v="139"/>
    <n v="110"/>
    <x v="0"/>
    <n v="1.8333333333333333"/>
    <x v="7"/>
    <x v="16"/>
    <s v="unknows"/>
    <x v="13"/>
    <x v="0"/>
    <n v="90191"/>
    <n v="9700000"/>
    <x v="133"/>
    <x v="139"/>
    <x v="0"/>
    <x v="134"/>
    <n v="9"/>
    <x v="0"/>
    <x v="18"/>
    <x v="0"/>
    <x v="39"/>
  </r>
  <r>
    <s v="tt0085334"/>
    <x v="140"/>
    <x v="140"/>
    <n v="93"/>
    <x v="0"/>
    <n v="1.55"/>
    <x v="0"/>
    <x v="19"/>
    <s v="unknows"/>
    <x v="4"/>
    <x v="1"/>
    <n v="162232"/>
    <n v="3300000"/>
    <x v="134"/>
    <x v="140"/>
    <x v="0"/>
    <x v="135"/>
    <n v="18"/>
    <x v="5"/>
    <x v="18"/>
    <x v="0"/>
    <x v="93"/>
  </r>
  <r>
    <s v="tt0085407"/>
    <x v="141"/>
    <x v="141"/>
    <n v="103"/>
    <x v="0"/>
    <n v="1.7166666666666666"/>
    <x v="3"/>
    <x v="10"/>
    <s v="Sci-Fi"/>
    <x v="14"/>
    <x v="1"/>
    <n v="75398"/>
    <n v="10000000"/>
    <x v="135"/>
    <x v="141"/>
    <x v="0"/>
    <x v="136"/>
    <n v="21"/>
    <x v="4"/>
    <x v="18"/>
    <x v="0"/>
    <x v="94"/>
  </r>
  <r>
    <s v="tt0085549"/>
    <x v="142"/>
    <x v="142"/>
    <n v="95"/>
    <x v="0"/>
    <n v="1.5833333333333333"/>
    <x v="3"/>
    <x v="8"/>
    <s v="Romance"/>
    <x v="27"/>
    <x v="0"/>
    <n v="58086"/>
    <n v="7500000"/>
    <x v="136"/>
    <x v="142"/>
    <x v="0"/>
    <x v="137"/>
    <n v="15"/>
    <x v="8"/>
    <x v="18"/>
    <x v="0"/>
    <x v="95"/>
  </r>
  <r>
    <s v="tt0085636"/>
    <x v="143"/>
    <x v="143"/>
    <n v="98"/>
    <x v="0"/>
    <n v="1.6333333333333333"/>
    <x v="7"/>
    <x v="9"/>
    <s v="Sci-Fi"/>
    <x v="30"/>
    <x v="3"/>
    <n v="59842"/>
    <n v="2500000"/>
    <x v="137"/>
    <x v="143"/>
    <x v="0"/>
    <x v="126"/>
    <n v="22"/>
    <x v="4"/>
    <x v="17"/>
    <x v="0"/>
    <x v="96"/>
  </r>
  <r>
    <s v="tt0085794"/>
    <x v="144"/>
    <x v="144"/>
    <n v="109"/>
    <x v="0"/>
    <n v="1.8166666666666667"/>
    <x v="0"/>
    <x v="6"/>
    <s v="Drama"/>
    <x v="10"/>
    <x v="1"/>
    <n v="114576"/>
    <n v="20000000"/>
    <x v="138"/>
    <x v="144"/>
    <x v="2"/>
    <x v="138"/>
    <n v="18"/>
    <x v="0"/>
    <x v="17"/>
    <x v="0"/>
    <x v="22"/>
  </r>
  <r>
    <s v="tt0085959"/>
    <x v="145"/>
    <x v="145"/>
    <n v="107"/>
    <x v="0"/>
    <n v="1.7833333333333334"/>
    <x v="0"/>
    <x v="17"/>
    <s v="unknows"/>
    <x v="15"/>
    <x v="1"/>
    <n v="123937"/>
    <n v="9000000"/>
    <x v="139"/>
    <x v="145"/>
    <x v="1"/>
    <x v="139"/>
    <n v="31"/>
    <x v="3"/>
    <x v="18"/>
    <x v="0"/>
    <x v="63"/>
  </r>
  <r>
    <s v="tt0085995"/>
    <x v="146"/>
    <x v="146"/>
    <n v="98"/>
    <x v="0"/>
    <n v="1.6333333333333333"/>
    <x v="1"/>
    <x v="2"/>
    <s v="unknows"/>
    <x v="21"/>
    <x v="1"/>
    <n v="117267"/>
    <n v="15000000"/>
    <x v="140"/>
    <x v="146"/>
    <x v="0"/>
    <x v="140"/>
    <n v="29"/>
    <x v="7"/>
    <x v="18"/>
    <x v="0"/>
    <x v="69"/>
  </r>
  <r>
    <s v="tt0086006"/>
    <x v="147"/>
    <x v="147"/>
    <n v="134"/>
    <x v="2"/>
    <n v="2.2333333333333334"/>
    <x v="5"/>
    <x v="5"/>
    <s v="Thriller"/>
    <x v="28"/>
    <x v="0"/>
    <n v="71639"/>
    <n v="36000000"/>
    <x v="141"/>
    <x v="147"/>
    <x v="0"/>
    <x v="141"/>
    <n v="6"/>
    <x v="4"/>
    <x v="18"/>
    <x v="0"/>
    <x v="70"/>
  </r>
  <r>
    <s v="tt0086034"/>
    <x v="148"/>
    <x v="148"/>
    <n v="131"/>
    <x v="2"/>
    <n v="2.1833333333333331"/>
    <x v="5"/>
    <x v="5"/>
    <s v="Thriller"/>
    <x v="7"/>
    <x v="0"/>
    <n v="110999"/>
    <n v="27500000"/>
    <x v="142"/>
    <x v="148"/>
    <x v="0"/>
    <x v="142"/>
    <n v="6"/>
    <x v="6"/>
    <x v="18"/>
    <x v="0"/>
    <x v="79"/>
  </r>
  <r>
    <s v="tt0086066"/>
    <x v="149"/>
    <x v="149"/>
    <n v="91"/>
    <x v="0"/>
    <n v="1.5166666666666666"/>
    <x v="4"/>
    <x v="3"/>
    <s v="unknows"/>
    <x v="16"/>
    <x v="1"/>
    <n v="94481"/>
    <n v="10000000"/>
    <x v="143"/>
    <x v="149"/>
    <x v="0"/>
    <x v="143"/>
    <n v="22"/>
    <x v="3"/>
    <x v="18"/>
    <x v="0"/>
    <x v="17"/>
  </r>
  <r>
    <s v="tt0086190"/>
    <x v="150"/>
    <x v="150"/>
    <n v="131"/>
    <x v="2"/>
    <n v="2.1833333333333331"/>
    <x v="5"/>
    <x v="5"/>
    <s v="Fantasy"/>
    <x v="6"/>
    <x v="2"/>
    <n v="1099045"/>
    <n v="32500000"/>
    <x v="144"/>
    <x v="150"/>
    <x v="3"/>
    <x v="144"/>
    <n v="23"/>
    <x v="12"/>
    <x v="18"/>
    <x v="0"/>
    <x v="97"/>
  </r>
  <r>
    <s v="tt0086197"/>
    <x v="151"/>
    <x v="151"/>
    <n v="193"/>
    <x v="2"/>
    <n v="3.2166666666666668"/>
    <x v="1"/>
    <x v="18"/>
    <s v="Drama"/>
    <x v="10"/>
    <x v="1"/>
    <n v="64303"/>
    <n v="27000000"/>
    <x v="145"/>
    <x v="151"/>
    <x v="2"/>
    <x v="136"/>
    <n v="21"/>
    <x v="4"/>
    <x v="18"/>
    <x v="0"/>
    <x v="55"/>
  </r>
  <r>
    <s v="tt0086200"/>
    <x v="152"/>
    <x v="152"/>
    <n v="99"/>
    <x v="0"/>
    <n v="1.65"/>
    <x v="0"/>
    <x v="6"/>
    <s v="Drama"/>
    <x v="22"/>
    <x v="0"/>
    <n v="97740"/>
    <n v="6200000"/>
    <x v="146"/>
    <x v="152"/>
    <x v="0"/>
    <x v="145"/>
    <n v="5"/>
    <x v="10"/>
    <x v="18"/>
    <x v="0"/>
    <x v="98"/>
  </r>
  <r>
    <s v="tt0086250"/>
    <x v="153"/>
    <x v="153"/>
    <n v="170"/>
    <x v="2"/>
    <n v="2.8333333333333335"/>
    <x v="4"/>
    <x v="3"/>
    <s v="unknows"/>
    <x v="6"/>
    <x v="2"/>
    <n v="891408"/>
    <n v="25000000"/>
    <x v="147"/>
    <x v="153"/>
    <x v="0"/>
    <x v="146"/>
    <n v="1"/>
    <x v="0"/>
    <x v="18"/>
    <x v="0"/>
    <x v="40"/>
  </r>
  <r>
    <s v="tt0086393"/>
    <x v="154"/>
    <x v="154"/>
    <n v="125"/>
    <x v="2"/>
    <n v="2.0833333333333335"/>
    <x v="5"/>
    <x v="5"/>
    <s v="Comedy"/>
    <x v="31"/>
    <x v="3"/>
    <n v="73565"/>
    <n v="39000000"/>
    <x v="148"/>
    <x v="154"/>
    <x v="0"/>
    <x v="147"/>
    <n v="17"/>
    <x v="6"/>
    <x v="18"/>
    <x v="0"/>
    <x v="99"/>
  </r>
  <r>
    <s v="tt0086425"/>
    <x v="155"/>
    <x v="155"/>
    <n v="132"/>
    <x v="2"/>
    <n v="2.2000000000000002"/>
    <x v="0"/>
    <x v="3"/>
    <s v="unknows"/>
    <x v="3"/>
    <x v="1"/>
    <n v="63998"/>
    <n v="8000000"/>
    <x v="149"/>
    <x v="155"/>
    <x v="3"/>
    <x v="148"/>
    <n v="20"/>
    <x v="5"/>
    <x v="18"/>
    <x v="0"/>
    <x v="100"/>
  </r>
  <r>
    <s v="tt0086465"/>
    <x v="156"/>
    <x v="156"/>
    <n v="116"/>
    <x v="0"/>
    <n v="1.9333333333333333"/>
    <x v="0"/>
    <x v="11"/>
    <s v="unknows"/>
    <x v="15"/>
    <x v="1"/>
    <n v="160631"/>
    <n v="15000000"/>
    <x v="150"/>
    <x v="156"/>
    <x v="0"/>
    <x v="149"/>
    <n v="7"/>
    <x v="6"/>
    <x v="18"/>
    <x v="0"/>
    <x v="58"/>
  </r>
  <r>
    <s v="tt0086541"/>
    <x v="157"/>
    <x v="157"/>
    <n v="87"/>
    <x v="1"/>
    <n v="1.45"/>
    <x v="7"/>
    <x v="4"/>
    <s v="Thriller"/>
    <x v="14"/>
    <x v="1"/>
    <n v="100336"/>
    <n v="5952000"/>
    <x v="151"/>
    <x v="157"/>
    <x v="2"/>
    <x v="150"/>
    <n v="4"/>
    <x v="2"/>
    <x v="18"/>
    <x v="0"/>
    <x v="94"/>
  </r>
  <r>
    <s v="tt0086567"/>
    <x v="158"/>
    <x v="158"/>
    <n v="114"/>
    <x v="0"/>
    <n v="1.9"/>
    <x v="5"/>
    <x v="3"/>
    <s v="Sci-Fi"/>
    <x v="1"/>
    <x v="1"/>
    <n v="107842"/>
    <n v="12000000"/>
    <x v="152"/>
    <x v="158"/>
    <x v="0"/>
    <x v="151"/>
    <n v="19"/>
    <x v="12"/>
    <x v="18"/>
    <x v="0"/>
    <x v="49"/>
  </r>
  <r>
    <s v="tt0086837"/>
    <x v="159"/>
    <x v="159"/>
    <n v="116"/>
    <x v="0"/>
    <n v="1.9333333333333333"/>
    <x v="1"/>
    <x v="9"/>
    <s v="Sci-Fi"/>
    <x v="13"/>
    <x v="0"/>
    <n v="55967"/>
    <n v="28000000"/>
    <x v="153"/>
    <x v="159"/>
    <x v="0"/>
    <x v="152"/>
    <n v="7"/>
    <x v="0"/>
    <x v="19"/>
    <x v="0"/>
    <x v="101"/>
  </r>
  <r>
    <s v="tt0086879"/>
    <x v="160"/>
    <x v="160"/>
    <n v="160"/>
    <x v="2"/>
    <n v="2.6666666666666665"/>
    <x v="2"/>
    <x v="3"/>
    <s v="Music"/>
    <x v="26"/>
    <x v="2"/>
    <n v="419447"/>
    <n v="18000000"/>
    <x v="154"/>
    <x v="160"/>
    <x v="0"/>
    <x v="153"/>
    <n v="6"/>
    <x v="9"/>
    <x v="19"/>
    <x v="0"/>
    <x v="35"/>
  </r>
  <r>
    <s v="tt0086960"/>
    <x v="161"/>
    <x v="161"/>
    <n v="105"/>
    <x v="0"/>
    <n v="1.75"/>
    <x v="5"/>
    <x v="2"/>
    <s v="Crime"/>
    <x v="3"/>
    <x v="1"/>
    <n v="195508"/>
    <n v="13000000"/>
    <x v="155"/>
    <x v="161"/>
    <x v="3"/>
    <x v="154"/>
    <n v="1"/>
    <x v="0"/>
    <x v="19"/>
    <x v="0"/>
    <x v="102"/>
  </r>
  <r>
    <s v="tt0086979"/>
    <x v="162"/>
    <x v="162"/>
    <n v="99"/>
    <x v="0"/>
    <n v="1.65"/>
    <x v="4"/>
    <x v="3"/>
    <s v="Thriller"/>
    <x v="2"/>
    <x v="1"/>
    <n v="102345"/>
    <n v="1500000"/>
    <x v="156"/>
    <x v="162"/>
    <x v="1"/>
    <x v="155"/>
    <n v="26"/>
    <x v="3"/>
    <x v="19"/>
    <x v="0"/>
    <x v="103"/>
  </r>
  <r>
    <s v="tt0087050"/>
    <x v="163"/>
    <x v="163"/>
    <n v="92"/>
    <x v="0"/>
    <n v="1.5333333333333334"/>
    <x v="7"/>
    <x v="16"/>
    <s v="unknows"/>
    <x v="29"/>
    <x v="3"/>
    <n v="56314"/>
    <n v="800000"/>
    <x v="157"/>
    <x v="163"/>
    <x v="0"/>
    <x v="156"/>
    <n v="9"/>
    <x v="3"/>
    <x v="19"/>
    <x v="0"/>
    <x v="104"/>
  </r>
  <r>
    <s v="tt0087078"/>
    <x v="164"/>
    <x v="164"/>
    <n v="103"/>
    <x v="0"/>
    <n v="1.7166666666666666"/>
    <x v="5"/>
    <x v="5"/>
    <s v="Fantasy"/>
    <x v="32"/>
    <x v="3"/>
    <n v="84038"/>
    <n v="18000000"/>
    <x v="158"/>
    <x v="164"/>
    <x v="0"/>
    <x v="157"/>
    <n v="29"/>
    <x v="6"/>
    <x v="19"/>
    <x v="0"/>
    <x v="25"/>
  </r>
  <r>
    <s v="tt0087182"/>
    <x v="165"/>
    <x v="165"/>
    <n v="137"/>
    <x v="2"/>
    <n v="2.2833333333333332"/>
    <x v="5"/>
    <x v="5"/>
    <s v="Sci-Fi"/>
    <x v="33"/>
    <x v="0"/>
    <n v="168752"/>
    <n v="40000000"/>
    <x v="159"/>
    <x v="165"/>
    <x v="2"/>
    <x v="158"/>
    <n v="3"/>
    <x v="0"/>
    <x v="19"/>
    <x v="0"/>
    <x v="41"/>
  </r>
  <r>
    <s v="tt0087277"/>
    <x v="166"/>
    <x v="166"/>
    <n v="107"/>
    <x v="0"/>
    <n v="1.7833333333333334"/>
    <x v="3"/>
    <x v="8"/>
    <s v="Romance"/>
    <x v="5"/>
    <x v="0"/>
    <n v="88398"/>
    <n v="8200000"/>
    <x v="160"/>
    <x v="166"/>
    <x v="0"/>
    <x v="159"/>
    <n v="17"/>
    <x v="2"/>
    <x v="19"/>
    <x v="0"/>
    <x v="105"/>
  </r>
  <r>
    <s v="tt0087298"/>
    <x v="167"/>
    <x v="167"/>
    <n v="91"/>
    <x v="0"/>
    <n v="1.5166666666666666"/>
    <x v="7"/>
    <x v="16"/>
    <s v="unknows"/>
    <x v="34"/>
    <x v="0"/>
    <n v="57811"/>
    <n v="2600000"/>
    <x v="161"/>
    <x v="167"/>
    <x v="0"/>
    <x v="160"/>
    <n v="13"/>
    <x v="8"/>
    <x v="19"/>
    <x v="0"/>
    <x v="106"/>
  </r>
  <r>
    <s v="tt0087332"/>
    <x v="168"/>
    <x v="168"/>
    <n v="105"/>
    <x v="0"/>
    <n v="1.75"/>
    <x v="5"/>
    <x v="2"/>
    <s v="Fantasy"/>
    <x v="10"/>
    <x v="1"/>
    <n v="435444"/>
    <n v="30000000"/>
    <x v="162"/>
    <x v="168"/>
    <x v="3"/>
    <x v="161"/>
    <n v="7"/>
    <x v="6"/>
    <x v="19"/>
    <x v="0"/>
    <x v="83"/>
  </r>
  <r>
    <s v="tt0087363"/>
    <x v="169"/>
    <x v="169"/>
    <n v="106"/>
    <x v="0"/>
    <n v="1.7666666666666666"/>
    <x v="0"/>
    <x v="0"/>
    <s v="Horror"/>
    <x v="21"/>
    <x v="1"/>
    <n v="239724"/>
    <n v="11000000"/>
    <x v="163"/>
    <x v="169"/>
    <x v="3"/>
    <x v="162"/>
    <n v="8"/>
    <x v="6"/>
    <x v="19"/>
    <x v="0"/>
    <x v="107"/>
  </r>
  <r>
    <s v="tt0087469"/>
    <x v="170"/>
    <x v="170"/>
    <n v="118"/>
    <x v="0"/>
    <n v="1.9666666666666666"/>
    <x v="5"/>
    <x v="5"/>
    <s v="unknows"/>
    <x v="15"/>
    <x v="1"/>
    <n v="524781"/>
    <n v="28000000"/>
    <x v="164"/>
    <x v="170"/>
    <x v="3"/>
    <x v="163"/>
    <n v="8"/>
    <x v="12"/>
    <x v="19"/>
    <x v="0"/>
    <x v="33"/>
  </r>
  <r>
    <s v="tt0087538"/>
    <x v="171"/>
    <x v="171"/>
    <n v="126"/>
    <x v="2"/>
    <n v="2.1"/>
    <x v="5"/>
    <x v="3"/>
    <s v="Family"/>
    <x v="21"/>
    <x v="1"/>
    <n v="238824"/>
    <n v="8000000"/>
    <x v="165"/>
    <x v="171"/>
    <x v="0"/>
    <x v="164"/>
    <n v="22"/>
    <x v="6"/>
    <x v="19"/>
    <x v="0"/>
    <x v="45"/>
  </r>
  <r>
    <s v="tt0087544"/>
    <x v="172"/>
    <x v="172"/>
    <n v="117"/>
    <x v="0"/>
    <n v="1.95"/>
    <x v="1"/>
    <x v="1"/>
    <s v="Sci-Fi"/>
    <x v="9"/>
    <x v="2"/>
    <n v="177702"/>
    <n v="1000000"/>
    <x v="166"/>
    <x v="172"/>
    <x v="1"/>
    <x v="165"/>
    <n v="11"/>
    <x v="3"/>
    <x v="19"/>
    <x v="0"/>
    <x v="108"/>
  </r>
  <r>
    <s v="tt0087553"/>
    <x v="173"/>
    <x v="173"/>
    <n v="141"/>
    <x v="2"/>
    <n v="2.35"/>
    <x v="2"/>
    <x v="3"/>
    <s v="History"/>
    <x v="10"/>
    <x v="1"/>
    <n v="58158"/>
    <n v="14400000"/>
    <x v="167"/>
    <x v="173"/>
    <x v="0"/>
    <x v="166"/>
    <n v="2"/>
    <x v="5"/>
    <x v="19"/>
    <x v="0"/>
    <x v="109"/>
  </r>
  <r>
    <s v="tt0087781"/>
    <x v="174"/>
    <x v="174"/>
    <n v="138"/>
    <x v="2"/>
    <n v="2.2999999999999998"/>
    <x v="3"/>
    <x v="15"/>
    <s v="unknows"/>
    <x v="3"/>
    <x v="1"/>
    <n v="51597"/>
    <n v="28000000"/>
    <x v="168"/>
    <x v="174"/>
    <x v="0"/>
    <x v="167"/>
    <n v="11"/>
    <x v="12"/>
    <x v="19"/>
    <x v="0"/>
    <x v="110"/>
  </r>
  <r>
    <s v="tt0087800"/>
    <x v="175"/>
    <x v="175"/>
    <n v="91"/>
    <x v="0"/>
    <n v="1.5166666666666666"/>
    <x v="7"/>
    <x v="11"/>
    <s v="unknows"/>
    <x v="3"/>
    <x v="1"/>
    <n v="257197"/>
    <n v="1800000"/>
    <x v="169"/>
    <x v="175"/>
    <x v="0"/>
    <x v="168"/>
    <m/>
    <x v="11"/>
    <x v="20"/>
    <x v="0"/>
    <x v="111"/>
  </r>
  <r>
    <s v="tt0087843"/>
    <x v="176"/>
    <x v="176"/>
    <n v="229"/>
    <x v="2"/>
    <n v="3.8166666666666669"/>
    <x v="4"/>
    <x v="3"/>
    <s v="unknows"/>
    <x v="6"/>
    <x v="2"/>
    <n v="369185"/>
    <n v="30000000"/>
    <x v="170"/>
    <x v="176"/>
    <x v="2"/>
    <x v="169"/>
    <n v="20"/>
    <x v="12"/>
    <x v="19"/>
    <x v="0"/>
    <x v="112"/>
  </r>
  <r>
    <s v="tt0087928"/>
    <x v="177"/>
    <x v="177"/>
    <n v="96"/>
    <x v="0"/>
    <n v="1.6"/>
    <x v="0"/>
    <x v="11"/>
    <s v="unknows"/>
    <x v="13"/>
    <x v="0"/>
    <n v="134328"/>
    <n v="4500000"/>
    <x v="171"/>
    <x v="177"/>
    <x v="0"/>
    <x v="170"/>
    <n v="10"/>
    <x v="3"/>
    <x v="19"/>
    <x v="0"/>
    <x v="113"/>
  </r>
  <r>
    <s v="tt0087985"/>
    <x v="178"/>
    <x v="178"/>
    <n v="114"/>
    <x v="0"/>
    <n v="1.9"/>
    <x v="5"/>
    <x v="3"/>
    <s v="Thriller"/>
    <x v="33"/>
    <x v="0"/>
    <n v="61550"/>
    <n v="17000000"/>
    <x v="172"/>
    <x v="178"/>
    <x v="0"/>
    <x v="171"/>
    <n v="10"/>
    <x v="10"/>
    <x v="19"/>
    <x v="0"/>
    <x v="78"/>
  </r>
  <r>
    <s v="tt0088000"/>
    <x v="179"/>
    <x v="179"/>
    <n v="90"/>
    <x v="0"/>
    <n v="1.5"/>
    <x v="0"/>
    <x v="11"/>
    <s v="unknows"/>
    <x v="5"/>
    <x v="0"/>
    <n v="57370"/>
    <n v="8000000"/>
    <x v="173"/>
    <x v="179"/>
    <x v="0"/>
    <x v="172"/>
    <n v="20"/>
    <x v="7"/>
    <x v="19"/>
    <x v="0"/>
    <x v="114"/>
  </r>
  <r>
    <s v="tt0088011"/>
    <x v="180"/>
    <x v="180"/>
    <n v="106"/>
    <x v="0"/>
    <n v="1.7666666666666666"/>
    <x v="5"/>
    <x v="5"/>
    <s v="Comedy"/>
    <x v="17"/>
    <x v="0"/>
    <n v="100966"/>
    <n v="10000000"/>
    <x v="174"/>
    <x v="180"/>
    <x v="0"/>
    <x v="173"/>
    <n v="24"/>
    <x v="3"/>
    <x v="19"/>
    <x v="0"/>
    <x v="115"/>
  </r>
  <r>
    <s v="tt0088128"/>
    <x v="181"/>
    <x v="181"/>
    <n v="93"/>
    <x v="0"/>
    <n v="1.55"/>
    <x v="0"/>
    <x v="7"/>
    <s v="unknows"/>
    <x v="16"/>
    <x v="1"/>
    <n v="123103"/>
    <n v="6500000"/>
    <x v="175"/>
    <x v="181"/>
    <x v="0"/>
    <x v="174"/>
    <n v="4"/>
    <x v="12"/>
    <x v="19"/>
    <x v="0"/>
    <x v="116"/>
  </r>
  <r>
    <s v="tt0088161"/>
    <x v="182"/>
    <x v="182"/>
    <n v="111"/>
    <x v="0"/>
    <n v="1.85"/>
    <x v="0"/>
    <x v="0"/>
    <s v="Romance"/>
    <x v="33"/>
    <x v="0"/>
    <n v="81654"/>
    <n v="11000000"/>
    <x v="176"/>
    <x v="182"/>
    <x v="0"/>
    <x v="156"/>
    <n v="9"/>
    <x v="3"/>
    <x v="19"/>
    <x v="0"/>
    <x v="117"/>
  </r>
  <r>
    <s v="tt0088170"/>
    <x v="183"/>
    <x v="183"/>
    <n v="105"/>
    <x v="0"/>
    <n v="1.75"/>
    <x v="5"/>
    <x v="5"/>
    <s v="Sci-Fi"/>
    <x v="5"/>
    <x v="0"/>
    <n v="84773"/>
    <n v="17000000"/>
    <x v="177"/>
    <x v="183"/>
    <x v="0"/>
    <x v="175"/>
    <n v="1"/>
    <x v="6"/>
    <x v="19"/>
    <x v="0"/>
    <x v="118"/>
  </r>
  <r>
    <s v="tt0088172"/>
    <x v="184"/>
    <x v="184"/>
    <n v="115"/>
    <x v="0"/>
    <n v="1.9166666666666667"/>
    <x v="10"/>
    <x v="4"/>
    <s v="unknows"/>
    <x v="16"/>
    <x v="1"/>
    <n v="50516"/>
    <n v="22000000"/>
    <x v="178"/>
    <x v="184"/>
    <x v="1"/>
    <x v="176"/>
    <n v="14"/>
    <x v="0"/>
    <x v="19"/>
    <x v="0"/>
    <x v="39"/>
  </r>
  <r>
    <s v="tt0088247"/>
    <x v="185"/>
    <x v="185"/>
    <n v="107"/>
    <x v="0"/>
    <n v="1.7833333333333334"/>
    <x v="5"/>
    <x v="4"/>
    <s v="unknows"/>
    <x v="12"/>
    <x v="2"/>
    <n v="904995"/>
    <n v="6400000"/>
    <x v="179"/>
    <x v="185"/>
    <x v="0"/>
    <x v="177"/>
    <n v="26"/>
    <x v="4"/>
    <x v="19"/>
    <x v="0"/>
    <x v="119"/>
  </r>
  <r>
    <s v="tt0088258"/>
    <x v="186"/>
    <x v="186"/>
    <n v="82"/>
    <x v="1"/>
    <n v="1.3666666666666667"/>
    <x v="0"/>
    <x v="8"/>
    <s v="unknows"/>
    <x v="4"/>
    <x v="1"/>
    <n v="144686"/>
    <n v="2500000"/>
    <x v="180"/>
    <x v="186"/>
    <x v="1"/>
    <x v="178"/>
    <n v="2"/>
    <x v="3"/>
    <x v="19"/>
    <x v="0"/>
    <x v="120"/>
  </r>
  <r>
    <s v="tt0088286"/>
    <x v="187"/>
    <x v="187"/>
    <n v="90"/>
    <x v="0"/>
    <n v="1.5"/>
    <x v="0"/>
    <x v="6"/>
    <s v="Music"/>
    <x v="14"/>
    <x v="1"/>
    <n v="71297"/>
    <n v="9000000"/>
    <x v="181"/>
    <x v="187"/>
    <x v="0"/>
    <x v="164"/>
    <n v="22"/>
    <x v="6"/>
    <x v="19"/>
    <x v="0"/>
    <x v="68"/>
  </r>
  <r>
    <s v="tt0088323"/>
    <x v="188"/>
    <x v="188"/>
    <n v="102"/>
    <x v="0"/>
    <n v="1.7"/>
    <x v="1"/>
    <x v="3"/>
    <s v="Family"/>
    <x v="21"/>
    <x v="1"/>
    <n v="152948"/>
    <n v="27000000"/>
    <x v="182"/>
    <x v="188"/>
    <x v="2"/>
    <x v="179"/>
    <n v="6"/>
    <x v="8"/>
    <x v="19"/>
    <x v="0"/>
    <x v="121"/>
  </r>
  <r>
    <s v="tt0088680"/>
    <x v="189"/>
    <x v="189"/>
    <n v="97"/>
    <x v="0"/>
    <n v="1.6166666666666667"/>
    <x v="0"/>
    <x v="6"/>
    <s v="Drama"/>
    <x v="2"/>
    <x v="1"/>
    <n v="77480"/>
    <n v="4500000"/>
    <x v="183"/>
    <x v="189"/>
    <x v="1"/>
    <x v="180"/>
    <n v="16"/>
    <x v="10"/>
    <x v="21"/>
    <x v="0"/>
    <x v="22"/>
  </r>
  <r>
    <s v="tt0088763"/>
    <x v="190"/>
    <x v="190"/>
    <n v="116"/>
    <x v="0"/>
    <n v="1.9333333333333333"/>
    <x v="1"/>
    <x v="2"/>
    <s v="Sci-Fi"/>
    <x v="25"/>
    <x v="2"/>
    <n v="1272378"/>
    <n v="19000000"/>
    <x v="184"/>
    <x v="190"/>
    <x v="3"/>
    <x v="181"/>
    <n v="3"/>
    <x v="7"/>
    <x v="21"/>
    <x v="0"/>
    <x v="115"/>
  </r>
  <r>
    <s v="tt0088846"/>
    <x v="191"/>
    <x v="191"/>
    <n v="132"/>
    <x v="2"/>
    <n v="2.2000000000000002"/>
    <x v="3"/>
    <x v="4"/>
    <s v="Thriller"/>
    <x v="4"/>
    <x v="1"/>
    <n v="208178"/>
    <n v="15000000"/>
    <x v="185"/>
    <x v="191"/>
    <x v="2"/>
    <x v="182"/>
    <m/>
    <x v="11"/>
    <x v="22"/>
    <x v="0"/>
    <x v="76"/>
  </r>
  <r>
    <s v="tt0088847"/>
    <x v="192"/>
    <x v="192"/>
    <n v="97"/>
    <x v="0"/>
    <n v="1.6166666666666667"/>
    <x v="0"/>
    <x v="3"/>
    <s v="unknows"/>
    <x v="10"/>
    <x v="1"/>
    <n v="425953"/>
    <n v="1000000"/>
    <x v="186"/>
    <x v="192"/>
    <x v="0"/>
    <x v="183"/>
    <n v="7"/>
    <x v="2"/>
    <x v="21"/>
    <x v="0"/>
    <x v="116"/>
  </r>
  <r>
    <s v="tt0088930"/>
    <x v="193"/>
    <x v="193"/>
    <n v="94"/>
    <x v="0"/>
    <n v="1.5666666666666667"/>
    <x v="0"/>
    <x v="6"/>
    <s v="Mystery"/>
    <x v="14"/>
    <x v="1"/>
    <n v="105804"/>
    <n v="15000000"/>
    <x v="187"/>
    <x v="193"/>
    <x v="2"/>
    <x v="184"/>
    <n v="13"/>
    <x v="0"/>
    <x v="21"/>
    <x v="0"/>
    <x v="122"/>
  </r>
  <r>
    <s v="tt0088933"/>
    <x v="194"/>
    <x v="194"/>
    <n v="117"/>
    <x v="0"/>
    <n v="1.95"/>
    <x v="0"/>
    <x v="3"/>
    <s v="Sci-Fi"/>
    <x v="13"/>
    <x v="0"/>
    <n v="67273"/>
    <n v="17500000"/>
    <x v="188"/>
    <x v="194"/>
    <x v="0"/>
    <x v="185"/>
    <n v="21"/>
    <x v="6"/>
    <x v="21"/>
    <x v="0"/>
    <x v="117"/>
  </r>
  <r>
    <s v="tt0088939"/>
    <x v="195"/>
    <x v="195"/>
    <n v="154"/>
    <x v="2"/>
    <n v="2.5666666666666669"/>
    <x v="3"/>
    <x v="11"/>
    <s v="unknows"/>
    <x v="8"/>
    <x v="1"/>
    <n v="92733"/>
    <n v="15000000"/>
    <x v="189"/>
    <x v="195"/>
    <x v="0"/>
    <x v="186"/>
    <n v="16"/>
    <x v="0"/>
    <x v="21"/>
    <x v="0"/>
    <x v="33"/>
  </r>
  <r>
    <s v="tt0088944"/>
    <x v="196"/>
    <x v="196"/>
    <n v="90"/>
    <x v="0"/>
    <n v="1.5"/>
    <x v="5"/>
    <x v="5"/>
    <s v="Thriller"/>
    <x v="13"/>
    <x v="0"/>
    <n v="171166"/>
    <n v="10000000"/>
    <x v="190"/>
    <x v="196"/>
    <x v="0"/>
    <x v="187"/>
    <n v="4"/>
    <x v="4"/>
    <x v="21"/>
    <x v="0"/>
    <x v="123"/>
  </r>
  <r>
    <s v="tt0088993"/>
    <x v="197"/>
    <x v="197"/>
    <n v="101"/>
    <x v="0"/>
    <n v="1.6833333333333333"/>
    <x v="7"/>
    <x v="16"/>
    <s v="unknows"/>
    <x v="1"/>
    <x v="1"/>
    <n v="73124"/>
    <n v="3500000"/>
    <x v="191"/>
    <x v="197"/>
    <x v="1"/>
    <x v="188"/>
    <n v="30"/>
    <x v="6"/>
    <x v="21"/>
    <x v="0"/>
    <x v="52"/>
  </r>
  <r>
    <s v="tt0089092"/>
    <x v="198"/>
    <x v="198"/>
    <n v="108"/>
    <x v="0"/>
    <n v="1.8"/>
    <x v="5"/>
    <x v="5"/>
    <s v="Drama"/>
    <x v="22"/>
    <x v="0"/>
    <n v="50458"/>
    <n v="40000000"/>
    <x v="192"/>
    <x v="198"/>
    <x v="2"/>
    <x v="189"/>
    <n v="12"/>
    <x v="0"/>
    <x v="21"/>
    <x v="0"/>
    <x v="121"/>
  </r>
  <r>
    <s v="tt0089155"/>
    <x v="199"/>
    <x v="199"/>
    <n v="98"/>
    <x v="0"/>
    <n v="1.6333333333333333"/>
    <x v="0"/>
    <x v="6"/>
    <s v="Mystery"/>
    <x v="17"/>
    <x v="0"/>
    <n v="56673"/>
    <n v="8000000"/>
    <x v="193"/>
    <x v="199"/>
    <x v="0"/>
    <x v="190"/>
    <n v="31"/>
    <x v="12"/>
    <x v="21"/>
    <x v="0"/>
    <x v="124"/>
  </r>
  <r>
    <s v="tt0089175"/>
    <x v="200"/>
    <x v="200"/>
    <n v="106"/>
    <x v="0"/>
    <n v="1.7666666666666666"/>
    <x v="7"/>
    <x v="11"/>
    <s v="unknows"/>
    <x v="1"/>
    <x v="1"/>
    <n v="76992"/>
    <n v="9000000"/>
    <x v="194"/>
    <x v="200"/>
    <x v="0"/>
    <x v="191"/>
    <n v="2"/>
    <x v="10"/>
    <x v="21"/>
    <x v="0"/>
    <x v="125"/>
  </r>
  <r>
    <s v="tt0089218"/>
    <x v="201"/>
    <x v="201"/>
    <n v="114"/>
    <x v="0"/>
    <n v="1.9"/>
    <x v="1"/>
    <x v="2"/>
    <s v="Family"/>
    <x v="8"/>
    <x v="1"/>
    <n v="291480"/>
    <n v="19000000"/>
    <x v="195"/>
    <x v="201"/>
    <x v="0"/>
    <x v="192"/>
    <n v="7"/>
    <x v="6"/>
    <x v="21"/>
    <x v="0"/>
    <x v="44"/>
  </r>
  <r>
    <s v="tt0089370"/>
    <x v="202"/>
    <x v="202"/>
    <n v="106"/>
    <x v="0"/>
    <n v="1.7666666666666666"/>
    <x v="5"/>
    <x v="5"/>
    <s v="Comedy"/>
    <x v="28"/>
    <x v="0"/>
    <n v="61249"/>
    <n v="25000000"/>
    <x v="196"/>
    <x v="202"/>
    <x v="0"/>
    <x v="193"/>
    <n v="4"/>
    <x v="0"/>
    <x v="21"/>
    <x v="0"/>
    <x v="126"/>
  </r>
  <r>
    <s v="tt0089469"/>
    <x v="203"/>
    <x v="203"/>
    <n v="94"/>
    <x v="0"/>
    <n v="1.5666666666666667"/>
    <x v="1"/>
    <x v="0"/>
    <s v="Romance"/>
    <x v="33"/>
    <x v="0"/>
    <n v="70654"/>
    <n v="24500000"/>
    <x v="197"/>
    <x v="203"/>
    <x v="2"/>
    <x v="194"/>
    <m/>
    <x v="11"/>
    <x v="23"/>
    <x v="0"/>
    <x v="59"/>
  </r>
  <r>
    <s v="tt0089530"/>
    <x v="204"/>
    <x v="204"/>
    <n v="107"/>
    <x v="0"/>
    <n v="1.7833333333333334"/>
    <x v="5"/>
    <x v="5"/>
    <s v="Sci-Fi"/>
    <x v="27"/>
    <x v="0"/>
    <n v="144531"/>
    <n v="10000000"/>
    <x v="198"/>
    <x v="204"/>
    <x v="0"/>
    <x v="195"/>
    <n v="29"/>
    <x v="6"/>
    <x v="21"/>
    <x v="0"/>
    <x v="127"/>
  </r>
  <r>
    <s v="tt0089670"/>
    <x v="205"/>
    <x v="205"/>
    <n v="95"/>
    <x v="0"/>
    <n v="1.5833333333333333"/>
    <x v="1"/>
    <x v="2"/>
    <s v="unknows"/>
    <x v="27"/>
    <x v="0"/>
    <n v="70147"/>
    <n v="17000000"/>
    <x v="199"/>
    <x v="205"/>
    <x v="0"/>
    <x v="196"/>
    <n v="26"/>
    <x v="7"/>
    <x v="21"/>
    <x v="0"/>
    <x v="88"/>
  </r>
  <r>
    <s v="tt0089686"/>
    <x v="206"/>
    <x v="206"/>
    <n v="87"/>
    <x v="1"/>
    <n v="1.45"/>
    <x v="7"/>
    <x v="11"/>
    <s v="unknows"/>
    <x v="35"/>
    <x v="3"/>
    <n v="75856"/>
    <n v="3000000"/>
    <x v="200"/>
    <x v="206"/>
    <x v="0"/>
    <x v="197"/>
    <m/>
    <x v="11"/>
    <x v="24"/>
    <x v="0"/>
    <x v="128"/>
  </r>
  <r>
    <s v="tt0089755"/>
    <x v="207"/>
    <x v="207"/>
    <n v="161"/>
    <x v="2"/>
    <n v="2.6833333333333331"/>
    <x v="2"/>
    <x v="3"/>
    <s v="Romance"/>
    <x v="1"/>
    <x v="1"/>
    <n v="84559"/>
    <n v="31000000"/>
    <x v="201"/>
    <x v="207"/>
    <x v="3"/>
    <x v="198"/>
    <n v="10"/>
    <x v="0"/>
    <x v="21"/>
    <x v="0"/>
    <x v="37"/>
  </r>
  <r>
    <s v="tt0089767"/>
    <x v="208"/>
    <x v="208"/>
    <n v="115"/>
    <x v="0"/>
    <n v="1.9166666666666667"/>
    <x v="3"/>
    <x v="12"/>
    <s v="unknows"/>
    <x v="21"/>
    <x v="1"/>
    <n v="63191"/>
    <n v="6900000"/>
    <x v="202"/>
    <x v="208"/>
    <x v="0"/>
    <x v="199"/>
    <n v="13"/>
    <x v="12"/>
    <x v="21"/>
    <x v="0"/>
    <x v="18"/>
  </r>
  <r>
    <s v="tt0089791"/>
    <x v="209"/>
    <x v="209"/>
    <n v="91"/>
    <x v="0"/>
    <n v="1.5166666666666666"/>
    <x v="1"/>
    <x v="2"/>
    <s v="Family"/>
    <x v="16"/>
    <x v="1"/>
    <n v="57940"/>
    <n v="6000000"/>
    <x v="203"/>
    <x v="209"/>
    <x v="0"/>
    <x v="196"/>
    <n v="26"/>
    <x v="7"/>
    <x v="21"/>
    <x v="0"/>
    <x v="129"/>
  </r>
  <r>
    <s v="tt0089822"/>
    <x v="210"/>
    <x v="210"/>
    <n v="87"/>
    <x v="1"/>
    <n v="1.45"/>
    <x v="0"/>
    <x v="11"/>
    <s v="unknows"/>
    <x v="36"/>
    <x v="3"/>
    <n v="58131"/>
    <n v="7600000"/>
    <x v="204"/>
    <x v="210"/>
    <x v="0"/>
    <x v="200"/>
    <n v="29"/>
    <x v="3"/>
    <x v="21"/>
    <x v="0"/>
    <x v="130"/>
  </r>
  <r>
    <s v="tt0089853"/>
    <x v="211"/>
    <x v="211"/>
    <n v="82"/>
    <x v="1"/>
    <n v="1.3666666666666667"/>
    <x v="0"/>
    <x v="0"/>
    <s v="Romance"/>
    <x v="8"/>
    <x v="1"/>
    <n v="53999"/>
    <n v="15000000"/>
    <x v="205"/>
    <x v="211"/>
    <x v="2"/>
    <x v="201"/>
    <n v="26"/>
    <x v="1"/>
    <x v="21"/>
    <x v="0"/>
    <x v="46"/>
  </r>
  <r>
    <s v="tt0089880"/>
    <x v="212"/>
    <x v="212"/>
    <n v="96"/>
    <x v="0"/>
    <n v="1.6"/>
    <x v="5"/>
    <x v="5"/>
    <s v="Thriller"/>
    <x v="7"/>
    <x v="0"/>
    <n v="178882"/>
    <n v="44000000"/>
    <x v="206"/>
    <x v="212"/>
    <x v="3"/>
    <x v="202"/>
    <n v="22"/>
    <x v="12"/>
    <x v="21"/>
    <x v="0"/>
    <x v="131"/>
  </r>
  <r>
    <s v="tt0089881"/>
    <x v="213"/>
    <x v="213"/>
    <n v="160"/>
    <x v="2"/>
    <n v="2.6666666666666665"/>
    <x v="5"/>
    <x v="3"/>
    <s v="War"/>
    <x v="18"/>
    <x v="2"/>
    <n v="132872"/>
    <n v="11500000"/>
    <x v="207"/>
    <x v="213"/>
    <x v="2"/>
    <x v="203"/>
    <n v="25"/>
    <x v="12"/>
    <x v="21"/>
    <x v="0"/>
    <x v="132"/>
  </r>
  <r>
    <s v="tt0089885"/>
    <x v="214"/>
    <x v="214"/>
    <n v="84"/>
    <x v="1"/>
    <n v="1.4"/>
    <x v="0"/>
    <x v="10"/>
    <s v="Sci-Fi"/>
    <x v="14"/>
    <x v="1"/>
    <n v="69952"/>
    <n v="900000"/>
    <x v="208"/>
    <x v="214"/>
    <x v="1"/>
    <x v="204"/>
    <n v="11"/>
    <x v="12"/>
    <x v="21"/>
    <x v="0"/>
    <x v="133"/>
  </r>
  <r>
    <s v="tt0089907"/>
    <x v="215"/>
    <x v="215"/>
    <n v="91"/>
    <x v="0"/>
    <n v="1.5166666666666666"/>
    <x v="0"/>
    <x v="10"/>
    <s v="Sci-Fi"/>
    <x v="21"/>
    <x v="1"/>
    <n v="67148"/>
    <n v="4000000"/>
    <x v="209"/>
    <x v="215"/>
    <x v="0"/>
    <x v="205"/>
    <n v="18"/>
    <x v="8"/>
    <x v="21"/>
    <x v="0"/>
    <x v="134"/>
  </r>
  <r>
    <s v="tt0089927"/>
    <x v="216"/>
    <x v="216"/>
    <n v="91"/>
    <x v="0"/>
    <n v="1.5166666666666666"/>
    <x v="3"/>
    <x v="15"/>
    <s v="unknows"/>
    <x v="17"/>
    <x v="0"/>
    <n v="221635"/>
    <n v="30000000"/>
    <x v="210"/>
    <x v="216"/>
    <x v="3"/>
    <x v="206"/>
    <n v="21"/>
    <x v="5"/>
    <x v="21"/>
    <x v="0"/>
    <x v="65"/>
  </r>
  <r>
    <s v="tt0090056"/>
    <x v="217"/>
    <x v="217"/>
    <n v="102"/>
    <x v="0"/>
    <n v="1.7"/>
    <x v="1"/>
    <x v="2"/>
    <s v="unknows"/>
    <x v="0"/>
    <x v="0"/>
    <n v="52141"/>
    <n v="22000000"/>
    <x v="211"/>
    <x v="217"/>
    <x v="0"/>
    <x v="207"/>
    <n v="6"/>
    <x v="0"/>
    <x v="21"/>
    <x v="0"/>
    <x v="58"/>
  </r>
  <r>
    <s v="tt0090264"/>
    <x v="218"/>
    <x v="218"/>
    <n v="131"/>
    <x v="2"/>
    <n v="2.1833333333333331"/>
    <x v="5"/>
    <x v="5"/>
    <s v="Thriller"/>
    <x v="33"/>
    <x v="0"/>
    <n v="102843"/>
    <n v="30000000"/>
    <x v="212"/>
    <x v="218"/>
    <x v="0"/>
    <x v="202"/>
    <n v="22"/>
    <x v="12"/>
    <x v="21"/>
    <x v="0"/>
    <x v="79"/>
  </r>
  <r>
    <s v="tt0090305"/>
    <x v="219"/>
    <x v="219"/>
    <n v="94"/>
    <x v="0"/>
    <n v="1.5666666666666667"/>
    <x v="0"/>
    <x v="7"/>
    <s v="Sci-Fi"/>
    <x v="5"/>
    <x v="0"/>
    <n v="95293"/>
    <n v="7500000"/>
    <x v="213"/>
    <x v="219"/>
    <x v="0"/>
    <x v="191"/>
    <n v="2"/>
    <x v="10"/>
    <x v="21"/>
    <x v="0"/>
    <x v="116"/>
  </r>
  <r>
    <s v="tt0090329"/>
    <x v="220"/>
    <x v="220"/>
    <n v="112"/>
    <x v="0"/>
    <n v="1.8666666666666667"/>
    <x v="3"/>
    <x v="7"/>
    <s v="Thriller"/>
    <x v="3"/>
    <x v="1"/>
    <n v="102051"/>
    <n v="12000000"/>
    <x v="214"/>
    <x v="220"/>
    <x v="0"/>
    <x v="183"/>
    <n v="7"/>
    <x v="2"/>
    <x v="21"/>
    <x v="0"/>
    <x v="135"/>
  </r>
  <r>
    <s v="tt0090555"/>
    <x v="221"/>
    <x v="221"/>
    <n v="97"/>
    <x v="0"/>
    <n v="1.6166666666666667"/>
    <x v="5"/>
    <x v="5"/>
    <s v="Comedy"/>
    <x v="5"/>
    <x v="0"/>
    <n v="112633"/>
    <n v="8800000"/>
    <x v="215"/>
    <x v="221"/>
    <x v="3"/>
    <x v="208"/>
    <n v="24"/>
    <x v="8"/>
    <x v="25"/>
    <x v="0"/>
    <x v="136"/>
  </r>
  <r>
    <s v="tt0090605"/>
    <x v="222"/>
    <x v="222"/>
    <n v="137"/>
    <x v="2"/>
    <n v="2.2833333333333332"/>
    <x v="5"/>
    <x v="5"/>
    <s v="Sci-Fi"/>
    <x v="26"/>
    <x v="2"/>
    <n v="747365"/>
    <n v="18500000"/>
    <x v="216"/>
    <x v="222"/>
    <x v="3"/>
    <x v="209"/>
    <n v="14"/>
    <x v="7"/>
    <x v="25"/>
    <x v="0"/>
    <x v="119"/>
  </r>
  <r>
    <s v="tt0090728"/>
    <x v="223"/>
    <x v="223"/>
    <n v="99"/>
    <x v="0"/>
    <n v="1.65"/>
    <x v="5"/>
    <x v="5"/>
    <s v="Comedy"/>
    <x v="14"/>
    <x v="1"/>
    <n v="150269"/>
    <n v="25000000"/>
    <x v="217"/>
    <x v="223"/>
    <x v="2"/>
    <x v="210"/>
    <n v="2"/>
    <x v="7"/>
    <x v="25"/>
    <x v="0"/>
    <x v="39"/>
  </r>
  <r>
    <s v="tt0090756"/>
    <x v="224"/>
    <x v="224"/>
    <n v="120"/>
    <x v="0"/>
    <n v="2"/>
    <x v="4"/>
    <x v="3"/>
    <s v="Mystery"/>
    <x v="8"/>
    <x v="1"/>
    <n v="210680"/>
    <n v="6000000"/>
    <x v="218"/>
    <x v="224"/>
    <x v="1"/>
    <x v="211"/>
    <n v="30"/>
    <x v="10"/>
    <x v="25"/>
    <x v="0"/>
    <x v="41"/>
  </r>
  <r>
    <s v="tt0090859"/>
    <x v="225"/>
    <x v="225"/>
    <n v="87"/>
    <x v="1"/>
    <n v="1.45"/>
    <x v="5"/>
    <x v="6"/>
    <s v="Thriller"/>
    <x v="24"/>
    <x v="3"/>
    <n v="78099"/>
    <n v="25000000"/>
    <x v="219"/>
    <x v="225"/>
    <x v="0"/>
    <x v="212"/>
    <m/>
    <x v="11"/>
    <x v="26"/>
    <x v="0"/>
    <x v="131"/>
  </r>
  <r>
    <s v="tt0090863"/>
    <x v="226"/>
    <x v="226"/>
    <n v="119"/>
    <x v="0"/>
    <n v="1.9833333333333334"/>
    <x v="3"/>
    <x v="15"/>
    <s v="unknows"/>
    <x v="16"/>
    <x v="1"/>
    <n v="91178"/>
    <n v="14500000"/>
    <x v="220"/>
    <x v="226"/>
    <x v="0"/>
    <x v="213"/>
    <n v="8"/>
    <x v="4"/>
    <x v="25"/>
    <x v="0"/>
    <x v="22"/>
  </r>
  <r>
    <s v="tt0090967"/>
    <x v="227"/>
    <x v="227"/>
    <n v="107"/>
    <x v="0"/>
    <n v="1.7833333333333334"/>
    <x v="0"/>
    <x v="6"/>
    <s v="Drama"/>
    <x v="8"/>
    <x v="1"/>
    <n v="54363"/>
    <n v="1100000"/>
    <x v="221"/>
    <x v="227"/>
    <x v="1"/>
    <x v="214"/>
    <n v="17"/>
    <x v="12"/>
    <x v="25"/>
    <x v="0"/>
    <x v="137"/>
  </r>
  <r>
    <s v="tt0091042"/>
    <x v="228"/>
    <x v="228"/>
    <n v="103"/>
    <x v="0"/>
    <n v="1.7166666666666666"/>
    <x v="0"/>
    <x v="11"/>
    <s v="unknows"/>
    <x v="10"/>
    <x v="1"/>
    <n v="378489"/>
    <n v="6000000"/>
    <x v="222"/>
    <x v="228"/>
    <x v="0"/>
    <x v="215"/>
    <n v="11"/>
    <x v="6"/>
    <x v="25"/>
    <x v="0"/>
    <x v="116"/>
  </r>
  <r>
    <s v="tt0091059"/>
    <x v="229"/>
    <x v="229"/>
    <n v="90"/>
    <x v="0"/>
    <n v="1.5"/>
    <x v="1"/>
    <x v="2"/>
    <s v="Family"/>
    <x v="17"/>
    <x v="0"/>
    <n v="50800"/>
    <n v="9000000"/>
    <x v="223"/>
    <x v="229"/>
    <x v="1"/>
    <x v="216"/>
    <n v="30"/>
    <x v="7"/>
    <x v="25"/>
    <x v="0"/>
    <x v="54"/>
  </r>
  <r>
    <s v="tt0091064"/>
    <x v="230"/>
    <x v="230"/>
    <n v="96"/>
    <x v="0"/>
    <n v="1.6"/>
    <x v="3"/>
    <x v="10"/>
    <s v="Sci-Fi"/>
    <x v="2"/>
    <x v="1"/>
    <n v="197066"/>
    <n v="15000000"/>
    <x v="224"/>
    <x v="230"/>
    <x v="0"/>
    <x v="217"/>
    <n v="15"/>
    <x v="10"/>
    <x v="25"/>
    <x v="0"/>
    <x v="94"/>
  </r>
  <r>
    <s v="tt0091080"/>
    <x v="231"/>
    <x v="231"/>
    <n v="86"/>
    <x v="1"/>
    <n v="1.4333333333333333"/>
    <x v="7"/>
    <x v="16"/>
    <s v="unknows"/>
    <x v="34"/>
    <x v="0"/>
    <n v="50021"/>
    <n v="3000000"/>
    <x v="225"/>
    <x v="231"/>
    <x v="0"/>
    <x v="218"/>
    <n v="1"/>
    <x v="10"/>
    <x v="25"/>
    <x v="0"/>
    <x v="138"/>
  </r>
  <r>
    <s v="tt0091129"/>
    <x v="232"/>
    <x v="232"/>
    <n v="94"/>
    <x v="0"/>
    <n v="1.5666666666666667"/>
    <x v="5"/>
    <x v="5"/>
    <s v="Comedy"/>
    <x v="32"/>
    <x v="3"/>
    <n v="58359"/>
    <n v="25000000"/>
    <x v="226"/>
    <x v="232"/>
    <x v="0"/>
    <x v="219"/>
    <n v="12"/>
    <x v="0"/>
    <x v="25"/>
    <x v="0"/>
    <x v="124"/>
  </r>
  <r>
    <s v="tt0091149"/>
    <x v="233"/>
    <x v="233"/>
    <n v="74"/>
    <x v="1"/>
    <n v="1.2333333333333334"/>
    <x v="1"/>
    <x v="1"/>
    <s v="Family"/>
    <x v="1"/>
    <x v="1"/>
    <n v="53066"/>
    <n v="14000000"/>
    <x v="227"/>
    <x v="233"/>
    <x v="0"/>
    <x v="220"/>
    <n v="23"/>
    <x v="6"/>
    <x v="25"/>
    <x v="0"/>
    <x v="139"/>
  </r>
  <r>
    <s v="tt0091167"/>
    <x v="234"/>
    <x v="234"/>
    <n v="107"/>
    <x v="0"/>
    <n v="1.7833333333333334"/>
    <x v="0"/>
    <x v="3"/>
    <s v="unknows"/>
    <x v="10"/>
    <x v="1"/>
    <n v="74923"/>
    <n v="6400000"/>
    <x v="228"/>
    <x v="234"/>
    <x v="0"/>
    <x v="221"/>
    <n v="25"/>
    <x v="1"/>
    <x v="25"/>
    <x v="0"/>
    <x v="46"/>
  </r>
  <r>
    <s v="tt0091203"/>
    <x v="235"/>
    <x v="235"/>
    <n v="116"/>
    <x v="0"/>
    <n v="1.9333333333333333"/>
    <x v="5"/>
    <x v="5"/>
    <s v="Fantasy"/>
    <x v="16"/>
    <x v="1"/>
    <n v="144010"/>
    <n v="16000000"/>
    <x v="229"/>
    <x v="235"/>
    <x v="2"/>
    <x v="222"/>
    <m/>
    <x v="11"/>
    <x v="27"/>
    <x v="0"/>
    <x v="140"/>
  </r>
  <r>
    <s v="tt0091209"/>
    <x v="236"/>
    <x v="236"/>
    <n v="97"/>
    <x v="0"/>
    <n v="1.6166666666666667"/>
    <x v="5"/>
    <x v="9"/>
    <s v="Thriller"/>
    <x v="14"/>
    <x v="1"/>
    <n v="51189"/>
    <n v="6000000"/>
    <x v="230"/>
    <x v="236"/>
    <x v="2"/>
    <x v="223"/>
    <n v="17"/>
    <x v="1"/>
    <x v="25"/>
    <x v="0"/>
    <x v="141"/>
  </r>
  <r>
    <s v="tt0091369"/>
    <x v="237"/>
    <x v="237"/>
    <n v="101"/>
    <x v="0"/>
    <n v="1.6833333333333333"/>
    <x v="1"/>
    <x v="19"/>
    <s v="Fantasy"/>
    <x v="21"/>
    <x v="1"/>
    <n v="146027"/>
    <n v="25000000"/>
    <x v="231"/>
    <x v="237"/>
    <x v="2"/>
    <x v="224"/>
    <n v="27"/>
    <x v="6"/>
    <x v="25"/>
    <x v="0"/>
    <x v="142"/>
  </r>
  <r>
    <s v="tt0091419"/>
    <x v="238"/>
    <x v="238"/>
    <n v="94"/>
    <x v="0"/>
    <n v="1.5666666666666667"/>
    <x v="0"/>
    <x v="10"/>
    <s v="Musical"/>
    <x v="1"/>
    <x v="1"/>
    <n v="84306"/>
    <n v="25000000"/>
    <x v="232"/>
    <x v="238"/>
    <x v="0"/>
    <x v="225"/>
    <n v="19"/>
    <x v="0"/>
    <x v="25"/>
    <x v="0"/>
    <x v="143"/>
  </r>
  <r>
    <s v="tt0091474"/>
    <x v="239"/>
    <x v="239"/>
    <n v="120"/>
    <x v="0"/>
    <n v="2"/>
    <x v="4"/>
    <x v="9"/>
    <s v="Thriller"/>
    <x v="14"/>
    <x v="1"/>
    <n v="78855"/>
    <n v="15000000"/>
    <x v="233"/>
    <x v="239"/>
    <x v="2"/>
    <x v="217"/>
    <n v="15"/>
    <x v="10"/>
    <x v="25"/>
    <x v="0"/>
    <x v="144"/>
  </r>
  <r>
    <s v="tt0091530"/>
    <x v="240"/>
    <x v="240"/>
    <n v="125"/>
    <x v="2"/>
    <n v="2.0833333333333335"/>
    <x v="1"/>
    <x v="3"/>
    <s v="History"/>
    <x v="3"/>
    <x v="1"/>
    <n v="64473"/>
    <n v="24500000"/>
    <x v="234"/>
    <x v="240"/>
    <x v="2"/>
    <x v="226"/>
    <n v="16"/>
    <x v="12"/>
    <x v="25"/>
    <x v="0"/>
    <x v="109"/>
  </r>
  <r>
    <s v="tt0091541"/>
    <x v="241"/>
    <x v="241"/>
    <n v="91"/>
    <x v="0"/>
    <n v="1.5166666666666666"/>
    <x v="0"/>
    <x v="11"/>
    <s v="unknows"/>
    <x v="0"/>
    <x v="0"/>
    <n v="60841"/>
    <n v="18500000"/>
    <x v="235"/>
    <x v="241"/>
    <x v="0"/>
    <x v="227"/>
    <n v="26"/>
    <x v="3"/>
    <x v="25"/>
    <x v="0"/>
    <x v="145"/>
  </r>
  <r>
    <s v="tt0091763"/>
    <x v="242"/>
    <x v="242"/>
    <n v="120"/>
    <x v="0"/>
    <n v="2"/>
    <x v="3"/>
    <x v="13"/>
    <s v="unknows"/>
    <x v="12"/>
    <x v="2"/>
    <n v="430535"/>
    <n v="6000000"/>
    <x v="236"/>
    <x v="242"/>
    <x v="3"/>
    <x v="225"/>
    <n v="19"/>
    <x v="0"/>
    <x v="25"/>
    <x v="0"/>
    <x v="146"/>
  </r>
  <r>
    <s v="tt0091790"/>
    <x v="243"/>
    <x v="243"/>
    <n v="97"/>
    <x v="0"/>
    <n v="1.6166666666666667"/>
    <x v="0"/>
    <x v="3"/>
    <s v="Romance"/>
    <x v="13"/>
    <x v="0"/>
    <n v="86779"/>
    <n v="9000000"/>
    <x v="237"/>
    <x v="243"/>
    <x v="0"/>
    <x v="228"/>
    <n v="29"/>
    <x v="1"/>
    <x v="25"/>
    <x v="0"/>
    <x v="147"/>
  </r>
  <r>
    <s v="tt0091949"/>
    <x v="244"/>
    <x v="244"/>
    <n v="98"/>
    <x v="0"/>
    <n v="1.6333333333333333"/>
    <x v="0"/>
    <x v="19"/>
    <s v="Sci-Fi"/>
    <x v="5"/>
    <x v="0"/>
    <n v="65075"/>
    <n v="15000000"/>
    <x v="238"/>
    <x v="244"/>
    <x v="0"/>
    <x v="229"/>
    <n v="9"/>
    <x v="12"/>
    <x v="25"/>
    <x v="0"/>
    <x v="49"/>
  </r>
  <r>
    <s v="tt0092005"/>
    <x v="245"/>
    <x v="245"/>
    <n v="89"/>
    <x v="1"/>
    <n v="1.4833333333333334"/>
    <x v="1"/>
    <x v="2"/>
    <s v="Drama"/>
    <x v="12"/>
    <x v="2"/>
    <n v="429999"/>
    <n v="8000000"/>
    <x v="239"/>
    <x v="245"/>
    <x v="0"/>
    <x v="230"/>
    <n v="6"/>
    <x v="10"/>
    <x v="25"/>
    <x v="0"/>
    <x v="120"/>
  </r>
  <r>
    <s v="tt0092007"/>
    <x v="246"/>
    <x v="246"/>
    <n v="119"/>
    <x v="0"/>
    <n v="1.9833333333333334"/>
    <x v="5"/>
    <x v="5"/>
    <s v="Comedy"/>
    <x v="21"/>
    <x v="1"/>
    <n v="89995"/>
    <n v="25000000"/>
    <x v="240"/>
    <x v="246"/>
    <x v="0"/>
    <x v="231"/>
    <n v="21"/>
    <x v="5"/>
    <x v="25"/>
    <x v="0"/>
    <x v="118"/>
  </r>
  <r>
    <s v="tt0092067"/>
    <x v="247"/>
    <x v="247"/>
    <n v="125"/>
    <x v="2"/>
    <n v="2.0833333333333335"/>
    <x v="1"/>
    <x v="1"/>
    <s v="Family"/>
    <x v="9"/>
    <x v="2"/>
    <n v="176257"/>
    <n v="3300000"/>
    <x v="241"/>
    <x v="247"/>
    <x v="1"/>
    <x v="232"/>
    <n v="2"/>
    <x v="10"/>
    <x v="25"/>
    <x v="0"/>
    <x v="108"/>
  </r>
  <r>
    <s v="tt0092086"/>
    <x v="248"/>
    <x v="248"/>
    <n v="104"/>
    <x v="0"/>
    <n v="1.7333333333333334"/>
    <x v="0"/>
    <x v="12"/>
    <s v="unknows"/>
    <x v="7"/>
    <x v="0"/>
    <n v="81444"/>
    <n v="25000000"/>
    <x v="242"/>
    <x v="248"/>
    <x v="0"/>
    <x v="233"/>
    <n v="10"/>
    <x v="0"/>
    <x v="25"/>
    <x v="0"/>
    <x v="58"/>
  </r>
  <r>
    <s v="tt0092099"/>
    <x v="249"/>
    <x v="249"/>
    <n v="109"/>
    <x v="0"/>
    <n v="1.8166666666666667"/>
    <x v="5"/>
    <x v="3"/>
    <s v="unknows"/>
    <x v="17"/>
    <x v="0"/>
    <n v="487407"/>
    <n v="15000000"/>
    <x v="243"/>
    <x v="249"/>
    <x v="3"/>
    <x v="234"/>
    <n v="12"/>
    <x v="12"/>
    <x v="25"/>
    <x v="0"/>
    <x v="148"/>
  </r>
  <r>
    <s v="tt0092493"/>
    <x v="250"/>
    <x v="250"/>
    <n v="108"/>
    <x v="0"/>
    <n v="1.8"/>
    <x v="5"/>
    <x v="5"/>
    <s v="Comedy"/>
    <x v="36"/>
    <x v="3"/>
    <n v="59909"/>
    <n v="14000000"/>
    <x v="244"/>
    <x v="250"/>
    <x v="3"/>
    <x v="235"/>
    <n v="20"/>
    <x v="12"/>
    <x v="28"/>
    <x v="0"/>
    <x v="149"/>
  </r>
  <r>
    <s v="tt0092563"/>
    <x v="251"/>
    <x v="251"/>
    <n v="113"/>
    <x v="0"/>
    <n v="1.8833333333333333"/>
    <x v="7"/>
    <x v="9"/>
    <s v="Thriller"/>
    <x v="14"/>
    <x v="1"/>
    <n v="93678"/>
    <n v="17000000"/>
    <x v="245"/>
    <x v="251"/>
    <x v="1"/>
    <x v="236"/>
    <n v="6"/>
    <x v="3"/>
    <x v="29"/>
    <x v="0"/>
    <x v="57"/>
  </r>
  <r>
    <s v="tt0092644"/>
    <x v="252"/>
    <x v="252"/>
    <n v="100"/>
    <x v="0"/>
    <n v="1.6666666666666667"/>
    <x v="5"/>
    <x v="2"/>
    <s v="Crime"/>
    <x v="7"/>
    <x v="0"/>
    <n v="126734"/>
    <n v="27000000"/>
    <x v="246"/>
    <x v="252"/>
    <x v="3"/>
    <x v="237"/>
    <n v="19"/>
    <x v="12"/>
    <x v="29"/>
    <x v="0"/>
    <x v="148"/>
  </r>
  <r>
    <s v="tt0092675"/>
    <x v="253"/>
    <x v="253"/>
    <n v="92"/>
    <x v="0"/>
    <n v="1.5333333333333334"/>
    <x v="5"/>
    <x v="18"/>
    <s v="Drama"/>
    <x v="22"/>
    <x v="0"/>
    <n v="91604"/>
    <n v="1100000"/>
    <x v="247"/>
    <x v="253"/>
    <x v="0"/>
    <x v="238"/>
    <m/>
    <x v="11"/>
    <x v="30"/>
    <x v="0"/>
    <x v="150"/>
  </r>
  <r>
    <s v="tt0092890"/>
    <x v="254"/>
    <x v="254"/>
    <n v="100"/>
    <x v="0"/>
    <n v="1.6666666666666667"/>
    <x v="3"/>
    <x v="8"/>
    <s v="Romance"/>
    <x v="16"/>
    <x v="1"/>
    <n v="248979"/>
    <n v="6000000"/>
    <x v="248"/>
    <x v="254"/>
    <x v="3"/>
    <x v="239"/>
    <n v="17"/>
    <x v="10"/>
    <x v="29"/>
    <x v="0"/>
    <x v="151"/>
  </r>
  <r>
    <s v="tt0092965"/>
    <x v="255"/>
    <x v="255"/>
    <n v="153"/>
    <x v="2"/>
    <n v="2.5499999999999998"/>
    <x v="3"/>
    <x v="13"/>
    <s v="unknows"/>
    <x v="8"/>
    <x v="1"/>
    <n v="132120"/>
    <n v="35000000"/>
    <x v="249"/>
    <x v="255"/>
    <x v="2"/>
    <x v="240"/>
    <n v="8"/>
    <x v="0"/>
    <x v="29"/>
    <x v="0"/>
    <x v="33"/>
  </r>
  <r>
    <s v="tt0092991"/>
    <x v="256"/>
    <x v="256"/>
    <n v="84"/>
    <x v="1"/>
    <n v="1.4"/>
    <x v="0"/>
    <x v="10"/>
    <s v="unknows"/>
    <x v="8"/>
    <x v="1"/>
    <n v="178624"/>
    <n v="3600000"/>
    <x v="250"/>
    <x v="256"/>
    <x v="1"/>
    <x v="241"/>
    <n v="13"/>
    <x v="3"/>
    <x v="29"/>
    <x v="0"/>
    <x v="86"/>
  </r>
  <r>
    <s v="tt0093010"/>
    <x v="257"/>
    <x v="257"/>
    <n v="119"/>
    <x v="0"/>
    <n v="1.9833333333333334"/>
    <x v="3"/>
    <x v="16"/>
    <s v="unknows"/>
    <x v="17"/>
    <x v="0"/>
    <n v="94469"/>
    <n v="14000000"/>
    <x v="251"/>
    <x v="257"/>
    <x v="3"/>
    <x v="242"/>
    <n v="16"/>
    <x v="9"/>
    <x v="29"/>
    <x v="0"/>
    <x v="95"/>
  </r>
  <r>
    <s v="tt0093058"/>
    <x v="258"/>
    <x v="258"/>
    <n v="116"/>
    <x v="0"/>
    <n v="1.9333333333333333"/>
    <x v="3"/>
    <x v="13"/>
    <s v="unknows"/>
    <x v="6"/>
    <x v="2"/>
    <n v="774298"/>
    <n v="30000000"/>
    <x v="252"/>
    <x v="258"/>
    <x v="0"/>
    <x v="243"/>
    <n v="17"/>
    <x v="6"/>
    <x v="29"/>
    <x v="0"/>
    <x v="6"/>
  </r>
  <r>
    <s v="tt0093105"/>
    <x v="259"/>
    <x v="259"/>
    <n v="121"/>
    <x v="2"/>
    <n v="2.0166666666666666"/>
    <x v="2"/>
    <x v="2"/>
    <s v="Drama"/>
    <x v="21"/>
    <x v="1"/>
    <n v="150260"/>
    <n v="13000000"/>
    <x v="253"/>
    <x v="259"/>
    <x v="3"/>
    <x v="244"/>
    <n v="23"/>
    <x v="0"/>
    <x v="29"/>
    <x v="0"/>
    <x v="110"/>
  </r>
  <r>
    <s v="tt0093260"/>
    <x v="260"/>
    <x v="260"/>
    <n v="120"/>
    <x v="0"/>
    <n v="2"/>
    <x v="5"/>
    <x v="5"/>
    <s v="Comedy"/>
    <x v="22"/>
    <x v="0"/>
    <n v="63916"/>
    <n v="27000000"/>
    <x v="254"/>
    <x v="260"/>
    <x v="2"/>
    <x v="245"/>
    <n v="1"/>
    <x v="7"/>
    <x v="29"/>
    <x v="0"/>
    <x v="107"/>
  </r>
  <r>
    <s v="tt0093409"/>
    <x v="261"/>
    <x v="261"/>
    <n v="109"/>
    <x v="0"/>
    <n v="1.8166666666666667"/>
    <x v="5"/>
    <x v="6"/>
    <s v="Thriller"/>
    <x v="2"/>
    <x v="1"/>
    <n v="270946"/>
    <n v="15000000"/>
    <x v="255"/>
    <x v="261"/>
    <x v="3"/>
    <x v="236"/>
    <n v="6"/>
    <x v="3"/>
    <x v="29"/>
    <x v="0"/>
    <x v="44"/>
  </r>
  <r>
    <s v="tt0093428"/>
    <x v="262"/>
    <x v="262"/>
    <n v="130"/>
    <x v="2"/>
    <n v="2.1666666666666665"/>
    <x v="5"/>
    <x v="5"/>
    <s v="Thriller"/>
    <x v="13"/>
    <x v="0"/>
    <n v="103908"/>
    <n v="40000000"/>
    <x v="256"/>
    <x v="262"/>
    <x v="0"/>
    <x v="246"/>
    <n v="27"/>
    <x v="6"/>
    <x v="29"/>
    <x v="0"/>
    <x v="79"/>
  </r>
  <r>
    <s v="tt0093437"/>
    <x v="263"/>
    <x v="263"/>
    <n v="97"/>
    <x v="0"/>
    <n v="1.6166666666666667"/>
    <x v="0"/>
    <x v="10"/>
    <s v="unknows"/>
    <x v="14"/>
    <x v="1"/>
    <n v="156997"/>
    <n v="8500000"/>
    <x v="257"/>
    <x v="263"/>
    <x v="0"/>
    <x v="247"/>
    <n v="27"/>
    <x v="7"/>
    <x v="29"/>
    <x v="0"/>
    <x v="152"/>
  </r>
  <r>
    <s v="tt0093565"/>
    <x v="264"/>
    <x v="264"/>
    <n v="102"/>
    <x v="0"/>
    <n v="1.7"/>
    <x v="0"/>
    <x v="3"/>
    <s v="Romance"/>
    <x v="1"/>
    <x v="1"/>
    <n v="65243"/>
    <n v="15000000"/>
    <x v="258"/>
    <x v="264"/>
    <x v="0"/>
    <x v="248"/>
    <n v="1"/>
    <x v="0"/>
    <x v="29"/>
    <x v="0"/>
    <x v="153"/>
  </r>
  <r>
    <s v="tt0093629"/>
    <x v="265"/>
    <x v="265"/>
    <n v="96"/>
    <x v="0"/>
    <n v="1.6"/>
    <x v="8"/>
    <x v="10"/>
    <s v="unknows"/>
    <x v="5"/>
    <x v="0"/>
    <n v="88392"/>
    <n v="4500000"/>
    <x v="259"/>
    <x v="265"/>
    <x v="0"/>
    <x v="249"/>
    <n v="27"/>
    <x v="2"/>
    <x v="29"/>
    <x v="0"/>
    <x v="154"/>
  </r>
  <r>
    <s v="tt0093692"/>
    <x v="266"/>
    <x v="266"/>
    <n v="93"/>
    <x v="0"/>
    <n v="1.55"/>
    <x v="5"/>
    <x v="3"/>
    <s v="Sport"/>
    <x v="24"/>
    <x v="3"/>
    <n v="58081"/>
    <n v="25000000"/>
    <x v="260"/>
    <x v="266"/>
    <x v="2"/>
    <x v="250"/>
    <n v="12"/>
    <x v="2"/>
    <x v="29"/>
    <x v="0"/>
    <x v="155"/>
  </r>
  <r>
    <s v="tt0093693"/>
    <x v="267"/>
    <x v="267"/>
    <n v="112"/>
    <x v="0"/>
    <n v="1.8666666666666667"/>
    <x v="0"/>
    <x v="7"/>
    <s v="unknows"/>
    <x v="17"/>
    <x v="0"/>
    <n v="65658"/>
    <n v="22000000"/>
    <x v="261"/>
    <x v="267"/>
    <x v="1"/>
    <x v="251"/>
    <n v="16"/>
    <x v="0"/>
    <x v="29"/>
    <x v="0"/>
    <x v="156"/>
  </r>
  <r>
    <s v="tt0093748"/>
    <x v="268"/>
    <x v="268"/>
    <n v="93"/>
    <x v="0"/>
    <n v="1.55"/>
    <x v="0"/>
    <x v="3"/>
    <s v="unknows"/>
    <x v="2"/>
    <x v="1"/>
    <n v="153510"/>
    <n v="15000000"/>
    <x v="262"/>
    <x v="268"/>
    <x v="0"/>
    <x v="252"/>
    <n v="25"/>
    <x v="5"/>
    <x v="29"/>
    <x v="0"/>
    <x v="116"/>
  </r>
  <r>
    <s v="tt0093773"/>
    <x v="269"/>
    <x v="269"/>
    <n v="107"/>
    <x v="0"/>
    <n v="1.7833333333333334"/>
    <x v="5"/>
    <x v="5"/>
    <s v="Horror"/>
    <x v="10"/>
    <x v="1"/>
    <n v="443864"/>
    <n v="15000000"/>
    <x v="263"/>
    <x v="269"/>
    <x v="0"/>
    <x v="253"/>
    <n v="12"/>
    <x v="6"/>
    <x v="29"/>
    <x v="0"/>
    <x v="157"/>
  </r>
  <r>
    <s v="tt0093779"/>
    <x v="270"/>
    <x v="270"/>
    <n v="98"/>
    <x v="0"/>
    <n v="1.6333333333333333"/>
    <x v="1"/>
    <x v="2"/>
    <s v="Family"/>
    <x v="9"/>
    <x v="2"/>
    <n v="442925"/>
    <n v="16000000"/>
    <x v="264"/>
    <x v="270"/>
    <x v="0"/>
    <x v="254"/>
    <n v="18"/>
    <x v="9"/>
    <x v="29"/>
    <x v="0"/>
    <x v="120"/>
  </r>
  <r>
    <s v="tt0093822"/>
    <x v="271"/>
    <x v="271"/>
    <n v="94"/>
    <x v="0"/>
    <n v="1.5666666666666667"/>
    <x v="0"/>
    <x v="6"/>
    <s v="unknows"/>
    <x v="21"/>
    <x v="1"/>
    <n v="146855"/>
    <n v="6000000"/>
    <x v="265"/>
    <x v="271"/>
    <x v="0"/>
    <x v="236"/>
    <n v="6"/>
    <x v="3"/>
    <x v="29"/>
    <x v="0"/>
    <x v="158"/>
  </r>
  <r>
    <s v="tt0093870"/>
    <x v="272"/>
    <x v="272"/>
    <n v="102"/>
    <x v="0"/>
    <n v="1.7"/>
    <x v="5"/>
    <x v="6"/>
    <s v="Sci-Fi"/>
    <x v="2"/>
    <x v="1"/>
    <n v="274364"/>
    <n v="13000000"/>
    <x v="266"/>
    <x v="272"/>
    <x v="0"/>
    <x v="255"/>
    <n v="17"/>
    <x v="7"/>
    <x v="29"/>
    <x v="0"/>
    <x v="159"/>
  </r>
  <r>
    <s v="tt0093894"/>
    <x v="273"/>
    <x v="273"/>
    <n v="101"/>
    <x v="0"/>
    <n v="1.6833333333333333"/>
    <x v="5"/>
    <x v="4"/>
    <s v="Thriller"/>
    <x v="13"/>
    <x v="0"/>
    <n v="162228"/>
    <n v="27000000"/>
    <x v="267"/>
    <x v="273"/>
    <x v="0"/>
    <x v="256"/>
    <n v="13"/>
    <x v="5"/>
    <x v="29"/>
    <x v="0"/>
    <x v="160"/>
  </r>
  <r>
    <s v="tt0094012"/>
    <x v="274"/>
    <x v="274"/>
    <n v="96"/>
    <x v="0"/>
    <n v="1.6"/>
    <x v="1"/>
    <x v="2"/>
    <s v="Sci-Fi"/>
    <x v="1"/>
    <x v="1"/>
    <n v="202023"/>
    <n v="22700000"/>
    <x v="268"/>
    <x v="274"/>
    <x v="0"/>
    <x v="257"/>
    <n v="24"/>
    <x v="6"/>
    <x v="29"/>
    <x v="0"/>
    <x v="30"/>
  </r>
  <r>
    <s v="tt0094074"/>
    <x v="275"/>
    <x v="275"/>
    <n v="90"/>
    <x v="0"/>
    <n v="1.5"/>
    <x v="5"/>
    <x v="5"/>
    <s v="Sci-Fi"/>
    <x v="37"/>
    <x v="3"/>
    <n v="51681"/>
    <n v="17000000"/>
    <x v="269"/>
    <x v="275"/>
    <x v="0"/>
    <x v="258"/>
    <n v="23"/>
    <x v="7"/>
    <x v="29"/>
    <x v="0"/>
    <x v="161"/>
  </r>
  <r>
    <s v="tt0094137"/>
    <x v="276"/>
    <x v="276"/>
    <n v="102"/>
    <x v="0"/>
    <n v="1.7"/>
    <x v="0"/>
    <x v="3"/>
    <s v="Family"/>
    <x v="28"/>
    <x v="0"/>
    <n v="56772"/>
    <n v="11000000"/>
    <x v="270"/>
    <x v="276"/>
    <x v="3"/>
    <x v="259"/>
    <n v="23"/>
    <x v="5"/>
    <x v="29"/>
    <x v="0"/>
    <x v="118"/>
  </r>
  <r>
    <s v="tt0094226"/>
    <x v="277"/>
    <x v="277"/>
    <n v="119"/>
    <x v="0"/>
    <n v="1.9833333333333334"/>
    <x v="4"/>
    <x v="3"/>
    <s v="Thriller"/>
    <x v="10"/>
    <x v="1"/>
    <n v="324807"/>
    <n v="25000000"/>
    <x v="271"/>
    <x v="277"/>
    <x v="0"/>
    <x v="260"/>
    <n v="2"/>
    <x v="6"/>
    <x v="29"/>
    <x v="0"/>
    <x v="40"/>
  </r>
  <r>
    <s v="tt0094291"/>
    <x v="278"/>
    <x v="278"/>
    <n v="126"/>
    <x v="2"/>
    <n v="2.1"/>
    <x v="4"/>
    <x v="3"/>
    <s v="unknows"/>
    <x v="21"/>
    <x v="1"/>
    <n v="162529"/>
    <n v="15000000"/>
    <x v="272"/>
    <x v="278"/>
    <x v="0"/>
    <x v="261"/>
    <n v="11"/>
    <x v="0"/>
    <x v="29"/>
    <x v="0"/>
    <x v="146"/>
  </r>
  <r>
    <s v="tt0094332"/>
    <x v="279"/>
    <x v="279"/>
    <n v="118"/>
    <x v="0"/>
    <n v="1.9666666666666666"/>
    <x v="0"/>
    <x v="0"/>
    <s v="Horror"/>
    <x v="7"/>
    <x v="0"/>
    <n v="75595"/>
    <n v="22000000"/>
    <x v="273"/>
    <x v="279"/>
    <x v="0"/>
    <x v="253"/>
    <n v="12"/>
    <x v="6"/>
    <x v="29"/>
    <x v="0"/>
    <x v="64"/>
  </r>
  <r>
    <s v="tt0094721"/>
    <x v="280"/>
    <x v="280"/>
    <n v="92"/>
    <x v="0"/>
    <n v="1.5333333333333334"/>
    <x v="0"/>
    <x v="0"/>
    <s v="unknows"/>
    <x v="15"/>
    <x v="1"/>
    <n v="329033"/>
    <n v="15000000"/>
    <x v="274"/>
    <x v="280"/>
    <x v="0"/>
    <x v="262"/>
    <n v="29"/>
    <x v="3"/>
    <x v="28"/>
    <x v="0"/>
    <x v="129"/>
  </r>
  <r>
    <s v="tt0094737"/>
    <x v="281"/>
    <x v="281"/>
    <n v="104"/>
    <x v="0"/>
    <n v="1.7333333333333334"/>
    <x v="0"/>
    <x v="3"/>
    <s v="Fantasy"/>
    <x v="21"/>
    <x v="1"/>
    <n v="234916"/>
    <n v="18000000"/>
    <x v="275"/>
    <x v="281"/>
    <x v="3"/>
    <x v="263"/>
    <n v="3"/>
    <x v="6"/>
    <x v="28"/>
    <x v="0"/>
    <x v="162"/>
  </r>
  <r>
    <s v="tt0094812"/>
    <x v="282"/>
    <x v="282"/>
    <n v="108"/>
    <x v="0"/>
    <n v="1.8"/>
    <x v="0"/>
    <x v="7"/>
    <s v="Sport"/>
    <x v="1"/>
    <x v="1"/>
    <n v="58007"/>
    <n v="8000000"/>
    <x v="276"/>
    <x v="282"/>
    <x v="0"/>
    <x v="264"/>
    <n v="15"/>
    <x v="6"/>
    <x v="28"/>
    <x v="0"/>
    <x v="163"/>
  </r>
  <r>
    <s v="tt0094862"/>
    <x v="283"/>
    <x v="283"/>
    <n v="87"/>
    <x v="1"/>
    <n v="1.45"/>
    <x v="7"/>
    <x v="16"/>
    <s v="unknows"/>
    <x v="13"/>
    <x v="0"/>
    <n v="113536"/>
    <n v="9000000"/>
    <x v="277"/>
    <x v="283"/>
    <x v="0"/>
    <x v="265"/>
    <n v="9"/>
    <x v="5"/>
    <x v="28"/>
    <x v="0"/>
    <x v="125"/>
  </r>
  <r>
    <s v="tt0094889"/>
    <x v="284"/>
    <x v="284"/>
    <n v="104"/>
    <x v="0"/>
    <n v="1.7333333333333334"/>
    <x v="0"/>
    <x v="3"/>
    <s v="Romance"/>
    <x v="32"/>
    <x v="3"/>
    <n v="90244"/>
    <n v="20000000"/>
    <x v="278"/>
    <x v="284"/>
    <x v="3"/>
    <x v="266"/>
    <n v="29"/>
    <x v="7"/>
    <x v="28"/>
    <x v="0"/>
    <x v="164"/>
  </r>
  <r>
    <s v="tt0094898"/>
    <x v="285"/>
    <x v="285"/>
    <n v="117"/>
    <x v="0"/>
    <n v="1.95"/>
    <x v="0"/>
    <x v="7"/>
    <s v="unknows"/>
    <x v="1"/>
    <x v="1"/>
    <n v="218904"/>
    <n v="30000000"/>
    <x v="279"/>
    <x v="285"/>
    <x v="3"/>
    <x v="267"/>
    <n v="26"/>
    <x v="6"/>
    <x v="28"/>
    <x v="0"/>
    <x v="58"/>
  </r>
  <r>
    <s v="tt0094947"/>
    <x v="286"/>
    <x v="286"/>
    <n v="119"/>
    <x v="0"/>
    <n v="1.9833333333333334"/>
    <x v="3"/>
    <x v="7"/>
    <s v="unknows"/>
    <x v="2"/>
    <x v="1"/>
    <n v="73878"/>
    <n v="14000000"/>
    <x v="280"/>
    <x v="286"/>
    <x v="0"/>
    <x v="268"/>
    <n v="11"/>
    <x v="0"/>
    <x v="28"/>
    <x v="0"/>
    <x v="165"/>
  </r>
  <r>
    <s v="tt0094964"/>
    <x v="287"/>
    <x v="287"/>
    <n v="116"/>
    <x v="0"/>
    <n v="1.9333333333333333"/>
    <x v="3"/>
    <x v="10"/>
    <s v="Thriller"/>
    <x v="14"/>
    <x v="1"/>
    <n v="52275"/>
    <n v="13000000"/>
    <x v="281"/>
    <x v="287"/>
    <x v="2"/>
    <x v="269"/>
    <n v="8"/>
    <x v="9"/>
    <x v="28"/>
    <x v="0"/>
    <x v="94"/>
  </r>
  <r>
    <s v="tt0095016"/>
    <x v="288"/>
    <x v="288"/>
    <n v="132"/>
    <x v="2"/>
    <n v="2.2000000000000002"/>
    <x v="5"/>
    <x v="16"/>
    <s v="unknows"/>
    <x v="18"/>
    <x v="2"/>
    <n v="916991"/>
    <n v="28000000"/>
    <x v="282"/>
    <x v="288"/>
    <x v="3"/>
    <x v="270"/>
    <n v="12"/>
    <x v="7"/>
    <x v="28"/>
    <x v="0"/>
    <x v="157"/>
  </r>
  <r>
    <s v="tt0095159"/>
    <x v="289"/>
    <x v="289"/>
    <n v="108"/>
    <x v="0"/>
    <n v="1.8"/>
    <x v="0"/>
    <x v="6"/>
    <s v="unknows"/>
    <x v="15"/>
    <x v="1"/>
    <n v="150125"/>
    <n v="7500000"/>
    <x v="283"/>
    <x v="289"/>
    <x v="0"/>
    <x v="271"/>
    <n v="7"/>
    <x v="7"/>
    <x v="28"/>
    <x v="0"/>
    <x v="166"/>
  </r>
  <r>
    <s v="tt0095174"/>
    <x v="290"/>
    <x v="290"/>
    <n v="120"/>
    <x v="0"/>
    <n v="2"/>
    <x v="4"/>
    <x v="3"/>
    <s v="Mystery"/>
    <x v="17"/>
    <x v="0"/>
    <n v="56784"/>
    <n v="20000000"/>
    <x v="284"/>
    <x v="290"/>
    <x v="2"/>
    <x v="272"/>
    <n v="19"/>
    <x v="2"/>
    <x v="28"/>
    <x v="0"/>
    <x v="31"/>
  </r>
  <r>
    <s v="tt0095253"/>
    <x v="291"/>
    <x v="291"/>
    <n v="91"/>
    <x v="0"/>
    <n v="1.5166666666666666"/>
    <x v="0"/>
    <x v="11"/>
    <s v="unknows"/>
    <x v="5"/>
    <x v="0"/>
    <n v="50332"/>
    <n v="24000000"/>
    <x v="285"/>
    <x v="291"/>
    <x v="0"/>
    <x v="273"/>
    <n v="17"/>
    <x v="6"/>
    <x v="28"/>
    <x v="0"/>
    <x v="147"/>
  </r>
  <r>
    <s v="tt0095271"/>
    <x v="292"/>
    <x v="292"/>
    <n v="88"/>
    <x v="1"/>
    <n v="1.4666666666666666"/>
    <x v="7"/>
    <x v="16"/>
    <s v="unknows"/>
    <x v="24"/>
    <x v="3"/>
    <n v="57645"/>
    <n v="5000000"/>
    <x v="286"/>
    <x v="292"/>
    <x v="0"/>
    <x v="274"/>
    <n v="21"/>
    <x v="4"/>
    <x v="28"/>
    <x v="0"/>
    <x v="167"/>
  </r>
  <r>
    <s v="tt0095327"/>
    <x v="293"/>
    <x v="293"/>
    <n v="89"/>
    <x v="1"/>
    <n v="1.4833333333333334"/>
    <x v="11"/>
    <x v="3"/>
    <s v="War"/>
    <x v="25"/>
    <x v="2"/>
    <n v="298568"/>
    <n v="3700000"/>
    <x v="287"/>
    <x v="293"/>
    <x v="2"/>
    <x v="275"/>
    <n v="16"/>
    <x v="8"/>
    <x v="28"/>
    <x v="0"/>
    <x v="168"/>
  </r>
  <r>
    <s v="tt0095489"/>
    <x v="294"/>
    <x v="294"/>
    <n v="69"/>
    <x v="1"/>
    <n v="1.1499999999999999"/>
    <x v="1"/>
    <x v="1"/>
    <s v="Drama"/>
    <x v="3"/>
    <x v="1"/>
    <n v="96118"/>
    <n v="12500000"/>
    <x v="288"/>
    <x v="294"/>
    <x v="0"/>
    <x v="276"/>
    <n v="12"/>
    <x v="5"/>
    <x v="28"/>
    <x v="0"/>
    <x v="169"/>
  </r>
  <r>
    <s v="tt0095497"/>
    <x v="295"/>
    <x v="295"/>
    <n v="164"/>
    <x v="2"/>
    <n v="2.7333333333333334"/>
    <x v="3"/>
    <x v="11"/>
    <s v="unknows"/>
    <x v="15"/>
    <x v="1"/>
    <n v="61377"/>
    <n v="7000000"/>
    <x v="289"/>
    <x v="295"/>
    <x v="1"/>
    <x v="277"/>
    <n v="26"/>
    <x v="12"/>
    <x v="28"/>
    <x v="0"/>
    <x v="22"/>
  </r>
  <r>
    <s v="tt0095631"/>
    <x v="296"/>
    <x v="296"/>
    <n v="126"/>
    <x v="2"/>
    <n v="2.1"/>
    <x v="5"/>
    <x v="2"/>
    <s v="Crime"/>
    <x v="15"/>
    <x v="1"/>
    <n v="91983"/>
    <n v="35000000"/>
    <x v="290"/>
    <x v="296"/>
    <x v="0"/>
    <x v="278"/>
    <n v="11"/>
    <x v="7"/>
    <x v="28"/>
    <x v="0"/>
    <x v="102"/>
  </r>
  <r>
    <s v="tt0095647"/>
    <x v="297"/>
    <x v="297"/>
    <n v="128"/>
    <x v="2"/>
    <n v="2.1333333333333333"/>
    <x v="4"/>
    <x v="3"/>
    <s v="Mystery"/>
    <x v="10"/>
    <x v="1"/>
    <n v="107033"/>
    <n v="15000000"/>
    <x v="291"/>
    <x v="297"/>
    <x v="0"/>
    <x v="279"/>
    <n v="2"/>
    <x v="0"/>
    <x v="28"/>
    <x v="0"/>
    <x v="57"/>
  </r>
  <r>
    <s v="tt0095705"/>
    <x v="298"/>
    <x v="298"/>
    <n v="85"/>
    <x v="1"/>
    <n v="1.4166666666666667"/>
    <x v="0"/>
    <x v="6"/>
    <s v="unknows"/>
    <x v="2"/>
    <x v="1"/>
    <n v="179876"/>
    <n v="12000000"/>
    <x v="292"/>
    <x v="298"/>
    <x v="0"/>
    <x v="279"/>
    <n v="2"/>
    <x v="0"/>
    <x v="28"/>
    <x v="0"/>
    <x v="170"/>
  </r>
  <r>
    <s v="tt0095742"/>
    <x v="299"/>
    <x v="299"/>
    <n v="93"/>
    <x v="0"/>
    <n v="1.55"/>
    <x v="7"/>
    <x v="11"/>
    <s v="unknows"/>
    <x v="29"/>
    <x v="3"/>
    <n v="60452"/>
    <n v="13000000"/>
    <x v="293"/>
    <x v="299"/>
    <x v="0"/>
    <x v="280"/>
    <n v="19"/>
    <x v="10"/>
    <x v="28"/>
    <x v="0"/>
    <x v="171"/>
  </r>
  <r>
    <s v="tt0095765"/>
    <x v="300"/>
    <x v="300"/>
    <n v="155"/>
    <x v="2"/>
    <n v="2.5833333333333335"/>
    <x v="3"/>
    <x v="7"/>
    <s v="unknows"/>
    <x v="25"/>
    <x v="2"/>
    <n v="275772"/>
    <n v="5000000"/>
    <x v="294"/>
    <x v="300"/>
    <x v="1"/>
    <x v="281"/>
    <n v="29"/>
    <x v="9"/>
    <x v="28"/>
    <x v="0"/>
    <x v="172"/>
  </r>
  <r>
    <s v="tt0095776"/>
    <x v="301"/>
    <x v="301"/>
    <n v="74"/>
    <x v="1"/>
    <n v="1.2333333333333334"/>
    <x v="1"/>
    <x v="1"/>
    <s v="Comedy"/>
    <x v="5"/>
    <x v="0"/>
    <n v="51790"/>
    <n v="31000000"/>
    <x v="295"/>
    <x v="301"/>
    <x v="0"/>
    <x v="282"/>
    <n v="13"/>
    <x v="5"/>
    <x v="28"/>
    <x v="0"/>
    <x v="173"/>
  </r>
  <r>
    <s v="tt0095953"/>
    <x v="302"/>
    <x v="302"/>
    <n v="133"/>
    <x v="2"/>
    <n v="2.2166666666666668"/>
    <x v="3"/>
    <x v="11"/>
    <s v="unknows"/>
    <x v="9"/>
    <x v="2"/>
    <n v="536153"/>
    <n v="25000000"/>
    <x v="296"/>
    <x v="302"/>
    <x v="3"/>
    <x v="283"/>
    <n v="12"/>
    <x v="0"/>
    <x v="28"/>
    <x v="0"/>
    <x v="110"/>
  </r>
  <r>
    <s v="tt0095956"/>
    <x v="303"/>
    <x v="303"/>
    <n v="102"/>
    <x v="0"/>
    <n v="1.7"/>
    <x v="5"/>
    <x v="5"/>
    <s v="Thriller"/>
    <x v="24"/>
    <x v="3"/>
    <n v="137872"/>
    <n v="63000000"/>
    <x v="297"/>
    <x v="303"/>
    <x v="3"/>
    <x v="284"/>
    <n v="25"/>
    <x v="12"/>
    <x v="28"/>
    <x v="0"/>
    <x v="174"/>
  </r>
  <r>
    <s v="tt0095963"/>
    <x v="304"/>
    <x v="304"/>
    <n v="104"/>
    <x v="0"/>
    <n v="1.7333333333333334"/>
    <x v="5"/>
    <x v="2"/>
    <s v="Crime"/>
    <x v="28"/>
    <x v="0"/>
    <n v="74709"/>
    <n v="29000000"/>
    <x v="298"/>
    <x v="304"/>
    <x v="1"/>
    <x v="285"/>
    <n v="14"/>
    <x v="6"/>
    <x v="28"/>
    <x v="0"/>
    <x v="67"/>
  </r>
  <r>
    <s v="tt0096061"/>
    <x v="305"/>
    <x v="305"/>
    <n v="101"/>
    <x v="0"/>
    <n v="1.6833333333333333"/>
    <x v="0"/>
    <x v="3"/>
    <s v="Fantasy"/>
    <x v="17"/>
    <x v="0"/>
    <n v="109771"/>
    <n v="32000000"/>
    <x v="299"/>
    <x v="305"/>
    <x v="0"/>
    <x v="286"/>
    <n v="17"/>
    <x v="5"/>
    <x v="28"/>
    <x v="0"/>
    <x v="44"/>
  </r>
  <r>
    <s v="tt0096256"/>
    <x v="306"/>
    <x v="306"/>
    <n v="94"/>
    <x v="0"/>
    <n v="1.5666666666666667"/>
    <x v="5"/>
    <x v="10"/>
    <s v="Sci-Fi"/>
    <x v="14"/>
    <x v="1"/>
    <n v="141374"/>
    <n v="4000000"/>
    <x v="300"/>
    <x v="306"/>
    <x v="1"/>
    <x v="287"/>
    <n v="4"/>
    <x v="5"/>
    <x v="28"/>
    <x v="0"/>
    <x v="39"/>
  </r>
  <r>
    <s v="tt0096283"/>
    <x v="307"/>
    <x v="307"/>
    <n v="86"/>
    <x v="1"/>
    <n v="1.4333333333333333"/>
    <x v="11"/>
    <x v="2"/>
    <s v="Family"/>
    <x v="12"/>
    <x v="2"/>
    <n v="365070"/>
    <n v="3700000"/>
    <x v="301"/>
    <x v="307"/>
    <x v="0"/>
    <x v="275"/>
    <n v="16"/>
    <x v="8"/>
    <x v="28"/>
    <x v="0"/>
    <x v="108"/>
  </r>
  <r>
    <s v="tt0096320"/>
    <x v="308"/>
    <x v="308"/>
    <n v="107"/>
    <x v="0"/>
    <n v="1.7833333333333334"/>
    <x v="0"/>
    <x v="6"/>
    <s v="unknows"/>
    <x v="28"/>
    <x v="0"/>
    <n v="133874"/>
    <n v="15000000"/>
    <x v="302"/>
    <x v="308"/>
    <x v="3"/>
    <x v="288"/>
    <n v="8"/>
    <x v="0"/>
    <x v="28"/>
    <x v="0"/>
    <x v="83"/>
  </r>
  <r>
    <s v="tt0096438"/>
    <x v="309"/>
    <x v="309"/>
    <n v="104"/>
    <x v="0"/>
    <n v="1.7333333333333334"/>
    <x v="1"/>
    <x v="2"/>
    <s v="Crime"/>
    <x v="8"/>
    <x v="1"/>
    <n v="212308"/>
    <n v="70000000"/>
    <x v="303"/>
    <x v="309"/>
    <x v="3"/>
    <x v="289"/>
    <n v="21"/>
    <x v="6"/>
    <x v="28"/>
    <x v="0"/>
    <x v="115"/>
  </r>
  <r>
    <s v="tt0096446"/>
    <x v="310"/>
    <x v="310"/>
    <n v="126"/>
    <x v="2"/>
    <n v="2.1"/>
    <x v="5"/>
    <x v="5"/>
    <s v="Drama"/>
    <x v="14"/>
    <x v="1"/>
    <n v="128173"/>
    <n v="35000000"/>
    <x v="304"/>
    <x v="310"/>
    <x v="0"/>
    <x v="235"/>
    <n v="20"/>
    <x v="12"/>
    <x v="28"/>
    <x v="0"/>
    <x v="117"/>
  </r>
  <r>
    <s v="tt0096463"/>
    <x v="311"/>
    <x v="311"/>
    <n v="113"/>
    <x v="0"/>
    <n v="1.8833333333333333"/>
    <x v="0"/>
    <x v="3"/>
    <s v="Romance"/>
    <x v="22"/>
    <x v="0"/>
    <n v="61056"/>
    <n v="28000000"/>
    <x v="305"/>
    <x v="311"/>
    <x v="0"/>
    <x v="290"/>
    <n v="20"/>
    <x v="0"/>
    <x v="28"/>
    <x v="0"/>
    <x v="175"/>
  </r>
  <r>
    <s v="tt0096487"/>
    <x v="312"/>
    <x v="312"/>
    <n v="107"/>
    <x v="0"/>
    <n v="1.7833333333333334"/>
    <x v="5"/>
    <x v="3"/>
    <s v="Western"/>
    <x v="22"/>
    <x v="0"/>
    <n v="66233"/>
    <n v="13000000"/>
    <x v="306"/>
    <x v="312"/>
    <x v="0"/>
    <x v="291"/>
    <n v="10"/>
    <x v="10"/>
    <x v="28"/>
    <x v="0"/>
    <x v="176"/>
  </r>
  <r>
    <s v="tt0096734"/>
    <x v="313"/>
    <x v="313"/>
    <n v="102"/>
    <x v="0"/>
    <n v="1.7"/>
    <x v="0"/>
    <x v="9"/>
    <s v="Thriller"/>
    <x v="22"/>
    <x v="0"/>
    <n v="81408"/>
    <n v="18000000"/>
    <x v="307"/>
    <x v="313"/>
    <x v="0"/>
    <x v="292"/>
    <m/>
    <x v="11"/>
    <x v="31"/>
    <x v="0"/>
    <x v="107"/>
  </r>
  <r>
    <s v="tt0096754"/>
    <x v="314"/>
    <x v="314"/>
    <n v="140"/>
    <x v="2"/>
    <n v="2.3333333333333335"/>
    <x v="1"/>
    <x v="3"/>
    <s v="Mystery"/>
    <x v="15"/>
    <x v="1"/>
    <n v="186816"/>
    <n v="70000000"/>
    <x v="308"/>
    <x v="314"/>
    <x v="0"/>
    <x v="293"/>
    <n v="8"/>
    <x v="10"/>
    <x v="32"/>
    <x v="0"/>
    <x v="119"/>
  </r>
  <r>
    <s v="tt0096764"/>
    <x v="315"/>
    <x v="315"/>
    <n v="126"/>
    <x v="2"/>
    <n v="2.1"/>
    <x v="1"/>
    <x v="2"/>
    <s v="Fantasy"/>
    <x v="1"/>
    <x v="1"/>
    <n v="55894"/>
    <n v="46630000"/>
    <x v="309"/>
    <x v="315"/>
    <x v="2"/>
    <x v="288"/>
    <n v="8"/>
    <x v="0"/>
    <x v="28"/>
    <x v="0"/>
    <x v="76"/>
  </r>
  <r>
    <s v="tt0096874"/>
    <x v="316"/>
    <x v="316"/>
    <n v="108"/>
    <x v="0"/>
    <n v="1.8"/>
    <x v="1"/>
    <x v="2"/>
    <s v="Sci-Fi"/>
    <x v="10"/>
    <x v="1"/>
    <n v="560429"/>
    <n v="40000000"/>
    <x v="310"/>
    <x v="316"/>
    <x v="3"/>
    <x v="294"/>
    <m/>
    <x v="11"/>
    <x v="33"/>
    <x v="0"/>
    <x v="115"/>
  </r>
  <r>
    <s v="tt0096895"/>
    <x v="317"/>
    <x v="317"/>
    <n v="126"/>
    <x v="2"/>
    <n v="2.1"/>
    <x v="5"/>
    <x v="5"/>
    <s v="unknows"/>
    <x v="15"/>
    <x v="1"/>
    <n v="397089"/>
    <n v="35000000"/>
    <x v="311"/>
    <x v="317"/>
    <x v="3"/>
    <x v="295"/>
    <n v="19"/>
    <x v="6"/>
    <x v="32"/>
    <x v="0"/>
    <x v="129"/>
  </r>
  <r>
    <s v="tt0096928"/>
    <x v="318"/>
    <x v="318"/>
    <n v="90"/>
    <x v="0"/>
    <n v="1.5"/>
    <x v="1"/>
    <x v="2"/>
    <s v="Music"/>
    <x v="17"/>
    <x v="0"/>
    <n v="139169"/>
    <n v="8500000"/>
    <x v="312"/>
    <x v="318"/>
    <x v="0"/>
    <x v="296"/>
    <n v="17"/>
    <x v="2"/>
    <x v="32"/>
    <x v="0"/>
    <x v="177"/>
  </r>
  <r>
    <s v="tt0096933"/>
    <x v="319"/>
    <x v="319"/>
    <n v="125"/>
    <x v="2"/>
    <n v="2.0833333333333335"/>
    <x v="5"/>
    <x v="6"/>
    <s v="Drama"/>
    <x v="5"/>
    <x v="0"/>
    <n v="58337"/>
    <n v="30000000"/>
    <x v="313"/>
    <x v="319"/>
    <x v="3"/>
    <x v="297"/>
    <n v="22"/>
    <x v="9"/>
    <x v="32"/>
    <x v="0"/>
    <x v="59"/>
  </r>
  <r>
    <s v="tt0096969"/>
    <x v="320"/>
    <x v="320"/>
    <n v="145"/>
    <x v="2"/>
    <n v="2.4166666666666665"/>
    <x v="2"/>
    <x v="3"/>
    <s v="War"/>
    <x v="14"/>
    <x v="1"/>
    <n v="113774"/>
    <n v="14000000"/>
    <x v="314"/>
    <x v="320"/>
    <x v="3"/>
    <x v="298"/>
    <n v="20"/>
    <x v="0"/>
    <x v="32"/>
    <x v="0"/>
    <x v="146"/>
  </r>
  <r>
    <s v="tt0097123"/>
    <x v="321"/>
    <x v="321"/>
    <n v="104"/>
    <x v="0"/>
    <n v="1.7333333333333334"/>
    <x v="0"/>
    <x v="3"/>
    <s v="unknows"/>
    <x v="10"/>
    <x v="1"/>
    <n v="60074"/>
    <n v="19000000"/>
    <x v="315"/>
    <x v="321"/>
    <x v="2"/>
    <x v="299"/>
    <n v="12"/>
    <x v="4"/>
    <x v="32"/>
    <x v="0"/>
    <x v="46"/>
  </r>
  <r>
    <s v="tt0097165"/>
    <x v="322"/>
    <x v="322"/>
    <n v="128"/>
    <x v="2"/>
    <n v="2.1333333333333333"/>
    <x v="0"/>
    <x v="3"/>
    <s v="unknows"/>
    <x v="12"/>
    <x v="2"/>
    <n v="526679"/>
    <n v="16400000"/>
    <x v="316"/>
    <x v="322"/>
    <x v="3"/>
    <x v="300"/>
    <n v="2"/>
    <x v="6"/>
    <x v="32"/>
    <x v="0"/>
    <x v="135"/>
  </r>
  <r>
    <s v="tt0097216"/>
    <x v="323"/>
    <x v="323"/>
    <n v="120"/>
    <x v="0"/>
    <n v="2"/>
    <x v="0"/>
    <x v="3"/>
    <s v="unknows"/>
    <x v="9"/>
    <x v="2"/>
    <n v="109638"/>
    <n v="6500000"/>
    <x v="317"/>
    <x v="323"/>
    <x v="0"/>
    <x v="301"/>
    <n v="19"/>
    <x v="12"/>
    <x v="32"/>
    <x v="0"/>
    <x v="178"/>
  </r>
  <r>
    <s v="tt0097239"/>
    <x v="324"/>
    <x v="324"/>
    <n v="99"/>
    <x v="0"/>
    <n v="1.65"/>
    <x v="0"/>
    <x v="3"/>
    <s v="Romance"/>
    <x v="21"/>
    <x v="1"/>
    <n v="115617"/>
    <n v="7500000"/>
    <x v="318"/>
    <x v="324"/>
    <x v="3"/>
    <x v="302"/>
    <n v="11"/>
    <x v="0"/>
    <x v="32"/>
    <x v="0"/>
    <x v="179"/>
  </r>
  <r>
    <s v="tt0097351"/>
    <x v="325"/>
    <x v="325"/>
    <n v="107"/>
    <x v="0"/>
    <n v="1.7833333333333334"/>
    <x v="3"/>
    <x v="19"/>
    <s v="Fantasy"/>
    <x v="15"/>
    <x v="1"/>
    <n v="125383"/>
    <n v="15000000"/>
    <x v="319"/>
    <x v="325"/>
    <x v="0"/>
    <x v="303"/>
    <n v="21"/>
    <x v="8"/>
    <x v="32"/>
    <x v="0"/>
    <x v="180"/>
  </r>
  <r>
    <s v="tt0097428"/>
    <x v="326"/>
    <x v="326"/>
    <n v="108"/>
    <x v="0"/>
    <n v="1.8"/>
    <x v="5"/>
    <x v="2"/>
    <s v="Fantasy"/>
    <x v="5"/>
    <x v="0"/>
    <n v="218187"/>
    <n v="25000000"/>
    <x v="320"/>
    <x v="326"/>
    <x v="3"/>
    <x v="304"/>
    <n v="15"/>
    <x v="6"/>
    <x v="32"/>
    <x v="0"/>
    <x v="83"/>
  </r>
  <r>
    <s v="tt0097441"/>
    <x v="327"/>
    <x v="327"/>
    <n v="122"/>
    <x v="2"/>
    <n v="2.0333333333333332"/>
    <x v="2"/>
    <x v="3"/>
    <s v="History"/>
    <x v="10"/>
    <x v="1"/>
    <n v="141539"/>
    <n v="18000000"/>
    <x v="321"/>
    <x v="327"/>
    <x v="1"/>
    <x v="305"/>
    <n v="15"/>
    <x v="0"/>
    <x v="32"/>
    <x v="0"/>
    <x v="181"/>
  </r>
  <r>
    <s v="tt0097493"/>
    <x v="328"/>
    <x v="328"/>
    <n v="103"/>
    <x v="0"/>
    <n v="1.7166666666666666"/>
    <x v="0"/>
    <x v="6"/>
    <s v="unknows"/>
    <x v="14"/>
    <x v="1"/>
    <n v="112822"/>
    <n v="3000000"/>
    <x v="322"/>
    <x v="328"/>
    <x v="2"/>
    <x v="306"/>
    <n v="24"/>
    <x v="4"/>
    <x v="28"/>
    <x v="0"/>
    <x v="182"/>
  </r>
  <r>
    <s v="tt0097523"/>
    <x v="329"/>
    <x v="329"/>
    <n v="93"/>
    <x v="0"/>
    <n v="1.55"/>
    <x v="1"/>
    <x v="2"/>
    <s v="Family"/>
    <x v="0"/>
    <x v="0"/>
    <n v="163136"/>
    <n v="18000000"/>
    <x v="323"/>
    <x v="329"/>
    <x v="3"/>
    <x v="292"/>
    <m/>
    <x v="11"/>
    <x v="31"/>
    <x v="0"/>
    <x v="183"/>
  </r>
  <r>
    <s v="tt0097576"/>
    <x v="330"/>
    <x v="330"/>
    <n v="127"/>
    <x v="2"/>
    <n v="2.1166666666666667"/>
    <x v="5"/>
    <x v="5"/>
    <s v="unknows"/>
    <x v="18"/>
    <x v="2"/>
    <n v="795511"/>
    <n v="48000000"/>
    <x v="324"/>
    <x v="330"/>
    <x v="3"/>
    <x v="307"/>
    <n v="24"/>
    <x v="12"/>
    <x v="32"/>
    <x v="0"/>
    <x v="33"/>
  </r>
  <r>
    <s v="tt0097659"/>
    <x v="331"/>
    <x v="331"/>
    <n v="97"/>
    <x v="0"/>
    <n v="1.6166666666666667"/>
    <x v="5"/>
    <x v="15"/>
    <s v="Thriller"/>
    <x v="0"/>
    <x v="0"/>
    <n v="59435"/>
    <n v="1500000"/>
    <x v="325"/>
    <x v="331"/>
    <x v="0"/>
    <x v="292"/>
    <m/>
    <x v="11"/>
    <x v="31"/>
    <x v="0"/>
    <x v="184"/>
  </r>
  <r>
    <s v="tt0097733"/>
    <x v="332"/>
    <x v="332"/>
    <n v="114"/>
    <x v="0"/>
    <n v="1.9"/>
    <x v="5"/>
    <x v="6"/>
    <s v="Thriller"/>
    <x v="21"/>
    <x v="1"/>
    <n v="185136"/>
    <n v="28000000"/>
    <x v="326"/>
    <x v="332"/>
    <x v="3"/>
    <x v="308"/>
    <n v="5"/>
    <x v="7"/>
    <x v="32"/>
    <x v="0"/>
    <x v="44"/>
  </r>
  <r>
    <s v="tt0097742"/>
    <x v="333"/>
    <x v="333"/>
    <n v="133"/>
    <x v="2"/>
    <n v="2.2166666666666668"/>
    <x v="5"/>
    <x v="5"/>
    <s v="Thriller"/>
    <x v="5"/>
    <x v="0"/>
    <n v="109989"/>
    <n v="32000000"/>
    <x v="327"/>
    <x v="333"/>
    <x v="3"/>
    <x v="309"/>
    <n v="13"/>
    <x v="6"/>
    <x v="32"/>
    <x v="0"/>
    <x v="79"/>
  </r>
  <r>
    <s v="tt0097757"/>
    <x v="334"/>
    <x v="334"/>
    <n v="83"/>
    <x v="1"/>
    <n v="1.3833333333333333"/>
    <x v="1"/>
    <x v="1"/>
    <s v="Family"/>
    <x v="2"/>
    <x v="1"/>
    <n v="284763"/>
    <n v="40000000"/>
    <x v="328"/>
    <x v="334"/>
    <x v="3"/>
    <x v="310"/>
    <n v="13"/>
    <x v="5"/>
    <x v="32"/>
    <x v="0"/>
    <x v="185"/>
  </r>
  <r>
    <s v="tt0097778"/>
    <x v="335"/>
    <x v="335"/>
    <n v="93"/>
    <x v="0"/>
    <n v="1.55"/>
    <x v="0"/>
    <x v="11"/>
    <s v="unknows"/>
    <x v="32"/>
    <x v="3"/>
    <n v="85823"/>
    <n v="7500000"/>
    <x v="329"/>
    <x v="335"/>
    <x v="3"/>
    <x v="299"/>
    <n v="12"/>
    <x v="4"/>
    <x v="32"/>
    <x v="0"/>
    <x v="88"/>
  </r>
  <r>
    <s v="tt0097958"/>
    <x v="336"/>
    <x v="336"/>
    <n v="97"/>
    <x v="0"/>
    <n v="1.6166666666666667"/>
    <x v="0"/>
    <x v="11"/>
    <s v="unknows"/>
    <x v="15"/>
    <x v="1"/>
    <n v="206550"/>
    <n v="28000000"/>
    <x v="330"/>
    <x v="336"/>
    <x v="0"/>
    <x v="311"/>
    <n v="30"/>
    <x v="5"/>
    <x v="32"/>
    <x v="0"/>
    <x v="186"/>
  </r>
  <r>
    <s v="tt0098067"/>
    <x v="337"/>
    <x v="337"/>
    <n v="124"/>
    <x v="2"/>
    <n v="2.0666666666666669"/>
    <x v="0"/>
    <x v="3"/>
    <s v="unknows"/>
    <x v="1"/>
    <x v="1"/>
    <n v="53613"/>
    <n v="20000000"/>
    <x v="331"/>
    <x v="337"/>
    <x v="3"/>
    <x v="312"/>
    <n v="31"/>
    <x v="7"/>
    <x v="32"/>
    <x v="0"/>
    <x v="117"/>
  </r>
  <r>
    <s v="tt0098084"/>
    <x v="338"/>
    <x v="338"/>
    <n v="103"/>
    <x v="0"/>
    <n v="1.7166666666666666"/>
    <x v="8"/>
    <x v="10"/>
    <s v="Thriller"/>
    <x v="7"/>
    <x v="0"/>
    <n v="112695"/>
    <n v="11500000"/>
    <x v="332"/>
    <x v="338"/>
    <x v="0"/>
    <x v="303"/>
    <n v="21"/>
    <x v="8"/>
    <x v="32"/>
    <x v="0"/>
    <x v="187"/>
  </r>
  <r>
    <s v="tt0098206"/>
    <x v="339"/>
    <x v="339"/>
    <n v="114"/>
    <x v="0"/>
    <n v="1.9"/>
    <x v="5"/>
    <x v="16"/>
    <s v="unknows"/>
    <x v="13"/>
    <x v="0"/>
    <n v="82787"/>
    <n v="17000000"/>
    <x v="333"/>
    <x v="339"/>
    <x v="0"/>
    <x v="301"/>
    <n v="19"/>
    <x v="12"/>
    <x v="32"/>
    <x v="0"/>
    <x v="188"/>
  </r>
  <r>
    <s v="tt0098282"/>
    <x v="340"/>
    <x v="340"/>
    <n v="103"/>
    <x v="0"/>
    <n v="1.7166666666666666"/>
    <x v="0"/>
    <x v="6"/>
    <s v="unknows"/>
    <x v="22"/>
    <x v="0"/>
    <n v="57149"/>
    <n v="18000000"/>
    <x v="334"/>
    <x v="340"/>
    <x v="0"/>
    <x v="313"/>
    <n v="12"/>
    <x v="12"/>
    <x v="32"/>
    <x v="0"/>
    <x v="189"/>
  </r>
  <r>
    <s v="tt0098382"/>
    <x v="341"/>
    <x v="341"/>
    <n v="107"/>
    <x v="0"/>
    <n v="1.7833333333333334"/>
    <x v="5"/>
    <x v="5"/>
    <s v="Fantasy"/>
    <x v="38"/>
    <x v="3"/>
    <n v="63163"/>
    <n v="27800000"/>
    <x v="335"/>
    <x v="341"/>
    <x v="0"/>
    <x v="314"/>
    <n v="9"/>
    <x v="6"/>
    <x v="32"/>
    <x v="0"/>
    <x v="190"/>
  </r>
  <r>
    <s v="tt0098384"/>
    <x v="342"/>
    <x v="342"/>
    <n v="117"/>
    <x v="0"/>
    <n v="1.95"/>
    <x v="0"/>
    <x v="3"/>
    <s v="Romance"/>
    <x v="21"/>
    <x v="1"/>
    <n v="61194"/>
    <n v="15000000"/>
    <x v="336"/>
    <x v="342"/>
    <x v="0"/>
    <x v="315"/>
    <n v="5"/>
    <x v="5"/>
    <x v="32"/>
    <x v="0"/>
    <x v="105"/>
  </r>
  <r>
    <s v="tt0098439"/>
    <x v="343"/>
    <x v="343"/>
    <n v="104"/>
    <x v="0"/>
    <n v="1.7333333333333334"/>
    <x v="5"/>
    <x v="2"/>
    <s v="Crime"/>
    <x v="0"/>
    <x v="0"/>
    <n v="111336"/>
    <n v="55000000"/>
    <x v="337"/>
    <x v="343"/>
    <x v="1"/>
    <x v="316"/>
    <n v="22"/>
    <x v="0"/>
    <x v="32"/>
    <x v="0"/>
    <x v="191"/>
  </r>
  <r>
    <s v="tt0098536"/>
    <x v="344"/>
    <x v="344"/>
    <n v="97"/>
    <x v="0"/>
    <n v="1.6166666666666667"/>
    <x v="0"/>
    <x v="6"/>
    <s v="Drama"/>
    <x v="27"/>
    <x v="0"/>
    <n v="74959"/>
    <n v="13000000"/>
    <x v="338"/>
    <x v="344"/>
    <x v="0"/>
    <x v="317"/>
    <n v="21"/>
    <x v="7"/>
    <x v="32"/>
    <x v="0"/>
    <x v="192"/>
  </r>
  <r>
    <s v="tt0098554"/>
    <x v="345"/>
    <x v="345"/>
    <n v="100"/>
    <x v="0"/>
    <n v="1.6666666666666667"/>
    <x v="0"/>
    <x v="11"/>
    <s v="unknows"/>
    <x v="1"/>
    <x v="1"/>
    <n v="104396"/>
    <n v="15000000"/>
    <x v="339"/>
    <x v="345"/>
    <x v="0"/>
    <x v="318"/>
    <n v="16"/>
    <x v="10"/>
    <x v="32"/>
    <x v="0"/>
    <x v="116"/>
  </r>
  <r>
    <s v="tt0098621"/>
    <x v="346"/>
    <x v="346"/>
    <n v="116"/>
    <x v="0"/>
    <n v="1.9333333333333333"/>
    <x v="0"/>
    <x v="7"/>
    <s v="unknows"/>
    <x v="22"/>
    <x v="0"/>
    <n v="56286"/>
    <n v="26000000"/>
    <x v="340"/>
    <x v="346"/>
    <x v="3"/>
    <x v="319"/>
    <n v="4"/>
    <x v="0"/>
    <x v="32"/>
    <x v="0"/>
    <x v="193"/>
  </r>
  <r>
    <s v="tt0098635"/>
    <x v="347"/>
    <x v="347"/>
    <n v="95"/>
    <x v="0"/>
    <n v="1.5833333333333333"/>
    <x v="0"/>
    <x v="3"/>
    <s v="Romance"/>
    <x v="8"/>
    <x v="1"/>
    <n v="234822"/>
    <n v="16000000"/>
    <x v="341"/>
    <x v="347"/>
    <x v="0"/>
    <x v="320"/>
    <n v="12"/>
    <x v="7"/>
    <x v="32"/>
    <x v="0"/>
    <x v="120"/>
  </r>
  <r>
    <s v="tt0098724"/>
    <x v="348"/>
    <x v="348"/>
    <n v="100"/>
    <x v="0"/>
    <n v="1.6666666666666667"/>
    <x v="3"/>
    <x v="11"/>
    <s v="unknows"/>
    <x v="14"/>
    <x v="1"/>
    <n v="58081"/>
    <n v="1200000"/>
    <x v="342"/>
    <x v="348"/>
    <x v="0"/>
    <x v="321"/>
    <n v="20"/>
    <x v="1"/>
    <x v="32"/>
    <x v="0"/>
    <x v="194"/>
  </r>
  <r>
    <s v="tt0099052"/>
    <x v="349"/>
    <x v="349"/>
    <n v="109"/>
    <x v="0"/>
    <n v="1.8166666666666667"/>
    <x v="0"/>
    <x v="10"/>
    <s v="Thriller"/>
    <x v="7"/>
    <x v="0"/>
    <n v="74516"/>
    <n v="22000000"/>
    <x v="343"/>
    <x v="349"/>
    <x v="0"/>
    <x v="322"/>
    <n v="18"/>
    <x v="7"/>
    <x v="34"/>
    <x v="0"/>
    <x v="195"/>
  </r>
  <r>
    <s v="tt0099077"/>
    <x v="350"/>
    <x v="350"/>
    <n v="121"/>
    <x v="2"/>
    <n v="2.0166666666666666"/>
    <x v="2"/>
    <x v="3"/>
    <s v="unknows"/>
    <x v="10"/>
    <x v="1"/>
    <n v="153960"/>
    <n v="31000000"/>
    <x v="344"/>
    <x v="350"/>
    <x v="0"/>
    <x v="323"/>
    <n v="12"/>
    <x v="0"/>
    <x v="34"/>
    <x v="0"/>
    <x v="162"/>
  </r>
  <r>
    <s v="tt0099088"/>
    <x v="351"/>
    <x v="351"/>
    <n v="118"/>
    <x v="0"/>
    <n v="1.9666666666666666"/>
    <x v="1"/>
    <x v="2"/>
    <s v="Sci-Fi"/>
    <x v="3"/>
    <x v="1"/>
    <n v="470785"/>
    <n v="40000000"/>
    <x v="345"/>
    <x v="351"/>
    <x v="3"/>
    <x v="324"/>
    <n v="25"/>
    <x v="12"/>
    <x v="34"/>
    <x v="0"/>
    <x v="115"/>
  </r>
  <r>
    <s v="tt0099253"/>
    <x v="352"/>
    <x v="352"/>
    <n v="84"/>
    <x v="1"/>
    <n v="1.4"/>
    <x v="7"/>
    <x v="16"/>
    <s v="unknows"/>
    <x v="32"/>
    <x v="3"/>
    <n v="56361"/>
    <n v="13000000"/>
    <x v="346"/>
    <x v="352"/>
    <x v="0"/>
    <x v="325"/>
    <n v="9"/>
    <x v="5"/>
    <x v="34"/>
    <x v="0"/>
    <x v="196"/>
  </r>
  <r>
    <s v="tt0099329"/>
    <x v="353"/>
    <x v="353"/>
    <n v="85"/>
    <x v="1"/>
    <n v="1.4166666666666667"/>
    <x v="0"/>
    <x v="17"/>
    <s v="unknows"/>
    <x v="7"/>
    <x v="0"/>
    <n v="63715"/>
    <n v="11000000"/>
    <x v="347"/>
    <x v="353"/>
    <x v="2"/>
    <x v="326"/>
    <n v="6"/>
    <x v="8"/>
    <x v="34"/>
    <x v="0"/>
    <x v="197"/>
  </r>
  <r>
    <s v="tt0099348"/>
    <x v="354"/>
    <x v="354"/>
    <n v="181"/>
    <x v="2"/>
    <n v="3.0166666666666666"/>
    <x v="1"/>
    <x v="3"/>
    <s v="Western"/>
    <x v="9"/>
    <x v="2"/>
    <n v="283342"/>
    <n v="22000000"/>
    <x v="348"/>
    <x v="354"/>
    <x v="3"/>
    <x v="327"/>
    <n v="19"/>
    <x v="4"/>
    <x v="34"/>
    <x v="0"/>
    <x v="198"/>
  </r>
  <r>
    <s v="tt0099365"/>
    <x v="355"/>
    <x v="355"/>
    <n v="96"/>
    <x v="0"/>
    <n v="1.6"/>
    <x v="5"/>
    <x v="4"/>
    <s v="Thriller"/>
    <x v="0"/>
    <x v="0"/>
    <n v="68418"/>
    <n v="14000000"/>
    <x v="349"/>
    <x v="355"/>
    <x v="0"/>
    <x v="328"/>
    <n v="24"/>
    <x v="10"/>
    <x v="34"/>
    <x v="0"/>
    <x v="86"/>
  </r>
  <r>
    <s v="tt0099371"/>
    <x v="356"/>
    <x v="356"/>
    <n v="107"/>
    <x v="0"/>
    <n v="1.7833333333333334"/>
    <x v="5"/>
    <x v="3"/>
    <s v="Sport"/>
    <x v="28"/>
    <x v="0"/>
    <n v="94363"/>
    <n v="60000000"/>
    <x v="350"/>
    <x v="356"/>
    <x v="0"/>
    <x v="329"/>
    <n v="27"/>
    <x v="6"/>
    <x v="34"/>
    <x v="0"/>
    <x v="148"/>
  </r>
  <r>
    <s v="tt0099422"/>
    <x v="357"/>
    <x v="357"/>
    <n v="105"/>
    <x v="0"/>
    <n v="1.75"/>
    <x v="5"/>
    <x v="2"/>
    <s v="Crime"/>
    <x v="27"/>
    <x v="0"/>
    <n v="64718"/>
    <n v="47000000"/>
    <x v="351"/>
    <x v="357"/>
    <x v="3"/>
    <x v="330"/>
    <n v="13"/>
    <x v="6"/>
    <x v="34"/>
    <x v="0"/>
    <x v="199"/>
  </r>
  <r>
    <s v="tt0099423"/>
    <x v="358"/>
    <x v="358"/>
    <n v="124"/>
    <x v="2"/>
    <n v="2.0666666666666669"/>
    <x v="5"/>
    <x v="16"/>
    <s v="unknows"/>
    <x v="1"/>
    <x v="1"/>
    <n v="375189"/>
    <n v="70000000"/>
    <x v="352"/>
    <x v="358"/>
    <x v="3"/>
    <x v="331"/>
    <n v="2"/>
    <x v="7"/>
    <x v="34"/>
    <x v="0"/>
    <x v="171"/>
  </r>
  <r>
    <s v="tt0099487"/>
    <x v="359"/>
    <x v="359"/>
    <n v="105"/>
    <x v="0"/>
    <n v="1.75"/>
    <x v="3"/>
    <x v="0"/>
    <s v="Romance"/>
    <x v="4"/>
    <x v="1"/>
    <n v="513482"/>
    <n v="20000000"/>
    <x v="353"/>
    <x v="359"/>
    <x v="0"/>
    <x v="332"/>
    <n v="6"/>
    <x v="0"/>
    <x v="34"/>
    <x v="0"/>
    <x v="129"/>
  </r>
  <r>
    <s v="tt0099582"/>
    <x v="360"/>
    <x v="360"/>
    <n v="115"/>
    <x v="0"/>
    <n v="1.9166666666666667"/>
    <x v="3"/>
    <x v="10"/>
    <s v="Sci-Fi"/>
    <x v="7"/>
    <x v="0"/>
    <n v="91604"/>
    <n v="26000000"/>
    <x v="354"/>
    <x v="360"/>
    <x v="0"/>
    <x v="333"/>
    <n v="6"/>
    <x v="10"/>
    <x v="34"/>
    <x v="0"/>
    <x v="152"/>
  </r>
  <r>
    <s v="tt0099653"/>
    <x v="361"/>
    <x v="361"/>
    <n v="127"/>
    <x v="2"/>
    <n v="2.1166666666666667"/>
    <x v="3"/>
    <x v="0"/>
    <s v="Romance"/>
    <x v="1"/>
    <x v="1"/>
    <n v="230281"/>
    <n v="22000000"/>
    <x v="355"/>
    <x v="361"/>
    <x v="3"/>
    <x v="334"/>
    <n v="13"/>
    <x v="7"/>
    <x v="34"/>
    <x v="0"/>
    <x v="200"/>
  </r>
  <r>
    <s v="tt0099674"/>
    <x v="362"/>
    <x v="362"/>
    <n v="162"/>
    <x v="2"/>
    <n v="2.7"/>
    <x v="4"/>
    <x v="3"/>
    <s v="unknows"/>
    <x v="2"/>
    <x v="1"/>
    <n v="415942"/>
    <n v="54000000"/>
    <x v="356"/>
    <x v="362"/>
    <x v="0"/>
    <x v="335"/>
    <n v="20"/>
    <x v="0"/>
    <x v="34"/>
    <x v="0"/>
    <x v="17"/>
  </r>
  <r>
    <s v="tt0099685"/>
    <x v="363"/>
    <x v="363"/>
    <n v="145"/>
    <x v="2"/>
    <n v="2.4166666666666665"/>
    <x v="2"/>
    <x v="6"/>
    <s v="Drama"/>
    <x v="20"/>
    <x v="2"/>
    <n v="1223772"/>
    <n v="25000000"/>
    <x v="357"/>
    <x v="363"/>
    <x v="0"/>
    <x v="336"/>
    <n v="9"/>
    <x v="9"/>
    <x v="34"/>
    <x v="0"/>
    <x v="22"/>
  </r>
  <r>
    <s v="tt0099700"/>
    <x v="364"/>
    <x v="364"/>
    <n v="106"/>
    <x v="0"/>
    <n v="1.7666666666666666"/>
    <x v="0"/>
    <x v="0"/>
    <s v="Horror"/>
    <x v="0"/>
    <x v="0"/>
    <n v="110319"/>
    <n v="50000000"/>
    <x v="358"/>
    <x v="364"/>
    <x v="2"/>
    <x v="337"/>
    <n v="15"/>
    <x v="6"/>
    <x v="34"/>
    <x v="0"/>
    <x v="201"/>
  </r>
  <r>
    <s v="tt0099785"/>
    <x v="365"/>
    <x v="365"/>
    <n v="103"/>
    <x v="0"/>
    <n v="1.7166666666666666"/>
    <x v="0"/>
    <x v="19"/>
    <s v="unknows"/>
    <x v="8"/>
    <x v="1"/>
    <n v="616188"/>
    <n v="18000000"/>
    <x v="359"/>
    <x v="365"/>
    <x v="3"/>
    <x v="338"/>
    <n v="10"/>
    <x v="5"/>
    <x v="34"/>
    <x v="0"/>
    <x v="202"/>
  </r>
  <r>
    <s v="tt0099810"/>
    <x v="366"/>
    <x v="366"/>
    <n v="135"/>
    <x v="2"/>
    <n v="2.25"/>
    <x v="5"/>
    <x v="5"/>
    <s v="Thriller"/>
    <x v="15"/>
    <x v="1"/>
    <n v="210216"/>
    <n v="30000000"/>
    <x v="360"/>
    <x v="366"/>
    <x v="3"/>
    <x v="339"/>
    <n v="2"/>
    <x v="3"/>
    <x v="34"/>
    <x v="0"/>
    <x v="157"/>
  </r>
  <r>
    <s v="tt0099871"/>
    <x v="367"/>
    <x v="367"/>
    <n v="113"/>
    <x v="0"/>
    <n v="1.8833333333333333"/>
    <x v="3"/>
    <x v="10"/>
    <s v="Mystery"/>
    <x v="3"/>
    <x v="1"/>
    <n v="115726"/>
    <n v="25000000"/>
    <x v="361"/>
    <x v="367"/>
    <x v="1"/>
    <x v="340"/>
    <n v="29"/>
    <x v="4"/>
    <x v="34"/>
    <x v="0"/>
    <x v="95"/>
  </r>
  <r>
    <s v="tt0099938"/>
    <x v="368"/>
    <x v="368"/>
    <n v="111"/>
    <x v="0"/>
    <n v="1.85"/>
    <x v="5"/>
    <x v="2"/>
    <s v="Crime"/>
    <x v="27"/>
    <x v="0"/>
    <n v="158944"/>
    <n v="15000000"/>
    <x v="362"/>
    <x v="368"/>
    <x v="3"/>
    <x v="341"/>
    <m/>
    <x v="11"/>
    <x v="35"/>
    <x v="0"/>
    <x v="83"/>
  </r>
  <r>
    <s v="tt0100150"/>
    <x v="369"/>
    <x v="369"/>
    <n v="115"/>
    <x v="0"/>
    <n v="1.9166666666666667"/>
    <x v="4"/>
    <x v="3"/>
    <s v="Thriller"/>
    <x v="8"/>
    <x v="1"/>
    <n v="139959"/>
    <n v="14000000"/>
    <x v="363"/>
    <x v="369"/>
    <x v="2"/>
    <x v="342"/>
    <m/>
    <x v="11"/>
    <x v="36"/>
    <x v="0"/>
    <x v="103"/>
  </r>
  <r>
    <s v="tt0100157"/>
    <x v="370"/>
    <x v="370"/>
    <n v="107"/>
    <x v="0"/>
    <n v="1.7833333333333334"/>
    <x v="3"/>
    <x v="16"/>
    <s v="unknows"/>
    <x v="10"/>
    <x v="1"/>
    <n v="228292"/>
    <n v="20000000"/>
    <x v="364"/>
    <x v="370"/>
    <x v="0"/>
    <x v="343"/>
    <n v="29"/>
    <x v="5"/>
    <x v="34"/>
    <x v="0"/>
    <x v="120"/>
  </r>
  <r>
    <s v="tt0100403"/>
    <x v="371"/>
    <x v="371"/>
    <n v="108"/>
    <x v="0"/>
    <n v="1.8"/>
    <x v="5"/>
    <x v="10"/>
    <s v="Sci-Fi"/>
    <x v="33"/>
    <x v="0"/>
    <n v="178423"/>
    <n v="35000000"/>
    <x v="365"/>
    <x v="371"/>
    <x v="0"/>
    <x v="344"/>
    <n v="19"/>
    <x v="5"/>
    <x v="34"/>
    <x v="0"/>
    <x v="203"/>
  </r>
  <r>
    <s v="tt0100405"/>
    <x v="372"/>
    <x v="372"/>
    <n v="119"/>
    <x v="0"/>
    <n v="1.9833333333333334"/>
    <x v="0"/>
    <x v="7"/>
    <s v="unknows"/>
    <x v="1"/>
    <x v="1"/>
    <n v="345871"/>
    <n v="14000000"/>
    <x v="366"/>
    <x v="372"/>
    <x v="3"/>
    <x v="345"/>
    <n v="23"/>
    <x v="3"/>
    <x v="34"/>
    <x v="0"/>
    <x v="156"/>
  </r>
  <r>
    <s v="tt0100502"/>
    <x v="373"/>
    <x v="373"/>
    <n v="117"/>
    <x v="0"/>
    <n v="1.95"/>
    <x v="5"/>
    <x v="6"/>
    <s v="Sci-Fi"/>
    <x v="24"/>
    <x v="3"/>
    <n v="90873"/>
    <n v="25000000"/>
    <x v="367"/>
    <x v="373"/>
    <x v="0"/>
    <x v="346"/>
    <n v="22"/>
    <x v="6"/>
    <x v="34"/>
    <x v="0"/>
    <x v="70"/>
  </r>
  <r>
    <s v="tt0100507"/>
    <x v="374"/>
    <x v="374"/>
    <n v="104"/>
    <x v="0"/>
    <n v="1.7333333333333334"/>
    <x v="3"/>
    <x v="15"/>
    <s v="unknows"/>
    <x v="39"/>
    <x v="3"/>
    <n v="147817"/>
    <n v="42000000"/>
    <x v="368"/>
    <x v="374"/>
    <x v="0"/>
    <x v="347"/>
    <n v="13"/>
    <x v="5"/>
    <x v="34"/>
    <x v="0"/>
    <x v="45"/>
  </r>
  <r>
    <s v="tt0100758"/>
    <x v="375"/>
    <x v="375"/>
    <n v="93"/>
    <x v="0"/>
    <n v="1.55"/>
    <x v="5"/>
    <x v="5"/>
    <s v="Comedy"/>
    <x v="22"/>
    <x v="0"/>
    <n v="102737"/>
    <n v="13500000"/>
    <x v="369"/>
    <x v="375"/>
    <x v="3"/>
    <x v="348"/>
    <n v="30"/>
    <x v="3"/>
    <x v="34"/>
    <x v="0"/>
    <x v="204"/>
  </r>
  <r>
    <s v="tt0100802"/>
    <x v="376"/>
    <x v="376"/>
    <n v="113"/>
    <x v="0"/>
    <n v="1.8833333333333333"/>
    <x v="5"/>
    <x v="5"/>
    <s v="Sci-Fi"/>
    <x v="15"/>
    <x v="1"/>
    <n v="347042"/>
    <n v="65000000"/>
    <x v="370"/>
    <x v="376"/>
    <x v="3"/>
    <x v="349"/>
    <n v="31"/>
    <x v="12"/>
    <x v="34"/>
    <x v="0"/>
    <x v="159"/>
  </r>
  <r>
    <s v="tt0100814"/>
    <x v="377"/>
    <x v="377"/>
    <n v="96"/>
    <x v="0"/>
    <n v="1.6"/>
    <x v="0"/>
    <x v="10"/>
    <s v="unknows"/>
    <x v="1"/>
    <x v="1"/>
    <n v="146402"/>
    <n v="11000000"/>
    <x v="371"/>
    <x v="377"/>
    <x v="1"/>
    <x v="350"/>
    <n v="19"/>
    <x v="1"/>
    <x v="34"/>
    <x v="0"/>
    <x v="205"/>
  </r>
  <r>
    <s v="tt0100935"/>
    <x v="378"/>
    <x v="378"/>
    <n v="125"/>
    <x v="2"/>
    <n v="2.0833333333333335"/>
    <x v="4"/>
    <x v="3"/>
    <s v="Thriller"/>
    <x v="14"/>
    <x v="1"/>
    <n v="98863"/>
    <n v="9500000"/>
    <x v="372"/>
    <x v="378"/>
    <x v="1"/>
    <x v="351"/>
    <n v="19"/>
    <x v="12"/>
    <x v="34"/>
    <x v="0"/>
    <x v="41"/>
  </r>
  <r>
    <s v="tt0101272"/>
    <x v="379"/>
    <x v="379"/>
    <n v="99"/>
    <x v="0"/>
    <n v="1.65"/>
    <x v="0"/>
    <x v="0"/>
    <s v="unknows"/>
    <x v="17"/>
    <x v="0"/>
    <n v="175874"/>
    <n v="30000000"/>
    <x v="373"/>
    <x v="379"/>
    <x v="3"/>
    <x v="352"/>
    <n v="19"/>
    <x v="5"/>
    <x v="37"/>
    <x v="0"/>
    <x v="206"/>
  </r>
  <r>
    <s v="tt0101393"/>
    <x v="380"/>
    <x v="380"/>
    <n v="137"/>
    <x v="2"/>
    <n v="2.2833333333333332"/>
    <x v="5"/>
    <x v="3"/>
    <s v="Mystery"/>
    <x v="13"/>
    <x v="0"/>
    <n v="85865"/>
    <n v="40000000"/>
    <x v="374"/>
    <x v="380"/>
    <x v="3"/>
    <x v="353"/>
    <n v="22"/>
    <x v="12"/>
    <x v="37"/>
    <x v="0"/>
    <x v="117"/>
  </r>
  <r>
    <s v="tt0101410"/>
    <x v="381"/>
    <x v="381"/>
    <n v="116"/>
    <x v="0"/>
    <n v="1.9333333333333333"/>
    <x v="0"/>
    <x v="3"/>
    <s v="Thriller"/>
    <x v="2"/>
    <x v="1"/>
    <n v="127067"/>
    <n v="9000000"/>
    <x v="375"/>
    <x v="381"/>
    <x v="2"/>
    <x v="354"/>
    <n v="18"/>
    <x v="12"/>
    <x v="37"/>
    <x v="0"/>
    <x v="103"/>
  </r>
  <r>
    <s v="tt0101414"/>
    <x v="382"/>
    <x v="382"/>
    <n v="84"/>
    <x v="1"/>
    <n v="1.4"/>
    <x v="11"/>
    <x v="19"/>
    <s v="Fantasy"/>
    <x v="9"/>
    <x v="2"/>
    <n v="472313"/>
    <n v="25000000"/>
    <x v="376"/>
    <x v="382"/>
    <x v="3"/>
    <x v="355"/>
    <n v="29"/>
    <x v="9"/>
    <x v="37"/>
    <x v="0"/>
    <x v="207"/>
  </r>
  <r>
    <s v="tt0101452"/>
    <x v="383"/>
    <x v="383"/>
    <n v="93"/>
    <x v="0"/>
    <n v="1.55"/>
    <x v="1"/>
    <x v="2"/>
    <s v="Fantasy"/>
    <x v="33"/>
    <x v="0"/>
    <n v="79872"/>
    <n v="20000000"/>
    <x v="377"/>
    <x v="383"/>
    <x v="0"/>
    <x v="356"/>
    <n v="19"/>
    <x v="7"/>
    <x v="37"/>
    <x v="0"/>
    <x v="208"/>
  </r>
  <r>
    <s v="tt0101507"/>
    <x v="384"/>
    <x v="384"/>
    <n v="112"/>
    <x v="0"/>
    <n v="1.8666666666666667"/>
    <x v="4"/>
    <x v="3"/>
    <s v="unknows"/>
    <x v="10"/>
    <x v="1"/>
    <n v="150138"/>
    <n v="6500000"/>
    <x v="378"/>
    <x v="384"/>
    <x v="0"/>
    <x v="357"/>
    <n v="13"/>
    <x v="12"/>
    <x v="37"/>
    <x v="0"/>
    <x v="209"/>
  </r>
  <r>
    <s v="tt0101540"/>
    <x v="385"/>
    <x v="385"/>
    <n v="128"/>
    <x v="2"/>
    <n v="2.1333333333333333"/>
    <x v="4"/>
    <x v="16"/>
    <s v="unknows"/>
    <x v="21"/>
    <x v="1"/>
    <n v="210563"/>
    <n v="35000000"/>
    <x v="379"/>
    <x v="385"/>
    <x v="3"/>
    <x v="358"/>
    <n v="6"/>
    <x v="4"/>
    <x v="37"/>
    <x v="0"/>
    <x v="22"/>
  </r>
  <r>
    <s v="tt0101587"/>
    <x v="386"/>
    <x v="386"/>
    <n v="113"/>
    <x v="0"/>
    <n v="1.8833333333333333"/>
    <x v="0"/>
    <x v="12"/>
    <s v="unknows"/>
    <x v="22"/>
    <x v="0"/>
    <n v="61619"/>
    <n v="27000000"/>
    <x v="380"/>
    <x v="386"/>
    <x v="3"/>
    <x v="359"/>
    <n v="7"/>
    <x v="6"/>
    <x v="37"/>
    <x v="0"/>
    <x v="205"/>
  </r>
  <r>
    <s v="tt0101761"/>
    <x v="387"/>
    <x v="387"/>
    <n v="140"/>
    <x v="2"/>
    <n v="2.3333333333333335"/>
    <x v="2"/>
    <x v="3"/>
    <s v="Music"/>
    <x v="14"/>
    <x v="1"/>
    <n v="97378"/>
    <n v="38000000"/>
    <x v="381"/>
    <x v="387"/>
    <x v="2"/>
    <x v="360"/>
    <n v="23"/>
    <x v="2"/>
    <x v="37"/>
    <x v="0"/>
    <x v="146"/>
  </r>
  <r>
    <s v="tt0101862"/>
    <x v="388"/>
    <x v="388"/>
    <n v="105"/>
    <x v="0"/>
    <n v="1.75"/>
    <x v="0"/>
    <x v="19"/>
    <s v="Romance"/>
    <x v="7"/>
    <x v="0"/>
    <n v="82302"/>
    <n v="20000000"/>
    <x v="382"/>
    <x v="388"/>
    <x v="0"/>
    <x v="361"/>
    <n v="20"/>
    <x v="0"/>
    <x v="37"/>
    <x v="0"/>
    <x v="210"/>
  </r>
  <r>
    <s v="tt0101889"/>
    <x v="389"/>
    <x v="389"/>
    <n v="137"/>
    <x v="2"/>
    <n v="2.2833333333333332"/>
    <x v="0"/>
    <x v="3"/>
    <s v="Fantasy"/>
    <x v="15"/>
    <x v="1"/>
    <n v="89400"/>
    <n v="24000000"/>
    <x v="383"/>
    <x v="389"/>
    <x v="0"/>
    <x v="362"/>
    <n v="10"/>
    <x v="9"/>
    <x v="37"/>
    <x v="0"/>
    <x v="76"/>
  </r>
  <r>
    <s v="tt0101917"/>
    <x v="390"/>
    <x v="390"/>
    <n v="89"/>
    <x v="1"/>
    <n v="1.4833333333333334"/>
    <x v="8"/>
    <x v="10"/>
    <s v="unknows"/>
    <x v="40"/>
    <x v="3"/>
    <n v="50021"/>
    <n v="11000000"/>
    <x v="384"/>
    <x v="390"/>
    <x v="0"/>
    <x v="363"/>
    <n v="5"/>
    <x v="9"/>
    <x v="37"/>
    <x v="0"/>
    <x v="211"/>
  </r>
  <r>
    <s v="tt0101921"/>
    <x v="391"/>
    <x v="391"/>
    <n v="130"/>
    <x v="2"/>
    <n v="2.1666666666666665"/>
    <x v="3"/>
    <x v="11"/>
    <s v="unknows"/>
    <x v="8"/>
    <x v="1"/>
    <n v="80038"/>
    <n v="11000000"/>
    <x v="385"/>
    <x v="391"/>
    <x v="3"/>
    <x v="364"/>
    <n v="27"/>
    <x v="0"/>
    <x v="37"/>
    <x v="0"/>
    <x v="212"/>
  </r>
  <r>
    <s v="tt0102057"/>
    <x v="392"/>
    <x v="392"/>
    <n v="142"/>
    <x v="2"/>
    <n v="2.3666666666666667"/>
    <x v="1"/>
    <x v="2"/>
    <s v="Family"/>
    <x v="22"/>
    <x v="0"/>
    <n v="267937"/>
    <n v="70000000"/>
    <x v="386"/>
    <x v="392"/>
    <x v="3"/>
    <x v="365"/>
    <n v="8"/>
    <x v="0"/>
    <x v="37"/>
    <x v="0"/>
    <x v="33"/>
  </r>
  <r>
    <s v="tt0102059"/>
    <x v="393"/>
    <x v="393"/>
    <n v="84"/>
    <x v="1"/>
    <n v="1.4"/>
    <x v="5"/>
    <x v="2"/>
    <s v="unknows"/>
    <x v="13"/>
    <x v="0"/>
    <n v="114364"/>
    <n v="26000000"/>
    <x v="387"/>
    <x v="393"/>
    <x v="3"/>
    <x v="366"/>
    <n v="26"/>
    <x v="7"/>
    <x v="37"/>
    <x v="0"/>
    <x v="213"/>
  </r>
  <r>
    <s v="tt0102070"/>
    <x v="394"/>
    <x v="394"/>
    <n v="100"/>
    <x v="0"/>
    <n v="1.6666666666666667"/>
    <x v="5"/>
    <x v="5"/>
    <s v="Comedy"/>
    <x v="36"/>
    <x v="3"/>
    <n v="59144"/>
    <n v="65000000"/>
    <x v="388"/>
    <x v="394"/>
    <x v="2"/>
    <x v="367"/>
    <n v="24"/>
    <x v="12"/>
    <x v="37"/>
    <x v="0"/>
    <x v="182"/>
  </r>
  <r>
    <s v="tt0102138"/>
    <x v="395"/>
    <x v="395"/>
    <n v="189"/>
    <x v="2"/>
    <n v="3.15"/>
    <x v="3"/>
    <x v="14"/>
    <s v="Thriller"/>
    <x v="9"/>
    <x v="2"/>
    <n v="166151"/>
    <n v="40000000"/>
    <x v="389"/>
    <x v="395"/>
    <x v="3"/>
    <x v="368"/>
    <n v="19"/>
    <x v="0"/>
    <x v="37"/>
    <x v="0"/>
    <x v="146"/>
  </r>
  <r>
    <s v="tt0102266"/>
    <x v="396"/>
    <x v="396"/>
    <n v="105"/>
    <x v="0"/>
    <n v="1.75"/>
    <x v="5"/>
    <x v="2"/>
    <s v="Crime"/>
    <x v="16"/>
    <x v="1"/>
    <n v="109553"/>
    <n v="43000000"/>
    <x v="390"/>
    <x v="396"/>
    <x v="0"/>
    <x v="369"/>
    <n v="12"/>
    <x v="0"/>
    <x v="37"/>
    <x v="0"/>
    <x v="148"/>
  </r>
  <r>
    <s v="tt0102492"/>
    <x v="397"/>
    <x v="397"/>
    <n v="102"/>
    <x v="0"/>
    <n v="1.7"/>
    <x v="0"/>
    <x v="3"/>
    <s v="Family"/>
    <x v="17"/>
    <x v="0"/>
    <n v="86677"/>
    <n v="17000000"/>
    <x v="391"/>
    <x v="397"/>
    <x v="0"/>
    <x v="370"/>
    <m/>
    <x v="11"/>
    <x v="38"/>
    <x v="0"/>
    <x v="214"/>
  </r>
  <r>
    <s v="tt0102494"/>
    <x v="398"/>
    <x v="398"/>
    <n v="104"/>
    <x v="0"/>
    <n v="1.7333333333333334"/>
    <x v="3"/>
    <x v="11"/>
    <s v="unknows"/>
    <x v="16"/>
    <x v="1"/>
    <n v="60421"/>
    <n v="2500000"/>
    <x v="392"/>
    <x v="398"/>
    <x v="1"/>
    <x v="371"/>
    <n v="20"/>
    <x v="7"/>
    <x v="37"/>
    <x v="0"/>
    <x v="215"/>
  </r>
  <r>
    <s v="tt0102510"/>
    <x v="399"/>
    <x v="399"/>
    <n v="85"/>
    <x v="1"/>
    <n v="1.4166666666666667"/>
    <x v="0"/>
    <x v="6"/>
    <s v="unknows"/>
    <x v="17"/>
    <x v="0"/>
    <n v="119550"/>
    <n v="23000000"/>
    <x v="393"/>
    <x v="399"/>
    <x v="0"/>
    <x v="370"/>
    <m/>
    <x v="11"/>
    <x v="38"/>
    <x v="0"/>
    <x v="170"/>
  </r>
  <r>
    <s v="tt0102511"/>
    <x v="400"/>
    <x v="400"/>
    <n v="115"/>
    <x v="0"/>
    <n v="1.9166666666666667"/>
    <x v="3"/>
    <x v="11"/>
    <s v="unknows"/>
    <x v="17"/>
    <x v="0"/>
    <n v="55328"/>
    <n v="16000000"/>
    <x v="394"/>
    <x v="400"/>
    <x v="2"/>
    <x v="369"/>
    <n v="12"/>
    <x v="0"/>
    <x v="37"/>
    <x v="0"/>
    <x v="94"/>
  </r>
  <r>
    <s v="tt0102536"/>
    <x v="401"/>
    <x v="401"/>
    <n v="129"/>
    <x v="2"/>
    <n v="2.15"/>
    <x v="0"/>
    <x v="3"/>
    <s v="unknows"/>
    <x v="8"/>
    <x v="1"/>
    <n v="64459"/>
    <n v="3500000"/>
    <x v="395"/>
    <x v="401"/>
    <x v="2"/>
    <x v="372"/>
    <n v="4"/>
    <x v="4"/>
    <x v="37"/>
    <x v="0"/>
    <x v="137"/>
  </r>
  <r>
    <s v="tt0102685"/>
    <x v="402"/>
    <x v="402"/>
    <n v="122"/>
    <x v="2"/>
    <n v="2.0333333333333332"/>
    <x v="5"/>
    <x v="6"/>
    <s v="Thriller"/>
    <x v="21"/>
    <x v="1"/>
    <n v="196270"/>
    <n v="24000000"/>
    <x v="396"/>
    <x v="402"/>
    <x v="0"/>
    <x v="373"/>
    <n v="10"/>
    <x v="7"/>
    <x v="37"/>
    <x v="0"/>
    <x v="216"/>
  </r>
  <r>
    <s v="tt0102798"/>
    <x v="403"/>
    <x v="403"/>
    <n v="143"/>
    <x v="2"/>
    <n v="2.3833333333333333"/>
    <x v="5"/>
    <x v="5"/>
    <s v="Drama"/>
    <x v="17"/>
    <x v="0"/>
    <n v="204262"/>
    <n v="48000000"/>
    <x v="397"/>
    <x v="403"/>
    <x v="3"/>
    <x v="374"/>
    <n v="14"/>
    <x v="6"/>
    <x v="37"/>
    <x v="0"/>
    <x v="217"/>
  </r>
  <r>
    <s v="tt0102803"/>
    <x v="404"/>
    <x v="404"/>
    <n v="108"/>
    <x v="0"/>
    <n v="1.8"/>
    <x v="5"/>
    <x v="5"/>
    <s v="Family"/>
    <x v="5"/>
    <x v="0"/>
    <n v="60741"/>
    <n v="35000000"/>
    <x v="398"/>
    <x v="404"/>
    <x v="0"/>
    <x v="375"/>
    <n v="19"/>
    <x v="6"/>
    <x v="37"/>
    <x v="0"/>
    <x v="183"/>
  </r>
  <r>
    <s v="tt0102926"/>
    <x v="405"/>
    <x v="405"/>
    <n v="118"/>
    <x v="0"/>
    <n v="1.9666666666666666"/>
    <x v="4"/>
    <x v="3"/>
    <s v="Thriller"/>
    <x v="23"/>
    <x v="2"/>
    <n v="1506224"/>
    <n v="19000000"/>
    <x v="399"/>
    <x v="405"/>
    <x v="3"/>
    <x v="376"/>
    <n v="30"/>
    <x v="1"/>
    <x v="37"/>
    <x v="0"/>
    <x v="218"/>
  </r>
  <r>
    <s v="tt0102945"/>
    <x v="406"/>
    <x v="406"/>
    <n v="99"/>
    <x v="0"/>
    <n v="1.65"/>
    <x v="3"/>
    <x v="16"/>
    <s v="unknows"/>
    <x v="33"/>
    <x v="0"/>
    <n v="63324"/>
    <n v="19000000"/>
    <x v="400"/>
    <x v="406"/>
    <x v="3"/>
    <x v="377"/>
    <n v="4"/>
    <x v="2"/>
    <x v="37"/>
    <x v="0"/>
    <x v="219"/>
  </r>
  <r>
    <s v="tt0102975"/>
    <x v="407"/>
    <x v="407"/>
    <n v="110"/>
    <x v="0"/>
    <n v="1.8333333333333333"/>
    <x v="5"/>
    <x v="5"/>
    <s v="Sci-Fi"/>
    <x v="14"/>
    <x v="1"/>
    <n v="79636"/>
    <n v="30000000"/>
    <x v="401"/>
    <x v="407"/>
    <x v="0"/>
    <x v="378"/>
    <n v="3"/>
    <x v="0"/>
    <x v="37"/>
    <x v="0"/>
    <x v="91"/>
  </r>
  <r>
    <s v="tt0103060"/>
    <x v="408"/>
    <x v="408"/>
    <n v="88"/>
    <x v="1"/>
    <n v="1.4666666666666666"/>
    <x v="5"/>
    <x v="5"/>
    <s v="Comedy"/>
    <x v="34"/>
    <x v="0"/>
    <n v="60025"/>
    <n v="25000000"/>
    <x v="402"/>
    <x v="408"/>
    <x v="0"/>
    <x v="379"/>
    <n v="22"/>
    <x v="3"/>
    <x v="37"/>
    <x v="0"/>
    <x v="220"/>
  </r>
  <r>
    <s v="tt0103064"/>
    <x v="409"/>
    <x v="409"/>
    <n v="137"/>
    <x v="2"/>
    <n v="2.2833333333333332"/>
    <x v="5"/>
    <x v="4"/>
    <s v="unknows"/>
    <x v="23"/>
    <x v="2"/>
    <n v="1148380"/>
    <n v="102000000"/>
    <x v="403"/>
    <x v="409"/>
    <x v="3"/>
    <x v="380"/>
    <n v="1"/>
    <x v="7"/>
    <x v="37"/>
    <x v="0"/>
    <x v="119"/>
  </r>
  <r>
    <s v="tt0103074"/>
    <x v="410"/>
    <x v="410"/>
    <n v="130"/>
    <x v="2"/>
    <n v="2.1666666666666665"/>
    <x v="1"/>
    <x v="6"/>
    <s v="Drama"/>
    <x v="2"/>
    <x v="1"/>
    <n v="166877"/>
    <n v="16500000"/>
    <x v="404"/>
    <x v="410"/>
    <x v="0"/>
    <x v="381"/>
    <n v="20"/>
    <x v="12"/>
    <x v="37"/>
    <x v="0"/>
    <x v="59"/>
  </r>
  <r>
    <s v="tt0103241"/>
    <x v="411"/>
    <x v="411"/>
    <n v="99"/>
    <x v="0"/>
    <n v="1.65"/>
    <x v="0"/>
    <x v="11"/>
    <s v="unknows"/>
    <x v="16"/>
    <x v="1"/>
    <n v="73291"/>
    <n v="39000000"/>
    <x v="405"/>
    <x v="411"/>
    <x v="0"/>
    <x v="382"/>
    <n v="15"/>
    <x v="12"/>
    <x v="37"/>
    <x v="0"/>
    <x v="143"/>
  </r>
  <r>
    <s v="tt0103639"/>
    <x v="412"/>
    <x v="412"/>
    <n v="90"/>
    <x v="0"/>
    <n v="1.5"/>
    <x v="1"/>
    <x v="1"/>
    <s v="Comedy"/>
    <x v="9"/>
    <x v="2"/>
    <n v="452442"/>
    <n v="28000000"/>
    <x v="406"/>
    <x v="412"/>
    <x v="3"/>
    <x v="383"/>
    <n v="8"/>
    <x v="5"/>
    <x v="39"/>
    <x v="0"/>
    <x v="185"/>
  </r>
  <r>
    <s v="tt0103644"/>
    <x v="413"/>
    <x v="413"/>
    <n v="114"/>
    <x v="0"/>
    <n v="1.9"/>
    <x v="5"/>
    <x v="10"/>
    <s v="Sci-Fi"/>
    <x v="0"/>
    <x v="0"/>
    <n v="313535"/>
    <n v="50000000"/>
    <x v="407"/>
    <x v="413"/>
    <x v="3"/>
    <x v="384"/>
    <n v="19"/>
    <x v="12"/>
    <x v="39"/>
    <x v="0"/>
    <x v="221"/>
  </r>
  <r>
    <s v="tt0103772"/>
    <x v="414"/>
    <x v="414"/>
    <n v="127"/>
    <x v="2"/>
    <n v="2.1166666666666667"/>
    <x v="3"/>
    <x v="9"/>
    <s v="Thriller"/>
    <x v="16"/>
    <x v="1"/>
    <n v="213454"/>
    <n v="49000000"/>
    <x v="408"/>
    <x v="414"/>
    <x v="3"/>
    <x v="385"/>
    <n v="18"/>
    <x v="3"/>
    <x v="39"/>
    <x v="0"/>
    <x v="159"/>
  </r>
  <r>
    <s v="tt0103776"/>
    <x v="415"/>
    <x v="415"/>
    <n v="126"/>
    <x v="2"/>
    <n v="2.1"/>
    <x v="5"/>
    <x v="6"/>
    <s v="Fantasy"/>
    <x v="1"/>
    <x v="1"/>
    <n v="321223"/>
    <n v="80000000"/>
    <x v="409"/>
    <x v="415"/>
    <x v="3"/>
    <x v="386"/>
    <n v="16"/>
    <x v="6"/>
    <x v="39"/>
    <x v="0"/>
    <x v="129"/>
  </r>
  <r>
    <s v="tt0103855"/>
    <x v="416"/>
    <x v="416"/>
    <n v="129"/>
    <x v="2"/>
    <n v="2.15"/>
    <x v="5"/>
    <x v="3"/>
    <s v="Music"/>
    <x v="33"/>
    <x v="0"/>
    <n v="144267"/>
    <n v="25000000"/>
    <x v="410"/>
    <x v="416"/>
    <x v="3"/>
    <x v="387"/>
    <n v="25"/>
    <x v="5"/>
    <x v="39"/>
    <x v="0"/>
    <x v="222"/>
  </r>
  <r>
    <s v="tt0103873"/>
    <x v="417"/>
    <x v="417"/>
    <n v="104"/>
    <x v="0"/>
    <n v="1.7333333333333334"/>
    <x v="0"/>
    <x v="0"/>
    <s v="Horror"/>
    <x v="15"/>
    <x v="1"/>
    <n v="101769"/>
    <n v="3000000"/>
    <x v="411"/>
    <x v="417"/>
    <x v="2"/>
    <x v="388"/>
    <n v="4"/>
    <x v="6"/>
    <x v="39"/>
    <x v="0"/>
    <x v="223"/>
  </r>
  <r>
    <s v="tt0103874"/>
    <x v="418"/>
    <x v="418"/>
    <n v="128"/>
    <x v="2"/>
    <n v="2.1333333333333333"/>
    <x v="3"/>
    <x v="0"/>
    <s v="Horror"/>
    <x v="3"/>
    <x v="1"/>
    <n v="232713"/>
    <n v="40000000"/>
    <x v="412"/>
    <x v="418"/>
    <x v="3"/>
    <x v="389"/>
    <n v="10"/>
    <x v="5"/>
    <x v="39"/>
    <x v="0"/>
    <x v="17"/>
  </r>
  <r>
    <s v="tt0103919"/>
    <x v="419"/>
    <x v="419"/>
    <n v="99"/>
    <x v="0"/>
    <n v="1.65"/>
    <x v="7"/>
    <x v="16"/>
    <s v="unknows"/>
    <x v="13"/>
    <x v="0"/>
    <n v="98377"/>
    <n v="6000000"/>
    <x v="413"/>
    <x v="419"/>
    <x v="0"/>
    <x v="390"/>
    <n v="11"/>
    <x v="9"/>
    <x v="39"/>
    <x v="0"/>
    <x v="224"/>
  </r>
  <r>
    <s v="tt0103939"/>
    <x v="420"/>
    <x v="420"/>
    <n v="143"/>
    <x v="2"/>
    <n v="2.3833333333333333"/>
    <x v="2"/>
    <x v="2"/>
    <s v="Drama"/>
    <x v="15"/>
    <x v="1"/>
    <n v="60897"/>
    <n v="31000000"/>
    <x v="414"/>
    <x v="420"/>
    <x v="2"/>
    <x v="391"/>
    <m/>
    <x v="11"/>
    <x v="40"/>
    <x v="0"/>
    <x v="47"/>
  </r>
  <r>
    <s v="tt0104070"/>
    <x v="421"/>
    <x v="421"/>
    <n v="104"/>
    <x v="0"/>
    <n v="1.7333333333333334"/>
    <x v="0"/>
    <x v="0"/>
    <s v="Horror"/>
    <x v="5"/>
    <x v="0"/>
    <n v="127957"/>
    <n v="55000000"/>
    <x v="415"/>
    <x v="421"/>
    <x v="0"/>
    <x v="392"/>
    <n v="13"/>
    <x v="7"/>
    <x v="39"/>
    <x v="0"/>
    <x v="115"/>
  </r>
  <r>
    <s v="tt0104231"/>
    <x v="422"/>
    <x v="422"/>
    <n v="140"/>
    <x v="2"/>
    <n v="2.3333333333333335"/>
    <x v="1"/>
    <x v="3"/>
    <s v="Romance"/>
    <x v="5"/>
    <x v="0"/>
    <n v="67116"/>
    <n v="60000000"/>
    <x v="416"/>
    <x v="422"/>
    <x v="0"/>
    <x v="393"/>
    <n v="18"/>
    <x v="12"/>
    <x v="39"/>
    <x v="0"/>
    <x v="117"/>
  </r>
  <r>
    <s v="tt0104257"/>
    <x v="423"/>
    <x v="423"/>
    <n v="138"/>
    <x v="2"/>
    <n v="2.2999999999999998"/>
    <x v="3"/>
    <x v="16"/>
    <s v="unknows"/>
    <x v="8"/>
    <x v="1"/>
    <n v="280365"/>
    <n v="41000000"/>
    <x v="417"/>
    <x v="423"/>
    <x v="3"/>
    <x v="394"/>
    <n v="2"/>
    <x v="0"/>
    <x v="39"/>
    <x v="0"/>
    <x v="120"/>
  </r>
  <r>
    <s v="tt0104348"/>
    <x v="424"/>
    <x v="424"/>
    <n v="100"/>
    <x v="0"/>
    <n v="1.6666666666666667"/>
    <x v="4"/>
    <x v="3"/>
    <s v="Mystery"/>
    <x v="8"/>
    <x v="1"/>
    <n v="113270"/>
    <n v="12500000"/>
    <x v="418"/>
    <x v="424"/>
    <x v="2"/>
    <x v="395"/>
    <n v="30"/>
    <x v="10"/>
    <x v="39"/>
    <x v="0"/>
    <x v="225"/>
  </r>
  <r>
    <s v="tt0104431"/>
    <x v="425"/>
    <x v="425"/>
    <n v="120"/>
    <x v="0"/>
    <n v="2"/>
    <x v="1"/>
    <x v="2"/>
    <s v="Crime"/>
    <x v="22"/>
    <x v="0"/>
    <n v="382901"/>
    <n v="28000000"/>
    <x v="419"/>
    <x v="425"/>
    <x v="3"/>
    <x v="396"/>
    <n v="15"/>
    <x v="5"/>
    <x v="39"/>
    <x v="0"/>
    <x v="202"/>
  </r>
  <r>
    <s v="tt0104684"/>
    <x v="426"/>
    <x v="426"/>
    <n v="128"/>
    <x v="2"/>
    <n v="2.1333333333333333"/>
    <x v="5"/>
    <x v="6"/>
    <s v="Thriller"/>
    <x v="8"/>
    <x v="1"/>
    <n v="53048"/>
    <n v="4500000"/>
    <x v="12"/>
    <x v="426"/>
    <x v="2"/>
    <x v="397"/>
    <n v="21"/>
    <x v="3"/>
    <x v="39"/>
    <x v="0"/>
    <x v="226"/>
  </r>
  <r>
    <s v="tt0104691"/>
    <x v="427"/>
    <x v="427"/>
    <n v="112"/>
    <x v="0"/>
    <n v="1.8666666666666667"/>
    <x v="5"/>
    <x v="5"/>
    <s v="Drama"/>
    <x v="8"/>
    <x v="1"/>
    <n v="182197"/>
    <n v="40000000"/>
    <x v="420"/>
    <x v="427"/>
    <x v="0"/>
    <x v="391"/>
    <m/>
    <x v="11"/>
    <x v="40"/>
    <x v="0"/>
    <x v="144"/>
  </r>
  <r>
    <s v="tt0104694"/>
    <x v="428"/>
    <x v="428"/>
    <n v="128"/>
    <x v="2"/>
    <n v="2.1333333333333333"/>
    <x v="0"/>
    <x v="3"/>
    <s v="Sport"/>
    <x v="21"/>
    <x v="1"/>
    <n v="118097"/>
    <n v="40000000"/>
    <x v="421"/>
    <x v="428"/>
    <x v="0"/>
    <x v="398"/>
    <n v="1"/>
    <x v="7"/>
    <x v="39"/>
    <x v="0"/>
    <x v="162"/>
  </r>
  <r>
    <s v="tt0104714"/>
    <x v="429"/>
    <x v="429"/>
    <n v="118"/>
    <x v="0"/>
    <n v="1.9666666666666666"/>
    <x v="5"/>
    <x v="6"/>
    <s v="Thriller"/>
    <x v="13"/>
    <x v="0"/>
    <n v="175699"/>
    <n v="35000000"/>
    <x v="422"/>
    <x v="429"/>
    <x v="3"/>
    <x v="399"/>
    <n v="11"/>
    <x v="12"/>
    <x v="39"/>
    <x v="0"/>
    <x v="44"/>
  </r>
  <r>
    <s v="tt0104797"/>
    <x v="430"/>
    <x v="430"/>
    <n v="202"/>
    <x v="2"/>
    <n v="3.3666666666666667"/>
    <x v="2"/>
    <x v="3"/>
    <s v="History"/>
    <x v="8"/>
    <x v="1"/>
    <n v="100005"/>
    <n v="33000000"/>
    <x v="423"/>
    <x v="430"/>
    <x v="0"/>
    <x v="400"/>
    <n v="17"/>
    <x v="5"/>
    <x v="39"/>
    <x v="0"/>
    <x v="178"/>
  </r>
  <r>
    <s v="tt0104815"/>
    <x v="431"/>
    <x v="431"/>
    <n v="81"/>
    <x v="1"/>
    <n v="1.35"/>
    <x v="5"/>
    <x v="6"/>
    <s v="Thriller"/>
    <x v="22"/>
    <x v="0"/>
    <n v="70247"/>
    <n v="7000"/>
    <x v="424"/>
    <x v="431"/>
    <x v="1"/>
    <x v="391"/>
    <m/>
    <x v="11"/>
    <x v="40"/>
    <x v="0"/>
    <x v="227"/>
  </r>
  <r>
    <s v="tt0104868"/>
    <x v="432"/>
    <x v="432"/>
    <n v="104"/>
    <x v="0"/>
    <n v="1.7333333333333334"/>
    <x v="0"/>
    <x v="3"/>
    <s v="Family"/>
    <x v="7"/>
    <x v="0"/>
    <n v="70299"/>
    <n v="10000000"/>
    <x v="425"/>
    <x v="432"/>
    <x v="0"/>
    <x v="401"/>
    <n v="20"/>
    <x v="9"/>
    <x v="39"/>
    <x v="0"/>
    <x v="177"/>
  </r>
  <r>
    <s v="tt0104940"/>
    <x v="433"/>
    <x v="433"/>
    <n v="85"/>
    <x v="1"/>
    <n v="1.4166666666666667"/>
    <x v="0"/>
    <x v="3"/>
    <s v="Family"/>
    <x v="8"/>
    <x v="1"/>
    <n v="65196"/>
    <n v="12000000"/>
    <x v="426"/>
    <x v="433"/>
    <x v="0"/>
    <x v="402"/>
    <n v="6"/>
    <x v="0"/>
    <x v="39"/>
    <x v="0"/>
    <x v="228"/>
  </r>
  <r>
    <s v="tt0104952"/>
    <x v="434"/>
    <x v="434"/>
    <n v="120"/>
    <x v="0"/>
    <n v="2"/>
    <x v="0"/>
    <x v="6"/>
    <s v="unknows"/>
    <x v="2"/>
    <x v="1"/>
    <n v="136436"/>
    <n v="11000000"/>
    <x v="427"/>
    <x v="434"/>
    <x v="0"/>
    <x v="403"/>
    <n v="13"/>
    <x v="3"/>
    <x v="39"/>
    <x v="0"/>
    <x v="122"/>
  </r>
  <r>
    <s v="tt0105104"/>
    <x v="435"/>
    <x v="435"/>
    <n v="84"/>
    <x v="1"/>
    <n v="1.4"/>
    <x v="5"/>
    <x v="6"/>
    <s v="Thriller"/>
    <x v="32"/>
    <x v="3"/>
    <n v="50031"/>
    <n v="15000000"/>
    <x v="428"/>
    <x v="435"/>
    <x v="0"/>
    <x v="404"/>
    <n v="5"/>
    <x v="5"/>
    <x v="39"/>
    <x v="0"/>
    <x v="229"/>
  </r>
  <r>
    <s v="tt0105112"/>
    <x v="436"/>
    <x v="436"/>
    <n v="117"/>
    <x v="0"/>
    <n v="1.95"/>
    <x v="5"/>
    <x v="16"/>
    <s v="unknows"/>
    <x v="22"/>
    <x v="0"/>
    <n v="118305"/>
    <n v="45000000"/>
    <x v="429"/>
    <x v="436"/>
    <x v="3"/>
    <x v="405"/>
    <n v="5"/>
    <x v="6"/>
    <x v="39"/>
    <x v="0"/>
    <x v="230"/>
  </r>
  <r>
    <s v="tt0105151"/>
    <x v="437"/>
    <x v="437"/>
    <n v="124"/>
    <x v="2"/>
    <n v="2.0666666666666669"/>
    <x v="0"/>
    <x v="6"/>
    <s v="Drama"/>
    <x v="15"/>
    <x v="1"/>
    <n v="64461"/>
    <n v="8000000"/>
    <x v="430"/>
    <x v="437"/>
    <x v="0"/>
    <x v="406"/>
    <n v="3"/>
    <x v="8"/>
    <x v="39"/>
    <x v="0"/>
    <x v="3"/>
  </r>
  <r>
    <s v="tt0105236"/>
    <x v="438"/>
    <x v="438"/>
    <n v="99"/>
    <x v="0"/>
    <n v="1.65"/>
    <x v="4"/>
    <x v="16"/>
    <s v="unknows"/>
    <x v="6"/>
    <x v="2"/>
    <n v="1065281"/>
    <n v="1200000"/>
    <x v="431"/>
    <x v="438"/>
    <x v="1"/>
    <x v="407"/>
    <n v="21"/>
    <x v="1"/>
    <x v="39"/>
    <x v="0"/>
    <x v="231"/>
  </r>
  <r>
    <s v="tt0105265"/>
    <x v="439"/>
    <x v="439"/>
    <n v="123"/>
    <x v="2"/>
    <n v="2.0499999999999998"/>
    <x v="3"/>
    <x v="11"/>
    <s v="unknows"/>
    <x v="14"/>
    <x v="1"/>
    <n v="64036"/>
    <n v="12000000"/>
    <x v="432"/>
    <x v="439"/>
    <x v="0"/>
    <x v="408"/>
    <n v="13"/>
    <x v="9"/>
    <x v="39"/>
    <x v="0"/>
    <x v="74"/>
  </r>
  <r>
    <s v="tt0105323"/>
    <x v="440"/>
    <x v="440"/>
    <n v="156"/>
    <x v="2"/>
    <n v="2.6"/>
    <x v="3"/>
    <x v="11"/>
    <s v="unknows"/>
    <x v="9"/>
    <x v="2"/>
    <n v="319700"/>
    <n v="31000000"/>
    <x v="433"/>
    <x v="440"/>
    <x v="3"/>
    <x v="409"/>
    <n v="23"/>
    <x v="0"/>
    <x v="39"/>
    <x v="0"/>
    <x v="102"/>
  </r>
  <r>
    <s v="tt0105417"/>
    <x v="441"/>
    <x v="441"/>
    <n v="100"/>
    <x v="0"/>
    <n v="1.6666666666666667"/>
    <x v="0"/>
    <x v="19"/>
    <s v="Music"/>
    <x v="7"/>
    <x v="0"/>
    <n v="105868"/>
    <n v="31000000"/>
    <x v="434"/>
    <x v="441"/>
    <x v="3"/>
    <x v="410"/>
    <n v="29"/>
    <x v="12"/>
    <x v="39"/>
    <x v="0"/>
    <x v="151"/>
  </r>
  <r>
    <s v="tt0105435"/>
    <x v="442"/>
    <x v="442"/>
    <n v="126"/>
    <x v="2"/>
    <n v="2.1"/>
    <x v="0"/>
    <x v="6"/>
    <s v="Drama"/>
    <x v="1"/>
    <x v="1"/>
    <n v="61440"/>
    <n v="23000000"/>
    <x v="435"/>
    <x v="442"/>
    <x v="0"/>
    <x v="411"/>
    <n v="9"/>
    <x v="9"/>
    <x v="39"/>
    <x v="0"/>
    <x v="180"/>
  </r>
  <r>
    <s v="tt0105665"/>
    <x v="443"/>
    <x v="443"/>
    <n v="134"/>
    <x v="2"/>
    <n v="2.2333333333333334"/>
    <x v="3"/>
    <x v="10"/>
    <s v="Mystery"/>
    <x v="21"/>
    <x v="1"/>
    <n v="102709"/>
    <n v="10000000"/>
    <x v="436"/>
    <x v="443"/>
    <x v="2"/>
    <x v="412"/>
    <m/>
    <x v="11"/>
    <x v="41"/>
    <x v="0"/>
    <x v="41"/>
  </r>
  <r>
    <s v="tt0105690"/>
    <x v="444"/>
    <x v="444"/>
    <n v="103"/>
    <x v="0"/>
    <n v="1.7166666666666666"/>
    <x v="5"/>
    <x v="16"/>
    <s v="unknows"/>
    <x v="7"/>
    <x v="0"/>
    <n v="93348"/>
    <n v="35000000"/>
    <x v="437"/>
    <x v="444"/>
    <x v="3"/>
    <x v="391"/>
    <m/>
    <x v="11"/>
    <x v="40"/>
    <x v="0"/>
    <x v="232"/>
  </r>
  <r>
    <s v="tt0105695"/>
    <x v="445"/>
    <x v="445"/>
    <n v="130"/>
    <x v="2"/>
    <n v="2.1666666666666665"/>
    <x v="3"/>
    <x v="12"/>
    <s v="unknows"/>
    <x v="18"/>
    <x v="2"/>
    <n v="428316"/>
    <n v="14400000"/>
    <x v="438"/>
    <x v="445"/>
    <x v="3"/>
    <x v="391"/>
    <m/>
    <x v="11"/>
    <x v="40"/>
    <x v="0"/>
    <x v="18"/>
  </r>
  <r>
    <s v="tt0105698"/>
    <x v="446"/>
    <x v="446"/>
    <n v="102"/>
    <x v="0"/>
    <n v="1.7"/>
    <x v="5"/>
    <x v="4"/>
    <s v="unknows"/>
    <x v="28"/>
    <x v="0"/>
    <n v="94559"/>
    <n v="23000000"/>
    <x v="439"/>
    <x v="446"/>
    <x v="0"/>
    <x v="391"/>
    <m/>
    <x v="11"/>
    <x v="40"/>
    <x v="0"/>
    <x v="233"/>
  </r>
  <r>
    <s v="tt0105793"/>
    <x v="447"/>
    <x v="447"/>
    <n v="94"/>
    <x v="0"/>
    <n v="1.5666666666666667"/>
    <x v="0"/>
    <x v="8"/>
    <s v="unknows"/>
    <x v="16"/>
    <x v="1"/>
    <n v="166944"/>
    <n v="20000000"/>
    <x v="440"/>
    <x v="447"/>
    <x v="3"/>
    <x v="413"/>
    <n v="14"/>
    <x v="2"/>
    <x v="39"/>
    <x v="0"/>
    <x v="234"/>
  </r>
  <r>
    <s v="tt0106220"/>
    <x v="448"/>
    <x v="448"/>
    <n v="94"/>
    <x v="0"/>
    <n v="1.5666666666666667"/>
    <x v="0"/>
    <x v="0"/>
    <s v="unknows"/>
    <x v="22"/>
    <x v="0"/>
    <n v="106793"/>
    <n v="47000000"/>
    <x v="441"/>
    <x v="448"/>
    <x v="1"/>
    <x v="414"/>
    <n v="19"/>
    <x v="5"/>
    <x v="42"/>
    <x v="0"/>
    <x v="206"/>
  </r>
  <r>
    <s v="tt0106226"/>
    <x v="449"/>
    <x v="449"/>
    <n v="139"/>
    <x v="2"/>
    <n v="2.3166666666666669"/>
    <x v="3"/>
    <x v="7"/>
    <s v="unknows"/>
    <x v="14"/>
    <x v="1"/>
    <n v="65561"/>
    <n v="34000000"/>
    <x v="442"/>
    <x v="449"/>
    <x v="2"/>
    <x v="415"/>
    <m/>
    <x v="11"/>
    <x v="43"/>
    <x v="0"/>
    <x v="22"/>
  </r>
  <r>
    <s v="tt0106246"/>
    <x v="450"/>
    <x v="450"/>
    <n v="128"/>
    <x v="2"/>
    <n v="2.1333333333333333"/>
    <x v="1"/>
    <x v="18"/>
    <s v="Drama"/>
    <x v="1"/>
    <x v="1"/>
    <n v="59587"/>
    <n v="32000000"/>
    <x v="443"/>
    <x v="450"/>
    <x v="1"/>
    <x v="416"/>
    <n v="15"/>
    <x v="1"/>
    <x v="42"/>
    <x v="0"/>
    <x v="195"/>
  </r>
  <r>
    <s v="tt0106308"/>
    <x v="451"/>
    <x v="451"/>
    <n v="81"/>
    <x v="1"/>
    <n v="1.35"/>
    <x v="0"/>
    <x v="10"/>
    <s v="unknows"/>
    <x v="3"/>
    <x v="1"/>
    <n v="191239"/>
    <n v="13000000"/>
    <x v="444"/>
    <x v="451"/>
    <x v="2"/>
    <x v="417"/>
    <n v="9"/>
    <x v="4"/>
    <x v="39"/>
    <x v="0"/>
    <x v="86"/>
  </r>
  <r>
    <s v="tt0106364"/>
    <x v="452"/>
    <x v="452"/>
    <n v="76"/>
    <x v="1"/>
    <n v="1.2666666666666666"/>
    <x v="5"/>
    <x v="5"/>
    <s v="Animation"/>
    <x v="10"/>
    <x v="1"/>
    <n v="55204"/>
    <n v="6000000"/>
    <x v="445"/>
    <x v="452"/>
    <x v="2"/>
    <x v="418"/>
    <n v="25"/>
    <x v="0"/>
    <x v="42"/>
    <x v="0"/>
    <x v="235"/>
  </r>
  <r>
    <s v="tt0106489"/>
    <x v="453"/>
    <x v="453"/>
    <n v="121"/>
    <x v="2"/>
    <n v="2.0166666666666666"/>
    <x v="4"/>
    <x v="3"/>
    <s v="unknows"/>
    <x v="10"/>
    <x v="1"/>
    <n v="155013"/>
    <n v="22000000"/>
    <x v="446"/>
    <x v="453"/>
    <x v="2"/>
    <x v="419"/>
    <n v="9"/>
    <x v="9"/>
    <x v="42"/>
    <x v="0"/>
    <x v="236"/>
  </r>
  <r>
    <s v="tt0106519"/>
    <x v="454"/>
    <x v="454"/>
    <n v="144"/>
    <x v="2"/>
    <n v="2.4"/>
    <x v="4"/>
    <x v="3"/>
    <s v="Thriller"/>
    <x v="4"/>
    <x v="1"/>
    <n v="228408"/>
    <n v="30000000"/>
    <x v="447"/>
    <x v="454"/>
    <x v="0"/>
    <x v="420"/>
    <n v="7"/>
    <x v="5"/>
    <x v="42"/>
    <x v="0"/>
    <x v="40"/>
  </r>
  <r>
    <s v="tt0106582"/>
    <x v="455"/>
    <x v="455"/>
    <n v="113"/>
    <x v="0"/>
    <n v="1.8833333333333333"/>
    <x v="5"/>
    <x v="5"/>
    <s v="Thriller"/>
    <x v="7"/>
    <x v="0"/>
    <n v="137282"/>
    <n v="70000000"/>
    <x v="448"/>
    <x v="455"/>
    <x v="3"/>
    <x v="415"/>
    <m/>
    <x v="11"/>
    <x v="43"/>
    <x v="0"/>
    <x v="171"/>
  </r>
  <r>
    <s v="tt0106598"/>
    <x v="456"/>
    <x v="456"/>
    <n v="88"/>
    <x v="1"/>
    <n v="1.4666666666666666"/>
    <x v="0"/>
    <x v="4"/>
    <s v="unknows"/>
    <x v="35"/>
    <x v="3"/>
    <n v="57049"/>
    <n v="30000000"/>
    <x v="449"/>
    <x v="456"/>
    <x v="2"/>
    <x v="421"/>
    <n v="23"/>
    <x v="7"/>
    <x v="42"/>
    <x v="0"/>
    <x v="204"/>
  </r>
  <r>
    <s v="tt0106611"/>
    <x v="457"/>
    <x v="457"/>
    <n v="98"/>
    <x v="0"/>
    <n v="1.6333333333333333"/>
    <x v="1"/>
    <x v="2"/>
    <s v="Family"/>
    <x v="16"/>
    <x v="1"/>
    <n v="110981"/>
    <n v="14000000"/>
    <x v="450"/>
    <x v="457"/>
    <x v="3"/>
    <x v="422"/>
    <n v="1"/>
    <x v="4"/>
    <x v="42"/>
    <x v="0"/>
    <x v="237"/>
  </r>
  <r>
    <s v="tt0106673"/>
    <x v="458"/>
    <x v="458"/>
    <n v="110"/>
    <x v="0"/>
    <n v="1.8333333333333333"/>
    <x v="0"/>
    <x v="7"/>
    <s v="unknows"/>
    <x v="17"/>
    <x v="0"/>
    <n v="56096"/>
    <n v="28000000"/>
    <x v="451"/>
    <x v="458"/>
    <x v="0"/>
    <x v="415"/>
    <m/>
    <x v="11"/>
    <x v="43"/>
    <x v="0"/>
    <x v="83"/>
  </r>
  <r>
    <s v="tt0106677"/>
    <x v="459"/>
    <x v="459"/>
    <n v="103"/>
    <x v="0"/>
    <n v="1.7166666666666666"/>
    <x v="0"/>
    <x v="11"/>
    <s v="unknows"/>
    <x v="2"/>
    <x v="1"/>
    <n v="195202"/>
    <n v="6900000"/>
    <x v="452"/>
    <x v="459"/>
    <x v="1"/>
    <x v="423"/>
    <n v="4"/>
    <x v="6"/>
    <x v="42"/>
    <x v="0"/>
    <x v="238"/>
  </r>
  <r>
    <s v="tt0106697"/>
    <x v="460"/>
    <x v="460"/>
    <n v="115"/>
    <x v="0"/>
    <n v="1.9166666666666667"/>
    <x v="5"/>
    <x v="4"/>
    <s v="Thriller"/>
    <x v="13"/>
    <x v="0"/>
    <n v="188681"/>
    <n v="57000000"/>
    <x v="453"/>
    <x v="460"/>
    <x v="1"/>
    <x v="424"/>
    <n v="7"/>
    <x v="4"/>
    <x v="42"/>
    <x v="0"/>
    <x v="239"/>
  </r>
  <r>
    <s v="tt0106856"/>
    <x v="461"/>
    <x v="461"/>
    <n v="113"/>
    <x v="0"/>
    <n v="1.8833333333333333"/>
    <x v="5"/>
    <x v="6"/>
    <s v="Drama"/>
    <x v="2"/>
    <x v="1"/>
    <n v="201453"/>
    <n v="25000000"/>
    <x v="454"/>
    <x v="461"/>
    <x v="0"/>
    <x v="415"/>
    <m/>
    <x v="11"/>
    <x v="43"/>
    <x v="0"/>
    <x v="152"/>
  </r>
  <r>
    <s v="tt0106918"/>
    <x v="462"/>
    <x v="462"/>
    <n v="154"/>
    <x v="2"/>
    <n v="2.5666666666666669"/>
    <x v="3"/>
    <x v="9"/>
    <s v="Thriller"/>
    <x v="17"/>
    <x v="0"/>
    <n v="143996"/>
    <n v="42000000"/>
    <x v="455"/>
    <x v="462"/>
    <x v="3"/>
    <x v="425"/>
    <n v="23"/>
    <x v="6"/>
    <x v="42"/>
    <x v="0"/>
    <x v="37"/>
  </r>
  <r>
    <s v="tt0106965"/>
    <x v="463"/>
    <x v="463"/>
    <n v="112"/>
    <x v="0"/>
    <n v="1.8666666666666667"/>
    <x v="1"/>
    <x v="3"/>
    <s v="Family"/>
    <x v="34"/>
    <x v="0"/>
    <n v="81328"/>
    <n v="20000000"/>
    <x v="456"/>
    <x v="463"/>
    <x v="3"/>
    <x v="426"/>
    <n v="16"/>
    <x v="7"/>
    <x v="42"/>
    <x v="0"/>
    <x v="240"/>
  </r>
  <r>
    <s v="tt0106977"/>
    <x v="464"/>
    <x v="464"/>
    <n v="130"/>
    <x v="2"/>
    <n v="2.1666666666666665"/>
    <x v="5"/>
    <x v="6"/>
    <s v="Drama"/>
    <x v="10"/>
    <x v="1"/>
    <n v="310966"/>
    <n v="44000000"/>
    <x v="457"/>
    <x v="464"/>
    <x v="3"/>
    <x v="427"/>
    <n v="29"/>
    <x v="7"/>
    <x v="42"/>
    <x v="0"/>
    <x v="232"/>
  </r>
  <r>
    <s v="tt0107048"/>
    <x v="465"/>
    <x v="465"/>
    <n v="101"/>
    <x v="0"/>
    <n v="1.6833333333333333"/>
    <x v="0"/>
    <x v="3"/>
    <s v="Fantasy"/>
    <x v="9"/>
    <x v="2"/>
    <n v="666512"/>
    <n v="14600000"/>
    <x v="458"/>
    <x v="465"/>
    <x v="0"/>
    <x v="428"/>
    <m/>
    <x v="11"/>
    <x v="44"/>
    <x v="0"/>
    <x v="69"/>
  </r>
  <r>
    <s v="tt0107076"/>
    <x v="466"/>
    <x v="466"/>
    <n v="97"/>
    <x v="0"/>
    <n v="1.6166666666666667"/>
    <x v="5"/>
    <x v="6"/>
    <s v="Thriller"/>
    <x v="27"/>
    <x v="0"/>
    <n v="54931"/>
    <n v="18000000"/>
    <x v="459"/>
    <x v="466"/>
    <x v="0"/>
    <x v="429"/>
    <n v="20"/>
    <x v="10"/>
    <x v="42"/>
    <x v="0"/>
    <x v="226"/>
  </r>
  <r>
    <s v="tt0107120"/>
    <x v="467"/>
    <x v="467"/>
    <n v="96"/>
    <x v="0"/>
    <n v="1.6"/>
    <x v="0"/>
    <x v="19"/>
    <s v="Fantasy"/>
    <x v="17"/>
    <x v="0"/>
    <n v="153494"/>
    <n v="28000000"/>
    <x v="460"/>
    <x v="467"/>
    <x v="0"/>
    <x v="430"/>
    <n v="10"/>
    <x v="7"/>
    <x v="42"/>
    <x v="0"/>
    <x v="241"/>
  </r>
  <r>
    <s v="tt0107144"/>
    <x v="468"/>
    <x v="468"/>
    <n v="86"/>
    <x v="1"/>
    <n v="1.4333333333333333"/>
    <x v="5"/>
    <x v="2"/>
    <s v="unknows"/>
    <x v="5"/>
    <x v="0"/>
    <n v="95577"/>
    <n v="25000000"/>
    <x v="461"/>
    <x v="468"/>
    <x v="3"/>
    <x v="431"/>
    <n v="21"/>
    <x v="12"/>
    <x v="42"/>
    <x v="0"/>
    <x v="213"/>
  </r>
  <r>
    <s v="tt0107206"/>
    <x v="469"/>
    <x v="469"/>
    <n v="128"/>
    <x v="2"/>
    <n v="2.1333333333333333"/>
    <x v="5"/>
    <x v="6"/>
    <s v="Drama"/>
    <x v="14"/>
    <x v="1"/>
    <n v="111126"/>
    <n v="40000000"/>
    <x v="462"/>
    <x v="469"/>
    <x v="3"/>
    <x v="432"/>
    <n v="8"/>
    <x v="7"/>
    <x v="42"/>
    <x v="0"/>
    <x v="121"/>
  </r>
  <r>
    <s v="tt0107207"/>
    <x v="470"/>
    <x v="470"/>
    <n v="133"/>
    <x v="2"/>
    <n v="2.2166666666666668"/>
    <x v="2"/>
    <x v="6"/>
    <s v="Drama"/>
    <x v="12"/>
    <x v="2"/>
    <n v="183546"/>
    <n v="13000000"/>
    <x v="463"/>
    <x v="470"/>
    <x v="0"/>
    <x v="433"/>
    <n v="12"/>
    <x v="0"/>
    <x v="42"/>
    <x v="0"/>
    <x v="242"/>
  </r>
  <r>
    <s v="tt0107211"/>
    <x v="471"/>
    <x v="471"/>
    <n v="117"/>
    <x v="0"/>
    <n v="1.95"/>
    <x v="3"/>
    <x v="7"/>
    <s v="unknows"/>
    <x v="34"/>
    <x v="0"/>
    <n v="76245"/>
    <n v="38000000"/>
    <x v="464"/>
    <x v="471"/>
    <x v="3"/>
    <x v="434"/>
    <n v="6"/>
    <x v="8"/>
    <x v="42"/>
    <x v="0"/>
    <x v="95"/>
  </r>
  <r>
    <s v="tt0107290"/>
    <x v="472"/>
    <x v="472"/>
    <n v="127"/>
    <x v="2"/>
    <n v="2.1166666666666667"/>
    <x v="5"/>
    <x v="5"/>
    <s v="Sci-Fi"/>
    <x v="18"/>
    <x v="2"/>
    <n v="1041089"/>
    <n v="63000000"/>
    <x v="465"/>
    <x v="472"/>
    <x v="3"/>
    <x v="435"/>
    <n v="9"/>
    <x v="6"/>
    <x v="42"/>
    <x v="0"/>
    <x v="33"/>
  </r>
  <r>
    <s v="tt0107302"/>
    <x v="473"/>
    <x v="473"/>
    <n v="117"/>
    <x v="0"/>
    <n v="1.95"/>
    <x v="4"/>
    <x v="3"/>
    <s v="Thriller"/>
    <x v="13"/>
    <x v="0"/>
    <n v="56797"/>
    <n v="9000000"/>
    <x v="466"/>
    <x v="473"/>
    <x v="2"/>
    <x v="436"/>
    <m/>
    <x v="11"/>
    <x v="45"/>
    <x v="0"/>
    <x v="243"/>
  </r>
  <r>
    <s v="tt0107362"/>
    <x v="474"/>
    <x v="474"/>
    <n v="130"/>
    <x v="2"/>
    <n v="2.1666666666666665"/>
    <x v="5"/>
    <x v="5"/>
    <s v="Comedy"/>
    <x v="7"/>
    <x v="0"/>
    <n v="160479"/>
    <n v="85000000"/>
    <x v="467"/>
    <x v="474"/>
    <x v="0"/>
    <x v="437"/>
    <n v="13"/>
    <x v="6"/>
    <x v="42"/>
    <x v="0"/>
    <x v="157"/>
  </r>
  <r>
    <s v="tt0107554"/>
    <x v="475"/>
    <x v="475"/>
    <n v="97"/>
    <x v="0"/>
    <n v="1.6166666666666667"/>
    <x v="4"/>
    <x v="3"/>
    <s v="Thriller"/>
    <x v="15"/>
    <x v="1"/>
    <n v="63036"/>
    <n v="3500000"/>
    <x v="468"/>
    <x v="475"/>
    <x v="0"/>
    <x v="438"/>
    <n v="26"/>
    <x v="12"/>
    <x v="42"/>
    <x v="0"/>
    <x v="244"/>
  </r>
  <r>
    <s v="tt0107614"/>
    <x v="476"/>
    <x v="476"/>
    <n v="125"/>
    <x v="2"/>
    <n v="2.0833333333333335"/>
    <x v="0"/>
    <x v="3"/>
    <s v="unknows"/>
    <x v="1"/>
    <x v="1"/>
    <n v="283743"/>
    <n v="25000000"/>
    <x v="469"/>
    <x v="476"/>
    <x v="3"/>
    <x v="439"/>
    <n v="22"/>
    <x v="5"/>
    <x v="42"/>
    <x v="0"/>
    <x v="202"/>
  </r>
  <r>
    <s v="tt0107616"/>
    <x v="477"/>
    <x v="477"/>
    <n v="111"/>
    <x v="0"/>
    <n v="1.85"/>
    <x v="0"/>
    <x v="3"/>
    <s v="Romance"/>
    <x v="21"/>
    <x v="1"/>
    <n v="50854"/>
    <n v="11000000"/>
    <x v="470"/>
    <x v="477"/>
    <x v="0"/>
    <x v="440"/>
    <n v="6"/>
    <x v="12"/>
    <x v="42"/>
    <x v="0"/>
    <x v="245"/>
  </r>
  <r>
    <s v="tt0107659"/>
    <x v="478"/>
    <x v="478"/>
    <n v="84"/>
    <x v="1"/>
    <n v="1.4"/>
    <x v="5"/>
    <x v="2"/>
    <s v="Crime"/>
    <x v="27"/>
    <x v="0"/>
    <n v="50433"/>
    <n v="13000000"/>
    <x v="471"/>
    <x v="478"/>
    <x v="0"/>
    <x v="441"/>
    <n v="5"/>
    <x v="2"/>
    <x v="42"/>
    <x v="0"/>
    <x v="246"/>
  </r>
  <r>
    <s v="tt0107688"/>
    <x v="479"/>
    <x v="479"/>
    <n v="76"/>
    <x v="1"/>
    <n v="1.2666666666666666"/>
    <x v="11"/>
    <x v="19"/>
    <s v="Fantasy"/>
    <x v="4"/>
    <x v="1"/>
    <n v="364964"/>
    <n v="18000000"/>
    <x v="472"/>
    <x v="479"/>
    <x v="0"/>
    <x v="442"/>
    <n v="9"/>
    <x v="4"/>
    <x v="42"/>
    <x v="0"/>
    <x v="247"/>
  </r>
  <r>
    <s v="tt0107798"/>
    <x v="480"/>
    <x v="480"/>
    <n v="141"/>
    <x v="2"/>
    <n v="2.35"/>
    <x v="4"/>
    <x v="3"/>
    <s v="Mystery"/>
    <x v="5"/>
    <x v="0"/>
    <n v="93568"/>
    <n v="45000000"/>
    <x v="473"/>
    <x v="480"/>
    <x v="3"/>
    <x v="415"/>
    <m/>
    <x v="11"/>
    <x v="43"/>
    <x v="0"/>
    <x v="38"/>
  </r>
  <r>
    <s v="tt0107808"/>
    <x v="481"/>
    <x v="481"/>
    <n v="138"/>
    <x v="2"/>
    <n v="2.2999999999999998"/>
    <x v="4"/>
    <x v="3"/>
    <s v="Thriller"/>
    <x v="15"/>
    <x v="1"/>
    <n v="85199"/>
    <n v="30000000"/>
    <x v="474"/>
    <x v="481"/>
    <x v="3"/>
    <x v="443"/>
    <n v="24"/>
    <x v="5"/>
    <x v="42"/>
    <x v="0"/>
    <x v="18"/>
  </r>
  <r>
    <s v="tt0107818"/>
    <x v="482"/>
    <x v="482"/>
    <n v="125"/>
    <x v="2"/>
    <n v="2.0833333333333335"/>
    <x v="3"/>
    <x v="11"/>
    <s v="unknows"/>
    <x v="8"/>
    <x v="1"/>
    <n v="253332"/>
    <n v="26000000"/>
    <x v="475"/>
    <x v="482"/>
    <x v="3"/>
    <x v="444"/>
    <n v="14"/>
    <x v="0"/>
    <x v="42"/>
    <x v="0"/>
    <x v="218"/>
  </r>
  <r>
    <s v="tt0107822"/>
    <x v="483"/>
    <x v="483"/>
    <n v="121"/>
    <x v="2"/>
    <n v="2.0166666666666666"/>
    <x v="3"/>
    <x v="8"/>
    <s v="Romance"/>
    <x v="15"/>
    <x v="1"/>
    <n v="93357"/>
    <n v="7000000"/>
    <x v="476"/>
    <x v="483"/>
    <x v="0"/>
    <x v="445"/>
    <n v="15"/>
    <x v="12"/>
    <x v="42"/>
    <x v="0"/>
    <x v="248"/>
  </r>
  <r>
    <s v="tt0107943"/>
    <x v="484"/>
    <x v="484"/>
    <n v="134"/>
    <x v="2"/>
    <n v="2.2333333333333334"/>
    <x v="3"/>
    <x v="7"/>
    <s v="unknows"/>
    <x v="10"/>
    <x v="1"/>
    <n v="81400"/>
    <n v="15000000"/>
    <x v="477"/>
    <x v="484"/>
    <x v="1"/>
    <x v="446"/>
    <n v="25"/>
    <x v="4"/>
    <x v="42"/>
    <x v="0"/>
    <x v="249"/>
  </r>
  <r>
    <s v="tt0107977"/>
    <x v="485"/>
    <x v="485"/>
    <n v="104"/>
    <x v="0"/>
    <n v="1.7333333333333334"/>
    <x v="1"/>
    <x v="2"/>
    <s v="Musical"/>
    <x v="13"/>
    <x v="0"/>
    <n v="133661"/>
    <n v="20000000"/>
    <x v="478"/>
    <x v="485"/>
    <x v="0"/>
    <x v="447"/>
    <n v="28"/>
    <x v="7"/>
    <x v="42"/>
    <x v="0"/>
    <x v="30"/>
  </r>
  <r>
    <s v="tt0107978"/>
    <x v="486"/>
    <x v="486"/>
    <n v="104"/>
    <x v="0"/>
    <n v="1.7333333333333334"/>
    <x v="5"/>
    <x v="6"/>
    <s v="Sci-Fi"/>
    <x v="41"/>
    <x v="3"/>
    <n v="53005"/>
    <n v="22000000"/>
    <x v="479"/>
    <x v="486"/>
    <x v="2"/>
    <x v="448"/>
    <n v="1"/>
    <x v="12"/>
    <x v="42"/>
    <x v="0"/>
    <x v="250"/>
  </r>
  <r>
    <s v="tt0108037"/>
    <x v="487"/>
    <x v="487"/>
    <n v="101"/>
    <x v="0"/>
    <n v="1.6833333333333333"/>
    <x v="0"/>
    <x v="3"/>
    <s v="Family"/>
    <x v="10"/>
    <x v="1"/>
    <n v="99732"/>
    <n v="7000000"/>
    <x v="480"/>
    <x v="487"/>
    <x v="0"/>
    <x v="449"/>
    <n v="7"/>
    <x v="8"/>
    <x v="42"/>
    <x v="0"/>
    <x v="251"/>
  </r>
  <r>
    <s v="tt0108052"/>
    <x v="488"/>
    <x v="488"/>
    <n v="195"/>
    <x v="2"/>
    <n v="3.25"/>
    <x v="2"/>
    <x v="3"/>
    <s v="History"/>
    <x v="19"/>
    <x v="2"/>
    <n v="1416181"/>
    <n v="22000000"/>
    <x v="481"/>
    <x v="488"/>
    <x v="3"/>
    <x v="450"/>
    <n v="30"/>
    <x v="5"/>
    <x v="42"/>
    <x v="0"/>
    <x v="33"/>
  </r>
  <r>
    <s v="tt0108147"/>
    <x v="489"/>
    <x v="489"/>
    <n v="107"/>
    <x v="0"/>
    <n v="1.7833333333333334"/>
    <x v="0"/>
    <x v="19"/>
    <s v="Music"/>
    <x v="36"/>
    <x v="3"/>
    <n v="57260"/>
    <n v="38000000"/>
    <x v="482"/>
    <x v="489"/>
    <x v="0"/>
    <x v="451"/>
    <n v="10"/>
    <x v="0"/>
    <x v="42"/>
    <x v="0"/>
    <x v="252"/>
  </r>
  <r>
    <s v="tt0108160"/>
    <x v="490"/>
    <x v="490"/>
    <n v="105"/>
    <x v="0"/>
    <n v="1.75"/>
    <x v="0"/>
    <x v="3"/>
    <s v="Romance"/>
    <x v="22"/>
    <x v="0"/>
    <n v="186527"/>
    <n v="21000000"/>
    <x v="483"/>
    <x v="490"/>
    <x v="3"/>
    <x v="452"/>
    <n v="25"/>
    <x v="6"/>
    <x v="42"/>
    <x v="0"/>
    <x v="253"/>
  </r>
  <r>
    <s v="tt0108255"/>
    <x v="491"/>
    <x v="491"/>
    <n v="104"/>
    <x v="0"/>
    <n v="1.7333333333333334"/>
    <x v="1"/>
    <x v="2"/>
    <s v="Family"/>
    <x v="41"/>
    <x v="3"/>
    <n v="61782"/>
    <n v="48000000"/>
    <x v="484"/>
    <x v="491"/>
    <x v="2"/>
    <x v="453"/>
    <n v="28"/>
    <x v="12"/>
    <x v="42"/>
    <x v="0"/>
    <x v="254"/>
  </r>
  <r>
    <s v="tt0108333"/>
    <x v="492"/>
    <x v="492"/>
    <n v="105"/>
    <x v="0"/>
    <n v="1.75"/>
    <x v="5"/>
    <x v="5"/>
    <s v="Romance"/>
    <x v="0"/>
    <x v="0"/>
    <n v="58075"/>
    <n v="30000000"/>
    <x v="485"/>
    <x v="492"/>
    <x v="0"/>
    <x v="454"/>
    <n v="12"/>
    <x v="5"/>
    <x v="42"/>
    <x v="0"/>
    <x v="177"/>
  </r>
  <r>
    <s v="tt0108358"/>
    <x v="493"/>
    <x v="493"/>
    <n v="130"/>
    <x v="2"/>
    <n v="2.1666666666666665"/>
    <x v="2"/>
    <x v="3"/>
    <s v="History"/>
    <x v="10"/>
    <x v="1"/>
    <n v="160790"/>
    <n v="25000000"/>
    <x v="486"/>
    <x v="493"/>
    <x v="0"/>
    <x v="418"/>
    <n v="25"/>
    <x v="0"/>
    <x v="42"/>
    <x v="0"/>
    <x v="255"/>
  </r>
  <r>
    <s v="tt0108399"/>
    <x v="494"/>
    <x v="494"/>
    <n v="119"/>
    <x v="0"/>
    <n v="1.9833333333333334"/>
    <x v="4"/>
    <x v="3"/>
    <s v="Romance"/>
    <x v="4"/>
    <x v="1"/>
    <n v="237840"/>
    <n v="13000000"/>
    <x v="487"/>
    <x v="494"/>
    <x v="1"/>
    <x v="455"/>
    <n v="8"/>
    <x v="9"/>
    <x v="42"/>
    <x v="0"/>
    <x v="148"/>
  </r>
  <r>
    <s v="tt0108525"/>
    <x v="495"/>
    <x v="495"/>
    <n v="95"/>
    <x v="0"/>
    <n v="1.5833333333333333"/>
    <x v="0"/>
    <x v="8"/>
    <s v="unknows"/>
    <x v="27"/>
    <x v="0"/>
    <n v="86805"/>
    <n v="40000000"/>
    <x v="488"/>
    <x v="495"/>
    <x v="1"/>
    <x v="451"/>
    <n v="10"/>
    <x v="0"/>
    <x v="42"/>
    <x v="0"/>
    <x v="256"/>
  </r>
  <r>
    <s v="tt0108550"/>
    <x v="496"/>
    <x v="496"/>
    <n v="118"/>
    <x v="0"/>
    <n v="1.9666666666666666"/>
    <x v="3"/>
    <x v="11"/>
    <s v="unknows"/>
    <x v="8"/>
    <x v="1"/>
    <n v="249091"/>
    <n v="11000000"/>
    <x v="489"/>
    <x v="496"/>
    <x v="2"/>
    <x v="456"/>
    <m/>
    <x v="11"/>
    <x v="46"/>
    <x v="0"/>
    <x v="257"/>
  </r>
  <r>
    <s v="tt0109040"/>
    <x v="497"/>
    <x v="497"/>
    <n v="86"/>
    <x v="1"/>
    <n v="1.4333333333333333"/>
    <x v="0"/>
    <x v="11"/>
    <s v="unknows"/>
    <x v="17"/>
    <x v="0"/>
    <n v="318316"/>
    <n v="15000000"/>
    <x v="490"/>
    <x v="497"/>
    <x v="0"/>
    <x v="457"/>
    <n v="4"/>
    <x v="2"/>
    <x v="47"/>
    <x v="0"/>
    <x v="258"/>
  </r>
  <r>
    <s v="tt0109190"/>
    <x v="498"/>
    <x v="498"/>
    <n v="99"/>
    <x v="0"/>
    <n v="1.65"/>
    <x v="1"/>
    <x v="2"/>
    <s v="Crime"/>
    <x v="27"/>
    <x v="0"/>
    <n v="54356"/>
    <n v="48000000"/>
    <x v="491"/>
    <x v="498"/>
    <x v="2"/>
    <x v="458"/>
    <m/>
    <x v="11"/>
    <x v="48"/>
    <x v="0"/>
    <x v="259"/>
  </r>
  <r>
    <s v="tt0109254"/>
    <x v="499"/>
    <x v="499"/>
    <n v="104"/>
    <x v="0"/>
    <n v="1.7333333333333334"/>
    <x v="5"/>
    <x v="2"/>
    <s v="Crime"/>
    <x v="38"/>
    <x v="3"/>
    <n v="85342"/>
    <n v="50000000"/>
    <x v="492"/>
    <x v="499"/>
    <x v="0"/>
    <x v="459"/>
    <n v="25"/>
    <x v="12"/>
    <x v="47"/>
    <x v="0"/>
    <x v="58"/>
  </r>
  <r>
    <s v="tt0109444"/>
    <x v="500"/>
    <x v="500"/>
    <n v="141"/>
    <x v="2"/>
    <n v="2.35"/>
    <x v="5"/>
    <x v="6"/>
    <s v="Drama"/>
    <x v="17"/>
    <x v="0"/>
    <n v="105833"/>
    <n v="62000000"/>
    <x v="493"/>
    <x v="500"/>
    <x v="3"/>
    <x v="460"/>
    <n v="3"/>
    <x v="10"/>
    <x v="47"/>
    <x v="0"/>
    <x v="230"/>
  </r>
  <r>
    <s v="tt0109445"/>
    <x v="501"/>
    <x v="501"/>
    <n v="92"/>
    <x v="0"/>
    <n v="1.5333333333333334"/>
    <x v="0"/>
    <x v="11"/>
    <s v="unknows"/>
    <x v="8"/>
    <x v="1"/>
    <n v="229676"/>
    <n v="27000"/>
    <x v="494"/>
    <x v="501"/>
    <x v="1"/>
    <x v="461"/>
    <m/>
    <x v="11"/>
    <x v="49"/>
    <x v="0"/>
    <x v="260"/>
  </r>
  <r>
    <s v="tt0109446"/>
    <x v="502"/>
    <x v="502"/>
    <n v="119"/>
    <x v="0"/>
    <n v="1.9833333333333334"/>
    <x v="4"/>
    <x v="3"/>
    <s v="Mystery"/>
    <x v="13"/>
    <x v="0"/>
    <n v="72010"/>
    <n v="45000000"/>
    <x v="495"/>
    <x v="502"/>
    <x v="0"/>
    <x v="462"/>
    <n v="20"/>
    <x v="7"/>
    <x v="47"/>
    <x v="0"/>
    <x v="152"/>
  </r>
  <r>
    <s v="tt0109506"/>
    <x v="503"/>
    <x v="503"/>
    <n v="102"/>
    <x v="0"/>
    <n v="1.7"/>
    <x v="5"/>
    <x v="6"/>
    <s v="Drama"/>
    <x v="15"/>
    <x v="1"/>
    <n v="194723"/>
    <n v="23000000"/>
    <x v="496"/>
    <x v="503"/>
    <x v="0"/>
    <x v="457"/>
    <n v="4"/>
    <x v="2"/>
    <x v="47"/>
    <x v="0"/>
    <x v="261"/>
  </r>
  <r>
    <s v="tt0109635"/>
    <x v="504"/>
    <x v="504"/>
    <n v="128"/>
    <x v="2"/>
    <n v="2.1333333333333333"/>
    <x v="3"/>
    <x v="16"/>
    <s v="unknows"/>
    <x v="27"/>
    <x v="0"/>
    <n v="53405"/>
    <n v="55000000"/>
    <x v="497"/>
    <x v="504"/>
    <x v="3"/>
    <x v="463"/>
    <n v="28"/>
    <x v="5"/>
    <x v="47"/>
    <x v="0"/>
    <x v="110"/>
  </r>
  <r>
    <s v="tt0109686"/>
    <x v="505"/>
    <x v="505"/>
    <n v="107"/>
    <x v="0"/>
    <n v="1.7833333333333334"/>
    <x v="0"/>
    <x v="11"/>
    <s v="unknows"/>
    <x v="21"/>
    <x v="1"/>
    <n v="403411"/>
    <n v="17000000"/>
    <x v="498"/>
    <x v="505"/>
    <x v="3"/>
    <x v="464"/>
    <n v="6"/>
    <x v="0"/>
    <x v="47"/>
    <x v="0"/>
    <x v="262"/>
  </r>
  <r>
    <s v="tt0109707"/>
    <x v="506"/>
    <x v="506"/>
    <n v="127"/>
    <x v="2"/>
    <n v="2.1166666666666667"/>
    <x v="2"/>
    <x v="2"/>
    <s v="Drama"/>
    <x v="10"/>
    <x v="1"/>
    <n v="181897"/>
    <n v="18000000"/>
    <x v="499"/>
    <x v="506"/>
    <x v="2"/>
    <x v="458"/>
    <m/>
    <x v="11"/>
    <x v="48"/>
    <x v="0"/>
    <x v="129"/>
  </r>
  <r>
    <s v="tt0109813"/>
    <x v="507"/>
    <x v="507"/>
    <n v="91"/>
    <x v="0"/>
    <n v="1.5166666666666666"/>
    <x v="0"/>
    <x v="19"/>
    <s v="Fantasy"/>
    <x v="31"/>
    <x v="3"/>
    <n v="84502"/>
    <n v="46000000"/>
    <x v="500"/>
    <x v="507"/>
    <x v="3"/>
    <x v="465"/>
    <n v="23"/>
    <x v="12"/>
    <x v="47"/>
    <x v="0"/>
    <x v="263"/>
  </r>
  <r>
    <s v="tt0109830"/>
    <x v="508"/>
    <x v="508"/>
    <n v="142"/>
    <x v="2"/>
    <n v="2.3666666666666667"/>
    <x v="3"/>
    <x v="7"/>
    <s v="unknows"/>
    <x v="42"/>
    <x v="2"/>
    <n v="2194012"/>
    <n v="55000000"/>
    <x v="501"/>
    <x v="508"/>
    <x v="3"/>
    <x v="466"/>
    <n v="23"/>
    <x v="6"/>
    <x v="47"/>
    <x v="0"/>
    <x v="115"/>
  </r>
  <r>
    <s v="tt0109831"/>
    <x v="509"/>
    <x v="509"/>
    <n v="117"/>
    <x v="0"/>
    <n v="1.95"/>
    <x v="0"/>
    <x v="3"/>
    <s v="Romance"/>
    <x v="1"/>
    <x v="1"/>
    <n v="161708"/>
    <n v="4400000"/>
    <x v="502"/>
    <x v="509"/>
    <x v="3"/>
    <x v="467"/>
    <n v="20"/>
    <x v="1"/>
    <x v="47"/>
    <x v="0"/>
    <x v="264"/>
  </r>
  <r>
    <s v="tt0109836"/>
    <x v="510"/>
    <x v="510"/>
    <n v="123"/>
    <x v="2"/>
    <n v="2.0499999999999998"/>
    <x v="3"/>
    <x v="10"/>
    <s v="Romance"/>
    <x v="33"/>
    <x v="0"/>
    <n v="58325"/>
    <n v="45000000"/>
    <x v="503"/>
    <x v="510"/>
    <x v="0"/>
    <x v="468"/>
    <n v="4"/>
    <x v="5"/>
    <x v="47"/>
    <x v="0"/>
    <x v="245"/>
  </r>
  <r>
    <s v="tt0110005"/>
    <x v="511"/>
    <x v="511"/>
    <n v="99"/>
    <x v="0"/>
    <n v="1.65"/>
    <x v="2"/>
    <x v="6"/>
    <s v="Drama"/>
    <x v="21"/>
    <x v="1"/>
    <n v="66529"/>
    <n v="5000000"/>
    <x v="504"/>
    <x v="511"/>
    <x v="2"/>
    <x v="469"/>
    <n v="8"/>
    <x v="7"/>
    <x v="47"/>
    <x v="0"/>
    <x v="223"/>
  </r>
  <r>
    <s v="tt0110074"/>
    <x v="512"/>
    <x v="512"/>
    <n v="111"/>
    <x v="0"/>
    <n v="1.85"/>
    <x v="0"/>
    <x v="3"/>
    <s v="Fantasy"/>
    <x v="14"/>
    <x v="1"/>
    <n v="83816"/>
    <n v="40000000"/>
    <x v="505"/>
    <x v="512"/>
    <x v="2"/>
    <x v="470"/>
    <n v="27"/>
    <x v="1"/>
    <x v="47"/>
    <x v="0"/>
    <x v="103"/>
  </r>
  <r>
    <s v="tt0110148"/>
    <x v="513"/>
    <x v="513"/>
    <n v="123"/>
    <x v="2"/>
    <n v="2.0499999999999998"/>
    <x v="3"/>
    <x v="0"/>
    <s v="Horror"/>
    <x v="15"/>
    <x v="1"/>
    <n v="340715"/>
    <n v="60000000"/>
    <x v="506"/>
    <x v="513"/>
    <x v="3"/>
    <x v="471"/>
    <n v="9"/>
    <x v="5"/>
    <x v="47"/>
    <x v="0"/>
    <x v="265"/>
  </r>
  <r>
    <s v="tt0110216"/>
    <x v="514"/>
    <x v="514"/>
    <n v="109"/>
    <x v="0"/>
    <n v="1.8166666666666667"/>
    <x v="0"/>
    <x v="7"/>
    <s v="Sci-Fi"/>
    <x v="40"/>
    <x v="3"/>
    <n v="71896"/>
    <n v="60000000"/>
    <x v="507"/>
    <x v="514"/>
    <x v="0"/>
    <x v="472"/>
    <n v="14"/>
    <x v="5"/>
    <x v="47"/>
    <x v="0"/>
    <x v="83"/>
  </r>
  <r>
    <s v="tt0110322"/>
    <x v="515"/>
    <x v="515"/>
    <n v="133"/>
    <x v="2"/>
    <n v="2.2166666666666668"/>
    <x v="3"/>
    <x v="7"/>
    <s v="War"/>
    <x v="15"/>
    <x v="1"/>
    <n v="178032"/>
    <n v="30000000"/>
    <x v="508"/>
    <x v="515"/>
    <x v="3"/>
    <x v="473"/>
    <n v="23"/>
    <x v="0"/>
    <x v="47"/>
    <x v="0"/>
    <x v="181"/>
  </r>
  <r>
    <s v="tt0110357"/>
    <x v="516"/>
    <x v="516"/>
    <n v="88"/>
    <x v="1"/>
    <n v="1.4666666666666666"/>
    <x v="1"/>
    <x v="1"/>
    <s v="Drama"/>
    <x v="25"/>
    <x v="2"/>
    <n v="1113318"/>
    <n v="45000000"/>
    <x v="509"/>
    <x v="516"/>
    <x v="3"/>
    <x v="474"/>
    <n v="12"/>
    <x v="6"/>
    <x v="47"/>
    <x v="0"/>
    <x v="266"/>
  </r>
  <r>
    <s v="tt0110366"/>
    <x v="517"/>
    <x v="517"/>
    <n v="82"/>
    <x v="1"/>
    <n v="1.3666666666666667"/>
    <x v="0"/>
    <x v="19"/>
    <s v="Romance"/>
    <x v="33"/>
    <x v="0"/>
    <n v="54619"/>
    <n v="23000000"/>
    <x v="510"/>
    <x v="517"/>
    <x v="0"/>
    <x v="475"/>
    <n v="5"/>
    <x v="10"/>
    <x v="47"/>
    <x v="0"/>
    <x v="234"/>
  </r>
  <r>
    <s v="tt0110367"/>
    <x v="518"/>
    <x v="518"/>
    <n v="115"/>
    <x v="0"/>
    <n v="1.9166666666666667"/>
    <x v="3"/>
    <x v="19"/>
    <s v="Romance"/>
    <x v="21"/>
    <x v="1"/>
    <n v="62067"/>
    <n v="18000000"/>
    <x v="511"/>
    <x v="518"/>
    <x v="0"/>
    <x v="476"/>
    <n v="21"/>
    <x v="0"/>
    <x v="47"/>
    <x v="0"/>
    <x v="267"/>
  </r>
  <r>
    <s v="tt0110475"/>
    <x v="519"/>
    <x v="519"/>
    <n v="101"/>
    <x v="0"/>
    <n v="1.6833333333333333"/>
    <x v="5"/>
    <x v="2"/>
    <s v="Crime"/>
    <x v="17"/>
    <x v="0"/>
    <n v="409086"/>
    <n v="23000000"/>
    <x v="512"/>
    <x v="519"/>
    <x v="3"/>
    <x v="477"/>
    <n v="28"/>
    <x v="7"/>
    <x v="47"/>
    <x v="0"/>
    <x v="154"/>
  </r>
  <r>
    <s v="tt0110478"/>
    <x v="520"/>
    <x v="520"/>
    <n v="127"/>
    <x v="2"/>
    <n v="2.1166666666666667"/>
    <x v="5"/>
    <x v="5"/>
    <s v="Comedy"/>
    <x v="16"/>
    <x v="1"/>
    <n v="116892"/>
    <n v="75000000"/>
    <x v="513"/>
    <x v="520"/>
    <x v="3"/>
    <x v="478"/>
    <n v="20"/>
    <x v="12"/>
    <x v="47"/>
    <x v="0"/>
    <x v="44"/>
  </r>
  <r>
    <s v="tt0110622"/>
    <x v="521"/>
    <x v="521"/>
    <n v="83"/>
    <x v="1"/>
    <n v="1.3833333333333333"/>
    <x v="0"/>
    <x v="6"/>
    <s v="unknows"/>
    <x v="7"/>
    <x v="0"/>
    <n v="109611"/>
    <n v="30000000"/>
    <x v="514"/>
    <x v="521"/>
    <x v="0"/>
    <x v="479"/>
    <n v="18"/>
    <x v="3"/>
    <x v="47"/>
    <x v="0"/>
    <x v="268"/>
  </r>
  <r>
    <s v="tt0110632"/>
    <x v="522"/>
    <x v="522"/>
    <n v="119"/>
    <x v="0"/>
    <n v="1.9833333333333334"/>
    <x v="5"/>
    <x v="6"/>
    <s v="Romance"/>
    <x v="14"/>
    <x v="1"/>
    <n v="246617"/>
    <n v="34000000"/>
    <x v="515"/>
    <x v="522"/>
    <x v="0"/>
    <x v="480"/>
    <n v="26"/>
    <x v="10"/>
    <x v="47"/>
    <x v="0"/>
    <x v="146"/>
  </r>
  <r>
    <s v="tt0110912"/>
    <x v="523"/>
    <x v="523"/>
    <n v="154"/>
    <x v="2"/>
    <n v="2.5666666666666669"/>
    <x v="4"/>
    <x v="3"/>
    <s v="unknows"/>
    <x v="43"/>
    <x v="2"/>
    <n v="2160463"/>
    <n v="8000000"/>
    <x v="516"/>
    <x v="523"/>
    <x v="3"/>
    <x v="481"/>
    <n v="21"/>
    <x v="12"/>
    <x v="47"/>
    <x v="0"/>
    <x v="231"/>
  </r>
  <r>
    <s v="tt0110932"/>
    <x v="524"/>
    <x v="524"/>
    <n v="133"/>
    <x v="2"/>
    <n v="2.2166666666666668"/>
    <x v="2"/>
    <x v="3"/>
    <s v="History"/>
    <x v="15"/>
    <x v="1"/>
    <n v="72316"/>
    <n v="31000000"/>
    <x v="517"/>
    <x v="524"/>
    <x v="2"/>
    <x v="428"/>
    <m/>
    <x v="11"/>
    <x v="44"/>
    <x v="0"/>
    <x v="74"/>
  </r>
  <r>
    <s v="tt0110950"/>
    <x v="525"/>
    <x v="525"/>
    <n v="99"/>
    <x v="0"/>
    <n v="1.65"/>
    <x v="0"/>
    <x v="3"/>
    <s v="Romance"/>
    <x v="5"/>
    <x v="0"/>
    <n v="52717"/>
    <n v="11500000"/>
    <x v="518"/>
    <x v="525"/>
    <x v="0"/>
    <x v="461"/>
    <m/>
    <x v="11"/>
    <x v="49"/>
    <x v="0"/>
    <x v="269"/>
  </r>
  <r>
    <s v="tt0110989"/>
    <x v="526"/>
    <x v="526"/>
    <n v="95"/>
    <x v="0"/>
    <n v="1.5833333333333333"/>
    <x v="0"/>
    <x v="19"/>
    <s v="unknows"/>
    <x v="35"/>
    <x v="3"/>
    <n v="72205"/>
    <n v="40000000"/>
    <x v="519"/>
    <x v="526"/>
    <x v="2"/>
    <x v="482"/>
    <n v="19"/>
    <x v="0"/>
    <x v="47"/>
    <x v="0"/>
    <x v="270"/>
  </r>
  <r>
    <s v="tt0111070"/>
    <x v="527"/>
    <x v="527"/>
    <n v="97"/>
    <x v="0"/>
    <n v="1.6166666666666667"/>
    <x v="0"/>
    <x v="3"/>
    <s v="Family"/>
    <x v="7"/>
    <x v="0"/>
    <n v="126968"/>
    <n v="22000000"/>
    <x v="520"/>
    <x v="527"/>
    <x v="3"/>
    <x v="483"/>
    <n v="11"/>
    <x v="5"/>
    <x v="47"/>
    <x v="0"/>
    <x v="271"/>
  </r>
  <r>
    <s v="tt0111149"/>
    <x v="528"/>
    <x v="528"/>
    <n v="89"/>
    <x v="1"/>
    <n v="1.4833333333333334"/>
    <x v="4"/>
    <x v="3"/>
    <s v="Thriller"/>
    <x v="21"/>
    <x v="1"/>
    <n v="65075"/>
    <n v="2500000"/>
    <x v="521"/>
    <x v="528"/>
    <x v="2"/>
    <x v="484"/>
    <n v="17"/>
    <x v="12"/>
    <x v="47"/>
    <x v="0"/>
    <x v="272"/>
  </r>
  <r>
    <s v="tt0111161"/>
    <x v="529"/>
    <x v="529"/>
    <n v="142"/>
    <x v="2"/>
    <n v="2.3666666666666667"/>
    <x v="3"/>
    <x v="11"/>
    <s v="unknows"/>
    <x v="44"/>
    <x v="2"/>
    <n v="2817283"/>
    <n v="25000000"/>
    <x v="522"/>
    <x v="529"/>
    <x v="1"/>
    <x v="485"/>
    <n v="10"/>
    <x v="9"/>
    <x v="47"/>
    <x v="0"/>
    <x v="273"/>
  </r>
  <r>
    <s v="tt0111255"/>
    <x v="530"/>
    <x v="530"/>
    <n v="110"/>
    <x v="0"/>
    <n v="1.8333333333333333"/>
    <x v="5"/>
    <x v="3"/>
    <s v="Thriller"/>
    <x v="29"/>
    <x v="3"/>
    <n v="68821"/>
    <n v="45000000"/>
    <x v="523"/>
    <x v="530"/>
    <x v="3"/>
    <x v="486"/>
    <n v="7"/>
    <x v="4"/>
    <x v="47"/>
    <x v="0"/>
    <x v="274"/>
  </r>
  <r>
    <s v="tt0111257"/>
    <x v="531"/>
    <x v="531"/>
    <n v="116"/>
    <x v="0"/>
    <n v="1.9333333333333333"/>
    <x v="5"/>
    <x v="5"/>
    <s v="Thriller"/>
    <x v="21"/>
    <x v="1"/>
    <n v="383702"/>
    <n v="30000000"/>
    <x v="524"/>
    <x v="531"/>
    <x v="3"/>
    <x v="487"/>
    <n v="7"/>
    <x v="6"/>
    <x v="47"/>
    <x v="0"/>
    <x v="275"/>
  </r>
  <r>
    <s v="tt0111280"/>
    <x v="532"/>
    <x v="532"/>
    <n v="118"/>
    <x v="0"/>
    <n v="1.9666666666666666"/>
    <x v="5"/>
    <x v="5"/>
    <s v="Mystery"/>
    <x v="5"/>
    <x v="0"/>
    <n v="85822"/>
    <n v="35000000"/>
    <x v="525"/>
    <x v="532"/>
    <x v="0"/>
    <x v="488"/>
    <n v="17"/>
    <x v="5"/>
    <x v="47"/>
    <x v="0"/>
    <x v="276"/>
  </r>
  <r>
    <s v="tt0111282"/>
    <x v="533"/>
    <x v="533"/>
    <n v="116"/>
    <x v="0"/>
    <n v="1.9333333333333333"/>
    <x v="5"/>
    <x v="5"/>
    <s v="Sci-Fi"/>
    <x v="16"/>
    <x v="1"/>
    <n v="200994"/>
    <n v="55000000"/>
    <x v="526"/>
    <x v="533"/>
    <x v="3"/>
    <x v="489"/>
    <n v="28"/>
    <x v="4"/>
    <x v="47"/>
    <x v="0"/>
    <x v="233"/>
  </r>
  <r>
    <s v="tt0111301"/>
    <x v="534"/>
    <x v="534"/>
    <n v="102"/>
    <x v="0"/>
    <n v="1.7"/>
    <x v="5"/>
    <x v="5"/>
    <s v="Comedy"/>
    <x v="45"/>
    <x v="3"/>
    <n v="74256"/>
    <n v="35000000"/>
    <x v="527"/>
    <x v="534"/>
    <x v="0"/>
    <x v="473"/>
    <n v="23"/>
    <x v="0"/>
    <x v="47"/>
    <x v="0"/>
    <x v="277"/>
  </r>
  <r>
    <s v="tt0111438"/>
    <x v="535"/>
    <x v="535"/>
    <n v="99"/>
    <x v="0"/>
    <n v="1.65"/>
    <x v="5"/>
    <x v="6"/>
    <s v="Sci-Fi"/>
    <x v="32"/>
    <x v="3"/>
    <n v="62760"/>
    <n v="27000000"/>
    <x v="528"/>
    <x v="535"/>
    <x v="0"/>
    <x v="490"/>
    <n v="16"/>
    <x v="9"/>
    <x v="47"/>
    <x v="0"/>
    <x v="101"/>
  </r>
  <r>
    <s v="tt0111503"/>
    <x v="536"/>
    <x v="536"/>
    <n v="141"/>
    <x v="2"/>
    <n v="2.35"/>
    <x v="5"/>
    <x v="2"/>
    <s v="Thriller"/>
    <x v="21"/>
    <x v="1"/>
    <n v="274856"/>
    <n v="115000000"/>
    <x v="529"/>
    <x v="536"/>
    <x v="3"/>
    <x v="491"/>
    <n v="12"/>
    <x v="7"/>
    <x v="47"/>
    <x v="0"/>
    <x v="119"/>
  </r>
  <r>
    <s v="tt0111686"/>
    <x v="537"/>
    <x v="537"/>
    <n v="112"/>
    <x v="0"/>
    <n v="1.8666666666666667"/>
    <x v="8"/>
    <x v="10"/>
    <s v="Mystery"/>
    <x v="0"/>
    <x v="0"/>
    <n v="62994"/>
    <n v="8000000"/>
    <x v="530"/>
    <x v="537"/>
    <x v="0"/>
    <x v="492"/>
    <m/>
    <x v="11"/>
    <x v="50"/>
    <x v="0"/>
    <x v="111"/>
  </r>
  <r>
    <s v="tt0111742"/>
    <x v="538"/>
    <x v="538"/>
    <n v="125"/>
    <x v="2"/>
    <n v="2.0833333333333335"/>
    <x v="3"/>
    <x v="10"/>
    <s v="Romance"/>
    <x v="33"/>
    <x v="0"/>
    <n v="59375"/>
    <n v="70000000"/>
    <x v="531"/>
    <x v="538"/>
    <x v="0"/>
    <x v="493"/>
    <n v="17"/>
    <x v="6"/>
    <x v="47"/>
    <x v="0"/>
    <x v="175"/>
  </r>
  <r>
    <s v="tt0111756"/>
    <x v="539"/>
    <x v="539"/>
    <n v="191"/>
    <x v="2"/>
    <n v="3.1833333333333331"/>
    <x v="5"/>
    <x v="5"/>
    <s v="Biography"/>
    <x v="13"/>
    <x v="0"/>
    <n v="53926"/>
    <n v="63000000"/>
    <x v="532"/>
    <x v="539"/>
    <x v="2"/>
    <x v="494"/>
    <n v="24"/>
    <x v="6"/>
    <x v="47"/>
    <x v="0"/>
    <x v="278"/>
  </r>
  <r>
    <s v="tt0112281"/>
    <x v="540"/>
    <x v="540"/>
    <n v="90"/>
    <x v="0"/>
    <n v="1.5"/>
    <x v="1"/>
    <x v="2"/>
    <s v="Crime"/>
    <x v="0"/>
    <x v="0"/>
    <n v="228996"/>
    <n v="30000000"/>
    <x v="533"/>
    <x v="540"/>
    <x v="3"/>
    <x v="495"/>
    <n v="8"/>
    <x v="5"/>
    <x v="51"/>
    <x v="0"/>
    <x v="279"/>
  </r>
  <r>
    <s v="tt0112346"/>
    <x v="541"/>
    <x v="541"/>
    <n v="114"/>
    <x v="0"/>
    <n v="1.9"/>
    <x v="0"/>
    <x v="3"/>
    <s v="Romance"/>
    <x v="22"/>
    <x v="0"/>
    <n v="59762"/>
    <n v="62000000"/>
    <x v="534"/>
    <x v="541"/>
    <x v="0"/>
    <x v="495"/>
    <n v="8"/>
    <x v="5"/>
    <x v="51"/>
    <x v="0"/>
    <x v="120"/>
  </r>
  <r>
    <s v="tt0112384"/>
    <x v="542"/>
    <x v="542"/>
    <n v="140"/>
    <x v="2"/>
    <n v="2.3333333333333335"/>
    <x v="1"/>
    <x v="3"/>
    <s v="History"/>
    <x v="8"/>
    <x v="1"/>
    <n v="308771"/>
    <n v="52000000"/>
    <x v="535"/>
    <x v="542"/>
    <x v="3"/>
    <x v="496"/>
    <n v="22"/>
    <x v="6"/>
    <x v="51"/>
    <x v="0"/>
    <x v="117"/>
  </r>
  <r>
    <s v="tt0112401"/>
    <x v="543"/>
    <x v="543"/>
    <n v="133"/>
    <x v="2"/>
    <n v="2.2166666666666668"/>
    <x v="5"/>
    <x v="6"/>
    <s v="Thriller"/>
    <x v="33"/>
    <x v="0"/>
    <n v="86898"/>
    <n v="50000000"/>
    <x v="536"/>
    <x v="543"/>
    <x v="2"/>
    <x v="497"/>
    <n v="6"/>
    <x v="4"/>
    <x v="51"/>
    <x v="0"/>
    <x v="44"/>
  </r>
  <r>
    <s v="tt0112431"/>
    <x v="544"/>
    <x v="544"/>
    <n v="91"/>
    <x v="0"/>
    <n v="1.5166666666666666"/>
    <x v="0"/>
    <x v="3"/>
    <s v="Family"/>
    <x v="17"/>
    <x v="0"/>
    <n v="131718"/>
    <n v="30000000"/>
    <x v="537"/>
    <x v="544"/>
    <x v="3"/>
    <x v="498"/>
    <n v="4"/>
    <x v="10"/>
    <x v="51"/>
    <x v="0"/>
    <x v="280"/>
  </r>
  <r>
    <s v="tt0112442"/>
    <x v="545"/>
    <x v="545"/>
    <n v="119"/>
    <x v="0"/>
    <n v="1.9833333333333334"/>
    <x v="5"/>
    <x v="2"/>
    <s v="Crime"/>
    <x v="22"/>
    <x v="0"/>
    <n v="280217"/>
    <n v="19000000"/>
    <x v="538"/>
    <x v="545"/>
    <x v="3"/>
    <x v="499"/>
    <n v="6"/>
    <x v="8"/>
    <x v="51"/>
    <x v="0"/>
    <x v="281"/>
  </r>
  <r>
    <s v="tt0112461"/>
    <x v="546"/>
    <x v="546"/>
    <n v="102"/>
    <x v="0"/>
    <n v="1.7"/>
    <x v="2"/>
    <x v="6"/>
    <s v="Drama"/>
    <x v="21"/>
    <x v="1"/>
    <n v="118381"/>
    <n v="2000000"/>
    <x v="539"/>
    <x v="546"/>
    <x v="1"/>
    <x v="500"/>
    <n v="27"/>
    <x v="1"/>
    <x v="51"/>
    <x v="0"/>
    <x v="282"/>
  </r>
  <r>
    <s v="tt0112462"/>
    <x v="547"/>
    <x v="547"/>
    <n v="121"/>
    <x v="2"/>
    <n v="2.0166666666666666"/>
    <x v="5"/>
    <x v="5"/>
    <s v="unknows"/>
    <x v="35"/>
    <x v="3"/>
    <n v="263045"/>
    <n v="100000000"/>
    <x v="540"/>
    <x v="547"/>
    <x v="3"/>
    <x v="501"/>
    <n v="9"/>
    <x v="6"/>
    <x v="51"/>
    <x v="0"/>
    <x v="152"/>
  </r>
  <r>
    <s v="tt0112471"/>
    <x v="548"/>
    <x v="548"/>
    <n v="101"/>
    <x v="0"/>
    <n v="1.6833333333333333"/>
    <x v="3"/>
    <x v="7"/>
    <s v="unknows"/>
    <x v="12"/>
    <x v="2"/>
    <n v="330033"/>
    <n v="2500000"/>
    <x v="541"/>
    <x v="548"/>
    <x v="1"/>
    <x v="502"/>
    <n v="19"/>
    <x v="1"/>
    <x v="51"/>
    <x v="0"/>
    <x v="238"/>
  </r>
  <r>
    <s v="tt0112508"/>
    <x v="549"/>
    <x v="549"/>
    <n v="89"/>
    <x v="1"/>
    <n v="1.4833333333333334"/>
    <x v="0"/>
    <x v="11"/>
    <s v="unknows"/>
    <x v="33"/>
    <x v="0"/>
    <n v="153264"/>
    <n v="10000000"/>
    <x v="542"/>
    <x v="549"/>
    <x v="0"/>
    <x v="503"/>
    <n v="10"/>
    <x v="2"/>
    <x v="51"/>
    <x v="0"/>
    <x v="283"/>
  </r>
  <r>
    <s v="tt0112573"/>
    <x v="550"/>
    <x v="550"/>
    <n v="178"/>
    <x v="2"/>
    <n v="2.9666666666666668"/>
    <x v="2"/>
    <x v="3"/>
    <s v="History"/>
    <x v="6"/>
    <x v="2"/>
    <n v="1073146"/>
    <n v="72000000"/>
    <x v="543"/>
    <x v="550"/>
    <x v="3"/>
    <x v="504"/>
    <n v="18"/>
    <x v="12"/>
    <x v="51"/>
    <x v="0"/>
    <x v="284"/>
  </r>
  <r>
    <s v="tt0112579"/>
    <x v="551"/>
    <x v="551"/>
    <n v="135"/>
    <x v="2"/>
    <n v="2.25"/>
    <x v="3"/>
    <x v="7"/>
    <s v="unknows"/>
    <x v="2"/>
    <x v="1"/>
    <n v="86840"/>
    <n v="24000000"/>
    <x v="544"/>
    <x v="551"/>
    <x v="3"/>
    <x v="505"/>
    <n v="30"/>
    <x v="12"/>
    <x v="51"/>
    <x v="0"/>
    <x v="18"/>
  </r>
  <r>
    <s v="tt0112641"/>
    <x v="552"/>
    <x v="552"/>
    <n v="178"/>
    <x v="2"/>
    <n v="2.9666666666666668"/>
    <x v="4"/>
    <x v="3"/>
    <s v="unknows"/>
    <x v="18"/>
    <x v="2"/>
    <n v="549438"/>
    <n v="52000000"/>
    <x v="545"/>
    <x v="552"/>
    <x v="0"/>
    <x v="506"/>
    <n v="14"/>
    <x v="5"/>
    <x v="51"/>
    <x v="0"/>
    <x v="22"/>
  </r>
  <r>
    <s v="tt0112642"/>
    <x v="553"/>
    <x v="553"/>
    <n v="100"/>
    <x v="0"/>
    <n v="1.6666666666666667"/>
    <x v="0"/>
    <x v="19"/>
    <s v="Fantasy"/>
    <x v="27"/>
    <x v="0"/>
    <n v="144554"/>
    <n v="55000000"/>
    <x v="546"/>
    <x v="553"/>
    <x v="3"/>
    <x v="507"/>
    <n v="26"/>
    <x v="12"/>
    <x v="51"/>
    <x v="0"/>
    <x v="285"/>
  </r>
  <r>
    <s v="tt0112682"/>
    <x v="554"/>
    <x v="554"/>
    <n v="112"/>
    <x v="0"/>
    <n v="1.8666666666666667"/>
    <x v="1"/>
    <x v="3"/>
    <s v="Fantasy"/>
    <x v="15"/>
    <x v="1"/>
    <n v="70839"/>
    <n v="18000000"/>
    <x v="547"/>
    <x v="554"/>
    <x v="2"/>
    <x v="508"/>
    <m/>
    <x v="11"/>
    <x v="52"/>
    <x v="0"/>
    <x v="286"/>
  </r>
  <r>
    <s v="tt0112697"/>
    <x v="555"/>
    <x v="555"/>
    <n v="97"/>
    <x v="0"/>
    <n v="1.6166666666666667"/>
    <x v="0"/>
    <x v="7"/>
    <s v="unknows"/>
    <x v="17"/>
    <x v="0"/>
    <n v="237469"/>
    <n v="12000000"/>
    <x v="548"/>
    <x v="555"/>
    <x v="0"/>
    <x v="509"/>
    <n v="7"/>
    <x v="7"/>
    <x v="51"/>
    <x v="0"/>
    <x v="88"/>
  </r>
  <r>
    <s v="tt0112722"/>
    <x v="556"/>
    <x v="556"/>
    <n v="123"/>
    <x v="2"/>
    <n v="2.0499999999999998"/>
    <x v="3"/>
    <x v="9"/>
    <s v="Thriller"/>
    <x v="5"/>
    <x v="0"/>
    <n v="64161"/>
    <n v="20000000"/>
    <x v="549"/>
    <x v="556"/>
    <x v="0"/>
    <x v="510"/>
    <n v="19"/>
    <x v="4"/>
    <x v="51"/>
    <x v="0"/>
    <x v="287"/>
  </r>
  <r>
    <s v="tt0112740"/>
    <x v="557"/>
    <x v="557"/>
    <n v="116"/>
    <x v="0"/>
    <n v="1.9333333333333333"/>
    <x v="5"/>
    <x v="3"/>
    <s v="Thriller"/>
    <x v="21"/>
    <x v="1"/>
    <n v="120531"/>
    <n v="53000000"/>
    <x v="550"/>
    <x v="557"/>
    <x v="3"/>
    <x v="511"/>
    <n v="1"/>
    <x v="8"/>
    <x v="51"/>
    <x v="0"/>
    <x v="148"/>
  </r>
  <r>
    <s v="tt0112792"/>
    <x v="558"/>
    <x v="558"/>
    <n v="99"/>
    <x v="0"/>
    <n v="1.65"/>
    <x v="2"/>
    <x v="3"/>
    <s v="unknows"/>
    <x v="7"/>
    <x v="0"/>
    <n v="55993"/>
    <n v="23000000"/>
    <x v="551"/>
    <x v="558"/>
    <x v="3"/>
    <x v="512"/>
    <n v="11"/>
    <x v="10"/>
    <x v="51"/>
    <x v="0"/>
    <x v="288"/>
  </r>
  <r>
    <s v="tt0112817"/>
    <x v="559"/>
    <x v="559"/>
    <n v="121"/>
    <x v="2"/>
    <n v="2.0166666666666666"/>
    <x v="1"/>
    <x v="3"/>
    <s v="Fantasy"/>
    <x v="15"/>
    <x v="1"/>
    <n v="101567"/>
    <n v="9000000"/>
    <x v="552"/>
    <x v="559"/>
    <x v="2"/>
    <x v="513"/>
    <n v="27"/>
    <x v="12"/>
    <x v="51"/>
    <x v="0"/>
    <x v="137"/>
  </r>
  <r>
    <s v="tt0112818"/>
    <x v="560"/>
    <x v="560"/>
    <n v="122"/>
    <x v="2"/>
    <n v="2.0333333333333332"/>
    <x v="4"/>
    <x v="3"/>
    <s v="unknows"/>
    <x v="15"/>
    <x v="1"/>
    <n v="100008"/>
    <n v="11000000"/>
    <x v="553"/>
    <x v="560"/>
    <x v="0"/>
    <x v="514"/>
    <n v="29"/>
    <x v="0"/>
    <x v="51"/>
    <x v="0"/>
    <x v="289"/>
  </r>
  <r>
    <s v="tt0112851"/>
    <x v="561"/>
    <x v="561"/>
    <n v="104"/>
    <x v="0"/>
    <n v="1.7333333333333334"/>
    <x v="5"/>
    <x v="6"/>
    <s v="Drama"/>
    <x v="1"/>
    <x v="1"/>
    <n v="194217"/>
    <n v="7000000"/>
    <x v="554"/>
    <x v="561"/>
    <x v="0"/>
    <x v="508"/>
    <m/>
    <x v="11"/>
    <x v="52"/>
    <x v="0"/>
    <x v="227"/>
  </r>
  <r>
    <s v="tt0112864"/>
    <x v="562"/>
    <x v="562"/>
    <n v="128"/>
    <x v="2"/>
    <n v="2.1333333333333333"/>
    <x v="5"/>
    <x v="5"/>
    <s v="Thriller"/>
    <x v="2"/>
    <x v="1"/>
    <n v="401030"/>
    <n v="90000000"/>
    <x v="555"/>
    <x v="562"/>
    <x v="3"/>
    <x v="515"/>
    <n v="15"/>
    <x v="12"/>
    <x v="51"/>
    <x v="0"/>
    <x v="157"/>
  </r>
  <r>
    <s v="tt0112883"/>
    <x v="563"/>
    <x v="563"/>
    <n v="97"/>
    <x v="0"/>
    <n v="1.6166666666666667"/>
    <x v="0"/>
    <x v="3"/>
    <s v="Romance"/>
    <x v="13"/>
    <x v="0"/>
    <n v="52691"/>
    <n v="25000000"/>
    <x v="556"/>
    <x v="563"/>
    <x v="0"/>
    <x v="516"/>
    <m/>
    <x v="11"/>
    <x v="53"/>
    <x v="0"/>
    <x v="290"/>
  </r>
  <r>
    <s v="tt0113071"/>
    <x v="564"/>
    <x v="564"/>
    <n v="134"/>
    <x v="2"/>
    <n v="2.2333333333333334"/>
    <x v="5"/>
    <x v="5"/>
    <s v="Drama"/>
    <x v="34"/>
    <x v="0"/>
    <n v="77198"/>
    <n v="55000000"/>
    <x v="557"/>
    <x v="564"/>
    <x v="0"/>
    <x v="509"/>
    <n v="7"/>
    <x v="7"/>
    <x v="51"/>
    <x v="0"/>
    <x v="200"/>
  </r>
  <r>
    <s v="tt0113101"/>
    <x v="565"/>
    <x v="565"/>
    <n v="98"/>
    <x v="0"/>
    <n v="1.6333333333333333"/>
    <x v="0"/>
    <x v="11"/>
    <s v="unknows"/>
    <x v="13"/>
    <x v="0"/>
    <n v="109389"/>
    <n v="4000000"/>
    <x v="558"/>
    <x v="565"/>
    <x v="1"/>
    <x v="517"/>
    <n v="16"/>
    <x v="9"/>
    <x v="51"/>
    <x v="0"/>
    <x v="291"/>
  </r>
  <r>
    <s v="tt0113117"/>
    <x v="566"/>
    <x v="566"/>
    <n v="111"/>
    <x v="0"/>
    <n v="1.85"/>
    <x v="0"/>
    <x v="3"/>
    <s v="Romance"/>
    <x v="5"/>
    <x v="0"/>
    <n v="52167"/>
    <n v="40000000"/>
    <x v="559"/>
    <x v="566"/>
    <x v="0"/>
    <x v="518"/>
    <n v="5"/>
    <x v="12"/>
    <x v="51"/>
    <x v="0"/>
    <x v="278"/>
  </r>
  <r>
    <s v="tt0113118"/>
    <x v="567"/>
    <x v="567"/>
    <n v="91"/>
    <x v="0"/>
    <n v="1.5166666666666666"/>
    <x v="0"/>
    <x v="3"/>
    <s v="unknows"/>
    <x v="14"/>
    <x v="1"/>
    <n v="121650"/>
    <n v="3500000"/>
    <x v="560"/>
    <x v="567"/>
    <x v="0"/>
    <x v="519"/>
    <n v="26"/>
    <x v="8"/>
    <x v="51"/>
    <x v="0"/>
    <x v="292"/>
  </r>
  <r>
    <s v="tt0113161"/>
    <x v="568"/>
    <x v="568"/>
    <n v="105"/>
    <x v="0"/>
    <n v="1.75"/>
    <x v="0"/>
    <x v="6"/>
    <s v="Thriller"/>
    <x v="17"/>
    <x v="0"/>
    <n v="87501"/>
    <n v="30250000"/>
    <x v="561"/>
    <x v="568"/>
    <x v="0"/>
    <x v="520"/>
    <n v="20"/>
    <x v="4"/>
    <x v="51"/>
    <x v="0"/>
    <x v="206"/>
  </r>
  <r>
    <s v="tt0113189"/>
    <x v="569"/>
    <x v="569"/>
    <n v="130"/>
    <x v="2"/>
    <n v="2.1666666666666665"/>
    <x v="5"/>
    <x v="5"/>
    <s v="Thriller"/>
    <x v="14"/>
    <x v="1"/>
    <n v="266593"/>
    <n v="60000000"/>
    <x v="562"/>
    <x v="569"/>
    <x v="3"/>
    <x v="521"/>
    <n v="13"/>
    <x v="5"/>
    <x v="51"/>
    <x v="0"/>
    <x v="293"/>
  </r>
  <r>
    <s v="tt0113198"/>
    <x v="570"/>
    <x v="570"/>
    <n v="78"/>
    <x v="1"/>
    <n v="1.3"/>
    <x v="1"/>
    <x v="1"/>
    <s v="Comedy"/>
    <x v="17"/>
    <x v="0"/>
    <n v="60784"/>
    <n v="18000000"/>
    <x v="563"/>
    <x v="570"/>
    <x v="0"/>
    <x v="522"/>
    <n v="23"/>
    <x v="3"/>
    <x v="51"/>
    <x v="0"/>
    <x v="294"/>
  </r>
  <r>
    <s v="tt0113243"/>
    <x v="571"/>
    <x v="571"/>
    <n v="105"/>
    <x v="0"/>
    <n v="1.75"/>
    <x v="4"/>
    <x v="3"/>
    <s v="Romance"/>
    <x v="27"/>
    <x v="0"/>
    <n v="73140"/>
    <n v="20000000"/>
    <x v="564"/>
    <x v="571"/>
    <x v="2"/>
    <x v="523"/>
    <n v="15"/>
    <x v="9"/>
    <x v="51"/>
    <x v="0"/>
    <x v="295"/>
  </r>
  <r>
    <s v="tt0113277"/>
    <x v="572"/>
    <x v="572"/>
    <n v="170"/>
    <x v="2"/>
    <n v="2.8333333333333335"/>
    <x v="5"/>
    <x v="6"/>
    <s v="Drama"/>
    <x v="6"/>
    <x v="2"/>
    <n v="698491"/>
    <n v="60000000"/>
    <x v="565"/>
    <x v="572"/>
    <x v="3"/>
    <x v="524"/>
    <n v="6"/>
    <x v="0"/>
    <x v="51"/>
    <x v="0"/>
    <x v="144"/>
  </r>
  <r>
    <s v="tt0113409"/>
    <x v="573"/>
    <x v="573"/>
    <n v="95"/>
    <x v="0"/>
    <n v="1.5833333333333333"/>
    <x v="3"/>
    <x v="0"/>
    <s v="Horror"/>
    <x v="1"/>
    <x v="1"/>
    <n v="76945"/>
    <n v="8000000"/>
    <x v="566"/>
    <x v="573"/>
    <x v="1"/>
    <x v="525"/>
    <n v="10"/>
    <x v="10"/>
    <x v="47"/>
    <x v="0"/>
    <x v="39"/>
  </r>
  <r>
    <s v="tt0113481"/>
    <x v="574"/>
    <x v="574"/>
    <n v="103"/>
    <x v="0"/>
    <n v="1.7166666666666666"/>
    <x v="5"/>
    <x v="3"/>
    <s v="Sci-Fi"/>
    <x v="29"/>
    <x v="3"/>
    <n v="75206"/>
    <n v="26000000"/>
    <x v="567"/>
    <x v="574"/>
    <x v="2"/>
    <x v="526"/>
    <n v="15"/>
    <x v="8"/>
    <x v="51"/>
    <x v="0"/>
    <x v="296"/>
  </r>
  <r>
    <s v="tt0113492"/>
    <x v="575"/>
    <x v="575"/>
    <n v="96"/>
    <x v="0"/>
    <n v="1.6"/>
    <x v="5"/>
    <x v="6"/>
    <s v="Sci-Fi"/>
    <x v="29"/>
    <x v="3"/>
    <n v="123044"/>
    <n v="90000000"/>
    <x v="568"/>
    <x v="575"/>
    <x v="0"/>
    <x v="527"/>
    <m/>
    <x v="11"/>
    <x v="54"/>
    <x v="0"/>
    <x v="297"/>
  </r>
  <r>
    <s v="tt0113497"/>
    <x v="576"/>
    <x v="576"/>
    <n v="104"/>
    <x v="0"/>
    <n v="1.7333333333333334"/>
    <x v="1"/>
    <x v="2"/>
    <s v="Family"/>
    <x v="1"/>
    <x v="1"/>
    <n v="366864"/>
    <n v="65000000"/>
    <x v="569"/>
    <x v="576"/>
    <x v="3"/>
    <x v="528"/>
    <n v="15"/>
    <x v="0"/>
    <x v="51"/>
    <x v="0"/>
    <x v="183"/>
  </r>
  <r>
    <s v="tt0113540"/>
    <x v="577"/>
    <x v="577"/>
    <n v="91"/>
    <x v="0"/>
    <n v="1.5166666666666666"/>
    <x v="3"/>
    <x v="11"/>
    <s v="unknows"/>
    <x v="16"/>
    <x v="1"/>
    <n v="83052"/>
    <n v="1500000"/>
    <x v="570"/>
    <x v="577"/>
    <x v="1"/>
    <x v="529"/>
    <m/>
    <x v="11"/>
    <x v="55"/>
    <x v="0"/>
    <x v="298"/>
  </r>
  <r>
    <s v="tt0113627"/>
    <x v="578"/>
    <x v="578"/>
    <n v="111"/>
    <x v="0"/>
    <n v="1.85"/>
    <x v="3"/>
    <x v="7"/>
    <s v="unknows"/>
    <x v="15"/>
    <x v="1"/>
    <n v="131646"/>
    <n v="3600000"/>
    <x v="571"/>
    <x v="578"/>
    <x v="0"/>
    <x v="523"/>
    <n v="15"/>
    <x v="9"/>
    <x v="51"/>
    <x v="0"/>
    <x v="299"/>
  </r>
  <r>
    <s v="tt0113749"/>
    <x v="579"/>
    <x v="579"/>
    <n v="94"/>
    <x v="0"/>
    <n v="1.5666666666666667"/>
    <x v="0"/>
    <x v="7"/>
    <s v="unknows"/>
    <x v="16"/>
    <x v="1"/>
    <n v="127264"/>
    <n v="8000000"/>
    <x v="572"/>
    <x v="579"/>
    <x v="2"/>
    <x v="520"/>
    <n v="20"/>
    <x v="4"/>
    <x v="51"/>
    <x v="0"/>
    <x v="260"/>
  </r>
  <r>
    <s v="tt0113855"/>
    <x v="580"/>
    <x v="580"/>
    <n v="101"/>
    <x v="0"/>
    <n v="1.6833333333333333"/>
    <x v="5"/>
    <x v="5"/>
    <s v="Fantasy"/>
    <x v="24"/>
    <x v="3"/>
    <n v="122989"/>
    <n v="18000000"/>
    <x v="573"/>
    <x v="580"/>
    <x v="3"/>
    <x v="530"/>
    <n v="13"/>
    <x v="7"/>
    <x v="51"/>
    <x v="0"/>
    <x v="300"/>
  </r>
  <r>
    <s v="tt0113957"/>
    <x v="581"/>
    <x v="581"/>
    <n v="114"/>
    <x v="0"/>
    <n v="1.9"/>
    <x v="5"/>
    <x v="6"/>
    <s v="Drama"/>
    <x v="34"/>
    <x v="0"/>
    <n v="72436"/>
    <n v="22000000"/>
    <x v="574"/>
    <x v="581"/>
    <x v="0"/>
    <x v="531"/>
    <n v="25"/>
    <x v="7"/>
    <x v="51"/>
    <x v="0"/>
    <x v="301"/>
  </r>
  <r>
    <s v="tt0114069"/>
    <x v="582"/>
    <x v="582"/>
    <n v="127"/>
    <x v="2"/>
    <n v="2.1166666666666667"/>
    <x v="5"/>
    <x v="3"/>
    <s v="Thriller"/>
    <x v="5"/>
    <x v="0"/>
    <n v="135375"/>
    <n v="50000000"/>
    <x v="575"/>
    <x v="582"/>
    <x v="3"/>
    <x v="532"/>
    <n v="6"/>
    <x v="3"/>
    <x v="51"/>
    <x v="0"/>
    <x v="121"/>
  </r>
  <r>
    <s v="tt0114148"/>
    <x v="583"/>
    <x v="583"/>
    <n v="81"/>
    <x v="1"/>
    <n v="1.35"/>
    <x v="1"/>
    <x v="1"/>
    <s v="Drama"/>
    <x v="13"/>
    <x v="0"/>
    <n v="198709"/>
    <n v="55000000"/>
    <x v="576"/>
    <x v="583"/>
    <x v="3"/>
    <x v="533"/>
    <n v="15"/>
    <x v="6"/>
    <x v="51"/>
    <x v="0"/>
    <x v="302"/>
  </r>
  <r>
    <s v="tt0114214"/>
    <x v="584"/>
    <x v="584"/>
    <n v="108"/>
    <x v="0"/>
    <n v="1.8"/>
    <x v="5"/>
    <x v="3"/>
    <s v="Romance"/>
    <x v="7"/>
    <x v="0"/>
    <n v="100387"/>
    <n v="32000000"/>
    <x v="577"/>
    <x v="584"/>
    <x v="2"/>
    <x v="503"/>
    <n v="10"/>
    <x v="2"/>
    <x v="51"/>
    <x v="0"/>
    <x v="86"/>
  </r>
  <r>
    <s v="tt0114369"/>
    <x v="585"/>
    <x v="585"/>
    <n v="127"/>
    <x v="2"/>
    <n v="2.1166666666666667"/>
    <x v="4"/>
    <x v="3"/>
    <s v="Mystery"/>
    <x v="23"/>
    <x v="2"/>
    <n v="1747022"/>
    <n v="33000000"/>
    <x v="578"/>
    <x v="585"/>
    <x v="3"/>
    <x v="523"/>
    <n v="15"/>
    <x v="9"/>
    <x v="51"/>
    <x v="0"/>
    <x v="221"/>
  </r>
  <r>
    <s v="tt0114388"/>
    <x v="586"/>
    <x v="586"/>
    <n v="136"/>
    <x v="2"/>
    <n v="2.2666666666666666"/>
    <x v="3"/>
    <x v="7"/>
    <s v="unknows"/>
    <x v="8"/>
    <x v="1"/>
    <n v="122655"/>
    <n v="16000000"/>
    <x v="579"/>
    <x v="586"/>
    <x v="3"/>
    <x v="534"/>
    <n v="4"/>
    <x v="0"/>
    <x v="51"/>
    <x v="0"/>
    <x v="303"/>
  </r>
  <r>
    <s v="tt0114436"/>
    <x v="587"/>
    <x v="587"/>
    <n v="128"/>
    <x v="2"/>
    <n v="2.1333333333333333"/>
    <x v="3"/>
    <x v="11"/>
    <s v="unknows"/>
    <x v="31"/>
    <x v="3"/>
    <n v="72624"/>
    <n v="45000000"/>
    <x v="580"/>
    <x v="587"/>
    <x v="2"/>
    <x v="535"/>
    <n v="21"/>
    <x v="9"/>
    <x v="51"/>
    <x v="0"/>
    <x v="159"/>
  </r>
  <r>
    <s v="tt0114508"/>
    <x v="588"/>
    <x v="588"/>
    <n v="108"/>
    <x v="0"/>
    <n v="1.8"/>
    <x v="5"/>
    <x v="10"/>
    <s v="Sci-Fi"/>
    <x v="32"/>
    <x v="3"/>
    <n v="83878"/>
    <n v="35000000"/>
    <x v="581"/>
    <x v="588"/>
    <x v="0"/>
    <x v="509"/>
    <n v="7"/>
    <x v="7"/>
    <x v="51"/>
    <x v="0"/>
    <x v="164"/>
  </r>
  <r>
    <s v="tt0114558"/>
    <x v="589"/>
    <x v="589"/>
    <n v="145"/>
    <x v="2"/>
    <n v="2.4166666666666665"/>
    <x v="4"/>
    <x v="3"/>
    <s v="Sci-Fi"/>
    <x v="14"/>
    <x v="1"/>
    <n v="76753"/>
    <n v="42000000"/>
    <x v="582"/>
    <x v="589"/>
    <x v="2"/>
    <x v="536"/>
    <n v="3"/>
    <x v="9"/>
    <x v="51"/>
    <x v="0"/>
    <x v="216"/>
  </r>
  <r>
    <s v="tt0114681"/>
    <x v="590"/>
    <x v="590"/>
    <n v="106"/>
    <x v="0"/>
    <n v="1.7666666666666666"/>
    <x v="0"/>
    <x v="6"/>
    <s v="Drama"/>
    <x v="22"/>
    <x v="0"/>
    <n v="51481"/>
    <n v="20000000"/>
    <x v="583"/>
    <x v="590"/>
    <x v="1"/>
    <x v="537"/>
    <n v="20"/>
    <x v="12"/>
    <x v="51"/>
    <x v="0"/>
    <x v="215"/>
  </r>
  <r>
    <s v="tt0114694"/>
    <x v="591"/>
    <x v="591"/>
    <n v="97"/>
    <x v="0"/>
    <n v="1.6166666666666667"/>
    <x v="1"/>
    <x v="2"/>
    <s v="unknows"/>
    <x v="1"/>
    <x v="1"/>
    <n v="94885"/>
    <n v="20000000"/>
    <x v="584"/>
    <x v="591"/>
    <x v="0"/>
    <x v="538"/>
    <n v="31"/>
    <x v="3"/>
    <x v="51"/>
    <x v="0"/>
    <x v="268"/>
  </r>
  <r>
    <s v="tt0114709"/>
    <x v="592"/>
    <x v="592"/>
    <n v="81"/>
    <x v="1"/>
    <n v="1.35"/>
    <x v="1"/>
    <x v="1"/>
    <s v="Comedy"/>
    <x v="6"/>
    <x v="2"/>
    <n v="1043959"/>
    <n v="30000000"/>
    <x v="585"/>
    <x v="592"/>
    <x v="3"/>
    <x v="539"/>
    <n v="19"/>
    <x v="5"/>
    <x v="51"/>
    <x v="0"/>
    <x v="304"/>
  </r>
  <r>
    <s v="tt0114746"/>
    <x v="593"/>
    <x v="593"/>
    <n v="129"/>
    <x v="2"/>
    <n v="2.15"/>
    <x v="12"/>
    <x v="4"/>
    <s v="Thriller"/>
    <x v="9"/>
    <x v="2"/>
    <n v="637535"/>
    <n v="29000000"/>
    <x v="586"/>
    <x v="593"/>
    <x v="3"/>
    <x v="527"/>
    <m/>
    <x v="11"/>
    <x v="54"/>
    <x v="0"/>
    <x v="76"/>
  </r>
  <r>
    <s v="tt0114787"/>
    <x v="594"/>
    <x v="594"/>
    <n v="170"/>
    <x v="2"/>
    <n v="2.8333333333333335"/>
    <x v="0"/>
    <x v="3"/>
    <s v="Fantasy"/>
    <x v="12"/>
    <x v="2"/>
    <n v="60364"/>
    <n v="14000000"/>
    <x v="587"/>
    <x v="594"/>
    <x v="2"/>
    <x v="511"/>
    <n v="1"/>
    <x v="8"/>
    <x v="51"/>
    <x v="0"/>
    <x v="305"/>
  </r>
  <r>
    <s v="tt0114814"/>
    <x v="595"/>
    <x v="595"/>
    <n v="106"/>
    <x v="0"/>
    <n v="1.7666666666666666"/>
    <x v="4"/>
    <x v="3"/>
    <s v="Mystery"/>
    <x v="25"/>
    <x v="2"/>
    <n v="1124483"/>
    <n v="6000000"/>
    <x v="588"/>
    <x v="595"/>
    <x v="0"/>
    <x v="527"/>
    <m/>
    <x v="11"/>
    <x v="54"/>
    <x v="0"/>
    <x v="306"/>
  </r>
  <r>
    <s v="tt0114898"/>
    <x v="596"/>
    <x v="596"/>
    <n v="135"/>
    <x v="2"/>
    <n v="2.25"/>
    <x v="5"/>
    <x v="5"/>
    <s v="Sci-Fi"/>
    <x v="33"/>
    <x v="0"/>
    <n v="206057"/>
    <n v="175000000"/>
    <x v="589"/>
    <x v="596"/>
    <x v="0"/>
    <x v="540"/>
    <n v="28"/>
    <x v="7"/>
    <x v="51"/>
    <x v="0"/>
    <x v="217"/>
  </r>
  <r>
    <s v="tt0114924"/>
    <x v="597"/>
    <x v="597"/>
    <n v="103"/>
    <x v="0"/>
    <n v="1.7166666666666666"/>
    <x v="0"/>
    <x v="3"/>
    <s v="Romance"/>
    <x v="22"/>
    <x v="0"/>
    <n v="110228"/>
    <n v="17000000"/>
    <x v="590"/>
    <x v="597"/>
    <x v="3"/>
    <x v="541"/>
    <n v="9"/>
    <x v="8"/>
    <x v="51"/>
    <x v="0"/>
    <x v="237"/>
  </r>
  <r>
    <s v="tt0115433"/>
    <x v="598"/>
    <x v="598"/>
    <n v="103"/>
    <x v="0"/>
    <n v="1.7166666666666666"/>
    <x v="1"/>
    <x v="2"/>
    <s v="Crime"/>
    <x v="36"/>
    <x v="3"/>
    <n v="115734"/>
    <n v="75000000"/>
    <x v="591"/>
    <x v="598"/>
    <x v="3"/>
    <x v="542"/>
    <n v="18"/>
    <x v="5"/>
    <x v="56"/>
    <x v="0"/>
    <x v="177"/>
  </r>
  <r>
    <s v="tt0115641"/>
    <x v="599"/>
    <x v="599"/>
    <n v="81"/>
    <x v="1"/>
    <n v="1.35"/>
    <x v="1"/>
    <x v="1"/>
    <s v="Comedy"/>
    <x v="22"/>
    <x v="0"/>
    <n v="59768"/>
    <n v="12000000"/>
    <x v="592"/>
    <x v="599"/>
    <x v="0"/>
    <x v="543"/>
    <n v="15"/>
    <x v="0"/>
    <x v="56"/>
    <x v="0"/>
    <x v="307"/>
  </r>
  <r>
    <s v="tt0115685"/>
    <x v="600"/>
    <x v="600"/>
    <n v="117"/>
    <x v="0"/>
    <n v="1.95"/>
    <x v="0"/>
    <x v="11"/>
    <s v="unknows"/>
    <x v="14"/>
    <x v="1"/>
    <n v="97342"/>
    <n v="31000000"/>
    <x v="593"/>
    <x v="600"/>
    <x v="3"/>
    <x v="544"/>
    <n v="8"/>
    <x v="3"/>
    <x v="56"/>
    <x v="0"/>
    <x v="175"/>
  </r>
  <r>
    <s v="tt0115734"/>
    <x v="601"/>
    <x v="601"/>
    <n v="91"/>
    <x v="0"/>
    <n v="1.5166666666666666"/>
    <x v="0"/>
    <x v="6"/>
    <s v="Drama"/>
    <x v="17"/>
    <x v="0"/>
    <n v="82215"/>
    <n v="7000000"/>
    <x v="594"/>
    <x v="601"/>
    <x v="2"/>
    <x v="545"/>
    <m/>
    <x v="11"/>
    <x v="57"/>
    <x v="0"/>
    <x v="308"/>
  </r>
  <r>
    <s v="tt0115736"/>
    <x v="602"/>
    <x v="602"/>
    <n v="109"/>
    <x v="0"/>
    <n v="1.8166666666666667"/>
    <x v="4"/>
    <x v="16"/>
    <s v="unknows"/>
    <x v="21"/>
    <x v="1"/>
    <n v="59403"/>
    <n v="4500000"/>
    <x v="595"/>
    <x v="602"/>
    <x v="2"/>
    <x v="546"/>
    <n v="31"/>
    <x v="10"/>
    <x v="56"/>
    <x v="0"/>
    <x v="309"/>
  </r>
  <r>
    <s v="tt0115759"/>
    <x v="603"/>
    <x v="603"/>
    <n v="108"/>
    <x v="0"/>
    <n v="1.8"/>
    <x v="5"/>
    <x v="5"/>
    <s v="Thriller"/>
    <x v="28"/>
    <x v="0"/>
    <n v="103575"/>
    <n v="50000000"/>
    <x v="596"/>
    <x v="603"/>
    <x v="3"/>
    <x v="547"/>
    <n v="5"/>
    <x v="2"/>
    <x v="56"/>
    <x v="0"/>
    <x v="226"/>
  </r>
  <r>
    <s v="tt0115798"/>
    <x v="604"/>
    <x v="604"/>
    <n v="96"/>
    <x v="0"/>
    <n v="1.6"/>
    <x v="0"/>
    <x v="3"/>
    <s v="Thriller"/>
    <x v="28"/>
    <x v="0"/>
    <n v="174623"/>
    <n v="47000000"/>
    <x v="597"/>
    <x v="604"/>
    <x v="0"/>
    <x v="545"/>
    <m/>
    <x v="11"/>
    <x v="57"/>
    <x v="0"/>
    <x v="269"/>
  </r>
  <r>
    <s v="tt0115857"/>
    <x v="605"/>
    <x v="605"/>
    <n v="107"/>
    <x v="0"/>
    <n v="1.7833333333333334"/>
    <x v="5"/>
    <x v="3"/>
    <s v="Sci-Fi"/>
    <x v="29"/>
    <x v="3"/>
    <n v="55232"/>
    <n v="50000000"/>
    <x v="598"/>
    <x v="605"/>
    <x v="0"/>
    <x v="548"/>
    <n v="1"/>
    <x v="10"/>
    <x v="56"/>
    <x v="0"/>
    <x v="232"/>
  </r>
  <r>
    <s v="tt0115956"/>
    <x v="606"/>
    <x v="606"/>
    <n v="116"/>
    <x v="0"/>
    <n v="1.9333333333333333"/>
    <x v="5"/>
    <x v="3"/>
    <s v="Mystery"/>
    <x v="5"/>
    <x v="0"/>
    <n v="58400"/>
    <n v="46000000"/>
    <x v="599"/>
    <x v="606"/>
    <x v="0"/>
    <x v="549"/>
    <n v="12"/>
    <x v="7"/>
    <x v="56"/>
    <x v="0"/>
    <x v="181"/>
  </r>
  <r>
    <s v="tt0115963"/>
    <x v="607"/>
    <x v="607"/>
    <n v="101"/>
    <x v="0"/>
    <n v="1.6833333333333333"/>
    <x v="3"/>
    <x v="0"/>
    <s v="Horror"/>
    <x v="0"/>
    <x v="0"/>
    <n v="104750"/>
    <n v="15000000"/>
    <x v="600"/>
    <x v="607"/>
    <x v="1"/>
    <x v="550"/>
    <n v="26"/>
    <x v="8"/>
    <x v="56"/>
    <x v="0"/>
    <x v="310"/>
  </r>
  <r>
    <s v="tt0115964"/>
    <x v="608"/>
    <x v="608"/>
    <n v="100"/>
    <x v="0"/>
    <n v="1.6666666666666667"/>
    <x v="3"/>
    <x v="11"/>
    <s v="unknows"/>
    <x v="0"/>
    <x v="0"/>
    <n v="64869"/>
    <n v="9000000"/>
    <x v="601"/>
    <x v="608"/>
    <x v="2"/>
    <x v="551"/>
    <n v="17"/>
    <x v="12"/>
    <x v="56"/>
    <x v="0"/>
    <x v="94"/>
  </r>
  <r>
    <s v="tt0116040"/>
    <x v="609"/>
    <x v="609"/>
    <n v="114"/>
    <x v="0"/>
    <n v="1.9"/>
    <x v="5"/>
    <x v="5"/>
    <s v="Drama"/>
    <x v="32"/>
    <x v="3"/>
    <n v="75660"/>
    <n v="80000000"/>
    <x v="602"/>
    <x v="609"/>
    <x v="0"/>
    <x v="552"/>
    <n v="5"/>
    <x v="0"/>
    <x v="56"/>
    <x v="0"/>
    <x v="311"/>
  </r>
  <r>
    <s v="tt0116126"/>
    <x v="610"/>
    <x v="610"/>
    <n v="89"/>
    <x v="1"/>
    <n v="1.4833333333333334"/>
    <x v="0"/>
    <x v="6"/>
    <s v="unknows"/>
    <x v="7"/>
    <x v="0"/>
    <n v="60105"/>
    <n v="3800000"/>
    <x v="603"/>
    <x v="610"/>
    <x v="0"/>
    <x v="553"/>
    <n v="12"/>
    <x v="1"/>
    <x v="56"/>
    <x v="0"/>
    <x v="312"/>
  </r>
  <r>
    <s v="tt0116136"/>
    <x v="611"/>
    <x v="611"/>
    <n v="103"/>
    <x v="0"/>
    <n v="1.7166666666666666"/>
    <x v="5"/>
    <x v="5"/>
    <s v="Fantasy"/>
    <x v="0"/>
    <x v="0"/>
    <n v="100673"/>
    <n v="57000000"/>
    <x v="604"/>
    <x v="611"/>
    <x v="0"/>
    <x v="554"/>
    <n v="31"/>
    <x v="12"/>
    <x v="56"/>
    <x v="0"/>
    <x v="311"/>
  </r>
  <r>
    <s v="tt0116209"/>
    <x v="612"/>
    <x v="612"/>
    <n v="162"/>
    <x v="2"/>
    <n v="2.7"/>
    <x v="3"/>
    <x v="7"/>
    <s v="War"/>
    <x v="3"/>
    <x v="1"/>
    <n v="197248"/>
    <n v="27000000"/>
    <x v="605"/>
    <x v="612"/>
    <x v="3"/>
    <x v="555"/>
    <m/>
    <x v="11"/>
    <x v="58"/>
    <x v="0"/>
    <x v="313"/>
  </r>
  <r>
    <s v="tt0116213"/>
    <x v="613"/>
    <x v="613"/>
    <n v="115"/>
    <x v="0"/>
    <n v="1.9166666666666667"/>
    <x v="5"/>
    <x v="6"/>
    <s v="Thriller"/>
    <x v="27"/>
    <x v="0"/>
    <n v="116738"/>
    <n v="100000000"/>
    <x v="606"/>
    <x v="613"/>
    <x v="3"/>
    <x v="556"/>
    <n v="11"/>
    <x v="6"/>
    <x v="56"/>
    <x v="0"/>
    <x v="154"/>
  </r>
  <r>
    <s v="tt0116225"/>
    <x v="614"/>
    <x v="614"/>
    <n v="101"/>
    <x v="0"/>
    <n v="1.6833333333333333"/>
    <x v="5"/>
    <x v="5"/>
    <s v="Sci-Fi"/>
    <x v="36"/>
    <x v="3"/>
    <n v="78878"/>
    <n v="50000000"/>
    <x v="607"/>
    <x v="614"/>
    <x v="2"/>
    <x v="557"/>
    <n v="9"/>
    <x v="10"/>
    <x v="56"/>
    <x v="0"/>
    <x v="39"/>
  </r>
  <r>
    <s v="tt0116253"/>
    <x v="615"/>
    <x v="615"/>
    <n v="133"/>
    <x v="2"/>
    <n v="2.2166666666666668"/>
    <x v="5"/>
    <x v="5"/>
    <s v="Thriller"/>
    <x v="7"/>
    <x v="0"/>
    <n v="60561"/>
    <n v="55000000"/>
    <x v="608"/>
    <x v="615"/>
    <x v="0"/>
    <x v="558"/>
    <n v="15"/>
    <x v="3"/>
    <x v="56"/>
    <x v="0"/>
    <x v="314"/>
  </r>
  <r>
    <s v="tt0116277"/>
    <x v="616"/>
    <x v="616"/>
    <n v="116"/>
    <x v="0"/>
    <n v="1.9333333333333333"/>
    <x v="5"/>
    <x v="3"/>
    <s v="Sport"/>
    <x v="32"/>
    <x v="3"/>
    <n v="50632"/>
    <n v="55000000"/>
    <x v="609"/>
    <x v="616"/>
    <x v="2"/>
    <x v="559"/>
    <m/>
    <x v="11"/>
    <x v="59"/>
    <x v="0"/>
    <x v="148"/>
  </r>
  <r>
    <s v="tt0116282"/>
    <x v="617"/>
    <x v="617"/>
    <n v="98"/>
    <x v="0"/>
    <n v="1.6333333333333333"/>
    <x v="4"/>
    <x v="16"/>
    <s v="unknows"/>
    <x v="12"/>
    <x v="2"/>
    <n v="706949"/>
    <n v="7000000"/>
    <x v="610"/>
    <x v="617"/>
    <x v="0"/>
    <x v="544"/>
    <n v="8"/>
    <x v="3"/>
    <x v="56"/>
    <x v="0"/>
    <x v="103"/>
  </r>
  <r>
    <s v="tt0116313"/>
    <x v="618"/>
    <x v="618"/>
    <n v="103"/>
    <x v="0"/>
    <n v="1.7166666666666666"/>
    <x v="0"/>
    <x v="11"/>
    <s v="unknows"/>
    <x v="0"/>
    <x v="0"/>
    <n v="52892"/>
    <n v="26000000"/>
    <x v="611"/>
    <x v="618"/>
    <x v="3"/>
    <x v="560"/>
    <n v="20"/>
    <x v="9"/>
    <x v="56"/>
    <x v="0"/>
    <x v="113"/>
  </r>
  <r>
    <s v="tt0116365"/>
    <x v="619"/>
    <x v="619"/>
    <n v="110"/>
    <x v="0"/>
    <n v="1.8333333333333333"/>
    <x v="0"/>
    <x v="0"/>
    <s v="Horror"/>
    <x v="1"/>
    <x v="1"/>
    <n v="94019"/>
    <n v="30000000"/>
    <x v="612"/>
    <x v="619"/>
    <x v="2"/>
    <x v="561"/>
    <n v="17"/>
    <x v="7"/>
    <x v="56"/>
    <x v="0"/>
    <x v="223"/>
  </r>
  <r>
    <s v="tt0116367"/>
    <x v="620"/>
    <x v="620"/>
    <n v="108"/>
    <x v="0"/>
    <n v="1.8"/>
    <x v="5"/>
    <x v="6"/>
    <s v="Horror"/>
    <x v="14"/>
    <x v="1"/>
    <n v="332998"/>
    <n v="19000000"/>
    <x v="613"/>
    <x v="620"/>
    <x v="1"/>
    <x v="562"/>
    <n v="19"/>
    <x v="1"/>
    <x v="56"/>
    <x v="0"/>
    <x v="227"/>
  </r>
  <r>
    <s v="tt0116409"/>
    <x v="621"/>
    <x v="621"/>
    <n v="110"/>
    <x v="0"/>
    <n v="1.8333333333333333"/>
    <x v="1"/>
    <x v="3"/>
    <s v="Thriller"/>
    <x v="22"/>
    <x v="0"/>
    <n v="64953"/>
    <n v="55000000"/>
    <x v="614"/>
    <x v="621"/>
    <x v="2"/>
    <x v="563"/>
    <n v="3"/>
    <x v="4"/>
    <x v="56"/>
    <x v="0"/>
    <x v="203"/>
  </r>
  <r>
    <s v="tt0116483"/>
    <x v="622"/>
    <x v="622"/>
    <n v="92"/>
    <x v="0"/>
    <n v="1.5333333333333334"/>
    <x v="0"/>
    <x v="15"/>
    <s v="unknows"/>
    <x v="16"/>
    <x v="1"/>
    <n v="241485"/>
    <n v="12000000"/>
    <x v="615"/>
    <x v="622"/>
    <x v="0"/>
    <x v="564"/>
    <n v="7"/>
    <x v="2"/>
    <x v="56"/>
    <x v="0"/>
    <x v="315"/>
  </r>
  <r>
    <s v="tt0116583"/>
    <x v="623"/>
    <x v="623"/>
    <n v="91"/>
    <x v="0"/>
    <n v="1.5166666666666666"/>
    <x v="11"/>
    <x v="3"/>
    <s v="Family"/>
    <x v="16"/>
    <x v="1"/>
    <n v="167833"/>
    <n v="100000000"/>
    <x v="616"/>
    <x v="623"/>
    <x v="3"/>
    <x v="565"/>
    <n v="19"/>
    <x v="6"/>
    <x v="56"/>
    <x v="0"/>
    <x v="316"/>
  </r>
  <r>
    <s v="tt0116629"/>
    <x v="624"/>
    <x v="624"/>
    <n v="145"/>
    <x v="2"/>
    <n v="2.4166666666666665"/>
    <x v="5"/>
    <x v="5"/>
    <s v="Sci-Fi"/>
    <x v="16"/>
    <x v="1"/>
    <n v="596490"/>
    <n v="75000000"/>
    <x v="617"/>
    <x v="624"/>
    <x v="3"/>
    <x v="566"/>
    <n v="25"/>
    <x v="6"/>
    <x v="56"/>
    <x v="0"/>
    <x v="233"/>
  </r>
  <r>
    <s v="tt0116669"/>
    <x v="625"/>
    <x v="625"/>
    <n v="113"/>
    <x v="0"/>
    <n v="1.8833333333333333"/>
    <x v="0"/>
    <x v="3"/>
    <s v="Fantasy"/>
    <x v="24"/>
    <x v="3"/>
    <n v="62954"/>
    <n v="45000000"/>
    <x v="618"/>
    <x v="625"/>
    <x v="0"/>
    <x v="567"/>
    <n v="30"/>
    <x v="7"/>
    <x v="56"/>
    <x v="0"/>
    <x v="17"/>
  </r>
  <r>
    <s v="tt0116683"/>
    <x v="626"/>
    <x v="626"/>
    <n v="79"/>
    <x v="1"/>
    <n v="1.3166666666666667"/>
    <x v="1"/>
    <x v="1"/>
    <s v="Family"/>
    <x v="13"/>
    <x v="0"/>
    <n v="72714"/>
    <n v="38000000"/>
    <x v="619"/>
    <x v="626"/>
    <x v="2"/>
    <x v="568"/>
    <n v="12"/>
    <x v="8"/>
    <x v="56"/>
    <x v="0"/>
    <x v="247"/>
  </r>
  <r>
    <s v="tt0116695"/>
    <x v="627"/>
    <x v="627"/>
    <n v="139"/>
    <x v="2"/>
    <n v="2.3166666666666669"/>
    <x v="0"/>
    <x v="3"/>
    <s v="Romance"/>
    <x v="21"/>
    <x v="1"/>
    <n v="281319"/>
    <n v="50000000"/>
    <x v="620"/>
    <x v="627"/>
    <x v="3"/>
    <x v="569"/>
    <n v="6"/>
    <x v="0"/>
    <x v="56"/>
    <x v="0"/>
    <x v="317"/>
  </r>
  <r>
    <s v="tt0116705"/>
    <x v="628"/>
    <x v="628"/>
    <n v="89"/>
    <x v="1"/>
    <n v="1.4833333333333334"/>
    <x v="1"/>
    <x v="2"/>
    <s v="Family"/>
    <x v="36"/>
    <x v="3"/>
    <n v="110632"/>
    <n v="60000000"/>
    <x v="621"/>
    <x v="628"/>
    <x v="0"/>
    <x v="570"/>
    <n v="16"/>
    <x v="5"/>
    <x v="56"/>
    <x v="0"/>
    <x v="263"/>
  </r>
  <r>
    <s v="tt0116778"/>
    <x v="629"/>
    <x v="629"/>
    <n v="114"/>
    <x v="0"/>
    <n v="1.9"/>
    <x v="0"/>
    <x v="15"/>
    <s v="unknows"/>
    <x v="17"/>
    <x v="0"/>
    <n v="89386"/>
    <n v="27000000"/>
    <x v="622"/>
    <x v="629"/>
    <x v="2"/>
    <x v="571"/>
    <n v="4"/>
    <x v="7"/>
    <x v="56"/>
    <x v="0"/>
    <x v="318"/>
  </r>
  <r>
    <s v="tt0116830"/>
    <x v="630"/>
    <x v="630"/>
    <n v="101"/>
    <x v="0"/>
    <n v="1.6833333333333333"/>
    <x v="5"/>
    <x v="6"/>
    <s v="Drama"/>
    <x v="0"/>
    <x v="0"/>
    <n v="60296"/>
    <n v="67000000"/>
    <x v="623"/>
    <x v="630"/>
    <x v="2"/>
    <x v="572"/>
    <m/>
    <x v="11"/>
    <x v="60"/>
    <x v="0"/>
    <x v="67"/>
  </r>
  <r>
    <s v="tt0116908"/>
    <x v="631"/>
    <x v="631"/>
    <n v="121"/>
    <x v="2"/>
    <n v="2.0166666666666666"/>
    <x v="5"/>
    <x v="6"/>
    <s v="Drama"/>
    <x v="22"/>
    <x v="0"/>
    <n v="83667"/>
    <n v="65000000"/>
    <x v="624"/>
    <x v="631"/>
    <x v="0"/>
    <x v="573"/>
    <n v="7"/>
    <x v="4"/>
    <x v="56"/>
    <x v="0"/>
    <x v="171"/>
  </r>
  <r>
    <s v="tt0116922"/>
    <x v="632"/>
    <x v="632"/>
    <n v="134"/>
    <x v="2"/>
    <n v="2.2333333333333334"/>
    <x v="12"/>
    <x v="16"/>
    <s v="unknows"/>
    <x v="2"/>
    <x v="1"/>
    <n v="150138"/>
    <n v="15000000"/>
    <x v="625"/>
    <x v="632"/>
    <x v="2"/>
    <x v="574"/>
    <n v="15"/>
    <x v="1"/>
    <x v="61"/>
    <x v="0"/>
    <x v="41"/>
  </r>
  <r>
    <s v="tt0116996"/>
    <x v="633"/>
    <x v="633"/>
    <n v="106"/>
    <x v="0"/>
    <n v="1.7666666666666666"/>
    <x v="0"/>
    <x v="4"/>
    <s v="unknows"/>
    <x v="0"/>
    <x v="0"/>
    <n v="239130"/>
    <n v="70000000"/>
    <x v="626"/>
    <x v="633"/>
    <x v="0"/>
    <x v="575"/>
    <n v="12"/>
    <x v="0"/>
    <x v="56"/>
    <x v="0"/>
    <x v="129"/>
  </r>
  <r>
    <s v="tt0117008"/>
    <x v="634"/>
    <x v="634"/>
    <n v="98"/>
    <x v="0"/>
    <n v="1.6333333333333333"/>
    <x v="0"/>
    <x v="19"/>
    <s v="Fantasy"/>
    <x v="16"/>
    <x v="1"/>
    <n v="169200"/>
    <n v="36000000"/>
    <x v="627"/>
    <x v="634"/>
    <x v="2"/>
    <x v="576"/>
    <n v="28"/>
    <x v="7"/>
    <x v="56"/>
    <x v="0"/>
    <x v="193"/>
  </r>
  <r>
    <s v="tt0117060"/>
    <x v="635"/>
    <x v="635"/>
    <n v="110"/>
    <x v="0"/>
    <n v="1.8333333333333333"/>
    <x v="5"/>
    <x v="5"/>
    <s v="Thriller"/>
    <x v="14"/>
    <x v="1"/>
    <n v="460380"/>
    <n v="80000000"/>
    <x v="628"/>
    <x v="635"/>
    <x v="3"/>
    <x v="577"/>
    <n v="20"/>
    <x v="12"/>
    <x v="56"/>
    <x v="0"/>
    <x v="40"/>
  </r>
  <r>
    <s v="tt0117218"/>
    <x v="636"/>
    <x v="636"/>
    <n v="95"/>
    <x v="0"/>
    <n v="1.5833333333333333"/>
    <x v="0"/>
    <x v="7"/>
    <s v="Sci-Fi"/>
    <x v="36"/>
    <x v="3"/>
    <n v="121901"/>
    <n v="54000000"/>
    <x v="629"/>
    <x v="636"/>
    <x v="3"/>
    <x v="578"/>
    <n v="27"/>
    <x v="6"/>
    <x v="56"/>
    <x v="0"/>
    <x v="258"/>
  </r>
  <r>
    <s v="tt0117318"/>
    <x v="637"/>
    <x v="637"/>
    <n v="130"/>
    <x v="2"/>
    <n v="2.1666666666666665"/>
    <x v="2"/>
    <x v="3"/>
    <s v="unknows"/>
    <x v="21"/>
    <x v="1"/>
    <n v="99280"/>
    <n v="36000000"/>
    <x v="630"/>
    <x v="637"/>
    <x v="2"/>
    <x v="579"/>
    <n v="13"/>
    <x v="4"/>
    <x v="56"/>
    <x v="0"/>
    <x v="35"/>
  </r>
  <r>
    <s v="tt0117333"/>
    <x v="638"/>
    <x v="638"/>
    <n v="123"/>
    <x v="2"/>
    <n v="2.0499999999999998"/>
    <x v="3"/>
    <x v="0"/>
    <s v="Romance"/>
    <x v="0"/>
    <x v="0"/>
    <n v="82479"/>
    <n v="32000000"/>
    <x v="631"/>
    <x v="638"/>
    <x v="3"/>
    <x v="580"/>
    <n v="22"/>
    <x v="6"/>
    <x v="56"/>
    <x v="0"/>
    <x v="237"/>
  </r>
  <r>
    <s v="tt0117381"/>
    <x v="639"/>
    <x v="639"/>
    <n v="129"/>
    <x v="2"/>
    <n v="2.15"/>
    <x v="4"/>
    <x v="3"/>
    <s v="Mystery"/>
    <x v="8"/>
    <x v="1"/>
    <n v="240004"/>
    <n v="30000000"/>
    <x v="632"/>
    <x v="639"/>
    <x v="0"/>
    <x v="545"/>
    <m/>
    <x v="11"/>
    <x v="57"/>
    <x v="0"/>
    <x v="319"/>
  </r>
  <r>
    <s v="tt0117438"/>
    <x v="640"/>
    <x v="640"/>
    <n v="121"/>
    <x v="2"/>
    <n v="2.0166666666666666"/>
    <x v="5"/>
    <x v="6"/>
    <s v="Thriller"/>
    <x v="13"/>
    <x v="0"/>
    <n v="133318"/>
    <n v="80000000"/>
    <x v="633"/>
    <x v="640"/>
    <x v="3"/>
    <x v="581"/>
    <n v="1"/>
    <x v="5"/>
    <x v="56"/>
    <x v="0"/>
    <x v="117"/>
  </r>
  <r>
    <s v="tt0117500"/>
    <x v="641"/>
    <x v="641"/>
    <n v="136"/>
    <x v="2"/>
    <n v="2.2666666666666666"/>
    <x v="5"/>
    <x v="5"/>
    <s v="Thriller"/>
    <x v="3"/>
    <x v="1"/>
    <n v="352392"/>
    <n v="75000000"/>
    <x v="634"/>
    <x v="641"/>
    <x v="3"/>
    <x v="582"/>
    <m/>
    <x v="11"/>
    <x v="62"/>
    <x v="0"/>
    <x v="281"/>
  </r>
  <r>
    <s v="tt0117509"/>
    <x v="642"/>
    <x v="642"/>
    <n v="120"/>
    <x v="0"/>
    <n v="2"/>
    <x v="3"/>
    <x v="7"/>
    <s v="unknows"/>
    <x v="13"/>
    <x v="0"/>
    <n v="239975"/>
    <n v="14500000"/>
    <x v="635"/>
    <x v="642"/>
    <x v="3"/>
    <x v="583"/>
    <n v="27"/>
    <x v="4"/>
    <x v="56"/>
    <x v="0"/>
    <x v="320"/>
  </r>
  <r>
    <s v="tt0117571"/>
    <x v="643"/>
    <x v="643"/>
    <n v="111"/>
    <x v="0"/>
    <n v="1.85"/>
    <x v="7"/>
    <x v="9"/>
    <s v="unknows"/>
    <x v="3"/>
    <x v="1"/>
    <n v="379232"/>
    <n v="14000000"/>
    <x v="636"/>
    <x v="643"/>
    <x v="3"/>
    <x v="584"/>
    <n v="18"/>
    <x v="0"/>
    <x v="56"/>
    <x v="0"/>
    <x v="111"/>
  </r>
  <r>
    <s v="tt0117631"/>
    <x v="644"/>
    <x v="644"/>
    <n v="105"/>
    <x v="0"/>
    <n v="1.75"/>
    <x v="2"/>
    <x v="3"/>
    <s v="Music"/>
    <x v="2"/>
    <x v="1"/>
    <n v="55979"/>
    <n v="5500000"/>
    <x v="637"/>
    <x v="644"/>
    <x v="0"/>
    <x v="545"/>
    <m/>
    <x v="11"/>
    <x v="57"/>
    <x v="0"/>
    <x v="321"/>
  </r>
  <r>
    <s v="tt0117665"/>
    <x v="645"/>
    <x v="645"/>
    <n v="147"/>
    <x v="2"/>
    <n v="2.4500000000000002"/>
    <x v="4"/>
    <x v="3"/>
    <s v="Thriller"/>
    <x v="15"/>
    <x v="1"/>
    <n v="233728"/>
    <n v="44000000"/>
    <x v="638"/>
    <x v="645"/>
    <x v="3"/>
    <x v="585"/>
    <n v="28"/>
    <x v="10"/>
    <x v="56"/>
    <x v="0"/>
    <x v="110"/>
  </r>
  <r>
    <s v="tt0117666"/>
    <x v="646"/>
    <x v="646"/>
    <n v="135"/>
    <x v="2"/>
    <n v="2.25"/>
    <x v="3"/>
    <x v="11"/>
    <s v="unknows"/>
    <x v="9"/>
    <x v="2"/>
    <n v="97389"/>
    <n v="1000000"/>
    <x v="639"/>
    <x v="646"/>
    <x v="0"/>
    <x v="586"/>
    <n v="30"/>
    <x v="10"/>
    <x v="56"/>
    <x v="0"/>
    <x v="322"/>
  </r>
  <r>
    <s v="tt0117705"/>
    <x v="647"/>
    <x v="647"/>
    <n v="88"/>
    <x v="1"/>
    <n v="1.4666666666666666"/>
    <x v="1"/>
    <x v="2"/>
    <s v="Family"/>
    <x v="7"/>
    <x v="0"/>
    <n v="208764"/>
    <n v="80000000"/>
    <x v="640"/>
    <x v="647"/>
    <x v="3"/>
    <x v="587"/>
    <n v="10"/>
    <x v="5"/>
    <x v="56"/>
    <x v="0"/>
    <x v="323"/>
  </r>
  <r>
    <s v="tt0117731"/>
    <x v="648"/>
    <x v="648"/>
    <n v="111"/>
    <x v="0"/>
    <n v="1.85"/>
    <x v="5"/>
    <x v="5"/>
    <s v="Drama"/>
    <x v="2"/>
    <x v="1"/>
    <n v="130469"/>
    <n v="45000000"/>
    <x v="641"/>
    <x v="648"/>
    <x v="3"/>
    <x v="542"/>
    <n v="18"/>
    <x v="5"/>
    <x v="56"/>
    <x v="0"/>
    <x v="324"/>
  </r>
  <r>
    <s v="tt0117802"/>
    <x v="649"/>
    <x v="649"/>
    <n v="96"/>
    <x v="0"/>
    <n v="1.6"/>
    <x v="0"/>
    <x v="3"/>
    <s v="unknows"/>
    <x v="14"/>
    <x v="1"/>
    <n v="86711"/>
    <n v="200000"/>
    <x v="642"/>
    <x v="649"/>
    <x v="1"/>
    <x v="546"/>
    <n v="31"/>
    <x v="10"/>
    <x v="56"/>
    <x v="0"/>
    <x v="325"/>
  </r>
  <r>
    <s v="tt0117887"/>
    <x v="650"/>
    <x v="650"/>
    <n v="108"/>
    <x v="0"/>
    <n v="1.8"/>
    <x v="0"/>
    <x v="3"/>
    <s v="Music"/>
    <x v="16"/>
    <x v="1"/>
    <n v="72446"/>
    <n v="26000000"/>
    <x v="643"/>
    <x v="650"/>
    <x v="1"/>
    <x v="588"/>
    <n v="4"/>
    <x v="8"/>
    <x v="56"/>
    <x v="0"/>
    <x v="326"/>
  </r>
  <r>
    <s v="tt0117913"/>
    <x v="651"/>
    <x v="651"/>
    <n v="149"/>
    <x v="2"/>
    <n v="2.4833333333333334"/>
    <x v="4"/>
    <x v="3"/>
    <s v="Thriller"/>
    <x v="15"/>
    <x v="1"/>
    <n v="176132"/>
    <n v="40000000"/>
    <x v="644"/>
    <x v="651"/>
    <x v="3"/>
    <x v="545"/>
    <m/>
    <x v="11"/>
    <x v="57"/>
    <x v="0"/>
    <x v="152"/>
  </r>
  <r>
    <s v="tt0117918"/>
    <x v="652"/>
    <x v="652"/>
    <n v="135"/>
    <x v="2"/>
    <n v="2.25"/>
    <x v="0"/>
    <x v="3"/>
    <s v="Romance"/>
    <x v="0"/>
    <x v="0"/>
    <n v="52533"/>
    <n v="45000000"/>
    <x v="645"/>
    <x v="652"/>
    <x v="1"/>
    <x v="589"/>
    <n v="16"/>
    <x v="10"/>
    <x v="56"/>
    <x v="0"/>
    <x v="163"/>
  </r>
  <r>
    <s v="tt0117998"/>
    <x v="653"/>
    <x v="653"/>
    <n v="113"/>
    <x v="0"/>
    <n v="1.8833333333333333"/>
    <x v="5"/>
    <x v="5"/>
    <s v="Thriller"/>
    <x v="7"/>
    <x v="0"/>
    <n v="207769"/>
    <n v="92000000"/>
    <x v="646"/>
    <x v="653"/>
    <x v="3"/>
    <x v="590"/>
    <n v="8"/>
    <x v="12"/>
    <x v="56"/>
    <x v="0"/>
    <x v="275"/>
  </r>
  <r>
    <s v="tt0118548"/>
    <x v="654"/>
    <x v="654"/>
    <n v="121"/>
    <x v="2"/>
    <n v="2.0166666666666666"/>
    <x v="5"/>
    <x v="6"/>
    <s v="Drama"/>
    <x v="13"/>
    <x v="0"/>
    <n v="58909"/>
    <n v="50000000"/>
    <x v="647"/>
    <x v="654"/>
    <x v="1"/>
    <x v="591"/>
    <n v="4"/>
    <x v="2"/>
    <x v="61"/>
    <x v="0"/>
    <x v="18"/>
  </r>
  <r>
    <s v="tt0118571"/>
    <x v="655"/>
    <x v="655"/>
    <n v="124"/>
    <x v="2"/>
    <n v="2.0666666666666669"/>
    <x v="5"/>
    <x v="3"/>
    <s v="Thriller"/>
    <x v="7"/>
    <x v="0"/>
    <n v="206337"/>
    <n v="85000000"/>
    <x v="648"/>
    <x v="655"/>
    <x v="3"/>
    <x v="592"/>
    <n v="21"/>
    <x v="7"/>
    <x v="61"/>
    <x v="0"/>
    <x v="121"/>
  </r>
  <r>
    <s v="tt0118583"/>
    <x v="656"/>
    <x v="656"/>
    <n v="109"/>
    <x v="0"/>
    <n v="1.8166666666666667"/>
    <x v="5"/>
    <x v="10"/>
    <s v="Sci-Fi"/>
    <x v="27"/>
    <x v="0"/>
    <n v="258726"/>
    <n v="75000000"/>
    <x v="649"/>
    <x v="656"/>
    <x v="0"/>
    <x v="593"/>
    <n v="6"/>
    <x v="5"/>
    <x v="61"/>
    <x v="0"/>
    <x v="327"/>
  </r>
  <r>
    <s v="tt0118607"/>
    <x v="657"/>
    <x v="657"/>
    <n v="155"/>
    <x v="2"/>
    <n v="2.5833333333333335"/>
    <x v="2"/>
    <x v="3"/>
    <s v="History"/>
    <x v="21"/>
    <x v="1"/>
    <n v="81438"/>
    <n v="36000000"/>
    <x v="650"/>
    <x v="657"/>
    <x v="1"/>
    <x v="594"/>
    <n v="4"/>
    <x v="0"/>
    <x v="61"/>
    <x v="0"/>
    <x v="33"/>
  </r>
  <r>
    <s v="tt0118615"/>
    <x v="658"/>
    <x v="658"/>
    <n v="89"/>
    <x v="1"/>
    <n v="1.4833333333333334"/>
    <x v="5"/>
    <x v="5"/>
    <s v="Horror"/>
    <x v="46"/>
    <x v="3"/>
    <n v="109832"/>
    <n v="45000000"/>
    <x v="651"/>
    <x v="658"/>
    <x v="0"/>
    <x v="595"/>
    <n v="11"/>
    <x v="8"/>
    <x v="61"/>
    <x v="0"/>
    <x v="274"/>
  </r>
  <r>
    <s v="tt0118617"/>
    <x v="659"/>
    <x v="659"/>
    <n v="94"/>
    <x v="0"/>
    <n v="1.5666666666666667"/>
    <x v="1"/>
    <x v="1"/>
    <s v="Drama"/>
    <x v="1"/>
    <x v="1"/>
    <n v="132638"/>
    <n v="50000000"/>
    <x v="652"/>
    <x v="659"/>
    <x v="0"/>
    <x v="596"/>
    <n v="14"/>
    <x v="5"/>
    <x v="61"/>
    <x v="0"/>
    <x v="328"/>
  </r>
  <r>
    <s v="tt0118655"/>
    <x v="660"/>
    <x v="660"/>
    <n v="94"/>
    <x v="0"/>
    <n v="1.5666666666666667"/>
    <x v="1"/>
    <x v="2"/>
    <s v="unknows"/>
    <x v="16"/>
    <x v="1"/>
    <n v="252421"/>
    <n v="16500000"/>
    <x v="653"/>
    <x v="660"/>
    <x v="0"/>
    <x v="597"/>
    <n v="29"/>
    <x v="8"/>
    <x v="61"/>
    <x v="0"/>
    <x v="329"/>
  </r>
  <r>
    <s v="tt0118688"/>
    <x v="661"/>
    <x v="661"/>
    <n v="125"/>
    <x v="2"/>
    <n v="2.0833333333333335"/>
    <x v="5"/>
    <x v="4"/>
    <s v="unknows"/>
    <x v="47"/>
    <x v="3"/>
    <n v="264396"/>
    <n v="125000000"/>
    <x v="654"/>
    <x v="661"/>
    <x v="3"/>
    <x v="598"/>
    <m/>
    <x v="11"/>
    <x v="63"/>
    <x v="0"/>
    <x v="152"/>
  </r>
  <r>
    <s v="tt0118689"/>
    <x v="662"/>
    <x v="662"/>
    <n v="89"/>
    <x v="1"/>
    <n v="1.4833333333333334"/>
    <x v="1"/>
    <x v="2"/>
    <s v="Family"/>
    <x v="7"/>
    <x v="0"/>
    <n v="109420"/>
    <n v="18000000"/>
    <x v="655"/>
    <x v="662"/>
    <x v="3"/>
    <x v="599"/>
    <n v="3"/>
    <x v="7"/>
    <x v="61"/>
    <x v="0"/>
    <x v="330"/>
  </r>
  <r>
    <s v="tt0118715"/>
    <x v="663"/>
    <x v="663"/>
    <n v="117"/>
    <x v="0"/>
    <n v="1.95"/>
    <x v="0"/>
    <x v="6"/>
    <s v="unknows"/>
    <x v="12"/>
    <x v="2"/>
    <n v="842874"/>
    <n v="15000000"/>
    <x v="656"/>
    <x v="663"/>
    <x v="0"/>
    <x v="600"/>
    <n v="18"/>
    <x v="1"/>
    <x v="64"/>
    <x v="0"/>
    <x v="103"/>
  </r>
  <r>
    <s v="tt0118749"/>
    <x v="664"/>
    <x v="664"/>
    <n v="155"/>
    <x v="2"/>
    <n v="2.5833333333333335"/>
    <x v="3"/>
    <x v="11"/>
    <s v="unknows"/>
    <x v="4"/>
    <x v="1"/>
    <n v="277235"/>
    <n v="15000000"/>
    <x v="657"/>
    <x v="664"/>
    <x v="0"/>
    <x v="601"/>
    <n v="11"/>
    <x v="9"/>
    <x v="61"/>
    <x v="0"/>
    <x v="331"/>
  </r>
  <r>
    <s v="tt0118771"/>
    <x v="665"/>
    <x v="665"/>
    <n v="93"/>
    <x v="0"/>
    <n v="1.55"/>
    <x v="4"/>
    <x v="3"/>
    <s v="Mystery"/>
    <x v="16"/>
    <x v="1"/>
    <n v="59766"/>
    <n v="36000000"/>
    <x v="658"/>
    <x v="665"/>
    <x v="0"/>
    <x v="602"/>
    <n v="24"/>
    <x v="8"/>
    <x v="61"/>
    <x v="0"/>
    <x v="332"/>
  </r>
  <r>
    <s v="tt0118789"/>
    <x v="666"/>
    <x v="666"/>
    <n v="110"/>
    <x v="0"/>
    <n v="1.8333333333333333"/>
    <x v="0"/>
    <x v="3"/>
    <s v="Romance"/>
    <x v="3"/>
    <x v="1"/>
    <n v="58310"/>
    <n v="1500000"/>
    <x v="659"/>
    <x v="666"/>
    <x v="1"/>
    <x v="603"/>
    <n v="21"/>
    <x v="1"/>
    <x v="64"/>
    <x v="0"/>
    <x v="333"/>
  </r>
  <r>
    <s v="tt0118799"/>
    <x v="667"/>
    <x v="667"/>
    <n v="116"/>
    <x v="0"/>
    <n v="1.9333333333333333"/>
    <x v="0"/>
    <x v="3"/>
    <s v="Romance"/>
    <x v="23"/>
    <x v="2"/>
    <n v="726881"/>
    <n v="20000000"/>
    <x v="660"/>
    <x v="667"/>
    <x v="3"/>
    <x v="604"/>
    <n v="20"/>
    <x v="0"/>
    <x v="61"/>
    <x v="0"/>
    <x v="334"/>
  </r>
  <r>
    <s v="tt0118842"/>
    <x v="668"/>
    <x v="668"/>
    <n v="113"/>
    <x v="0"/>
    <n v="1.8833333333333333"/>
    <x v="0"/>
    <x v="3"/>
    <s v="Romance"/>
    <x v="14"/>
    <x v="1"/>
    <n v="142298"/>
    <n v="250000"/>
    <x v="661"/>
    <x v="668"/>
    <x v="0"/>
    <x v="605"/>
    <n v="23"/>
    <x v="1"/>
    <x v="61"/>
    <x v="0"/>
    <x v="260"/>
  </r>
  <r>
    <s v="tt0118849"/>
    <x v="669"/>
    <x v="669"/>
    <n v="89"/>
    <x v="1"/>
    <n v="1.4833333333333334"/>
    <x v="3"/>
    <x v="19"/>
    <s v="Sport"/>
    <x v="18"/>
    <x v="2"/>
    <n v="78779"/>
    <n v="180000"/>
    <x v="662"/>
    <x v="669"/>
    <x v="1"/>
    <x v="598"/>
    <m/>
    <x v="11"/>
    <x v="63"/>
    <x v="0"/>
    <x v="335"/>
  </r>
  <r>
    <s v="tt0118880"/>
    <x v="670"/>
    <x v="670"/>
    <n v="115"/>
    <x v="0"/>
    <n v="1.9166666666666667"/>
    <x v="5"/>
    <x v="6"/>
    <s v="Thriller"/>
    <x v="17"/>
    <x v="0"/>
    <n v="313188"/>
    <n v="75000000"/>
    <x v="663"/>
    <x v="670"/>
    <x v="3"/>
    <x v="606"/>
    <n v="2"/>
    <x v="6"/>
    <x v="61"/>
    <x v="0"/>
    <x v="336"/>
  </r>
  <r>
    <s v="tt0118883"/>
    <x v="671"/>
    <x v="671"/>
    <n v="135"/>
    <x v="2"/>
    <n v="2.25"/>
    <x v="5"/>
    <x v="3"/>
    <s v="Mystery"/>
    <x v="13"/>
    <x v="0"/>
    <n v="105380"/>
    <n v="75000000"/>
    <x v="664"/>
    <x v="671"/>
    <x v="0"/>
    <x v="607"/>
    <n v="4"/>
    <x v="10"/>
    <x v="61"/>
    <x v="0"/>
    <x v="44"/>
  </r>
  <r>
    <s v="tt0118884"/>
    <x v="672"/>
    <x v="672"/>
    <n v="150"/>
    <x v="2"/>
    <n v="2.5"/>
    <x v="3"/>
    <x v="9"/>
    <s v="Sci-Fi"/>
    <x v="15"/>
    <x v="1"/>
    <n v="287503"/>
    <n v="90000000"/>
    <x v="665"/>
    <x v="672"/>
    <x v="0"/>
    <x v="608"/>
    <n v="5"/>
    <x v="7"/>
    <x v="61"/>
    <x v="0"/>
    <x v="115"/>
  </r>
  <r>
    <s v="tt0118887"/>
    <x v="673"/>
    <x v="673"/>
    <n v="105"/>
    <x v="0"/>
    <n v="1.75"/>
    <x v="4"/>
    <x v="3"/>
    <s v="Thriller"/>
    <x v="16"/>
    <x v="1"/>
    <n v="102797"/>
    <n v="15000000"/>
    <x v="666"/>
    <x v="673"/>
    <x v="0"/>
    <x v="609"/>
    <n v="6"/>
    <x v="10"/>
    <x v="61"/>
    <x v="0"/>
    <x v="0"/>
  </r>
  <r>
    <s v="tt0118928"/>
    <x v="674"/>
    <x v="674"/>
    <n v="108"/>
    <x v="0"/>
    <n v="1.8"/>
    <x v="5"/>
    <x v="5"/>
    <s v="Thriller"/>
    <x v="34"/>
    <x v="0"/>
    <n v="96265"/>
    <n v="116000000"/>
    <x v="667"/>
    <x v="674"/>
    <x v="0"/>
    <x v="598"/>
    <m/>
    <x v="11"/>
    <x v="63"/>
    <x v="0"/>
    <x v="164"/>
  </r>
  <r>
    <s v="tt0118929"/>
    <x v="675"/>
    <x v="675"/>
    <n v="100"/>
    <x v="0"/>
    <n v="1.6666666666666667"/>
    <x v="8"/>
    <x v="9"/>
    <s v="Sci-Fi"/>
    <x v="2"/>
    <x v="1"/>
    <n v="208972"/>
    <n v="27000000"/>
    <x v="668"/>
    <x v="675"/>
    <x v="1"/>
    <x v="610"/>
    <n v="25"/>
    <x v="2"/>
    <x v="64"/>
    <x v="0"/>
    <x v="261"/>
  </r>
  <r>
    <s v="tt0118971"/>
    <x v="676"/>
    <x v="676"/>
    <n v="144"/>
    <x v="2"/>
    <n v="2.4"/>
    <x v="3"/>
    <x v="0"/>
    <s v="Mystery"/>
    <x v="15"/>
    <x v="1"/>
    <n v="393396"/>
    <n v="57000000"/>
    <x v="669"/>
    <x v="676"/>
    <x v="0"/>
    <x v="611"/>
    <n v="13"/>
    <x v="4"/>
    <x v="61"/>
    <x v="0"/>
    <x v="90"/>
  </r>
  <r>
    <s v="tt0118972"/>
    <x v="677"/>
    <x v="677"/>
    <n v="111"/>
    <x v="0"/>
    <n v="1.85"/>
    <x v="5"/>
    <x v="6"/>
    <s v="Drama"/>
    <x v="27"/>
    <x v="0"/>
    <n v="70197"/>
    <n v="90000000"/>
    <x v="670"/>
    <x v="677"/>
    <x v="0"/>
    <x v="612"/>
    <n v="13"/>
    <x v="3"/>
    <x v="61"/>
    <x v="0"/>
    <x v="38"/>
  </r>
  <r>
    <s v="tt0118998"/>
    <x v="678"/>
    <x v="678"/>
    <n v="85"/>
    <x v="1"/>
    <n v="1.4166666666666667"/>
    <x v="0"/>
    <x v="19"/>
    <s v="Fantasy"/>
    <x v="35"/>
    <x v="3"/>
    <n v="100687"/>
    <n v="71500000"/>
    <x v="671"/>
    <x v="678"/>
    <x v="3"/>
    <x v="613"/>
    <n v="13"/>
    <x v="6"/>
    <x v="64"/>
    <x v="0"/>
    <x v="337"/>
  </r>
  <r>
    <s v="tt0119008"/>
    <x v="679"/>
    <x v="679"/>
    <n v="127"/>
    <x v="2"/>
    <n v="2.1166666666666667"/>
    <x v="2"/>
    <x v="6"/>
    <s v="Drama"/>
    <x v="8"/>
    <x v="1"/>
    <n v="324583"/>
    <n v="35000000"/>
    <x v="672"/>
    <x v="679"/>
    <x v="0"/>
    <x v="614"/>
    <n v="24"/>
    <x v="2"/>
    <x v="61"/>
    <x v="0"/>
    <x v="264"/>
  </r>
  <r>
    <s v="tt0119051"/>
    <x v="680"/>
    <x v="680"/>
    <n v="117"/>
    <x v="0"/>
    <n v="1.95"/>
    <x v="5"/>
    <x v="5"/>
    <s v="Drama"/>
    <x v="17"/>
    <x v="0"/>
    <n v="77542"/>
    <n v="30000000"/>
    <x v="673"/>
    <x v="680"/>
    <x v="0"/>
    <x v="615"/>
    <n v="6"/>
    <x v="9"/>
    <x v="61"/>
    <x v="0"/>
    <x v="338"/>
  </r>
  <r>
    <s v="tt0119081"/>
    <x v="681"/>
    <x v="681"/>
    <n v="96"/>
    <x v="0"/>
    <n v="1.6"/>
    <x v="7"/>
    <x v="4"/>
    <s v="Thriller"/>
    <x v="5"/>
    <x v="0"/>
    <n v="192700"/>
    <n v="60000000"/>
    <x v="674"/>
    <x v="681"/>
    <x v="2"/>
    <x v="616"/>
    <n v="15"/>
    <x v="10"/>
    <x v="61"/>
    <x v="0"/>
    <x v="300"/>
  </r>
  <r>
    <s v="tt0119094"/>
    <x v="682"/>
    <x v="682"/>
    <n v="138"/>
    <x v="2"/>
    <n v="2.2999999999999998"/>
    <x v="5"/>
    <x v="6"/>
    <s v="Sci-Fi"/>
    <x v="21"/>
    <x v="1"/>
    <n v="393548"/>
    <n v="80000000"/>
    <x v="675"/>
    <x v="682"/>
    <x v="3"/>
    <x v="617"/>
    <n v="19"/>
    <x v="6"/>
    <x v="61"/>
    <x v="0"/>
    <x v="226"/>
  </r>
  <r>
    <s v="tt0119116"/>
    <x v="683"/>
    <x v="683"/>
    <n v="126"/>
    <x v="2"/>
    <n v="2.1"/>
    <x v="5"/>
    <x v="5"/>
    <s v="Sci-Fi"/>
    <x v="2"/>
    <x v="1"/>
    <n v="494861"/>
    <n v="93000000"/>
    <x v="676"/>
    <x v="683"/>
    <x v="3"/>
    <x v="618"/>
    <n v="7"/>
    <x v="12"/>
    <x v="61"/>
    <x v="0"/>
    <x v="339"/>
  </r>
  <r>
    <s v="tt0119137"/>
    <x v="684"/>
    <x v="684"/>
    <n v="93"/>
    <x v="0"/>
    <n v="1.55"/>
    <x v="0"/>
    <x v="19"/>
    <s v="Sci-Fi"/>
    <x v="39"/>
    <x v="3"/>
    <n v="93299"/>
    <n v="80000000"/>
    <x v="677"/>
    <x v="684"/>
    <x v="0"/>
    <x v="619"/>
    <n v="16"/>
    <x v="5"/>
    <x v="61"/>
    <x v="0"/>
    <x v="340"/>
  </r>
  <r>
    <s v="tt0119164"/>
    <x v="685"/>
    <x v="685"/>
    <n v="91"/>
    <x v="0"/>
    <n v="1.5166666666666666"/>
    <x v="0"/>
    <x v="3"/>
    <s v="unknows"/>
    <x v="14"/>
    <x v="1"/>
    <n v="112303"/>
    <n v="3500000"/>
    <x v="678"/>
    <x v="685"/>
    <x v="3"/>
    <x v="620"/>
    <n v="13"/>
    <x v="10"/>
    <x v="61"/>
    <x v="0"/>
    <x v="341"/>
  </r>
  <r>
    <s v="tt0119173"/>
    <x v="686"/>
    <x v="686"/>
    <n v="125"/>
    <x v="2"/>
    <n v="2.0833333333333335"/>
    <x v="5"/>
    <x v="3"/>
    <s v="War"/>
    <x v="34"/>
    <x v="0"/>
    <n v="85390"/>
    <n v="50000000"/>
    <x v="679"/>
    <x v="686"/>
    <x v="2"/>
    <x v="621"/>
    <n v="22"/>
    <x v="10"/>
    <x v="61"/>
    <x v="0"/>
    <x v="59"/>
  </r>
  <r>
    <s v="tt0119174"/>
    <x v="687"/>
    <x v="687"/>
    <n v="129"/>
    <x v="2"/>
    <n v="2.15"/>
    <x v="3"/>
    <x v="9"/>
    <s v="Thriller"/>
    <x v="8"/>
    <x v="1"/>
    <n v="418540"/>
    <n v="50000000"/>
    <x v="680"/>
    <x v="687"/>
    <x v="0"/>
    <x v="622"/>
    <n v="3"/>
    <x v="9"/>
    <x v="61"/>
    <x v="0"/>
    <x v="221"/>
  </r>
  <r>
    <s v="tt0119177"/>
    <x v="688"/>
    <x v="688"/>
    <n v="106"/>
    <x v="0"/>
    <n v="1.7666666666666666"/>
    <x v="3"/>
    <x v="4"/>
    <s v="Thriller"/>
    <x v="8"/>
    <x v="1"/>
    <n v="317308"/>
    <n v="36000000"/>
    <x v="681"/>
    <x v="688"/>
    <x v="2"/>
    <x v="598"/>
    <m/>
    <x v="11"/>
    <x v="63"/>
    <x v="0"/>
    <x v="342"/>
  </r>
  <r>
    <s v="tt0119190"/>
    <x v="689"/>
    <x v="689"/>
    <n v="92"/>
    <x v="0"/>
    <n v="1.5333333333333334"/>
    <x v="5"/>
    <x v="5"/>
    <s v="Comedy"/>
    <x v="38"/>
    <x v="3"/>
    <n v="82989"/>
    <n v="55000000"/>
    <x v="682"/>
    <x v="689"/>
    <x v="3"/>
    <x v="623"/>
    <n v="16"/>
    <x v="7"/>
    <x v="61"/>
    <x v="0"/>
    <x v="343"/>
  </r>
  <r>
    <s v="tt0119217"/>
    <x v="690"/>
    <x v="690"/>
    <n v="126"/>
    <x v="2"/>
    <n v="2.1"/>
    <x v="3"/>
    <x v="7"/>
    <s v="unknows"/>
    <x v="6"/>
    <x v="2"/>
    <n v="1029539"/>
    <n v="10000000"/>
    <x v="683"/>
    <x v="690"/>
    <x v="3"/>
    <x v="624"/>
    <n v="2"/>
    <x v="0"/>
    <x v="61"/>
    <x v="0"/>
    <x v="215"/>
  </r>
  <r>
    <s v="tt0119223"/>
    <x v="691"/>
    <x v="691"/>
    <n v="111"/>
    <x v="0"/>
    <n v="1.85"/>
    <x v="3"/>
    <x v="7"/>
    <s v="unknows"/>
    <x v="22"/>
    <x v="0"/>
    <n v="56071"/>
    <n v="25000000"/>
    <x v="684"/>
    <x v="691"/>
    <x v="0"/>
    <x v="625"/>
    <m/>
    <x v="11"/>
    <x v="65"/>
    <x v="0"/>
    <x v="344"/>
  </r>
  <r>
    <s v="tt0119229"/>
    <x v="692"/>
    <x v="692"/>
    <n v="107"/>
    <x v="0"/>
    <n v="1.7833333333333334"/>
    <x v="5"/>
    <x v="2"/>
    <s v="Crime"/>
    <x v="21"/>
    <x v="1"/>
    <n v="98266"/>
    <n v="15000000"/>
    <x v="685"/>
    <x v="692"/>
    <x v="0"/>
    <x v="626"/>
    <n v="9"/>
    <x v="8"/>
    <x v="61"/>
    <x v="0"/>
    <x v="345"/>
  </r>
  <r>
    <s v="tt0119256"/>
    <x v="693"/>
    <x v="693"/>
    <n v="102"/>
    <x v="0"/>
    <n v="1.7"/>
    <x v="4"/>
    <x v="3"/>
    <s v="unknows"/>
    <x v="1"/>
    <x v="1"/>
    <n v="53958"/>
    <n v="3000000"/>
    <x v="686"/>
    <x v="693"/>
    <x v="2"/>
    <x v="627"/>
    <n v="20"/>
    <x v="1"/>
    <x v="56"/>
    <x v="0"/>
    <x v="331"/>
  </r>
  <r>
    <s v="tt0119282"/>
    <x v="694"/>
    <x v="694"/>
    <n v="93"/>
    <x v="0"/>
    <n v="1.55"/>
    <x v="1"/>
    <x v="1"/>
    <s v="Comedy"/>
    <x v="21"/>
    <x v="1"/>
    <n v="248217"/>
    <n v="85000000"/>
    <x v="687"/>
    <x v="694"/>
    <x v="3"/>
    <x v="628"/>
    <n v="13"/>
    <x v="6"/>
    <x v="61"/>
    <x v="0"/>
    <x v="185"/>
  </r>
  <r>
    <s v="tt0119303"/>
    <x v="695"/>
    <x v="695"/>
    <n v="102"/>
    <x v="0"/>
    <n v="1.7"/>
    <x v="5"/>
    <x v="2"/>
    <s v="Crime"/>
    <x v="48"/>
    <x v="3"/>
    <n v="123120"/>
    <n v="32000000"/>
    <x v="688"/>
    <x v="695"/>
    <x v="0"/>
    <x v="629"/>
    <n v="10"/>
    <x v="0"/>
    <x v="61"/>
    <x v="0"/>
    <x v="346"/>
  </r>
  <r>
    <s v="tt0119345"/>
    <x v="696"/>
    <x v="696"/>
    <n v="101"/>
    <x v="0"/>
    <n v="1.6833333333333333"/>
    <x v="7"/>
    <x v="9"/>
    <s v="unknows"/>
    <x v="24"/>
    <x v="3"/>
    <n v="155615"/>
    <n v="17000000"/>
    <x v="689"/>
    <x v="696"/>
    <x v="3"/>
    <x v="630"/>
    <n v="9"/>
    <x v="4"/>
    <x v="61"/>
    <x v="0"/>
    <x v="347"/>
  </r>
  <r>
    <s v="tt0119349"/>
    <x v="697"/>
    <x v="697"/>
    <n v="112"/>
    <x v="0"/>
    <n v="1.8666666666666667"/>
    <x v="3"/>
    <x v="11"/>
    <s v="unknows"/>
    <x v="21"/>
    <x v="1"/>
    <n v="58885"/>
    <n v="18000000"/>
    <x v="690"/>
    <x v="697"/>
    <x v="2"/>
    <x v="631"/>
    <n v="12"/>
    <x v="12"/>
    <x v="61"/>
    <x v="0"/>
    <x v="303"/>
  </r>
  <r>
    <s v="tt0119395"/>
    <x v="698"/>
    <x v="698"/>
    <n v="124"/>
    <x v="2"/>
    <n v="2.0666666666666669"/>
    <x v="5"/>
    <x v="6"/>
    <s v="Drama"/>
    <x v="0"/>
    <x v="0"/>
    <n v="122248"/>
    <n v="60000000"/>
    <x v="691"/>
    <x v="698"/>
    <x v="0"/>
    <x v="596"/>
    <n v="14"/>
    <x v="5"/>
    <x v="61"/>
    <x v="0"/>
    <x v="348"/>
  </r>
  <r>
    <s v="tt0119396"/>
    <x v="699"/>
    <x v="699"/>
    <n v="154"/>
    <x v="2"/>
    <n v="2.5666666666666669"/>
    <x v="4"/>
    <x v="3"/>
    <s v="Thriller"/>
    <x v="15"/>
    <x v="1"/>
    <n v="365708"/>
    <n v="12000000"/>
    <x v="692"/>
    <x v="699"/>
    <x v="0"/>
    <x v="632"/>
    <n v="8"/>
    <x v="0"/>
    <x v="61"/>
    <x v="0"/>
    <x v="231"/>
  </r>
  <r>
    <s v="tt0119468"/>
    <x v="700"/>
    <x v="700"/>
    <n v="115"/>
    <x v="0"/>
    <n v="1.9166666666666667"/>
    <x v="4"/>
    <x v="3"/>
    <s v="Mystery"/>
    <x v="5"/>
    <x v="0"/>
    <n v="79306"/>
    <n v="27000000"/>
    <x v="693"/>
    <x v="700"/>
    <x v="0"/>
    <x v="598"/>
    <m/>
    <x v="11"/>
    <x v="63"/>
    <x v="0"/>
    <x v="349"/>
  </r>
  <r>
    <s v="tt0119488"/>
    <x v="701"/>
    <x v="701"/>
    <n v="138"/>
    <x v="2"/>
    <n v="2.2999999999999998"/>
    <x v="4"/>
    <x v="3"/>
    <s v="Mystery"/>
    <x v="18"/>
    <x v="2"/>
    <n v="604260"/>
    <n v="35000000"/>
    <x v="694"/>
    <x v="701"/>
    <x v="0"/>
    <x v="633"/>
    <n v="14"/>
    <x v="12"/>
    <x v="61"/>
    <x v="0"/>
    <x v="350"/>
  </r>
  <r>
    <s v="tt0119528"/>
    <x v="702"/>
    <x v="702"/>
    <n v="86"/>
    <x v="1"/>
    <n v="1.4333333333333333"/>
    <x v="0"/>
    <x v="0"/>
    <s v="unknows"/>
    <x v="17"/>
    <x v="0"/>
    <n v="326533"/>
    <n v="45000000"/>
    <x v="695"/>
    <x v="702"/>
    <x v="3"/>
    <x v="634"/>
    <n v="18"/>
    <x v="3"/>
    <x v="61"/>
    <x v="0"/>
    <x v="258"/>
  </r>
  <r>
    <s v="tt0119558"/>
    <x v="703"/>
    <x v="703"/>
    <n v="137"/>
    <x v="2"/>
    <n v="2.2833333333333332"/>
    <x v="3"/>
    <x v="7"/>
    <s v="unknows"/>
    <x v="22"/>
    <x v="0"/>
    <n v="64578"/>
    <n v="62000000"/>
    <x v="696"/>
    <x v="703"/>
    <x v="2"/>
    <x v="635"/>
    <n v="25"/>
    <x v="9"/>
    <x v="61"/>
    <x v="0"/>
    <x v="95"/>
  </r>
  <r>
    <s v="tt0119567"/>
    <x v="704"/>
    <x v="704"/>
    <n v="129"/>
    <x v="2"/>
    <n v="2.15"/>
    <x v="5"/>
    <x v="5"/>
    <s v="Sci-Fi"/>
    <x v="7"/>
    <x v="0"/>
    <n v="436422"/>
    <n v="73000000"/>
    <x v="697"/>
    <x v="704"/>
    <x v="3"/>
    <x v="636"/>
    <n v="19"/>
    <x v="12"/>
    <x v="61"/>
    <x v="0"/>
    <x v="33"/>
  </r>
  <r>
    <s v="tt0119643"/>
    <x v="705"/>
    <x v="705"/>
    <n v="178"/>
    <x v="2"/>
    <n v="2.9666666666666668"/>
    <x v="3"/>
    <x v="0"/>
    <s v="Romance"/>
    <x v="14"/>
    <x v="1"/>
    <n v="257781"/>
    <n v="90000000"/>
    <x v="698"/>
    <x v="705"/>
    <x v="0"/>
    <x v="637"/>
    <n v="2"/>
    <x v="5"/>
    <x v="64"/>
    <x v="0"/>
    <x v="102"/>
  </r>
  <r>
    <s v="tt0119654"/>
    <x v="706"/>
    <x v="706"/>
    <n v="98"/>
    <x v="0"/>
    <n v="1.6333333333333333"/>
    <x v="5"/>
    <x v="5"/>
    <s v="Comedy"/>
    <x v="21"/>
    <x v="1"/>
    <n v="598125"/>
    <n v="90000000"/>
    <x v="699"/>
    <x v="706"/>
    <x v="3"/>
    <x v="638"/>
    <n v="25"/>
    <x v="6"/>
    <x v="61"/>
    <x v="0"/>
    <x v="206"/>
  </r>
  <r>
    <s v="tt0119675"/>
    <x v="707"/>
    <x v="707"/>
    <n v="105"/>
    <x v="0"/>
    <n v="1.75"/>
    <x v="7"/>
    <x v="4"/>
    <s v="unknows"/>
    <x v="34"/>
    <x v="0"/>
    <n v="54600"/>
    <n v="30000000"/>
    <x v="700"/>
    <x v="707"/>
    <x v="2"/>
    <x v="639"/>
    <m/>
    <x v="11"/>
    <x v="66"/>
    <x v="0"/>
    <x v="351"/>
  </r>
  <r>
    <s v="tt0119707"/>
    <x v="708"/>
    <x v="708"/>
    <n v="95"/>
    <x v="0"/>
    <n v="1.5833333333333333"/>
    <x v="5"/>
    <x v="5"/>
    <s v="Fantasy"/>
    <x v="49"/>
    <x v="3"/>
    <n v="57337"/>
    <n v="30000000"/>
    <x v="701"/>
    <x v="708"/>
    <x v="0"/>
    <x v="640"/>
    <n v="21"/>
    <x v="5"/>
    <x v="61"/>
    <x v="0"/>
    <x v="352"/>
  </r>
  <r>
    <s v="tt0119715"/>
    <x v="709"/>
    <x v="709"/>
    <n v="98"/>
    <x v="0"/>
    <n v="1.6333333333333333"/>
    <x v="0"/>
    <x v="11"/>
    <s v="unknows"/>
    <x v="7"/>
    <x v="0"/>
    <n v="59345"/>
    <n v="38000000"/>
    <x v="702"/>
    <x v="709"/>
    <x v="0"/>
    <x v="641"/>
    <n v="19"/>
    <x v="0"/>
    <x v="61"/>
    <x v="0"/>
    <x v="353"/>
  </r>
  <r>
    <s v="tt0119738"/>
    <x v="710"/>
    <x v="710"/>
    <n v="105"/>
    <x v="0"/>
    <n v="1.75"/>
    <x v="0"/>
    <x v="3"/>
    <s v="Romance"/>
    <x v="33"/>
    <x v="0"/>
    <n v="151068"/>
    <n v="38000000"/>
    <x v="703"/>
    <x v="710"/>
    <x v="3"/>
    <x v="642"/>
    <n v="20"/>
    <x v="6"/>
    <x v="61"/>
    <x v="0"/>
    <x v="354"/>
  </r>
  <r>
    <s v="tt0119822"/>
    <x v="711"/>
    <x v="711"/>
    <n v="139"/>
    <x v="2"/>
    <n v="2.3166666666666669"/>
    <x v="0"/>
    <x v="3"/>
    <s v="Romance"/>
    <x v="8"/>
    <x v="1"/>
    <n v="312819"/>
    <n v="50000000"/>
    <x v="704"/>
    <x v="711"/>
    <x v="3"/>
    <x v="643"/>
    <n v="6"/>
    <x v="0"/>
    <x v="61"/>
    <x v="0"/>
    <x v="100"/>
  </r>
  <r>
    <s v="tt0119874"/>
    <x v="712"/>
    <x v="712"/>
    <n v="124"/>
    <x v="2"/>
    <n v="2.0666666666666669"/>
    <x v="5"/>
    <x v="3"/>
    <s v="Thriller"/>
    <x v="34"/>
    <x v="0"/>
    <n v="60735"/>
    <n v="50000000"/>
    <x v="705"/>
    <x v="712"/>
    <x v="0"/>
    <x v="644"/>
    <n v="23"/>
    <x v="9"/>
    <x v="61"/>
    <x v="0"/>
    <x v="355"/>
  </r>
  <r>
    <s v="tt0119925"/>
    <x v="713"/>
    <x v="713"/>
    <n v="177"/>
    <x v="2"/>
    <n v="2.95"/>
    <x v="5"/>
    <x v="5"/>
    <s v="Drama"/>
    <x v="28"/>
    <x v="0"/>
    <n v="77010"/>
    <n v="80000000"/>
    <x v="706"/>
    <x v="713"/>
    <x v="2"/>
    <x v="645"/>
    <n v="12"/>
    <x v="0"/>
    <x v="61"/>
    <x v="0"/>
    <x v="198"/>
  </r>
  <r>
    <s v="tt0119978"/>
    <x v="714"/>
    <x v="714"/>
    <n v="135"/>
    <x v="2"/>
    <n v="2.25"/>
    <x v="4"/>
    <x v="3"/>
    <s v="Thriller"/>
    <x v="14"/>
    <x v="1"/>
    <n v="81333"/>
    <n v="40000000"/>
    <x v="707"/>
    <x v="714"/>
    <x v="1"/>
    <x v="598"/>
    <m/>
    <x v="11"/>
    <x v="63"/>
    <x v="0"/>
    <x v="17"/>
  </r>
  <r>
    <s v="tt0120053"/>
    <x v="715"/>
    <x v="715"/>
    <n v="116"/>
    <x v="0"/>
    <n v="1.9333333333333333"/>
    <x v="5"/>
    <x v="5"/>
    <s v="Romance"/>
    <x v="27"/>
    <x v="0"/>
    <n v="71340"/>
    <n v="68000000"/>
    <x v="708"/>
    <x v="715"/>
    <x v="0"/>
    <x v="646"/>
    <n v="3"/>
    <x v="8"/>
    <x v="61"/>
    <x v="0"/>
    <x v="230"/>
  </r>
  <r>
    <s v="tt0120082"/>
    <x v="716"/>
    <x v="716"/>
    <n v="120"/>
    <x v="0"/>
    <n v="2"/>
    <x v="7"/>
    <x v="9"/>
    <s v="unknows"/>
    <x v="33"/>
    <x v="0"/>
    <n v="205034"/>
    <n v="24000000"/>
    <x v="709"/>
    <x v="716"/>
    <x v="3"/>
    <x v="629"/>
    <n v="10"/>
    <x v="0"/>
    <x v="61"/>
    <x v="0"/>
    <x v="111"/>
  </r>
  <r>
    <s v="tt0120102"/>
    <x v="717"/>
    <x v="717"/>
    <n v="136"/>
    <x v="2"/>
    <n v="2.2666666666666666"/>
    <x v="1"/>
    <x v="18"/>
    <s v="Drama"/>
    <x v="1"/>
    <x v="1"/>
    <n v="152381"/>
    <n v="70000000"/>
    <x v="710"/>
    <x v="717"/>
    <x v="0"/>
    <x v="647"/>
    <n v="13"/>
    <x v="9"/>
    <x v="61"/>
    <x v="0"/>
    <x v="356"/>
  </r>
  <r>
    <s v="tt0120148"/>
    <x v="718"/>
    <x v="718"/>
    <n v="99"/>
    <x v="0"/>
    <n v="1.65"/>
    <x v="0"/>
    <x v="3"/>
    <s v="Fantasy"/>
    <x v="13"/>
    <x v="0"/>
    <n v="70505"/>
    <n v="6000000"/>
    <x v="711"/>
    <x v="718"/>
    <x v="1"/>
    <x v="648"/>
    <n v="26"/>
    <x v="1"/>
    <x v="64"/>
    <x v="0"/>
    <x v="357"/>
  </r>
  <r>
    <s v="tt0120157"/>
    <x v="719"/>
    <x v="719"/>
    <n v="99"/>
    <x v="0"/>
    <n v="1.65"/>
    <x v="5"/>
    <x v="3"/>
    <s v="Sci-Fi"/>
    <x v="34"/>
    <x v="0"/>
    <n v="58801"/>
    <n v="60000000"/>
    <x v="712"/>
    <x v="719"/>
    <x v="2"/>
    <x v="649"/>
    <n v="23"/>
    <x v="4"/>
    <x v="64"/>
    <x v="0"/>
    <x v="300"/>
  </r>
  <r>
    <s v="tt0120177"/>
    <x v="720"/>
    <x v="720"/>
    <n v="96"/>
    <x v="0"/>
    <n v="1.6"/>
    <x v="5"/>
    <x v="6"/>
    <s v="Drama"/>
    <x v="50"/>
    <x v="3"/>
    <n v="71370"/>
    <n v="40000000"/>
    <x v="713"/>
    <x v="720"/>
    <x v="0"/>
    <x v="650"/>
    <m/>
    <x v="11"/>
    <x v="67"/>
    <x v="0"/>
    <x v="358"/>
  </r>
  <r>
    <s v="tt0120179"/>
    <x v="721"/>
    <x v="721"/>
    <n v="121"/>
    <x v="2"/>
    <n v="2.0166666666666666"/>
    <x v="5"/>
    <x v="5"/>
    <s v="Crime"/>
    <x v="51"/>
    <x v="3"/>
    <n v="84801"/>
    <n v="160000000"/>
    <x v="714"/>
    <x v="721"/>
    <x v="1"/>
    <x v="598"/>
    <m/>
    <x v="11"/>
    <x v="63"/>
    <x v="0"/>
    <x v="275"/>
  </r>
  <r>
    <s v="tt0120184"/>
    <x v="722"/>
    <x v="722"/>
    <n v="134"/>
    <x v="2"/>
    <n v="2.2333333333333334"/>
    <x v="5"/>
    <x v="9"/>
    <s v="Sci-Fi"/>
    <x v="28"/>
    <x v="0"/>
    <n v="110881"/>
    <n v="80000000"/>
    <x v="715"/>
    <x v="722"/>
    <x v="2"/>
    <x v="651"/>
    <n v="11"/>
    <x v="2"/>
    <x v="64"/>
    <x v="0"/>
    <x v="110"/>
  </r>
  <r>
    <s v="tt0120188"/>
    <x v="723"/>
    <x v="723"/>
    <n v="114"/>
    <x v="0"/>
    <n v="1.9"/>
    <x v="5"/>
    <x v="5"/>
    <s v="Comedy"/>
    <x v="1"/>
    <x v="1"/>
    <n v="178250"/>
    <n v="75000000"/>
    <x v="716"/>
    <x v="723"/>
    <x v="0"/>
    <x v="652"/>
    <n v="27"/>
    <x v="9"/>
    <x v="68"/>
    <x v="0"/>
    <x v="359"/>
  </r>
  <r>
    <s v="tt0120201"/>
    <x v="724"/>
    <x v="724"/>
    <n v="129"/>
    <x v="2"/>
    <n v="2.15"/>
    <x v="5"/>
    <x v="5"/>
    <s v="Sci-Fi"/>
    <x v="21"/>
    <x v="1"/>
    <n v="311677"/>
    <n v="105000000"/>
    <x v="717"/>
    <x v="724"/>
    <x v="0"/>
    <x v="653"/>
    <n v="4"/>
    <x v="5"/>
    <x v="61"/>
    <x v="0"/>
    <x v="159"/>
  </r>
  <r>
    <s v="tt0120324"/>
    <x v="725"/>
    <x v="725"/>
    <n v="121"/>
    <x v="2"/>
    <n v="2.0166666666666666"/>
    <x v="4"/>
    <x v="3"/>
    <s v="Thriller"/>
    <x v="15"/>
    <x v="1"/>
    <n v="74542"/>
    <n v="30000000"/>
    <x v="718"/>
    <x v="725"/>
    <x v="2"/>
    <x v="654"/>
    <n v="12"/>
    <x v="9"/>
    <x v="64"/>
    <x v="0"/>
    <x v="86"/>
  </r>
  <r>
    <s v="tt0120338"/>
    <x v="726"/>
    <x v="726"/>
    <n v="194"/>
    <x v="2"/>
    <n v="3.2333333333333334"/>
    <x v="3"/>
    <x v="7"/>
    <s v="unknows"/>
    <x v="4"/>
    <x v="1"/>
    <n v="1252486"/>
    <n v="200000000"/>
    <x v="719"/>
    <x v="726"/>
    <x v="3"/>
    <x v="655"/>
    <n v="1"/>
    <x v="5"/>
    <x v="61"/>
    <x v="0"/>
    <x v="119"/>
  </r>
  <r>
    <s v="tt0120347"/>
    <x v="727"/>
    <x v="727"/>
    <n v="119"/>
    <x v="0"/>
    <n v="1.9833333333333334"/>
    <x v="5"/>
    <x v="5"/>
    <s v="Thriller"/>
    <x v="7"/>
    <x v="0"/>
    <n v="201921"/>
    <n v="110000000"/>
    <x v="720"/>
    <x v="727"/>
    <x v="3"/>
    <x v="656"/>
    <n v="9"/>
    <x v="0"/>
    <x v="61"/>
    <x v="0"/>
    <x v="192"/>
  </r>
  <r>
    <s v="tt0120363"/>
    <x v="728"/>
    <x v="728"/>
    <n v="92"/>
    <x v="0"/>
    <n v="1.5333333333333334"/>
    <x v="1"/>
    <x v="1"/>
    <s v="Comedy"/>
    <x v="4"/>
    <x v="1"/>
    <n v="607548"/>
    <n v="90000000"/>
    <x v="721"/>
    <x v="728"/>
    <x v="3"/>
    <x v="657"/>
    <n v="13"/>
    <x v="5"/>
    <x v="68"/>
    <x v="0"/>
    <x v="360"/>
  </r>
  <r>
    <s v="tt0120382"/>
    <x v="729"/>
    <x v="729"/>
    <n v="103"/>
    <x v="0"/>
    <n v="1.7166666666666666"/>
    <x v="0"/>
    <x v="3"/>
    <s v="unknows"/>
    <x v="18"/>
    <x v="2"/>
    <n v="1155713"/>
    <n v="60000000"/>
    <x v="722"/>
    <x v="729"/>
    <x v="3"/>
    <x v="625"/>
    <m/>
    <x v="11"/>
    <x v="65"/>
    <x v="0"/>
    <x v="135"/>
  </r>
  <r>
    <s v="tt0120399"/>
    <x v="730"/>
    <x v="730"/>
    <n v="125"/>
    <x v="2"/>
    <n v="2.0833333333333335"/>
    <x v="4"/>
    <x v="3"/>
    <s v="Thriller"/>
    <x v="13"/>
    <x v="0"/>
    <n v="53975"/>
    <n v="19000000"/>
    <x v="723"/>
    <x v="730"/>
    <x v="2"/>
    <x v="598"/>
    <m/>
    <x v="11"/>
    <x v="63"/>
    <x v="0"/>
    <x v="146"/>
  </r>
  <r>
    <s v="tt0120434"/>
    <x v="731"/>
    <x v="731"/>
    <n v="93"/>
    <x v="0"/>
    <n v="1.55"/>
    <x v="0"/>
    <x v="11"/>
    <s v="unknows"/>
    <x v="32"/>
    <x v="3"/>
    <n v="52178"/>
    <n v="25000000"/>
    <x v="724"/>
    <x v="731"/>
    <x v="0"/>
    <x v="658"/>
    <n v="14"/>
    <x v="2"/>
    <x v="61"/>
    <x v="0"/>
    <x v="361"/>
  </r>
  <r>
    <s v="tt0120461"/>
    <x v="732"/>
    <x v="732"/>
    <n v="104"/>
    <x v="0"/>
    <n v="1.7333333333333334"/>
    <x v="5"/>
    <x v="3"/>
    <s v="Sci-Fi"/>
    <x v="38"/>
    <x v="3"/>
    <n v="80272"/>
    <n v="90000000"/>
    <x v="725"/>
    <x v="732"/>
    <x v="0"/>
    <x v="659"/>
    <n v="15"/>
    <x v="8"/>
    <x v="61"/>
    <x v="0"/>
    <x v="222"/>
  </r>
  <r>
    <s v="tt0120484"/>
    <x v="733"/>
    <x v="733"/>
    <n v="90"/>
    <x v="0"/>
    <n v="1.5"/>
    <x v="0"/>
    <x v="15"/>
    <s v="unknows"/>
    <x v="28"/>
    <x v="0"/>
    <n v="174289"/>
    <n v="23000000"/>
    <x v="726"/>
    <x v="733"/>
    <x v="3"/>
    <x v="660"/>
    <n v="6"/>
    <x v="5"/>
    <x v="64"/>
    <x v="0"/>
    <x v="362"/>
  </r>
  <r>
    <s v="tt0120586"/>
    <x v="734"/>
    <x v="734"/>
    <n v="119"/>
    <x v="0"/>
    <n v="1.9833333333333334"/>
    <x v="4"/>
    <x v="3"/>
    <s v="unknows"/>
    <x v="25"/>
    <x v="2"/>
    <n v="1164516"/>
    <n v="20000000"/>
    <x v="727"/>
    <x v="734"/>
    <x v="1"/>
    <x v="661"/>
    <n v="1"/>
    <x v="7"/>
    <x v="64"/>
    <x v="0"/>
    <x v="363"/>
  </r>
  <r>
    <s v="tt0120587"/>
    <x v="735"/>
    <x v="735"/>
    <n v="83"/>
    <x v="1"/>
    <n v="1.3833333333333333"/>
    <x v="1"/>
    <x v="1"/>
    <s v="Comedy"/>
    <x v="7"/>
    <x v="0"/>
    <n v="161608"/>
    <n v="105000000"/>
    <x v="728"/>
    <x v="735"/>
    <x v="0"/>
    <x v="662"/>
    <n v="19"/>
    <x v="9"/>
    <x v="64"/>
    <x v="0"/>
    <x v="364"/>
  </r>
  <r>
    <s v="tt0120591"/>
    <x v="736"/>
    <x v="736"/>
    <n v="151"/>
    <x v="2"/>
    <n v="2.5166666666666666"/>
    <x v="5"/>
    <x v="5"/>
    <s v="Sci-Fi"/>
    <x v="13"/>
    <x v="0"/>
    <n v="443251"/>
    <n v="140000000"/>
    <x v="729"/>
    <x v="736"/>
    <x v="3"/>
    <x v="663"/>
    <n v="30"/>
    <x v="6"/>
    <x v="64"/>
    <x v="0"/>
    <x v="281"/>
  </r>
  <r>
    <s v="tt0120601"/>
    <x v="737"/>
    <x v="737"/>
    <n v="113"/>
    <x v="0"/>
    <n v="1.8833333333333333"/>
    <x v="0"/>
    <x v="3"/>
    <s v="Fantasy"/>
    <x v="8"/>
    <x v="1"/>
    <n v="348531"/>
    <n v="13000000"/>
    <x v="730"/>
    <x v="737"/>
    <x v="0"/>
    <x v="664"/>
    <n v="2"/>
    <x v="9"/>
    <x v="68"/>
    <x v="0"/>
    <x v="365"/>
  </r>
  <r>
    <s v="tt0120611"/>
    <x v="738"/>
    <x v="738"/>
    <n v="120"/>
    <x v="0"/>
    <n v="2"/>
    <x v="5"/>
    <x v="10"/>
    <s v="Sci-Fi"/>
    <x v="1"/>
    <x v="1"/>
    <n v="291981"/>
    <n v="45000000"/>
    <x v="731"/>
    <x v="738"/>
    <x v="0"/>
    <x v="665"/>
    <n v="19"/>
    <x v="10"/>
    <x v="64"/>
    <x v="0"/>
    <x v="366"/>
  </r>
  <r>
    <s v="tt0120616"/>
    <x v="739"/>
    <x v="739"/>
    <n v="124"/>
    <x v="2"/>
    <n v="2.0666666666666669"/>
    <x v="5"/>
    <x v="5"/>
    <s v="Fantasy"/>
    <x v="1"/>
    <x v="1"/>
    <n v="451505"/>
    <n v="80000000"/>
    <x v="732"/>
    <x v="739"/>
    <x v="3"/>
    <x v="666"/>
    <n v="16"/>
    <x v="8"/>
    <x v="68"/>
    <x v="0"/>
    <x v="367"/>
  </r>
  <r>
    <s v="tt0120623"/>
    <x v="740"/>
    <x v="740"/>
    <n v="95"/>
    <x v="0"/>
    <n v="1.5833333333333333"/>
    <x v="1"/>
    <x v="1"/>
    <s v="Comedy"/>
    <x v="14"/>
    <x v="1"/>
    <n v="308108"/>
    <n v="120000000"/>
    <x v="733"/>
    <x v="740"/>
    <x v="3"/>
    <x v="667"/>
    <n v="14"/>
    <x v="5"/>
    <x v="64"/>
    <x v="0"/>
    <x v="368"/>
  </r>
  <r>
    <s v="tt0120630"/>
    <x v="741"/>
    <x v="741"/>
    <n v="84"/>
    <x v="1"/>
    <n v="1.4"/>
    <x v="1"/>
    <x v="1"/>
    <s v="Comedy"/>
    <x v="1"/>
    <x v="1"/>
    <n v="203928"/>
    <n v="45000000"/>
    <x v="734"/>
    <x v="741"/>
    <x v="3"/>
    <x v="668"/>
    <n v="17"/>
    <x v="6"/>
    <x v="69"/>
    <x v="0"/>
    <x v="369"/>
  </r>
  <r>
    <s v="tt0120631"/>
    <x v="742"/>
    <x v="742"/>
    <n v="121"/>
    <x v="2"/>
    <n v="2.0166666666666666"/>
    <x v="3"/>
    <x v="7"/>
    <s v="unknows"/>
    <x v="1"/>
    <x v="1"/>
    <n v="80370"/>
    <n v="26000000"/>
    <x v="735"/>
    <x v="742"/>
    <x v="0"/>
    <x v="669"/>
    <n v="29"/>
    <x v="7"/>
    <x v="64"/>
    <x v="0"/>
    <x v="370"/>
  </r>
  <r>
    <s v="tt0120632"/>
    <x v="743"/>
    <x v="743"/>
    <n v="114"/>
    <x v="0"/>
    <n v="1.9"/>
    <x v="3"/>
    <x v="0"/>
    <s v="Romance"/>
    <x v="13"/>
    <x v="0"/>
    <n v="125838"/>
    <n v="55000000"/>
    <x v="736"/>
    <x v="743"/>
    <x v="3"/>
    <x v="670"/>
    <n v="10"/>
    <x v="8"/>
    <x v="64"/>
    <x v="0"/>
    <x v="285"/>
  </r>
  <r>
    <s v="tt0120647"/>
    <x v="744"/>
    <x v="744"/>
    <n v="120"/>
    <x v="0"/>
    <n v="2"/>
    <x v="5"/>
    <x v="3"/>
    <s v="Sci-Fi"/>
    <x v="27"/>
    <x v="0"/>
    <n v="186973"/>
    <n v="75000000"/>
    <x v="737"/>
    <x v="744"/>
    <x v="3"/>
    <x v="671"/>
    <n v="7"/>
    <x v="12"/>
    <x v="64"/>
    <x v="0"/>
    <x v="355"/>
  </r>
  <r>
    <s v="tt0120655"/>
    <x v="745"/>
    <x v="745"/>
    <n v="130"/>
    <x v="2"/>
    <n v="2.1666666666666665"/>
    <x v="1"/>
    <x v="2"/>
    <s v="Drama"/>
    <x v="21"/>
    <x v="1"/>
    <n v="225457"/>
    <n v="10000000"/>
    <x v="738"/>
    <x v="745"/>
    <x v="0"/>
    <x v="672"/>
    <n v="21"/>
    <x v="12"/>
    <x v="68"/>
    <x v="0"/>
    <x v="260"/>
  </r>
  <r>
    <s v="tt0120657"/>
    <x v="746"/>
    <x v="746"/>
    <n v="102"/>
    <x v="0"/>
    <n v="1.7"/>
    <x v="5"/>
    <x v="5"/>
    <s v="History"/>
    <x v="5"/>
    <x v="0"/>
    <n v="130161"/>
    <n v="160000000"/>
    <x v="739"/>
    <x v="746"/>
    <x v="2"/>
    <x v="673"/>
    <n v="13"/>
    <x v="10"/>
    <x v="68"/>
    <x v="0"/>
    <x v="371"/>
  </r>
  <r>
    <s v="tt0120660"/>
    <x v="747"/>
    <x v="747"/>
    <n v="132"/>
    <x v="2"/>
    <n v="2.2000000000000002"/>
    <x v="5"/>
    <x v="16"/>
    <s v="unknows"/>
    <x v="21"/>
    <x v="1"/>
    <n v="254778"/>
    <n v="90000000"/>
    <x v="740"/>
    <x v="747"/>
    <x v="3"/>
    <x v="625"/>
    <m/>
    <x v="11"/>
    <x v="65"/>
    <x v="0"/>
    <x v="148"/>
  </r>
  <r>
    <s v="tt0120663"/>
    <x v="748"/>
    <x v="748"/>
    <n v="159"/>
    <x v="2"/>
    <n v="2.65"/>
    <x v="3"/>
    <x v="9"/>
    <s v="Thriller"/>
    <x v="15"/>
    <x v="1"/>
    <n v="364210"/>
    <n v="65000000"/>
    <x v="741"/>
    <x v="748"/>
    <x v="0"/>
    <x v="674"/>
    <n v="13"/>
    <x v="7"/>
    <x v="68"/>
    <x v="0"/>
    <x v="6"/>
  </r>
  <r>
    <s v="tt0120667"/>
    <x v="749"/>
    <x v="749"/>
    <n v="106"/>
    <x v="0"/>
    <n v="1.7666666666666666"/>
    <x v="5"/>
    <x v="5"/>
    <s v="Fantasy"/>
    <x v="36"/>
    <x v="3"/>
    <n v="339864"/>
    <n v="100000000"/>
    <x v="742"/>
    <x v="749"/>
    <x v="3"/>
    <x v="675"/>
    <n v="29"/>
    <x v="6"/>
    <x v="70"/>
    <x v="0"/>
    <x v="372"/>
  </r>
  <r>
    <s v="tt0120669"/>
    <x v="750"/>
    <x v="750"/>
    <n v="118"/>
    <x v="0"/>
    <n v="1.9666666666666666"/>
    <x v="1"/>
    <x v="2"/>
    <s v="Drama"/>
    <x v="15"/>
    <x v="1"/>
    <n v="296644"/>
    <n v="18500000"/>
    <x v="743"/>
    <x v="750"/>
    <x v="2"/>
    <x v="676"/>
    <n v="15"/>
    <x v="12"/>
    <x v="64"/>
    <x v="0"/>
    <x v="76"/>
  </r>
  <r>
    <s v="tt0120679"/>
    <x v="751"/>
    <x v="751"/>
    <n v="123"/>
    <x v="2"/>
    <n v="2.0499999999999998"/>
    <x v="2"/>
    <x v="3"/>
    <s v="Romance"/>
    <x v="21"/>
    <x v="1"/>
    <n v="93921"/>
    <n v="12000000"/>
    <x v="744"/>
    <x v="751"/>
    <x v="0"/>
    <x v="677"/>
    <n v="29"/>
    <x v="10"/>
    <x v="71"/>
    <x v="0"/>
    <x v="373"/>
  </r>
  <r>
    <s v="tt0120681"/>
    <x v="752"/>
    <x v="752"/>
    <n v="122"/>
    <x v="2"/>
    <n v="2.0333333333333332"/>
    <x v="7"/>
    <x v="9"/>
    <s v="Thriller"/>
    <x v="13"/>
    <x v="0"/>
    <n v="162161"/>
    <n v="35000000"/>
    <x v="745"/>
    <x v="752"/>
    <x v="0"/>
    <x v="678"/>
    <n v="8"/>
    <x v="9"/>
    <x v="0"/>
    <x v="0"/>
    <x v="244"/>
  </r>
  <r>
    <s v="tt0120685"/>
    <x v="753"/>
    <x v="753"/>
    <n v="139"/>
    <x v="2"/>
    <n v="2.3166666666666669"/>
    <x v="5"/>
    <x v="4"/>
    <s v="Thriller"/>
    <x v="35"/>
    <x v="3"/>
    <n v="199775"/>
    <n v="130000000"/>
    <x v="746"/>
    <x v="753"/>
    <x v="3"/>
    <x v="679"/>
    <m/>
    <x v="11"/>
    <x v="72"/>
    <x v="0"/>
    <x v="233"/>
  </r>
  <r>
    <s v="tt0120686"/>
    <x v="754"/>
    <x v="754"/>
    <n v="125"/>
    <x v="2"/>
    <n v="2.0833333333333335"/>
    <x v="0"/>
    <x v="3"/>
    <s v="unknows"/>
    <x v="22"/>
    <x v="0"/>
    <n v="73051"/>
    <n v="50000000"/>
    <x v="747"/>
    <x v="754"/>
    <x v="3"/>
    <x v="680"/>
    <n v="15"/>
    <x v="0"/>
    <x v="64"/>
    <x v="0"/>
    <x v="202"/>
  </r>
  <r>
    <s v="tt0120689"/>
    <x v="755"/>
    <x v="755"/>
    <n v="189"/>
    <x v="2"/>
    <n v="3.15"/>
    <x v="4"/>
    <x v="3"/>
    <s v="Fantasy"/>
    <x v="23"/>
    <x v="2"/>
    <n v="1370311"/>
    <n v="60000000"/>
    <x v="748"/>
    <x v="755"/>
    <x v="3"/>
    <x v="681"/>
    <n v="6"/>
    <x v="0"/>
    <x v="68"/>
    <x v="0"/>
    <x v="273"/>
  </r>
  <r>
    <s v="tt0120693"/>
    <x v="756"/>
    <x v="756"/>
    <n v="82"/>
    <x v="1"/>
    <n v="1.3666666666666667"/>
    <x v="0"/>
    <x v="6"/>
    <s v="unknows"/>
    <x v="5"/>
    <x v="0"/>
    <n v="66753"/>
    <n v="8000000"/>
    <x v="749"/>
    <x v="756"/>
    <x v="1"/>
    <x v="682"/>
    <n v="16"/>
    <x v="1"/>
    <x v="64"/>
    <x v="0"/>
    <x v="283"/>
  </r>
  <r>
    <s v="tt0120694"/>
    <x v="757"/>
    <x v="757"/>
    <n v="86"/>
    <x v="1"/>
    <n v="1.4333333333333333"/>
    <x v="7"/>
    <x v="16"/>
    <s v="unknows"/>
    <x v="24"/>
    <x v="3"/>
    <n v="80780"/>
    <n v="17000000"/>
    <x v="750"/>
    <x v="757"/>
    <x v="0"/>
    <x v="683"/>
    <n v="27"/>
    <x v="7"/>
    <x v="64"/>
    <x v="0"/>
    <x v="81"/>
  </r>
  <r>
    <s v="tt0120731"/>
    <x v="758"/>
    <x v="758"/>
    <n v="169"/>
    <x v="2"/>
    <n v="2.8166666666666669"/>
    <x v="3"/>
    <x v="8"/>
    <s v="Romance"/>
    <x v="9"/>
    <x v="2"/>
    <n v="67962"/>
    <n v="9000000"/>
    <x v="751"/>
    <x v="758"/>
    <x v="0"/>
    <x v="684"/>
    <n v="28"/>
    <x v="4"/>
    <x v="64"/>
    <x v="0"/>
    <x v="172"/>
  </r>
  <r>
    <s v="tt0120737"/>
    <x v="759"/>
    <x v="759"/>
    <n v="178"/>
    <x v="2"/>
    <n v="2.9666666666666668"/>
    <x v="5"/>
    <x v="5"/>
    <s v="Drama"/>
    <x v="42"/>
    <x v="2"/>
    <n v="1956438"/>
    <n v="93000000"/>
    <x v="752"/>
    <x v="759"/>
    <x v="3"/>
    <x v="685"/>
    <n v="10"/>
    <x v="0"/>
    <x v="0"/>
    <x v="0"/>
    <x v="223"/>
  </r>
  <r>
    <s v="tt0120738"/>
    <x v="760"/>
    <x v="760"/>
    <n v="130"/>
    <x v="2"/>
    <n v="2.1666666666666665"/>
    <x v="5"/>
    <x v="5"/>
    <s v="Family"/>
    <x v="50"/>
    <x v="3"/>
    <n v="74203"/>
    <n v="80000000"/>
    <x v="753"/>
    <x v="760"/>
    <x v="0"/>
    <x v="686"/>
    <n v="3"/>
    <x v="8"/>
    <x v="64"/>
    <x v="0"/>
    <x v="203"/>
  </r>
  <r>
    <s v="tt0120744"/>
    <x v="761"/>
    <x v="761"/>
    <n v="132"/>
    <x v="2"/>
    <n v="2.2000000000000002"/>
    <x v="5"/>
    <x v="5"/>
    <s v="Drama"/>
    <x v="7"/>
    <x v="0"/>
    <n v="175790"/>
    <n v="35000000"/>
    <x v="754"/>
    <x v="761"/>
    <x v="3"/>
    <x v="625"/>
    <m/>
    <x v="11"/>
    <x v="65"/>
    <x v="0"/>
    <x v="374"/>
  </r>
  <r>
    <s v="tt0120746"/>
    <x v="762"/>
    <x v="762"/>
    <n v="136"/>
    <x v="2"/>
    <n v="2.2666666666666666"/>
    <x v="5"/>
    <x v="5"/>
    <s v="Comedy"/>
    <x v="22"/>
    <x v="0"/>
    <n v="194191"/>
    <n v="95000000"/>
    <x v="755"/>
    <x v="762"/>
    <x v="3"/>
    <x v="687"/>
    <n v="10"/>
    <x v="7"/>
    <x v="64"/>
    <x v="0"/>
    <x v="293"/>
  </r>
  <r>
    <s v="tt0120749"/>
    <x v="763"/>
    <x v="763"/>
    <n v="111"/>
    <x v="0"/>
    <n v="1.85"/>
    <x v="5"/>
    <x v="6"/>
    <s v="Drama"/>
    <x v="28"/>
    <x v="0"/>
    <n v="76769"/>
    <n v="60000000"/>
    <x v="756"/>
    <x v="763"/>
    <x v="0"/>
    <x v="688"/>
    <n v="1"/>
    <x v="8"/>
    <x v="64"/>
    <x v="0"/>
    <x v="375"/>
  </r>
  <r>
    <s v="tt0120755"/>
    <x v="764"/>
    <x v="764"/>
    <n v="123"/>
    <x v="2"/>
    <n v="2.0499999999999998"/>
    <x v="5"/>
    <x v="5"/>
    <s v="Thriller"/>
    <x v="28"/>
    <x v="0"/>
    <n v="369858"/>
    <n v="125000000"/>
    <x v="757"/>
    <x v="764"/>
    <x v="3"/>
    <x v="689"/>
    <n v="18"/>
    <x v="12"/>
    <x v="69"/>
    <x v="0"/>
    <x v="226"/>
  </r>
  <r>
    <s v="tt0120762"/>
    <x v="765"/>
    <x v="765"/>
    <n v="87"/>
    <x v="1"/>
    <n v="1.45"/>
    <x v="1"/>
    <x v="1"/>
    <s v="Comedy"/>
    <x v="8"/>
    <x v="1"/>
    <n v="307603"/>
    <n v="90000000"/>
    <x v="758"/>
    <x v="765"/>
    <x v="3"/>
    <x v="690"/>
    <n v="5"/>
    <x v="6"/>
    <x v="64"/>
    <x v="0"/>
    <x v="376"/>
  </r>
  <r>
    <s v="tt0120768"/>
    <x v="766"/>
    <x v="766"/>
    <n v="140"/>
    <x v="2"/>
    <n v="2.3333333333333335"/>
    <x v="5"/>
    <x v="6"/>
    <s v="Drama"/>
    <x v="21"/>
    <x v="1"/>
    <n v="151718"/>
    <n v="50000000"/>
    <x v="759"/>
    <x v="766"/>
    <x v="2"/>
    <x v="669"/>
    <n v="29"/>
    <x v="7"/>
    <x v="64"/>
    <x v="0"/>
    <x v="292"/>
  </r>
  <r>
    <s v="tt0120770"/>
    <x v="767"/>
    <x v="767"/>
    <n v="82"/>
    <x v="1"/>
    <n v="1.3666666666666667"/>
    <x v="0"/>
    <x v="8"/>
    <s v="Romance"/>
    <x v="27"/>
    <x v="0"/>
    <n v="63313"/>
    <n v="17000000"/>
    <x v="760"/>
    <x v="767"/>
    <x v="0"/>
    <x v="691"/>
    <n v="1"/>
    <x v="4"/>
    <x v="64"/>
    <x v="0"/>
    <x v="377"/>
  </r>
  <r>
    <s v="tt0120780"/>
    <x v="768"/>
    <x v="768"/>
    <n v="123"/>
    <x v="2"/>
    <n v="2.0499999999999998"/>
    <x v="0"/>
    <x v="6"/>
    <s v="Drama"/>
    <x v="16"/>
    <x v="1"/>
    <n v="97279"/>
    <n v="48000000"/>
    <x v="761"/>
    <x v="768"/>
    <x v="0"/>
    <x v="692"/>
    <n v="26"/>
    <x v="6"/>
    <x v="64"/>
    <x v="0"/>
    <x v="194"/>
  </r>
  <r>
    <s v="tt0120784"/>
    <x v="769"/>
    <x v="769"/>
    <n v="100"/>
    <x v="0"/>
    <n v="1.6666666666666667"/>
    <x v="5"/>
    <x v="6"/>
    <s v="Drama"/>
    <x v="1"/>
    <x v="1"/>
    <n v="142939"/>
    <n v="90000000"/>
    <x v="762"/>
    <x v="769"/>
    <x v="0"/>
    <x v="693"/>
    <n v="5"/>
    <x v="2"/>
    <x v="68"/>
    <x v="0"/>
    <x v="378"/>
  </r>
  <r>
    <s v="tt0120787"/>
    <x v="770"/>
    <x v="770"/>
    <n v="107"/>
    <x v="0"/>
    <n v="1.7833333333333334"/>
    <x v="4"/>
    <x v="3"/>
    <s v="Thriller"/>
    <x v="5"/>
    <x v="0"/>
    <n v="90403"/>
    <n v="60000000"/>
    <x v="763"/>
    <x v="770"/>
    <x v="0"/>
    <x v="694"/>
    <m/>
    <x v="11"/>
    <x v="73"/>
    <x v="0"/>
    <x v="232"/>
  </r>
  <r>
    <s v="tt0120789"/>
    <x v="771"/>
    <x v="771"/>
    <n v="124"/>
    <x v="2"/>
    <n v="2.0666666666666669"/>
    <x v="0"/>
    <x v="3"/>
    <s v="Fantasy"/>
    <x v="15"/>
    <x v="1"/>
    <n v="134407"/>
    <n v="60000000"/>
    <x v="764"/>
    <x v="771"/>
    <x v="2"/>
    <x v="695"/>
    <n v="17"/>
    <x v="9"/>
    <x v="64"/>
    <x v="0"/>
    <x v="379"/>
  </r>
  <r>
    <s v="tt0120791"/>
    <x v="772"/>
    <x v="772"/>
    <n v="104"/>
    <x v="0"/>
    <n v="1.7333333333333334"/>
    <x v="0"/>
    <x v="3"/>
    <s v="Fantasy"/>
    <x v="33"/>
    <x v="0"/>
    <n v="91136"/>
    <n v="75000000"/>
    <x v="765"/>
    <x v="772"/>
    <x v="2"/>
    <x v="696"/>
    <n v="16"/>
    <x v="4"/>
    <x v="64"/>
    <x v="0"/>
    <x v="380"/>
  </r>
  <r>
    <s v="tt0120794"/>
    <x v="773"/>
    <x v="773"/>
    <n v="99"/>
    <x v="0"/>
    <n v="1.65"/>
    <x v="1"/>
    <x v="1"/>
    <s v="Drama"/>
    <x v="14"/>
    <x v="1"/>
    <n v="141932"/>
    <n v="70000000"/>
    <x v="766"/>
    <x v="773"/>
    <x v="3"/>
    <x v="697"/>
    <n v="16"/>
    <x v="0"/>
    <x v="64"/>
    <x v="0"/>
    <x v="381"/>
  </r>
  <r>
    <s v="tt0120804"/>
    <x v="774"/>
    <x v="774"/>
    <n v="100"/>
    <x v="0"/>
    <n v="1.6666666666666667"/>
    <x v="5"/>
    <x v="10"/>
    <s v="Sci-Fi"/>
    <x v="5"/>
    <x v="0"/>
    <n v="283094"/>
    <n v="33000000"/>
    <x v="767"/>
    <x v="774"/>
    <x v="0"/>
    <x v="698"/>
    <n v="12"/>
    <x v="3"/>
    <x v="71"/>
    <x v="0"/>
    <x v="300"/>
  </r>
  <r>
    <s v="tt0120812"/>
    <x v="775"/>
    <x v="775"/>
    <n v="98"/>
    <x v="0"/>
    <n v="1.6333333333333333"/>
    <x v="5"/>
    <x v="2"/>
    <s v="Crime"/>
    <x v="16"/>
    <x v="1"/>
    <n v="287176"/>
    <n v="33000000"/>
    <x v="768"/>
    <x v="775"/>
    <x v="3"/>
    <x v="699"/>
    <n v="18"/>
    <x v="9"/>
    <x v="64"/>
    <x v="0"/>
    <x v="382"/>
  </r>
  <r>
    <s v="tt0120815"/>
    <x v="776"/>
    <x v="776"/>
    <n v="169"/>
    <x v="2"/>
    <n v="2.8166666666666669"/>
    <x v="3"/>
    <x v="13"/>
    <s v="unknows"/>
    <x v="23"/>
    <x v="2"/>
    <n v="1459479"/>
    <n v="70000000"/>
    <x v="769"/>
    <x v="776"/>
    <x v="3"/>
    <x v="700"/>
    <n v="21"/>
    <x v="7"/>
    <x v="64"/>
    <x v="0"/>
    <x v="33"/>
  </r>
  <r>
    <s v="tt0120828"/>
    <x v="777"/>
    <x v="777"/>
    <n v="102"/>
    <x v="0"/>
    <n v="1.7"/>
    <x v="5"/>
    <x v="5"/>
    <s v="Comedy"/>
    <x v="32"/>
    <x v="3"/>
    <n v="82038"/>
    <n v="70000000"/>
    <x v="770"/>
    <x v="777"/>
    <x v="0"/>
    <x v="701"/>
    <n v="12"/>
    <x v="6"/>
    <x v="64"/>
    <x v="0"/>
    <x v="83"/>
  </r>
  <r>
    <s v="tt0120832"/>
    <x v="778"/>
    <x v="778"/>
    <n v="98"/>
    <x v="0"/>
    <n v="1.6333333333333333"/>
    <x v="4"/>
    <x v="9"/>
    <s v="Thriller"/>
    <x v="28"/>
    <x v="0"/>
    <n v="85351"/>
    <n v="73000000"/>
    <x v="771"/>
    <x v="778"/>
    <x v="0"/>
    <x v="702"/>
    <n v="30"/>
    <x v="7"/>
    <x v="64"/>
    <x v="0"/>
    <x v="40"/>
  </r>
  <r>
    <s v="tt0120844"/>
    <x v="779"/>
    <x v="779"/>
    <n v="103"/>
    <x v="0"/>
    <n v="1.7166666666666666"/>
    <x v="5"/>
    <x v="5"/>
    <s v="Sci-Fi"/>
    <x v="0"/>
    <x v="0"/>
    <n v="78395"/>
    <n v="58000000"/>
    <x v="772"/>
    <x v="779"/>
    <x v="0"/>
    <x v="703"/>
    <n v="10"/>
    <x v="0"/>
    <x v="64"/>
    <x v="0"/>
    <x v="324"/>
  </r>
  <r>
    <s v="tt0120855"/>
    <x v="780"/>
    <x v="780"/>
    <n v="88"/>
    <x v="1"/>
    <n v="1.4666666666666666"/>
    <x v="1"/>
    <x v="1"/>
    <s v="Comedy"/>
    <x v="21"/>
    <x v="1"/>
    <n v="241239"/>
    <n v="130000000"/>
    <x v="773"/>
    <x v="780"/>
    <x v="3"/>
    <x v="704"/>
    <n v="12"/>
    <x v="6"/>
    <x v="68"/>
    <x v="0"/>
    <x v="383"/>
  </r>
  <r>
    <s v="tt0120863"/>
    <x v="781"/>
    <x v="781"/>
    <n v="170"/>
    <x v="2"/>
    <n v="2.8333333333333335"/>
    <x v="3"/>
    <x v="14"/>
    <s v="War"/>
    <x v="2"/>
    <x v="1"/>
    <n v="196265"/>
    <n v="52000000"/>
    <x v="774"/>
    <x v="781"/>
    <x v="0"/>
    <x v="705"/>
    <n v="22"/>
    <x v="0"/>
    <x v="64"/>
    <x v="0"/>
    <x v="19"/>
  </r>
  <r>
    <s v="tt0120873"/>
    <x v="782"/>
    <x v="782"/>
    <n v="131"/>
    <x v="2"/>
    <n v="2.1833333333333331"/>
    <x v="5"/>
    <x v="6"/>
    <s v="Thriller"/>
    <x v="7"/>
    <x v="0"/>
    <n v="111428"/>
    <n v="60000000"/>
    <x v="775"/>
    <x v="782"/>
    <x v="0"/>
    <x v="706"/>
    <n v="6"/>
    <x v="3"/>
    <x v="64"/>
    <x v="0"/>
    <x v="314"/>
  </r>
  <r>
    <s v="tt0120877"/>
    <x v="783"/>
    <x v="783"/>
    <n v="108"/>
    <x v="0"/>
    <n v="1.8"/>
    <x v="5"/>
    <x v="10"/>
    <s v="Thriller"/>
    <x v="28"/>
    <x v="0"/>
    <n v="62768"/>
    <n v="20000000"/>
    <x v="776"/>
    <x v="783"/>
    <x v="1"/>
    <x v="707"/>
    <n v="15"/>
    <x v="8"/>
    <x v="64"/>
    <x v="0"/>
    <x v="39"/>
  </r>
  <r>
    <s v="tt0120885"/>
    <x v="784"/>
    <x v="784"/>
    <n v="97"/>
    <x v="0"/>
    <n v="1.6166666666666667"/>
    <x v="0"/>
    <x v="3"/>
    <s v="unknows"/>
    <x v="1"/>
    <x v="1"/>
    <n v="87322"/>
    <n v="15000000"/>
    <x v="777"/>
    <x v="784"/>
    <x v="0"/>
    <x v="708"/>
    <n v="17"/>
    <x v="0"/>
    <x v="61"/>
    <x v="0"/>
    <x v="110"/>
  </r>
  <r>
    <s v="tt0120888"/>
    <x v="785"/>
    <x v="785"/>
    <n v="97"/>
    <x v="0"/>
    <n v="1.6166666666666667"/>
    <x v="0"/>
    <x v="8"/>
    <s v="Romance"/>
    <x v="17"/>
    <x v="0"/>
    <n v="159064"/>
    <n v="18000000"/>
    <x v="778"/>
    <x v="785"/>
    <x v="3"/>
    <x v="709"/>
    <n v="12"/>
    <x v="2"/>
    <x v="64"/>
    <x v="0"/>
    <x v="362"/>
  </r>
  <r>
    <s v="tt0120889"/>
    <x v="786"/>
    <x v="786"/>
    <n v="113"/>
    <x v="0"/>
    <n v="1.8833333333333333"/>
    <x v="3"/>
    <x v="0"/>
    <s v="Romance"/>
    <x v="16"/>
    <x v="1"/>
    <n v="112787"/>
    <n v="85000000"/>
    <x v="779"/>
    <x v="786"/>
    <x v="2"/>
    <x v="710"/>
    <n v="28"/>
    <x v="9"/>
    <x v="64"/>
    <x v="0"/>
    <x v="384"/>
  </r>
  <r>
    <s v="tt0120890"/>
    <x v="787"/>
    <x v="787"/>
    <n v="108"/>
    <x v="0"/>
    <n v="1.8"/>
    <x v="4"/>
    <x v="3"/>
    <s v="Mystery"/>
    <x v="5"/>
    <x v="0"/>
    <n v="127687"/>
    <n v="20000000"/>
    <x v="780"/>
    <x v="787"/>
    <x v="0"/>
    <x v="711"/>
    <n v="20"/>
    <x v="3"/>
    <x v="64"/>
    <x v="0"/>
    <x v="385"/>
  </r>
  <r>
    <s v="tt0120891"/>
    <x v="788"/>
    <x v="788"/>
    <n v="106"/>
    <x v="0"/>
    <n v="1.7666666666666666"/>
    <x v="5"/>
    <x v="2"/>
    <s v="Sci-Fi"/>
    <x v="46"/>
    <x v="3"/>
    <n v="165536"/>
    <n v="170000000"/>
    <x v="781"/>
    <x v="788"/>
    <x v="0"/>
    <x v="712"/>
    <n v="30"/>
    <x v="6"/>
    <x v="68"/>
    <x v="0"/>
    <x v="206"/>
  </r>
  <r>
    <s v="tt0120902"/>
    <x v="789"/>
    <x v="789"/>
    <n v="121"/>
    <x v="2"/>
    <n v="2.0166666666666666"/>
    <x v="3"/>
    <x v="9"/>
    <s v="Sci-Fi"/>
    <x v="16"/>
    <x v="1"/>
    <n v="108882"/>
    <n v="66000000"/>
    <x v="782"/>
    <x v="789"/>
    <x v="3"/>
    <x v="713"/>
    <n v="19"/>
    <x v="6"/>
    <x v="64"/>
    <x v="0"/>
    <x v="386"/>
  </r>
  <r>
    <s v="tt0120903"/>
    <x v="790"/>
    <x v="790"/>
    <n v="104"/>
    <x v="0"/>
    <n v="1.7333333333333334"/>
    <x v="5"/>
    <x v="5"/>
    <s v="Sci-Fi"/>
    <x v="21"/>
    <x v="1"/>
    <n v="636039"/>
    <n v="75000000"/>
    <x v="783"/>
    <x v="790"/>
    <x v="3"/>
    <x v="714"/>
    <n v="12"/>
    <x v="7"/>
    <x v="69"/>
    <x v="0"/>
    <x v="306"/>
  </r>
  <r>
    <s v="tt0120907"/>
    <x v="791"/>
    <x v="791"/>
    <n v="97"/>
    <x v="0"/>
    <n v="1.6166666666666667"/>
    <x v="7"/>
    <x v="9"/>
    <s v="Sci-Fi"/>
    <x v="22"/>
    <x v="0"/>
    <n v="105232"/>
    <n v="15000000"/>
    <x v="784"/>
    <x v="791"/>
    <x v="2"/>
    <x v="715"/>
    <n v="16"/>
    <x v="2"/>
    <x v="68"/>
    <x v="0"/>
    <x v="94"/>
  </r>
  <r>
    <s v="tt0120912"/>
    <x v="792"/>
    <x v="792"/>
    <n v="88"/>
    <x v="1"/>
    <n v="1.4666666666666666"/>
    <x v="5"/>
    <x v="5"/>
    <s v="Comedy"/>
    <x v="27"/>
    <x v="0"/>
    <n v="395249"/>
    <n v="140000000"/>
    <x v="785"/>
    <x v="792"/>
    <x v="3"/>
    <x v="716"/>
    <n v="3"/>
    <x v="7"/>
    <x v="71"/>
    <x v="0"/>
    <x v="206"/>
  </r>
  <r>
    <s v="tt0120913"/>
    <x v="793"/>
    <x v="793"/>
    <n v="94"/>
    <x v="0"/>
    <n v="1.5666666666666667"/>
    <x v="5"/>
    <x v="5"/>
    <s v="Animation"/>
    <x v="5"/>
    <x v="0"/>
    <n v="63246"/>
    <n v="75000000"/>
    <x v="786"/>
    <x v="793"/>
    <x v="2"/>
    <x v="717"/>
    <n v="13"/>
    <x v="6"/>
    <x v="69"/>
    <x v="0"/>
    <x v="328"/>
  </r>
  <r>
    <s v="tt0120915"/>
    <x v="794"/>
    <x v="794"/>
    <n v="136"/>
    <x v="2"/>
    <n v="2.2666666666666666"/>
    <x v="5"/>
    <x v="5"/>
    <s v="Fantasy"/>
    <x v="7"/>
    <x v="0"/>
    <n v="839870"/>
    <n v="115000000"/>
    <x v="787"/>
    <x v="794"/>
    <x v="3"/>
    <x v="718"/>
    <n v="16"/>
    <x v="12"/>
    <x v="68"/>
    <x v="0"/>
    <x v="5"/>
  </r>
  <r>
    <s v="tt0120917"/>
    <x v="795"/>
    <x v="795"/>
    <n v="78"/>
    <x v="1"/>
    <n v="1.3"/>
    <x v="1"/>
    <x v="1"/>
    <s v="Comedy"/>
    <x v="3"/>
    <x v="1"/>
    <n v="219111"/>
    <n v="100000000"/>
    <x v="788"/>
    <x v="795"/>
    <x v="0"/>
    <x v="719"/>
    <n v="22"/>
    <x v="5"/>
    <x v="69"/>
    <x v="0"/>
    <x v="387"/>
  </r>
  <r>
    <s v="tt0121164"/>
    <x v="796"/>
    <x v="796"/>
    <n v="77"/>
    <x v="1"/>
    <n v="1.2833333333333334"/>
    <x v="11"/>
    <x v="3"/>
    <s v="Family"/>
    <x v="3"/>
    <x v="1"/>
    <n v="292772"/>
    <n v="40000000"/>
    <x v="789"/>
    <x v="796"/>
    <x v="0"/>
    <x v="720"/>
    <n v="7"/>
    <x v="9"/>
    <x v="70"/>
    <x v="0"/>
    <x v="388"/>
  </r>
  <r>
    <s v="tt0121765"/>
    <x v="797"/>
    <x v="797"/>
    <n v="142"/>
    <x v="2"/>
    <n v="2.3666666666666667"/>
    <x v="5"/>
    <x v="5"/>
    <s v="Fantasy"/>
    <x v="5"/>
    <x v="0"/>
    <n v="743643"/>
    <n v="115000000"/>
    <x v="790"/>
    <x v="797"/>
    <x v="3"/>
    <x v="721"/>
    <n v="12"/>
    <x v="12"/>
    <x v="71"/>
    <x v="0"/>
    <x v="5"/>
  </r>
  <r>
    <s v="tt0121766"/>
    <x v="798"/>
    <x v="798"/>
    <n v="140"/>
    <x v="2"/>
    <n v="2.3333333333333335"/>
    <x v="5"/>
    <x v="5"/>
    <s v="Fantasy"/>
    <x v="2"/>
    <x v="1"/>
    <n v="828359"/>
    <n v="113000000"/>
    <x v="791"/>
    <x v="798"/>
    <x v="3"/>
    <x v="722"/>
    <n v="12"/>
    <x v="12"/>
    <x v="70"/>
    <x v="0"/>
    <x v="5"/>
  </r>
  <r>
    <s v="tt0122151"/>
    <x v="799"/>
    <x v="799"/>
    <n v="127"/>
    <x v="2"/>
    <n v="2.1166666666666667"/>
    <x v="5"/>
    <x v="6"/>
    <s v="Thriller"/>
    <x v="5"/>
    <x v="0"/>
    <n v="169780"/>
    <n v="140000000"/>
    <x v="792"/>
    <x v="799"/>
    <x v="3"/>
    <x v="723"/>
    <n v="7"/>
    <x v="7"/>
    <x v="64"/>
    <x v="0"/>
    <x v="44"/>
  </r>
  <r>
    <s v="tt0122690"/>
    <x v="800"/>
    <x v="800"/>
    <n v="122"/>
    <x v="2"/>
    <n v="2.0333333333333332"/>
    <x v="5"/>
    <x v="6"/>
    <s v="Thriller"/>
    <x v="14"/>
    <x v="1"/>
    <n v="191526"/>
    <n v="55000000"/>
    <x v="793"/>
    <x v="800"/>
    <x v="2"/>
    <x v="625"/>
    <m/>
    <x v="11"/>
    <x v="65"/>
    <x v="0"/>
    <x v="389"/>
  </r>
  <r>
    <s v="tt0122718"/>
    <x v="801"/>
    <x v="801"/>
    <n v="108"/>
    <x v="0"/>
    <n v="1.8"/>
    <x v="5"/>
    <x v="5"/>
    <s v="Comedy"/>
    <x v="27"/>
    <x v="0"/>
    <n v="104118"/>
    <n v="40000000"/>
    <x v="794"/>
    <x v="801"/>
    <x v="0"/>
    <x v="687"/>
    <n v="10"/>
    <x v="7"/>
    <x v="64"/>
    <x v="0"/>
    <x v="107"/>
  </r>
  <r>
    <s v="tt0122933"/>
    <x v="802"/>
    <x v="802"/>
    <n v="103"/>
    <x v="0"/>
    <n v="1.7166666666666666"/>
    <x v="0"/>
    <x v="6"/>
    <s v="unknows"/>
    <x v="13"/>
    <x v="0"/>
    <n v="159720"/>
    <n v="80000000"/>
    <x v="795"/>
    <x v="802"/>
    <x v="0"/>
    <x v="724"/>
    <n v="5"/>
    <x v="3"/>
    <x v="68"/>
    <x v="0"/>
    <x v="69"/>
  </r>
  <r>
    <s v="tt0123964"/>
    <x v="803"/>
    <x v="803"/>
    <n v="108"/>
    <x v="0"/>
    <n v="1.8"/>
    <x v="0"/>
    <x v="6"/>
    <s v="Drama"/>
    <x v="22"/>
    <x v="0"/>
    <n v="53741"/>
    <n v="80000000"/>
    <x v="796"/>
    <x v="803"/>
    <x v="2"/>
    <x v="725"/>
    <n v="13"/>
    <x v="8"/>
    <x v="68"/>
    <x v="0"/>
    <x v="390"/>
  </r>
  <r>
    <s v="tt0124298"/>
    <x v="804"/>
    <x v="804"/>
    <n v="112"/>
    <x v="0"/>
    <n v="1.8666666666666667"/>
    <x v="0"/>
    <x v="3"/>
    <s v="Romance"/>
    <x v="13"/>
    <x v="0"/>
    <n v="70147"/>
    <n v="35000000"/>
    <x v="797"/>
    <x v="804"/>
    <x v="1"/>
    <x v="726"/>
    <n v="27"/>
    <x v="1"/>
    <x v="68"/>
    <x v="0"/>
    <x v="113"/>
  </r>
  <r>
    <s v="tt0124315"/>
    <x v="805"/>
    <x v="805"/>
    <n v="126"/>
    <x v="2"/>
    <n v="2.1"/>
    <x v="3"/>
    <x v="7"/>
    <s v="unknows"/>
    <x v="3"/>
    <x v="1"/>
    <n v="103474"/>
    <n v="24000000"/>
    <x v="798"/>
    <x v="805"/>
    <x v="0"/>
    <x v="727"/>
    <n v="7"/>
    <x v="9"/>
    <x v="68"/>
    <x v="0"/>
    <x v="257"/>
  </r>
  <r>
    <s v="tt0124718"/>
    <x v="806"/>
    <x v="806"/>
    <n v="136"/>
    <x v="2"/>
    <n v="2.2666666666666666"/>
    <x v="3"/>
    <x v="15"/>
    <s v="unknows"/>
    <x v="17"/>
    <x v="0"/>
    <n v="50627"/>
    <n v="25000000"/>
    <x v="799"/>
    <x v="806"/>
    <x v="2"/>
    <x v="728"/>
    <n v="25"/>
    <x v="8"/>
    <x v="64"/>
    <x v="0"/>
    <x v="178"/>
  </r>
  <r>
    <s v="tt0125022"/>
    <x v="807"/>
    <x v="807"/>
    <n v="123"/>
    <x v="2"/>
    <n v="2.0499999999999998"/>
    <x v="0"/>
    <x v="6"/>
    <s v="Romance"/>
    <x v="27"/>
    <x v="0"/>
    <n v="57064"/>
    <n v="35000000"/>
    <x v="800"/>
    <x v="807"/>
    <x v="0"/>
    <x v="729"/>
    <n v="23"/>
    <x v="3"/>
    <x v="0"/>
    <x v="0"/>
    <x v="391"/>
  </r>
  <r>
    <s v="tt0125439"/>
    <x v="808"/>
    <x v="808"/>
    <n v="124"/>
    <x v="2"/>
    <n v="2.0666666666666669"/>
    <x v="0"/>
    <x v="3"/>
    <s v="Romance"/>
    <x v="14"/>
    <x v="1"/>
    <n v="331712"/>
    <n v="42000000"/>
    <x v="801"/>
    <x v="808"/>
    <x v="3"/>
    <x v="730"/>
    <n v="27"/>
    <x v="8"/>
    <x v="68"/>
    <x v="0"/>
    <x v="392"/>
  </r>
  <r>
    <s v="tt0125664"/>
    <x v="809"/>
    <x v="809"/>
    <n v="118"/>
    <x v="0"/>
    <n v="1.9666666666666666"/>
    <x v="2"/>
    <x v="2"/>
    <s v="Drama"/>
    <x v="3"/>
    <x v="1"/>
    <n v="135534"/>
    <n v="82000000"/>
    <x v="802"/>
    <x v="809"/>
    <x v="2"/>
    <x v="731"/>
    <n v="7"/>
    <x v="0"/>
    <x v="68"/>
    <x v="0"/>
    <x v="35"/>
  </r>
  <r>
    <s v="tt0126029"/>
    <x v="810"/>
    <x v="810"/>
    <n v="90"/>
    <x v="0"/>
    <n v="1.5"/>
    <x v="1"/>
    <x v="1"/>
    <s v="Comedy"/>
    <x v="4"/>
    <x v="1"/>
    <n v="715143"/>
    <n v="60000000"/>
    <x v="803"/>
    <x v="810"/>
    <x v="3"/>
    <x v="732"/>
    <n v="22"/>
    <x v="8"/>
    <x v="0"/>
    <x v="0"/>
    <x v="393"/>
  </r>
  <r>
    <s v="tt0126886"/>
    <x v="811"/>
    <x v="811"/>
    <n v="103"/>
    <x v="0"/>
    <n v="1.7166666666666666"/>
    <x v="0"/>
    <x v="7"/>
    <s v="unknows"/>
    <x v="21"/>
    <x v="1"/>
    <n v="101980"/>
    <n v="25000000"/>
    <x v="804"/>
    <x v="811"/>
    <x v="2"/>
    <x v="733"/>
    <n v="23"/>
    <x v="8"/>
    <x v="68"/>
    <x v="0"/>
    <x v="394"/>
  </r>
  <r>
    <s v="tt0127536"/>
    <x v="812"/>
    <x v="812"/>
    <n v="124"/>
    <x v="2"/>
    <n v="2.0666666666666669"/>
    <x v="2"/>
    <x v="3"/>
    <s v="History"/>
    <x v="3"/>
    <x v="1"/>
    <n v="103698"/>
    <n v="30000000"/>
    <x v="805"/>
    <x v="812"/>
    <x v="0"/>
    <x v="734"/>
    <n v="8"/>
    <x v="9"/>
    <x v="64"/>
    <x v="0"/>
    <x v="395"/>
  </r>
  <r>
    <s v="tt0127723"/>
    <x v="813"/>
    <x v="813"/>
    <n v="100"/>
    <x v="0"/>
    <n v="1.6666666666666667"/>
    <x v="0"/>
    <x v="7"/>
    <s v="unknows"/>
    <x v="7"/>
    <x v="0"/>
    <n v="53237"/>
    <n v="10000000"/>
    <x v="806"/>
    <x v="813"/>
    <x v="0"/>
    <x v="701"/>
    <n v="12"/>
    <x v="6"/>
    <x v="64"/>
    <x v="0"/>
    <x v="396"/>
  </r>
  <r>
    <s v="tt0128442"/>
    <x v="814"/>
    <x v="814"/>
    <n v="121"/>
    <x v="2"/>
    <n v="2.0166666666666666"/>
    <x v="4"/>
    <x v="3"/>
    <s v="unknows"/>
    <x v="21"/>
    <x v="1"/>
    <n v="157785"/>
    <n v="12000000"/>
    <x v="807"/>
    <x v="814"/>
    <x v="0"/>
    <x v="735"/>
    <n v="25"/>
    <x v="10"/>
    <x v="64"/>
    <x v="0"/>
    <x v="397"/>
  </r>
  <r>
    <s v="tt0128445"/>
    <x v="815"/>
    <x v="815"/>
    <n v="93"/>
    <x v="0"/>
    <n v="1.55"/>
    <x v="0"/>
    <x v="3"/>
    <s v="Romance"/>
    <x v="2"/>
    <x v="1"/>
    <n v="194953"/>
    <n v="9000000"/>
    <x v="808"/>
    <x v="815"/>
    <x v="1"/>
    <x v="695"/>
    <n v="17"/>
    <x v="9"/>
    <x v="64"/>
    <x v="0"/>
    <x v="308"/>
  </r>
  <r>
    <s v="tt0128853"/>
    <x v="816"/>
    <x v="816"/>
    <n v="119"/>
    <x v="0"/>
    <n v="1.9833333333333334"/>
    <x v="0"/>
    <x v="3"/>
    <s v="Romance"/>
    <x v="13"/>
    <x v="0"/>
    <n v="225057"/>
    <n v="65000000"/>
    <x v="809"/>
    <x v="816"/>
    <x v="3"/>
    <x v="736"/>
    <n v="18"/>
    <x v="0"/>
    <x v="64"/>
    <x v="0"/>
    <x v="253"/>
  </r>
  <r>
    <s v="tt0129167"/>
    <x v="817"/>
    <x v="817"/>
    <n v="86"/>
    <x v="1"/>
    <n v="1.4333333333333333"/>
    <x v="5"/>
    <x v="5"/>
    <s v="Animation"/>
    <x v="12"/>
    <x v="2"/>
    <n v="218332"/>
    <n v="70000000"/>
    <x v="810"/>
    <x v="817"/>
    <x v="2"/>
    <x v="737"/>
    <n v="31"/>
    <x v="7"/>
    <x v="68"/>
    <x v="0"/>
    <x v="398"/>
  </r>
  <r>
    <s v="tt0129290"/>
    <x v="818"/>
    <x v="818"/>
    <n v="115"/>
    <x v="0"/>
    <n v="1.9166666666666667"/>
    <x v="2"/>
    <x v="2"/>
    <s v="Drama"/>
    <x v="22"/>
    <x v="0"/>
    <n v="120204"/>
    <n v="90000000"/>
    <x v="811"/>
    <x v="818"/>
    <x v="3"/>
    <x v="738"/>
    <n v="21"/>
    <x v="4"/>
    <x v="64"/>
    <x v="0"/>
    <x v="258"/>
  </r>
  <r>
    <s v="tt0129387"/>
    <x v="819"/>
    <x v="819"/>
    <n v="119"/>
    <x v="0"/>
    <n v="1.9833333333333334"/>
    <x v="0"/>
    <x v="7"/>
    <s v="unknows"/>
    <x v="1"/>
    <x v="1"/>
    <n v="323657"/>
    <n v="23000000"/>
    <x v="812"/>
    <x v="819"/>
    <x v="3"/>
    <x v="739"/>
    <n v="15"/>
    <x v="7"/>
    <x v="64"/>
    <x v="0"/>
    <x v="262"/>
  </r>
  <r>
    <s v="tt0130018"/>
    <x v="820"/>
    <x v="820"/>
    <n v="100"/>
    <x v="0"/>
    <n v="1.6666666666666667"/>
    <x v="7"/>
    <x v="9"/>
    <s v="Thriller"/>
    <x v="40"/>
    <x v="3"/>
    <n v="77536"/>
    <n v="65000000"/>
    <x v="813"/>
    <x v="820"/>
    <x v="2"/>
    <x v="740"/>
    <n v="13"/>
    <x v="5"/>
    <x v="64"/>
    <x v="0"/>
    <x v="297"/>
  </r>
  <r>
    <s v="tt0130623"/>
    <x v="821"/>
    <x v="821"/>
    <n v="82"/>
    <x v="1"/>
    <n v="1.3666666666666667"/>
    <x v="1"/>
    <x v="1"/>
    <s v="Drama"/>
    <x v="0"/>
    <x v="0"/>
    <n v="65597"/>
    <n v="127500000"/>
    <x v="814"/>
    <x v="821"/>
    <x v="3"/>
    <x v="741"/>
    <n v="13"/>
    <x v="12"/>
    <x v="69"/>
    <x v="0"/>
    <x v="399"/>
  </r>
  <r>
    <s v="tt0131325"/>
    <x v="822"/>
    <x v="822"/>
    <n v="97"/>
    <x v="0"/>
    <n v="1.6166666666666667"/>
    <x v="0"/>
    <x v="11"/>
    <s v="unknows"/>
    <x v="7"/>
    <x v="0"/>
    <n v="73058"/>
    <n v="55000000"/>
    <x v="815"/>
    <x v="822"/>
    <x v="0"/>
    <x v="673"/>
    <n v="13"/>
    <x v="10"/>
    <x v="68"/>
    <x v="0"/>
    <x v="143"/>
  </r>
  <r>
    <s v="tt0131857"/>
    <x v="823"/>
    <x v="823"/>
    <n v="103"/>
    <x v="0"/>
    <n v="1.7166666666666666"/>
    <x v="0"/>
    <x v="15"/>
    <s v="unknows"/>
    <x v="7"/>
    <x v="0"/>
    <n v="65111"/>
    <n v="25000000"/>
    <x v="816"/>
    <x v="823"/>
    <x v="2"/>
    <x v="742"/>
    <n v="28"/>
    <x v="7"/>
    <x v="64"/>
    <x v="0"/>
    <x v="170"/>
  </r>
  <r>
    <s v="tt0132347"/>
    <x v="824"/>
    <x v="824"/>
    <n v="121"/>
    <x v="2"/>
    <n v="2.0166666666666666"/>
    <x v="5"/>
    <x v="2"/>
    <s v="Fantasy"/>
    <x v="28"/>
    <x v="0"/>
    <n v="69798"/>
    <n v="68000000"/>
    <x v="817"/>
    <x v="824"/>
    <x v="2"/>
    <x v="743"/>
    <n v="22"/>
    <x v="7"/>
    <x v="68"/>
    <x v="0"/>
    <x v="400"/>
  </r>
  <r>
    <s v="tt0132477"/>
    <x v="825"/>
    <x v="825"/>
    <n v="108"/>
    <x v="0"/>
    <n v="1.8"/>
    <x v="2"/>
    <x v="3"/>
    <s v="Family"/>
    <x v="10"/>
    <x v="1"/>
    <n v="96276"/>
    <n v="25000000"/>
    <x v="818"/>
    <x v="825"/>
    <x v="1"/>
    <x v="744"/>
    <n v="19"/>
    <x v="2"/>
    <x v="68"/>
    <x v="0"/>
    <x v="183"/>
  </r>
  <r>
    <s v="tt0133093"/>
    <x v="826"/>
    <x v="826"/>
    <n v="136"/>
    <x v="2"/>
    <n v="2.2666666666666666"/>
    <x v="5"/>
    <x v="4"/>
    <s v="unknows"/>
    <x v="20"/>
    <x v="2"/>
    <n v="2002929"/>
    <n v="63000000"/>
    <x v="819"/>
    <x v="826"/>
    <x v="3"/>
    <x v="745"/>
    <n v="24"/>
    <x v="3"/>
    <x v="68"/>
    <x v="0"/>
    <x v="309"/>
  </r>
  <r>
    <s v="tt0133152"/>
    <x v="827"/>
    <x v="827"/>
    <n v="120"/>
    <x v="0"/>
    <n v="2"/>
    <x v="5"/>
    <x v="5"/>
    <s v="Sci-Fi"/>
    <x v="36"/>
    <x v="3"/>
    <n v="225804"/>
    <n v="100000000"/>
    <x v="820"/>
    <x v="827"/>
    <x v="3"/>
    <x v="746"/>
    <n v="26"/>
    <x v="7"/>
    <x v="0"/>
    <x v="0"/>
    <x v="129"/>
  </r>
  <r>
    <s v="tt0133240"/>
    <x v="828"/>
    <x v="828"/>
    <n v="95"/>
    <x v="0"/>
    <n v="1.5833333333333333"/>
    <x v="1"/>
    <x v="1"/>
    <s v="Family"/>
    <x v="14"/>
    <x v="1"/>
    <n v="129009"/>
    <n v="140000000"/>
    <x v="821"/>
    <x v="828"/>
    <x v="2"/>
    <x v="747"/>
    <n v="5"/>
    <x v="5"/>
    <x v="71"/>
    <x v="0"/>
    <x v="401"/>
  </r>
  <r>
    <s v="tt0133751"/>
    <x v="829"/>
    <x v="829"/>
    <n v="104"/>
    <x v="0"/>
    <n v="1.7333333333333334"/>
    <x v="7"/>
    <x v="9"/>
    <s v="Sci-Fi"/>
    <x v="5"/>
    <x v="0"/>
    <n v="132501"/>
    <n v="15000000"/>
    <x v="822"/>
    <x v="829"/>
    <x v="0"/>
    <x v="748"/>
    <n v="12"/>
    <x v="5"/>
    <x v="64"/>
    <x v="0"/>
    <x v="227"/>
  </r>
  <r>
    <s v="tt0133952"/>
    <x v="830"/>
    <x v="830"/>
    <n v="116"/>
    <x v="0"/>
    <n v="1.9333333333333333"/>
    <x v="5"/>
    <x v="16"/>
    <s v="unknows"/>
    <x v="0"/>
    <x v="0"/>
    <n v="76668"/>
    <n v="70000000"/>
    <x v="823"/>
    <x v="830"/>
    <x v="0"/>
    <x v="660"/>
    <n v="6"/>
    <x v="5"/>
    <x v="64"/>
    <x v="0"/>
    <x v="181"/>
  </r>
  <r>
    <s v="tt0134084"/>
    <x v="831"/>
    <x v="831"/>
    <n v="116"/>
    <x v="0"/>
    <n v="1.9333333333333333"/>
    <x v="7"/>
    <x v="9"/>
    <s v="unknows"/>
    <x v="29"/>
    <x v="3"/>
    <n v="160576"/>
    <n v="40000000"/>
    <x v="824"/>
    <x v="831"/>
    <x v="3"/>
    <x v="749"/>
    <n v="3"/>
    <x v="2"/>
    <x v="69"/>
    <x v="0"/>
    <x v="111"/>
  </r>
  <r>
    <s v="tt0134119"/>
    <x v="832"/>
    <x v="832"/>
    <n v="139"/>
    <x v="2"/>
    <n v="2.3166666666666669"/>
    <x v="4"/>
    <x v="3"/>
    <s v="Thriller"/>
    <x v="3"/>
    <x v="1"/>
    <n v="226117"/>
    <n v="40000000"/>
    <x v="825"/>
    <x v="832"/>
    <x v="0"/>
    <x v="750"/>
    <m/>
    <x v="11"/>
    <x v="74"/>
    <x v="0"/>
    <x v="313"/>
  </r>
  <r>
    <s v="tt0134273"/>
    <x v="833"/>
    <x v="833"/>
    <n v="123"/>
    <x v="2"/>
    <n v="2.0499999999999998"/>
    <x v="4"/>
    <x v="3"/>
    <s v="Mystery"/>
    <x v="5"/>
    <x v="0"/>
    <n v="139984"/>
    <n v="40000000"/>
    <x v="826"/>
    <x v="833"/>
    <x v="0"/>
    <x v="744"/>
    <n v="19"/>
    <x v="2"/>
    <x v="68"/>
    <x v="0"/>
    <x v="152"/>
  </r>
  <r>
    <s v="tt0134847"/>
    <x v="834"/>
    <x v="834"/>
    <n v="109"/>
    <x v="0"/>
    <n v="1.8166666666666667"/>
    <x v="5"/>
    <x v="10"/>
    <s v="Sci-Fi"/>
    <x v="16"/>
    <x v="1"/>
    <n v="250080"/>
    <n v="23000000"/>
    <x v="827"/>
    <x v="834"/>
    <x v="0"/>
    <x v="751"/>
    <n v="18"/>
    <x v="2"/>
    <x v="69"/>
    <x v="0"/>
    <x v="402"/>
  </r>
  <r>
    <s v="tt0137363"/>
    <x v="835"/>
    <x v="835"/>
    <n v="117"/>
    <x v="0"/>
    <n v="1.95"/>
    <x v="5"/>
    <x v="6"/>
    <s v="Drama"/>
    <x v="14"/>
    <x v="1"/>
    <n v="90696"/>
    <n v="31000000"/>
    <x v="828"/>
    <x v="835"/>
    <x v="0"/>
    <x v="752"/>
    <n v="19"/>
    <x v="3"/>
    <x v="68"/>
    <x v="0"/>
    <x v="403"/>
  </r>
  <r>
    <s v="tt0137494"/>
    <x v="836"/>
    <x v="836"/>
    <n v="113"/>
    <x v="0"/>
    <n v="1.8833333333333333"/>
    <x v="5"/>
    <x v="6"/>
    <s v="Romance"/>
    <x v="33"/>
    <x v="0"/>
    <n v="122139"/>
    <n v="66000000"/>
    <x v="829"/>
    <x v="836"/>
    <x v="3"/>
    <x v="750"/>
    <m/>
    <x v="11"/>
    <x v="74"/>
    <x v="0"/>
    <x v="287"/>
  </r>
  <r>
    <s v="tt0137523"/>
    <x v="837"/>
    <x v="837"/>
    <n v="139"/>
    <x v="2"/>
    <n v="2.3166666666666669"/>
    <x v="3"/>
    <x v="11"/>
    <s v="unknows"/>
    <x v="42"/>
    <x v="2"/>
    <n v="2252204"/>
    <n v="63000000"/>
    <x v="830"/>
    <x v="837"/>
    <x v="0"/>
    <x v="753"/>
    <n v="10"/>
    <x v="9"/>
    <x v="68"/>
    <x v="0"/>
    <x v="221"/>
  </r>
  <r>
    <s v="tt0138097"/>
    <x v="838"/>
    <x v="838"/>
    <n v="123"/>
    <x v="2"/>
    <n v="2.0499999999999998"/>
    <x v="0"/>
    <x v="3"/>
    <s v="History"/>
    <x v="1"/>
    <x v="1"/>
    <n v="231620"/>
    <n v="25000000"/>
    <x v="831"/>
    <x v="838"/>
    <x v="3"/>
    <x v="754"/>
    <n v="3"/>
    <x v="0"/>
    <x v="64"/>
    <x v="0"/>
    <x v="404"/>
  </r>
  <r>
    <s v="tt0138304"/>
    <x v="839"/>
    <x v="839"/>
    <n v="109"/>
    <x v="0"/>
    <n v="1.8166666666666667"/>
    <x v="3"/>
    <x v="4"/>
    <s v="Thriller"/>
    <x v="35"/>
    <x v="3"/>
    <n v="56968"/>
    <n v="75000000"/>
    <x v="832"/>
    <x v="839"/>
    <x v="2"/>
    <x v="755"/>
    <n v="27"/>
    <x v="10"/>
    <x v="68"/>
    <x v="0"/>
    <x v="405"/>
  </r>
  <r>
    <s v="tt0138524"/>
    <x v="840"/>
    <x v="840"/>
    <n v="100"/>
    <x v="0"/>
    <n v="1.6666666666666667"/>
    <x v="0"/>
    <x v="6"/>
    <s v="Romance"/>
    <x v="33"/>
    <x v="0"/>
    <n v="100633"/>
    <n v="60000000"/>
    <x v="833"/>
    <x v="840"/>
    <x v="0"/>
    <x v="756"/>
    <n v="2"/>
    <x v="9"/>
    <x v="75"/>
    <x v="0"/>
    <x v="103"/>
  </r>
  <r>
    <s v="tt0138704"/>
    <x v="841"/>
    <x v="841"/>
    <n v="84"/>
    <x v="1"/>
    <n v="1.4"/>
    <x v="3"/>
    <x v="10"/>
    <s v="Mystery"/>
    <x v="21"/>
    <x v="1"/>
    <n v="184638"/>
    <n v="60000"/>
    <x v="834"/>
    <x v="841"/>
    <x v="1"/>
    <x v="757"/>
    <n v="19"/>
    <x v="1"/>
    <x v="64"/>
    <x v="0"/>
    <x v="406"/>
  </r>
  <r>
    <s v="tt0138749"/>
    <x v="842"/>
    <x v="842"/>
    <n v="89"/>
    <x v="1"/>
    <n v="1.4833333333333334"/>
    <x v="1"/>
    <x v="1"/>
    <s v="Comedy"/>
    <x v="17"/>
    <x v="0"/>
    <n v="104727"/>
    <n v="95000000"/>
    <x v="835"/>
    <x v="842"/>
    <x v="2"/>
    <x v="758"/>
    <n v="31"/>
    <x v="3"/>
    <x v="69"/>
    <x v="0"/>
    <x v="407"/>
  </r>
  <r>
    <s v="tt0139134"/>
    <x v="843"/>
    <x v="843"/>
    <n v="97"/>
    <x v="0"/>
    <n v="1.6166666666666667"/>
    <x v="3"/>
    <x v="7"/>
    <s v="unknows"/>
    <x v="22"/>
    <x v="0"/>
    <n v="200891"/>
    <n v="10500000"/>
    <x v="836"/>
    <x v="843"/>
    <x v="0"/>
    <x v="750"/>
    <m/>
    <x v="11"/>
    <x v="74"/>
    <x v="0"/>
    <x v="408"/>
  </r>
  <r>
    <s v="tt0139239"/>
    <x v="844"/>
    <x v="844"/>
    <n v="102"/>
    <x v="0"/>
    <n v="1.7"/>
    <x v="0"/>
    <x v="6"/>
    <s v="unknows"/>
    <x v="14"/>
    <x v="1"/>
    <n v="73919"/>
    <n v="20000000"/>
    <x v="837"/>
    <x v="844"/>
    <x v="1"/>
    <x v="759"/>
    <n v="20"/>
    <x v="2"/>
    <x v="68"/>
    <x v="0"/>
    <x v="325"/>
  </r>
  <r>
    <s v="tt0139414"/>
    <x v="845"/>
    <x v="845"/>
    <n v="82"/>
    <x v="1"/>
    <n v="1.3666666666666667"/>
    <x v="5"/>
    <x v="2"/>
    <s v="Horror"/>
    <x v="24"/>
    <x v="3"/>
    <n v="64477"/>
    <n v="35000000"/>
    <x v="838"/>
    <x v="845"/>
    <x v="0"/>
    <x v="760"/>
    <n v="15"/>
    <x v="7"/>
    <x v="68"/>
    <x v="0"/>
    <x v="81"/>
  </r>
  <r>
    <s v="tt0139654"/>
    <x v="846"/>
    <x v="846"/>
    <n v="122"/>
    <x v="2"/>
    <n v="2.0333333333333332"/>
    <x v="4"/>
    <x v="3"/>
    <s v="Thriller"/>
    <x v="8"/>
    <x v="1"/>
    <n v="461237"/>
    <n v="45000000"/>
    <x v="839"/>
    <x v="846"/>
    <x v="0"/>
    <x v="761"/>
    <n v="2"/>
    <x v="9"/>
    <x v="0"/>
    <x v="0"/>
    <x v="409"/>
  </r>
  <r>
    <s v="tt0139809"/>
    <x v="847"/>
    <x v="847"/>
    <n v="100"/>
    <x v="0"/>
    <n v="1.6666666666666667"/>
    <x v="12"/>
    <x v="4"/>
    <s v="Thriller"/>
    <x v="16"/>
    <x v="1"/>
    <n v="75833"/>
    <n v="16000000"/>
    <x v="840"/>
    <x v="847"/>
    <x v="1"/>
    <x v="666"/>
    <n v="16"/>
    <x v="8"/>
    <x v="68"/>
    <x v="0"/>
    <x v="410"/>
  </r>
  <r>
    <s v="tt0140352"/>
    <x v="848"/>
    <x v="848"/>
    <n v="157"/>
    <x v="2"/>
    <n v="2.6166666666666667"/>
    <x v="2"/>
    <x v="3"/>
    <s v="Thriller"/>
    <x v="10"/>
    <x v="1"/>
    <n v="177538"/>
    <n v="90000000"/>
    <x v="841"/>
    <x v="848"/>
    <x v="2"/>
    <x v="762"/>
    <n v="28"/>
    <x v="4"/>
    <x v="68"/>
    <x v="0"/>
    <x v="144"/>
  </r>
  <r>
    <s v="tt0141369"/>
    <x v="849"/>
    <x v="849"/>
    <n v="78"/>
    <x v="1"/>
    <n v="1.3"/>
    <x v="5"/>
    <x v="5"/>
    <s v="Comedy"/>
    <x v="52"/>
    <x v="3"/>
    <n v="50210"/>
    <n v="90000000"/>
    <x v="842"/>
    <x v="849"/>
    <x v="0"/>
    <x v="763"/>
    <n v="18"/>
    <x v="7"/>
    <x v="68"/>
    <x v="0"/>
    <x v="411"/>
  </r>
  <r>
    <s v="tt0141926"/>
    <x v="850"/>
    <x v="850"/>
    <n v="116"/>
    <x v="0"/>
    <n v="1.9333333333333333"/>
    <x v="5"/>
    <x v="13"/>
    <s v="unknows"/>
    <x v="5"/>
    <x v="0"/>
    <n v="85586"/>
    <n v="62000000"/>
    <x v="843"/>
    <x v="850"/>
    <x v="0"/>
    <x v="764"/>
    <n v="17"/>
    <x v="8"/>
    <x v="69"/>
    <x v="0"/>
    <x v="332"/>
  </r>
  <r>
    <s v="tt0142342"/>
    <x v="851"/>
    <x v="851"/>
    <n v="93"/>
    <x v="0"/>
    <n v="1.55"/>
    <x v="0"/>
    <x v="3"/>
    <s v="unknows"/>
    <x v="0"/>
    <x v="0"/>
    <n v="229436"/>
    <n v="34200000"/>
    <x v="844"/>
    <x v="851"/>
    <x v="3"/>
    <x v="765"/>
    <m/>
    <x v="11"/>
    <x v="76"/>
    <x v="0"/>
    <x v="315"/>
  </r>
  <r>
    <s v="tt0142688"/>
    <x v="852"/>
    <x v="852"/>
    <n v="133"/>
    <x v="2"/>
    <n v="2.2166666666666668"/>
    <x v="12"/>
    <x v="16"/>
    <s v="unknows"/>
    <x v="13"/>
    <x v="0"/>
    <n v="193662"/>
    <n v="38000000"/>
    <x v="845"/>
    <x v="852"/>
    <x v="0"/>
    <x v="766"/>
    <n v="25"/>
    <x v="10"/>
    <x v="68"/>
    <x v="0"/>
    <x v="31"/>
  </r>
  <r>
    <s v="tt0143145"/>
    <x v="853"/>
    <x v="853"/>
    <n v="128"/>
    <x v="2"/>
    <n v="2.1333333333333333"/>
    <x v="5"/>
    <x v="5"/>
    <s v="Thriller"/>
    <x v="0"/>
    <x v="0"/>
    <n v="207354"/>
    <n v="135000000"/>
    <x v="846"/>
    <x v="853"/>
    <x v="3"/>
    <x v="767"/>
    <n v="8"/>
    <x v="5"/>
    <x v="68"/>
    <x v="0"/>
    <x v="412"/>
  </r>
  <r>
    <s v="tt0144084"/>
    <x v="854"/>
    <x v="854"/>
    <n v="102"/>
    <x v="0"/>
    <n v="1.7"/>
    <x v="4"/>
    <x v="3"/>
    <s v="Horror"/>
    <x v="2"/>
    <x v="1"/>
    <n v="684500"/>
    <n v="7000000"/>
    <x v="847"/>
    <x v="854"/>
    <x v="0"/>
    <x v="768"/>
    <n v="21"/>
    <x v="1"/>
    <x v="69"/>
    <x v="0"/>
    <x v="413"/>
  </r>
  <r>
    <s v="tt0144117"/>
    <x v="855"/>
    <x v="855"/>
    <n v="108"/>
    <x v="0"/>
    <n v="1.8"/>
    <x v="5"/>
    <x v="6"/>
    <s v="Thriller"/>
    <x v="8"/>
    <x v="1"/>
    <n v="246725"/>
    <n v="6000000"/>
    <x v="848"/>
    <x v="855"/>
    <x v="2"/>
    <x v="769"/>
    <n v="4"/>
    <x v="10"/>
    <x v="68"/>
    <x v="0"/>
    <x v="414"/>
  </r>
  <r>
    <s v="tt0144120"/>
    <x v="856"/>
    <x v="856"/>
    <n v="89"/>
    <x v="1"/>
    <n v="1.4833333333333334"/>
    <x v="0"/>
    <x v="10"/>
    <s v="Thriller"/>
    <x v="29"/>
    <x v="3"/>
    <n v="63092"/>
    <n v="25000000"/>
    <x v="849"/>
    <x v="856"/>
    <x v="0"/>
    <x v="770"/>
    <n v="15"/>
    <x v="4"/>
    <x v="64"/>
    <x v="0"/>
    <x v="415"/>
  </r>
  <r>
    <s v="tt0144214"/>
    <x v="857"/>
    <x v="857"/>
    <n v="116"/>
    <x v="0"/>
    <n v="1.9333333333333333"/>
    <x v="4"/>
    <x v="3"/>
    <s v="Mystery"/>
    <x v="0"/>
    <x v="0"/>
    <n v="62822"/>
    <n v="95000000"/>
    <x v="850"/>
    <x v="857"/>
    <x v="0"/>
    <x v="771"/>
    <n v="15"/>
    <x v="6"/>
    <x v="68"/>
    <x v="0"/>
    <x v="336"/>
  </r>
  <r>
    <s v="tt0144528"/>
    <x v="858"/>
    <x v="858"/>
    <n v="106"/>
    <x v="0"/>
    <n v="1.7666666666666666"/>
    <x v="0"/>
    <x v="7"/>
    <s v="Sci-Fi"/>
    <x v="53"/>
    <x v="3"/>
    <n v="52656"/>
    <n v="84000000"/>
    <x v="851"/>
    <x v="858"/>
    <x v="0"/>
    <x v="772"/>
    <n v="24"/>
    <x v="7"/>
    <x v="69"/>
    <x v="0"/>
    <x v="268"/>
  </r>
  <r>
    <s v="tt0145487"/>
    <x v="859"/>
    <x v="859"/>
    <n v="121"/>
    <x v="2"/>
    <n v="2.0166666666666666"/>
    <x v="5"/>
    <x v="5"/>
    <s v="Sci-Fi"/>
    <x v="3"/>
    <x v="1"/>
    <n v="858624"/>
    <n v="139000000"/>
    <x v="852"/>
    <x v="859"/>
    <x v="3"/>
    <x v="773"/>
    <n v="30"/>
    <x v="8"/>
    <x v="71"/>
    <x v="0"/>
    <x v="86"/>
  </r>
  <r>
    <s v="tt0145531"/>
    <x v="860"/>
    <x v="860"/>
    <n v="103"/>
    <x v="0"/>
    <n v="1.7166666666666666"/>
    <x v="7"/>
    <x v="9"/>
    <s v="unknows"/>
    <x v="27"/>
    <x v="0"/>
    <n v="71335"/>
    <n v="29000000"/>
    <x v="853"/>
    <x v="860"/>
    <x v="0"/>
    <x v="753"/>
    <n v="10"/>
    <x v="9"/>
    <x v="68"/>
    <x v="0"/>
    <x v="416"/>
  </r>
  <r>
    <s v="tt0145660"/>
    <x v="861"/>
    <x v="861"/>
    <n v="95"/>
    <x v="0"/>
    <n v="1.5833333333333333"/>
    <x v="5"/>
    <x v="5"/>
    <s v="Comedy"/>
    <x v="5"/>
    <x v="0"/>
    <n v="244474"/>
    <n v="33000000"/>
    <x v="854"/>
    <x v="861"/>
    <x v="3"/>
    <x v="774"/>
    <n v="8"/>
    <x v="6"/>
    <x v="68"/>
    <x v="0"/>
    <x v="329"/>
  </r>
  <r>
    <s v="tt0145681"/>
    <x v="862"/>
    <x v="862"/>
    <n v="118"/>
    <x v="0"/>
    <n v="1.9666666666666666"/>
    <x v="4"/>
    <x v="3"/>
    <s v="Mystery"/>
    <x v="13"/>
    <x v="0"/>
    <n v="180875"/>
    <n v="73000000"/>
    <x v="855"/>
    <x v="862"/>
    <x v="0"/>
    <x v="775"/>
    <n v="29"/>
    <x v="10"/>
    <x v="68"/>
    <x v="0"/>
    <x v="230"/>
  </r>
  <r>
    <s v="tt0146309"/>
    <x v="863"/>
    <x v="863"/>
    <n v="145"/>
    <x v="2"/>
    <n v="2.4166666666666665"/>
    <x v="3"/>
    <x v="14"/>
    <s v="Thriller"/>
    <x v="21"/>
    <x v="1"/>
    <n v="61719"/>
    <n v="80000000"/>
    <x v="856"/>
    <x v="863"/>
    <x v="2"/>
    <x v="776"/>
    <n v="16"/>
    <x v="0"/>
    <x v="69"/>
    <x v="0"/>
    <x v="164"/>
  </r>
  <r>
    <s v="tt0146316"/>
    <x v="864"/>
    <x v="864"/>
    <n v="100"/>
    <x v="0"/>
    <n v="1.6666666666666667"/>
    <x v="5"/>
    <x v="5"/>
    <s v="Fantasy"/>
    <x v="36"/>
    <x v="3"/>
    <n v="216189"/>
    <n v="115000000"/>
    <x v="857"/>
    <x v="864"/>
    <x v="3"/>
    <x v="777"/>
    <n v="11"/>
    <x v="6"/>
    <x v="0"/>
    <x v="0"/>
    <x v="336"/>
  </r>
  <r>
    <s v="tt0146336"/>
    <x v="865"/>
    <x v="865"/>
    <n v="99"/>
    <x v="0"/>
    <n v="1.65"/>
    <x v="7"/>
    <x v="9"/>
    <s v="Thriller"/>
    <x v="29"/>
    <x v="3"/>
    <n v="70483"/>
    <n v="14000000"/>
    <x v="858"/>
    <x v="865"/>
    <x v="0"/>
    <x v="778"/>
    <n v="25"/>
    <x v="9"/>
    <x v="64"/>
    <x v="0"/>
    <x v="417"/>
  </r>
  <r>
    <s v="tt0146675"/>
    <x v="866"/>
    <x v="866"/>
    <n v="122"/>
    <x v="2"/>
    <n v="2.0333333333333332"/>
    <x v="5"/>
    <x v="0"/>
    <s v="Horror"/>
    <x v="24"/>
    <x v="3"/>
    <n v="115372"/>
    <n v="100000000"/>
    <x v="859"/>
    <x v="866"/>
    <x v="3"/>
    <x v="779"/>
    <n v="16"/>
    <x v="5"/>
    <x v="68"/>
    <x v="0"/>
    <x v="101"/>
  </r>
  <r>
    <s v="tt0146838"/>
    <x v="867"/>
    <x v="867"/>
    <n v="162"/>
    <x v="2"/>
    <n v="2.7"/>
    <x v="3"/>
    <x v="15"/>
    <s v="unknows"/>
    <x v="17"/>
    <x v="0"/>
    <n v="124399"/>
    <n v="55000000"/>
    <x v="860"/>
    <x v="867"/>
    <x v="0"/>
    <x v="780"/>
    <n v="16"/>
    <x v="0"/>
    <x v="68"/>
    <x v="0"/>
    <x v="146"/>
  </r>
  <r>
    <s v="tt0146882"/>
    <x v="868"/>
    <x v="868"/>
    <n v="113"/>
    <x v="0"/>
    <n v="1.8833333333333333"/>
    <x v="0"/>
    <x v="3"/>
    <s v="Music"/>
    <x v="3"/>
    <x v="1"/>
    <n v="187168"/>
    <n v="30000000"/>
    <x v="861"/>
    <x v="868"/>
    <x v="0"/>
    <x v="781"/>
    <n v="17"/>
    <x v="3"/>
    <x v="69"/>
    <x v="0"/>
    <x v="165"/>
  </r>
  <r>
    <s v="tt0146984"/>
    <x v="869"/>
    <x v="869"/>
    <n v="126"/>
    <x v="2"/>
    <n v="2.1"/>
    <x v="3"/>
    <x v="0"/>
    <s v="Sport"/>
    <x v="13"/>
    <x v="0"/>
    <n v="58773"/>
    <n v="80000000"/>
    <x v="862"/>
    <x v="869"/>
    <x v="2"/>
    <x v="782"/>
    <n v="29"/>
    <x v="4"/>
    <x v="69"/>
    <x v="0"/>
    <x v="74"/>
  </r>
  <r>
    <s v="tt0147612"/>
    <x v="870"/>
    <x v="870"/>
    <n v="134"/>
    <x v="2"/>
    <n v="2.2333333333333334"/>
    <x v="0"/>
    <x v="3"/>
    <s v="unknows"/>
    <x v="8"/>
    <x v="1"/>
    <n v="73294"/>
    <n v="2200000"/>
    <x v="863"/>
    <x v="870"/>
    <x v="1"/>
    <x v="676"/>
    <n v="15"/>
    <x v="12"/>
    <x v="64"/>
    <x v="0"/>
    <x v="418"/>
  </r>
  <r>
    <s v="tt0147800"/>
    <x v="871"/>
    <x v="871"/>
    <n v="97"/>
    <x v="0"/>
    <n v="1.6166666666666667"/>
    <x v="0"/>
    <x v="3"/>
    <s v="Romance"/>
    <x v="21"/>
    <x v="1"/>
    <n v="370412"/>
    <n v="30000000"/>
    <x v="864"/>
    <x v="871"/>
    <x v="0"/>
    <x v="783"/>
    <n v="31"/>
    <x v="3"/>
    <x v="68"/>
    <x v="0"/>
    <x v="419"/>
  </r>
  <r>
    <s v="tt0149261"/>
    <x v="872"/>
    <x v="872"/>
    <n v="105"/>
    <x v="0"/>
    <n v="1.75"/>
    <x v="5"/>
    <x v="5"/>
    <s v="Sci-Fi"/>
    <x v="32"/>
    <x v="3"/>
    <n v="140629"/>
    <n v="60000000"/>
    <x v="865"/>
    <x v="872"/>
    <x v="3"/>
    <x v="784"/>
    <n v="26"/>
    <x v="7"/>
    <x v="68"/>
    <x v="0"/>
    <x v="171"/>
  </r>
  <r>
    <s v="tt0150377"/>
    <x v="873"/>
    <x v="873"/>
    <n v="105"/>
    <x v="0"/>
    <n v="1.75"/>
    <x v="4"/>
    <x v="3"/>
    <s v="Mystery"/>
    <x v="7"/>
    <x v="0"/>
    <n v="93162"/>
    <n v="70000000"/>
    <x v="866"/>
    <x v="873"/>
    <x v="3"/>
    <x v="785"/>
    <n v="21"/>
    <x v="9"/>
    <x v="68"/>
    <x v="0"/>
    <x v="179"/>
  </r>
  <r>
    <s v="tt0151137"/>
    <x v="874"/>
    <x v="874"/>
    <n v="158"/>
    <x v="2"/>
    <n v="2.6333333333333333"/>
    <x v="1"/>
    <x v="18"/>
    <s v="Drama"/>
    <x v="0"/>
    <x v="0"/>
    <n v="68875"/>
    <n v="85000000"/>
    <x v="867"/>
    <x v="874"/>
    <x v="2"/>
    <x v="786"/>
    <n v="18"/>
    <x v="4"/>
    <x v="68"/>
    <x v="0"/>
    <x v="339"/>
  </r>
  <r>
    <s v="tt0151738"/>
    <x v="875"/>
    <x v="875"/>
    <n v="107"/>
    <x v="0"/>
    <n v="1.7833333333333334"/>
    <x v="0"/>
    <x v="3"/>
    <s v="Romance"/>
    <x v="34"/>
    <x v="0"/>
    <n v="95983"/>
    <n v="25000000"/>
    <x v="868"/>
    <x v="875"/>
    <x v="0"/>
    <x v="787"/>
    <n v="26"/>
    <x v="3"/>
    <x v="68"/>
    <x v="0"/>
    <x v="346"/>
  </r>
  <r>
    <s v="tt0151804"/>
    <x v="876"/>
    <x v="876"/>
    <n v="89"/>
    <x v="1"/>
    <n v="1.4833333333333334"/>
    <x v="0"/>
    <x v="11"/>
    <s v="unknows"/>
    <x v="2"/>
    <x v="1"/>
    <n v="281496"/>
    <n v="10000000"/>
    <x v="869"/>
    <x v="876"/>
    <x v="1"/>
    <x v="744"/>
    <n v="19"/>
    <x v="2"/>
    <x v="68"/>
    <x v="0"/>
    <x v="420"/>
  </r>
  <r>
    <s v="tt0154420"/>
    <x v="877"/>
    <x v="877"/>
    <n v="105"/>
    <x v="0"/>
    <n v="1.75"/>
    <x v="3"/>
    <x v="11"/>
    <s v="unknows"/>
    <x v="12"/>
    <x v="2"/>
    <n v="91873"/>
    <n v="1300000"/>
    <x v="870"/>
    <x v="877"/>
    <x v="1"/>
    <x v="788"/>
    <n v="17"/>
    <x v="12"/>
    <x v="64"/>
    <x v="0"/>
    <x v="421"/>
  </r>
  <r>
    <s v="tt0154506"/>
    <x v="878"/>
    <x v="878"/>
    <n v="69"/>
    <x v="1"/>
    <n v="1.1499999999999999"/>
    <x v="4"/>
    <x v="9"/>
    <s v="Thriller"/>
    <x v="15"/>
    <x v="1"/>
    <n v="99219"/>
    <n v="6000"/>
    <x v="871"/>
    <x v="878"/>
    <x v="1"/>
    <x v="789"/>
    <n v="24"/>
    <x v="8"/>
    <x v="64"/>
    <x v="0"/>
    <x v="422"/>
  </r>
  <r>
    <s v="tt0155267"/>
    <x v="879"/>
    <x v="879"/>
    <n v="113"/>
    <x v="0"/>
    <n v="1.8833333333333333"/>
    <x v="4"/>
    <x v="7"/>
    <s v="Thriller"/>
    <x v="22"/>
    <x v="0"/>
    <n v="98256"/>
    <n v="48000000"/>
    <x v="872"/>
    <x v="879"/>
    <x v="0"/>
    <x v="790"/>
    <n v="27"/>
    <x v="7"/>
    <x v="68"/>
    <x v="0"/>
    <x v="157"/>
  </r>
  <r>
    <s v="tt0155975"/>
    <x v="880"/>
    <x v="880"/>
    <n v="105"/>
    <x v="0"/>
    <n v="1.75"/>
    <x v="7"/>
    <x v="9"/>
    <s v="Thriller"/>
    <x v="48"/>
    <x v="3"/>
    <n v="50128"/>
    <n v="60000000"/>
    <x v="873"/>
    <x v="880"/>
    <x v="2"/>
    <x v="625"/>
    <m/>
    <x v="11"/>
    <x v="65"/>
    <x v="0"/>
    <x v="215"/>
  </r>
  <r>
    <s v="tt0158983"/>
    <x v="881"/>
    <x v="881"/>
    <n v="81"/>
    <x v="1"/>
    <n v="1.35"/>
    <x v="11"/>
    <x v="2"/>
    <s v="Fantasy"/>
    <x v="8"/>
    <x v="1"/>
    <n v="212252"/>
    <n v="21000000"/>
    <x v="874"/>
    <x v="881"/>
    <x v="0"/>
    <x v="791"/>
    <n v="17"/>
    <x v="6"/>
    <x v="68"/>
    <x v="0"/>
    <x v="423"/>
  </r>
  <r>
    <s v="tt0159097"/>
    <x v="882"/>
    <x v="882"/>
    <n v="97"/>
    <x v="0"/>
    <n v="1.6166666666666667"/>
    <x v="3"/>
    <x v="7"/>
    <s v="unknows"/>
    <x v="14"/>
    <x v="1"/>
    <n v="164684"/>
    <n v="9000000"/>
    <x v="875"/>
    <x v="882"/>
    <x v="1"/>
    <x v="792"/>
    <n v="19"/>
    <x v="12"/>
    <x v="68"/>
    <x v="0"/>
    <x v="424"/>
  </r>
  <r>
    <s v="tt0159273"/>
    <x v="883"/>
    <x v="883"/>
    <n v="106"/>
    <x v="0"/>
    <n v="1.7666666666666666"/>
    <x v="5"/>
    <x v="3"/>
    <s v="Thriller"/>
    <x v="0"/>
    <x v="0"/>
    <n v="110865"/>
    <n v="40000000"/>
    <x v="876"/>
    <x v="883"/>
    <x v="0"/>
    <x v="793"/>
    <n v="17"/>
    <x v="5"/>
    <x v="0"/>
    <x v="0"/>
    <x v="425"/>
  </r>
  <r>
    <s v="tt0159365"/>
    <x v="884"/>
    <x v="884"/>
    <n v="154"/>
    <x v="2"/>
    <n v="2.5666666666666669"/>
    <x v="1"/>
    <x v="3"/>
    <s v="Romance"/>
    <x v="14"/>
    <x v="1"/>
    <n v="153901"/>
    <n v="79000000"/>
    <x v="877"/>
    <x v="884"/>
    <x v="0"/>
    <x v="794"/>
    <n v="7"/>
    <x v="0"/>
    <x v="75"/>
    <x v="0"/>
    <x v="313"/>
  </r>
  <r>
    <s v="tt0160127"/>
    <x v="885"/>
    <x v="885"/>
    <n v="98"/>
    <x v="0"/>
    <n v="1.6333333333333333"/>
    <x v="5"/>
    <x v="5"/>
    <s v="Comedy"/>
    <x v="29"/>
    <x v="3"/>
    <n v="193633"/>
    <n v="93000000"/>
    <x v="878"/>
    <x v="885"/>
    <x v="3"/>
    <x v="795"/>
    <n v="22"/>
    <x v="4"/>
    <x v="69"/>
    <x v="0"/>
    <x v="426"/>
  </r>
  <r>
    <s v="tt0160862"/>
    <x v="886"/>
    <x v="886"/>
    <n v="95"/>
    <x v="0"/>
    <n v="1.5833333333333333"/>
    <x v="0"/>
    <x v="7"/>
    <s v="unknows"/>
    <x v="32"/>
    <x v="3"/>
    <n v="101190"/>
    <n v="10000000"/>
    <x v="879"/>
    <x v="886"/>
    <x v="0"/>
    <x v="796"/>
    <n v="19"/>
    <x v="1"/>
    <x v="68"/>
    <x v="0"/>
    <x v="427"/>
  </r>
  <r>
    <s v="tt0161081"/>
    <x v="887"/>
    <x v="887"/>
    <n v="130"/>
    <x v="2"/>
    <n v="2.1666666666666665"/>
    <x v="3"/>
    <x v="10"/>
    <s v="Mystery"/>
    <x v="5"/>
    <x v="0"/>
    <n v="133490"/>
    <n v="100000000"/>
    <x v="880"/>
    <x v="887"/>
    <x v="3"/>
    <x v="797"/>
    <n v="18"/>
    <x v="7"/>
    <x v="69"/>
    <x v="0"/>
    <x v="115"/>
  </r>
  <r>
    <s v="tt0162222"/>
    <x v="888"/>
    <x v="888"/>
    <n v="143"/>
    <x v="2"/>
    <n v="2.3833333333333333"/>
    <x v="1"/>
    <x v="3"/>
    <s v="Romance"/>
    <x v="10"/>
    <x v="1"/>
    <n v="623747"/>
    <n v="90000000"/>
    <x v="881"/>
    <x v="888"/>
    <x v="3"/>
    <x v="798"/>
    <n v="7"/>
    <x v="0"/>
    <x v="69"/>
    <x v="0"/>
    <x v="115"/>
  </r>
  <r>
    <s v="tt0162346"/>
    <x v="889"/>
    <x v="889"/>
    <n v="111"/>
    <x v="0"/>
    <n v="1.85"/>
    <x v="0"/>
    <x v="3"/>
    <s v="unknows"/>
    <x v="21"/>
    <x v="1"/>
    <n v="125108"/>
    <n v="7000000"/>
    <x v="882"/>
    <x v="889"/>
    <x v="1"/>
    <x v="799"/>
    <n v="16"/>
    <x v="6"/>
    <x v="0"/>
    <x v="0"/>
    <x v="428"/>
  </r>
  <r>
    <s v="tt0162650"/>
    <x v="890"/>
    <x v="890"/>
    <n v="99"/>
    <x v="0"/>
    <n v="1.65"/>
    <x v="5"/>
    <x v="6"/>
    <s v="Thriller"/>
    <x v="34"/>
    <x v="0"/>
    <n v="79802"/>
    <n v="46000000"/>
    <x v="883"/>
    <x v="890"/>
    <x v="0"/>
    <x v="800"/>
    <n v="16"/>
    <x v="6"/>
    <x v="69"/>
    <x v="0"/>
    <x v="209"/>
  </r>
  <r>
    <s v="tt0162661"/>
    <x v="891"/>
    <x v="891"/>
    <n v="105"/>
    <x v="0"/>
    <n v="1.75"/>
    <x v="8"/>
    <x v="10"/>
    <s v="Mystery"/>
    <x v="21"/>
    <x v="1"/>
    <n v="377939"/>
    <n v="100000000"/>
    <x v="884"/>
    <x v="891"/>
    <x v="3"/>
    <x v="750"/>
    <m/>
    <x v="11"/>
    <x v="74"/>
    <x v="0"/>
    <x v="129"/>
  </r>
  <r>
    <s v="tt0163025"/>
    <x v="892"/>
    <x v="892"/>
    <n v="92"/>
    <x v="0"/>
    <n v="1.5333333333333334"/>
    <x v="5"/>
    <x v="5"/>
    <s v="Sci-Fi"/>
    <x v="32"/>
    <x v="3"/>
    <n v="335709"/>
    <n v="93000000"/>
    <x v="885"/>
    <x v="892"/>
    <x v="3"/>
    <x v="801"/>
    <n v="16"/>
    <x v="7"/>
    <x v="0"/>
    <x v="0"/>
    <x v="183"/>
  </r>
  <r>
    <s v="tt0163187"/>
    <x v="893"/>
    <x v="893"/>
    <n v="116"/>
    <x v="0"/>
    <n v="1.9333333333333333"/>
    <x v="0"/>
    <x v="7"/>
    <s v="unknows"/>
    <x v="29"/>
    <x v="3"/>
    <n v="102774"/>
    <n v="70000000"/>
    <x v="886"/>
    <x v="893"/>
    <x v="3"/>
    <x v="802"/>
    <n v="25"/>
    <x v="7"/>
    <x v="68"/>
    <x v="0"/>
    <x v="156"/>
  </r>
  <r>
    <s v="tt0163651"/>
    <x v="894"/>
    <x v="894"/>
    <n v="95"/>
    <x v="0"/>
    <n v="1.5833333333333333"/>
    <x v="0"/>
    <x v="11"/>
    <s v="unknows"/>
    <x v="16"/>
    <x v="1"/>
    <n v="425310"/>
    <n v="11000000"/>
    <x v="887"/>
    <x v="894"/>
    <x v="3"/>
    <x v="803"/>
    <n v="7"/>
    <x v="7"/>
    <x v="68"/>
    <x v="0"/>
    <x v="429"/>
  </r>
  <r>
    <s v="tt0163978"/>
    <x v="895"/>
    <x v="895"/>
    <n v="119"/>
    <x v="0"/>
    <n v="1.9833333333333334"/>
    <x v="1"/>
    <x v="3"/>
    <s v="Romance"/>
    <x v="5"/>
    <x v="0"/>
    <n v="249691"/>
    <n v="50000000"/>
    <x v="888"/>
    <x v="895"/>
    <x v="0"/>
    <x v="804"/>
    <n v="2"/>
    <x v="2"/>
    <x v="69"/>
    <x v="0"/>
    <x v="272"/>
  </r>
  <r>
    <s v="tt0163988"/>
    <x v="896"/>
    <x v="896"/>
    <n v="121"/>
    <x v="2"/>
    <n v="2.0166666666666666"/>
    <x v="3"/>
    <x v="16"/>
    <s v="unknows"/>
    <x v="22"/>
    <x v="0"/>
    <n v="74581"/>
    <n v="55000000"/>
    <x v="889"/>
    <x v="896"/>
    <x v="2"/>
    <x v="805"/>
    <n v="22"/>
    <x v="4"/>
    <x v="68"/>
    <x v="0"/>
    <x v="22"/>
  </r>
  <r>
    <s v="tt0164052"/>
    <x v="897"/>
    <x v="897"/>
    <n v="112"/>
    <x v="0"/>
    <n v="1.8666666666666667"/>
    <x v="5"/>
    <x v="10"/>
    <s v="Sci-Fi"/>
    <x v="24"/>
    <x v="3"/>
    <n v="136378"/>
    <n v="95000000"/>
    <x v="890"/>
    <x v="897"/>
    <x v="0"/>
    <x v="806"/>
    <n v="2"/>
    <x v="10"/>
    <x v="69"/>
    <x v="0"/>
    <x v="159"/>
  </r>
  <r>
    <s v="tt0164181"/>
    <x v="898"/>
    <x v="898"/>
    <n v="99"/>
    <x v="0"/>
    <n v="1.65"/>
    <x v="7"/>
    <x v="9"/>
    <s v="Thriller"/>
    <x v="17"/>
    <x v="0"/>
    <n v="85842"/>
    <n v="12000000"/>
    <x v="891"/>
    <x v="898"/>
    <x v="1"/>
    <x v="807"/>
    <n v="28"/>
    <x v="7"/>
    <x v="68"/>
    <x v="0"/>
    <x v="430"/>
  </r>
  <r>
    <s v="tt0164184"/>
    <x v="899"/>
    <x v="899"/>
    <n v="124"/>
    <x v="2"/>
    <n v="2.0666666666666669"/>
    <x v="5"/>
    <x v="3"/>
    <s v="Thriller"/>
    <x v="0"/>
    <x v="0"/>
    <n v="122549"/>
    <n v="68000000"/>
    <x v="892"/>
    <x v="899"/>
    <x v="3"/>
    <x v="808"/>
    <n v="29"/>
    <x v="12"/>
    <x v="71"/>
    <x v="0"/>
    <x v="180"/>
  </r>
  <r>
    <s v="tt0164334"/>
    <x v="900"/>
    <x v="900"/>
    <n v="104"/>
    <x v="0"/>
    <n v="1.7333333333333334"/>
    <x v="3"/>
    <x v="16"/>
    <s v="unknows"/>
    <x v="0"/>
    <x v="0"/>
    <n v="94136"/>
    <n v="60000000"/>
    <x v="893"/>
    <x v="900"/>
    <x v="0"/>
    <x v="809"/>
    <n v="2"/>
    <x v="8"/>
    <x v="0"/>
    <x v="0"/>
    <x v="338"/>
  </r>
  <r>
    <s v="tt0164912"/>
    <x v="901"/>
    <x v="901"/>
    <n v="84"/>
    <x v="1"/>
    <n v="1.4"/>
    <x v="1"/>
    <x v="2"/>
    <s v="Family"/>
    <x v="34"/>
    <x v="0"/>
    <n v="145291"/>
    <n v="133000000"/>
    <x v="894"/>
    <x v="901"/>
    <x v="3"/>
    <x v="810"/>
    <n v="5"/>
    <x v="0"/>
    <x v="68"/>
    <x v="0"/>
    <x v="431"/>
  </r>
  <r>
    <s v="tt0165929"/>
    <x v="902"/>
    <x v="902"/>
    <n v="115"/>
    <x v="0"/>
    <n v="1.9166666666666667"/>
    <x v="5"/>
    <x v="6"/>
    <s v="Thriller"/>
    <x v="28"/>
    <x v="0"/>
    <n v="72842"/>
    <n v="25000000"/>
    <x v="895"/>
    <x v="902"/>
    <x v="0"/>
    <x v="811"/>
    <n v="20"/>
    <x v="3"/>
    <x v="69"/>
    <x v="0"/>
    <x v="432"/>
  </r>
  <r>
    <s v="tt0165982"/>
    <x v="903"/>
    <x v="903"/>
    <n v="88"/>
    <x v="1"/>
    <n v="1.4666666666666666"/>
    <x v="1"/>
    <x v="1"/>
    <s v="Comedy"/>
    <x v="13"/>
    <x v="0"/>
    <n v="58182"/>
    <n v="60000000"/>
    <x v="896"/>
    <x v="903"/>
    <x v="0"/>
    <x v="812"/>
    <n v="22"/>
    <x v="6"/>
    <x v="75"/>
    <x v="0"/>
    <x v="433"/>
  </r>
  <r>
    <s v="tt0166813"/>
    <x v="904"/>
    <x v="904"/>
    <n v="83"/>
    <x v="1"/>
    <n v="1.3833333333333333"/>
    <x v="1"/>
    <x v="1"/>
    <s v="Drama"/>
    <x v="14"/>
    <x v="1"/>
    <n v="82910"/>
    <n v="80000000"/>
    <x v="897"/>
    <x v="904"/>
    <x v="0"/>
    <x v="813"/>
    <n v="18"/>
    <x v="12"/>
    <x v="71"/>
    <x v="0"/>
    <x v="434"/>
  </r>
  <r>
    <s v="tt0166896"/>
    <x v="905"/>
    <x v="905"/>
    <n v="112"/>
    <x v="0"/>
    <n v="1.8666666666666667"/>
    <x v="2"/>
    <x v="3"/>
    <s v="unknows"/>
    <x v="9"/>
    <x v="2"/>
    <n v="95160"/>
    <n v="10000000"/>
    <x v="898"/>
    <x v="905"/>
    <x v="2"/>
    <x v="672"/>
    <n v="21"/>
    <x v="12"/>
    <x v="68"/>
    <x v="0"/>
    <x v="41"/>
  </r>
  <r>
    <s v="tt0166924"/>
    <x v="906"/>
    <x v="906"/>
    <n v="147"/>
    <x v="2"/>
    <n v="2.4500000000000002"/>
    <x v="3"/>
    <x v="9"/>
    <s v="Thriller"/>
    <x v="4"/>
    <x v="1"/>
    <n v="375213"/>
    <n v="15000000"/>
    <x v="899"/>
    <x v="906"/>
    <x v="1"/>
    <x v="814"/>
    <n v="16"/>
    <x v="12"/>
    <x v="0"/>
    <x v="0"/>
    <x v="41"/>
  </r>
  <r>
    <s v="tt0167190"/>
    <x v="907"/>
    <x v="907"/>
    <n v="122"/>
    <x v="2"/>
    <n v="2.0333333333333332"/>
    <x v="5"/>
    <x v="5"/>
    <s v="Fantasy"/>
    <x v="22"/>
    <x v="0"/>
    <n v="344058"/>
    <n v="66000000"/>
    <x v="900"/>
    <x v="907"/>
    <x v="0"/>
    <x v="815"/>
    <n v="30"/>
    <x v="3"/>
    <x v="77"/>
    <x v="0"/>
    <x v="351"/>
  </r>
  <r>
    <s v="tt0167260"/>
    <x v="908"/>
    <x v="908"/>
    <n v="201"/>
    <x v="2"/>
    <n v="3.35"/>
    <x v="5"/>
    <x v="5"/>
    <s v="Drama"/>
    <x v="19"/>
    <x v="2"/>
    <n v="1929275"/>
    <n v="94000000"/>
    <x v="901"/>
    <x v="908"/>
    <x v="3"/>
    <x v="816"/>
    <n v="1"/>
    <x v="0"/>
    <x v="75"/>
    <x v="0"/>
    <x v="223"/>
  </r>
  <r>
    <s v="tt0167261"/>
    <x v="909"/>
    <x v="909"/>
    <n v="179"/>
    <x v="2"/>
    <n v="2.9833333333333334"/>
    <x v="5"/>
    <x v="5"/>
    <s v="Drama"/>
    <x v="42"/>
    <x v="2"/>
    <n v="1739800"/>
    <n v="94000000"/>
    <x v="902"/>
    <x v="909"/>
    <x v="3"/>
    <x v="817"/>
    <n v="5"/>
    <x v="0"/>
    <x v="71"/>
    <x v="0"/>
    <x v="223"/>
  </r>
  <r>
    <s v="tt0167404"/>
    <x v="910"/>
    <x v="910"/>
    <n v="107"/>
    <x v="0"/>
    <n v="1.7833333333333334"/>
    <x v="3"/>
    <x v="9"/>
    <s v="Thriller"/>
    <x v="18"/>
    <x v="2"/>
    <n v="1030294"/>
    <n v="40000000"/>
    <x v="903"/>
    <x v="910"/>
    <x v="3"/>
    <x v="818"/>
    <n v="2"/>
    <x v="10"/>
    <x v="68"/>
    <x v="0"/>
    <x v="435"/>
  </r>
  <r>
    <s v="tt0168629"/>
    <x v="911"/>
    <x v="911"/>
    <n v="140"/>
    <x v="2"/>
    <n v="2.3333333333333335"/>
    <x v="4"/>
    <x v="3"/>
    <s v="Musical"/>
    <x v="4"/>
    <x v="1"/>
    <n v="114813"/>
    <n v="12800000"/>
    <x v="904"/>
    <x v="911"/>
    <x v="0"/>
    <x v="819"/>
    <n v="17"/>
    <x v="12"/>
    <x v="69"/>
    <x v="0"/>
    <x v="436"/>
  </r>
  <r>
    <s v="tt0169547"/>
    <x v="912"/>
    <x v="912"/>
    <n v="122"/>
    <x v="2"/>
    <n v="2.0333333333333332"/>
    <x v="3"/>
    <x v="11"/>
    <s v="unknows"/>
    <x v="6"/>
    <x v="2"/>
    <n v="1191296"/>
    <n v="15000000"/>
    <x v="905"/>
    <x v="912"/>
    <x v="3"/>
    <x v="820"/>
    <n v="8"/>
    <x v="9"/>
    <x v="68"/>
    <x v="0"/>
    <x v="437"/>
  </r>
  <r>
    <s v="tt0170016"/>
    <x v="913"/>
    <x v="913"/>
    <n v="104"/>
    <x v="0"/>
    <n v="1.7333333333333334"/>
    <x v="0"/>
    <x v="19"/>
    <s v="Fantasy"/>
    <x v="33"/>
    <x v="0"/>
    <n v="273532"/>
    <n v="123000000"/>
    <x v="906"/>
    <x v="913"/>
    <x v="3"/>
    <x v="821"/>
    <n v="8"/>
    <x v="5"/>
    <x v="69"/>
    <x v="0"/>
    <x v="117"/>
  </r>
  <r>
    <s v="tt0171363"/>
    <x v="914"/>
    <x v="914"/>
    <n v="113"/>
    <x v="0"/>
    <n v="1.8833333333333333"/>
    <x v="8"/>
    <x v="10"/>
    <s v="Mystery"/>
    <x v="31"/>
    <x v="3"/>
    <n v="79582"/>
    <n v="80000000"/>
    <x v="907"/>
    <x v="914"/>
    <x v="0"/>
    <x v="822"/>
    <n v="20"/>
    <x v="7"/>
    <x v="68"/>
    <x v="0"/>
    <x v="275"/>
  </r>
  <r>
    <s v="tt0171433"/>
    <x v="915"/>
    <x v="915"/>
    <n v="128"/>
    <x v="2"/>
    <n v="2.1333333333333333"/>
    <x v="0"/>
    <x v="3"/>
    <s v="Romance"/>
    <x v="0"/>
    <x v="0"/>
    <n v="52904"/>
    <n v="29000000"/>
    <x v="908"/>
    <x v="915"/>
    <x v="0"/>
    <x v="823"/>
    <n v="14"/>
    <x v="8"/>
    <x v="69"/>
    <x v="0"/>
    <x v="438"/>
  </r>
  <r>
    <s v="tt0171804"/>
    <x v="916"/>
    <x v="916"/>
    <n v="118"/>
    <x v="0"/>
    <n v="1.9666666666666666"/>
    <x v="2"/>
    <x v="6"/>
    <s v="Drama"/>
    <x v="15"/>
    <x v="1"/>
    <n v="101931"/>
    <n v="2000000"/>
    <x v="909"/>
    <x v="916"/>
    <x v="1"/>
    <x v="750"/>
    <m/>
    <x v="11"/>
    <x v="74"/>
    <x v="0"/>
    <x v="439"/>
  </r>
  <r>
    <s v="tt0172156"/>
    <x v="917"/>
    <x v="917"/>
    <n v="147"/>
    <x v="2"/>
    <n v="2.4500000000000002"/>
    <x v="5"/>
    <x v="2"/>
    <s v="Crime"/>
    <x v="5"/>
    <x v="0"/>
    <n v="262476"/>
    <n v="130000000"/>
    <x v="910"/>
    <x v="917"/>
    <x v="3"/>
    <x v="824"/>
    <n v="9"/>
    <x v="7"/>
    <x v="75"/>
    <x v="0"/>
    <x v="281"/>
  </r>
  <r>
    <s v="tt0172493"/>
    <x v="918"/>
    <x v="918"/>
    <n v="127"/>
    <x v="2"/>
    <n v="2.1166666666666667"/>
    <x v="2"/>
    <x v="3"/>
    <s v="unknows"/>
    <x v="21"/>
    <x v="1"/>
    <n v="204574"/>
    <n v="40000000"/>
    <x v="911"/>
    <x v="918"/>
    <x v="1"/>
    <x v="825"/>
    <n v="8"/>
    <x v="0"/>
    <x v="68"/>
    <x v="0"/>
    <x v="0"/>
  </r>
  <r>
    <s v="tt0172495"/>
    <x v="919"/>
    <x v="919"/>
    <n v="155"/>
    <x v="2"/>
    <n v="2.5833333333333335"/>
    <x v="5"/>
    <x v="5"/>
    <s v="Drama"/>
    <x v="25"/>
    <x v="2"/>
    <n v="1573937"/>
    <n v="103000000"/>
    <x v="912"/>
    <x v="919"/>
    <x v="3"/>
    <x v="826"/>
    <n v="1"/>
    <x v="12"/>
    <x v="69"/>
    <x v="0"/>
    <x v="59"/>
  </r>
  <r>
    <s v="tt0173840"/>
    <x v="920"/>
    <x v="920"/>
    <n v="106"/>
    <x v="0"/>
    <n v="1.7666666666666666"/>
    <x v="5"/>
    <x v="5"/>
    <s v="Animation"/>
    <x v="0"/>
    <x v="0"/>
    <n v="83537"/>
    <n v="137000000"/>
    <x v="913"/>
    <x v="920"/>
    <x v="2"/>
    <x v="827"/>
    <n v="2"/>
    <x v="7"/>
    <x v="0"/>
    <x v="0"/>
    <x v="440"/>
  </r>
  <r>
    <s v="tt0174856"/>
    <x v="921"/>
    <x v="921"/>
    <n v="146"/>
    <x v="2"/>
    <n v="2.4333333333333331"/>
    <x v="2"/>
    <x v="3"/>
    <s v="Sport"/>
    <x v="2"/>
    <x v="1"/>
    <n v="100932"/>
    <n v="50000000"/>
    <x v="914"/>
    <x v="921"/>
    <x v="0"/>
    <x v="828"/>
    <n v="17"/>
    <x v="9"/>
    <x v="68"/>
    <x v="0"/>
    <x v="153"/>
  </r>
  <r>
    <s v="tt0175142"/>
    <x v="922"/>
    <x v="922"/>
    <n v="88"/>
    <x v="1"/>
    <n v="1.4666666666666666"/>
    <x v="0"/>
    <x v="11"/>
    <s v="unknows"/>
    <x v="33"/>
    <x v="0"/>
    <n v="279668"/>
    <n v="19000000"/>
    <x v="915"/>
    <x v="922"/>
    <x v="3"/>
    <x v="829"/>
    <n v="7"/>
    <x v="7"/>
    <x v="69"/>
    <x v="0"/>
    <x v="441"/>
  </r>
  <r>
    <s v="tt0175880"/>
    <x v="923"/>
    <x v="923"/>
    <n v="188"/>
    <x v="2"/>
    <n v="3.1333333333333333"/>
    <x v="3"/>
    <x v="11"/>
    <s v="unknows"/>
    <x v="9"/>
    <x v="2"/>
    <n v="323967"/>
    <n v="37000000"/>
    <x v="916"/>
    <x v="923"/>
    <x v="0"/>
    <x v="825"/>
    <n v="8"/>
    <x v="0"/>
    <x v="68"/>
    <x v="0"/>
    <x v="331"/>
  </r>
  <r>
    <s v="tt0177789"/>
    <x v="924"/>
    <x v="924"/>
    <n v="102"/>
    <x v="0"/>
    <n v="1.7"/>
    <x v="1"/>
    <x v="2"/>
    <s v="Sci-Fi"/>
    <x v="3"/>
    <x v="1"/>
    <n v="172505"/>
    <n v="45000000"/>
    <x v="917"/>
    <x v="924"/>
    <x v="0"/>
    <x v="830"/>
    <n v="23"/>
    <x v="0"/>
    <x v="68"/>
    <x v="0"/>
    <x v="442"/>
  </r>
  <r>
    <s v="tt0177971"/>
    <x v="925"/>
    <x v="925"/>
    <n v="130"/>
    <x v="2"/>
    <n v="2.1666666666666665"/>
    <x v="5"/>
    <x v="5"/>
    <s v="Drama"/>
    <x v="7"/>
    <x v="0"/>
    <n v="175272"/>
    <n v="140000000"/>
    <x v="918"/>
    <x v="925"/>
    <x v="3"/>
    <x v="831"/>
    <n v="26"/>
    <x v="6"/>
    <x v="69"/>
    <x v="0"/>
    <x v="121"/>
  </r>
  <r>
    <s v="tt0178868"/>
    <x v="926"/>
    <x v="926"/>
    <n v="96"/>
    <x v="0"/>
    <n v="1.6"/>
    <x v="7"/>
    <x v="9"/>
    <s v="unknows"/>
    <x v="14"/>
    <x v="1"/>
    <n v="75670"/>
    <n v="1200000"/>
    <x v="919"/>
    <x v="926"/>
    <x v="2"/>
    <x v="832"/>
    <n v="31"/>
    <x v="1"/>
    <x v="64"/>
    <x v="0"/>
    <x v="443"/>
  </r>
  <r>
    <s v="tt0179626"/>
    <x v="927"/>
    <x v="927"/>
    <n v="120"/>
    <x v="0"/>
    <n v="2"/>
    <x v="5"/>
    <x v="6"/>
    <s v="Drama"/>
    <x v="28"/>
    <x v="0"/>
    <n v="51520"/>
    <n v="60000000"/>
    <x v="920"/>
    <x v="927"/>
    <x v="2"/>
    <x v="833"/>
    <n v="1"/>
    <x v="3"/>
    <x v="0"/>
    <x v="0"/>
    <x v="444"/>
  </r>
  <r>
    <s v="tt0180073"/>
    <x v="928"/>
    <x v="928"/>
    <n v="124"/>
    <x v="2"/>
    <n v="2.0666666666666669"/>
    <x v="2"/>
    <x v="3"/>
    <s v="unknows"/>
    <x v="14"/>
    <x v="1"/>
    <n v="56090"/>
    <n v="13500000"/>
    <x v="921"/>
    <x v="928"/>
    <x v="1"/>
    <x v="834"/>
    <m/>
    <x v="11"/>
    <x v="78"/>
    <x v="0"/>
    <x v="55"/>
  </r>
  <r>
    <s v="tt0180093"/>
    <x v="929"/>
    <x v="929"/>
    <n v="102"/>
    <x v="0"/>
    <n v="1.7"/>
    <x v="3"/>
    <x v="11"/>
    <s v="unknows"/>
    <x v="6"/>
    <x v="2"/>
    <n v="879910"/>
    <n v="4500000"/>
    <x v="922"/>
    <x v="929"/>
    <x v="1"/>
    <x v="835"/>
    <n v="14"/>
    <x v="12"/>
    <x v="69"/>
    <x v="0"/>
    <x v="406"/>
  </r>
  <r>
    <s v="tt0181316"/>
    <x v="930"/>
    <x v="930"/>
    <n v="93"/>
    <x v="0"/>
    <n v="1.55"/>
    <x v="5"/>
    <x v="2"/>
    <s v="Crime"/>
    <x v="33"/>
    <x v="0"/>
    <n v="87335"/>
    <n v="65000000"/>
    <x v="923"/>
    <x v="930"/>
    <x v="0"/>
    <x v="828"/>
    <n v="17"/>
    <x v="9"/>
    <x v="68"/>
    <x v="0"/>
    <x v="340"/>
  </r>
  <r>
    <s v="tt0181536"/>
    <x v="931"/>
    <x v="931"/>
    <n v="136"/>
    <x v="2"/>
    <n v="2.2666666666666666"/>
    <x v="3"/>
    <x v="11"/>
    <s v="unknows"/>
    <x v="21"/>
    <x v="1"/>
    <n v="88526"/>
    <n v="43000000"/>
    <x v="924"/>
    <x v="931"/>
    <x v="0"/>
    <x v="836"/>
    <n v="1"/>
    <x v="0"/>
    <x v="69"/>
    <x v="0"/>
    <x v="215"/>
  </r>
  <r>
    <s v="tt0181689"/>
    <x v="932"/>
    <x v="932"/>
    <n v="145"/>
    <x v="2"/>
    <n v="2.4166666666666665"/>
    <x v="5"/>
    <x v="6"/>
    <s v="Mystery"/>
    <x v="2"/>
    <x v="1"/>
    <n v="574290"/>
    <n v="102000000"/>
    <x v="925"/>
    <x v="932"/>
    <x v="3"/>
    <x v="837"/>
    <n v="17"/>
    <x v="6"/>
    <x v="71"/>
    <x v="0"/>
    <x v="33"/>
  </r>
  <r>
    <s v="tt0181852"/>
    <x v="933"/>
    <x v="933"/>
    <n v="109"/>
    <x v="0"/>
    <n v="1.8166666666666667"/>
    <x v="5"/>
    <x v="4"/>
    <s v="unknows"/>
    <x v="33"/>
    <x v="0"/>
    <n v="413519"/>
    <n v="200000000"/>
    <x v="926"/>
    <x v="933"/>
    <x v="3"/>
    <x v="838"/>
    <n v="30"/>
    <x v="6"/>
    <x v="75"/>
    <x v="0"/>
    <x v="332"/>
  </r>
  <r>
    <s v="tt0181865"/>
    <x v="934"/>
    <x v="934"/>
    <n v="147"/>
    <x v="2"/>
    <n v="2.4500000000000002"/>
    <x v="4"/>
    <x v="3"/>
    <s v="Thriller"/>
    <x v="2"/>
    <x v="1"/>
    <n v="216735"/>
    <n v="48000000"/>
    <x v="927"/>
    <x v="934"/>
    <x v="3"/>
    <x v="839"/>
    <n v="6"/>
    <x v="0"/>
    <x v="69"/>
    <x v="0"/>
    <x v="194"/>
  </r>
  <r>
    <s v="tt0181875"/>
    <x v="935"/>
    <x v="935"/>
    <n v="122"/>
    <x v="2"/>
    <n v="2.0333333333333332"/>
    <x v="1"/>
    <x v="2"/>
    <s v="Drama"/>
    <x v="4"/>
    <x v="1"/>
    <n v="288454"/>
    <n v="60000000"/>
    <x v="928"/>
    <x v="935"/>
    <x v="2"/>
    <x v="840"/>
    <n v="8"/>
    <x v="9"/>
    <x v="69"/>
    <x v="0"/>
    <x v="317"/>
  </r>
  <r>
    <s v="tt0181984"/>
    <x v="936"/>
    <x v="936"/>
    <n v="120"/>
    <x v="0"/>
    <n v="2"/>
    <x v="4"/>
    <x v="3"/>
    <s v="Thriller"/>
    <x v="16"/>
    <x v="1"/>
    <n v="55708"/>
    <n v="7000000"/>
    <x v="929"/>
    <x v="936"/>
    <x v="0"/>
    <x v="834"/>
    <m/>
    <x v="11"/>
    <x v="78"/>
    <x v="0"/>
    <x v="445"/>
  </r>
  <r>
    <s v="tt0182789"/>
    <x v="937"/>
    <x v="937"/>
    <n v="132"/>
    <x v="2"/>
    <n v="2.2000000000000002"/>
    <x v="3"/>
    <x v="7"/>
    <s v="Sci-Fi"/>
    <x v="17"/>
    <x v="0"/>
    <n v="122713"/>
    <n v="100000000"/>
    <x v="930"/>
    <x v="937"/>
    <x v="2"/>
    <x v="841"/>
    <n v="13"/>
    <x v="0"/>
    <x v="68"/>
    <x v="0"/>
    <x v="202"/>
  </r>
  <r>
    <s v="tt0183505"/>
    <x v="938"/>
    <x v="938"/>
    <n v="116"/>
    <x v="0"/>
    <n v="1.9333333333333333"/>
    <x v="0"/>
    <x v="11"/>
    <s v="unknows"/>
    <x v="5"/>
    <x v="0"/>
    <n v="247223"/>
    <n v="51000000"/>
    <x v="931"/>
    <x v="938"/>
    <x v="0"/>
    <x v="834"/>
    <m/>
    <x v="11"/>
    <x v="78"/>
    <x v="0"/>
    <x v="318"/>
  </r>
  <r>
    <s v="tt0183523"/>
    <x v="939"/>
    <x v="939"/>
    <n v="114"/>
    <x v="0"/>
    <n v="1.9"/>
    <x v="1"/>
    <x v="4"/>
    <s v="Thriller"/>
    <x v="36"/>
    <x v="3"/>
    <n v="75692"/>
    <n v="100000000"/>
    <x v="932"/>
    <x v="939"/>
    <x v="0"/>
    <x v="842"/>
    <n v="6"/>
    <x v="3"/>
    <x v="69"/>
    <x v="0"/>
    <x v="40"/>
  </r>
  <r>
    <s v="tt0183649"/>
    <x v="940"/>
    <x v="940"/>
    <n v="81"/>
    <x v="1"/>
    <n v="1.35"/>
    <x v="4"/>
    <x v="16"/>
    <s v="unknows"/>
    <x v="1"/>
    <x v="1"/>
    <n v="281056"/>
    <n v="13000000"/>
    <x v="933"/>
    <x v="940"/>
    <x v="0"/>
    <x v="843"/>
    <n v="10"/>
    <x v="9"/>
    <x v="71"/>
    <x v="0"/>
    <x v="152"/>
  </r>
  <r>
    <s v="tt0183790"/>
    <x v="941"/>
    <x v="941"/>
    <n v="132"/>
    <x v="2"/>
    <n v="2.2000000000000002"/>
    <x v="5"/>
    <x v="5"/>
    <s v="Romance"/>
    <x v="17"/>
    <x v="0"/>
    <n v="197386"/>
    <n v="65000000"/>
    <x v="934"/>
    <x v="941"/>
    <x v="0"/>
    <x v="844"/>
    <n v="8"/>
    <x v="3"/>
    <x v="0"/>
    <x v="0"/>
    <x v="378"/>
  </r>
  <r>
    <s v="tt0184894"/>
    <x v="942"/>
    <x v="942"/>
    <n v="110"/>
    <x v="0"/>
    <n v="1.8333333333333333"/>
    <x v="5"/>
    <x v="5"/>
    <s v="Comedy"/>
    <x v="5"/>
    <x v="0"/>
    <n v="133388"/>
    <n v="55000000"/>
    <x v="935"/>
    <x v="942"/>
    <x v="0"/>
    <x v="845"/>
    <n v="19"/>
    <x v="12"/>
    <x v="69"/>
    <x v="0"/>
    <x v="446"/>
  </r>
  <r>
    <s v="tt0185014"/>
    <x v="943"/>
    <x v="943"/>
    <n v="107"/>
    <x v="0"/>
    <n v="1.7833333333333334"/>
    <x v="0"/>
    <x v="3"/>
    <s v="unknows"/>
    <x v="14"/>
    <x v="1"/>
    <n v="65993"/>
    <n v="55000000"/>
    <x v="936"/>
    <x v="943"/>
    <x v="2"/>
    <x v="846"/>
    <n v="22"/>
    <x v="2"/>
    <x v="69"/>
    <x v="0"/>
    <x v="350"/>
  </r>
  <r>
    <s v="tt0185183"/>
    <x v="944"/>
    <x v="944"/>
    <n v="117"/>
    <x v="0"/>
    <n v="1.95"/>
    <x v="5"/>
    <x v="5"/>
    <s v="Sci-Fi"/>
    <x v="54"/>
    <x v="3"/>
    <n v="82348"/>
    <n v="73000000"/>
    <x v="937"/>
    <x v="944"/>
    <x v="2"/>
    <x v="847"/>
    <n v="10"/>
    <x v="12"/>
    <x v="69"/>
    <x v="0"/>
    <x v="447"/>
  </r>
  <r>
    <s v="tt0185371"/>
    <x v="945"/>
    <x v="945"/>
    <n v="93"/>
    <x v="0"/>
    <n v="1.55"/>
    <x v="7"/>
    <x v="9"/>
    <s v="Thriller"/>
    <x v="29"/>
    <x v="3"/>
    <n v="59487"/>
    <n v="37000000"/>
    <x v="938"/>
    <x v="945"/>
    <x v="1"/>
    <x v="848"/>
    <n v="27"/>
    <x v="4"/>
    <x v="68"/>
    <x v="0"/>
    <x v="448"/>
  </r>
  <r>
    <s v="tt0185431"/>
    <x v="946"/>
    <x v="946"/>
    <n v="90"/>
    <x v="0"/>
    <n v="1.5"/>
    <x v="0"/>
    <x v="0"/>
    <s v="unknows"/>
    <x v="39"/>
    <x v="3"/>
    <n v="110606"/>
    <n v="85000000"/>
    <x v="939"/>
    <x v="946"/>
    <x v="2"/>
    <x v="849"/>
    <n v="2"/>
    <x v="5"/>
    <x v="69"/>
    <x v="0"/>
    <x v="449"/>
  </r>
  <r>
    <s v="tt0185937"/>
    <x v="947"/>
    <x v="947"/>
    <n v="81"/>
    <x v="1"/>
    <n v="1.35"/>
    <x v="7"/>
    <x v="9"/>
    <s v="unknows"/>
    <x v="7"/>
    <x v="0"/>
    <n v="278925"/>
    <n v="60000"/>
    <x v="940"/>
    <x v="947"/>
    <x v="3"/>
    <x v="850"/>
    <n v="25"/>
    <x v="1"/>
    <x v="68"/>
    <x v="0"/>
    <x v="450"/>
  </r>
  <r>
    <s v="tt0186151"/>
    <x v="948"/>
    <x v="948"/>
    <n v="118"/>
    <x v="0"/>
    <n v="1.9666666666666666"/>
    <x v="4"/>
    <x v="3"/>
    <s v="Mystery"/>
    <x v="3"/>
    <x v="1"/>
    <n v="113830"/>
    <n v="31000000"/>
    <x v="941"/>
    <x v="948"/>
    <x v="0"/>
    <x v="834"/>
    <m/>
    <x v="11"/>
    <x v="78"/>
    <x v="0"/>
    <x v="319"/>
  </r>
  <r>
    <s v="tt0186566"/>
    <x v="949"/>
    <x v="949"/>
    <n v="130"/>
    <x v="2"/>
    <n v="2.1666666666666665"/>
    <x v="5"/>
    <x v="5"/>
    <s v="Thriller"/>
    <x v="7"/>
    <x v="0"/>
    <n v="84896"/>
    <n v="65000000"/>
    <x v="942"/>
    <x v="949"/>
    <x v="0"/>
    <x v="851"/>
    <n v="1"/>
    <x v="10"/>
    <x v="69"/>
    <x v="0"/>
    <x v="18"/>
  </r>
  <r>
    <s v="tt0187078"/>
    <x v="950"/>
    <x v="950"/>
    <n v="118"/>
    <x v="0"/>
    <n v="1.9666666666666666"/>
    <x v="5"/>
    <x v="6"/>
    <s v="Thriller"/>
    <x v="7"/>
    <x v="0"/>
    <n v="290003"/>
    <n v="90000000"/>
    <x v="943"/>
    <x v="950"/>
    <x v="3"/>
    <x v="852"/>
    <n v="5"/>
    <x v="6"/>
    <x v="69"/>
    <x v="0"/>
    <x v="243"/>
  </r>
  <r>
    <s v="tt0187393"/>
    <x v="951"/>
    <x v="951"/>
    <n v="165"/>
    <x v="2"/>
    <n v="2.75"/>
    <x v="5"/>
    <x v="3"/>
    <s v="History"/>
    <x v="14"/>
    <x v="1"/>
    <n v="288206"/>
    <n v="110000000"/>
    <x v="944"/>
    <x v="951"/>
    <x v="3"/>
    <x v="853"/>
    <n v="27"/>
    <x v="6"/>
    <x v="69"/>
    <x v="0"/>
    <x v="233"/>
  </r>
  <r>
    <s v="tt0187738"/>
    <x v="952"/>
    <x v="952"/>
    <n v="117"/>
    <x v="0"/>
    <n v="1.95"/>
    <x v="5"/>
    <x v="10"/>
    <s v="Sci-Fi"/>
    <x v="13"/>
    <x v="0"/>
    <n v="230138"/>
    <n v="54000000"/>
    <x v="945"/>
    <x v="952"/>
    <x v="3"/>
    <x v="854"/>
    <n v="21"/>
    <x v="3"/>
    <x v="71"/>
    <x v="0"/>
    <x v="351"/>
  </r>
  <r>
    <s v="tt0190138"/>
    <x v="953"/>
    <x v="953"/>
    <n v="98"/>
    <x v="0"/>
    <n v="1.6333333333333333"/>
    <x v="0"/>
    <x v="6"/>
    <s v="unknows"/>
    <x v="13"/>
    <x v="0"/>
    <n v="126715"/>
    <n v="41300000"/>
    <x v="946"/>
    <x v="953"/>
    <x v="0"/>
    <x v="855"/>
    <n v="17"/>
    <x v="2"/>
    <x v="69"/>
    <x v="0"/>
    <x v="122"/>
  </r>
  <r>
    <s v="tt0190332"/>
    <x v="954"/>
    <x v="954"/>
    <n v="120"/>
    <x v="0"/>
    <n v="2"/>
    <x v="5"/>
    <x v="5"/>
    <s v="Drama"/>
    <x v="4"/>
    <x v="1"/>
    <n v="278334"/>
    <n v="17000000"/>
    <x v="947"/>
    <x v="954"/>
    <x v="3"/>
    <x v="689"/>
    <n v="18"/>
    <x v="12"/>
    <x v="69"/>
    <x v="0"/>
    <x v="303"/>
  </r>
  <r>
    <s v="tt0190590"/>
    <x v="955"/>
    <x v="955"/>
    <n v="107"/>
    <x v="0"/>
    <n v="1.7833333333333334"/>
    <x v="1"/>
    <x v="2"/>
    <s v="Crime"/>
    <x v="8"/>
    <x v="1"/>
    <n v="324917"/>
    <n v="26000000"/>
    <x v="948"/>
    <x v="955"/>
    <x v="0"/>
    <x v="741"/>
    <n v="13"/>
    <x v="12"/>
    <x v="69"/>
    <x v="0"/>
    <x v="103"/>
  </r>
  <r>
    <s v="tt0190865"/>
    <x v="956"/>
    <x v="956"/>
    <n v="124"/>
    <x v="2"/>
    <n v="2.0666666666666669"/>
    <x v="5"/>
    <x v="5"/>
    <s v="Drama"/>
    <x v="32"/>
    <x v="3"/>
    <n v="64366"/>
    <n v="75000000"/>
    <x v="949"/>
    <x v="956"/>
    <x v="3"/>
    <x v="856"/>
    <n v="3"/>
    <x v="0"/>
    <x v="69"/>
    <x v="0"/>
    <x v="293"/>
  </r>
  <r>
    <s v="tt0191397"/>
    <x v="957"/>
    <x v="957"/>
    <n v="118"/>
    <x v="0"/>
    <n v="1.9666666666666666"/>
    <x v="0"/>
    <x v="15"/>
    <s v="unknows"/>
    <x v="5"/>
    <x v="0"/>
    <n v="68336"/>
    <n v="50000000"/>
    <x v="950"/>
    <x v="957"/>
    <x v="1"/>
    <x v="857"/>
    <n v="7"/>
    <x v="10"/>
    <x v="69"/>
    <x v="0"/>
    <x v="147"/>
  </r>
  <r>
    <s v="tt0191754"/>
    <x v="958"/>
    <x v="958"/>
    <n v="103"/>
    <x v="0"/>
    <n v="1.7166666666666666"/>
    <x v="0"/>
    <x v="3"/>
    <s v="unknows"/>
    <x v="28"/>
    <x v="0"/>
    <n v="53162"/>
    <n v="43000000"/>
    <x v="951"/>
    <x v="958"/>
    <x v="0"/>
    <x v="858"/>
    <n v="8"/>
    <x v="2"/>
    <x v="69"/>
    <x v="0"/>
    <x v="337"/>
  </r>
  <r>
    <s v="tt0195685"/>
    <x v="959"/>
    <x v="959"/>
    <n v="131"/>
    <x v="2"/>
    <n v="2.1833333333333331"/>
    <x v="2"/>
    <x v="3"/>
    <s v="unknows"/>
    <x v="3"/>
    <x v="1"/>
    <n v="213218"/>
    <n v="52000000"/>
    <x v="952"/>
    <x v="959"/>
    <x v="3"/>
    <x v="834"/>
    <m/>
    <x v="11"/>
    <x v="78"/>
    <x v="0"/>
    <x v="194"/>
  </r>
  <r>
    <s v="tt0195714"/>
    <x v="960"/>
    <x v="960"/>
    <n v="98"/>
    <x v="0"/>
    <n v="1.6333333333333333"/>
    <x v="7"/>
    <x v="16"/>
    <s v="unknows"/>
    <x v="13"/>
    <x v="0"/>
    <n v="273327"/>
    <n v="23000000"/>
    <x v="953"/>
    <x v="960"/>
    <x v="0"/>
    <x v="859"/>
    <n v="16"/>
    <x v="3"/>
    <x v="69"/>
    <x v="0"/>
    <x v="451"/>
  </r>
  <r>
    <s v="tt0196229"/>
    <x v="961"/>
    <x v="961"/>
    <n v="90"/>
    <x v="0"/>
    <n v="1.5"/>
    <x v="0"/>
    <x v="11"/>
    <s v="unknows"/>
    <x v="7"/>
    <x v="0"/>
    <n v="286088"/>
    <n v="28000000"/>
    <x v="954"/>
    <x v="961"/>
    <x v="0"/>
    <x v="860"/>
    <n v="28"/>
    <x v="9"/>
    <x v="0"/>
    <x v="0"/>
    <x v="269"/>
  </r>
  <r>
    <s v="tt0198781"/>
    <x v="962"/>
    <x v="962"/>
    <n v="92"/>
    <x v="0"/>
    <n v="1.5333333333333334"/>
    <x v="1"/>
    <x v="1"/>
    <s v="Comedy"/>
    <x v="12"/>
    <x v="2"/>
    <n v="955443"/>
    <n v="115000000"/>
    <x v="955"/>
    <x v="962"/>
    <x v="3"/>
    <x v="861"/>
    <n v="28"/>
    <x v="4"/>
    <x v="0"/>
    <x v="0"/>
    <x v="452"/>
  </r>
  <r>
    <s v="tt0199753"/>
    <x v="963"/>
    <x v="963"/>
    <n v="106"/>
    <x v="0"/>
    <n v="1.7666666666666666"/>
    <x v="5"/>
    <x v="4"/>
    <s v="Thriller"/>
    <x v="36"/>
    <x v="3"/>
    <n v="59453"/>
    <n v="80000000"/>
    <x v="956"/>
    <x v="963"/>
    <x v="2"/>
    <x v="862"/>
    <n v="6"/>
    <x v="5"/>
    <x v="69"/>
    <x v="0"/>
    <x v="453"/>
  </r>
  <r>
    <s v="tt0200465"/>
    <x v="964"/>
    <x v="964"/>
    <n v="111"/>
    <x v="0"/>
    <n v="1.85"/>
    <x v="4"/>
    <x v="3"/>
    <s v="Thriller"/>
    <x v="14"/>
    <x v="1"/>
    <n v="187146"/>
    <n v="20000000"/>
    <x v="957"/>
    <x v="964"/>
    <x v="0"/>
    <x v="863"/>
    <n v="19"/>
    <x v="2"/>
    <x v="79"/>
    <x v="0"/>
    <x v="164"/>
  </r>
  <r>
    <s v="tt0200550"/>
    <x v="965"/>
    <x v="965"/>
    <n v="100"/>
    <x v="0"/>
    <n v="1.6666666666666667"/>
    <x v="0"/>
    <x v="3"/>
    <s v="Music"/>
    <x v="36"/>
    <x v="3"/>
    <n v="119400"/>
    <n v="45000000"/>
    <x v="958"/>
    <x v="965"/>
    <x v="0"/>
    <x v="864"/>
    <n v="31"/>
    <x v="7"/>
    <x v="69"/>
    <x v="0"/>
    <x v="454"/>
  </r>
  <r>
    <s v="tt0203009"/>
    <x v="966"/>
    <x v="966"/>
    <n v="127"/>
    <x v="2"/>
    <n v="2.1166666666666667"/>
    <x v="3"/>
    <x v="17"/>
    <s v="Romance"/>
    <x v="2"/>
    <x v="1"/>
    <n v="295193"/>
    <n v="50000000"/>
    <x v="959"/>
    <x v="966"/>
    <x v="3"/>
    <x v="865"/>
    <n v="9"/>
    <x v="12"/>
    <x v="0"/>
    <x v="0"/>
    <x v="320"/>
  </r>
  <r>
    <s v="tt0203019"/>
    <x v="967"/>
    <x v="967"/>
    <n v="129"/>
    <x v="2"/>
    <n v="2.15"/>
    <x v="2"/>
    <x v="3"/>
    <s v="unknows"/>
    <x v="14"/>
    <x v="1"/>
    <n v="123101"/>
    <n v="32000000"/>
    <x v="960"/>
    <x v="967"/>
    <x v="0"/>
    <x v="866"/>
    <n v="14"/>
    <x v="9"/>
    <x v="69"/>
    <x v="0"/>
    <x v="455"/>
  </r>
  <r>
    <s v="tt0204946"/>
    <x v="968"/>
    <x v="968"/>
    <n v="98"/>
    <x v="0"/>
    <n v="1.6333333333333333"/>
    <x v="0"/>
    <x v="7"/>
    <s v="Sport"/>
    <x v="28"/>
    <x v="0"/>
    <n v="102902"/>
    <n v="11000000"/>
    <x v="961"/>
    <x v="968"/>
    <x v="0"/>
    <x v="867"/>
    <n v="22"/>
    <x v="10"/>
    <x v="69"/>
    <x v="0"/>
    <x v="456"/>
  </r>
  <r>
    <s v="tt0205000"/>
    <x v="969"/>
    <x v="969"/>
    <n v="88"/>
    <x v="1"/>
    <n v="1.4666666666666666"/>
    <x v="0"/>
    <x v="7"/>
    <s v="unknows"/>
    <x v="36"/>
    <x v="3"/>
    <n v="78700"/>
    <n v="17000000"/>
    <x v="962"/>
    <x v="969"/>
    <x v="0"/>
    <x v="868"/>
    <n v="2"/>
    <x v="0"/>
    <x v="68"/>
    <x v="0"/>
    <x v="457"/>
  </r>
  <r>
    <s v="tt0206275"/>
    <x v="970"/>
    <x v="970"/>
    <n v="112"/>
    <x v="0"/>
    <n v="1.8666666666666667"/>
    <x v="3"/>
    <x v="8"/>
    <s v="Romance"/>
    <x v="27"/>
    <x v="0"/>
    <n v="65053"/>
    <n v="13000000"/>
    <x v="963"/>
    <x v="970"/>
    <x v="3"/>
    <x v="869"/>
    <n v="9"/>
    <x v="1"/>
    <x v="0"/>
    <x v="0"/>
    <x v="458"/>
  </r>
  <r>
    <s v="tt0206314"/>
    <x v="971"/>
    <x v="971"/>
    <n v="97"/>
    <x v="0"/>
    <n v="1.6166666666666667"/>
    <x v="5"/>
    <x v="9"/>
    <s v="Thriller"/>
    <x v="5"/>
    <x v="0"/>
    <n v="74446"/>
    <n v="23000000"/>
    <x v="964"/>
    <x v="971"/>
    <x v="0"/>
    <x v="870"/>
    <n v="9"/>
    <x v="9"/>
    <x v="0"/>
    <x v="0"/>
    <x v="397"/>
  </r>
  <r>
    <s v="tt0206634"/>
    <x v="972"/>
    <x v="972"/>
    <n v="109"/>
    <x v="0"/>
    <n v="1.8166666666666667"/>
    <x v="5"/>
    <x v="3"/>
    <s v="Sci-Fi"/>
    <x v="4"/>
    <x v="1"/>
    <n v="520165"/>
    <n v="76000000"/>
    <x v="965"/>
    <x v="972"/>
    <x v="2"/>
    <x v="871"/>
    <n v="3"/>
    <x v="9"/>
    <x v="80"/>
    <x v="0"/>
    <x v="344"/>
  </r>
  <r>
    <s v="tt0207201"/>
    <x v="973"/>
    <x v="973"/>
    <n v="127"/>
    <x v="2"/>
    <n v="2.1166666666666667"/>
    <x v="0"/>
    <x v="0"/>
    <s v="Romance"/>
    <x v="0"/>
    <x v="0"/>
    <n v="218108"/>
    <n v="70000000"/>
    <x v="966"/>
    <x v="973"/>
    <x v="3"/>
    <x v="872"/>
    <n v="13"/>
    <x v="0"/>
    <x v="69"/>
    <x v="0"/>
    <x v="459"/>
  </r>
  <r>
    <s v="tt0208003"/>
    <x v="974"/>
    <x v="974"/>
    <n v="99"/>
    <x v="0"/>
    <n v="1.65"/>
    <x v="5"/>
    <x v="2"/>
    <s v="Crime"/>
    <x v="50"/>
    <x v="3"/>
    <n v="89418"/>
    <n v="30000000"/>
    <x v="967"/>
    <x v="974"/>
    <x v="3"/>
    <x v="873"/>
    <n v="31"/>
    <x v="12"/>
    <x v="69"/>
    <x v="0"/>
    <x v="346"/>
  </r>
  <r>
    <s v="tt0209144"/>
    <x v="975"/>
    <x v="975"/>
    <n v="113"/>
    <x v="0"/>
    <n v="1.8833333333333333"/>
    <x v="12"/>
    <x v="16"/>
    <s v="unknows"/>
    <x v="26"/>
    <x v="2"/>
    <n v="1294446"/>
    <n v="9000000"/>
    <x v="968"/>
    <x v="975"/>
    <x v="0"/>
    <x v="874"/>
    <n v="5"/>
    <x v="9"/>
    <x v="69"/>
    <x v="0"/>
    <x v="422"/>
  </r>
  <r>
    <s v="tt0209163"/>
    <x v="976"/>
    <x v="976"/>
    <n v="130"/>
    <x v="2"/>
    <n v="2.1666666666666665"/>
    <x v="5"/>
    <x v="5"/>
    <s v="Fantasy"/>
    <x v="0"/>
    <x v="0"/>
    <n v="340423"/>
    <n v="98000000"/>
    <x v="969"/>
    <x v="976"/>
    <x v="3"/>
    <x v="875"/>
    <n v="29"/>
    <x v="8"/>
    <x v="0"/>
    <x v="0"/>
    <x v="367"/>
  </r>
  <r>
    <s v="tt0209475"/>
    <x v="977"/>
    <x v="977"/>
    <n v="103"/>
    <x v="0"/>
    <n v="1.7166666666666666"/>
    <x v="0"/>
    <x v="7"/>
    <s v="unknows"/>
    <x v="39"/>
    <x v="3"/>
    <n v="84871"/>
    <n v="35000000"/>
    <x v="970"/>
    <x v="977"/>
    <x v="0"/>
    <x v="876"/>
    <n v="26"/>
    <x v="1"/>
    <x v="0"/>
    <x v="0"/>
    <x v="460"/>
  </r>
  <r>
    <s v="tt0209958"/>
    <x v="978"/>
    <x v="978"/>
    <n v="107"/>
    <x v="0"/>
    <n v="1.7833333333333334"/>
    <x v="4"/>
    <x v="10"/>
    <s v="Sci-Fi"/>
    <x v="0"/>
    <x v="0"/>
    <n v="107334"/>
    <n v="33000000"/>
    <x v="971"/>
    <x v="978"/>
    <x v="0"/>
    <x v="877"/>
    <n v="17"/>
    <x v="10"/>
    <x v="69"/>
    <x v="0"/>
    <x v="461"/>
  </r>
  <r>
    <s v="tt0210070"/>
    <x v="979"/>
    <x v="979"/>
    <n v="108"/>
    <x v="0"/>
    <n v="1.8"/>
    <x v="3"/>
    <x v="0"/>
    <s v="Horror"/>
    <x v="22"/>
    <x v="0"/>
    <n v="51152"/>
    <n v="5000000"/>
    <x v="972"/>
    <x v="979"/>
    <x v="2"/>
    <x v="851"/>
    <n v="1"/>
    <x v="10"/>
    <x v="69"/>
    <x v="0"/>
    <x v="462"/>
  </r>
  <r>
    <s v="tt0210945"/>
    <x v="980"/>
    <x v="980"/>
    <n v="113"/>
    <x v="0"/>
    <n v="1.8833333333333333"/>
    <x v="2"/>
    <x v="3"/>
    <s v="Sport"/>
    <x v="10"/>
    <x v="1"/>
    <n v="227342"/>
    <n v="30000000"/>
    <x v="973"/>
    <x v="980"/>
    <x v="3"/>
    <x v="878"/>
    <n v="23"/>
    <x v="9"/>
    <x v="69"/>
    <x v="0"/>
    <x v="463"/>
  </r>
  <r>
    <s v="tt0211443"/>
    <x v="981"/>
    <x v="981"/>
    <n v="92"/>
    <x v="0"/>
    <n v="1.5333333333333334"/>
    <x v="5"/>
    <x v="10"/>
    <s v="Sci-Fi"/>
    <x v="55"/>
    <x v="3"/>
    <n v="60406"/>
    <n v="11000000"/>
    <x v="974"/>
    <x v="981"/>
    <x v="1"/>
    <x v="879"/>
    <n v="24"/>
    <x v="7"/>
    <x v="0"/>
    <x v="0"/>
    <x v="464"/>
  </r>
  <r>
    <s v="tt0211915"/>
    <x v="982"/>
    <x v="982"/>
    <n v="122"/>
    <x v="2"/>
    <n v="2.0333333333333332"/>
    <x v="0"/>
    <x v="7"/>
    <s v="unknows"/>
    <x v="6"/>
    <x v="2"/>
    <n v="781609"/>
    <n v="10000000"/>
    <x v="975"/>
    <x v="982"/>
    <x v="3"/>
    <x v="880"/>
    <n v="25"/>
    <x v="8"/>
    <x v="0"/>
    <x v="0"/>
    <x v="327"/>
  </r>
  <r>
    <s v="tt0211933"/>
    <x v="983"/>
    <x v="983"/>
    <n v="84"/>
    <x v="1"/>
    <n v="1.4"/>
    <x v="4"/>
    <x v="3"/>
    <s v="Mystery"/>
    <x v="7"/>
    <x v="0"/>
    <n v="79426"/>
    <n v="8600000"/>
    <x v="976"/>
    <x v="983"/>
    <x v="0"/>
    <x v="881"/>
    <n v="14"/>
    <x v="5"/>
    <x v="81"/>
    <x v="0"/>
    <x v="465"/>
  </r>
  <r>
    <s v="tt0212338"/>
    <x v="984"/>
    <x v="984"/>
    <n v="108"/>
    <x v="0"/>
    <n v="1.8"/>
    <x v="0"/>
    <x v="7"/>
    <s v="unknows"/>
    <x v="16"/>
    <x v="1"/>
    <n v="348738"/>
    <n v="55000000"/>
    <x v="977"/>
    <x v="984"/>
    <x v="3"/>
    <x v="882"/>
    <n v="6"/>
    <x v="4"/>
    <x v="69"/>
    <x v="0"/>
    <x v="329"/>
  </r>
  <r>
    <s v="tt0212346"/>
    <x v="985"/>
    <x v="985"/>
    <n v="109"/>
    <x v="0"/>
    <n v="1.8166666666666667"/>
    <x v="5"/>
    <x v="2"/>
    <s v="Crime"/>
    <x v="33"/>
    <x v="0"/>
    <n v="224537"/>
    <n v="45000000"/>
    <x v="978"/>
    <x v="985"/>
    <x v="3"/>
    <x v="883"/>
    <n v="14"/>
    <x v="0"/>
    <x v="69"/>
    <x v="0"/>
    <x v="270"/>
  </r>
  <r>
    <s v="tt0212712"/>
    <x v="986"/>
    <x v="986"/>
    <n v="129"/>
    <x v="2"/>
    <n v="2.15"/>
    <x v="3"/>
    <x v="7"/>
    <s v="Sci-Fi"/>
    <x v="3"/>
    <x v="1"/>
    <n v="60667"/>
    <n v="12000000"/>
    <x v="979"/>
    <x v="986"/>
    <x v="1"/>
    <x v="884"/>
    <n v="20"/>
    <x v="12"/>
    <x v="77"/>
    <x v="0"/>
    <x v="466"/>
  </r>
  <r>
    <s v="tt0212720"/>
    <x v="987"/>
    <x v="987"/>
    <n v="146"/>
    <x v="2"/>
    <n v="2.4333333333333331"/>
    <x v="3"/>
    <x v="4"/>
    <s v="unknows"/>
    <x v="14"/>
    <x v="1"/>
    <n v="318645"/>
    <n v="100000000"/>
    <x v="980"/>
    <x v="987"/>
    <x v="3"/>
    <x v="885"/>
    <n v="26"/>
    <x v="6"/>
    <x v="0"/>
    <x v="0"/>
    <x v="33"/>
  </r>
  <r>
    <s v="tt0212985"/>
    <x v="988"/>
    <x v="988"/>
    <n v="131"/>
    <x v="2"/>
    <n v="2.1833333333333331"/>
    <x v="4"/>
    <x v="3"/>
    <s v="Thriller"/>
    <x v="22"/>
    <x v="0"/>
    <n v="287505"/>
    <n v="87000000"/>
    <x v="981"/>
    <x v="988"/>
    <x v="3"/>
    <x v="886"/>
    <n v="9"/>
    <x v="2"/>
    <x v="0"/>
    <x v="0"/>
    <x v="59"/>
  </r>
  <r>
    <s v="tt0213149"/>
    <x v="989"/>
    <x v="989"/>
    <n v="183"/>
    <x v="2"/>
    <n v="3.05"/>
    <x v="5"/>
    <x v="3"/>
    <s v="History"/>
    <x v="27"/>
    <x v="0"/>
    <n v="346541"/>
    <n v="140000000"/>
    <x v="982"/>
    <x v="989"/>
    <x v="3"/>
    <x v="887"/>
    <n v="21"/>
    <x v="12"/>
    <x v="0"/>
    <x v="0"/>
    <x v="281"/>
  </r>
  <r>
    <s v="tt0215129"/>
    <x v="990"/>
    <x v="990"/>
    <n v="93"/>
    <x v="0"/>
    <n v="1.55"/>
    <x v="0"/>
    <x v="11"/>
    <s v="unknows"/>
    <x v="7"/>
    <x v="0"/>
    <n v="175502"/>
    <n v="16000000"/>
    <x v="983"/>
    <x v="990"/>
    <x v="3"/>
    <x v="888"/>
    <n v="11"/>
    <x v="12"/>
    <x v="69"/>
    <x v="0"/>
    <x v="467"/>
  </r>
  <r>
    <s v="tt0215750"/>
    <x v="991"/>
    <x v="991"/>
    <n v="131"/>
    <x v="2"/>
    <n v="2.1833333333333331"/>
    <x v="5"/>
    <x v="3"/>
    <s v="War"/>
    <x v="15"/>
    <x v="1"/>
    <n v="273308"/>
    <n v="68000000"/>
    <x v="984"/>
    <x v="991"/>
    <x v="0"/>
    <x v="889"/>
    <n v="7"/>
    <x v="2"/>
    <x v="0"/>
    <x v="0"/>
    <x v="356"/>
  </r>
  <r>
    <s v="tt0216216"/>
    <x v="992"/>
    <x v="992"/>
    <n v="123"/>
    <x v="2"/>
    <n v="2.0499999999999998"/>
    <x v="5"/>
    <x v="9"/>
    <s v="Sci-Fi"/>
    <x v="32"/>
    <x v="3"/>
    <n v="126471"/>
    <n v="82000000"/>
    <x v="985"/>
    <x v="992"/>
    <x v="0"/>
    <x v="890"/>
    <n v="28"/>
    <x v="4"/>
    <x v="69"/>
    <x v="0"/>
    <x v="192"/>
  </r>
  <r>
    <s v="tt0217505"/>
    <x v="993"/>
    <x v="993"/>
    <n v="167"/>
    <x v="2"/>
    <n v="2.7833333333333332"/>
    <x v="4"/>
    <x v="3"/>
    <s v="unknows"/>
    <x v="15"/>
    <x v="1"/>
    <n v="463841"/>
    <n v="100000000"/>
    <x v="986"/>
    <x v="993"/>
    <x v="0"/>
    <x v="891"/>
    <n v="9"/>
    <x v="0"/>
    <x v="71"/>
    <x v="0"/>
    <x v="22"/>
  </r>
  <r>
    <s v="tt0217869"/>
    <x v="994"/>
    <x v="994"/>
    <n v="106"/>
    <x v="0"/>
    <n v="1.7666666666666666"/>
    <x v="3"/>
    <x v="9"/>
    <s v="Sci-Fi"/>
    <x v="21"/>
    <x v="1"/>
    <n v="434233"/>
    <n v="75000000"/>
    <x v="987"/>
    <x v="994"/>
    <x v="3"/>
    <x v="892"/>
    <n v="14"/>
    <x v="5"/>
    <x v="69"/>
    <x v="0"/>
    <x v="435"/>
  </r>
  <r>
    <s v="tt0218839"/>
    <x v="995"/>
    <x v="995"/>
    <n v="90"/>
    <x v="0"/>
    <n v="1.5"/>
    <x v="0"/>
    <x v="11"/>
    <s v="unknows"/>
    <x v="3"/>
    <x v="1"/>
    <n v="65456"/>
    <n v="10000000"/>
    <x v="988"/>
    <x v="995"/>
    <x v="0"/>
    <x v="840"/>
    <n v="8"/>
    <x v="9"/>
    <x v="69"/>
    <x v="0"/>
    <x v="468"/>
  </r>
  <r>
    <s v="tt0218922"/>
    <x v="996"/>
    <x v="996"/>
    <n v="116"/>
    <x v="0"/>
    <n v="1.9333333333333333"/>
    <x v="3"/>
    <x v="9"/>
    <s v="Romance"/>
    <x v="34"/>
    <x v="0"/>
    <n v="58920"/>
    <n v="42000000"/>
    <x v="989"/>
    <x v="996"/>
    <x v="2"/>
    <x v="893"/>
    <n v="11"/>
    <x v="7"/>
    <x v="0"/>
    <x v="0"/>
    <x v="469"/>
  </r>
  <r>
    <s v="tt0218967"/>
    <x v="997"/>
    <x v="997"/>
    <n v="125"/>
    <x v="2"/>
    <n v="2.0833333333333335"/>
    <x v="0"/>
    <x v="3"/>
    <s v="Fantasy"/>
    <x v="22"/>
    <x v="0"/>
    <n v="115632"/>
    <n v="60000000"/>
    <x v="990"/>
    <x v="997"/>
    <x v="0"/>
    <x v="894"/>
    <n v="12"/>
    <x v="0"/>
    <x v="69"/>
    <x v="0"/>
    <x v="382"/>
  </r>
  <r>
    <s v="tt0219699"/>
    <x v="998"/>
    <x v="998"/>
    <n v="112"/>
    <x v="0"/>
    <n v="1.8666666666666667"/>
    <x v="3"/>
    <x v="0"/>
    <s v="Horror"/>
    <x v="13"/>
    <x v="0"/>
    <n v="73540"/>
    <n v="10000000"/>
    <x v="991"/>
    <x v="998"/>
    <x v="0"/>
    <x v="895"/>
    <n v="18"/>
    <x v="0"/>
    <x v="69"/>
    <x v="0"/>
    <x v="86"/>
  </r>
  <r>
    <s v="tt0219965"/>
    <x v="999"/>
    <x v="999"/>
    <n v="123"/>
    <x v="2"/>
    <n v="2.0499999999999998"/>
    <x v="0"/>
    <x v="6"/>
    <s v="Drama"/>
    <x v="7"/>
    <x v="0"/>
    <n v="70200"/>
    <n v="75000000"/>
    <x v="992"/>
    <x v="999"/>
    <x v="2"/>
    <x v="896"/>
    <n v="12"/>
    <x v="4"/>
    <x v="0"/>
    <x v="0"/>
    <x v="110"/>
  </r>
  <r>
    <s v="tt0221027"/>
    <x v="1000"/>
    <x v="1000"/>
    <n v="124"/>
    <x v="2"/>
    <n v="2.0666666666666669"/>
    <x v="2"/>
    <x v="6"/>
    <s v="Drama"/>
    <x v="15"/>
    <x v="1"/>
    <n v="271106"/>
    <n v="53000000"/>
    <x v="993"/>
    <x v="1000"/>
    <x v="0"/>
    <x v="897"/>
    <n v="29"/>
    <x v="3"/>
    <x v="0"/>
    <x v="0"/>
    <x v="390"/>
  </r>
  <r>
    <s v="tt0223897"/>
    <x v="1001"/>
    <x v="1001"/>
    <n v="123"/>
    <x v="2"/>
    <n v="2.0499999999999998"/>
    <x v="3"/>
    <x v="11"/>
    <s v="unknows"/>
    <x v="14"/>
    <x v="1"/>
    <n v="122617"/>
    <n v="40000000"/>
    <x v="994"/>
    <x v="1001"/>
    <x v="0"/>
    <x v="898"/>
    <n v="12"/>
    <x v="4"/>
    <x v="69"/>
    <x v="0"/>
    <x v="355"/>
  </r>
  <r>
    <s v="tt0227445"/>
    <x v="1002"/>
    <x v="1002"/>
    <n v="124"/>
    <x v="2"/>
    <n v="2.0666666666666669"/>
    <x v="5"/>
    <x v="6"/>
    <s v="Drama"/>
    <x v="22"/>
    <x v="0"/>
    <n v="132417"/>
    <n v="68000000"/>
    <x v="995"/>
    <x v="1002"/>
    <x v="0"/>
    <x v="899"/>
    <n v="9"/>
    <x v="7"/>
    <x v="0"/>
    <x v="0"/>
    <x v="143"/>
  </r>
  <r>
    <s v="tt0227538"/>
    <x v="1003"/>
    <x v="1003"/>
    <n v="88"/>
    <x v="1"/>
    <n v="1.4666666666666666"/>
    <x v="5"/>
    <x v="5"/>
    <s v="Comedy"/>
    <x v="29"/>
    <x v="3"/>
    <n v="124807"/>
    <n v="35000000"/>
    <x v="996"/>
    <x v="1003"/>
    <x v="3"/>
    <x v="900"/>
    <n v="18"/>
    <x v="3"/>
    <x v="0"/>
    <x v="0"/>
    <x v="227"/>
  </r>
  <r>
    <s v="tt0227984"/>
    <x v="1004"/>
    <x v="1004"/>
    <n v="93"/>
    <x v="0"/>
    <n v="1.55"/>
    <x v="5"/>
    <x v="2"/>
    <s v="Crime"/>
    <x v="33"/>
    <x v="0"/>
    <n v="50543"/>
    <n v="27000000"/>
    <x v="997"/>
    <x v="1004"/>
    <x v="2"/>
    <x v="901"/>
    <n v="7"/>
    <x v="0"/>
    <x v="0"/>
    <x v="0"/>
    <x v="415"/>
  </r>
  <r>
    <s v="tt0228333"/>
    <x v="1005"/>
    <x v="1005"/>
    <n v="98"/>
    <x v="0"/>
    <n v="1.6333333333333333"/>
    <x v="5"/>
    <x v="10"/>
    <s v="Sci-Fi"/>
    <x v="46"/>
    <x v="3"/>
    <n v="56918"/>
    <n v="28000000"/>
    <x v="998"/>
    <x v="1005"/>
    <x v="2"/>
    <x v="902"/>
    <n v="24"/>
    <x v="10"/>
    <x v="0"/>
    <x v="0"/>
    <x v="39"/>
  </r>
  <r>
    <s v="tt0228750"/>
    <x v="1006"/>
    <x v="1006"/>
    <n v="135"/>
    <x v="2"/>
    <n v="2.25"/>
    <x v="5"/>
    <x v="3"/>
    <s v="Thriller"/>
    <x v="33"/>
    <x v="0"/>
    <n v="58453"/>
    <n v="65000000"/>
    <x v="999"/>
    <x v="1006"/>
    <x v="2"/>
    <x v="903"/>
    <n v="4"/>
    <x v="0"/>
    <x v="69"/>
    <x v="0"/>
    <x v="90"/>
  </r>
  <r>
    <s v="tt0228786"/>
    <x v="1007"/>
    <x v="1007"/>
    <n v="106"/>
    <x v="0"/>
    <n v="1.7666666666666666"/>
    <x v="4"/>
    <x v="9"/>
    <s v="Thriller"/>
    <x v="17"/>
    <x v="0"/>
    <n v="64595"/>
    <n v="14000000"/>
    <x v="1000"/>
    <x v="1007"/>
    <x v="0"/>
    <x v="904"/>
    <n v="27"/>
    <x v="9"/>
    <x v="69"/>
    <x v="0"/>
    <x v="470"/>
  </r>
  <r>
    <s v="tt0230011"/>
    <x v="1008"/>
    <x v="1008"/>
    <n v="95"/>
    <x v="0"/>
    <n v="1.5833333333333333"/>
    <x v="5"/>
    <x v="5"/>
    <s v="Animation"/>
    <x v="17"/>
    <x v="0"/>
    <n v="130200"/>
    <n v="120000000"/>
    <x v="1001"/>
    <x v="1008"/>
    <x v="0"/>
    <x v="905"/>
    <n v="2"/>
    <x v="6"/>
    <x v="0"/>
    <x v="0"/>
    <x v="316"/>
  </r>
  <r>
    <s v="tt0230030"/>
    <x v="1009"/>
    <x v="1009"/>
    <n v="93"/>
    <x v="0"/>
    <n v="1.55"/>
    <x v="0"/>
    <x v="0"/>
    <s v="unknows"/>
    <x v="28"/>
    <x v="0"/>
    <n v="110390"/>
    <n v="48000000"/>
    <x v="1002"/>
    <x v="1009"/>
    <x v="0"/>
    <x v="906"/>
    <n v="17"/>
    <x v="4"/>
    <x v="69"/>
    <x v="0"/>
    <x v="69"/>
  </r>
  <r>
    <s v="tt0230600"/>
    <x v="1010"/>
    <x v="1010"/>
    <n v="101"/>
    <x v="0"/>
    <n v="1.6833333333333333"/>
    <x v="7"/>
    <x v="9"/>
    <s v="Thriller"/>
    <x v="2"/>
    <x v="1"/>
    <n v="385562"/>
    <n v="17000000"/>
    <x v="1003"/>
    <x v="1010"/>
    <x v="3"/>
    <x v="907"/>
    <n v="2"/>
    <x v="10"/>
    <x v="0"/>
    <x v="0"/>
    <x v="471"/>
  </r>
  <r>
    <s v="tt0230838"/>
    <x v="1011"/>
    <x v="1011"/>
    <n v="119"/>
    <x v="0"/>
    <n v="1.9833333333333334"/>
    <x v="3"/>
    <x v="7"/>
    <s v="unknows"/>
    <x v="13"/>
    <x v="0"/>
    <n v="93555"/>
    <n v="40000000"/>
    <x v="1004"/>
    <x v="1011"/>
    <x v="0"/>
    <x v="908"/>
    <n v="12"/>
    <x v="2"/>
    <x v="0"/>
    <x v="0"/>
    <x v="472"/>
  </r>
  <r>
    <s v="tt0232500"/>
    <x v="1012"/>
    <x v="1012"/>
    <n v="106"/>
    <x v="0"/>
    <n v="1.7666666666666666"/>
    <x v="5"/>
    <x v="6"/>
    <s v="Thriller"/>
    <x v="22"/>
    <x v="0"/>
    <n v="409943"/>
    <n v="38000000"/>
    <x v="1005"/>
    <x v="1012"/>
    <x v="3"/>
    <x v="909"/>
    <n v="18"/>
    <x v="6"/>
    <x v="0"/>
    <x v="0"/>
    <x v="311"/>
  </r>
  <r>
    <s v="tt0233469"/>
    <x v="1013"/>
    <x v="1013"/>
    <n v="108"/>
    <x v="0"/>
    <n v="1.8"/>
    <x v="5"/>
    <x v="3"/>
    <s v="Thriller"/>
    <x v="38"/>
    <x v="3"/>
    <n v="77254"/>
    <n v="85000000"/>
    <x v="1006"/>
    <x v="1013"/>
    <x v="2"/>
    <x v="910"/>
    <n v="4"/>
    <x v="2"/>
    <x v="71"/>
    <x v="0"/>
    <x v="232"/>
  </r>
  <r>
    <s v="tt0234215"/>
    <x v="1014"/>
    <x v="1014"/>
    <n v="138"/>
    <x v="2"/>
    <n v="2.2999999999999998"/>
    <x v="5"/>
    <x v="4"/>
    <s v="unknows"/>
    <x v="14"/>
    <x v="1"/>
    <n v="618970"/>
    <n v="150000000"/>
    <x v="1007"/>
    <x v="1014"/>
    <x v="3"/>
    <x v="911"/>
    <n v="7"/>
    <x v="12"/>
    <x v="75"/>
    <x v="0"/>
    <x v="309"/>
  </r>
  <r>
    <s v="tt0236493"/>
    <x v="1015"/>
    <x v="1015"/>
    <n v="123"/>
    <x v="2"/>
    <n v="2.0499999999999998"/>
    <x v="1"/>
    <x v="2"/>
    <s v="Drama"/>
    <x v="28"/>
    <x v="0"/>
    <n v="111699"/>
    <n v="57000000"/>
    <x v="1008"/>
    <x v="1015"/>
    <x v="0"/>
    <x v="912"/>
    <n v="2"/>
    <x v="3"/>
    <x v="0"/>
    <x v="0"/>
    <x v="353"/>
  </r>
  <r>
    <s v="tt0237534"/>
    <x v="1016"/>
    <x v="1016"/>
    <n v="142"/>
    <x v="2"/>
    <n v="2.3666666666666667"/>
    <x v="5"/>
    <x v="5"/>
    <s v="Drama"/>
    <x v="16"/>
    <x v="1"/>
    <n v="69925"/>
    <n v="29000000"/>
    <x v="1009"/>
    <x v="1016"/>
    <x v="0"/>
    <x v="913"/>
    <n v="31"/>
    <x v="1"/>
    <x v="0"/>
    <x v="0"/>
    <x v="473"/>
  </r>
  <r>
    <s v="tt0237572"/>
    <x v="1017"/>
    <x v="1017"/>
    <n v="124"/>
    <x v="2"/>
    <n v="2.0666666666666669"/>
    <x v="4"/>
    <x v="3"/>
    <s v="Mystery"/>
    <x v="22"/>
    <x v="0"/>
    <n v="65007"/>
    <n v="35000000"/>
    <x v="1010"/>
    <x v="1017"/>
    <x v="2"/>
    <x v="869"/>
    <n v="9"/>
    <x v="1"/>
    <x v="0"/>
    <x v="0"/>
    <x v="474"/>
  </r>
  <r>
    <s v="tt0238380"/>
    <x v="1018"/>
    <x v="1018"/>
    <n v="107"/>
    <x v="0"/>
    <n v="1.7833333333333334"/>
    <x v="5"/>
    <x v="3"/>
    <s v="Sci-Fi"/>
    <x v="21"/>
    <x v="1"/>
    <n v="342664"/>
    <n v="20000000"/>
    <x v="1011"/>
    <x v="1018"/>
    <x v="2"/>
    <x v="914"/>
    <n v="6"/>
    <x v="0"/>
    <x v="71"/>
    <x v="0"/>
    <x v="475"/>
  </r>
  <r>
    <s v="tt0238546"/>
    <x v="1019"/>
    <x v="1019"/>
    <n v="101"/>
    <x v="0"/>
    <n v="1.6833333333333333"/>
    <x v="3"/>
    <x v="0"/>
    <s v="Horror"/>
    <x v="50"/>
    <x v="3"/>
    <n v="59090"/>
    <n v="35000000"/>
    <x v="1012"/>
    <x v="1019"/>
    <x v="0"/>
    <x v="915"/>
    <n v="10"/>
    <x v="1"/>
    <x v="71"/>
    <x v="0"/>
    <x v="476"/>
  </r>
  <r>
    <s v="tt0239395"/>
    <x v="1020"/>
    <x v="1020"/>
    <n v="87"/>
    <x v="1"/>
    <n v="1.45"/>
    <x v="5"/>
    <x v="5"/>
    <s v="Comedy"/>
    <x v="30"/>
    <x v="3"/>
    <n v="61735"/>
    <n v="60000000"/>
    <x v="1013"/>
    <x v="1020"/>
    <x v="3"/>
    <x v="916"/>
    <n v="23"/>
    <x v="6"/>
    <x v="0"/>
    <x v="0"/>
    <x v="477"/>
  </r>
  <r>
    <s v="tt0240515"/>
    <x v="1021"/>
    <x v="1021"/>
    <n v="87"/>
    <x v="1"/>
    <n v="1.45"/>
    <x v="0"/>
    <x v="11"/>
    <s v="unknows"/>
    <x v="48"/>
    <x v="3"/>
    <n v="50508"/>
    <n v="14000000"/>
    <x v="1014"/>
    <x v="1021"/>
    <x v="1"/>
    <x v="917"/>
    <n v="18"/>
    <x v="8"/>
    <x v="0"/>
    <x v="0"/>
    <x v="478"/>
  </r>
  <r>
    <s v="tt0240772"/>
    <x v="1022"/>
    <x v="1022"/>
    <n v="116"/>
    <x v="0"/>
    <n v="1.9333333333333333"/>
    <x v="4"/>
    <x v="16"/>
    <s v="unknows"/>
    <x v="8"/>
    <x v="1"/>
    <n v="604846"/>
    <n v="85000000"/>
    <x v="1015"/>
    <x v="1022"/>
    <x v="3"/>
    <x v="918"/>
    <n v="5"/>
    <x v="0"/>
    <x v="0"/>
    <x v="0"/>
    <x v="194"/>
  </r>
  <r>
    <s v="tt0240890"/>
    <x v="1023"/>
    <x v="1023"/>
    <n v="90"/>
    <x v="0"/>
    <n v="1.5"/>
    <x v="0"/>
    <x v="7"/>
    <s v="unknows"/>
    <x v="22"/>
    <x v="0"/>
    <n v="118611"/>
    <n v="28000000"/>
    <x v="1016"/>
    <x v="1023"/>
    <x v="0"/>
    <x v="919"/>
    <n v="13"/>
    <x v="9"/>
    <x v="0"/>
    <x v="0"/>
    <x v="479"/>
  </r>
  <r>
    <s v="tt0241303"/>
    <x v="1024"/>
    <x v="1024"/>
    <n v="121"/>
    <x v="2"/>
    <n v="2.0166666666666666"/>
    <x v="3"/>
    <x v="7"/>
    <s v="unknows"/>
    <x v="21"/>
    <x v="1"/>
    <n v="198801"/>
    <n v="25000000"/>
    <x v="1017"/>
    <x v="1024"/>
    <x v="3"/>
    <x v="920"/>
    <n v="15"/>
    <x v="0"/>
    <x v="69"/>
    <x v="0"/>
    <x v="257"/>
  </r>
  <r>
    <s v="tt0241527"/>
    <x v="1025"/>
    <x v="1025"/>
    <n v="152"/>
    <x v="2"/>
    <n v="2.5333333333333332"/>
    <x v="1"/>
    <x v="19"/>
    <s v="Fantasy"/>
    <x v="2"/>
    <x v="1"/>
    <n v="831666"/>
    <n v="125000000"/>
    <x v="1018"/>
    <x v="1025"/>
    <x v="3"/>
    <x v="921"/>
    <n v="4"/>
    <x v="5"/>
    <x v="0"/>
    <x v="0"/>
    <x v="202"/>
  </r>
  <r>
    <s v="tt0242423"/>
    <x v="1026"/>
    <x v="1026"/>
    <n v="83"/>
    <x v="1"/>
    <n v="1.3833333333333333"/>
    <x v="0"/>
    <x v="9"/>
    <s v="Sci-Fi"/>
    <x v="38"/>
    <x v="3"/>
    <n v="144189"/>
    <n v="13000000"/>
    <x v="1019"/>
    <x v="1026"/>
    <x v="0"/>
    <x v="922"/>
    <n v="10"/>
    <x v="0"/>
    <x v="69"/>
    <x v="0"/>
    <x v="480"/>
  </r>
  <r>
    <s v="tt0242653"/>
    <x v="1027"/>
    <x v="1027"/>
    <n v="129"/>
    <x v="2"/>
    <n v="2.15"/>
    <x v="5"/>
    <x v="4"/>
    <s v="unknows"/>
    <x v="13"/>
    <x v="0"/>
    <n v="534199"/>
    <n v="150000000"/>
    <x v="1020"/>
    <x v="1027"/>
    <x v="3"/>
    <x v="923"/>
    <n v="16"/>
    <x v="4"/>
    <x v="75"/>
    <x v="0"/>
    <x v="309"/>
  </r>
  <r>
    <s v="tt0243133"/>
    <x v="1028"/>
    <x v="1028"/>
    <n v="116"/>
    <x v="0"/>
    <n v="1.9333333333333333"/>
    <x v="4"/>
    <x v="3"/>
    <s v="unknows"/>
    <x v="15"/>
    <x v="1"/>
    <n v="113536"/>
    <n v="20000000"/>
    <x v="1021"/>
    <x v="1028"/>
    <x v="2"/>
    <x v="924"/>
    <n v="13"/>
    <x v="12"/>
    <x v="0"/>
    <x v="0"/>
    <x v="481"/>
  </r>
  <r>
    <s v="tt0243155"/>
    <x v="1029"/>
    <x v="1029"/>
    <n v="97"/>
    <x v="0"/>
    <n v="1.6166666666666667"/>
    <x v="0"/>
    <x v="3"/>
    <s v="Romance"/>
    <x v="22"/>
    <x v="0"/>
    <n v="256684"/>
    <n v="25000000"/>
    <x v="1022"/>
    <x v="1029"/>
    <x v="3"/>
    <x v="925"/>
    <n v="4"/>
    <x v="8"/>
    <x v="0"/>
    <x v="0"/>
    <x v="482"/>
  </r>
  <r>
    <s v="tt0243585"/>
    <x v="1030"/>
    <x v="1030"/>
    <n v="77"/>
    <x v="1"/>
    <n v="1.2833333333333334"/>
    <x v="1"/>
    <x v="2"/>
    <s v="Family"/>
    <x v="38"/>
    <x v="3"/>
    <n v="57442"/>
    <n v="120000000"/>
    <x v="1023"/>
    <x v="1030"/>
    <x v="0"/>
    <x v="926"/>
    <n v="14"/>
    <x v="7"/>
    <x v="71"/>
    <x v="0"/>
    <x v="431"/>
  </r>
  <r>
    <s v="tt0243655"/>
    <x v="1031"/>
    <x v="1031"/>
    <n v="97"/>
    <x v="0"/>
    <n v="1.6166666666666667"/>
    <x v="0"/>
    <x v="7"/>
    <s v="unknows"/>
    <x v="7"/>
    <x v="0"/>
    <n v="59896"/>
    <n v="5000000"/>
    <x v="1024"/>
    <x v="1031"/>
    <x v="2"/>
    <x v="927"/>
    <n v="23"/>
    <x v="1"/>
    <x v="0"/>
    <x v="0"/>
    <x v="483"/>
  </r>
  <r>
    <s v="tt0243736"/>
    <x v="1032"/>
    <x v="1032"/>
    <n v="96"/>
    <x v="0"/>
    <n v="1.6"/>
    <x v="0"/>
    <x v="7"/>
    <s v="unknows"/>
    <x v="29"/>
    <x v="3"/>
    <n v="75198"/>
    <n v="17000000"/>
    <x v="1025"/>
    <x v="1032"/>
    <x v="0"/>
    <x v="928"/>
    <n v="1"/>
    <x v="3"/>
    <x v="71"/>
    <x v="0"/>
    <x v="182"/>
  </r>
  <r>
    <s v="tt0244244"/>
    <x v="1033"/>
    <x v="1033"/>
    <n v="99"/>
    <x v="0"/>
    <n v="1.65"/>
    <x v="5"/>
    <x v="6"/>
    <s v="Thriller"/>
    <x v="7"/>
    <x v="0"/>
    <n v="194003"/>
    <n v="102000000"/>
    <x v="1026"/>
    <x v="1033"/>
    <x v="0"/>
    <x v="929"/>
    <n v="11"/>
    <x v="12"/>
    <x v="0"/>
    <x v="0"/>
    <x v="243"/>
  </r>
  <r>
    <s v="tt0245429"/>
    <x v="1034"/>
    <x v="1034"/>
    <n v="125"/>
    <x v="2"/>
    <n v="2.0833333333333335"/>
    <x v="1"/>
    <x v="1"/>
    <s v="Family"/>
    <x v="23"/>
    <x v="2"/>
    <n v="817323"/>
    <n v="19000000"/>
    <x v="1027"/>
    <x v="1034"/>
    <x v="3"/>
    <x v="930"/>
    <n v="20"/>
    <x v="7"/>
    <x v="0"/>
    <x v="0"/>
    <x v="108"/>
  </r>
  <r>
    <s v="tt0245562"/>
    <x v="1035"/>
    <x v="1035"/>
    <n v="134"/>
    <x v="2"/>
    <n v="2.2333333333333334"/>
    <x v="5"/>
    <x v="3"/>
    <s v="War"/>
    <x v="28"/>
    <x v="0"/>
    <n v="72402"/>
    <n v="115000000"/>
    <x v="1028"/>
    <x v="1035"/>
    <x v="2"/>
    <x v="931"/>
    <n v="14"/>
    <x v="6"/>
    <x v="71"/>
    <x v="0"/>
    <x v="226"/>
  </r>
  <r>
    <s v="tt0245574"/>
    <x v="1036"/>
    <x v="1036"/>
    <n v="106"/>
    <x v="0"/>
    <n v="1.7666666666666666"/>
    <x v="3"/>
    <x v="11"/>
    <s v="unknows"/>
    <x v="8"/>
    <x v="1"/>
    <n v="127420"/>
    <n v="2000000"/>
    <x v="1029"/>
    <x v="1036"/>
    <x v="0"/>
    <x v="932"/>
    <n v="8"/>
    <x v="6"/>
    <x v="0"/>
    <x v="0"/>
    <x v="344"/>
  </r>
  <r>
    <s v="tt0245674"/>
    <x v="1037"/>
    <x v="1037"/>
    <n v="91"/>
    <x v="0"/>
    <n v="1.5166666666666666"/>
    <x v="8"/>
    <x v="10"/>
    <s v="unknows"/>
    <x v="29"/>
    <x v="3"/>
    <n v="92241"/>
    <n v="42000000"/>
    <x v="1030"/>
    <x v="1037"/>
    <x v="0"/>
    <x v="933"/>
    <n v="23"/>
    <x v="4"/>
    <x v="0"/>
    <x v="0"/>
    <x v="484"/>
  </r>
  <r>
    <s v="tt0245686"/>
    <x v="1038"/>
    <x v="1038"/>
    <n v="91"/>
    <x v="0"/>
    <n v="1.5166666666666666"/>
    <x v="1"/>
    <x v="2"/>
    <s v="Drama"/>
    <x v="34"/>
    <x v="0"/>
    <n v="59978"/>
    <n v="17700000"/>
    <x v="1031"/>
    <x v="1038"/>
    <x v="0"/>
    <x v="934"/>
    <m/>
    <x v="11"/>
    <x v="82"/>
    <x v="0"/>
    <x v="485"/>
  </r>
  <r>
    <s v="tt0245712"/>
    <x v="1039"/>
    <x v="1039"/>
    <n v="154"/>
    <x v="2"/>
    <n v="2.5666666666666669"/>
    <x v="3"/>
    <x v="16"/>
    <s v="unknows"/>
    <x v="12"/>
    <x v="2"/>
    <n v="249479"/>
    <n v="2000000"/>
    <x v="1032"/>
    <x v="1039"/>
    <x v="0"/>
    <x v="835"/>
    <n v="14"/>
    <x v="12"/>
    <x v="69"/>
    <x v="0"/>
    <x v="486"/>
  </r>
  <r>
    <s v="tt0245803"/>
    <x v="1040"/>
    <x v="1040"/>
    <n v="104"/>
    <x v="0"/>
    <n v="1.7333333333333334"/>
    <x v="5"/>
    <x v="2"/>
    <s v="Fantasy"/>
    <x v="35"/>
    <x v="3"/>
    <n v="51668"/>
    <n v="52000000"/>
    <x v="1033"/>
    <x v="1040"/>
    <x v="2"/>
    <x v="935"/>
    <n v="16"/>
    <x v="8"/>
    <x v="75"/>
    <x v="0"/>
    <x v="487"/>
  </r>
  <r>
    <s v="tt0245844"/>
    <x v="1041"/>
    <x v="1041"/>
    <n v="131"/>
    <x v="2"/>
    <n v="2.1833333333333331"/>
    <x v="5"/>
    <x v="5"/>
    <s v="Drama"/>
    <x v="8"/>
    <x v="1"/>
    <n v="145794"/>
    <n v="35000000"/>
    <x v="1034"/>
    <x v="1041"/>
    <x v="0"/>
    <x v="936"/>
    <n v="23"/>
    <x v="1"/>
    <x v="71"/>
    <x v="0"/>
    <x v="217"/>
  </r>
  <r>
    <s v="tt0246460"/>
    <x v="1042"/>
    <x v="1042"/>
    <n v="133"/>
    <x v="2"/>
    <n v="2.2166666666666668"/>
    <x v="5"/>
    <x v="5"/>
    <s v="Thriller"/>
    <x v="28"/>
    <x v="0"/>
    <n v="226201"/>
    <n v="142000000"/>
    <x v="1035"/>
    <x v="1042"/>
    <x v="3"/>
    <x v="937"/>
    <n v="11"/>
    <x v="5"/>
    <x v="71"/>
    <x v="0"/>
    <x v="338"/>
  </r>
  <r>
    <s v="tt0246578"/>
    <x v="1043"/>
    <x v="1043"/>
    <n v="113"/>
    <x v="0"/>
    <n v="1.8833333333333333"/>
    <x v="3"/>
    <x v="9"/>
    <s v="Sci-Fi"/>
    <x v="9"/>
    <x v="2"/>
    <n v="834474"/>
    <n v="6000000"/>
    <x v="1036"/>
    <x v="1043"/>
    <x v="1"/>
    <x v="938"/>
    <n v="19"/>
    <x v="1"/>
    <x v="0"/>
    <x v="0"/>
    <x v="488"/>
  </r>
  <r>
    <s v="tt0247586"/>
    <x v="1044"/>
    <x v="1044"/>
    <n v="114"/>
    <x v="0"/>
    <n v="1.9"/>
    <x v="4"/>
    <x v="3"/>
    <s v="Thriller"/>
    <x v="4"/>
    <x v="1"/>
    <n v="55844"/>
    <n v="1500000"/>
    <x v="1037"/>
    <x v="1044"/>
    <x v="0"/>
    <x v="939"/>
    <n v="31"/>
    <x v="10"/>
    <x v="69"/>
    <x v="0"/>
    <x v="489"/>
  </r>
  <r>
    <s v="tt0247638"/>
    <x v="1045"/>
    <x v="1045"/>
    <n v="115"/>
    <x v="0"/>
    <n v="1.9166666666666667"/>
    <x v="0"/>
    <x v="19"/>
    <s v="Romance"/>
    <x v="0"/>
    <x v="0"/>
    <n v="158779"/>
    <n v="26000000"/>
    <x v="1038"/>
    <x v="1045"/>
    <x v="3"/>
    <x v="940"/>
    <n v="29"/>
    <x v="7"/>
    <x v="0"/>
    <x v="0"/>
    <x v="156"/>
  </r>
  <r>
    <s v="tt0247745"/>
    <x v="1046"/>
    <x v="1046"/>
    <n v="100"/>
    <x v="0"/>
    <n v="1.6666666666666667"/>
    <x v="0"/>
    <x v="6"/>
    <s v="Mystery"/>
    <x v="16"/>
    <x v="1"/>
    <n v="110652"/>
    <n v="3000000"/>
    <x v="1039"/>
    <x v="1046"/>
    <x v="0"/>
    <x v="938"/>
    <n v="19"/>
    <x v="1"/>
    <x v="0"/>
    <x v="0"/>
    <x v="490"/>
  </r>
  <r>
    <s v="tt0248126"/>
    <x v="1047"/>
    <x v="1047"/>
    <n v="210"/>
    <x v="2"/>
    <n v="3.5"/>
    <x v="3"/>
    <x v="17"/>
    <s v="Romance"/>
    <x v="3"/>
    <x v="1"/>
    <n v="53841"/>
    <n v="7500000"/>
    <x v="1040"/>
    <x v="1047"/>
    <x v="1"/>
    <x v="941"/>
    <n v="14"/>
    <x v="0"/>
    <x v="0"/>
    <x v="0"/>
    <x v="491"/>
  </r>
  <r>
    <s v="tt0248667"/>
    <x v="1048"/>
    <x v="1048"/>
    <n v="157"/>
    <x v="2"/>
    <n v="2.6166666666666667"/>
    <x v="2"/>
    <x v="3"/>
    <s v="Sport"/>
    <x v="13"/>
    <x v="0"/>
    <n v="104037"/>
    <n v="107000000"/>
    <x v="1041"/>
    <x v="1048"/>
    <x v="2"/>
    <x v="0"/>
    <n v="11"/>
    <x v="0"/>
    <x v="0"/>
    <x v="0"/>
    <x v="144"/>
  </r>
  <r>
    <s v="tt0249462"/>
    <x v="1049"/>
    <x v="1049"/>
    <n v="110"/>
    <x v="0"/>
    <n v="1.8333333333333333"/>
    <x v="3"/>
    <x v="8"/>
    <s v="unknows"/>
    <x v="8"/>
    <x v="1"/>
    <n v="140374"/>
    <n v="5000000"/>
    <x v="1042"/>
    <x v="1049"/>
    <x v="3"/>
    <x v="845"/>
    <n v="19"/>
    <x v="12"/>
    <x v="69"/>
    <x v="0"/>
    <x v="492"/>
  </r>
  <r>
    <s v="tt0250494"/>
    <x v="1050"/>
    <x v="1050"/>
    <n v="96"/>
    <x v="0"/>
    <n v="1.6"/>
    <x v="0"/>
    <x v="7"/>
    <s v="unknows"/>
    <x v="0"/>
    <x v="0"/>
    <n v="238297"/>
    <n v="18000000"/>
    <x v="1043"/>
    <x v="1050"/>
    <x v="3"/>
    <x v="885"/>
    <n v="26"/>
    <x v="6"/>
    <x v="0"/>
    <x v="0"/>
    <x v="493"/>
  </r>
  <r>
    <s v="tt0250687"/>
    <x v="1051"/>
    <x v="1051"/>
    <n v="112"/>
    <x v="0"/>
    <n v="1.8666666666666667"/>
    <x v="5"/>
    <x v="5"/>
    <s v="Comedy"/>
    <x v="0"/>
    <x v="0"/>
    <n v="121200"/>
    <n v="48000000"/>
    <x v="1044"/>
    <x v="1051"/>
    <x v="0"/>
    <x v="942"/>
    <n v="30"/>
    <x v="7"/>
    <x v="0"/>
    <x v="0"/>
    <x v="200"/>
  </r>
  <r>
    <s v="tt0250797"/>
    <x v="1052"/>
    <x v="1052"/>
    <n v="124"/>
    <x v="2"/>
    <n v="2.0666666666666669"/>
    <x v="3"/>
    <x v="7"/>
    <s v="Thriller"/>
    <x v="13"/>
    <x v="0"/>
    <n v="95589"/>
    <n v="50000000"/>
    <x v="1045"/>
    <x v="1052"/>
    <x v="0"/>
    <x v="943"/>
    <n v="8"/>
    <x v="12"/>
    <x v="71"/>
    <x v="0"/>
    <x v="95"/>
  </r>
  <r>
    <s v="tt0251075"/>
    <x v="1053"/>
    <x v="1053"/>
    <n v="101"/>
    <x v="0"/>
    <n v="1.6833333333333333"/>
    <x v="0"/>
    <x v="4"/>
    <s v="unknows"/>
    <x v="28"/>
    <x v="0"/>
    <n v="134155"/>
    <n v="80000000"/>
    <x v="1046"/>
    <x v="1053"/>
    <x v="0"/>
    <x v="932"/>
    <n v="8"/>
    <x v="6"/>
    <x v="0"/>
    <x v="0"/>
    <x v="83"/>
  </r>
  <r>
    <s v="tt0251114"/>
    <x v="1054"/>
    <x v="1054"/>
    <n v="125"/>
    <x v="2"/>
    <n v="2.0833333333333335"/>
    <x v="3"/>
    <x v="13"/>
    <s v="unknows"/>
    <x v="33"/>
    <x v="0"/>
    <n v="54691"/>
    <n v="70000000"/>
    <x v="1047"/>
    <x v="1054"/>
    <x v="2"/>
    <x v="944"/>
    <n v="15"/>
    <x v="2"/>
    <x v="71"/>
    <x v="0"/>
    <x v="319"/>
  </r>
  <r>
    <s v="tt0251127"/>
    <x v="1055"/>
    <x v="1055"/>
    <n v="116"/>
    <x v="0"/>
    <n v="1.9333333333333333"/>
    <x v="0"/>
    <x v="7"/>
    <s v="unknows"/>
    <x v="7"/>
    <x v="0"/>
    <n v="259900"/>
    <n v="50000000"/>
    <x v="1048"/>
    <x v="1055"/>
    <x v="3"/>
    <x v="945"/>
    <n v="27"/>
    <x v="1"/>
    <x v="75"/>
    <x v="0"/>
    <x v="270"/>
  </r>
  <r>
    <s v="tt0251160"/>
    <x v="1056"/>
    <x v="1056"/>
    <n v="116"/>
    <x v="0"/>
    <n v="1.9333333333333333"/>
    <x v="4"/>
    <x v="3"/>
    <s v="Thriller"/>
    <x v="1"/>
    <x v="1"/>
    <n v="141261"/>
    <n v="36000000"/>
    <x v="1049"/>
    <x v="1056"/>
    <x v="0"/>
    <x v="944"/>
    <n v="15"/>
    <x v="2"/>
    <x v="71"/>
    <x v="0"/>
    <x v="494"/>
  </r>
  <r>
    <s v="tt0251736"/>
    <x v="1057"/>
    <x v="1057"/>
    <n v="89"/>
    <x v="1"/>
    <n v="1.4833333333333334"/>
    <x v="7"/>
    <x v="11"/>
    <s v="unknows"/>
    <x v="34"/>
    <x v="0"/>
    <n v="91783"/>
    <n v="7000000"/>
    <x v="1050"/>
    <x v="1057"/>
    <x v="1"/>
    <x v="946"/>
    <n v="13"/>
    <x v="3"/>
    <x v="75"/>
    <x v="0"/>
    <x v="495"/>
  </r>
  <r>
    <s v="tt0252076"/>
    <x v="1058"/>
    <x v="1058"/>
    <n v="105"/>
    <x v="0"/>
    <n v="1.75"/>
    <x v="0"/>
    <x v="3"/>
    <s v="Romance"/>
    <x v="35"/>
    <x v="3"/>
    <n v="94486"/>
    <n v="55000000"/>
    <x v="1051"/>
    <x v="1058"/>
    <x v="0"/>
    <x v="947"/>
    <n v="13"/>
    <x v="0"/>
    <x v="71"/>
    <x v="0"/>
    <x v="496"/>
  </r>
  <r>
    <s v="tt0252866"/>
    <x v="1059"/>
    <x v="1059"/>
    <n v="108"/>
    <x v="0"/>
    <n v="1.8"/>
    <x v="0"/>
    <x v="11"/>
    <s v="unknows"/>
    <x v="0"/>
    <x v="0"/>
    <n v="266355"/>
    <n v="30000000"/>
    <x v="1052"/>
    <x v="1059"/>
    <x v="3"/>
    <x v="948"/>
    <n v="6"/>
    <x v="10"/>
    <x v="0"/>
    <x v="0"/>
    <x v="497"/>
  </r>
  <r>
    <s v="tt0253474"/>
    <x v="1060"/>
    <x v="1060"/>
    <n v="150"/>
    <x v="2"/>
    <n v="2.5"/>
    <x v="2"/>
    <x v="3"/>
    <s v="Music"/>
    <x v="25"/>
    <x v="2"/>
    <n v="885165"/>
    <n v="35000000"/>
    <x v="1053"/>
    <x v="1060"/>
    <x v="0"/>
    <x v="949"/>
    <n v="24"/>
    <x v="12"/>
    <x v="71"/>
    <x v="0"/>
    <x v="31"/>
  </r>
  <r>
    <s v="tt0253556"/>
    <x v="1061"/>
    <x v="1061"/>
    <n v="101"/>
    <x v="0"/>
    <n v="1.6833333333333333"/>
    <x v="5"/>
    <x v="5"/>
    <s v="Fantasy"/>
    <x v="27"/>
    <x v="0"/>
    <n v="143337"/>
    <n v="60000000"/>
    <x v="1054"/>
    <x v="1061"/>
    <x v="0"/>
    <x v="950"/>
    <n v="9"/>
    <x v="7"/>
    <x v="71"/>
    <x v="0"/>
    <x v="386"/>
  </r>
  <r>
    <s v="tt0253754"/>
    <x v="1062"/>
    <x v="1062"/>
    <n v="116"/>
    <x v="0"/>
    <n v="1.9333333333333333"/>
    <x v="5"/>
    <x v="5"/>
    <s v="Sci-Fi"/>
    <x v="0"/>
    <x v="0"/>
    <n v="82807"/>
    <n v="60000000"/>
    <x v="1055"/>
    <x v="1062"/>
    <x v="1"/>
    <x v="891"/>
    <n v="9"/>
    <x v="0"/>
    <x v="71"/>
    <x v="0"/>
    <x v="314"/>
  </r>
  <r>
    <s v="tt0253867"/>
    <x v="1063"/>
    <x v="1063"/>
    <n v="84"/>
    <x v="1"/>
    <n v="1.4"/>
    <x v="0"/>
    <x v="7"/>
    <s v="unknows"/>
    <x v="50"/>
    <x v="3"/>
    <n v="61483"/>
    <n v="43000000"/>
    <x v="1056"/>
    <x v="1063"/>
    <x v="0"/>
    <x v="951"/>
    <n v="12"/>
    <x v="8"/>
    <x v="71"/>
    <x v="0"/>
    <x v="408"/>
  </r>
  <r>
    <s v="tt0255798"/>
    <x v="1064"/>
    <x v="1064"/>
    <n v="84"/>
    <x v="1"/>
    <n v="1.4"/>
    <x v="0"/>
    <x v="4"/>
    <s v="unknows"/>
    <x v="56"/>
    <x v="3"/>
    <n v="62619"/>
    <n v="47000000"/>
    <x v="1057"/>
    <x v="1064"/>
    <x v="0"/>
    <x v="952"/>
    <n v="21"/>
    <x v="3"/>
    <x v="0"/>
    <x v="0"/>
    <x v="498"/>
  </r>
  <r>
    <s v="tt0256009"/>
    <x v="1065"/>
    <x v="1065"/>
    <n v="106"/>
    <x v="0"/>
    <n v="1.7666666666666666"/>
    <x v="3"/>
    <x v="10"/>
    <s v="Thriller"/>
    <x v="3"/>
    <x v="1"/>
    <n v="69974"/>
    <n v="4500000"/>
    <x v="1058"/>
    <x v="1065"/>
    <x v="1"/>
    <x v="953"/>
    <n v="20"/>
    <x v="8"/>
    <x v="0"/>
    <x v="0"/>
    <x v="351"/>
  </r>
  <r>
    <s v="tt0256380"/>
    <x v="1066"/>
    <x v="1066"/>
    <n v="114"/>
    <x v="0"/>
    <n v="1.9"/>
    <x v="0"/>
    <x v="3"/>
    <s v="Fantasy"/>
    <x v="34"/>
    <x v="0"/>
    <n v="141306"/>
    <n v="40000000"/>
    <x v="1059"/>
    <x v="1066"/>
    <x v="3"/>
    <x v="954"/>
    <n v="1"/>
    <x v="5"/>
    <x v="0"/>
    <x v="0"/>
    <x v="318"/>
  </r>
  <r>
    <s v="tt0256415"/>
    <x v="1067"/>
    <x v="1067"/>
    <n v="108"/>
    <x v="0"/>
    <n v="1.8"/>
    <x v="0"/>
    <x v="7"/>
    <s v="unknows"/>
    <x v="27"/>
    <x v="0"/>
    <n v="120895"/>
    <n v="30000000"/>
    <x v="1060"/>
    <x v="1067"/>
    <x v="3"/>
    <x v="955"/>
    <n v="20"/>
    <x v="9"/>
    <x v="71"/>
    <x v="0"/>
    <x v="370"/>
  </r>
  <r>
    <s v="tt0257044"/>
    <x v="1068"/>
    <x v="1068"/>
    <n v="117"/>
    <x v="0"/>
    <n v="1.95"/>
    <x v="4"/>
    <x v="3"/>
    <s v="Thriller"/>
    <x v="8"/>
    <x v="1"/>
    <n v="279973"/>
    <n v="80000000"/>
    <x v="1061"/>
    <x v="1068"/>
    <x v="3"/>
    <x v="950"/>
    <n v="9"/>
    <x v="7"/>
    <x v="71"/>
    <x v="0"/>
    <x v="437"/>
  </r>
  <r>
    <s v="tt0257076"/>
    <x v="1069"/>
    <x v="1069"/>
    <n v="117"/>
    <x v="0"/>
    <n v="1.95"/>
    <x v="5"/>
    <x v="5"/>
    <s v="Crime"/>
    <x v="34"/>
    <x v="0"/>
    <n v="152431"/>
    <n v="80000000"/>
    <x v="1062"/>
    <x v="1069"/>
    <x v="3"/>
    <x v="956"/>
    <n v="8"/>
    <x v="10"/>
    <x v="75"/>
    <x v="0"/>
    <x v="499"/>
  </r>
  <r>
    <s v="tt0257106"/>
    <x v="1070"/>
    <x v="1070"/>
    <n v="83"/>
    <x v="1"/>
    <n v="1.3833333333333333"/>
    <x v="0"/>
    <x v="10"/>
    <s v="unknows"/>
    <x v="39"/>
    <x v="3"/>
    <n v="171594"/>
    <n v="45000000"/>
    <x v="1063"/>
    <x v="1070"/>
    <x v="0"/>
    <x v="957"/>
    <n v="4"/>
    <x v="7"/>
    <x v="0"/>
    <x v="0"/>
    <x v="441"/>
  </r>
  <r>
    <s v="tt0257360"/>
    <x v="1071"/>
    <x v="1071"/>
    <n v="125"/>
    <x v="2"/>
    <n v="2.0833333333333335"/>
    <x v="3"/>
    <x v="11"/>
    <s v="unknows"/>
    <x v="14"/>
    <x v="1"/>
    <n v="131945"/>
    <n v="30000000"/>
    <x v="1064"/>
    <x v="1071"/>
    <x v="0"/>
    <x v="958"/>
    <n v="22"/>
    <x v="12"/>
    <x v="71"/>
    <x v="0"/>
    <x v="394"/>
  </r>
  <r>
    <s v="tt0258000"/>
    <x v="1072"/>
    <x v="1072"/>
    <n v="112"/>
    <x v="0"/>
    <n v="1.8666666666666667"/>
    <x v="4"/>
    <x v="3"/>
    <s v="Thriller"/>
    <x v="22"/>
    <x v="0"/>
    <n v="291377"/>
    <n v="48000000"/>
    <x v="1065"/>
    <x v="1072"/>
    <x v="3"/>
    <x v="959"/>
    <n v="18"/>
    <x v="3"/>
    <x v="71"/>
    <x v="0"/>
    <x v="221"/>
  </r>
  <r>
    <s v="tt0258153"/>
    <x v="1073"/>
    <x v="1073"/>
    <n v="117"/>
    <x v="0"/>
    <n v="1.95"/>
    <x v="0"/>
    <x v="3"/>
    <s v="Sci-Fi"/>
    <x v="28"/>
    <x v="0"/>
    <n v="62022"/>
    <n v="10000000"/>
    <x v="1066"/>
    <x v="1073"/>
    <x v="1"/>
    <x v="960"/>
    <n v="23"/>
    <x v="10"/>
    <x v="71"/>
    <x v="0"/>
    <x v="342"/>
  </r>
  <r>
    <s v="tt0258463"/>
    <x v="1074"/>
    <x v="1074"/>
    <n v="119"/>
    <x v="0"/>
    <n v="1.9833333333333334"/>
    <x v="5"/>
    <x v="9"/>
    <s v="Thriller"/>
    <x v="10"/>
    <x v="1"/>
    <n v="567022"/>
    <n v="60000000"/>
    <x v="1067"/>
    <x v="1074"/>
    <x v="3"/>
    <x v="961"/>
    <n v="6"/>
    <x v="6"/>
    <x v="71"/>
    <x v="0"/>
    <x v="325"/>
  </r>
  <r>
    <s v="tt0259324"/>
    <x v="1075"/>
    <x v="1075"/>
    <n v="110"/>
    <x v="0"/>
    <n v="1.8333333333333333"/>
    <x v="5"/>
    <x v="0"/>
    <s v="Thriller"/>
    <x v="39"/>
    <x v="3"/>
    <n v="248519"/>
    <n v="110000000"/>
    <x v="1068"/>
    <x v="1075"/>
    <x v="3"/>
    <x v="962"/>
    <n v="14"/>
    <x v="2"/>
    <x v="81"/>
    <x v="0"/>
    <x v="500"/>
  </r>
  <r>
    <s v="tt0259446"/>
    <x v="1076"/>
    <x v="1076"/>
    <n v="95"/>
    <x v="0"/>
    <n v="1.5833333333333333"/>
    <x v="0"/>
    <x v="3"/>
    <s v="Romance"/>
    <x v="5"/>
    <x v="0"/>
    <n v="141965"/>
    <n v="5000000"/>
    <x v="1069"/>
    <x v="1076"/>
    <x v="3"/>
    <x v="963"/>
    <n v="22"/>
    <x v="2"/>
    <x v="71"/>
    <x v="0"/>
    <x v="501"/>
  </r>
  <r>
    <s v="tt0259711"/>
    <x v="1077"/>
    <x v="1077"/>
    <n v="136"/>
    <x v="2"/>
    <n v="2.2666666666666666"/>
    <x v="8"/>
    <x v="9"/>
    <s v="Romance"/>
    <x v="17"/>
    <x v="0"/>
    <n v="281174"/>
    <n v="68000000"/>
    <x v="1070"/>
    <x v="1077"/>
    <x v="3"/>
    <x v="685"/>
    <n v="10"/>
    <x v="0"/>
    <x v="0"/>
    <x v="0"/>
    <x v="317"/>
  </r>
  <r>
    <s v="tt0260866"/>
    <x v="1078"/>
    <x v="1078"/>
    <n v="113"/>
    <x v="0"/>
    <n v="1.8833333333333333"/>
    <x v="3"/>
    <x v="9"/>
    <s v="Thriller"/>
    <x v="33"/>
    <x v="0"/>
    <n v="56224"/>
    <n v="50000000"/>
    <x v="1071"/>
    <x v="1078"/>
    <x v="0"/>
    <x v="964"/>
    <n v="24"/>
    <x v="9"/>
    <x v="0"/>
    <x v="0"/>
    <x v="349"/>
  </r>
  <r>
    <s v="tt0261392"/>
    <x v="1079"/>
    <x v="1079"/>
    <n v="104"/>
    <x v="0"/>
    <n v="1.7333333333333334"/>
    <x v="0"/>
    <x v="11"/>
    <s v="unknows"/>
    <x v="22"/>
    <x v="0"/>
    <n v="159413"/>
    <n v="22000000"/>
    <x v="1072"/>
    <x v="1079"/>
    <x v="0"/>
    <x v="965"/>
    <n v="22"/>
    <x v="10"/>
    <x v="0"/>
    <x v="0"/>
    <x v="260"/>
  </r>
  <r>
    <s v="tt0261983"/>
    <x v="1080"/>
    <x v="1080"/>
    <n v="100"/>
    <x v="0"/>
    <n v="1.6666666666666667"/>
    <x v="3"/>
    <x v="10"/>
    <s v="Mystery"/>
    <x v="0"/>
    <x v="0"/>
    <n v="61949"/>
    <n v="1500000"/>
    <x v="1073"/>
    <x v="1080"/>
    <x v="1"/>
    <x v="966"/>
    <n v="31"/>
    <x v="7"/>
    <x v="0"/>
    <x v="0"/>
    <x v="502"/>
  </r>
  <r>
    <s v="tt0263488"/>
    <x v="1081"/>
    <x v="1081"/>
    <n v="90"/>
    <x v="0"/>
    <n v="1.5"/>
    <x v="7"/>
    <x v="9"/>
    <s v="unknows"/>
    <x v="27"/>
    <x v="0"/>
    <n v="139405"/>
    <n v="10000000"/>
    <x v="1074"/>
    <x v="1081"/>
    <x v="0"/>
    <x v="967"/>
    <m/>
    <x v="11"/>
    <x v="83"/>
    <x v="0"/>
    <x v="503"/>
  </r>
  <r>
    <s v="tt0264395"/>
    <x v="1082"/>
    <x v="1082"/>
    <n v="98"/>
    <x v="0"/>
    <n v="1.6333333333333333"/>
    <x v="5"/>
    <x v="6"/>
    <s v="Drama"/>
    <x v="0"/>
    <x v="0"/>
    <n v="65533"/>
    <n v="50000000"/>
    <x v="1075"/>
    <x v="1082"/>
    <x v="2"/>
    <x v="968"/>
    <n v="28"/>
    <x v="3"/>
    <x v="75"/>
    <x v="0"/>
    <x v="157"/>
  </r>
  <r>
    <s v="tt0264464"/>
    <x v="1083"/>
    <x v="1083"/>
    <n v="141"/>
    <x v="2"/>
    <n v="2.35"/>
    <x v="2"/>
    <x v="6"/>
    <s v="Drama"/>
    <x v="12"/>
    <x v="2"/>
    <n v="1057400"/>
    <n v="52000000"/>
    <x v="1076"/>
    <x v="1083"/>
    <x v="3"/>
    <x v="969"/>
    <n v="16"/>
    <x v="0"/>
    <x v="71"/>
    <x v="0"/>
    <x v="33"/>
  </r>
  <r>
    <s v="tt0264472"/>
    <x v="1084"/>
    <x v="1084"/>
    <n v="98"/>
    <x v="0"/>
    <n v="1.6333333333333333"/>
    <x v="3"/>
    <x v="16"/>
    <s v="unknows"/>
    <x v="7"/>
    <x v="0"/>
    <n v="73712"/>
    <n v="45000000"/>
    <x v="1077"/>
    <x v="1084"/>
    <x v="0"/>
    <x v="970"/>
    <n v="7"/>
    <x v="8"/>
    <x v="71"/>
    <x v="0"/>
    <x v="392"/>
  </r>
  <r>
    <s v="tt0264616"/>
    <x v="1085"/>
    <x v="1085"/>
    <n v="100"/>
    <x v="0"/>
    <n v="1.6666666666666667"/>
    <x v="4"/>
    <x v="3"/>
    <s v="Thriller"/>
    <x v="14"/>
    <x v="1"/>
    <n v="89071"/>
    <n v="11000000"/>
    <x v="1078"/>
    <x v="1085"/>
    <x v="1"/>
    <x v="793"/>
    <n v="17"/>
    <x v="5"/>
    <x v="0"/>
    <x v="0"/>
    <x v="504"/>
  </r>
  <r>
    <s v="tt0264935"/>
    <x v="1086"/>
    <x v="1086"/>
    <n v="115"/>
    <x v="0"/>
    <n v="1.9166666666666667"/>
    <x v="4"/>
    <x v="9"/>
    <s v="Thriller"/>
    <x v="28"/>
    <x v="0"/>
    <n v="61252"/>
    <n v="50000000"/>
    <x v="1079"/>
    <x v="1086"/>
    <x v="1"/>
    <x v="971"/>
    <n v="19"/>
    <x v="8"/>
    <x v="71"/>
    <x v="0"/>
    <x v="505"/>
  </r>
  <r>
    <s v="tt0265029"/>
    <x v="1087"/>
    <x v="1087"/>
    <n v="102"/>
    <x v="0"/>
    <n v="1.7"/>
    <x v="0"/>
    <x v="7"/>
    <s v="unknows"/>
    <x v="36"/>
    <x v="3"/>
    <n v="59494"/>
    <n v="46000000"/>
    <x v="1080"/>
    <x v="1087"/>
    <x v="0"/>
    <x v="972"/>
    <n v="17"/>
    <x v="7"/>
    <x v="0"/>
    <x v="0"/>
    <x v="506"/>
  </r>
  <r>
    <s v="tt0265086"/>
    <x v="1088"/>
    <x v="1088"/>
    <n v="144"/>
    <x v="2"/>
    <n v="2.4"/>
    <x v="5"/>
    <x v="3"/>
    <s v="History"/>
    <x v="8"/>
    <x v="1"/>
    <n v="415423"/>
    <n v="92000000"/>
    <x v="1081"/>
    <x v="1088"/>
    <x v="0"/>
    <x v="973"/>
    <n v="18"/>
    <x v="0"/>
    <x v="0"/>
    <x v="0"/>
    <x v="59"/>
  </r>
  <r>
    <s v="tt0265208"/>
    <x v="1089"/>
    <x v="1089"/>
    <n v="109"/>
    <x v="0"/>
    <n v="1.8166666666666667"/>
    <x v="0"/>
    <x v="3"/>
    <s v="Romance"/>
    <x v="13"/>
    <x v="0"/>
    <n v="235136"/>
    <n v="25000000"/>
    <x v="1082"/>
    <x v="1089"/>
    <x v="1"/>
    <x v="974"/>
    <n v="18"/>
    <x v="2"/>
    <x v="77"/>
    <x v="0"/>
    <x v="498"/>
  </r>
  <r>
    <s v="tt0265349"/>
    <x v="1090"/>
    <x v="1090"/>
    <n v="119"/>
    <x v="0"/>
    <n v="1.9833333333333334"/>
    <x v="3"/>
    <x v="10"/>
    <s v="Mystery"/>
    <x v="0"/>
    <x v="0"/>
    <n v="83608"/>
    <n v="32000000"/>
    <x v="1083"/>
    <x v="1090"/>
    <x v="0"/>
    <x v="975"/>
    <n v="25"/>
    <x v="1"/>
    <x v="71"/>
    <x v="0"/>
    <x v="403"/>
  </r>
  <r>
    <s v="tt0265459"/>
    <x v="1091"/>
    <x v="1091"/>
    <n v="96"/>
    <x v="0"/>
    <n v="1.6"/>
    <x v="3"/>
    <x v="16"/>
    <s v="unknows"/>
    <x v="22"/>
    <x v="0"/>
    <n v="129790"/>
    <n v="12000000"/>
    <x v="1084"/>
    <x v="1091"/>
    <x v="0"/>
    <x v="976"/>
    <n v="13"/>
    <x v="1"/>
    <x v="71"/>
    <x v="0"/>
    <x v="507"/>
  </r>
  <r>
    <s v="tt0265666"/>
    <x v="1092"/>
    <x v="1092"/>
    <n v="110"/>
    <x v="0"/>
    <n v="1.8333333333333333"/>
    <x v="0"/>
    <x v="3"/>
    <s v="unknows"/>
    <x v="2"/>
    <x v="1"/>
    <n v="308042"/>
    <n v="21000000"/>
    <x v="1085"/>
    <x v="1092"/>
    <x v="0"/>
    <x v="977"/>
    <n v="5"/>
    <x v="4"/>
    <x v="0"/>
    <x v="0"/>
    <x v="308"/>
  </r>
  <r>
    <s v="tt0266308"/>
    <x v="1093"/>
    <x v="1093"/>
    <n v="114"/>
    <x v="0"/>
    <n v="1.9"/>
    <x v="5"/>
    <x v="5"/>
    <s v="Drama"/>
    <x v="15"/>
    <x v="1"/>
    <n v="191406"/>
    <n v="4500000"/>
    <x v="1086"/>
    <x v="1093"/>
    <x v="2"/>
    <x v="978"/>
    <m/>
    <x v="11"/>
    <x v="84"/>
    <x v="0"/>
    <x v="508"/>
  </r>
  <r>
    <s v="tt0266489"/>
    <x v="1094"/>
    <x v="1094"/>
    <n v="89"/>
    <x v="1"/>
    <n v="1.4833333333333334"/>
    <x v="0"/>
    <x v="11"/>
    <s v="unknows"/>
    <x v="32"/>
    <x v="3"/>
    <n v="59949"/>
    <n v="40000000"/>
    <x v="1087"/>
    <x v="1094"/>
    <x v="2"/>
    <x v="979"/>
    <n v="26"/>
    <x v="9"/>
    <x v="75"/>
    <x v="0"/>
    <x v="193"/>
  </r>
  <r>
    <s v="tt0266543"/>
    <x v="1095"/>
    <x v="1095"/>
    <n v="100"/>
    <x v="0"/>
    <n v="1.6666666666666667"/>
    <x v="1"/>
    <x v="1"/>
    <s v="Comedy"/>
    <x v="18"/>
    <x v="2"/>
    <n v="1089445"/>
    <n v="94000000"/>
    <x v="1088"/>
    <x v="1095"/>
    <x v="3"/>
    <x v="980"/>
    <n v="18"/>
    <x v="12"/>
    <x v="75"/>
    <x v="0"/>
    <x v="509"/>
  </r>
  <r>
    <s v="tt0266697"/>
    <x v="1096"/>
    <x v="1096"/>
    <n v="111"/>
    <x v="0"/>
    <n v="1.85"/>
    <x v="5"/>
    <x v="6"/>
    <s v="Thriller"/>
    <x v="18"/>
    <x v="2"/>
    <n v="1165299"/>
    <n v="30000000"/>
    <x v="1089"/>
    <x v="1096"/>
    <x v="3"/>
    <x v="981"/>
    <n v="29"/>
    <x v="9"/>
    <x v="75"/>
    <x v="0"/>
    <x v="231"/>
  </r>
  <r>
    <s v="tt0266915"/>
    <x v="1097"/>
    <x v="1097"/>
    <n v="90"/>
    <x v="0"/>
    <n v="1.5"/>
    <x v="5"/>
    <x v="2"/>
    <s v="Crime"/>
    <x v="13"/>
    <x v="0"/>
    <n v="234090"/>
    <n v="90000000"/>
    <x v="1090"/>
    <x v="1097"/>
    <x v="3"/>
    <x v="746"/>
    <n v="26"/>
    <x v="7"/>
    <x v="0"/>
    <x v="0"/>
    <x v="382"/>
  </r>
  <r>
    <s v="tt0266987"/>
    <x v="1098"/>
    <x v="1098"/>
    <n v="126"/>
    <x v="2"/>
    <n v="2.1"/>
    <x v="5"/>
    <x v="6"/>
    <s v="Thriller"/>
    <x v="1"/>
    <x v="1"/>
    <n v="164060"/>
    <n v="115000000"/>
    <x v="1091"/>
    <x v="1098"/>
    <x v="0"/>
    <x v="982"/>
    <n v="19"/>
    <x v="5"/>
    <x v="0"/>
    <x v="0"/>
    <x v="148"/>
  </r>
  <r>
    <s v="tt0267626"/>
    <x v="1099"/>
    <x v="1099"/>
    <n v="138"/>
    <x v="2"/>
    <n v="2.2999999999999998"/>
    <x v="3"/>
    <x v="14"/>
    <s v="Thriller"/>
    <x v="13"/>
    <x v="0"/>
    <n v="66251"/>
    <n v="100000000"/>
    <x v="1092"/>
    <x v="1099"/>
    <x v="2"/>
    <x v="983"/>
    <n v="19"/>
    <x v="7"/>
    <x v="71"/>
    <x v="0"/>
    <x v="216"/>
  </r>
  <r>
    <s v="tt0267804"/>
    <x v="1100"/>
    <x v="1100"/>
    <n v="87"/>
    <x v="1"/>
    <n v="1.45"/>
    <x v="5"/>
    <x v="4"/>
    <s v="Thriller"/>
    <x v="32"/>
    <x v="3"/>
    <n v="94969"/>
    <n v="49000000"/>
    <x v="1093"/>
    <x v="1100"/>
    <x v="0"/>
    <x v="984"/>
    <n v="2"/>
    <x v="5"/>
    <x v="0"/>
    <x v="0"/>
    <x v="451"/>
  </r>
  <r>
    <s v="tt0267913"/>
    <x v="1101"/>
    <x v="1101"/>
    <n v="89"/>
    <x v="1"/>
    <n v="1.4833333333333334"/>
    <x v="1"/>
    <x v="2"/>
    <s v="Family"/>
    <x v="39"/>
    <x v="3"/>
    <n v="122482"/>
    <n v="84000000"/>
    <x v="1094"/>
    <x v="1101"/>
    <x v="3"/>
    <x v="985"/>
    <n v="8"/>
    <x v="6"/>
    <x v="71"/>
    <x v="0"/>
    <x v="346"/>
  </r>
  <r>
    <s v="tt0268126"/>
    <x v="1102"/>
    <x v="1102"/>
    <n v="115"/>
    <x v="0"/>
    <n v="1.9166666666666667"/>
    <x v="0"/>
    <x v="3"/>
    <s v="unknows"/>
    <x v="8"/>
    <x v="1"/>
    <n v="199763"/>
    <n v="19000000"/>
    <x v="1095"/>
    <x v="1102"/>
    <x v="0"/>
    <x v="986"/>
    <n v="3"/>
    <x v="0"/>
    <x v="71"/>
    <x v="0"/>
    <x v="365"/>
  </r>
  <r>
    <s v="tt0268380"/>
    <x v="1103"/>
    <x v="1103"/>
    <n v="81"/>
    <x v="1"/>
    <n v="1.35"/>
    <x v="1"/>
    <x v="1"/>
    <s v="Comedy"/>
    <x v="15"/>
    <x v="1"/>
    <n v="506137"/>
    <n v="59000000"/>
    <x v="1096"/>
    <x v="1103"/>
    <x v="3"/>
    <x v="698"/>
    <n v="12"/>
    <x v="3"/>
    <x v="71"/>
    <x v="0"/>
    <x v="510"/>
  </r>
  <r>
    <s v="tt0268695"/>
    <x v="1104"/>
    <x v="1104"/>
    <n v="96"/>
    <x v="0"/>
    <n v="1.6"/>
    <x v="5"/>
    <x v="5"/>
    <s v="Sci-Fi"/>
    <x v="34"/>
    <x v="0"/>
    <n v="128709"/>
    <n v="80000000"/>
    <x v="1097"/>
    <x v="1104"/>
    <x v="0"/>
    <x v="987"/>
    <n v="4"/>
    <x v="3"/>
    <x v="71"/>
    <x v="0"/>
    <x v="511"/>
  </r>
  <r>
    <s v="tt0268978"/>
    <x v="1105"/>
    <x v="1105"/>
    <n v="135"/>
    <x v="2"/>
    <n v="2.25"/>
    <x v="2"/>
    <x v="3"/>
    <s v="unknows"/>
    <x v="18"/>
    <x v="2"/>
    <n v="967825"/>
    <n v="58000000"/>
    <x v="1098"/>
    <x v="1105"/>
    <x v="3"/>
    <x v="988"/>
    <n v="13"/>
    <x v="0"/>
    <x v="0"/>
    <x v="0"/>
    <x v="117"/>
  </r>
  <r>
    <s v="tt0268995"/>
    <x v="1106"/>
    <x v="1106"/>
    <n v="152"/>
    <x v="2"/>
    <n v="2.5333333333333332"/>
    <x v="3"/>
    <x v="7"/>
    <s v="unknows"/>
    <x v="17"/>
    <x v="0"/>
    <n v="56783"/>
    <n v="72000000"/>
    <x v="1099"/>
    <x v="1106"/>
    <x v="2"/>
    <x v="0"/>
    <n v="11"/>
    <x v="0"/>
    <x v="0"/>
    <x v="0"/>
    <x v="273"/>
  </r>
  <r>
    <s v="tt0269347"/>
    <x v="1107"/>
    <x v="1107"/>
    <n v="94"/>
    <x v="0"/>
    <n v="1.5666666666666667"/>
    <x v="5"/>
    <x v="6"/>
    <s v="Drama"/>
    <x v="28"/>
    <x v="0"/>
    <n v="50402"/>
    <n v="55000000"/>
    <x v="1100"/>
    <x v="1107"/>
    <x v="2"/>
    <x v="989"/>
    <n v="11"/>
    <x v="3"/>
    <x v="75"/>
    <x v="0"/>
    <x v="9"/>
  </r>
  <r>
    <s v="tt0270288"/>
    <x v="1108"/>
    <x v="1108"/>
    <n v="113"/>
    <x v="0"/>
    <n v="1.8833333333333333"/>
    <x v="2"/>
    <x v="2"/>
    <s v="Crime"/>
    <x v="16"/>
    <x v="1"/>
    <n v="90992"/>
    <n v="30000000"/>
    <x v="1101"/>
    <x v="1108"/>
    <x v="1"/>
    <x v="990"/>
    <n v="11"/>
    <x v="0"/>
    <x v="71"/>
    <x v="0"/>
    <x v="512"/>
  </r>
  <r>
    <s v="tt0271027"/>
    <x v="1109"/>
    <x v="1109"/>
    <n v="98"/>
    <x v="0"/>
    <n v="1.6333333333333333"/>
    <x v="5"/>
    <x v="6"/>
    <s v="Thriller"/>
    <x v="5"/>
    <x v="0"/>
    <n v="65859"/>
    <n v="25000000"/>
    <x v="1102"/>
    <x v="1109"/>
    <x v="0"/>
    <x v="991"/>
    <n v="25"/>
    <x v="6"/>
    <x v="0"/>
    <x v="0"/>
    <x v="513"/>
  </r>
  <r>
    <s v="tt0271367"/>
    <x v="1110"/>
    <x v="1110"/>
    <n v="99"/>
    <x v="0"/>
    <n v="1.65"/>
    <x v="5"/>
    <x v="5"/>
    <s v="Comedy"/>
    <x v="38"/>
    <x v="3"/>
    <n v="59534"/>
    <n v="30000000"/>
    <x v="1103"/>
    <x v="1110"/>
    <x v="0"/>
    <x v="992"/>
    <n v="30"/>
    <x v="12"/>
    <x v="71"/>
    <x v="0"/>
    <x v="514"/>
  </r>
  <r>
    <s v="tt0272020"/>
    <x v="1111"/>
    <x v="1111"/>
    <n v="131"/>
    <x v="2"/>
    <n v="2.1833333333333331"/>
    <x v="5"/>
    <x v="3"/>
    <s v="Thriller"/>
    <x v="17"/>
    <x v="0"/>
    <n v="84085"/>
    <n v="72000000"/>
    <x v="1104"/>
    <x v="1111"/>
    <x v="2"/>
    <x v="993"/>
    <n v="19"/>
    <x v="4"/>
    <x v="0"/>
    <x v="0"/>
    <x v="515"/>
  </r>
  <r>
    <s v="tt0272152"/>
    <x v="1112"/>
    <x v="1112"/>
    <n v="120"/>
    <x v="0"/>
    <n v="2"/>
    <x v="3"/>
    <x v="9"/>
    <s v="Sci-Fi"/>
    <x v="3"/>
    <x v="1"/>
    <n v="190762"/>
    <n v="68000000"/>
    <x v="1105"/>
    <x v="1112"/>
    <x v="2"/>
    <x v="994"/>
    <n v="22"/>
    <x v="4"/>
    <x v="0"/>
    <x v="0"/>
    <x v="295"/>
  </r>
  <r>
    <s v="tt0272338"/>
    <x v="1113"/>
    <x v="1113"/>
    <n v="95"/>
    <x v="0"/>
    <n v="1.5833333333333333"/>
    <x v="0"/>
    <x v="3"/>
    <s v="Romance"/>
    <x v="21"/>
    <x v="1"/>
    <n v="173297"/>
    <n v="25000000"/>
    <x v="1106"/>
    <x v="1113"/>
    <x v="2"/>
    <x v="995"/>
    <n v="19"/>
    <x v="12"/>
    <x v="71"/>
    <x v="0"/>
    <x v="331"/>
  </r>
  <r>
    <s v="tt0273923"/>
    <x v="1114"/>
    <x v="1114"/>
    <n v="82"/>
    <x v="1"/>
    <n v="1.3666666666666667"/>
    <x v="0"/>
    <x v="3"/>
    <s v="unknows"/>
    <x v="27"/>
    <x v="0"/>
    <n v="51506"/>
    <n v="18000000"/>
    <x v="1107"/>
    <x v="1114"/>
    <x v="0"/>
    <x v="996"/>
    <n v="7"/>
    <x v="1"/>
    <x v="71"/>
    <x v="0"/>
    <x v="516"/>
  </r>
  <r>
    <s v="tt0274166"/>
    <x v="1115"/>
    <x v="1115"/>
    <n v="89"/>
    <x v="1"/>
    <n v="1.4833333333333334"/>
    <x v="5"/>
    <x v="5"/>
    <s v="Comedy"/>
    <x v="27"/>
    <x v="0"/>
    <n v="170838"/>
    <n v="40000000"/>
    <x v="1108"/>
    <x v="1115"/>
    <x v="3"/>
    <x v="997"/>
    <n v="6"/>
    <x v="8"/>
    <x v="75"/>
    <x v="0"/>
    <x v="357"/>
  </r>
  <r>
    <s v="tt0274558"/>
    <x v="1116"/>
    <x v="1116"/>
    <n v="110"/>
    <x v="0"/>
    <n v="1.8333333333333333"/>
    <x v="3"/>
    <x v="7"/>
    <s v="unknows"/>
    <x v="15"/>
    <x v="1"/>
    <n v="136859"/>
    <n v="25000000"/>
    <x v="1109"/>
    <x v="1116"/>
    <x v="0"/>
    <x v="998"/>
    <n v="15"/>
    <x v="0"/>
    <x v="71"/>
    <x v="0"/>
    <x v="492"/>
  </r>
  <r>
    <s v="tt0274812"/>
    <x v="1117"/>
    <x v="1117"/>
    <n v="107"/>
    <x v="0"/>
    <n v="1.7833333333333334"/>
    <x v="0"/>
    <x v="3"/>
    <s v="Romance"/>
    <x v="17"/>
    <x v="0"/>
    <n v="96263"/>
    <n v="4000000"/>
    <x v="1110"/>
    <x v="1117"/>
    <x v="1"/>
    <x v="999"/>
    <n v="11"/>
    <x v="1"/>
    <x v="71"/>
    <x v="0"/>
    <x v="517"/>
  </r>
  <r>
    <s v="tt0275491"/>
    <x v="1118"/>
    <x v="1118"/>
    <n v="106"/>
    <x v="0"/>
    <n v="1.7666666666666666"/>
    <x v="4"/>
    <x v="3"/>
    <s v="unknows"/>
    <x v="3"/>
    <x v="1"/>
    <n v="62684"/>
    <n v="5000000"/>
    <x v="1111"/>
    <x v="1118"/>
    <x v="0"/>
    <x v="1000"/>
    <n v="19"/>
    <x v="3"/>
    <x v="77"/>
    <x v="0"/>
    <x v="518"/>
  </r>
  <r>
    <s v="tt0275847"/>
    <x v="1119"/>
    <x v="1119"/>
    <n v="85"/>
    <x v="1"/>
    <n v="1.4166666666666667"/>
    <x v="1"/>
    <x v="1"/>
    <s v="Comedy"/>
    <x v="21"/>
    <x v="1"/>
    <n v="205861"/>
    <n v="80000000"/>
    <x v="1112"/>
    <x v="1119"/>
    <x v="3"/>
    <x v="1001"/>
    <n v="16"/>
    <x v="6"/>
    <x v="71"/>
    <x v="0"/>
    <x v="519"/>
  </r>
  <r>
    <s v="tt0276751"/>
    <x v="1120"/>
    <x v="1120"/>
    <n v="101"/>
    <x v="0"/>
    <n v="1.6833333333333333"/>
    <x v="0"/>
    <x v="3"/>
    <s v="Romance"/>
    <x v="1"/>
    <x v="1"/>
    <n v="189494"/>
    <n v="30000000"/>
    <x v="1113"/>
    <x v="1120"/>
    <x v="3"/>
    <x v="1002"/>
    <n v="26"/>
    <x v="8"/>
    <x v="71"/>
    <x v="0"/>
    <x v="520"/>
  </r>
  <r>
    <s v="tt0276919"/>
    <x v="1121"/>
    <x v="1121"/>
    <n v="178"/>
    <x v="2"/>
    <n v="2.9666666666666668"/>
    <x v="4"/>
    <x v="3"/>
    <s v="unknows"/>
    <x v="9"/>
    <x v="2"/>
    <n v="155869"/>
    <n v="10000000"/>
    <x v="1114"/>
    <x v="1121"/>
    <x v="1"/>
    <x v="1003"/>
    <n v="19"/>
    <x v="12"/>
    <x v="75"/>
    <x v="0"/>
    <x v="436"/>
  </r>
  <r>
    <s v="tt0277027"/>
    <x v="1122"/>
    <x v="1122"/>
    <n v="132"/>
    <x v="2"/>
    <n v="2.2000000000000002"/>
    <x v="3"/>
    <x v="11"/>
    <s v="unknows"/>
    <x v="2"/>
    <x v="1"/>
    <n v="153780"/>
    <n v="22000000"/>
    <x v="1115"/>
    <x v="1122"/>
    <x v="0"/>
    <x v="1004"/>
    <n v="3"/>
    <x v="0"/>
    <x v="0"/>
    <x v="0"/>
    <x v="521"/>
  </r>
  <r>
    <s v="tt0277296"/>
    <x v="1123"/>
    <x v="1123"/>
    <n v="92"/>
    <x v="0"/>
    <n v="1.5333333333333334"/>
    <x v="5"/>
    <x v="5"/>
    <s v="Fantasy"/>
    <x v="38"/>
    <x v="3"/>
    <n v="143726"/>
    <n v="60000000"/>
    <x v="1116"/>
    <x v="1123"/>
    <x v="3"/>
    <x v="1005"/>
    <n v="15"/>
    <x v="8"/>
    <x v="71"/>
    <x v="0"/>
    <x v="154"/>
  </r>
  <r>
    <s v="tt0277371"/>
    <x v="1124"/>
    <x v="1124"/>
    <n v="89"/>
    <x v="1"/>
    <n v="1.4833333333333334"/>
    <x v="0"/>
    <x v="11"/>
    <s v="unknows"/>
    <x v="36"/>
    <x v="3"/>
    <n v="112990"/>
    <n v="15000000"/>
    <x v="1117"/>
    <x v="1124"/>
    <x v="0"/>
    <x v="934"/>
    <m/>
    <x v="11"/>
    <x v="82"/>
    <x v="0"/>
    <x v="522"/>
  </r>
  <r>
    <s v="tt0277434"/>
    <x v="1125"/>
    <x v="1125"/>
    <n v="138"/>
    <x v="2"/>
    <n v="2.2999999999999998"/>
    <x v="5"/>
    <x v="3"/>
    <s v="History"/>
    <x v="14"/>
    <x v="1"/>
    <n v="148790"/>
    <n v="75000000"/>
    <x v="1118"/>
    <x v="1125"/>
    <x v="0"/>
    <x v="1006"/>
    <n v="25"/>
    <x v="2"/>
    <x v="71"/>
    <x v="0"/>
    <x v="374"/>
  </r>
  <r>
    <s v="tt0278488"/>
    <x v="1126"/>
    <x v="1126"/>
    <n v="93"/>
    <x v="0"/>
    <n v="1.55"/>
    <x v="0"/>
    <x v="0"/>
    <s v="unknows"/>
    <x v="27"/>
    <x v="0"/>
    <n v="60943"/>
    <n v="20000000"/>
    <x v="1119"/>
    <x v="1126"/>
    <x v="0"/>
    <x v="1007"/>
    <n v="17"/>
    <x v="0"/>
    <x v="0"/>
    <x v="0"/>
    <x v="523"/>
  </r>
  <r>
    <s v="tt0278504"/>
    <x v="1127"/>
    <x v="1127"/>
    <n v="118"/>
    <x v="0"/>
    <n v="1.9666666666666666"/>
    <x v="3"/>
    <x v="9"/>
    <s v="Thriller"/>
    <x v="14"/>
    <x v="1"/>
    <n v="312127"/>
    <n v="46000000"/>
    <x v="1120"/>
    <x v="1127"/>
    <x v="0"/>
    <x v="1008"/>
    <n v="3"/>
    <x v="12"/>
    <x v="71"/>
    <x v="0"/>
    <x v="422"/>
  </r>
  <r>
    <s v="tt0280590"/>
    <x v="1128"/>
    <x v="1128"/>
    <n v="96"/>
    <x v="0"/>
    <n v="1.6"/>
    <x v="0"/>
    <x v="7"/>
    <s v="unknows"/>
    <x v="24"/>
    <x v="3"/>
    <n v="150183"/>
    <n v="50000000"/>
    <x v="1121"/>
    <x v="1128"/>
    <x v="3"/>
    <x v="1009"/>
    <n v="28"/>
    <x v="6"/>
    <x v="71"/>
    <x v="0"/>
    <x v="449"/>
  </r>
  <r>
    <s v="tt0280609"/>
    <x v="1129"/>
    <x v="1129"/>
    <n v="105"/>
    <x v="0"/>
    <n v="1.75"/>
    <x v="5"/>
    <x v="10"/>
    <s v="Thriller"/>
    <x v="22"/>
    <x v="0"/>
    <n v="64566"/>
    <n v="2000000"/>
    <x v="1122"/>
    <x v="1129"/>
    <x v="1"/>
    <x v="1010"/>
    <n v="22"/>
    <x v="3"/>
    <x v="71"/>
    <x v="0"/>
    <x v="524"/>
  </r>
  <r>
    <s v="tt0280707"/>
    <x v="1130"/>
    <x v="1130"/>
    <n v="137"/>
    <x v="2"/>
    <n v="2.2833333333333332"/>
    <x v="0"/>
    <x v="3"/>
    <s v="Mystery"/>
    <x v="14"/>
    <x v="1"/>
    <n v="92204"/>
    <n v="19800000"/>
    <x v="1123"/>
    <x v="1130"/>
    <x v="0"/>
    <x v="1011"/>
    <n v="7"/>
    <x v="5"/>
    <x v="0"/>
    <x v="0"/>
    <x v="3"/>
  </r>
  <r>
    <s v="tt0281358"/>
    <x v="1131"/>
    <x v="1131"/>
    <n v="101"/>
    <x v="0"/>
    <n v="1.6833333333333333"/>
    <x v="3"/>
    <x v="7"/>
    <s v="unknows"/>
    <x v="21"/>
    <x v="1"/>
    <n v="218374"/>
    <n v="11800000"/>
    <x v="1124"/>
    <x v="1131"/>
    <x v="0"/>
    <x v="936"/>
    <n v="23"/>
    <x v="1"/>
    <x v="71"/>
    <x v="0"/>
    <x v="460"/>
  </r>
  <r>
    <s v="tt0281686"/>
    <x v="1132"/>
    <x v="1132"/>
    <n v="92"/>
    <x v="0"/>
    <n v="1.5333333333333334"/>
    <x v="0"/>
    <x v="0"/>
    <s v="Horror"/>
    <x v="17"/>
    <x v="0"/>
    <n v="50877"/>
    <n v="1000000"/>
    <x v="1125"/>
    <x v="1132"/>
    <x v="1"/>
    <x v="1012"/>
    <n v="9"/>
    <x v="6"/>
    <x v="71"/>
    <x v="0"/>
    <x v="525"/>
  </r>
  <r>
    <s v="tt0283111"/>
    <x v="1133"/>
    <x v="1133"/>
    <n v="92"/>
    <x v="0"/>
    <n v="1.5333333333333334"/>
    <x v="0"/>
    <x v="7"/>
    <s v="unknows"/>
    <x v="0"/>
    <x v="0"/>
    <n v="113821"/>
    <n v="5000000"/>
    <x v="1126"/>
    <x v="1133"/>
    <x v="0"/>
    <x v="1013"/>
    <n v="4"/>
    <x v="8"/>
    <x v="71"/>
    <x v="0"/>
    <x v="526"/>
  </r>
  <r>
    <s v="tt0284490"/>
    <x v="1134"/>
    <x v="1134"/>
    <n v="95"/>
    <x v="0"/>
    <n v="1.5833333333333333"/>
    <x v="5"/>
    <x v="2"/>
    <s v="Crime"/>
    <x v="38"/>
    <x v="3"/>
    <n v="64617"/>
    <n v="85000000"/>
    <x v="1127"/>
    <x v="1134"/>
    <x v="2"/>
    <x v="1014"/>
    <n v="11"/>
    <x v="3"/>
    <x v="71"/>
    <x v="0"/>
    <x v="446"/>
  </r>
  <r>
    <s v="tt0285531"/>
    <x v="1135"/>
    <x v="1135"/>
    <n v="136"/>
    <x v="2"/>
    <n v="2.2666666666666666"/>
    <x v="3"/>
    <x v="10"/>
    <s v="Sci-Fi"/>
    <x v="38"/>
    <x v="3"/>
    <n v="95445"/>
    <n v="68000000"/>
    <x v="1128"/>
    <x v="1135"/>
    <x v="0"/>
    <x v="1015"/>
    <n v="6"/>
    <x v="3"/>
    <x v="75"/>
    <x v="0"/>
    <x v="278"/>
  </r>
  <r>
    <s v="tt0285742"/>
    <x v="1136"/>
    <x v="1136"/>
    <n v="111"/>
    <x v="0"/>
    <n v="1.85"/>
    <x v="3"/>
    <x v="7"/>
    <s v="unknows"/>
    <x v="1"/>
    <x v="1"/>
    <n v="92838"/>
    <n v="4000000"/>
    <x v="1129"/>
    <x v="1136"/>
    <x v="0"/>
    <x v="1016"/>
    <n v="11"/>
    <x v="5"/>
    <x v="0"/>
    <x v="0"/>
    <x v="527"/>
  </r>
  <r>
    <s v="tt0285823"/>
    <x v="1137"/>
    <x v="1137"/>
    <n v="102"/>
    <x v="0"/>
    <n v="1.7"/>
    <x v="5"/>
    <x v="6"/>
    <s v="Thriller"/>
    <x v="33"/>
    <x v="0"/>
    <n v="167751"/>
    <n v="29000000"/>
    <x v="1130"/>
    <x v="1137"/>
    <x v="0"/>
    <x v="1017"/>
    <n v="27"/>
    <x v="10"/>
    <x v="75"/>
    <x v="0"/>
    <x v="227"/>
  </r>
  <r>
    <s v="tt0286106"/>
    <x v="1138"/>
    <x v="1138"/>
    <n v="106"/>
    <x v="0"/>
    <n v="1.7666666666666666"/>
    <x v="3"/>
    <x v="9"/>
    <s v="Sci-Fi"/>
    <x v="22"/>
    <x v="0"/>
    <n v="379705"/>
    <n v="72000000"/>
    <x v="1131"/>
    <x v="1138"/>
    <x v="3"/>
    <x v="1018"/>
    <n v="29"/>
    <x v="7"/>
    <x v="71"/>
    <x v="0"/>
    <x v="435"/>
  </r>
  <r>
    <s v="tt0286112"/>
    <x v="1139"/>
    <x v="1139"/>
    <n v="113"/>
    <x v="0"/>
    <n v="1.8833333333333333"/>
    <x v="5"/>
    <x v="2"/>
    <s v="Fantasy"/>
    <x v="21"/>
    <x v="1"/>
    <n v="86038"/>
    <n v="10000000"/>
    <x v="1132"/>
    <x v="1139"/>
    <x v="0"/>
    <x v="1019"/>
    <n v="5"/>
    <x v="7"/>
    <x v="0"/>
    <x v="0"/>
    <x v="528"/>
  </r>
  <r>
    <s v="tt0286244"/>
    <x v="1140"/>
    <x v="1140"/>
    <n v="80"/>
    <x v="1"/>
    <n v="1.3333333333333333"/>
    <x v="1"/>
    <x v="1"/>
    <s v="Comedy"/>
    <x v="8"/>
    <x v="1"/>
    <n v="56371"/>
    <n v="9500000"/>
    <x v="1133"/>
    <x v="1140"/>
    <x v="1"/>
    <x v="980"/>
    <n v="18"/>
    <x v="12"/>
    <x v="75"/>
    <x v="0"/>
    <x v="529"/>
  </r>
  <r>
    <s v="tt0286716"/>
    <x v="1141"/>
    <x v="1141"/>
    <n v="138"/>
    <x v="2"/>
    <n v="2.2999999999999998"/>
    <x v="5"/>
    <x v="4"/>
    <s v="unknows"/>
    <x v="29"/>
    <x v="3"/>
    <n v="275643"/>
    <n v="137000000"/>
    <x v="1134"/>
    <x v="1141"/>
    <x v="3"/>
    <x v="1020"/>
    <n v="17"/>
    <x v="6"/>
    <x v="75"/>
    <x v="0"/>
    <x v="303"/>
  </r>
  <r>
    <s v="tt0286788"/>
    <x v="1142"/>
    <x v="1142"/>
    <n v="105"/>
    <x v="0"/>
    <n v="1.75"/>
    <x v="0"/>
    <x v="3"/>
    <s v="Family"/>
    <x v="24"/>
    <x v="3"/>
    <n v="65527"/>
    <n v="25000000"/>
    <x v="1135"/>
    <x v="1142"/>
    <x v="0"/>
    <x v="1021"/>
    <n v="27"/>
    <x v="3"/>
    <x v="75"/>
    <x v="0"/>
    <x v="485"/>
  </r>
  <r>
    <s v="tt0287717"/>
    <x v="1143"/>
    <x v="1143"/>
    <n v="100"/>
    <x v="0"/>
    <n v="1.6666666666666667"/>
    <x v="5"/>
    <x v="5"/>
    <s v="Comedy"/>
    <x v="39"/>
    <x v="3"/>
    <n v="72239"/>
    <n v="38000000"/>
    <x v="1136"/>
    <x v="1143"/>
    <x v="0"/>
    <x v="1022"/>
    <n v="7"/>
    <x v="10"/>
    <x v="71"/>
    <x v="0"/>
    <x v="227"/>
  </r>
  <r>
    <s v="tt0287978"/>
    <x v="1144"/>
    <x v="1144"/>
    <n v="103"/>
    <x v="0"/>
    <n v="1.7166666666666666"/>
    <x v="5"/>
    <x v="6"/>
    <s v="unknows"/>
    <x v="39"/>
    <x v="3"/>
    <n v="226627"/>
    <n v="78000000"/>
    <x v="1137"/>
    <x v="1144"/>
    <x v="3"/>
    <x v="1023"/>
    <n v="9"/>
    <x v="2"/>
    <x v="75"/>
    <x v="0"/>
    <x v="500"/>
  </r>
  <r>
    <s v="tt0288477"/>
    <x v="1145"/>
    <x v="1145"/>
    <n v="91"/>
    <x v="0"/>
    <n v="1.5166666666666666"/>
    <x v="7"/>
    <x v="9"/>
    <s v="Thriller"/>
    <x v="29"/>
    <x v="3"/>
    <n v="107434"/>
    <n v="20000000"/>
    <x v="1138"/>
    <x v="1145"/>
    <x v="0"/>
    <x v="1024"/>
    <n v="22"/>
    <x v="4"/>
    <x v="71"/>
    <x v="0"/>
    <x v="484"/>
  </r>
  <r>
    <s v="tt0289043"/>
    <x v="1146"/>
    <x v="1146"/>
    <n v="113"/>
    <x v="0"/>
    <n v="1.8833333333333333"/>
    <x v="3"/>
    <x v="10"/>
    <s v="Sci-Fi"/>
    <x v="15"/>
    <x v="1"/>
    <n v="434210"/>
    <n v="8000000"/>
    <x v="1139"/>
    <x v="1146"/>
    <x v="0"/>
    <x v="1025"/>
    <n v="1"/>
    <x v="5"/>
    <x v="71"/>
    <x v="0"/>
    <x v="272"/>
  </r>
  <r>
    <s v="tt0289765"/>
    <x v="1147"/>
    <x v="1147"/>
    <n v="124"/>
    <x v="2"/>
    <n v="2.0666666666666669"/>
    <x v="4"/>
    <x v="3"/>
    <s v="Thriller"/>
    <x v="14"/>
    <x v="1"/>
    <n v="286081"/>
    <n v="78000000"/>
    <x v="1140"/>
    <x v="1147"/>
    <x v="3"/>
    <x v="1026"/>
    <n v="30"/>
    <x v="9"/>
    <x v="71"/>
    <x v="0"/>
    <x v="382"/>
  </r>
  <r>
    <s v="tt0289848"/>
    <x v="1148"/>
    <x v="1148"/>
    <n v="96"/>
    <x v="0"/>
    <n v="1.6"/>
    <x v="0"/>
    <x v="6"/>
    <s v="unknows"/>
    <x v="32"/>
    <x v="3"/>
    <n v="88603"/>
    <n v="60000000"/>
    <x v="1141"/>
    <x v="1148"/>
    <x v="2"/>
    <x v="914"/>
    <n v="6"/>
    <x v="0"/>
    <x v="71"/>
    <x v="0"/>
    <x v="69"/>
  </r>
  <r>
    <s v="tt0289879"/>
    <x v="1149"/>
    <x v="1149"/>
    <n v="113"/>
    <x v="0"/>
    <n v="1.8833333333333333"/>
    <x v="3"/>
    <x v="4"/>
    <s v="Thriller"/>
    <x v="2"/>
    <x v="1"/>
    <n v="511848"/>
    <n v="13000000"/>
    <x v="1142"/>
    <x v="1149"/>
    <x v="0"/>
    <x v="1027"/>
    <n v="17"/>
    <x v="1"/>
    <x v="77"/>
    <x v="0"/>
    <x v="530"/>
  </r>
  <r>
    <s v="tt0289992"/>
    <x v="1150"/>
    <x v="1150"/>
    <n v="130"/>
    <x v="2"/>
    <n v="2.1666666666666665"/>
    <x v="4"/>
    <x v="3"/>
    <s v="Mystery"/>
    <x v="15"/>
    <x v="1"/>
    <n v="124504"/>
    <n v="38000000"/>
    <x v="1143"/>
    <x v="1150"/>
    <x v="1"/>
    <x v="1028"/>
    <n v="7"/>
    <x v="2"/>
    <x v="75"/>
    <x v="0"/>
    <x v="57"/>
  </r>
  <r>
    <s v="tt0290002"/>
    <x v="1151"/>
    <x v="1151"/>
    <n v="115"/>
    <x v="0"/>
    <n v="1.9166666666666667"/>
    <x v="0"/>
    <x v="7"/>
    <s v="unknows"/>
    <x v="33"/>
    <x v="0"/>
    <n v="281996"/>
    <n v="80000000"/>
    <x v="1144"/>
    <x v="1151"/>
    <x v="3"/>
    <x v="1029"/>
    <n v="16"/>
    <x v="0"/>
    <x v="77"/>
    <x v="0"/>
    <x v="329"/>
  </r>
  <r>
    <s v="tt0290095"/>
    <x v="1152"/>
    <x v="1152"/>
    <n v="98"/>
    <x v="0"/>
    <n v="1.6333333333333333"/>
    <x v="5"/>
    <x v="2"/>
    <s v="Sci-Fi"/>
    <x v="35"/>
    <x v="3"/>
    <n v="87408"/>
    <n v="60000000"/>
    <x v="1145"/>
    <x v="1152"/>
    <x v="0"/>
    <x v="1030"/>
    <n v="19"/>
    <x v="9"/>
    <x v="71"/>
    <x v="0"/>
    <x v="531"/>
  </r>
  <r>
    <s v="tt0290334"/>
    <x v="1153"/>
    <x v="1153"/>
    <n v="134"/>
    <x v="2"/>
    <n v="2.2333333333333334"/>
    <x v="5"/>
    <x v="4"/>
    <s v="Thriller"/>
    <x v="3"/>
    <x v="1"/>
    <n v="567888"/>
    <n v="110000000"/>
    <x v="1146"/>
    <x v="1153"/>
    <x v="3"/>
    <x v="1031"/>
    <n v="24"/>
    <x v="8"/>
    <x v="75"/>
    <x v="0"/>
    <x v="306"/>
  </r>
  <r>
    <s v="tt0292506"/>
    <x v="1154"/>
    <x v="1154"/>
    <n v="115"/>
    <x v="0"/>
    <n v="1.9166666666666667"/>
    <x v="5"/>
    <x v="16"/>
    <s v="unknows"/>
    <x v="5"/>
    <x v="0"/>
    <n v="140621"/>
    <n v="46000000"/>
    <x v="1147"/>
    <x v="1154"/>
    <x v="0"/>
    <x v="1032"/>
    <n v="25"/>
    <x v="1"/>
    <x v="75"/>
    <x v="0"/>
    <x v="164"/>
  </r>
  <r>
    <s v="tt0292644"/>
    <x v="1155"/>
    <x v="1155"/>
    <n v="110"/>
    <x v="0"/>
    <n v="1.8333333333333333"/>
    <x v="0"/>
    <x v="3"/>
    <s v="Romance"/>
    <x v="5"/>
    <x v="0"/>
    <n v="52858"/>
    <n v="4000000"/>
    <x v="1148"/>
    <x v="1155"/>
    <x v="1"/>
    <x v="1033"/>
    <n v="11"/>
    <x v="4"/>
    <x v="71"/>
    <x v="0"/>
    <x v="532"/>
  </r>
  <r>
    <s v="tt0292963"/>
    <x v="1156"/>
    <x v="1156"/>
    <n v="117"/>
    <x v="0"/>
    <n v="1.95"/>
    <x v="4"/>
    <x v="3"/>
    <s v="Thriller"/>
    <x v="21"/>
    <x v="1"/>
    <n v="109102"/>
    <n v="18000000"/>
    <x v="1149"/>
    <x v="1156"/>
    <x v="1"/>
    <x v="1034"/>
    <n v="7"/>
    <x v="9"/>
    <x v="81"/>
    <x v="0"/>
    <x v="24"/>
  </r>
  <r>
    <s v="tt0293429"/>
    <x v="580"/>
    <x v="580"/>
    <n v="110"/>
    <x v="0"/>
    <n v="1.8333333333333333"/>
    <x v="5"/>
    <x v="5"/>
    <s v="Fantasy"/>
    <x v="34"/>
    <x v="0"/>
    <n v="185852"/>
    <n v="55000000"/>
    <x v="1150"/>
    <x v="1157"/>
    <x v="0"/>
    <x v="1035"/>
    <m/>
    <x v="11"/>
    <x v="85"/>
    <x v="0"/>
    <x v="533"/>
  </r>
  <r>
    <s v="tt0293508"/>
    <x v="1157"/>
    <x v="1157"/>
    <n v="143"/>
    <x v="2"/>
    <n v="2.3833333333333333"/>
    <x v="3"/>
    <x v="17"/>
    <s v="Romance"/>
    <x v="14"/>
    <x v="1"/>
    <n v="128540"/>
    <n v="70000000"/>
    <x v="1151"/>
    <x v="1158"/>
    <x v="0"/>
    <x v="1036"/>
    <n v="9"/>
    <x v="0"/>
    <x v="77"/>
    <x v="0"/>
    <x v="152"/>
  </r>
  <r>
    <s v="tt0293564"/>
    <x v="1158"/>
    <x v="1158"/>
    <n v="91"/>
    <x v="0"/>
    <n v="1.5166666666666666"/>
    <x v="5"/>
    <x v="2"/>
    <s v="Crime"/>
    <x v="27"/>
    <x v="0"/>
    <n v="179542"/>
    <n v="140000000"/>
    <x v="1152"/>
    <x v="1159"/>
    <x v="3"/>
    <x v="1037"/>
    <n v="30"/>
    <x v="7"/>
    <x v="81"/>
    <x v="0"/>
    <x v="382"/>
  </r>
  <r>
    <s v="tt0293662"/>
    <x v="1159"/>
    <x v="1159"/>
    <n v="92"/>
    <x v="0"/>
    <n v="1.5333333333333334"/>
    <x v="5"/>
    <x v="6"/>
    <s v="Thriller"/>
    <x v="22"/>
    <x v="0"/>
    <n v="316082"/>
    <n v="21000000"/>
    <x v="1153"/>
    <x v="1160"/>
    <x v="0"/>
    <x v="1038"/>
    <n v="2"/>
    <x v="4"/>
    <x v="71"/>
    <x v="0"/>
    <x v="534"/>
  </r>
  <r>
    <s v="tt0294870"/>
    <x v="1160"/>
    <x v="1160"/>
    <n v="135"/>
    <x v="2"/>
    <n v="2.25"/>
    <x v="3"/>
    <x v="17"/>
    <s v="Romance"/>
    <x v="22"/>
    <x v="0"/>
    <n v="55315"/>
    <n v="40000000"/>
    <x v="1154"/>
    <x v="1161"/>
    <x v="2"/>
    <x v="1039"/>
    <n v="23"/>
    <x v="5"/>
    <x v="70"/>
    <x v="0"/>
    <x v="202"/>
  </r>
  <r>
    <s v="tt0295178"/>
    <x v="1161"/>
    <x v="1161"/>
    <n v="94"/>
    <x v="0"/>
    <n v="1.5666666666666667"/>
    <x v="5"/>
    <x v="5"/>
    <s v="Comedy"/>
    <x v="27"/>
    <x v="0"/>
    <n v="219390"/>
    <n v="63000000"/>
    <x v="1155"/>
    <x v="1162"/>
    <x v="3"/>
    <x v="1040"/>
    <n v="22"/>
    <x v="7"/>
    <x v="71"/>
    <x v="0"/>
    <x v="329"/>
  </r>
  <r>
    <s v="tt0295297"/>
    <x v="1162"/>
    <x v="1162"/>
    <n v="161"/>
    <x v="2"/>
    <n v="2.6833333333333331"/>
    <x v="1"/>
    <x v="19"/>
    <s v="Fantasy"/>
    <x v="3"/>
    <x v="1"/>
    <n v="672770"/>
    <n v="100000000"/>
    <x v="1156"/>
    <x v="1163"/>
    <x v="3"/>
    <x v="1041"/>
    <n v="3"/>
    <x v="5"/>
    <x v="71"/>
    <x v="0"/>
    <x v="202"/>
  </r>
  <r>
    <s v="tt0295700"/>
    <x v="1163"/>
    <x v="1163"/>
    <n v="84"/>
    <x v="1"/>
    <n v="1.4"/>
    <x v="7"/>
    <x v="16"/>
    <s v="unknows"/>
    <x v="28"/>
    <x v="0"/>
    <n v="128664"/>
    <n v="12600000"/>
    <x v="1157"/>
    <x v="1164"/>
    <x v="0"/>
    <x v="1042"/>
    <n v="30"/>
    <x v="12"/>
    <x v="75"/>
    <x v="0"/>
    <x v="535"/>
  </r>
  <r>
    <s v="tt0295701"/>
    <x v="1164"/>
    <x v="1164"/>
    <n v="124"/>
    <x v="2"/>
    <n v="2.0666666666666669"/>
    <x v="5"/>
    <x v="5"/>
    <s v="Thriller"/>
    <x v="24"/>
    <x v="3"/>
    <n v="184724"/>
    <n v="70000000"/>
    <x v="1158"/>
    <x v="1165"/>
    <x v="3"/>
    <x v="1043"/>
    <n v="9"/>
    <x v="10"/>
    <x v="71"/>
    <x v="0"/>
    <x v="311"/>
  </r>
  <r>
    <s v="tt0296042"/>
    <x v="1165"/>
    <x v="1165"/>
    <n v="129"/>
    <x v="2"/>
    <n v="2.15"/>
    <x v="5"/>
    <x v="6"/>
    <s v="Drama"/>
    <x v="16"/>
    <x v="1"/>
    <n v="59043"/>
    <n v="1400000"/>
    <x v="1159"/>
    <x v="1166"/>
    <x v="2"/>
    <x v="1044"/>
    <n v="14"/>
    <x v="9"/>
    <x v="0"/>
    <x v="0"/>
    <x v="536"/>
  </r>
  <r>
    <s v="tt0296572"/>
    <x v="1166"/>
    <x v="1166"/>
    <n v="119"/>
    <x v="0"/>
    <n v="1.9833333333333334"/>
    <x v="5"/>
    <x v="5"/>
    <s v="Sci-Fi"/>
    <x v="5"/>
    <x v="0"/>
    <n v="238678"/>
    <n v="105000000"/>
    <x v="1160"/>
    <x v="1167"/>
    <x v="0"/>
    <x v="1045"/>
    <n v="3"/>
    <x v="6"/>
    <x v="77"/>
    <x v="0"/>
    <x v="402"/>
  </r>
  <r>
    <s v="tt0297181"/>
    <x v="1167"/>
    <x v="1167"/>
    <n v="97"/>
    <x v="0"/>
    <n v="1.6166666666666667"/>
    <x v="5"/>
    <x v="5"/>
    <s v="Comedy"/>
    <x v="35"/>
    <x v="3"/>
    <n v="52907"/>
    <n v="70000000"/>
    <x v="1161"/>
    <x v="1168"/>
    <x v="2"/>
    <x v="1046"/>
    <n v="23"/>
    <x v="4"/>
    <x v="71"/>
    <x v="0"/>
    <x v="337"/>
  </r>
  <r>
    <s v="tt0297284"/>
    <x v="1168"/>
    <x v="1168"/>
    <n v="106"/>
    <x v="0"/>
    <n v="1.7666666666666666"/>
    <x v="4"/>
    <x v="10"/>
    <s v="Thriller"/>
    <x v="33"/>
    <x v="0"/>
    <n v="63274"/>
    <n v="27000000"/>
    <x v="1162"/>
    <x v="1169"/>
    <x v="2"/>
    <x v="1000"/>
    <n v="19"/>
    <x v="3"/>
    <x v="77"/>
    <x v="0"/>
    <x v="171"/>
  </r>
  <r>
    <s v="tt0298130"/>
    <x v="1169"/>
    <x v="1169"/>
    <n v="115"/>
    <x v="0"/>
    <n v="1.9166666666666667"/>
    <x v="7"/>
    <x v="9"/>
    <s v="unknows"/>
    <x v="1"/>
    <x v="1"/>
    <n v="368180"/>
    <n v="48000000"/>
    <x v="1163"/>
    <x v="1170"/>
    <x v="3"/>
    <x v="1038"/>
    <n v="2"/>
    <x v="4"/>
    <x v="71"/>
    <x v="0"/>
    <x v="353"/>
  </r>
  <r>
    <s v="tt0298148"/>
    <x v="1170"/>
    <x v="1170"/>
    <n v="93"/>
    <x v="0"/>
    <n v="1.55"/>
    <x v="1"/>
    <x v="1"/>
    <s v="Comedy"/>
    <x v="21"/>
    <x v="1"/>
    <n v="492360"/>
    <n v="150000000"/>
    <x v="1164"/>
    <x v="1171"/>
    <x v="3"/>
    <x v="1047"/>
    <n v="8"/>
    <x v="12"/>
    <x v="77"/>
    <x v="0"/>
    <x v="537"/>
  </r>
  <r>
    <s v="tt0298203"/>
    <x v="1171"/>
    <x v="1171"/>
    <n v="110"/>
    <x v="0"/>
    <n v="1.8333333333333333"/>
    <x v="3"/>
    <x v="8"/>
    <s v="unknows"/>
    <x v="14"/>
    <x v="1"/>
    <n v="311661"/>
    <n v="41000000"/>
    <x v="1165"/>
    <x v="1172"/>
    <x v="3"/>
    <x v="1048"/>
    <n v="8"/>
    <x v="9"/>
    <x v="71"/>
    <x v="0"/>
    <x v="350"/>
  </r>
  <r>
    <s v="tt0298814"/>
    <x v="1172"/>
    <x v="1172"/>
    <n v="135"/>
    <x v="2"/>
    <n v="2.25"/>
    <x v="5"/>
    <x v="5"/>
    <s v="Sci-Fi"/>
    <x v="38"/>
    <x v="3"/>
    <n v="105768"/>
    <n v="60000000"/>
    <x v="1166"/>
    <x v="1173"/>
    <x v="0"/>
    <x v="1049"/>
    <n v="25"/>
    <x v="3"/>
    <x v="75"/>
    <x v="0"/>
    <x v="287"/>
  </r>
  <r>
    <s v="tt0299658"/>
    <x v="1173"/>
    <x v="1173"/>
    <n v="113"/>
    <x v="0"/>
    <n v="1.8833333333333333"/>
    <x v="0"/>
    <x v="6"/>
    <s v="Musical"/>
    <x v="14"/>
    <x v="1"/>
    <n v="239180"/>
    <n v="45000000"/>
    <x v="1167"/>
    <x v="1174"/>
    <x v="3"/>
    <x v="1050"/>
    <n v="10"/>
    <x v="0"/>
    <x v="71"/>
    <x v="0"/>
    <x v="538"/>
  </r>
  <r>
    <s v="tt0299930"/>
    <x v="1174"/>
    <x v="1174"/>
    <n v="121"/>
    <x v="2"/>
    <n v="2.0166666666666666"/>
    <x v="0"/>
    <x v="6"/>
    <s v="Romance"/>
    <x v="57"/>
    <x v="3"/>
    <n v="50335"/>
    <n v="54000000"/>
    <x v="1168"/>
    <x v="1175"/>
    <x v="2"/>
    <x v="1051"/>
    <n v="27"/>
    <x v="7"/>
    <x v="75"/>
    <x v="0"/>
    <x v="102"/>
  </r>
  <r>
    <s v="tt0299977"/>
    <x v="1175"/>
    <x v="1175"/>
    <n v="120"/>
    <x v="0"/>
    <n v="2"/>
    <x v="5"/>
    <x v="5"/>
    <s v="Drama"/>
    <x v="4"/>
    <x v="1"/>
    <n v="185990"/>
    <n v="31000000"/>
    <x v="1169"/>
    <x v="1176"/>
    <x v="3"/>
    <x v="1052"/>
    <n v="24"/>
    <x v="4"/>
    <x v="71"/>
    <x v="0"/>
    <x v="539"/>
  </r>
  <r>
    <s v="tt0300051"/>
    <x v="1176"/>
    <x v="1176"/>
    <n v="102"/>
    <x v="0"/>
    <n v="1.7"/>
    <x v="0"/>
    <x v="3"/>
    <s v="Romance"/>
    <x v="27"/>
    <x v="0"/>
    <n v="68660"/>
    <n v="35000000"/>
    <x v="1170"/>
    <x v="1177"/>
    <x v="1"/>
    <x v="1053"/>
    <n v="9"/>
    <x v="3"/>
    <x v="77"/>
    <x v="0"/>
    <x v="260"/>
  </r>
  <r>
    <s v="tt0300471"/>
    <x v="1177"/>
    <x v="1177"/>
    <n v="114"/>
    <x v="0"/>
    <n v="1.9"/>
    <x v="5"/>
    <x v="5"/>
    <s v="Comedy"/>
    <x v="27"/>
    <x v="0"/>
    <n v="111091"/>
    <n v="50000000"/>
    <x v="1171"/>
    <x v="1178"/>
    <x v="0"/>
    <x v="1054"/>
    <n v="30"/>
    <x v="1"/>
    <x v="75"/>
    <x v="0"/>
    <x v="540"/>
  </r>
  <r>
    <s v="tt0300556"/>
    <x v="1178"/>
    <x v="1178"/>
    <n v="116"/>
    <x v="0"/>
    <n v="1.9333333333333333"/>
    <x v="5"/>
    <x v="5"/>
    <s v="Sci-Fi"/>
    <x v="29"/>
    <x v="3"/>
    <n v="65110"/>
    <n v="80000000"/>
    <x v="1172"/>
    <x v="1179"/>
    <x v="2"/>
    <x v="1055"/>
    <n v="19"/>
    <x v="5"/>
    <x v="75"/>
    <x v="0"/>
    <x v="44"/>
  </r>
  <r>
    <s v="tt0301470"/>
    <x v="1179"/>
    <x v="1179"/>
    <n v="106"/>
    <x v="0"/>
    <n v="1.7666666666666666"/>
    <x v="7"/>
    <x v="11"/>
    <s v="unknows"/>
    <x v="29"/>
    <x v="3"/>
    <n v="69434"/>
    <n v="17000000"/>
    <x v="1173"/>
    <x v="1180"/>
    <x v="0"/>
    <x v="956"/>
    <n v="8"/>
    <x v="10"/>
    <x v="75"/>
    <x v="0"/>
    <x v="503"/>
  </r>
  <r>
    <s v="tt0302886"/>
    <x v="1180"/>
    <x v="1180"/>
    <n v="88"/>
    <x v="1"/>
    <n v="1.4666666666666666"/>
    <x v="0"/>
    <x v="11"/>
    <s v="unknows"/>
    <x v="16"/>
    <x v="1"/>
    <n v="240124"/>
    <n v="24000000"/>
    <x v="1174"/>
    <x v="1181"/>
    <x v="0"/>
    <x v="1056"/>
    <n v="13"/>
    <x v="2"/>
    <x v="75"/>
    <x v="0"/>
    <x v="467"/>
  </r>
  <r>
    <s v="tt0303816"/>
    <x v="1181"/>
    <x v="1181"/>
    <n v="93"/>
    <x v="0"/>
    <n v="1.55"/>
    <x v="7"/>
    <x v="11"/>
    <s v="unknows"/>
    <x v="29"/>
    <x v="3"/>
    <n v="82134"/>
    <n v="1500000"/>
    <x v="1175"/>
    <x v="1182"/>
    <x v="0"/>
    <x v="1057"/>
    <n v="14"/>
    <x v="9"/>
    <x v="71"/>
    <x v="0"/>
    <x v="541"/>
  </r>
  <r>
    <s v="tt0304141"/>
    <x v="1182"/>
    <x v="1182"/>
    <n v="142"/>
    <x v="2"/>
    <n v="2.3666666666666667"/>
    <x v="1"/>
    <x v="19"/>
    <s v="Fantasy"/>
    <x v="4"/>
    <x v="1"/>
    <n v="671759"/>
    <n v="130000000"/>
    <x v="1176"/>
    <x v="1183"/>
    <x v="3"/>
    <x v="1058"/>
    <n v="23"/>
    <x v="12"/>
    <x v="77"/>
    <x v="0"/>
    <x v="344"/>
  </r>
  <r>
    <s v="tt0304415"/>
    <x v="1183"/>
    <x v="1183"/>
    <n v="117"/>
    <x v="0"/>
    <n v="1.95"/>
    <x v="3"/>
    <x v="11"/>
    <s v="unknows"/>
    <x v="7"/>
    <x v="0"/>
    <n v="88135"/>
    <n v="65000000"/>
    <x v="1177"/>
    <x v="1184"/>
    <x v="0"/>
    <x v="1059"/>
    <n v="19"/>
    <x v="0"/>
    <x v="75"/>
    <x v="0"/>
    <x v="264"/>
  </r>
  <r>
    <s v="tt0304669"/>
    <x v="1184"/>
    <x v="1184"/>
    <n v="104"/>
    <x v="0"/>
    <n v="1.7333333333333334"/>
    <x v="0"/>
    <x v="19"/>
    <s v="Fantasy"/>
    <x v="36"/>
    <x v="3"/>
    <n v="61586"/>
    <n v="65000000"/>
    <x v="1178"/>
    <x v="1185"/>
    <x v="3"/>
    <x v="1060"/>
    <n v="27"/>
    <x v="4"/>
    <x v="71"/>
    <x v="0"/>
    <x v="542"/>
  </r>
  <r>
    <s v="tt0305224"/>
    <x v="1185"/>
    <x v="1185"/>
    <n v="106"/>
    <x v="0"/>
    <n v="1.7666666666666666"/>
    <x v="0"/>
    <x v="11"/>
    <s v="unknows"/>
    <x v="27"/>
    <x v="0"/>
    <n v="224697"/>
    <n v="75000000"/>
    <x v="1179"/>
    <x v="1186"/>
    <x v="3"/>
    <x v="1061"/>
    <n v="5"/>
    <x v="3"/>
    <x v="75"/>
    <x v="0"/>
    <x v="268"/>
  </r>
  <r>
    <s v="tt0305357"/>
    <x v="1186"/>
    <x v="1186"/>
    <n v="106"/>
    <x v="0"/>
    <n v="1.7666666666666666"/>
    <x v="5"/>
    <x v="5"/>
    <s v="Comedy"/>
    <x v="46"/>
    <x v="3"/>
    <n v="131622"/>
    <n v="120000000"/>
    <x v="1180"/>
    <x v="1187"/>
    <x v="3"/>
    <x v="1062"/>
    <n v="18"/>
    <x v="6"/>
    <x v="75"/>
    <x v="0"/>
    <x v="426"/>
  </r>
  <r>
    <s v="tt0305711"/>
    <x v="1187"/>
    <x v="1187"/>
    <n v="95"/>
    <x v="0"/>
    <n v="1.5833333333333333"/>
    <x v="0"/>
    <x v="7"/>
    <s v="unknows"/>
    <x v="38"/>
    <x v="3"/>
    <n v="73500"/>
    <n v="18000000"/>
    <x v="1181"/>
    <x v="1188"/>
    <x v="0"/>
    <x v="1063"/>
    <n v="8"/>
    <x v="1"/>
    <x v="75"/>
    <x v="0"/>
    <x v="543"/>
  </r>
  <r>
    <s v="tt0306047"/>
    <x v="1188"/>
    <x v="1188"/>
    <n v="84"/>
    <x v="1"/>
    <n v="1.4"/>
    <x v="0"/>
    <x v="11"/>
    <s v="unknows"/>
    <x v="38"/>
    <x v="3"/>
    <n v="155399"/>
    <n v="48000000"/>
    <x v="1182"/>
    <x v="1189"/>
    <x v="3"/>
    <x v="1064"/>
    <n v="20"/>
    <x v="4"/>
    <x v="75"/>
    <x v="0"/>
    <x v="170"/>
  </r>
  <r>
    <s v="tt0307453"/>
    <x v="1189"/>
    <x v="1189"/>
    <n v="90"/>
    <x v="0"/>
    <n v="1.5"/>
    <x v="1"/>
    <x v="1"/>
    <s v="Comedy"/>
    <x v="34"/>
    <x v="0"/>
    <n v="194771"/>
    <n v="75000000"/>
    <x v="1183"/>
    <x v="1190"/>
    <x v="3"/>
    <x v="428"/>
    <m/>
    <x v="11"/>
    <x v="44"/>
    <x v="0"/>
    <x v="544"/>
  </r>
  <r>
    <s v="tt0307479"/>
    <x v="1190"/>
    <x v="1190"/>
    <n v="99"/>
    <x v="0"/>
    <n v="1.65"/>
    <x v="3"/>
    <x v="9"/>
    <s v="Romance"/>
    <x v="27"/>
    <x v="0"/>
    <n v="85320"/>
    <n v="47000000"/>
    <x v="1184"/>
    <x v="1191"/>
    <x v="2"/>
    <x v="1065"/>
    <n v="19"/>
    <x v="5"/>
    <x v="71"/>
    <x v="0"/>
    <x v="194"/>
  </r>
  <r>
    <s v="tt0307901"/>
    <x v="1191"/>
    <x v="1191"/>
    <n v="135"/>
    <x v="2"/>
    <n v="2.25"/>
    <x v="3"/>
    <x v="11"/>
    <s v="unknows"/>
    <x v="2"/>
    <x v="1"/>
    <n v="183164"/>
    <n v="5000000"/>
    <x v="1185"/>
    <x v="1192"/>
    <x v="0"/>
    <x v="969"/>
    <n v="16"/>
    <x v="0"/>
    <x v="71"/>
    <x v="0"/>
    <x v="178"/>
  </r>
  <r>
    <s v="tt0307987"/>
    <x v="1192"/>
    <x v="1192"/>
    <n v="92"/>
    <x v="0"/>
    <n v="1.5333333333333334"/>
    <x v="0"/>
    <x v="6"/>
    <s v="Drama"/>
    <x v="1"/>
    <x v="1"/>
    <n v="150117"/>
    <n v="23000000"/>
    <x v="1186"/>
    <x v="1193"/>
    <x v="0"/>
    <x v="1066"/>
    <n v="18"/>
    <x v="5"/>
    <x v="75"/>
    <x v="0"/>
    <x v="428"/>
  </r>
  <r>
    <s v="tt0308644"/>
    <x v="1193"/>
    <x v="1193"/>
    <n v="106"/>
    <x v="0"/>
    <n v="1.7666666666666666"/>
    <x v="2"/>
    <x v="3"/>
    <s v="Family"/>
    <x v="8"/>
    <x v="1"/>
    <n v="210506"/>
    <n v="25000000"/>
    <x v="1187"/>
    <x v="1194"/>
    <x v="0"/>
    <x v="1067"/>
    <n v="4"/>
    <x v="9"/>
    <x v="77"/>
    <x v="0"/>
    <x v="527"/>
  </r>
  <r>
    <s v="tt0309593"/>
    <x v="1194"/>
    <x v="1194"/>
    <n v="90"/>
    <x v="0"/>
    <n v="1.5"/>
    <x v="7"/>
    <x v="16"/>
    <s v="unknows"/>
    <x v="27"/>
    <x v="0"/>
    <n v="178305"/>
    <n v="26000000"/>
    <x v="1188"/>
    <x v="1195"/>
    <x v="0"/>
    <x v="1054"/>
    <n v="30"/>
    <x v="1"/>
    <x v="75"/>
    <x v="0"/>
    <x v="545"/>
  </r>
  <r>
    <s v="tt0309698"/>
    <x v="1195"/>
    <x v="1195"/>
    <n v="90"/>
    <x v="0"/>
    <n v="1.5"/>
    <x v="12"/>
    <x v="16"/>
    <s v="unknows"/>
    <x v="21"/>
    <x v="1"/>
    <n v="262068"/>
    <n v="28000000"/>
    <x v="1189"/>
    <x v="1196"/>
    <x v="0"/>
    <x v="1068"/>
    <n v="23"/>
    <x v="8"/>
    <x v="75"/>
    <x v="0"/>
    <x v="0"/>
  </r>
  <r>
    <s v="tt0309987"/>
    <x v="1196"/>
    <x v="1196"/>
    <n v="115"/>
    <x v="0"/>
    <n v="1.9166666666666667"/>
    <x v="3"/>
    <x v="7"/>
    <s v="unknows"/>
    <x v="1"/>
    <x v="1"/>
    <n v="128480"/>
    <n v="15000000"/>
    <x v="1190"/>
    <x v="1197"/>
    <x v="1"/>
    <x v="1069"/>
    <n v="1"/>
    <x v="9"/>
    <x v="75"/>
    <x v="0"/>
    <x v="27"/>
  </r>
  <r>
    <s v="tt0310775"/>
    <x v="1197"/>
    <x v="1197"/>
    <n v="129"/>
    <x v="2"/>
    <n v="2.15"/>
    <x v="4"/>
    <x v="3"/>
    <s v="Thriller"/>
    <x v="15"/>
    <x v="1"/>
    <n v="73577"/>
    <n v="4000000"/>
    <x v="1191"/>
    <x v="1198"/>
    <x v="2"/>
    <x v="1070"/>
    <n v="29"/>
    <x v="3"/>
    <x v="71"/>
    <x v="0"/>
    <x v="546"/>
  </r>
  <r>
    <s v="tt0310793"/>
    <x v="1198"/>
    <x v="1198"/>
    <n v="120"/>
    <x v="0"/>
    <n v="2"/>
    <x v="4"/>
    <x v="20"/>
    <s v="Drama"/>
    <x v="9"/>
    <x v="2"/>
    <n v="147608"/>
    <n v="4000000"/>
    <x v="1192"/>
    <x v="1199"/>
    <x v="0"/>
    <x v="1071"/>
    <n v="16"/>
    <x v="12"/>
    <x v="71"/>
    <x v="0"/>
    <x v="547"/>
  </r>
  <r>
    <s v="tt0311113"/>
    <x v="1199"/>
    <x v="1199"/>
    <n v="138"/>
    <x v="2"/>
    <n v="2.2999999999999998"/>
    <x v="5"/>
    <x v="5"/>
    <s v="Drama"/>
    <x v="15"/>
    <x v="1"/>
    <n v="232865"/>
    <n v="150000000"/>
    <x v="1193"/>
    <x v="1200"/>
    <x v="0"/>
    <x v="1072"/>
    <n v="11"/>
    <x v="5"/>
    <x v="75"/>
    <x v="0"/>
    <x v="135"/>
  </r>
  <r>
    <s v="tt0311289"/>
    <x v="1200"/>
    <x v="1200"/>
    <n v="117"/>
    <x v="0"/>
    <n v="1.95"/>
    <x v="1"/>
    <x v="2"/>
    <s v="Drama"/>
    <x v="16"/>
    <x v="1"/>
    <n v="97228"/>
    <n v="20000000"/>
    <x v="1194"/>
    <x v="1201"/>
    <x v="0"/>
    <x v="1073"/>
    <n v="11"/>
    <x v="8"/>
    <x v="75"/>
    <x v="0"/>
    <x v="232"/>
  </r>
  <r>
    <s v="tt0311429"/>
    <x v="1201"/>
    <x v="1201"/>
    <n v="110"/>
    <x v="0"/>
    <n v="1.8333333333333333"/>
    <x v="5"/>
    <x v="5"/>
    <s v="Fantasy"/>
    <x v="24"/>
    <x v="3"/>
    <n v="181832"/>
    <n v="78000000"/>
    <x v="1195"/>
    <x v="1202"/>
    <x v="3"/>
    <x v="1074"/>
    <n v="11"/>
    <x v="7"/>
    <x v="75"/>
    <x v="0"/>
    <x v="366"/>
  </r>
  <r>
    <s v="tt0312004"/>
    <x v="1202"/>
    <x v="1202"/>
    <n v="85"/>
    <x v="1"/>
    <n v="1.4166666666666667"/>
    <x v="1"/>
    <x v="1"/>
    <s v="Comedy"/>
    <x v="15"/>
    <x v="1"/>
    <n v="143475"/>
    <n v="30000000"/>
    <x v="1196"/>
    <x v="1203"/>
    <x v="3"/>
    <x v="1075"/>
    <n v="4"/>
    <x v="9"/>
    <x v="70"/>
    <x v="0"/>
    <x v="548"/>
  </r>
  <r>
    <s v="tt0312528"/>
    <x v="1203"/>
    <x v="1203"/>
    <n v="82"/>
    <x v="1"/>
    <n v="1.3666666666666667"/>
    <x v="1"/>
    <x v="2"/>
    <s v="Family"/>
    <x v="45"/>
    <x v="3"/>
    <n v="86647"/>
    <n v="109000000"/>
    <x v="1197"/>
    <x v="1204"/>
    <x v="0"/>
    <x v="1076"/>
    <n v="8"/>
    <x v="5"/>
    <x v="75"/>
    <x v="0"/>
    <x v="549"/>
  </r>
  <r>
    <s v="tt0313443"/>
    <x v="1204"/>
    <x v="1204"/>
    <n v="105"/>
    <x v="0"/>
    <n v="1.75"/>
    <x v="4"/>
    <x v="3"/>
    <s v="Mystery"/>
    <x v="7"/>
    <x v="0"/>
    <n v="64256"/>
    <n v="50000000"/>
    <x v="1198"/>
    <x v="1205"/>
    <x v="1"/>
    <x v="1077"/>
    <n v="7"/>
    <x v="9"/>
    <x v="75"/>
    <x v="0"/>
    <x v="550"/>
  </r>
  <r>
    <s v="tt0313542"/>
    <x v="1205"/>
    <x v="1205"/>
    <n v="127"/>
    <x v="2"/>
    <n v="2.1166666666666667"/>
    <x v="4"/>
    <x v="3"/>
    <s v="Thriller"/>
    <x v="1"/>
    <x v="1"/>
    <n v="102839"/>
    <n v="60000000"/>
    <x v="1199"/>
    <x v="1206"/>
    <x v="0"/>
    <x v="1078"/>
    <n v="9"/>
    <x v="4"/>
    <x v="75"/>
    <x v="0"/>
    <x v="349"/>
  </r>
  <r>
    <s v="tt0313737"/>
    <x v="1206"/>
    <x v="1206"/>
    <n v="101"/>
    <x v="0"/>
    <n v="1.6833333333333333"/>
    <x v="0"/>
    <x v="7"/>
    <s v="unknows"/>
    <x v="28"/>
    <x v="0"/>
    <n v="123885"/>
    <n v="60000000"/>
    <x v="1200"/>
    <x v="1207"/>
    <x v="3"/>
    <x v="1079"/>
    <n v="12"/>
    <x v="0"/>
    <x v="71"/>
    <x v="0"/>
    <x v="551"/>
  </r>
  <r>
    <s v="tt0314331"/>
    <x v="1207"/>
    <x v="1207"/>
    <n v="135"/>
    <x v="2"/>
    <n v="2.25"/>
    <x v="0"/>
    <x v="3"/>
    <s v="Romance"/>
    <x v="2"/>
    <x v="1"/>
    <n v="508533"/>
    <n v="40000000"/>
    <x v="1201"/>
    <x v="1208"/>
    <x v="3"/>
    <x v="1077"/>
    <n v="7"/>
    <x v="9"/>
    <x v="75"/>
    <x v="0"/>
    <x v="552"/>
  </r>
  <r>
    <s v="tt0314353"/>
    <x v="1208"/>
    <x v="1208"/>
    <n v="121"/>
    <x v="2"/>
    <n v="2.0166666666666666"/>
    <x v="5"/>
    <x v="3"/>
    <s v="Thriller"/>
    <x v="5"/>
    <x v="0"/>
    <n v="128396"/>
    <n v="75000000"/>
    <x v="1202"/>
    <x v="1209"/>
    <x v="0"/>
    <x v="1080"/>
    <n v="3"/>
    <x v="3"/>
    <x v="75"/>
    <x v="0"/>
    <x v="409"/>
  </r>
  <r>
    <s v="tt0315327"/>
    <x v="1209"/>
    <x v="1209"/>
    <n v="101"/>
    <x v="0"/>
    <n v="1.6833333333333333"/>
    <x v="0"/>
    <x v="0"/>
    <s v="unknows"/>
    <x v="22"/>
    <x v="0"/>
    <n v="423995"/>
    <n v="81000000"/>
    <x v="1203"/>
    <x v="1210"/>
    <x v="3"/>
    <x v="1081"/>
    <n v="14"/>
    <x v="12"/>
    <x v="75"/>
    <x v="0"/>
    <x v="258"/>
  </r>
  <r>
    <s v="tt0315733"/>
    <x v="1210"/>
    <x v="1210"/>
    <n v="124"/>
    <x v="2"/>
    <n v="2.0666666666666669"/>
    <x v="4"/>
    <x v="3"/>
    <s v="Thriller"/>
    <x v="2"/>
    <x v="1"/>
    <n v="243454"/>
    <n v="20000000"/>
    <x v="1204"/>
    <x v="1211"/>
    <x v="0"/>
    <x v="1082"/>
    <n v="5"/>
    <x v="9"/>
    <x v="75"/>
    <x v="0"/>
    <x v="486"/>
  </r>
  <r>
    <s v="tt0315983"/>
    <x v="1211"/>
    <x v="1211"/>
    <n v="126"/>
    <x v="2"/>
    <n v="2.1"/>
    <x v="4"/>
    <x v="3"/>
    <s v="unknows"/>
    <x v="15"/>
    <x v="1"/>
    <n v="71366"/>
    <n v="16500000"/>
    <x v="1205"/>
    <x v="1212"/>
    <x v="1"/>
    <x v="1059"/>
    <n v="19"/>
    <x v="0"/>
    <x v="75"/>
    <x v="0"/>
    <x v="553"/>
  </r>
  <r>
    <s v="tt0316356"/>
    <x v="1212"/>
    <x v="1212"/>
    <n v="139"/>
    <x v="2"/>
    <n v="2.3166666666666669"/>
    <x v="5"/>
    <x v="3"/>
    <s v="Romance"/>
    <x v="3"/>
    <x v="1"/>
    <n v="76777"/>
    <n v="22000000"/>
    <x v="1206"/>
    <x v="1213"/>
    <x v="0"/>
    <x v="1083"/>
    <n v="11"/>
    <x v="10"/>
    <x v="75"/>
    <x v="0"/>
    <x v="198"/>
  </r>
  <r>
    <s v="tt0316396"/>
    <x v="1213"/>
    <x v="1213"/>
    <n v="113"/>
    <x v="0"/>
    <n v="1.8833333333333333"/>
    <x v="1"/>
    <x v="19"/>
    <s v="Fantasy"/>
    <x v="22"/>
    <x v="0"/>
    <n v="78631"/>
    <n v="100000000"/>
    <x v="1207"/>
    <x v="1214"/>
    <x v="0"/>
    <x v="1084"/>
    <n v="9"/>
    <x v="0"/>
    <x v="75"/>
    <x v="0"/>
    <x v="354"/>
  </r>
  <r>
    <s v="tt0316654"/>
    <x v="1214"/>
    <x v="1214"/>
    <n v="127"/>
    <x v="2"/>
    <n v="2.1166666666666667"/>
    <x v="5"/>
    <x v="5"/>
    <s v="Sci-Fi"/>
    <x v="15"/>
    <x v="1"/>
    <n v="690210"/>
    <n v="200000000"/>
    <x v="1208"/>
    <x v="1215"/>
    <x v="3"/>
    <x v="1085"/>
    <n v="25"/>
    <x v="6"/>
    <x v="77"/>
    <x v="0"/>
    <x v="86"/>
  </r>
  <r>
    <s v="tt0317198"/>
    <x v="1215"/>
    <x v="1215"/>
    <n v="108"/>
    <x v="0"/>
    <n v="1.8"/>
    <x v="0"/>
    <x v="3"/>
    <s v="Romance"/>
    <x v="34"/>
    <x v="0"/>
    <n v="119790"/>
    <n v="40000000"/>
    <x v="1209"/>
    <x v="1216"/>
    <x v="3"/>
    <x v="1086"/>
    <n v="28"/>
    <x v="4"/>
    <x v="77"/>
    <x v="0"/>
    <x v="554"/>
  </r>
  <r>
    <s v="tt0317219"/>
    <x v="1216"/>
    <x v="1216"/>
    <n v="117"/>
    <x v="0"/>
    <n v="1.95"/>
    <x v="1"/>
    <x v="1"/>
    <s v="Comedy"/>
    <x v="14"/>
    <x v="1"/>
    <n v="453291"/>
    <n v="120000000"/>
    <x v="1210"/>
    <x v="1217"/>
    <x v="3"/>
    <x v="1087"/>
    <n v="14"/>
    <x v="3"/>
    <x v="80"/>
    <x v="0"/>
    <x v="555"/>
  </r>
  <r>
    <s v="tt0317303"/>
    <x v="1217"/>
    <x v="1217"/>
    <n v="92"/>
    <x v="0"/>
    <n v="1.5333333333333334"/>
    <x v="0"/>
    <x v="19"/>
    <s v="unknows"/>
    <x v="29"/>
    <x v="3"/>
    <n v="72542"/>
    <n v="60000000"/>
    <x v="1211"/>
    <x v="1218"/>
    <x v="3"/>
    <x v="1088"/>
    <n v="4"/>
    <x v="12"/>
    <x v="75"/>
    <x v="0"/>
    <x v="556"/>
  </r>
  <r>
    <s v="tt0317648"/>
    <x v="1218"/>
    <x v="1218"/>
    <n v="136"/>
    <x v="2"/>
    <n v="2.2666666666666666"/>
    <x v="5"/>
    <x v="5"/>
    <s v="Biography"/>
    <x v="13"/>
    <x v="0"/>
    <n v="84709"/>
    <n v="100000000"/>
    <x v="1212"/>
    <x v="1219"/>
    <x v="1"/>
    <x v="1089"/>
    <n v="17"/>
    <x v="2"/>
    <x v="77"/>
    <x v="0"/>
    <x v="183"/>
  </r>
  <r>
    <s v="tt0317705"/>
    <x v="1219"/>
    <x v="1219"/>
    <n v="115"/>
    <x v="0"/>
    <n v="1.9166666666666667"/>
    <x v="5"/>
    <x v="5"/>
    <s v="Animation"/>
    <x v="9"/>
    <x v="2"/>
    <n v="784814"/>
    <n v="92000000"/>
    <x v="1213"/>
    <x v="1220"/>
    <x v="3"/>
    <x v="1090"/>
    <n v="27"/>
    <x v="4"/>
    <x v="77"/>
    <x v="0"/>
    <x v="398"/>
  </r>
  <r>
    <s v="tt0317740"/>
    <x v="1220"/>
    <x v="1220"/>
    <n v="111"/>
    <x v="0"/>
    <n v="1.85"/>
    <x v="5"/>
    <x v="6"/>
    <s v="Thriller"/>
    <x v="16"/>
    <x v="1"/>
    <n v="383070"/>
    <n v="60000000"/>
    <x v="1214"/>
    <x v="1221"/>
    <x v="3"/>
    <x v="1042"/>
    <n v="30"/>
    <x v="12"/>
    <x v="75"/>
    <x v="0"/>
    <x v="292"/>
  </r>
  <r>
    <s v="tt0317919"/>
    <x v="1221"/>
    <x v="1221"/>
    <n v="126"/>
    <x v="2"/>
    <n v="2.1"/>
    <x v="5"/>
    <x v="5"/>
    <s v="Thriller"/>
    <x v="17"/>
    <x v="0"/>
    <n v="383126"/>
    <n v="150000000"/>
    <x v="1215"/>
    <x v="1222"/>
    <x v="3"/>
    <x v="1091"/>
    <n v="24"/>
    <x v="8"/>
    <x v="80"/>
    <x v="0"/>
    <x v="557"/>
  </r>
  <r>
    <s v="tt0318627"/>
    <x v="1222"/>
    <x v="1222"/>
    <n v="94"/>
    <x v="0"/>
    <n v="1.5666666666666667"/>
    <x v="5"/>
    <x v="10"/>
    <s v="Sci-Fi"/>
    <x v="28"/>
    <x v="0"/>
    <n v="207020"/>
    <n v="45000000"/>
    <x v="1216"/>
    <x v="1223"/>
    <x v="0"/>
    <x v="1092"/>
    <n v="23"/>
    <x v="10"/>
    <x v="77"/>
    <x v="0"/>
    <x v="558"/>
  </r>
  <r>
    <s v="tt0318649"/>
    <x v="1223"/>
    <x v="1223"/>
    <n v="124"/>
    <x v="2"/>
    <n v="2.0666666666666669"/>
    <x v="5"/>
    <x v="5"/>
    <s v="Comedy"/>
    <x v="34"/>
    <x v="0"/>
    <n v="102000"/>
    <n v="130000000"/>
    <x v="1217"/>
    <x v="1224"/>
    <x v="2"/>
    <x v="1093"/>
    <n v="4"/>
    <x v="8"/>
    <x v="70"/>
    <x v="0"/>
    <x v="559"/>
  </r>
  <r>
    <s v="tt0319061"/>
    <x v="1224"/>
    <x v="1224"/>
    <n v="125"/>
    <x v="2"/>
    <n v="2.0833333333333335"/>
    <x v="1"/>
    <x v="3"/>
    <s v="Fantasy"/>
    <x v="9"/>
    <x v="2"/>
    <n v="453259"/>
    <n v="70000000"/>
    <x v="1218"/>
    <x v="1225"/>
    <x v="0"/>
    <x v="1094"/>
    <n v="4"/>
    <x v="0"/>
    <x v="75"/>
    <x v="0"/>
    <x v="129"/>
  </r>
  <r>
    <s v="tt0319262"/>
    <x v="1225"/>
    <x v="1225"/>
    <n v="124"/>
    <x v="2"/>
    <n v="2.0666666666666669"/>
    <x v="5"/>
    <x v="5"/>
    <s v="Sci-Fi"/>
    <x v="7"/>
    <x v="0"/>
    <n v="467685"/>
    <n v="125000000"/>
    <x v="1219"/>
    <x v="1226"/>
    <x v="3"/>
    <x v="1095"/>
    <n v="17"/>
    <x v="12"/>
    <x v="77"/>
    <x v="0"/>
    <x v="233"/>
  </r>
  <r>
    <s v="tt0319343"/>
    <x v="1226"/>
    <x v="1226"/>
    <n v="97"/>
    <x v="0"/>
    <n v="1.6166666666666667"/>
    <x v="1"/>
    <x v="2"/>
    <s v="Family"/>
    <x v="1"/>
    <x v="1"/>
    <n v="291397"/>
    <n v="33000000"/>
    <x v="1220"/>
    <x v="1227"/>
    <x v="3"/>
    <x v="1078"/>
    <n v="9"/>
    <x v="4"/>
    <x v="75"/>
    <x v="0"/>
    <x v="560"/>
  </r>
  <r>
    <s v="tt0320661"/>
    <x v="1227"/>
    <x v="1227"/>
    <n v="144"/>
    <x v="2"/>
    <n v="2.4"/>
    <x v="5"/>
    <x v="5"/>
    <s v="Drama"/>
    <x v="14"/>
    <x v="1"/>
    <n v="304736"/>
    <n v="130000000"/>
    <x v="1221"/>
    <x v="1228"/>
    <x v="0"/>
    <x v="1096"/>
    <n v="2"/>
    <x v="12"/>
    <x v="70"/>
    <x v="0"/>
    <x v="59"/>
  </r>
  <r>
    <s v="tt0320691"/>
    <x v="1228"/>
    <x v="1228"/>
    <n v="121"/>
    <x v="2"/>
    <n v="2.0166666666666666"/>
    <x v="5"/>
    <x v="0"/>
    <s v="Thriller"/>
    <x v="16"/>
    <x v="1"/>
    <n v="281070"/>
    <n v="22000000"/>
    <x v="1222"/>
    <x v="1229"/>
    <x v="0"/>
    <x v="1097"/>
    <n v="8"/>
    <x v="9"/>
    <x v="75"/>
    <x v="0"/>
    <x v="561"/>
  </r>
  <r>
    <s v="tt0322259"/>
    <x v="1229"/>
    <x v="1229"/>
    <n v="107"/>
    <x v="0"/>
    <n v="1.7833333333333334"/>
    <x v="5"/>
    <x v="6"/>
    <s v="Thriller"/>
    <x v="32"/>
    <x v="3"/>
    <n v="291018"/>
    <n v="76000000"/>
    <x v="1223"/>
    <x v="1230"/>
    <x v="3"/>
    <x v="1098"/>
    <n v="3"/>
    <x v="6"/>
    <x v="75"/>
    <x v="0"/>
    <x v="209"/>
  </r>
  <r>
    <s v="tt0322330"/>
    <x v="1230"/>
    <x v="1230"/>
    <n v="97"/>
    <x v="0"/>
    <n v="1.6166666666666667"/>
    <x v="0"/>
    <x v="19"/>
    <s v="Fantasy"/>
    <x v="33"/>
    <x v="0"/>
    <n v="148839"/>
    <n v="20000000"/>
    <x v="1224"/>
    <x v="1231"/>
    <x v="3"/>
    <x v="1099"/>
    <n v="4"/>
    <x v="10"/>
    <x v="75"/>
    <x v="0"/>
    <x v="562"/>
  </r>
  <r>
    <s v="tt0322802"/>
    <x v="1231"/>
    <x v="1231"/>
    <n v="85"/>
    <x v="1"/>
    <n v="1.4166666666666667"/>
    <x v="5"/>
    <x v="2"/>
    <s v="Documentary"/>
    <x v="5"/>
    <x v="0"/>
    <n v="100668"/>
    <n v="5000000"/>
    <x v="1225"/>
    <x v="1232"/>
    <x v="0"/>
    <x v="1100"/>
    <n v="21"/>
    <x v="4"/>
    <x v="71"/>
    <x v="0"/>
    <x v="563"/>
  </r>
  <r>
    <s v="tt0324216"/>
    <x v="1232"/>
    <x v="1232"/>
    <n v="98"/>
    <x v="0"/>
    <n v="1.6333333333333333"/>
    <x v="7"/>
    <x v="11"/>
    <s v="unknows"/>
    <x v="27"/>
    <x v="0"/>
    <n v="150320"/>
    <n v="9500000"/>
    <x v="1226"/>
    <x v="1233"/>
    <x v="0"/>
    <x v="1101"/>
    <n v="15"/>
    <x v="4"/>
    <x v="75"/>
    <x v="0"/>
    <x v="564"/>
  </r>
  <r>
    <s v="tt0324554"/>
    <x v="1233"/>
    <x v="1233"/>
    <n v="114"/>
    <x v="0"/>
    <n v="1.9"/>
    <x v="3"/>
    <x v="9"/>
    <s v="Romance"/>
    <x v="17"/>
    <x v="0"/>
    <n v="58068"/>
    <n v="30000000"/>
    <x v="1227"/>
    <x v="1234"/>
    <x v="2"/>
    <x v="1102"/>
    <n v="4"/>
    <x v="7"/>
    <x v="77"/>
    <x v="0"/>
    <x v="565"/>
  </r>
  <r>
    <s v="tt0325703"/>
    <x v="1234"/>
    <x v="1234"/>
    <n v="117"/>
    <x v="0"/>
    <n v="1.95"/>
    <x v="5"/>
    <x v="5"/>
    <s v="Fantasy"/>
    <x v="38"/>
    <x v="3"/>
    <n v="143171"/>
    <n v="95000000"/>
    <x v="1228"/>
    <x v="1235"/>
    <x v="0"/>
    <x v="1103"/>
    <n v="21"/>
    <x v="7"/>
    <x v="75"/>
    <x v="0"/>
    <x v="275"/>
  </r>
  <r>
    <s v="tt0325710"/>
    <x v="1235"/>
    <x v="1235"/>
    <n v="154"/>
    <x v="2"/>
    <n v="2.5666666666666669"/>
    <x v="5"/>
    <x v="3"/>
    <s v="unknows"/>
    <x v="10"/>
    <x v="1"/>
    <n v="461081"/>
    <n v="140000000"/>
    <x v="1229"/>
    <x v="1236"/>
    <x v="3"/>
    <x v="1104"/>
    <n v="22"/>
    <x v="5"/>
    <x v="75"/>
    <x v="0"/>
    <x v="181"/>
  </r>
  <r>
    <s v="tt0325805"/>
    <x v="1236"/>
    <x v="1236"/>
    <n v="116"/>
    <x v="0"/>
    <n v="1.9333333333333333"/>
    <x v="0"/>
    <x v="6"/>
    <s v="Drama"/>
    <x v="21"/>
    <x v="1"/>
    <n v="136075"/>
    <n v="62000000"/>
    <x v="1230"/>
    <x v="1237"/>
    <x v="1"/>
    <x v="756"/>
    <n v="2"/>
    <x v="9"/>
    <x v="75"/>
    <x v="0"/>
    <x v="59"/>
  </r>
  <r>
    <s v="tt0325980"/>
    <x v="1237"/>
    <x v="1237"/>
    <n v="143"/>
    <x v="2"/>
    <n v="2.3833333333333333"/>
    <x v="5"/>
    <x v="5"/>
    <s v="Fantasy"/>
    <x v="12"/>
    <x v="2"/>
    <n v="1181496"/>
    <n v="140000000"/>
    <x v="1231"/>
    <x v="1238"/>
    <x v="3"/>
    <x v="1105"/>
    <n v="28"/>
    <x v="6"/>
    <x v="75"/>
    <x v="0"/>
    <x v="353"/>
  </r>
  <r>
    <s v="tt0327056"/>
    <x v="1238"/>
    <x v="1238"/>
    <n v="138"/>
    <x v="2"/>
    <n v="2.2999999999999998"/>
    <x v="4"/>
    <x v="3"/>
    <s v="Mystery"/>
    <x v="4"/>
    <x v="1"/>
    <n v="475435"/>
    <n v="25000000"/>
    <x v="1232"/>
    <x v="1239"/>
    <x v="3"/>
    <x v="1106"/>
    <n v="23"/>
    <x v="12"/>
    <x v="75"/>
    <x v="0"/>
    <x v="18"/>
  </r>
  <r>
    <s v="tt0327084"/>
    <x v="1239"/>
    <x v="1239"/>
    <n v="83"/>
    <x v="1"/>
    <n v="1.3833333333333333"/>
    <x v="1"/>
    <x v="1"/>
    <s v="Comedy"/>
    <x v="13"/>
    <x v="0"/>
    <n v="186125"/>
    <n v="80000000"/>
    <x v="1233"/>
    <x v="1240"/>
    <x v="3"/>
    <x v="1107"/>
    <n v="22"/>
    <x v="8"/>
    <x v="80"/>
    <x v="0"/>
    <x v="566"/>
  </r>
  <r>
    <s v="tt0327137"/>
    <x v="1240"/>
    <x v="1240"/>
    <n v="111"/>
    <x v="0"/>
    <n v="1.85"/>
    <x v="0"/>
    <x v="3"/>
    <s v="Family"/>
    <x v="15"/>
    <x v="1"/>
    <n v="60308"/>
    <n v="30000000"/>
    <x v="1234"/>
    <x v="1241"/>
    <x v="0"/>
    <x v="1082"/>
    <n v="5"/>
    <x v="9"/>
    <x v="75"/>
    <x v="0"/>
    <x v="567"/>
  </r>
  <r>
    <s v="tt0327162"/>
    <x v="1241"/>
    <x v="1241"/>
    <n v="93"/>
    <x v="0"/>
    <n v="1.55"/>
    <x v="0"/>
    <x v="10"/>
    <s v="Sci-Fi"/>
    <x v="39"/>
    <x v="3"/>
    <n v="68839"/>
    <n v="90000000"/>
    <x v="1235"/>
    <x v="1242"/>
    <x v="0"/>
    <x v="1108"/>
    <n v="6"/>
    <x v="6"/>
    <x v="77"/>
    <x v="0"/>
    <x v="143"/>
  </r>
  <r>
    <s v="tt0327247"/>
    <x v="1242"/>
    <x v="1242"/>
    <n v="98"/>
    <x v="0"/>
    <n v="1.6333333333333333"/>
    <x v="0"/>
    <x v="6"/>
    <s v="Thriller"/>
    <x v="38"/>
    <x v="3"/>
    <n v="58022"/>
    <n v="40000000"/>
    <x v="1236"/>
    <x v="1243"/>
    <x v="2"/>
    <x v="1109"/>
    <n v="7"/>
    <x v="8"/>
    <x v="77"/>
    <x v="0"/>
    <x v="147"/>
  </r>
  <r>
    <s v="tt0327437"/>
    <x v="1243"/>
    <x v="1243"/>
    <n v="120"/>
    <x v="0"/>
    <n v="2"/>
    <x v="5"/>
    <x v="5"/>
    <s v="Comedy"/>
    <x v="24"/>
    <x v="3"/>
    <n v="93521"/>
    <n v="110000000"/>
    <x v="1237"/>
    <x v="1244"/>
    <x v="2"/>
    <x v="1110"/>
    <n v="13"/>
    <x v="6"/>
    <x v="77"/>
    <x v="0"/>
    <x v="362"/>
  </r>
  <r>
    <s v="tt0327554"/>
    <x v="1244"/>
    <x v="1244"/>
    <n v="104"/>
    <x v="0"/>
    <n v="1.7333333333333334"/>
    <x v="5"/>
    <x v="6"/>
    <s v="Fantasy"/>
    <x v="58"/>
    <x v="3"/>
    <n v="124099"/>
    <n v="100000000"/>
    <x v="1238"/>
    <x v="1245"/>
    <x v="2"/>
    <x v="1111"/>
    <n v="19"/>
    <x v="7"/>
    <x v="77"/>
    <x v="0"/>
    <x v="568"/>
  </r>
  <r>
    <s v="tt0327597"/>
    <x v="1245"/>
    <x v="1245"/>
    <n v="100"/>
    <x v="0"/>
    <n v="1.6666666666666667"/>
    <x v="11"/>
    <x v="3"/>
    <s v="Family"/>
    <x v="8"/>
    <x v="1"/>
    <n v="255803"/>
    <n v="60000000"/>
    <x v="1239"/>
    <x v="1246"/>
    <x v="0"/>
    <x v="1112"/>
    <n v="5"/>
    <x v="2"/>
    <x v="86"/>
    <x v="0"/>
    <x v="247"/>
  </r>
  <r>
    <s v="tt0327679"/>
    <x v="1246"/>
    <x v="1246"/>
    <n v="96"/>
    <x v="0"/>
    <n v="1.6"/>
    <x v="0"/>
    <x v="19"/>
    <s v="Fantasy"/>
    <x v="33"/>
    <x v="0"/>
    <n v="72728"/>
    <n v="31000000"/>
    <x v="1240"/>
    <x v="1247"/>
    <x v="2"/>
    <x v="1113"/>
    <n v="9"/>
    <x v="8"/>
    <x v="77"/>
    <x v="0"/>
    <x v="569"/>
  </r>
  <r>
    <s v="tt0327850"/>
    <x v="1247"/>
    <x v="1247"/>
    <n v="104"/>
    <x v="0"/>
    <n v="1.7333333333333334"/>
    <x v="5"/>
    <x v="5"/>
    <s v="Comedy"/>
    <x v="5"/>
    <x v="0"/>
    <n v="113505"/>
    <n v="85000000"/>
    <x v="1241"/>
    <x v="1248"/>
    <x v="2"/>
    <x v="1114"/>
    <n v="22"/>
    <x v="9"/>
    <x v="75"/>
    <x v="0"/>
    <x v="570"/>
  </r>
  <r>
    <s v="tt0328107"/>
    <x v="1248"/>
    <x v="1248"/>
    <n v="146"/>
    <x v="2"/>
    <n v="2.4333333333333331"/>
    <x v="5"/>
    <x v="6"/>
    <s v="Drama"/>
    <x v="8"/>
    <x v="1"/>
    <n v="381303"/>
    <n v="70000000"/>
    <x v="1242"/>
    <x v="1249"/>
    <x v="0"/>
    <x v="1115"/>
    <n v="18"/>
    <x v="8"/>
    <x v="77"/>
    <x v="0"/>
    <x v="148"/>
  </r>
  <r>
    <s v="tt0328538"/>
    <x v="1249"/>
    <x v="1249"/>
    <n v="100"/>
    <x v="0"/>
    <n v="1.6666666666666667"/>
    <x v="3"/>
    <x v="11"/>
    <s v="unknows"/>
    <x v="22"/>
    <x v="0"/>
    <n v="95365"/>
    <n v="2000000"/>
    <x v="1243"/>
    <x v="1250"/>
    <x v="1"/>
    <x v="1116"/>
    <n v="17"/>
    <x v="1"/>
    <x v="75"/>
    <x v="0"/>
    <x v="571"/>
  </r>
  <r>
    <s v="tt0328589"/>
    <x v="1250"/>
    <x v="1250"/>
    <n v="113"/>
    <x v="0"/>
    <n v="1.8833333333333333"/>
    <x v="0"/>
    <x v="3"/>
    <s v="Romance"/>
    <x v="13"/>
    <x v="0"/>
    <n v="56381"/>
    <n v="18000000"/>
    <x v="1244"/>
    <x v="1251"/>
    <x v="0"/>
    <x v="1117"/>
    <n v="20"/>
    <x v="9"/>
    <x v="75"/>
    <x v="0"/>
    <x v="572"/>
  </r>
  <r>
    <s v="tt0328828"/>
    <x v="1251"/>
    <x v="1251"/>
    <n v="96"/>
    <x v="0"/>
    <n v="1.6"/>
    <x v="0"/>
    <x v="11"/>
    <s v="unknows"/>
    <x v="33"/>
    <x v="0"/>
    <n v="214298"/>
    <n v="55000000"/>
    <x v="1245"/>
    <x v="1252"/>
    <x v="3"/>
    <x v="1118"/>
    <n v="24"/>
    <x v="7"/>
    <x v="75"/>
    <x v="0"/>
    <x v="523"/>
  </r>
  <r>
    <s v="tt0328880"/>
    <x v="1252"/>
    <x v="1252"/>
    <n v="85"/>
    <x v="1"/>
    <n v="1.4166666666666667"/>
    <x v="1"/>
    <x v="1"/>
    <s v="Comedy"/>
    <x v="22"/>
    <x v="0"/>
    <n v="120193"/>
    <n v="128000000"/>
    <x v="1246"/>
    <x v="1253"/>
    <x v="3"/>
    <x v="1064"/>
    <n v="20"/>
    <x v="4"/>
    <x v="75"/>
    <x v="0"/>
    <x v="573"/>
  </r>
  <r>
    <s v="tt0329101"/>
    <x v="1253"/>
    <x v="1253"/>
    <n v="97"/>
    <x v="0"/>
    <n v="1.6166666666666667"/>
    <x v="5"/>
    <x v="10"/>
    <s v="unknows"/>
    <x v="36"/>
    <x v="3"/>
    <n v="125605"/>
    <n v="30000000"/>
    <x v="1247"/>
    <x v="1254"/>
    <x v="0"/>
    <x v="1119"/>
    <n v="13"/>
    <x v="10"/>
    <x v="75"/>
    <x v="0"/>
    <x v="415"/>
  </r>
  <r>
    <s v="tt0329575"/>
    <x v="1254"/>
    <x v="1254"/>
    <n v="140"/>
    <x v="2"/>
    <n v="2.3333333333333335"/>
    <x v="3"/>
    <x v="14"/>
    <s v="Sport"/>
    <x v="21"/>
    <x v="1"/>
    <n v="75873"/>
    <n v="87000000"/>
    <x v="1248"/>
    <x v="1255"/>
    <x v="0"/>
    <x v="1120"/>
    <n v="22"/>
    <x v="7"/>
    <x v="75"/>
    <x v="0"/>
    <x v="379"/>
  </r>
  <r>
    <s v="tt0329774"/>
    <x v="1255"/>
    <x v="1255"/>
    <n v="101"/>
    <x v="0"/>
    <n v="1.6833333333333333"/>
    <x v="5"/>
    <x v="5"/>
    <s v="Crime"/>
    <x v="53"/>
    <x v="3"/>
    <n v="72867"/>
    <n v="113000000"/>
    <x v="1249"/>
    <x v="1256"/>
    <x v="2"/>
    <x v="1121"/>
    <n v="27"/>
    <x v="8"/>
    <x v="70"/>
    <x v="0"/>
    <x v="338"/>
  </r>
  <r>
    <s v="tt0330373"/>
    <x v="1256"/>
    <x v="1256"/>
    <n v="157"/>
    <x v="2"/>
    <n v="2.6166666666666667"/>
    <x v="1"/>
    <x v="19"/>
    <s v="Fantasy"/>
    <x v="8"/>
    <x v="1"/>
    <n v="662599"/>
    <n v="150000000"/>
    <x v="1250"/>
    <x v="1257"/>
    <x v="3"/>
    <x v="1122"/>
    <n v="6"/>
    <x v="5"/>
    <x v="70"/>
    <x v="0"/>
    <x v="264"/>
  </r>
  <r>
    <s v="tt0330793"/>
    <x v="1257"/>
    <x v="1257"/>
    <n v="124"/>
    <x v="2"/>
    <n v="2.0666666666666669"/>
    <x v="5"/>
    <x v="6"/>
    <s v="Drama"/>
    <x v="0"/>
    <x v="0"/>
    <n v="168113"/>
    <n v="33000000"/>
    <x v="1251"/>
    <x v="1258"/>
    <x v="0"/>
    <x v="1123"/>
    <n v="12"/>
    <x v="8"/>
    <x v="77"/>
    <x v="0"/>
    <x v="574"/>
  </r>
  <r>
    <s v="tt0331632"/>
    <x v="1258"/>
    <x v="1258"/>
    <n v="93"/>
    <x v="0"/>
    <n v="1.55"/>
    <x v="1"/>
    <x v="2"/>
    <s v="Family"/>
    <x v="50"/>
    <x v="3"/>
    <n v="63225"/>
    <n v="80000000"/>
    <x v="1252"/>
    <x v="1259"/>
    <x v="3"/>
    <x v="1124"/>
    <n v="20"/>
    <x v="3"/>
    <x v="77"/>
    <x v="0"/>
    <x v="346"/>
  </r>
  <r>
    <s v="tt0332280"/>
    <x v="1259"/>
    <x v="1259"/>
    <n v="123"/>
    <x v="2"/>
    <n v="2.0499999999999998"/>
    <x v="3"/>
    <x v="7"/>
    <s v="unknows"/>
    <x v="10"/>
    <x v="1"/>
    <n v="602388"/>
    <n v="29000000"/>
    <x v="1253"/>
    <x v="1260"/>
    <x v="0"/>
    <x v="1125"/>
    <m/>
    <x v="11"/>
    <x v="87"/>
    <x v="0"/>
    <x v="494"/>
  </r>
  <r>
    <s v="tt0332379"/>
    <x v="1260"/>
    <x v="1260"/>
    <n v="109"/>
    <x v="0"/>
    <n v="1.8166666666666667"/>
    <x v="0"/>
    <x v="8"/>
    <s v="unknows"/>
    <x v="14"/>
    <x v="1"/>
    <n v="322502"/>
    <n v="35000000"/>
    <x v="1254"/>
    <x v="1261"/>
    <x v="0"/>
    <x v="1126"/>
    <n v="9"/>
    <x v="9"/>
    <x v="75"/>
    <x v="0"/>
    <x v="238"/>
  </r>
  <r>
    <s v="tt0332452"/>
    <x v="1261"/>
    <x v="1261"/>
    <n v="163"/>
    <x v="2"/>
    <n v="2.7166666666666668"/>
    <x v="3"/>
    <x v="11"/>
    <s v="unknows"/>
    <x v="21"/>
    <x v="1"/>
    <n v="558787"/>
    <n v="175000000"/>
    <x v="1255"/>
    <x v="1262"/>
    <x v="3"/>
    <x v="1127"/>
    <n v="9"/>
    <x v="12"/>
    <x v="77"/>
    <x v="0"/>
    <x v="121"/>
  </r>
  <r>
    <s v="tt0333766"/>
    <x v="1262"/>
    <x v="1262"/>
    <n v="102"/>
    <x v="0"/>
    <n v="1.7"/>
    <x v="0"/>
    <x v="3"/>
    <s v="Romance"/>
    <x v="3"/>
    <x v="1"/>
    <n v="221537"/>
    <n v="2500000"/>
    <x v="1256"/>
    <x v="1263"/>
    <x v="0"/>
    <x v="1128"/>
    <n v="16"/>
    <x v="1"/>
    <x v="77"/>
    <x v="0"/>
    <x v="575"/>
  </r>
  <r>
    <s v="tt0333780"/>
    <x v="1263"/>
    <x v="1263"/>
    <n v="95"/>
    <x v="0"/>
    <n v="1.5833333333333333"/>
    <x v="0"/>
    <x v="11"/>
    <s v="unknows"/>
    <x v="56"/>
    <x v="3"/>
    <n v="71253"/>
    <n v="45000000"/>
    <x v="1257"/>
    <x v="1264"/>
    <x v="0"/>
    <x v="838"/>
    <n v="30"/>
    <x v="6"/>
    <x v="75"/>
    <x v="0"/>
    <x v="576"/>
  </r>
  <r>
    <s v="tt0335119"/>
    <x v="1264"/>
    <x v="1264"/>
    <n v="100"/>
    <x v="0"/>
    <n v="1.6666666666666667"/>
    <x v="2"/>
    <x v="3"/>
    <s v="Romance"/>
    <x v="17"/>
    <x v="0"/>
    <n v="81490"/>
    <n v="12000000"/>
    <x v="1258"/>
    <x v="1265"/>
    <x v="0"/>
    <x v="1129"/>
    <n v="31"/>
    <x v="10"/>
    <x v="75"/>
    <x v="0"/>
    <x v="577"/>
  </r>
  <r>
    <s v="tt0335245"/>
    <x v="1265"/>
    <x v="1265"/>
    <n v="104"/>
    <x v="0"/>
    <n v="1.7333333333333334"/>
    <x v="0"/>
    <x v="6"/>
    <s v="Thriller"/>
    <x v="27"/>
    <x v="0"/>
    <n v="107855"/>
    <n v="35000000"/>
    <x v="1259"/>
    <x v="1266"/>
    <x v="0"/>
    <x v="1130"/>
    <n v="26"/>
    <x v="3"/>
    <x v="77"/>
    <x v="0"/>
    <x v="158"/>
  </r>
  <r>
    <s v="tt0335266"/>
    <x v="1266"/>
    <x v="1266"/>
    <n v="102"/>
    <x v="0"/>
    <n v="1.7"/>
    <x v="0"/>
    <x v="3"/>
    <s v="unknows"/>
    <x v="8"/>
    <x v="1"/>
    <n v="477361"/>
    <n v="4000000"/>
    <x v="1260"/>
    <x v="1267"/>
    <x v="3"/>
    <x v="1131"/>
    <n v="29"/>
    <x v="10"/>
    <x v="75"/>
    <x v="0"/>
    <x v="424"/>
  </r>
  <r>
    <s v="tt0335345"/>
    <x v="1267"/>
    <x v="1267"/>
    <n v="127"/>
    <x v="2"/>
    <n v="2.1166666666666667"/>
    <x v="3"/>
    <x v="11"/>
    <s v="unknows"/>
    <x v="14"/>
    <x v="1"/>
    <n v="245270"/>
    <n v="30000000"/>
    <x v="1261"/>
    <x v="1268"/>
    <x v="3"/>
    <x v="1132"/>
    <n v="25"/>
    <x v="2"/>
    <x v="77"/>
    <x v="0"/>
    <x v="284"/>
  </r>
  <r>
    <s v="tt0335438"/>
    <x v="1268"/>
    <x v="1268"/>
    <n v="101"/>
    <x v="0"/>
    <n v="1.6833333333333333"/>
    <x v="0"/>
    <x v="6"/>
    <s v="unknows"/>
    <x v="28"/>
    <x v="0"/>
    <n v="152688"/>
    <n v="60000000"/>
    <x v="1262"/>
    <x v="1269"/>
    <x v="3"/>
    <x v="1133"/>
    <n v="26"/>
    <x v="2"/>
    <x v="77"/>
    <x v="0"/>
    <x v="467"/>
  </r>
  <r>
    <s v="tt0337563"/>
    <x v="1269"/>
    <x v="1269"/>
    <n v="98"/>
    <x v="0"/>
    <n v="1.6333333333333333"/>
    <x v="0"/>
    <x v="0"/>
    <s v="Romance"/>
    <x v="33"/>
    <x v="0"/>
    <n v="208588"/>
    <n v="37000000"/>
    <x v="1263"/>
    <x v="1270"/>
    <x v="0"/>
    <x v="1134"/>
    <n v="14"/>
    <x v="8"/>
    <x v="77"/>
    <x v="0"/>
    <x v="578"/>
  </r>
  <r>
    <s v="tt0337741"/>
    <x v="1270"/>
    <x v="1270"/>
    <n v="128"/>
    <x v="2"/>
    <n v="2.1333333333333333"/>
    <x v="0"/>
    <x v="3"/>
    <s v="Romance"/>
    <x v="13"/>
    <x v="0"/>
    <n v="126893"/>
    <n v="80000000"/>
    <x v="1264"/>
    <x v="1271"/>
    <x v="3"/>
    <x v="1135"/>
    <n v="3"/>
    <x v="0"/>
    <x v="75"/>
    <x v="0"/>
    <x v="459"/>
  </r>
  <r>
    <s v="tt0337921"/>
    <x v="1271"/>
    <x v="1271"/>
    <n v="94"/>
    <x v="0"/>
    <n v="1.5666666666666667"/>
    <x v="5"/>
    <x v="6"/>
    <s v="Thriller"/>
    <x v="7"/>
    <x v="0"/>
    <n v="104243"/>
    <n v="25000000"/>
    <x v="1265"/>
    <x v="1272"/>
    <x v="0"/>
    <x v="1136"/>
    <n v="10"/>
    <x v="9"/>
    <x v="77"/>
    <x v="0"/>
    <x v="545"/>
  </r>
  <r>
    <s v="tt0337978"/>
    <x v="1272"/>
    <x v="1272"/>
    <n v="128"/>
    <x v="2"/>
    <n v="2.1333333333333333"/>
    <x v="5"/>
    <x v="16"/>
    <s v="unknows"/>
    <x v="1"/>
    <x v="1"/>
    <n v="416142"/>
    <n v="110000000"/>
    <x v="1266"/>
    <x v="1273"/>
    <x v="3"/>
    <x v="1137"/>
    <n v="12"/>
    <x v="6"/>
    <x v="81"/>
    <x v="0"/>
    <x v="561"/>
  </r>
  <r>
    <s v="tt0338013"/>
    <x v="1273"/>
    <x v="1273"/>
    <n v="108"/>
    <x v="0"/>
    <n v="1.8"/>
    <x v="3"/>
    <x v="7"/>
    <s v="Sci-Fi"/>
    <x v="6"/>
    <x v="2"/>
    <n v="1052265"/>
    <n v="20000000"/>
    <x v="1267"/>
    <x v="1274"/>
    <x v="0"/>
    <x v="1053"/>
    <n v="9"/>
    <x v="3"/>
    <x v="77"/>
    <x v="0"/>
    <x v="579"/>
  </r>
  <r>
    <s v="tt0338094"/>
    <x v="1274"/>
    <x v="1274"/>
    <n v="99"/>
    <x v="0"/>
    <n v="1.65"/>
    <x v="0"/>
    <x v="19"/>
    <s v="Fantasy"/>
    <x v="50"/>
    <x v="3"/>
    <n v="55779"/>
    <n v="90000000"/>
    <x v="1268"/>
    <x v="1275"/>
    <x v="0"/>
    <x v="1138"/>
    <n v="26"/>
    <x v="5"/>
    <x v="75"/>
    <x v="0"/>
    <x v="431"/>
  </r>
  <r>
    <s v="tt0338337"/>
    <x v="1275"/>
    <x v="1275"/>
    <n v="119"/>
    <x v="0"/>
    <n v="1.9833333333333334"/>
    <x v="5"/>
    <x v="9"/>
    <s v="Sci-Fi"/>
    <x v="33"/>
    <x v="0"/>
    <n v="111950"/>
    <n v="60000000"/>
    <x v="1269"/>
    <x v="1276"/>
    <x v="0"/>
    <x v="1059"/>
    <n v="19"/>
    <x v="0"/>
    <x v="75"/>
    <x v="0"/>
    <x v="226"/>
  </r>
  <r>
    <s v="tt0338348"/>
    <x v="1276"/>
    <x v="1276"/>
    <n v="100"/>
    <x v="0"/>
    <n v="1.6666666666666667"/>
    <x v="1"/>
    <x v="1"/>
    <s v="Comedy"/>
    <x v="5"/>
    <x v="0"/>
    <n v="227877"/>
    <n v="165000000"/>
    <x v="1270"/>
    <x v="1277"/>
    <x v="3"/>
    <x v="1139"/>
    <n v="21"/>
    <x v="4"/>
    <x v="77"/>
    <x v="0"/>
    <x v="115"/>
  </r>
  <r>
    <s v="tt0338459"/>
    <x v="1277"/>
    <x v="1277"/>
    <n v="84"/>
    <x v="1"/>
    <n v="1.4"/>
    <x v="5"/>
    <x v="5"/>
    <s v="Comedy"/>
    <x v="59"/>
    <x v="3"/>
    <n v="64801"/>
    <n v="38000000"/>
    <x v="1271"/>
    <x v="1278"/>
    <x v="3"/>
    <x v="1140"/>
    <n v="13"/>
    <x v="7"/>
    <x v="75"/>
    <x v="0"/>
    <x v="227"/>
  </r>
  <r>
    <s v="tt0338466"/>
    <x v="1278"/>
    <x v="1278"/>
    <n v="118"/>
    <x v="0"/>
    <n v="1.9666666666666666"/>
    <x v="0"/>
    <x v="11"/>
    <s v="unknows"/>
    <x v="24"/>
    <x v="3"/>
    <n v="54656"/>
    <n v="55000000"/>
    <x v="1272"/>
    <x v="1279"/>
    <x v="0"/>
    <x v="1141"/>
    <n v="10"/>
    <x v="0"/>
    <x v="75"/>
    <x v="0"/>
    <x v="318"/>
  </r>
  <r>
    <s v="tt0338526"/>
    <x v="1279"/>
    <x v="1279"/>
    <n v="131"/>
    <x v="2"/>
    <n v="2.1833333333333331"/>
    <x v="5"/>
    <x v="5"/>
    <s v="Fantasy"/>
    <x v="28"/>
    <x v="0"/>
    <n v="279777"/>
    <n v="160000000"/>
    <x v="1273"/>
    <x v="1280"/>
    <x v="3"/>
    <x v="1142"/>
    <n v="3"/>
    <x v="12"/>
    <x v="77"/>
    <x v="0"/>
    <x v="367"/>
  </r>
  <r>
    <s v="tt0338564"/>
    <x v="1280"/>
    <x v="1280"/>
    <n v="101"/>
    <x v="0"/>
    <n v="1.6833333333333333"/>
    <x v="5"/>
    <x v="6"/>
    <s v="Drama"/>
    <x v="9"/>
    <x v="2"/>
    <n v="129392"/>
    <n v="6428966"/>
    <x v="1274"/>
    <x v="1281"/>
    <x v="1"/>
    <x v="1079"/>
    <n v="12"/>
    <x v="0"/>
    <x v="71"/>
    <x v="0"/>
    <x v="580"/>
  </r>
  <r>
    <s v="tt0338751"/>
    <x v="1281"/>
    <x v="1281"/>
    <n v="170"/>
    <x v="2"/>
    <n v="2.8333333333333335"/>
    <x v="2"/>
    <x v="3"/>
    <s v="unknows"/>
    <x v="15"/>
    <x v="1"/>
    <n v="377834"/>
    <n v="110000000"/>
    <x v="1275"/>
    <x v="1282"/>
    <x v="3"/>
    <x v="1143"/>
    <n v="14"/>
    <x v="0"/>
    <x v="77"/>
    <x v="0"/>
    <x v="22"/>
  </r>
  <r>
    <s v="tt0339291"/>
    <x v="1282"/>
    <x v="1282"/>
    <n v="108"/>
    <x v="0"/>
    <n v="1.8"/>
    <x v="1"/>
    <x v="2"/>
    <s v="Family"/>
    <x v="22"/>
    <x v="0"/>
    <n v="217557"/>
    <n v="140000000"/>
    <x v="1276"/>
    <x v="1283"/>
    <x v="0"/>
    <x v="1029"/>
    <n v="16"/>
    <x v="0"/>
    <x v="77"/>
    <x v="0"/>
    <x v="285"/>
  </r>
  <r>
    <s v="tt0340163"/>
    <x v="1283"/>
    <x v="1283"/>
    <n v="113"/>
    <x v="0"/>
    <n v="1.8833333333333333"/>
    <x v="5"/>
    <x v="6"/>
    <s v="Drama"/>
    <x v="7"/>
    <x v="0"/>
    <n v="112891"/>
    <n v="52000000"/>
    <x v="1277"/>
    <x v="1284"/>
    <x v="0"/>
    <x v="1144"/>
    <n v="9"/>
    <x v="3"/>
    <x v="70"/>
    <x v="0"/>
    <x v="581"/>
  </r>
  <r>
    <s v="tt0340377"/>
    <x v="1284"/>
    <x v="1284"/>
    <n v="89"/>
    <x v="1"/>
    <n v="1.4833333333333334"/>
    <x v="0"/>
    <x v="3"/>
    <s v="unknows"/>
    <x v="2"/>
    <x v="1"/>
    <n v="72526"/>
    <n v="500000"/>
    <x v="1278"/>
    <x v="1285"/>
    <x v="1"/>
    <x v="1145"/>
    <n v="26"/>
    <x v="1"/>
    <x v="75"/>
    <x v="0"/>
    <x v="582"/>
  </r>
  <r>
    <s v="tt0340855"/>
    <x v="1285"/>
    <x v="1285"/>
    <n v="109"/>
    <x v="0"/>
    <n v="1.8166666666666667"/>
    <x v="2"/>
    <x v="6"/>
    <s v="Drama"/>
    <x v="21"/>
    <x v="1"/>
    <n v="158828"/>
    <n v="8000000"/>
    <x v="1279"/>
    <x v="1286"/>
    <x v="0"/>
    <x v="1146"/>
    <n v="16"/>
    <x v="5"/>
    <x v="75"/>
    <x v="0"/>
    <x v="583"/>
  </r>
  <r>
    <s v="tt0342258"/>
    <x v="1286"/>
    <x v="1286"/>
    <n v="103"/>
    <x v="0"/>
    <n v="1.7166666666666666"/>
    <x v="5"/>
    <x v="6"/>
    <s v="Thriller"/>
    <x v="16"/>
    <x v="1"/>
    <n v="106908"/>
    <n v="45000000"/>
    <x v="1280"/>
    <x v="1287"/>
    <x v="1"/>
    <x v="1147"/>
    <n v="10"/>
    <x v="1"/>
    <x v="70"/>
    <x v="0"/>
    <x v="584"/>
  </r>
  <r>
    <s v="tt0343135"/>
    <x v="1287"/>
    <x v="1287"/>
    <n v="90"/>
    <x v="0"/>
    <n v="1.5"/>
    <x v="0"/>
    <x v="7"/>
    <s v="unknows"/>
    <x v="34"/>
    <x v="0"/>
    <n v="141835"/>
    <n v="42000000"/>
    <x v="1281"/>
    <x v="1288"/>
    <x v="3"/>
    <x v="1148"/>
    <n v="12"/>
    <x v="1"/>
    <x v="77"/>
    <x v="0"/>
    <x v="585"/>
  </r>
  <r>
    <s v="tt0343660"/>
    <x v="1288"/>
    <x v="1288"/>
    <n v="99"/>
    <x v="0"/>
    <n v="1.65"/>
    <x v="0"/>
    <x v="3"/>
    <s v="Romance"/>
    <x v="22"/>
    <x v="0"/>
    <n v="373509"/>
    <n v="75000000"/>
    <x v="1282"/>
    <x v="1289"/>
    <x v="3"/>
    <x v="1149"/>
    <n v="3"/>
    <x v="2"/>
    <x v="77"/>
    <x v="0"/>
    <x v="268"/>
  </r>
  <r>
    <s v="tt0343737"/>
    <x v="1289"/>
    <x v="1289"/>
    <n v="167"/>
    <x v="2"/>
    <n v="2.7833333333333332"/>
    <x v="3"/>
    <x v="14"/>
    <s v="Thriller"/>
    <x v="13"/>
    <x v="0"/>
    <n v="106746"/>
    <n v="110000000"/>
    <x v="1283"/>
    <x v="1290"/>
    <x v="2"/>
    <x v="1150"/>
    <n v="11"/>
    <x v="0"/>
    <x v="80"/>
    <x v="0"/>
    <x v="236"/>
  </r>
  <r>
    <s v="tt0343818"/>
    <x v="1290"/>
    <x v="1290"/>
    <n v="115"/>
    <x v="0"/>
    <n v="1.9166666666666667"/>
    <x v="5"/>
    <x v="9"/>
    <s v="Sci-Fi"/>
    <x v="1"/>
    <x v="1"/>
    <n v="564774"/>
    <n v="120000000"/>
    <x v="1284"/>
    <x v="1291"/>
    <x v="3"/>
    <x v="1151"/>
    <n v="7"/>
    <x v="7"/>
    <x v="77"/>
    <x v="0"/>
    <x v="261"/>
  </r>
  <r>
    <s v="tt0344510"/>
    <x v="1291"/>
    <x v="1291"/>
    <n v="133"/>
    <x v="2"/>
    <n v="2.2166666666666668"/>
    <x v="3"/>
    <x v="9"/>
    <s v="Romance"/>
    <x v="2"/>
    <x v="1"/>
    <n v="75353"/>
    <n v="56600000"/>
    <x v="1285"/>
    <x v="1292"/>
    <x v="0"/>
    <x v="1090"/>
    <n v="27"/>
    <x v="4"/>
    <x v="77"/>
    <x v="0"/>
    <x v="327"/>
  </r>
  <r>
    <s v="tt0345950"/>
    <x v="1292"/>
    <x v="1292"/>
    <n v="87"/>
    <x v="1"/>
    <n v="1.45"/>
    <x v="1"/>
    <x v="1"/>
    <s v="Comedy"/>
    <x v="1"/>
    <x v="1"/>
    <n v="99311"/>
    <n v="30000000"/>
    <x v="1286"/>
    <x v="1293"/>
    <x v="3"/>
    <x v="1152"/>
    <n v="14"/>
    <x v="5"/>
    <x v="77"/>
    <x v="0"/>
    <x v="586"/>
  </r>
  <r>
    <s v="tt0346156"/>
    <x v="1293"/>
    <x v="1293"/>
    <n v="106"/>
    <x v="0"/>
    <n v="1.7666666666666666"/>
    <x v="5"/>
    <x v="5"/>
    <s v="Mystery"/>
    <x v="28"/>
    <x v="0"/>
    <n v="86791"/>
    <n v="70000000"/>
    <x v="1287"/>
    <x v="1294"/>
    <x v="2"/>
    <x v="1153"/>
    <n v="4"/>
    <x v="8"/>
    <x v="77"/>
    <x v="0"/>
    <x v="587"/>
  </r>
  <r>
    <s v="tt0346491"/>
    <x v="1294"/>
    <x v="1294"/>
    <n v="175"/>
    <x v="2"/>
    <n v="2.9166666666666665"/>
    <x v="5"/>
    <x v="18"/>
    <s v="Drama"/>
    <x v="29"/>
    <x v="3"/>
    <n v="174552"/>
    <n v="155000000"/>
    <x v="1288"/>
    <x v="1295"/>
    <x v="0"/>
    <x v="1154"/>
    <n v="16"/>
    <x v="5"/>
    <x v="77"/>
    <x v="0"/>
    <x v="146"/>
  </r>
  <r>
    <s v="tt0347149"/>
    <x v="1295"/>
    <x v="1295"/>
    <n v="119"/>
    <x v="0"/>
    <n v="1.9833333333333334"/>
    <x v="1"/>
    <x v="1"/>
    <s v="Family"/>
    <x v="18"/>
    <x v="2"/>
    <n v="428799"/>
    <n v="24000000"/>
    <x v="1289"/>
    <x v="1296"/>
    <x v="3"/>
    <x v="1155"/>
    <n v="5"/>
    <x v="9"/>
    <x v="77"/>
    <x v="0"/>
    <x v="108"/>
  </r>
  <r>
    <s v="tt0348150"/>
    <x v="1296"/>
    <x v="1296"/>
    <n v="154"/>
    <x v="2"/>
    <n v="2.5666666666666669"/>
    <x v="5"/>
    <x v="5"/>
    <s v="Sci-Fi"/>
    <x v="28"/>
    <x v="0"/>
    <n v="289349"/>
    <n v="270000000"/>
    <x v="1290"/>
    <x v="1297"/>
    <x v="3"/>
    <x v="1156"/>
    <n v="21"/>
    <x v="6"/>
    <x v="80"/>
    <x v="0"/>
    <x v="306"/>
  </r>
  <r>
    <s v="tt0348333"/>
    <x v="1297"/>
    <x v="1297"/>
    <n v="94"/>
    <x v="0"/>
    <n v="1.5666666666666667"/>
    <x v="0"/>
    <x v="11"/>
    <s v="unknows"/>
    <x v="13"/>
    <x v="0"/>
    <n v="103903"/>
    <n v="3000000"/>
    <x v="1291"/>
    <x v="1298"/>
    <x v="0"/>
    <x v="428"/>
    <m/>
    <x v="11"/>
    <x v="44"/>
    <x v="0"/>
    <x v="588"/>
  </r>
  <r>
    <s v="tt0348836"/>
    <x v="1298"/>
    <x v="1298"/>
    <n v="98"/>
    <x v="0"/>
    <n v="1.6333333333333333"/>
    <x v="7"/>
    <x v="9"/>
    <s v="Thriller"/>
    <x v="24"/>
    <x v="3"/>
    <n v="117496"/>
    <n v="40000000"/>
    <x v="1292"/>
    <x v="1299"/>
    <x v="3"/>
    <x v="1157"/>
    <n v="13"/>
    <x v="5"/>
    <x v="75"/>
    <x v="0"/>
    <x v="470"/>
  </r>
  <r>
    <s v="tt0349205"/>
    <x v="1299"/>
    <x v="1299"/>
    <n v="98"/>
    <x v="0"/>
    <n v="1.6333333333333333"/>
    <x v="0"/>
    <x v="19"/>
    <s v="unknows"/>
    <x v="32"/>
    <x v="3"/>
    <n v="107166"/>
    <n v="40000000"/>
    <x v="1293"/>
    <x v="1300"/>
    <x v="3"/>
    <x v="1104"/>
    <n v="22"/>
    <x v="5"/>
    <x v="75"/>
    <x v="0"/>
    <x v="543"/>
  </r>
  <r>
    <s v="tt0349683"/>
    <x v="1300"/>
    <x v="1300"/>
    <n v="126"/>
    <x v="2"/>
    <n v="2.1"/>
    <x v="5"/>
    <x v="5"/>
    <s v="Drama"/>
    <x v="33"/>
    <x v="0"/>
    <n v="173873"/>
    <n v="120000000"/>
    <x v="1294"/>
    <x v="1301"/>
    <x v="0"/>
    <x v="1158"/>
    <n v="28"/>
    <x v="6"/>
    <x v="77"/>
    <x v="0"/>
    <x v="409"/>
  </r>
  <r>
    <s v="tt0349710"/>
    <x v="1301"/>
    <x v="1301"/>
    <n v="115"/>
    <x v="0"/>
    <n v="1.9166666666666667"/>
    <x v="5"/>
    <x v="3"/>
    <s v="Thriller"/>
    <x v="7"/>
    <x v="0"/>
    <n v="58971"/>
    <n v="45000000"/>
    <x v="1295"/>
    <x v="1302"/>
    <x v="0"/>
    <x v="1159"/>
    <n v="20"/>
    <x v="9"/>
    <x v="77"/>
    <x v="0"/>
    <x v="589"/>
  </r>
  <r>
    <s v="tt0349825"/>
    <x v="1302"/>
    <x v="1302"/>
    <n v="135"/>
    <x v="2"/>
    <n v="2.25"/>
    <x v="2"/>
    <x v="3"/>
    <s v="History"/>
    <x v="3"/>
    <x v="1"/>
    <n v="57540"/>
    <n v="28000000"/>
    <x v="1296"/>
    <x v="1303"/>
    <x v="0"/>
    <x v="1160"/>
    <n v="2"/>
    <x v="2"/>
    <x v="77"/>
    <x v="0"/>
    <x v="590"/>
  </r>
  <r>
    <s v="tt0349903"/>
    <x v="1303"/>
    <x v="1303"/>
    <n v="125"/>
    <x v="2"/>
    <n v="2.0833333333333335"/>
    <x v="4"/>
    <x v="16"/>
    <s v="unknows"/>
    <x v="7"/>
    <x v="0"/>
    <n v="407294"/>
    <n v="110000000"/>
    <x v="1297"/>
    <x v="1304"/>
    <x v="3"/>
    <x v="1161"/>
    <n v="8"/>
    <x v="0"/>
    <x v="77"/>
    <x v="0"/>
    <x v="194"/>
  </r>
  <r>
    <s v="tt0350258"/>
    <x v="1304"/>
    <x v="1304"/>
    <n v="152"/>
    <x v="2"/>
    <n v="2.5333333333333332"/>
    <x v="2"/>
    <x v="3"/>
    <s v="Music"/>
    <x v="8"/>
    <x v="1"/>
    <n v="154876"/>
    <n v="40000000"/>
    <x v="1298"/>
    <x v="1305"/>
    <x v="0"/>
    <x v="1162"/>
    <n v="12"/>
    <x v="9"/>
    <x v="77"/>
    <x v="0"/>
    <x v="90"/>
  </r>
  <r>
    <s v="tt0351283"/>
    <x v="1305"/>
    <x v="1305"/>
    <n v="86"/>
    <x v="1"/>
    <n v="1.4333333333333333"/>
    <x v="1"/>
    <x v="1"/>
    <s v="Comedy"/>
    <x v="17"/>
    <x v="0"/>
    <n v="426684"/>
    <n v="75000000"/>
    <x v="1299"/>
    <x v="1306"/>
    <x v="3"/>
    <x v="1163"/>
    <n v="25"/>
    <x v="12"/>
    <x v="70"/>
    <x v="0"/>
    <x v="591"/>
  </r>
  <r>
    <s v="tt0351977"/>
    <x v="1306"/>
    <x v="1306"/>
    <n v="86"/>
    <x v="1"/>
    <n v="1.4333333333333333"/>
    <x v="5"/>
    <x v="6"/>
    <s v="unknows"/>
    <x v="33"/>
    <x v="0"/>
    <n v="108947"/>
    <n v="46000000"/>
    <x v="1300"/>
    <x v="1307"/>
    <x v="0"/>
    <x v="1164"/>
    <n v="29"/>
    <x v="3"/>
    <x v="77"/>
    <x v="0"/>
    <x v="592"/>
  </r>
  <r>
    <s v="tt0352248"/>
    <x v="1307"/>
    <x v="1307"/>
    <n v="144"/>
    <x v="2"/>
    <n v="2.4"/>
    <x v="2"/>
    <x v="3"/>
    <s v="Romance"/>
    <x v="9"/>
    <x v="2"/>
    <n v="195114"/>
    <n v="88000000"/>
    <x v="1301"/>
    <x v="1308"/>
    <x v="0"/>
    <x v="1165"/>
    <n v="23"/>
    <x v="12"/>
    <x v="70"/>
    <x v="0"/>
    <x v="117"/>
  </r>
  <r>
    <s v="tt0353969"/>
    <x v="1308"/>
    <x v="1308"/>
    <n v="131"/>
    <x v="2"/>
    <n v="2.1833333333333331"/>
    <x v="4"/>
    <x v="3"/>
    <s v="Mystery"/>
    <x v="12"/>
    <x v="2"/>
    <n v="206029"/>
    <n v="2800000"/>
    <x v="1302"/>
    <x v="1309"/>
    <x v="2"/>
    <x v="1166"/>
    <n v="2"/>
    <x v="12"/>
    <x v="75"/>
    <x v="0"/>
    <x v="593"/>
  </r>
  <r>
    <s v="tt0354899"/>
    <x v="1309"/>
    <x v="1309"/>
    <n v="105"/>
    <x v="0"/>
    <n v="1.75"/>
    <x v="0"/>
    <x v="3"/>
    <s v="Fantasy"/>
    <x v="14"/>
    <x v="1"/>
    <n v="70458"/>
    <n v="6000000"/>
    <x v="1303"/>
    <x v="1310"/>
    <x v="1"/>
    <x v="1167"/>
    <n v="11"/>
    <x v="2"/>
    <x v="80"/>
    <x v="0"/>
    <x v="579"/>
  </r>
  <r>
    <s v="tt0355295"/>
    <x v="1310"/>
    <x v="1310"/>
    <n v="118"/>
    <x v="0"/>
    <n v="1.9666666666666666"/>
    <x v="5"/>
    <x v="5"/>
    <s v="Comedy"/>
    <x v="32"/>
    <x v="3"/>
    <n v="125015"/>
    <n v="88000000"/>
    <x v="1304"/>
    <x v="1311"/>
    <x v="0"/>
    <x v="1168"/>
    <n v="26"/>
    <x v="10"/>
    <x v="70"/>
    <x v="0"/>
    <x v="76"/>
  </r>
  <r>
    <s v="tt0355702"/>
    <x v="1311"/>
    <x v="1311"/>
    <n v="107"/>
    <x v="0"/>
    <n v="1.7833333333333334"/>
    <x v="2"/>
    <x v="3"/>
    <s v="Sport"/>
    <x v="1"/>
    <x v="1"/>
    <n v="57294"/>
    <n v="25000000"/>
    <x v="1305"/>
    <x v="1312"/>
    <x v="2"/>
    <x v="1169"/>
    <n v="3"/>
    <x v="6"/>
    <x v="70"/>
    <x v="0"/>
    <x v="571"/>
  </r>
  <r>
    <s v="tt0356150"/>
    <x v="1312"/>
    <x v="1312"/>
    <n v="92"/>
    <x v="0"/>
    <n v="1.5333333333333334"/>
    <x v="0"/>
    <x v="11"/>
    <s v="unknows"/>
    <x v="5"/>
    <x v="0"/>
    <n v="218614"/>
    <n v="25000000"/>
    <x v="1306"/>
    <x v="1313"/>
    <x v="2"/>
    <x v="1170"/>
    <n v="20"/>
    <x v="2"/>
    <x v="77"/>
    <x v="0"/>
    <x v="594"/>
  </r>
  <r>
    <s v="tt0356470"/>
    <x v="1313"/>
    <x v="1313"/>
    <n v="95"/>
    <x v="0"/>
    <n v="1.5833333333333333"/>
    <x v="0"/>
    <x v="19"/>
    <s v="Romance"/>
    <x v="32"/>
    <x v="3"/>
    <n v="92320"/>
    <n v="19000000"/>
    <x v="1307"/>
    <x v="1314"/>
    <x v="0"/>
    <x v="1171"/>
    <n v="10"/>
    <x v="7"/>
    <x v="77"/>
    <x v="0"/>
    <x v="595"/>
  </r>
  <r>
    <s v="tt0356618"/>
    <x v="1314"/>
    <x v="1314"/>
    <n v="91"/>
    <x v="0"/>
    <n v="1.5166666666666666"/>
    <x v="3"/>
    <x v="9"/>
    <s v="Sci-Fi"/>
    <x v="24"/>
    <x v="3"/>
    <n v="67913"/>
    <n v="42000000"/>
    <x v="1308"/>
    <x v="1315"/>
    <x v="0"/>
    <x v="1172"/>
    <n v="24"/>
    <x v="9"/>
    <x v="77"/>
    <x v="0"/>
    <x v="219"/>
  </r>
  <r>
    <s v="tt0356634"/>
    <x v="1315"/>
    <x v="1315"/>
    <n v="80"/>
    <x v="1"/>
    <n v="1.3333333333333333"/>
    <x v="1"/>
    <x v="2"/>
    <s v="Family"/>
    <x v="31"/>
    <x v="3"/>
    <n v="91799"/>
    <n v="50000000"/>
    <x v="1309"/>
    <x v="1316"/>
    <x v="3"/>
    <x v="1108"/>
    <n v="6"/>
    <x v="6"/>
    <x v="77"/>
    <x v="0"/>
    <x v="208"/>
  </r>
  <r>
    <s v="tt0356680"/>
    <x v="1316"/>
    <x v="1316"/>
    <n v="103"/>
    <x v="0"/>
    <n v="1.7166666666666666"/>
    <x v="0"/>
    <x v="3"/>
    <s v="Romance"/>
    <x v="33"/>
    <x v="0"/>
    <n v="71824"/>
    <n v="18000000"/>
    <x v="1310"/>
    <x v="1317"/>
    <x v="0"/>
    <x v="1173"/>
    <n v="26"/>
    <x v="5"/>
    <x v="70"/>
    <x v="0"/>
    <x v="596"/>
  </r>
  <r>
    <s v="tt0356721"/>
    <x v="1317"/>
    <x v="1317"/>
    <n v="107"/>
    <x v="0"/>
    <n v="1.7833333333333334"/>
    <x v="0"/>
    <x v="11"/>
    <s v="unknows"/>
    <x v="7"/>
    <x v="0"/>
    <n v="65879"/>
    <n v="20000000"/>
    <x v="1311"/>
    <x v="1318"/>
    <x v="1"/>
    <x v="1136"/>
    <n v="10"/>
    <x v="9"/>
    <x v="77"/>
    <x v="0"/>
    <x v="359"/>
  </r>
  <r>
    <s v="tt0356910"/>
    <x v="1318"/>
    <x v="1318"/>
    <n v="120"/>
    <x v="0"/>
    <n v="2"/>
    <x v="5"/>
    <x v="2"/>
    <s v="Crime"/>
    <x v="7"/>
    <x v="0"/>
    <n v="524920"/>
    <n v="110000000"/>
    <x v="1312"/>
    <x v="1319"/>
    <x v="3"/>
    <x v="1174"/>
    <n v="7"/>
    <x v="6"/>
    <x v="70"/>
    <x v="0"/>
    <x v="325"/>
  </r>
  <r>
    <s v="tt0357277"/>
    <x v="1319"/>
    <x v="1319"/>
    <n v="97"/>
    <x v="0"/>
    <n v="1.6166666666666667"/>
    <x v="5"/>
    <x v="5"/>
    <s v="Crime"/>
    <x v="40"/>
    <x v="3"/>
    <n v="96410"/>
    <n v="43000000"/>
    <x v="1313"/>
    <x v="1320"/>
    <x v="0"/>
    <x v="1175"/>
    <n v="8"/>
    <x v="1"/>
    <x v="70"/>
    <x v="0"/>
    <x v="386"/>
  </r>
  <r>
    <s v="tt0357413"/>
    <x v="1320"/>
    <x v="1320"/>
    <n v="94"/>
    <x v="0"/>
    <n v="1.5666666666666667"/>
    <x v="0"/>
    <x v="11"/>
    <s v="unknows"/>
    <x v="1"/>
    <x v="1"/>
    <n v="372795"/>
    <n v="26000000"/>
    <x v="1314"/>
    <x v="1321"/>
    <x v="0"/>
    <x v="1176"/>
    <n v="9"/>
    <x v="6"/>
    <x v="77"/>
    <x v="0"/>
    <x v="597"/>
  </r>
  <r>
    <s v="tt0358082"/>
    <x v="1321"/>
    <x v="1321"/>
    <n v="91"/>
    <x v="0"/>
    <n v="1.5166666666666666"/>
    <x v="1"/>
    <x v="1"/>
    <s v="Comedy"/>
    <x v="0"/>
    <x v="0"/>
    <n v="158087"/>
    <n v="75000000"/>
    <x v="1315"/>
    <x v="1322"/>
    <x v="3"/>
    <x v="1177"/>
    <n v="10"/>
    <x v="3"/>
    <x v="70"/>
    <x v="0"/>
    <x v="598"/>
  </r>
  <r>
    <s v="tt0358273"/>
    <x v="1322"/>
    <x v="1322"/>
    <n v="136"/>
    <x v="2"/>
    <n v="2.2666666666666666"/>
    <x v="2"/>
    <x v="3"/>
    <s v="Music"/>
    <x v="10"/>
    <x v="1"/>
    <n v="261446"/>
    <n v="28000000"/>
    <x v="1316"/>
    <x v="1323"/>
    <x v="3"/>
    <x v="1075"/>
    <n v="4"/>
    <x v="9"/>
    <x v="70"/>
    <x v="0"/>
    <x v="0"/>
  </r>
  <r>
    <s v="tt0359013"/>
    <x v="1323"/>
    <x v="1323"/>
    <n v="113"/>
    <x v="0"/>
    <n v="1.8833333333333333"/>
    <x v="5"/>
    <x v="10"/>
    <s v="Sci-Fi"/>
    <x v="24"/>
    <x v="3"/>
    <n v="185562"/>
    <n v="65000000"/>
    <x v="1317"/>
    <x v="1324"/>
    <x v="0"/>
    <x v="1178"/>
    <n v="7"/>
    <x v="0"/>
    <x v="77"/>
    <x v="0"/>
    <x v="599"/>
  </r>
  <r>
    <s v="tt0359950"/>
    <x v="1324"/>
    <x v="1324"/>
    <n v="114"/>
    <x v="0"/>
    <n v="1.9"/>
    <x v="1"/>
    <x v="2"/>
    <s v="Drama"/>
    <x v="21"/>
    <x v="1"/>
    <n v="332091"/>
    <n v="90000000"/>
    <x v="1318"/>
    <x v="1325"/>
    <x v="0"/>
    <x v="1179"/>
    <n v="5"/>
    <x v="4"/>
    <x v="88"/>
    <x v="0"/>
    <x v="269"/>
  </r>
  <r>
    <s v="tt0360201"/>
    <x v="1325"/>
    <x v="1325"/>
    <n v="98"/>
    <x v="0"/>
    <n v="1.6333333333333333"/>
    <x v="0"/>
    <x v="7"/>
    <s v="Sport"/>
    <x v="33"/>
    <x v="0"/>
    <n v="66012"/>
    <n v="31000000"/>
    <x v="1319"/>
    <x v="1326"/>
    <x v="0"/>
    <x v="1180"/>
    <n v="13"/>
    <x v="9"/>
    <x v="77"/>
    <x v="0"/>
    <x v="600"/>
  </r>
  <r>
    <s v="tt0360486"/>
    <x v="1326"/>
    <x v="1326"/>
    <n v="121"/>
    <x v="2"/>
    <n v="2.0166666666666666"/>
    <x v="5"/>
    <x v="0"/>
    <s v="Horror"/>
    <x v="16"/>
    <x v="1"/>
    <n v="366005"/>
    <n v="100000000"/>
    <x v="1320"/>
    <x v="1327"/>
    <x v="3"/>
    <x v="1181"/>
    <n v="7"/>
    <x v="2"/>
    <x v="70"/>
    <x v="0"/>
    <x v="601"/>
  </r>
  <r>
    <s v="tt0360717"/>
    <x v="1327"/>
    <x v="1327"/>
    <n v="187"/>
    <x v="2"/>
    <n v="3.1166666666666667"/>
    <x v="5"/>
    <x v="5"/>
    <s v="Romance"/>
    <x v="14"/>
    <x v="1"/>
    <n v="439512"/>
    <n v="207000000"/>
    <x v="1321"/>
    <x v="1328"/>
    <x v="3"/>
    <x v="1182"/>
    <n v="5"/>
    <x v="0"/>
    <x v="70"/>
    <x v="0"/>
    <x v="223"/>
  </r>
  <r>
    <s v="tt0361596"/>
    <x v="1328"/>
    <x v="1328"/>
    <n v="122"/>
    <x v="2"/>
    <n v="2.0333333333333332"/>
    <x v="13"/>
    <x v="3"/>
    <s v="War"/>
    <x v="15"/>
    <x v="1"/>
    <n v="131636"/>
    <n v="6000000"/>
    <x v="1322"/>
    <x v="1329"/>
    <x v="3"/>
    <x v="1095"/>
    <n v="17"/>
    <x v="12"/>
    <x v="77"/>
    <x v="0"/>
    <x v="547"/>
  </r>
  <r>
    <s v="tt0361748"/>
    <x v="1329"/>
    <x v="1329"/>
    <n v="153"/>
    <x v="2"/>
    <n v="2.5499999999999998"/>
    <x v="1"/>
    <x v="3"/>
    <s v="War"/>
    <x v="26"/>
    <x v="2"/>
    <n v="1536520"/>
    <n v="70000000"/>
    <x v="1323"/>
    <x v="1330"/>
    <x v="3"/>
    <x v="1183"/>
    <n v="20"/>
    <x v="12"/>
    <x v="86"/>
    <x v="0"/>
    <x v="231"/>
  </r>
  <r>
    <s v="tt0361862"/>
    <x v="1330"/>
    <x v="1330"/>
    <n v="101"/>
    <x v="0"/>
    <n v="1.6833333333333333"/>
    <x v="3"/>
    <x v="16"/>
    <s v="unknows"/>
    <x v="2"/>
    <x v="1"/>
    <n v="408586"/>
    <n v="5000000"/>
    <x v="1324"/>
    <x v="1331"/>
    <x v="1"/>
    <x v="1184"/>
    <n v="18"/>
    <x v="1"/>
    <x v="77"/>
    <x v="0"/>
    <x v="502"/>
  </r>
  <r>
    <s v="tt0362120"/>
    <x v="1331"/>
    <x v="1331"/>
    <n v="83"/>
    <x v="1"/>
    <n v="1.3833333333333333"/>
    <x v="0"/>
    <x v="11"/>
    <s v="unknows"/>
    <x v="30"/>
    <x v="3"/>
    <n v="127234"/>
    <n v="45000000"/>
    <x v="1325"/>
    <x v="1332"/>
    <x v="3"/>
    <x v="1185"/>
    <n v="12"/>
    <x v="8"/>
    <x v="80"/>
    <x v="0"/>
    <x v="170"/>
  </r>
  <r>
    <s v="tt0362165"/>
    <x v="1332"/>
    <x v="1332"/>
    <n v="94"/>
    <x v="0"/>
    <n v="1.5666666666666667"/>
    <x v="0"/>
    <x v="19"/>
    <s v="Fantasy"/>
    <x v="60"/>
    <x v="3"/>
    <n v="58583"/>
    <n v="84000000"/>
    <x v="1326"/>
    <x v="1333"/>
    <x v="2"/>
    <x v="1186"/>
    <n v="11"/>
    <x v="2"/>
    <x v="70"/>
    <x v="0"/>
    <x v="477"/>
  </r>
  <r>
    <s v="tt0362227"/>
    <x v="1333"/>
    <x v="1333"/>
    <n v="128"/>
    <x v="2"/>
    <n v="2.1333333333333333"/>
    <x v="0"/>
    <x v="3"/>
    <s v="Romance"/>
    <x v="3"/>
    <x v="1"/>
    <n v="484078"/>
    <n v="60000000"/>
    <x v="1327"/>
    <x v="1334"/>
    <x v="3"/>
    <x v="1176"/>
    <n v="9"/>
    <x v="6"/>
    <x v="77"/>
    <x v="0"/>
    <x v="33"/>
  </r>
  <r>
    <s v="tt0362269"/>
    <x v="1334"/>
    <x v="1334"/>
    <n v="118"/>
    <x v="0"/>
    <n v="1.9666666666666666"/>
    <x v="2"/>
    <x v="3"/>
    <s v="Romance"/>
    <x v="1"/>
    <x v="1"/>
    <n v="50579"/>
    <n v="11000000"/>
    <x v="1328"/>
    <x v="1335"/>
    <x v="1"/>
    <x v="1067"/>
    <n v="4"/>
    <x v="9"/>
    <x v="77"/>
    <x v="0"/>
    <x v="602"/>
  </r>
  <r>
    <s v="tt0362270"/>
    <x v="1335"/>
    <x v="1335"/>
    <n v="119"/>
    <x v="0"/>
    <n v="1.9833333333333334"/>
    <x v="5"/>
    <x v="5"/>
    <s v="Comedy"/>
    <x v="14"/>
    <x v="1"/>
    <n v="207703"/>
    <n v="50000000"/>
    <x v="1329"/>
    <x v="1336"/>
    <x v="2"/>
    <x v="1187"/>
    <n v="20"/>
    <x v="5"/>
    <x v="77"/>
    <x v="0"/>
    <x v="308"/>
  </r>
  <r>
    <s v="tt0362478"/>
    <x v="1336"/>
    <x v="1336"/>
    <n v="115"/>
    <x v="0"/>
    <n v="1.9166666666666667"/>
    <x v="3"/>
    <x v="9"/>
    <s v="Thriller"/>
    <x v="29"/>
    <x v="3"/>
    <n v="94272"/>
    <n v="30000000"/>
    <x v="1330"/>
    <x v="1337"/>
    <x v="1"/>
    <x v="1188"/>
    <n v="17"/>
    <x v="9"/>
    <x v="86"/>
    <x v="0"/>
    <x v="488"/>
  </r>
  <r>
    <s v="tt0363547"/>
    <x v="68"/>
    <x v="68"/>
    <n v="101"/>
    <x v="0"/>
    <n v="1.6833333333333333"/>
    <x v="5"/>
    <x v="10"/>
    <s v="unknows"/>
    <x v="21"/>
    <x v="1"/>
    <n v="267147"/>
    <n v="26000000"/>
    <x v="1331"/>
    <x v="1338"/>
    <x v="0"/>
    <x v="1125"/>
    <m/>
    <x v="11"/>
    <x v="87"/>
    <x v="0"/>
    <x v="603"/>
  </r>
  <r>
    <s v="tt0363589"/>
    <x v="1337"/>
    <x v="1337"/>
    <n v="81"/>
    <x v="1"/>
    <n v="1.35"/>
    <x v="4"/>
    <x v="3"/>
    <s v="Thriller"/>
    <x v="1"/>
    <x v="1"/>
    <n v="95774"/>
    <n v="3000000"/>
    <x v="1332"/>
    <x v="1339"/>
    <x v="1"/>
    <x v="980"/>
    <n v="18"/>
    <x v="12"/>
    <x v="75"/>
    <x v="0"/>
    <x v="215"/>
  </r>
  <r>
    <s v="tt0363771"/>
    <x v="1338"/>
    <x v="1338"/>
    <n v="143"/>
    <x v="2"/>
    <n v="2.3833333333333333"/>
    <x v="1"/>
    <x v="19"/>
    <s v="Fantasy"/>
    <x v="17"/>
    <x v="0"/>
    <n v="417718"/>
    <n v="180000000"/>
    <x v="1333"/>
    <x v="1340"/>
    <x v="3"/>
    <x v="1189"/>
    <n v="7"/>
    <x v="0"/>
    <x v="70"/>
    <x v="0"/>
    <x v="604"/>
  </r>
  <r>
    <s v="tt0363988"/>
    <x v="1339"/>
    <x v="1339"/>
    <n v="96"/>
    <x v="0"/>
    <n v="1.6"/>
    <x v="3"/>
    <x v="9"/>
    <s v="Thriller"/>
    <x v="7"/>
    <x v="0"/>
    <n v="206299"/>
    <n v="40000000"/>
    <x v="1334"/>
    <x v="1341"/>
    <x v="0"/>
    <x v="1190"/>
    <n v="7"/>
    <x v="3"/>
    <x v="77"/>
    <x v="0"/>
    <x v="430"/>
  </r>
  <r>
    <s v="tt0364045"/>
    <x v="1340"/>
    <x v="1340"/>
    <n v="103"/>
    <x v="0"/>
    <n v="1.7166666666666666"/>
    <x v="4"/>
    <x v="9"/>
    <s v="Thriller"/>
    <x v="27"/>
    <x v="0"/>
    <n v="94093"/>
    <n v="45000000"/>
    <x v="1335"/>
    <x v="1342"/>
    <x v="0"/>
    <x v="1191"/>
    <n v="16"/>
    <x v="3"/>
    <x v="77"/>
    <x v="0"/>
    <x v="605"/>
  </r>
  <r>
    <s v="tt0364569"/>
    <x v="1341"/>
    <x v="1341"/>
    <n v="120"/>
    <x v="0"/>
    <n v="2"/>
    <x v="5"/>
    <x v="3"/>
    <s v="Mystery"/>
    <x v="26"/>
    <x v="2"/>
    <n v="615988"/>
    <n v="3000000"/>
    <x v="1336"/>
    <x v="1343"/>
    <x v="0"/>
    <x v="1192"/>
    <n v="21"/>
    <x v="5"/>
    <x v="75"/>
    <x v="0"/>
    <x v="546"/>
  </r>
  <r>
    <s v="tt0364725"/>
    <x v="1342"/>
    <x v="1342"/>
    <n v="92"/>
    <x v="0"/>
    <n v="1.5333333333333334"/>
    <x v="0"/>
    <x v="15"/>
    <s v="unknows"/>
    <x v="13"/>
    <x v="0"/>
    <n v="262298"/>
    <n v="20000000"/>
    <x v="1337"/>
    <x v="1344"/>
    <x v="3"/>
    <x v="1193"/>
    <n v="18"/>
    <x v="6"/>
    <x v="77"/>
    <x v="0"/>
    <x v="606"/>
  </r>
  <r>
    <s v="tt0364751"/>
    <x v="1343"/>
    <x v="1343"/>
    <n v="95"/>
    <x v="0"/>
    <n v="1.5833333333333333"/>
    <x v="1"/>
    <x v="2"/>
    <s v="Mystery"/>
    <x v="24"/>
    <x v="3"/>
    <n v="50250"/>
    <n v="19000000"/>
    <x v="1338"/>
    <x v="1345"/>
    <x v="0"/>
    <x v="1194"/>
    <n v="20"/>
    <x v="10"/>
    <x v="77"/>
    <x v="0"/>
    <x v="449"/>
  </r>
  <r>
    <s v="tt0364970"/>
    <x v="1344"/>
    <x v="1344"/>
    <n v="90"/>
    <x v="0"/>
    <n v="1.5"/>
    <x v="5"/>
    <x v="5"/>
    <s v="Sci-Fi"/>
    <x v="38"/>
    <x v="3"/>
    <n v="97833"/>
    <n v="70000000"/>
    <x v="1339"/>
    <x v="1346"/>
    <x v="1"/>
    <x v="1195"/>
    <n v="20"/>
    <x v="10"/>
    <x v="79"/>
    <x v="0"/>
    <x v="470"/>
  </r>
  <r>
    <s v="tt0365737"/>
    <x v="1345"/>
    <x v="1345"/>
    <n v="128"/>
    <x v="2"/>
    <n v="2.1333333333333333"/>
    <x v="3"/>
    <x v="16"/>
    <s v="unknows"/>
    <x v="17"/>
    <x v="0"/>
    <n v="133347"/>
    <n v="50000000"/>
    <x v="1340"/>
    <x v="1347"/>
    <x v="0"/>
    <x v="1039"/>
    <n v="23"/>
    <x v="5"/>
    <x v="70"/>
    <x v="0"/>
    <x v="607"/>
  </r>
  <r>
    <s v="tt0365830"/>
    <x v="1346"/>
    <x v="1346"/>
    <n v="94"/>
    <x v="0"/>
    <n v="1.5666666666666667"/>
    <x v="1"/>
    <x v="2"/>
    <s v="Music"/>
    <x v="22"/>
    <x v="0"/>
    <n v="113808"/>
    <n v="20000000"/>
    <x v="1341"/>
    <x v="1348"/>
    <x v="2"/>
    <x v="1196"/>
    <n v="26"/>
    <x v="4"/>
    <x v="80"/>
    <x v="0"/>
    <x v="608"/>
  </r>
  <r>
    <s v="tt0365907"/>
    <x v="1347"/>
    <x v="1347"/>
    <n v="114"/>
    <x v="0"/>
    <n v="1.9"/>
    <x v="5"/>
    <x v="6"/>
    <s v="Drama"/>
    <x v="7"/>
    <x v="0"/>
    <n v="125840"/>
    <n v="28000000"/>
    <x v="1342"/>
    <x v="1349"/>
    <x v="0"/>
    <x v="1197"/>
    <n v="18"/>
    <x v="9"/>
    <x v="89"/>
    <x v="0"/>
    <x v="609"/>
  </r>
  <r>
    <s v="tt0366548"/>
    <x v="1348"/>
    <x v="1348"/>
    <n v="108"/>
    <x v="0"/>
    <n v="1.8"/>
    <x v="1"/>
    <x v="1"/>
    <s v="Comedy"/>
    <x v="0"/>
    <x v="0"/>
    <n v="196154"/>
    <n v="100000000"/>
    <x v="1343"/>
    <x v="1350"/>
    <x v="3"/>
    <x v="1198"/>
    <n v="12"/>
    <x v="5"/>
    <x v="80"/>
    <x v="0"/>
    <x v="610"/>
  </r>
  <r>
    <s v="tt0366551"/>
    <x v="1349"/>
    <x v="1349"/>
    <n v="88"/>
    <x v="1"/>
    <n v="1.4666666666666666"/>
    <x v="1"/>
    <x v="2"/>
    <s v="unknows"/>
    <x v="16"/>
    <x v="1"/>
    <n v="203302"/>
    <n v="9000000"/>
    <x v="1344"/>
    <x v="1351"/>
    <x v="0"/>
    <x v="884"/>
    <n v="20"/>
    <x v="12"/>
    <x v="77"/>
    <x v="0"/>
    <x v="480"/>
  </r>
  <r>
    <s v="tt0366627"/>
    <x v="1350"/>
    <x v="1350"/>
    <n v="103"/>
    <x v="0"/>
    <n v="1.7166666666666666"/>
    <x v="3"/>
    <x v="0"/>
    <s v="Mystery"/>
    <x v="1"/>
    <x v="1"/>
    <n v="117895"/>
    <n v="29000000"/>
    <x v="1345"/>
    <x v="1352"/>
    <x v="2"/>
    <x v="1199"/>
    <n v="23"/>
    <x v="1"/>
    <x v="70"/>
    <x v="0"/>
    <x v="611"/>
  </r>
  <r>
    <s v="tt0367089"/>
    <x v="1351"/>
    <x v="1351"/>
    <n v="81"/>
    <x v="1"/>
    <n v="1.35"/>
    <x v="0"/>
    <x v="3"/>
    <s v="unknows"/>
    <x v="21"/>
    <x v="1"/>
    <n v="88301"/>
    <n v="1500000"/>
    <x v="1346"/>
    <x v="1353"/>
    <x v="1"/>
    <x v="1200"/>
    <n v="24"/>
    <x v="1"/>
    <x v="70"/>
    <x v="0"/>
    <x v="612"/>
  </r>
  <r>
    <s v="tt0367594"/>
    <x v="1352"/>
    <x v="1352"/>
    <n v="115"/>
    <x v="0"/>
    <n v="1.9166666666666667"/>
    <x v="1"/>
    <x v="2"/>
    <s v="Family"/>
    <x v="13"/>
    <x v="0"/>
    <n v="509598"/>
    <n v="150000000"/>
    <x v="1347"/>
    <x v="1354"/>
    <x v="3"/>
    <x v="1201"/>
    <n v="10"/>
    <x v="7"/>
    <x v="70"/>
    <x v="0"/>
    <x v="129"/>
  </r>
  <r>
    <s v="tt0367652"/>
    <x v="1353"/>
    <x v="1353"/>
    <n v="83"/>
    <x v="1"/>
    <n v="1.3833333333333333"/>
    <x v="0"/>
    <x v="11"/>
    <s v="unknows"/>
    <x v="40"/>
    <x v="3"/>
    <n v="52749"/>
    <n v="22000000"/>
    <x v="1348"/>
    <x v="1355"/>
    <x v="0"/>
    <x v="1202"/>
    <n v="6"/>
    <x v="10"/>
    <x v="70"/>
    <x v="0"/>
    <x v="613"/>
  </r>
  <r>
    <s v="tt0367882"/>
    <x v="1354"/>
    <x v="1354"/>
    <n v="122"/>
    <x v="2"/>
    <n v="2.0333333333333332"/>
    <x v="5"/>
    <x v="5"/>
    <s v="unknows"/>
    <x v="27"/>
    <x v="0"/>
    <n v="483123"/>
    <n v="185000000"/>
    <x v="1349"/>
    <x v="1356"/>
    <x v="3"/>
    <x v="1203"/>
    <n v="18"/>
    <x v="12"/>
    <x v="79"/>
    <x v="0"/>
    <x v="33"/>
  </r>
  <r>
    <s v="tt0367959"/>
    <x v="1355"/>
    <x v="1355"/>
    <n v="121"/>
    <x v="2"/>
    <n v="2.0166666666666666"/>
    <x v="1"/>
    <x v="6"/>
    <s v="Drama"/>
    <x v="28"/>
    <x v="0"/>
    <n v="114358"/>
    <n v="50000000"/>
    <x v="1350"/>
    <x v="1357"/>
    <x v="0"/>
    <x v="1204"/>
    <n v="7"/>
    <x v="2"/>
    <x v="81"/>
    <x v="0"/>
    <x v="577"/>
  </r>
  <r>
    <s v="tt0368008"/>
    <x v="1356"/>
    <x v="1356"/>
    <n v="129"/>
    <x v="2"/>
    <n v="2.15"/>
    <x v="3"/>
    <x v="9"/>
    <s v="Sci-Fi"/>
    <x v="5"/>
    <x v="0"/>
    <n v="114971"/>
    <n v="80000000"/>
    <x v="1351"/>
    <x v="1358"/>
    <x v="0"/>
    <x v="1111"/>
    <n v="19"/>
    <x v="7"/>
    <x v="77"/>
    <x v="0"/>
    <x v="218"/>
  </r>
  <r>
    <s v="tt0368226"/>
    <x v="1357"/>
    <x v="1357"/>
    <n v="99"/>
    <x v="0"/>
    <n v="1.65"/>
    <x v="3"/>
    <x v="11"/>
    <s v="unknows"/>
    <x v="49"/>
    <x v="3"/>
    <n v="93569"/>
    <n v="6000000"/>
    <x v="1352"/>
    <x v="1359"/>
    <x v="2"/>
    <x v="1205"/>
    <n v="27"/>
    <x v="6"/>
    <x v="75"/>
    <x v="0"/>
    <x v="614"/>
  </r>
  <r>
    <s v="tt0368447"/>
    <x v="1358"/>
    <x v="1358"/>
    <n v="108"/>
    <x v="0"/>
    <n v="1.8"/>
    <x v="3"/>
    <x v="9"/>
    <s v="Thriller"/>
    <x v="5"/>
    <x v="0"/>
    <n v="273209"/>
    <n v="60000000"/>
    <x v="1353"/>
    <x v="1360"/>
    <x v="3"/>
    <x v="1206"/>
    <n v="26"/>
    <x v="7"/>
    <x v="77"/>
    <x v="0"/>
    <x v="435"/>
  </r>
  <r>
    <s v="tt0368709"/>
    <x v="1359"/>
    <x v="1359"/>
    <n v="123"/>
    <x v="2"/>
    <n v="2.0499999999999998"/>
    <x v="0"/>
    <x v="3"/>
    <s v="Romance"/>
    <x v="33"/>
    <x v="0"/>
    <n v="72054"/>
    <n v="45000000"/>
    <x v="1354"/>
    <x v="1361"/>
    <x v="1"/>
    <x v="1075"/>
    <n v="4"/>
    <x v="9"/>
    <x v="70"/>
    <x v="0"/>
    <x v="317"/>
  </r>
  <r>
    <s v="tt0368794"/>
    <x v="1360"/>
    <x v="1360"/>
    <n v="135"/>
    <x v="2"/>
    <n v="2.25"/>
    <x v="2"/>
    <x v="3"/>
    <s v="Music"/>
    <x v="22"/>
    <x v="0"/>
    <n v="60488"/>
    <n v="20000000"/>
    <x v="1355"/>
    <x v="1362"/>
    <x v="2"/>
    <x v="1207"/>
    <m/>
    <x v="11"/>
    <x v="90"/>
    <x v="0"/>
    <x v="615"/>
  </r>
  <r>
    <s v="tt0368891"/>
    <x v="1361"/>
    <x v="1361"/>
    <n v="131"/>
    <x v="2"/>
    <n v="2.1833333333333331"/>
    <x v="5"/>
    <x v="5"/>
    <s v="Mystery"/>
    <x v="17"/>
    <x v="0"/>
    <n v="348437"/>
    <n v="100000000"/>
    <x v="1356"/>
    <x v="1363"/>
    <x v="3"/>
    <x v="1208"/>
    <n v="8"/>
    <x v="5"/>
    <x v="77"/>
    <x v="0"/>
    <x v="237"/>
  </r>
  <r>
    <s v="tt0368933"/>
    <x v="1362"/>
    <x v="1362"/>
    <n v="113"/>
    <x v="0"/>
    <n v="1.8833333333333333"/>
    <x v="0"/>
    <x v="19"/>
    <s v="Romance"/>
    <x v="24"/>
    <x v="3"/>
    <n v="86911"/>
    <n v="40000000"/>
    <x v="1357"/>
    <x v="1364"/>
    <x v="0"/>
    <x v="1209"/>
    <n v="7"/>
    <x v="10"/>
    <x v="77"/>
    <x v="0"/>
    <x v="156"/>
  </r>
  <r>
    <s v="tt0369339"/>
    <x v="1363"/>
    <x v="1363"/>
    <n v="120"/>
    <x v="0"/>
    <n v="2"/>
    <x v="5"/>
    <x v="6"/>
    <s v="Drama"/>
    <x v="15"/>
    <x v="1"/>
    <n v="424914"/>
    <n v="65000000"/>
    <x v="1358"/>
    <x v="1365"/>
    <x v="3"/>
    <x v="1210"/>
    <n v="2"/>
    <x v="10"/>
    <x v="77"/>
    <x v="0"/>
    <x v="144"/>
  </r>
  <r>
    <s v="tt0369436"/>
    <x v="1364"/>
    <x v="1364"/>
    <n v="88"/>
    <x v="1"/>
    <n v="1.4666666666666666"/>
    <x v="0"/>
    <x v="3"/>
    <s v="Romance"/>
    <x v="36"/>
    <x v="3"/>
    <n v="76731"/>
    <n v="80000000"/>
    <x v="1359"/>
    <x v="1366"/>
    <x v="0"/>
    <x v="1211"/>
    <n v="20"/>
    <x v="5"/>
    <x v="79"/>
    <x v="0"/>
    <x v="616"/>
  </r>
  <r>
    <s v="tt0369441"/>
    <x v="1365"/>
    <x v="1365"/>
    <n v="90"/>
    <x v="0"/>
    <n v="1.5"/>
    <x v="0"/>
    <x v="6"/>
    <s v="unknows"/>
    <x v="27"/>
    <x v="0"/>
    <n v="151625"/>
    <n v="100000000"/>
    <x v="1360"/>
    <x v="1367"/>
    <x v="3"/>
    <x v="1212"/>
    <n v="21"/>
    <x v="0"/>
    <x v="70"/>
    <x v="0"/>
    <x v="442"/>
  </r>
  <r>
    <s v="tt0369610"/>
    <x v="1366"/>
    <x v="1366"/>
    <n v="124"/>
    <x v="2"/>
    <n v="2.0666666666666669"/>
    <x v="5"/>
    <x v="5"/>
    <s v="Sci-Fi"/>
    <x v="17"/>
    <x v="0"/>
    <n v="668305"/>
    <n v="150000000"/>
    <x v="1361"/>
    <x v="1368"/>
    <x v="3"/>
    <x v="1213"/>
    <n v="29"/>
    <x v="12"/>
    <x v="91"/>
    <x v="0"/>
    <x v="617"/>
  </r>
  <r>
    <s v="tt0369735"/>
    <x v="1367"/>
    <x v="1367"/>
    <n v="101"/>
    <x v="0"/>
    <n v="1.6833333333333333"/>
    <x v="0"/>
    <x v="7"/>
    <s v="unknows"/>
    <x v="38"/>
    <x v="3"/>
    <n v="64408"/>
    <n v="43000000"/>
    <x v="1362"/>
    <x v="1369"/>
    <x v="3"/>
    <x v="1214"/>
    <n v="5"/>
    <x v="12"/>
    <x v="70"/>
    <x v="0"/>
    <x v="493"/>
  </r>
  <r>
    <s v="tt0370032"/>
    <x v="1368"/>
    <x v="1368"/>
    <n v="88"/>
    <x v="1"/>
    <n v="1.4666666666666666"/>
    <x v="5"/>
    <x v="4"/>
    <s v="unknows"/>
    <x v="59"/>
    <x v="3"/>
    <n v="83498"/>
    <n v="30000000"/>
    <x v="1363"/>
    <x v="1370"/>
    <x v="1"/>
    <x v="1215"/>
    <n v="3"/>
    <x v="3"/>
    <x v="80"/>
    <x v="0"/>
    <x v="475"/>
  </r>
  <r>
    <s v="tt0370263"/>
    <x v="1369"/>
    <x v="1369"/>
    <n v="101"/>
    <x v="0"/>
    <n v="1.6833333333333333"/>
    <x v="5"/>
    <x v="5"/>
    <s v="Horror"/>
    <x v="36"/>
    <x v="3"/>
    <n v="208765"/>
    <n v="60000000"/>
    <x v="1364"/>
    <x v="1371"/>
    <x v="3"/>
    <x v="1216"/>
    <n v="12"/>
    <x v="10"/>
    <x v="77"/>
    <x v="0"/>
    <x v="300"/>
  </r>
  <r>
    <s v="tt0371246"/>
    <x v="1370"/>
    <x v="1370"/>
    <n v="131"/>
    <x v="2"/>
    <n v="2.1833333333333331"/>
    <x v="0"/>
    <x v="3"/>
    <s v="Romance"/>
    <x v="0"/>
    <x v="0"/>
    <n v="87653"/>
    <n v="80000000"/>
    <x v="1365"/>
    <x v="1372"/>
    <x v="2"/>
    <x v="1217"/>
    <n v="17"/>
    <x v="0"/>
    <x v="77"/>
    <x v="0"/>
    <x v="100"/>
  </r>
  <r>
    <s v="tt0371257"/>
    <x v="1371"/>
    <x v="1371"/>
    <n v="99"/>
    <x v="0"/>
    <n v="1.65"/>
    <x v="3"/>
    <x v="9"/>
    <s v="Thriller"/>
    <x v="13"/>
    <x v="0"/>
    <n v="84180"/>
    <n v="50000000"/>
    <x v="1366"/>
    <x v="1373"/>
    <x v="2"/>
    <x v="1218"/>
    <n v="24"/>
    <x v="9"/>
    <x v="70"/>
    <x v="0"/>
    <x v="527"/>
  </r>
  <r>
    <s v="tt0371606"/>
    <x v="1372"/>
    <x v="1372"/>
    <n v="81"/>
    <x v="1"/>
    <n v="1.35"/>
    <x v="1"/>
    <x v="1"/>
    <s v="Comedy"/>
    <x v="36"/>
    <x v="3"/>
    <n v="98597"/>
    <n v="150000000"/>
    <x v="1367"/>
    <x v="1374"/>
    <x v="3"/>
    <x v="1219"/>
    <n v="6"/>
    <x v="4"/>
    <x v="70"/>
    <x v="0"/>
    <x v="387"/>
  </r>
  <r>
    <s v="tt0371724"/>
    <x v="1373"/>
    <x v="1373"/>
    <n v="109"/>
    <x v="0"/>
    <n v="1.8166666666666667"/>
    <x v="1"/>
    <x v="2"/>
    <s v="Sci-Fi"/>
    <x v="13"/>
    <x v="0"/>
    <n v="205645"/>
    <n v="50000000"/>
    <x v="1368"/>
    <x v="1375"/>
    <x v="0"/>
    <x v="1220"/>
    <n v="20"/>
    <x v="8"/>
    <x v="70"/>
    <x v="0"/>
    <x v="618"/>
  </r>
  <r>
    <s v="tt0371746"/>
    <x v="1374"/>
    <x v="1374"/>
    <n v="126"/>
    <x v="2"/>
    <n v="2.1"/>
    <x v="5"/>
    <x v="5"/>
    <s v="Sci-Fi"/>
    <x v="4"/>
    <x v="1"/>
    <n v="1102742"/>
    <n v="140000000"/>
    <x v="1369"/>
    <x v="1376"/>
    <x v="3"/>
    <x v="1221"/>
    <n v="14"/>
    <x v="8"/>
    <x v="79"/>
    <x v="0"/>
    <x v="560"/>
  </r>
  <r>
    <s v="tt0372183"/>
    <x v="1375"/>
    <x v="1375"/>
    <n v="108"/>
    <x v="0"/>
    <n v="1.8"/>
    <x v="5"/>
    <x v="9"/>
    <s v="Thriller"/>
    <x v="8"/>
    <x v="1"/>
    <n v="479999"/>
    <n v="75000000"/>
    <x v="1370"/>
    <x v="1377"/>
    <x v="3"/>
    <x v="1222"/>
    <n v="16"/>
    <x v="7"/>
    <x v="77"/>
    <x v="0"/>
    <x v="619"/>
  </r>
  <r>
    <s v="tt0372532"/>
    <x v="1376"/>
    <x v="1376"/>
    <n v="90"/>
    <x v="0"/>
    <n v="1.5"/>
    <x v="0"/>
    <x v="7"/>
    <s v="unknows"/>
    <x v="28"/>
    <x v="0"/>
    <n v="55481"/>
    <n v="15000000"/>
    <x v="1371"/>
    <x v="1378"/>
    <x v="0"/>
    <x v="1223"/>
    <n v="27"/>
    <x v="1"/>
    <x v="70"/>
    <x v="0"/>
    <x v="620"/>
  </r>
  <r>
    <s v="tt0372588"/>
    <x v="1377"/>
    <x v="1377"/>
    <n v="98"/>
    <x v="0"/>
    <n v="1.6333333333333333"/>
    <x v="5"/>
    <x v="2"/>
    <s v="unknows"/>
    <x v="14"/>
    <x v="1"/>
    <n v="176264"/>
    <n v="32000000"/>
    <x v="1372"/>
    <x v="1379"/>
    <x v="0"/>
    <x v="1224"/>
    <n v="11"/>
    <x v="4"/>
    <x v="77"/>
    <x v="0"/>
    <x v="423"/>
  </r>
  <r>
    <s v="tt0372784"/>
    <x v="1378"/>
    <x v="1378"/>
    <n v="140"/>
    <x v="2"/>
    <n v="2.3333333333333335"/>
    <x v="5"/>
    <x v="6"/>
    <s v="Drama"/>
    <x v="18"/>
    <x v="2"/>
    <n v="1543042"/>
    <n v="150000000"/>
    <x v="1373"/>
    <x v="1380"/>
    <x v="3"/>
    <x v="1225"/>
    <n v="31"/>
    <x v="12"/>
    <x v="70"/>
    <x v="0"/>
    <x v="422"/>
  </r>
  <r>
    <s v="tt0373051"/>
    <x v="1379"/>
    <x v="1379"/>
    <n v="93"/>
    <x v="0"/>
    <n v="1.55"/>
    <x v="5"/>
    <x v="5"/>
    <s v="Family"/>
    <x v="24"/>
    <x v="3"/>
    <n v="129254"/>
    <n v="60000000"/>
    <x v="1374"/>
    <x v="1381"/>
    <x v="3"/>
    <x v="1226"/>
    <n v="10"/>
    <x v="7"/>
    <x v="79"/>
    <x v="0"/>
    <x v="621"/>
  </r>
  <r>
    <s v="tt0373074"/>
    <x v="1380"/>
    <x v="1380"/>
    <n v="99"/>
    <x v="0"/>
    <n v="1.65"/>
    <x v="5"/>
    <x v="2"/>
    <s v="Fantasy"/>
    <x v="8"/>
    <x v="1"/>
    <n v="147824"/>
    <n v="20000000"/>
    <x v="1375"/>
    <x v="1382"/>
    <x v="0"/>
    <x v="1227"/>
    <n v="10"/>
    <x v="2"/>
    <x v="77"/>
    <x v="0"/>
    <x v="528"/>
  </r>
  <r>
    <s v="tt0373469"/>
    <x v="1381"/>
    <x v="1381"/>
    <n v="103"/>
    <x v="0"/>
    <n v="1.7166666666666666"/>
    <x v="0"/>
    <x v="6"/>
    <s v="Mystery"/>
    <x v="15"/>
    <x v="1"/>
    <n v="234081"/>
    <n v="15000000"/>
    <x v="1376"/>
    <x v="1383"/>
    <x v="1"/>
    <x v="1228"/>
    <n v="14"/>
    <x v="12"/>
    <x v="70"/>
    <x v="0"/>
    <x v="622"/>
  </r>
  <r>
    <s v="tt0373883"/>
    <x v="72"/>
    <x v="72"/>
    <n v="109"/>
    <x v="0"/>
    <n v="1.8166666666666667"/>
    <x v="7"/>
    <x v="11"/>
    <s v="unknows"/>
    <x v="34"/>
    <x v="0"/>
    <n v="129060"/>
    <n v="15000000"/>
    <x v="1377"/>
    <x v="1384"/>
    <x v="0"/>
    <x v="1229"/>
    <n v="31"/>
    <x v="10"/>
    <x v="81"/>
    <x v="0"/>
    <x v="495"/>
  </r>
  <r>
    <s v="tt0373889"/>
    <x v="1382"/>
    <x v="1382"/>
    <n v="138"/>
    <x v="2"/>
    <n v="2.2999999999999998"/>
    <x v="5"/>
    <x v="5"/>
    <s v="Family"/>
    <x v="15"/>
    <x v="1"/>
    <n v="615730"/>
    <n v="150000000"/>
    <x v="1378"/>
    <x v="1385"/>
    <x v="3"/>
    <x v="1230"/>
    <n v="28"/>
    <x v="6"/>
    <x v="81"/>
    <x v="0"/>
    <x v="623"/>
  </r>
  <r>
    <s v="tt0373926"/>
    <x v="1383"/>
    <x v="1383"/>
    <n v="128"/>
    <x v="2"/>
    <n v="2.1333333333333333"/>
    <x v="4"/>
    <x v="9"/>
    <s v="Thriller"/>
    <x v="0"/>
    <x v="0"/>
    <n v="109958"/>
    <n v="80000000"/>
    <x v="1379"/>
    <x v="1386"/>
    <x v="0"/>
    <x v="1093"/>
    <n v="4"/>
    <x v="8"/>
    <x v="70"/>
    <x v="0"/>
    <x v="37"/>
  </r>
  <r>
    <s v="tt0374102"/>
    <x v="1384"/>
    <x v="1384"/>
    <n v="79"/>
    <x v="1"/>
    <n v="1.3166666666666667"/>
    <x v="1"/>
    <x v="3"/>
    <s v="Horror"/>
    <x v="24"/>
    <x v="3"/>
    <n v="55909"/>
    <n v="500000"/>
    <x v="1380"/>
    <x v="1387"/>
    <x v="0"/>
    <x v="1231"/>
    <n v="26"/>
    <x v="4"/>
    <x v="75"/>
    <x v="0"/>
    <x v="624"/>
  </r>
  <r>
    <s v="tt0374536"/>
    <x v="1385"/>
    <x v="1385"/>
    <n v="102"/>
    <x v="0"/>
    <n v="1.7"/>
    <x v="0"/>
    <x v="0"/>
    <s v="Romance"/>
    <x v="56"/>
    <x v="3"/>
    <n v="74724"/>
    <n v="85000000"/>
    <x v="1381"/>
    <x v="1388"/>
    <x v="0"/>
    <x v="1232"/>
    <n v="24"/>
    <x v="6"/>
    <x v="70"/>
    <x v="0"/>
    <x v="253"/>
  </r>
  <r>
    <s v="tt0374900"/>
    <x v="1386"/>
    <x v="1386"/>
    <n v="96"/>
    <x v="0"/>
    <n v="1.6"/>
    <x v="0"/>
    <x v="11"/>
    <s v="unknows"/>
    <x v="16"/>
    <x v="1"/>
    <n v="232317"/>
    <n v="400000"/>
    <x v="1382"/>
    <x v="1389"/>
    <x v="0"/>
    <x v="1027"/>
    <n v="17"/>
    <x v="1"/>
    <x v="77"/>
    <x v="0"/>
    <x v="625"/>
  </r>
  <r>
    <s v="tt0375063"/>
    <x v="1387"/>
    <x v="1387"/>
    <n v="127"/>
    <x v="2"/>
    <n v="2.1166666666666667"/>
    <x v="0"/>
    <x v="3"/>
    <s v="Romance"/>
    <x v="15"/>
    <x v="1"/>
    <n v="198741"/>
    <n v="16000000"/>
    <x v="1383"/>
    <x v="1390"/>
    <x v="0"/>
    <x v="1180"/>
    <n v="13"/>
    <x v="9"/>
    <x v="77"/>
    <x v="0"/>
    <x v="394"/>
  </r>
  <r>
    <s v="tt0375173"/>
    <x v="1388"/>
    <x v="1388"/>
    <n v="103"/>
    <x v="0"/>
    <n v="1.7166666666666666"/>
    <x v="0"/>
    <x v="3"/>
    <s v="Romance"/>
    <x v="27"/>
    <x v="0"/>
    <n v="54442"/>
    <n v="60000000"/>
    <x v="1384"/>
    <x v="1391"/>
    <x v="2"/>
    <x v="1233"/>
    <n v="22"/>
    <x v="4"/>
    <x v="77"/>
    <x v="0"/>
    <x v="210"/>
  </r>
  <r>
    <s v="tt0375210"/>
    <x v="1389"/>
    <x v="1389"/>
    <n v="101"/>
    <x v="0"/>
    <n v="1.6833333333333333"/>
    <x v="3"/>
    <x v="10"/>
    <s v="Mystery"/>
    <x v="38"/>
    <x v="3"/>
    <n v="50329"/>
    <n v="10000000"/>
    <x v="1385"/>
    <x v="1392"/>
    <x v="0"/>
    <x v="1234"/>
    <n v="7"/>
    <x v="1"/>
    <x v="70"/>
    <x v="0"/>
    <x v="626"/>
  </r>
  <r>
    <s v="tt0375679"/>
    <x v="608"/>
    <x v="608"/>
    <n v="112"/>
    <x v="0"/>
    <n v="1.8666666666666667"/>
    <x v="4"/>
    <x v="3"/>
    <s v="Thriller"/>
    <x v="8"/>
    <x v="1"/>
    <n v="445551"/>
    <n v="6500000"/>
    <x v="1386"/>
    <x v="1393"/>
    <x v="0"/>
    <x v="1136"/>
    <n v="10"/>
    <x v="9"/>
    <x v="77"/>
    <x v="0"/>
    <x v="627"/>
  </r>
  <r>
    <s v="tt0376136"/>
    <x v="1390"/>
    <x v="1390"/>
    <n v="119"/>
    <x v="0"/>
    <n v="1.9833333333333334"/>
    <x v="0"/>
    <x v="3"/>
    <s v="unknows"/>
    <x v="28"/>
    <x v="0"/>
    <n v="107333"/>
    <n v="45000000"/>
    <x v="1387"/>
    <x v="1394"/>
    <x v="2"/>
    <x v="1235"/>
    <n v="13"/>
    <x v="4"/>
    <x v="92"/>
    <x v="0"/>
    <x v="628"/>
  </r>
  <r>
    <s v="tt0376541"/>
    <x v="1391"/>
    <x v="1391"/>
    <n v="104"/>
    <x v="0"/>
    <n v="1.7333333333333334"/>
    <x v="3"/>
    <x v="7"/>
    <s v="unknows"/>
    <x v="14"/>
    <x v="1"/>
    <n v="231597"/>
    <n v="27000000"/>
    <x v="1388"/>
    <x v="1395"/>
    <x v="0"/>
    <x v="1236"/>
    <n v="22"/>
    <x v="5"/>
    <x v="77"/>
    <x v="0"/>
    <x v="175"/>
  </r>
  <r>
    <s v="tt0376994"/>
    <x v="1392"/>
    <x v="1392"/>
    <n v="104"/>
    <x v="0"/>
    <n v="1.7333333333333334"/>
    <x v="5"/>
    <x v="5"/>
    <s v="Sci-Fi"/>
    <x v="5"/>
    <x v="0"/>
    <n v="533342"/>
    <n v="210000000"/>
    <x v="1389"/>
    <x v="1396"/>
    <x v="3"/>
    <x v="1237"/>
    <n v="22"/>
    <x v="12"/>
    <x v="80"/>
    <x v="0"/>
    <x v="382"/>
  </r>
  <r>
    <s v="tt0377062"/>
    <x v="1393"/>
    <x v="1393"/>
    <n v="113"/>
    <x v="0"/>
    <n v="1.8833333333333333"/>
    <x v="5"/>
    <x v="5"/>
    <s v="Drama"/>
    <x v="28"/>
    <x v="0"/>
    <n v="56196"/>
    <n v="45000000"/>
    <x v="1390"/>
    <x v="1397"/>
    <x v="2"/>
    <x v="1217"/>
    <n v="17"/>
    <x v="0"/>
    <x v="77"/>
    <x v="0"/>
    <x v="425"/>
  </r>
  <r>
    <s v="tt0377092"/>
    <x v="1394"/>
    <x v="1394"/>
    <n v="97"/>
    <x v="0"/>
    <n v="1.6166666666666667"/>
    <x v="0"/>
    <x v="11"/>
    <s v="unknows"/>
    <x v="1"/>
    <x v="1"/>
    <n v="413753"/>
    <n v="17000000"/>
    <x v="1391"/>
    <x v="1398"/>
    <x v="3"/>
    <x v="1238"/>
    <n v="19"/>
    <x v="8"/>
    <x v="77"/>
    <x v="0"/>
    <x v="562"/>
  </r>
  <r>
    <s v="tt0377109"/>
    <x v="1395"/>
    <x v="1395"/>
    <n v="110"/>
    <x v="0"/>
    <n v="1.8333333333333333"/>
    <x v="7"/>
    <x v="9"/>
    <s v="unknows"/>
    <x v="35"/>
    <x v="3"/>
    <n v="99794"/>
    <n v="50000000"/>
    <x v="1392"/>
    <x v="1399"/>
    <x v="3"/>
    <x v="1239"/>
    <n v="17"/>
    <x v="3"/>
    <x v="70"/>
    <x v="0"/>
    <x v="443"/>
  </r>
  <r>
    <s v="tt0377471"/>
    <x v="1396"/>
    <x v="1396"/>
    <n v="118"/>
    <x v="0"/>
    <n v="1.9666666666666666"/>
    <x v="0"/>
    <x v="6"/>
    <s v="Music"/>
    <x v="29"/>
    <x v="3"/>
    <n v="71538"/>
    <n v="53000000"/>
    <x v="1393"/>
    <x v="1400"/>
    <x v="0"/>
    <x v="1240"/>
    <n v="4"/>
    <x v="3"/>
    <x v="70"/>
    <x v="0"/>
    <x v="292"/>
  </r>
  <r>
    <s v="tt0377818"/>
    <x v="1397"/>
    <x v="1397"/>
    <n v="104"/>
    <x v="0"/>
    <n v="1.7333333333333334"/>
    <x v="0"/>
    <x v="11"/>
    <s v="unknows"/>
    <x v="30"/>
    <x v="3"/>
    <n v="81025"/>
    <n v="50000000"/>
    <x v="1394"/>
    <x v="1401"/>
    <x v="0"/>
    <x v="1241"/>
    <n v="27"/>
    <x v="7"/>
    <x v="70"/>
    <x v="0"/>
    <x v="490"/>
  </r>
  <r>
    <s v="tt0377981"/>
    <x v="1398"/>
    <x v="1398"/>
    <n v="84"/>
    <x v="1"/>
    <n v="1.4"/>
    <x v="1"/>
    <x v="1"/>
    <s v="Comedy"/>
    <x v="32"/>
    <x v="3"/>
    <n v="58525"/>
    <n v="36000000"/>
    <x v="1395"/>
    <x v="1402"/>
    <x v="3"/>
    <x v="1242"/>
    <n v="23"/>
    <x v="1"/>
    <x v="92"/>
    <x v="0"/>
    <x v="629"/>
  </r>
  <r>
    <s v="tt0378109"/>
    <x v="1399"/>
    <x v="1399"/>
    <n v="110"/>
    <x v="0"/>
    <n v="1.8333333333333333"/>
    <x v="5"/>
    <x v="5"/>
    <s v="Crime"/>
    <x v="32"/>
    <x v="3"/>
    <n v="78740"/>
    <n v="50000000"/>
    <x v="1396"/>
    <x v="1403"/>
    <x v="2"/>
    <x v="1243"/>
    <m/>
    <x v="11"/>
    <x v="93"/>
    <x v="0"/>
    <x v="630"/>
  </r>
  <r>
    <s v="tt0378194"/>
    <x v="1400"/>
    <x v="1400"/>
    <n v="137"/>
    <x v="2"/>
    <n v="2.2833333333333332"/>
    <x v="5"/>
    <x v="6"/>
    <s v="Thriller"/>
    <x v="9"/>
    <x v="2"/>
    <n v="788673"/>
    <n v="30000000"/>
    <x v="1397"/>
    <x v="1404"/>
    <x v="3"/>
    <x v="1244"/>
    <n v="8"/>
    <x v="8"/>
    <x v="77"/>
    <x v="0"/>
    <x v="231"/>
  </r>
  <r>
    <s v="tt0379725"/>
    <x v="1401"/>
    <x v="1401"/>
    <n v="114"/>
    <x v="0"/>
    <n v="1.9"/>
    <x v="2"/>
    <x v="6"/>
    <s v="Drama"/>
    <x v="21"/>
    <x v="1"/>
    <n v="138511"/>
    <n v="7000000"/>
    <x v="1398"/>
    <x v="1405"/>
    <x v="0"/>
    <x v="1245"/>
    <n v="2"/>
    <x v="9"/>
    <x v="70"/>
    <x v="0"/>
    <x v="631"/>
  </r>
  <r>
    <s v="tt0379786"/>
    <x v="1402"/>
    <x v="1402"/>
    <n v="119"/>
    <x v="0"/>
    <n v="1.9833333333333334"/>
    <x v="5"/>
    <x v="5"/>
    <s v="Sci-Fi"/>
    <x v="10"/>
    <x v="1"/>
    <n v="302943"/>
    <n v="39000000"/>
    <x v="1399"/>
    <x v="1406"/>
    <x v="1"/>
    <x v="1246"/>
    <n v="22"/>
    <x v="10"/>
    <x v="70"/>
    <x v="0"/>
    <x v="632"/>
  </r>
  <r>
    <s v="tt0380389"/>
    <x v="1403"/>
    <x v="1403"/>
    <n v="118"/>
    <x v="0"/>
    <n v="1.9666666666666666"/>
    <x v="3"/>
    <x v="7"/>
    <s v="Sport"/>
    <x v="13"/>
    <x v="0"/>
    <n v="65338"/>
    <n v="10000000"/>
    <x v="1400"/>
    <x v="1407"/>
    <x v="0"/>
    <x v="1247"/>
    <n v="8"/>
    <x v="9"/>
    <x v="70"/>
    <x v="0"/>
    <x v="633"/>
  </r>
  <r>
    <s v="tt0380510"/>
    <x v="1404"/>
    <x v="1404"/>
    <n v="135"/>
    <x v="2"/>
    <n v="2.25"/>
    <x v="3"/>
    <x v="0"/>
    <s v="Thriller"/>
    <x v="5"/>
    <x v="0"/>
    <n v="176821"/>
    <n v="65000000"/>
    <x v="1401"/>
    <x v="1408"/>
    <x v="0"/>
    <x v="1248"/>
    <n v="24"/>
    <x v="5"/>
    <x v="86"/>
    <x v="0"/>
    <x v="223"/>
  </r>
  <r>
    <s v="tt0381061"/>
    <x v="1405"/>
    <x v="1405"/>
    <n v="144"/>
    <x v="2"/>
    <n v="2.4"/>
    <x v="5"/>
    <x v="5"/>
    <s v="Thriller"/>
    <x v="9"/>
    <x v="2"/>
    <n v="682117"/>
    <n v="150000000"/>
    <x v="1402"/>
    <x v="1409"/>
    <x v="3"/>
    <x v="1249"/>
    <n v="14"/>
    <x v="5"/>
    <x v="80"/>
    <x v="0"/>
    <x v="293"/>
  </r>
  <r>
    <s v="tt0381681"/>
    <x v="1406"/>
    <x v="1406"/>
    <n v="80"/>
    <x v="1"/>
    <n v="1.3333333333333333"/>
    <x v="3"/>
    <x v="7"/>
    <s v="unknows"/>
    <x v="12"/>
    <x v="2"/>
    <n v="281073"/>
    <n v="2700000"/>
    <x v="1403"/>
    <x v="1410"/>
    <x v="0"/>
    <x v="1227"/>
    <n v="10"/>
    <x v="2"/>
    <x v="77"/>
    <x v="0"/>
    <x v="238"/>
  </r>
  <r>
    <s v="tt0381707"/>
    <x v="1407"/>
    <x v="1407"/>
    <n v="109"/>
    <x v="0"/>
    <n v="1.8166666666666667"/>
    <x v="0"/>
    <x v="6"/>
    <s v="unknows"/>
    <x v="24"/>
    <x v="3"/>
    <n v="158405"/>
    <n v="37000000"/>
    <x v="1404"/>
    <x v="1411"/>
    <x v="0"/>
    <x v="1250"/>
    <n v="23"/>
    <x v="6"/>
    <x v="77"/>
    <x v="0"/>
    <x v="441"/>
  </r>
  <r>
    <s v="tt0381849"/>
    <x v="1408"/>
    <x v="1408"/>
    <n v="122"/>
    <x v="2"/>
    <n v="2.0333333333333332"/>
    <x v="5"/>
    <x v="6"/>
    <s v="Drama"/>
    <x v="8"/>
    <x v="1"/>
    <n v="325982"/>
    <n v="55000000"/>
    <x v="1405"/>
    <x v="1412"/>
    <x v="0"/>
    <x v="1251"/>
    <n v="21"/>
    <x v="10"/>
    <x v="81"/>
    <x v="0"/>
    <x v="0"/>
  </r>
  <r>
    <s v="tt0382077"/>
    <x v="1409"/>
    <x v="1409"/>
    <n v="101"/>
    <x v="0"/>
    <n v="1.6833333333333333"/>
    <x v="7"/>
    <x v="9"/>
    <s v="unknows"/>
    <x v="32"/>
    <x v="3"/>
    <n v="87943"/>
    <n v="30000000"/>
    <x v="1406"/>
    <x v="1413"/>
    <x v="0"/>
    <x v="1223"/>
    <n v="27"/>
    <x v="1"/>
    <x v="70"/>
    <x v="0"/>
    <x v="634"/>
  </r>
  <r>
    <s v="tt0382625"/>
    <x v="1410"/>
    <x v="1410"/>
    <n v="149"/>
    <x v="2"/>
    <n v="2.4833333333333334"/>
    <x v="12"/>
    <x v="16"/>
    <s v="unknows"/>
    <x v="5"/>
    <x v="0"/>
    <n v="451451"/>
    <n v="125000000"/>
    <x v="1407"/>
    <x v="1414"/>
    <x v="3"/>
    <x v="1252"/>
    <n v="17"/>
    <x v="12"/>
    <x v="80"/>
    <x v="0"/>
    <x v="117"/>
  </r>
  <r>
    <s v="tt0382628"/>
    <x v="1411"/>
    <x v="1411"/>
    <n v="105"/>
    <x v="0"/>
    <n v="1.75"/>
    <x v="3"/>
    <x v="10"/>
    <s v="Mystery"/>
    <x v="29"/>
    <x v="3"/>
    <n v="64863"/>
    <n v="30000000"/>
    <x v="1408"/>
    <x v="1415"/>
    <x v="0"/>
    <x v="1253"/>
    <n v="27"/>
    <x v="6"/>
    <x v="70"/>
    <x v="0"/>
    <x v="635"/>
  </r>
  <r>
    <s v="tt0382932"/>
    <x v="1412"/>
    <x v="1412"/>
    <n v="111"/>
    <x v="0"/>
    <n v="1.85"/>
    <x v="1"/>
    <x v="1"/>
    <s v="Comedy"/>
    <x v="12"/>
    <x v="2"/>
    <n v="795344"/>
    <n v="150000000"/>
    <x v="1409"/>
    <x v="1416"/>
    <x v="3"/>
    <x v="1254"/>
    <n v="22"/>
    <x v="6"/>
    <x v="81"/>
    <x v="0"/>
    <x v="636"/>
  </r>
  <r>
    <s v="tt0382992"/>
    <x v="1413"/>
    <x v="1413"/>
    <n v="121"/>
    <x v="2"/>
    <n v="2.0166666666666666"/>
    <x v="5"/>
    <x v="5"/>
    <s v="Sci-Fi"/>
    <x v="30"/>
    <x v="3"/>
    <n v="55696"/>
    <n v="135000000"/>
    <x v="1410"/>
    <x v="1417"/>
    <x v="2"/>
    <x v="1255"/>
    <n v="17"/>
    <x v="7"/>
    <x v="70"/>
    <x v="0"/>
    <x v="311"/>
  </r>
  <r>
    <s v="tt0383028"/>
    <x v="1414"/>
    <x v="1414"/>
    <n v="124"/>
    <x v="2"/>
    <n v="2.0666666666666669"/>
    <x v="3"/>
    <x v="11"/>
    <s v="unknows"/>
    <x v="15"/>
    <x v="1"/>
    <n v="96487"/>
    <n v="20000000"/>
    <x v="1411"/>
    <x v="1418"/>
    <x v="2"/>
    <x v="1256"/>
    <n v="23"/>
    <x v="12"/>
    <x v="79"/>
    <x v="0"/>
    <x v="637"/>
  </r>
  <r>
    <s v="tt0383216"/>
    <x v="1415"/>
    <x v="1415"/>
    <n v="93"/>
    <x v="0"/>
    <n v="1.55"/>
    <x v="1"/>
    <x v="2"/>
    <s v="Crime"/>
    <x v="36"/>
    <x v="3"/>
    <n v="90979"/>
    <n v="80000000"/>
    <x v="1412"/>
    <x v="1419"/>
    <x v="0"/>
    <x v="1257"/>
    <n v="19"/>
    <x v="1"/>
    <x v="80"/>
    <x v="0"/>
    <x v="543"/>
  </r>
  <r>
    <s v="tt0383574"/>
    <x v="1416"/>
    <x v="1416"/>
    <n v="151"/>
    <x v="2"/>
    <n v="2.5166666666666666"/>
    <x v="5"/>
    <x v="5"/>
    <s v="Fantasy"/>
    <x v="3"/>
    <x v="1"/>
    <n v="751633"/>
    <n v="225000000"/>
    <x v="1413"/>
    <x v="1420"/>
    <x v="3"/>
    <x v="1258"/>
    <n v="24"/>
    <x v="6"/>
    <x v="80"/>
    <x v="0"/>
    <x v="353"/>
  </r>
  <r>
    <s v="tt0384116"/>
    <x v="1417"/>
    <x v="1417"/>
    <n v="127"/>
    <x v="2"/>
    <n v="2.1166666666666667"/>
    <x v="1"/>
    <x v="2"/>
    <s v="Sci-Fi"/>
    <x v="9"/>
    <x v="2"/>
    <n v="65649"/>
    <n v="5000000"/>
    <x v="1414"/>
    <x v="1421"/>
    <x v="0"/>
    <x v="1259"/>
    <n v="12"/>
    <x v="5"/>
    <x v="77"/>
    <x v="0"/>
    <x v="638"/>
  </r>
  <r>
    <s v="tt0384537"/>
    <x v="1418"/>
    <x v="1418"/>
    <n v="125"/>
    <x v="2"/>
    <n v="2.0833333333333335"/>
    <x v="7"/>
    <x v="9"/>
    <s v="unknows"/>
    <x v="7"/>
    <x v="0"/>
    <n v="240053"/>
    <n v="50000000"/>
    <x v="1415"/>
    <x v="1422"/>
    <x v="0"/>
    <x v="1260"/>
    <n v="20"/>
    <x v="8"/>
    <x v="80"/>
    <x v="0"/>
    <x v="473"/>
  </r>
  <r>
    <s v="tt0384680"/>
    <x v="1419"/>
    <x v="1419"/>
    <n v="102"/>
    <x v="0"/>
    <n v="1.7"/>
    <x v="0"/>
    <x v="3"/>
    <s v="unknows"/>
    <x v="5"/>
    <x v="0"/>
    <n v="82449"/>
    <n v="22000000"/>
    <x v="1416"/>
    <x v="1423"/>
    <x v="2"/>
    <x v="1261"/>
    <n v="20"/>
    <x v="4"/>
    <x v="70"/>
    <x v="0"/>
    <x v="353"/>
  </r>
  <r>
    <s v="tt0384793"/>
    <x v="1420"/>
    <x v="1420"/>
    <n v="93"/>
    <x v="0"/>
    <n v="1.55"/>
    <x v="0"/>
    <x v="11"/>
    <s v="unknows"/>
    <x v="0"/>
    <x v="0"/>
    <n v="138429"/>
    <n v="23000000"/>
    <x v="1417"/>
    <x v="1424"/>
    <x v="0"/>
    <x v="1262"/>
    <n v="18"/>
    <x v="10"/>
    <x v="80"/>
    <x v="0"/>
    <x v="639"/>
  </r>
  <r>
    <s v="tt0384806"/>
    <x v="1421"/>
    <x v="1421"/>
    <n v="90"/>
    <x v="0"/>
    <n v="1.5"/>
    <x v="7"/>
    <x v="11"/>
    <s v="unknows"/>
    <x v="32"/>
    <x v="3"/>
    <n v="116101"/>
    <n v="19000000"/>
    <x v="1418"/>
    <x v="1425"/>
    <x v="0"/>
    <x v="1263"/>
    <n v="7"/>
    <x v="8"/>
    <x v="70"/>
    <x v="0"/>
    <x v="640"/>
  </r>
  <r>
    <s v="tt0385267"/>
    <x v="1422"/>
    <x v="1422"/>
    <n v="110"/>
    <x v="0"/>
    <n v="1.8333333333333333"/>
    <x v="0"/>
    <x v="3"/>
    <s v="Romance"/>
    <x v="7"/>
    <x v="0"/>
    <n v="56196"/>
    <n v="26000000"/>
    <x v="1419"/>
    <x v="1426"/>
    <x v="0"/>
    <x v="1264"/>
    <n v="6"/>
    <x v="0"/>
    <x v="77"/>
    <x v="0"/>
    <x v="641"/>
  </r>
  <r>
    <s v="tt0385307"/>
    <x v="1423"/>
    <x v="1423"/>
    <n v="115"/>
    <x v="0"/>
    <n v="1.9166666666666667"/>
    <x v="5"/>
    <x v="2"/>
    <s v="Crime"/>
    <x v="30"/>
    <x v="3"/>
    <n v="79009"/>
    <n v="45000000"/>
    <x v="1420"/>
    <x v="1427"/>
    <x v="0"/>
    <x v="1265"/>
    <n v="11"/>
    <x v="3"/>
    <x v="70"/>
    <x v="0"/>
    <x v="271"/>
  </r>
  <r>
    <s v="tt0385752"/>
    <x v="1424"/>
    <x v="1424"/>
    <n v="113"/>
    <x v="0"/>
    <n v="1.8833333333333333"/>
    <x v="1"/>
    <x v="19"/>
    <s v="Fantasy"/>
    <x v="28"/>
    <x v="0"/>
    <n v="194589"/>
    <n v="180000000"/>
    <x v="1421"/>
    <x v="1428"/>
    <x v="3"/>
    <x v="1266"/>
    <n v="27"/>
    <x v="5"/>
    <x v="81"/>
    <x v="0"/>
    <x v="642"/>
  </r>
  <r>
    <s v="tt0385880"/>
    <x v="1425"/>
    <x v="1425"/>
    <n v="91"/>
    <x v="0"/>
    <n v="1.5166666666666666"/>
    <x v="11"/>
    <x v="2"/>
    <s v="Family"/>
    <x v="5"/>
    <x v="0"/>
    <n v="134347"/>
    <n v="75000000"/>
    <x v="1422"/>
    <x v="1429"/>
    <x v="0"/>
    <x v="1267"/>
    <n v="15"/>
    <x v="6"/>
    <x v="80"/>
    <x v="0"/>
    <x v="643"/>
  </r>
  <r>
    <s v="tt0385887"/>
    <x v="1426"/>
    <x v="1426"/>
    <n v="144"/>
    <x v="2"/>
    <n v="2.4"/>
    <x v="4"/>
    <x v="3"/>
    <s v="Mystery"/>
    <x v="22"/>
    <x v="0"/>
    <n v="61525"/>
    <n v="26000000"/>
    <x v="1423"/>
    <x v="1430"/>
    <x v="2"/>
    <x v="1268"/>
    <n v="30"/>
    <x v="10"/>
    <x v="94"/>
    <x v="0"/>
    <x v="438"/>
  </r>
  <r>
    <s v="tt0386032"/>
    <x v="1427"/>
    <x v="1427"/>
    <n v="123"/>
    <x v="2"/>
    <n v="2.0499999999999998"/>
    <x v="13"/>
    <x v="3"/>
    <s v="unknows"/>
    <x v="9"/>
    <x v="2"/>
    <n v="76499"/>
    <n v="9000000"/>
    <x v="1424"/>
    <x v="1431"/>
    <x v="0"/>
    <x v="1269"/>
    <n v="19"/>
    <x v="12"/>
    <x v="81"/>
    <x v="0"/>
    <x v="547"/>
  </r>
  <r>
    <s v="tt0386117"/>
    <x v="1428"/>
    <x v="1428"/>
    <n v="101"/>
    <x v="0"/>
    <n v="1.6833333333333333"/>
    <x v="1"/>
    <x v="3"/>
    <s v="Family"/>
    <x v="13"/>
    <x v="0"/>
    <n v="107633"/>
    <n v="100000000"/>
    <x v="1425"/>
    <x v="1432"/>
    <x v="1"/>
    <x v="1270"/>
    <n v="13"/>
    <x v="4"/>
    <x v="86"/>
    <x v="0"/>
    <x v="365"/>
  </r>
  <r>
    <s v="tt0386140"/>
    <x v="1429"/>
    <x v="1429"/>
    <n v="129"/>
    <x v="2"/>
    <n v="2.15"/>
    <x v="5"/>
    <x v="5"/>
    <s v="Romance"/>
    <x v="32"/>
    <x v="3"/>
    <n v="106165"/>
    <n v="75000000"/>
    <x v="1426"/>
    <x v="1433"/>
    <x v="0"/>
    <x v="1271"/>
    <n v="24"/>
    <x v="4"/>
    <x v="70"/>
    <x v="0"/>
    <x v="293"/>
  </r>
  <r>
    <s v="tt0386588"/>
    <x v="1430"/>
    <x v="1430"/>
    <n v="118"/>
    <x v="0"/>
    <n v="1.9666666666666666"/>
    <x v="0"/>
    <x v="7"/>
    <s v="unknows"/>
    <x v="5"/>
    <x v="0"/>
    <n v="330145"/>
    <n v="70000000"/>
    <x v="1427"/>
    <x v="1434"/>
    <x v="3"/>
    <x v="1272"/>
    <n v="10"/>
    <x v="2"/>
    <x v="70"/>
    <x v="0"/>
    <x v="370"/>
  </r>
  <r>
    <s v="tt0387131"/>
    <x v="1431"/>
    <x v="1431"/>
    <n v="129"/>
    <x v="2"/>
    <n v="2.15"/>
    <x v="3"/>
    <x v="9"/>
    <s v="Romance"/>
    <x v="3"/>
    <x v="1"/>
    <n v="147080"/>
    <n v="25000000"/>
    <x v="1428"/>
    <x v="1435"/>
    <x v="0"/>
    <x v="1273"/>
    <n v="31"/>
    <x v="7"/>
    <x v="70"/>
    <x v="0"/>
    <x v="644"/>
  </r>
  <r>
    <s v="tt0387564"/>
    <x v="1432"/>
    <x v="1432"/>
    <n v="103"/>
    <x v="0"/>
    <n v="1.7166666666666666"/>
    <x v="7"/>
    <x v="9"/>
    <s v="Thriller"/>
    <x v="2"/>
    <x v="1"/>
    <n v="456369"/>
    <n v="1200000"/>
    <x v="1429"/>
    <x v="1436"/>
    <x v="3"/>
    <x v="1274"/>
    <n v="19"/>
    <x v="1"/>
    <x v="77"/>
    <x v="0"/>
    <x v="645"/>
  </r>
  <r>
    <s v="tt0387808"/>
    <x v="1433"/>
    <x v="1433"/>
    <n v="84"/>
    <x v="1"/>
    <n v="1.4"/>
    <x v="1"/>
    <x v="2"/>
    <s v="Sci-Fi"/>
    <x v="7"/>
    <x v="0"/>
    <n v="176829"/>
    <n v="2400000"/>
    <x v="1430"/>
    <x v="1437"/>
    <x v="2"/>
    <x v="1275"/>
    <n v="1"/>
    <x v="9"/>
    <x v="80"/>
    <x v="0"/>
    <x v="420"/>
  </r>
  <r>
    <s v="tt0387877"/>
    <x v="1434"/>
    <x v="1434"/>
    <n v="121"/>
    <x v="2"/>
    <n v="2.0166666666666666"/>
    <x v="4"/>
    <x v="3"/>
    <s v="Mystery"/>
    <x v="29"/>
    <x v="3"/>
    <n v="76284"/>
    <n v="50000000"/>
    <x v="1431"/>
    <x v="1438"/>
    <x v="2"/>
    <x v="1276"/>
    <n v="9"/>
    <x v="10"/>
    <x v="80"/>
    <x v="0"/>
    <x v="40"/>
  </r>
  <r>
    <s v="tt0388419"/>
    <x v="1435"/>
    <x v="1435"/>
    <n v="99"/>
    <x v="0"/>
    <n v="1.65"/>
    <x v="0"/>
    <x v="19"/>
    <s v="unknows"/>
    <x v="35"/>
    <x v="3"/>
    <n v="53894"/>
    <n v="60000000"/>
    <x v="1432"/>
    <x v="1439"/>
    <x v="0"/>
    <x v="1277"/>
    <n v="15"/>
    <x v="5"/>
    <x v="77"/>
    <x v="0"/>
    <x v="506"/>
  </r>
  <r>
    <s v="tt0388482"/>
    <x v="1436"/>
    <x v="1436"/>
    <n v="87"/>
    <x v="1"/>
    <n v="1.45"/>
    <x v="5"/>
    <x v="6"/>
    <s v="Thriller"/>
    <x v="33"/>
    <x v="0"/>
    <n v="211780"/>
    <n v="32000000"/>
    <x v="1433"/>
    <x v="1440"/>
    <x v="0"/>
    <x v="1278"/>
    <n v="3"/>
    <x v="10"/>
    <x v="70"/>
    <x v="0"/>
    <x v="584"/>
  </r>
  <r>
    <s v="tt0388795"/>
    <x v="1437"/>
    <x v="1437"/>
    <n v="134"/>
    <x v="2"/>
    <n v="2.2333333333333334"/>
    <x v="3"/>
    <x v="7"/>
    <s v="unknows"/>
    <x v="8"/>
    <x v="1"/>
    <n v="374357"/>
    <n v="14000000"/>
    <x v="1434"/>
    <x v="1441"/>
    <x v="3"/>
    <x v="1245"/>
    <n v="2"/>
    <x v="9"/>
    <x v="70"/>
    <x v="0"/>
    <x v="303"/>
  </r>
  <r>
    <s v="tt0389557"/>
    <x v="1438"/>
    <x v="1438"/>
    <n v="145"/>
    <x v="2"/>
    <n v="2.4166666666666665"/>
    <x v="3"/>
    <x v="16"/>
    <s v="War"/>
    <x v="8"/>
    <x v="1"/>
    <n v="79514"/>
    <n v="21000000"/>
    <x v="1435"/>
    <x v="1442"/>
    <x v="1"/>
    <x v="1275"/>
    <n v="1"/>
    <x v="9"/>
    <x v="80"/>
    <x v="0"/>
    <x v="159"/>
  </r>
  <r>
    <s v="tt0389722"/>
    <x v="1439"/>
    <x v="1439"/>
    <n v="113"/>
    <x v="0"/>
    <n v="1.8833333333333333"/>
    <x v="5"/>
    <x v="10"/>
    <s v="Thriller"/>
    <x v="5"/>
    <x v="0"/>
    <n v="185889"/>
    <n v="30000000"/>
    <x v="1436"/>
    <x v="1443"/>
    <x v="0"/>
    <x v="1279"/>
    <n v="16"/>
    <x v="4"/>
    <x v="81"/>
    <x v="0"/>
    <x v="646"/>
  </r>
  <r>
    <s v="tt0389790"/>
    <x v="1440"/>
    <x v="1440"/>
    <n v="91"/>
    <x v="0"/>
    <n v="1.5166666666666666"/>
    <x v="1"/>
    <x v="1"/>
    <s v="Comedy"/>
    <x v="28"/>
    <x v="0"/>
    <n v="175148"/>
    <n v="150000000"/>
    <x v="1437"/>
    <x v="1444"/>
    <x v="3"/>
    <x v="1280"/>
    <n v="28"/>
    <x v="4"/>
    <x v="81"/>
    <x v="0"/>
    <x v="647"/>
  </r>
  <r>
    <s v="tt0389860"/>
    <x v="1441"/>
    <x v="1441"/>
    <n v="107"/>
    <x v="0"/>
    <n v="1.7833333333333334"/>
    <x v="0"/>
    <x v="3"/>
    <s v="Fantasy"/>
    <x v="0"/>
    <x v="0"/>
    <n v="348923"/>
    <n v="82500000"/>
    <x v="1438"/>
    <x v="1445"/>
    <x v="3"/>
    <x v="1281"/>
    <n v="14"/>
    <x v="6"/>
    <x v="80"/>
    <x v="0"/>
    <x v="362"/>
  </r>
  <r>
    <s v="tt0390022"/>
    <x v="1442"/>
    <x v="1442"/>
    <n v="118"/>
    <x v="0"/>
    <n v="1.9666666666666666"/>
    <x v="5"/>
    <x v="3"/>
    <s v="Sport"/>
    <x v="14"/>
    <x v="1"/>
    <n v="65999"/>
    <n v="30000000"/>
    <x v="1439"/>
    <x v="1446"/>
    <x v="0"/>
    <x v="1282"/>
    <n v="6"/>
    <x v="4"/>
    <x v="77"/>
    <x v="0"/>
    <x v="570"/>
  </r>
  <r>
    <s v="tt0390384"/>
    <x v="1443"/>
    <x v="1443"/>
    <n v="77"/>
    <x v="1"/>
    <n v="1.2833333333333334"/>
    <x v="3"/>
    <x v="4"/>
    <s v="Thriller"/>
    <x v="13"/>
    <x v="0"/>
    <n v="112136"/>
    <n v="7000"/>
    <x v="1440"/>
    <x v="1447"/>
    <x v="1"/>
    <x v="1128"/>
    <n v="16"/>
    <x v="1"/>
    <x v="77"/>
    <x v="0"/>
    <x v="648"/>
  </r>
  <r>
    <s v="tt0390521"/>
    <x v="1444"/>
    <x v="1444"/>
    <n v="100"/>
    <x v="0"/>
    <n v="1.6666666666666667"/>
    <x v="13"/>
    <x v="11"/>
    <s v="unknows"/>
    <x v="14"/>
    <x v="1"/>
    <n v="112088"/>
    <n v="65000"/>
    <x v="1441"/>
    <x v="1448"/>
    <x v="0"/>
    <x v="1027"/>
    <n v="17"/>
    <x v="1"/>
    <x v="77"/>
    <x v="0"/>
    <x v="649"/>
  </r>
  <r>
    <s v="tt0391198"/>
    <x v="1445"/>
    <x v="1445"/>
    <n v="91"/>
    <x v="0"/>
    <n v="1.5166666666666666"/>
    <x v="7"/>
    <x v="9"/>
    <s v="Thriller"/>
    <x v="32"/>
    <x v="3"/>
    <n v="149454"/>
    <n v="10000000"/>
    <x v="1442"/>
    <x v="1449"/>
    <x v="3"/>
    <x v="1283"/>
    <n v="12"/>
    <x v="4"/>
    <x v="77"/>
    <x v="0"/>
    <x v="650"/>
  </r>
  <r>
    <s v="tt0391304"/>
    <x v="1446"/>
    <x v="1446"/>
    <n v="107"/>
    <x v="0"/>
    <n v="1.7833333333333334"/>
    <x v="0"/>
    <x v="3"/>
    <s v="Romance"/>
    <x v="5"/>
    <x v="0"/>
    <n v="70752"/>
    <n v="30000000"/>
    <x v="1443"/>
    <x v="1450"/>
    <x v="0"/>
    <x v="1284"/>
    <n v="21"/>
    <x v="8"/>
    <x v="70"/>
    <x v="0"/>
    <x v="651"/>
  </r>
  <r>
    <s v="tt0393109"/>
    <x v="1447"/>
    <x v="1447"/>
    <n v="110"/>
    <x v="0"/>
    <n v="1.8333333333333333"/>
    <x v="4"/>
    <x v="3"/>
    <s v="Mystery"/>
    <x v="14"/>
    <x v="1"/>
    <n v="109100"/>
    <n v="475000"/>
    <x v="1444"/>
    <x v="1451"/>
    <x v="1"/>
    <x v="1285"/>
    <m/>
    <x v="11"/>
    <x v="95"/>
    <x v="0"/>
    <x v="652"/>
  </r>
  <r>
    <s v="tt0393162"/>
    <x v="1448"/>
    <x v="1448"/>
    <n v="136"/>
    <x v="2"/>
    <n v="2.2666666666666666"/>
    <x v="2"/>
    <x v="3"/>
    <s v="Sport"/>
    <x v="21"/>
    <x v="1"/>
    <n v="166479"/>
    <n v="30000000"/>
    <x v="1445"/>
    <x v="1452"/>
    <x v="0"/>
    <x v="1286"/>
    <n v="13"/>
    <x v="1"/>
    <x v="70"/>
    <x v="0"/>
    <x v="458"/>
  </r>
  <r>
    <s v="tt0395169"/>
    <x v="1449"/>
    <x v="1449"/>
    <n v="121"/>
    <x v="2"/>
    <n v="2.0166666666666666"/>
    <x v="2"/>
    <x v="3"/>
    <s v="History"/>
    <x v="12"/>
    <x v="2"/>
    <n v="367096"/>
    <n v="17500000"/>
    <x v="1446"/>
    <x v="1453"/>
    <x v="0"/>
    <x v="1287"/>
    <n v="11"/>
    <x v="9"/>
    <x v="77"/>
    <x v="0"/>
    <x v="653"/>
  </r>
  <r>
    <s v="tt0395584"/>
    <x v="1450"/>
    <x v="1450"/>
    <n v="107"/>
    <x v="0"/>
    <n v="1.7833333333333334"/>
    <x v="4"/>
    <x v="3"/>
    <s v="Horror"/>
    <x v="13"/>
    <x v="0"/>
    <n v="104606"/>
    <n v="7000000"/>
    <x v="1447"/>
    <x v="1454"/>
    <x v="0"/>
    <x v="1288"/>
    <n v="22"/>
    <x v="7"/>
    <x v="70"/>
    <x v="0"/>
    <x v="495"/>
  </r>
  <r>
    <s v="tt0395699"/>
    <x v="1451"/>
    <x v="1451"/>
    <n v="95"/>
    <x v="0"/>
    <n v="1.5833333333333333"/>
    <x v="5"/>
    <x v="2"/>
    <s v="Drama"/>
    <x v="29"/>
    <x v="3"/>
    <n v="99222"/>
    <n v="56000000"/>
    <x v="1448"/>
    <x v="1455"/>
    <x v="3"/>
    <x v="1289"/>
    <n v="1"/>
    <x v="3"/>
    <x v="70"/>
    <x v="0"/>
    <x v="460"/>
  </r>
  <r>
    <s v="tt0396171"/>
    <x v="1452"/>
    <x v="1452"/>
    <n v="147"/>
    <x v="2"/>
    <n v="2.4500000000000002"/>
    <x v="4"/>
    <x v="3"/>
    <s v="Fantasy"/>
    <x v="15"/>
    <x v="1"/>
    <n v="261765"/>
    <n v="60000000"/>
    <x v="1449"/>
    <x v="1456"/>
    <x v="0"/>
    <x v="1290"/>
    <n v="7"/>
    <x v="9"/>
    <x v="80"/>
    <x v="0"/>
    <x v="654"/>
  </r>
  <r>
    <s v="tt0396269"/>
    <x v="1453"/>
    <x v="1453"/>
    <n v="119"/>
    <x v="0"/>
    <n v="1.9833333333333334"/>
    <x v="0"/>
    <x v="7"/>
    <s v="unknows"/>
    <x v="16"/>
    <x v="1"/>
    <n v="370001"/>
    <n v="40000000"/>
    <x v="1450"/>
    <x v="1457"/>
    <x v="3"/>
    <x v="1291"/>
    <n v="13"/>
    <x v="7"/>
    <x v="70"/>
    <x v="0"/>
    <x v="540"/>
  </r>
  <r>
    <s v="tt0396555"/>
    <x v="1454"/>
    <x v="1454"/>
    <n v="95"/>
    <x v="0"/>
    <n v="1.5833333333333333"/>
    <x v="1"/>
    <x v="1"/>
    <s v="Comedy"/>
    <x v="22"/>
    <x v="0"/>
    <n v="108527"/>
    <n v="150000000"/>
    <x v="1451"/>
    <x v="1458"/>
    <x v="0"/>
    <x v="1292"/>
    <n v="23"/>
    <x v="3"/>
    <x v="81"/>
    <x v="0"/>
    <x v="655"/>
  </r>
  <r>
    <s v="tt0396752"/>
    <x v="1455"/>
    <x v="1455"/>
    <n v="97"/>
    <x v="0"/>
    <n v="1.6166666666666667"/>
    <x v="0"/>
    <x v="19"/>
    <s v="Fantasy"/>
    <x v="5"/>
    <x v="0"/>
    <n v="83193"/>
    <n v="25000000"/>
    <x v="1452"/>
    <x v="1459"/>
    <x v="0"/>
    <x v="1293"/>
    <n v="21"/>
    <x v="4"/>
    <x v="70"/>
    <x v="0"/>
    <x v="656"/>
  </r>
  <r>
    <s v="tt0397065"/>
    <x v="1456"/>
    <x v="1456"/>
    <n v="113"/>
    <x v="0"/>
    <n v="1.8833333333333333"/>
    <x v="7"/>
    <x v="16"/>
    <s v="unknows"/>
    <x v="38"/>
    <x v="3"/>
    <n v="131792"/>
    <n v="40000000"/>
    <x v="1453"/>
    <x v="1460"/>
    <x v="0"/>
    <x v="1294"/>
    <n v="26"/>
    <x v="8"/>
    <x v="70"/>
    <x v="0"/>
    <x v="657"/>
  </r>
  <r>
    <s v="tt0397078"/>
    <x v="1457"/>
    <x v="1457"/>
    <n v="108"/>
    <x v="0"/>
    <n v="1.8"/>
    <x v="0"/>
    <x v="0"/>
    <s v="Romance"/>
    <x v="35"/>
    <x v="3"/>
    <n v="60254"/>
    <n v="28000000"/>
    <x v="1454"/>
    <x v="1461"/>
    <x v="0"/>
    <x v="1295"/>
    <n v="9"/>
    <x v="12"/>
    <x v="80"/>
    <x v="0"/>
    <x v="270"/>
  </r>
  <r>
    <s v="tt0397101"/>
    <x v="1458"/>
    <x v="1458"/>
    <n v="104"/>
    <x v="0"/>
    <n v="1.7333333333333334"/>
    <x v="3"/>
    <x v="10"/>
    <s v="Mystery"/>
    <x v="7"/>
    <x v="0"/>
    <n v="121001"/>
    <n v="43000000"/>
    <x v="1455"/>
    <x v="1462"/>
    <x v="0"/>
    <x v="1296"/>
    <n v="29"/>
    <x v="7"/>
    <x v="70"/>
    <x v="0"/>
    <x v="295"/>
  </r>
  <r>
    <s v="tt0397313"/>
    <x v="1459"/>
    <x v="1459"/>
    <n v="120"/>
    <x v="0"/>
    <n v="2"/>
    <x v="1"/>
    <x v="3"/>
    <s v="Family"/>
    <x v="21"/>
    <x v="1"/>
    <n v="67255"/>
    <n v="40000000"/>
    <x v="1456"/>
    <x v="1463"/>
    <x v="0"/>
    <x v="1297"/>
    <n v="17"/>
    <x v="2"/>
    <x v="80"/>
    <x v="0"/>
    <x v="195"/>
  </r>
  <r>
    <s v="tt0397535"/>
    <x v="1460"/>
    <x v="1460"/>
    <n v="145"/>
    <x v="2"/>
    <n v="2.4166666666666665"/>
    <x v="3"/>
    <x v="7"/>
    <s v="unknows"/>
    <x v="21"/>
    <x v="1"/>
    <n v="157602"/>
    <n v="85000000"/>
    <x v="1457"/>
    <x v="1464"/>
    <x v="0"/>
    <x v="1298"/>
    <n v="29"/>
    <x v="5"/>
    <x v="70"/>
    <x v="0"/>
    <x v="538"/>
  </r>
  <r>
    <s v="tt0397892"/>
    <x v="1461"/>
    <x v="1461"/>
    <n v="96"/>
    <x v="0"/>
    <n v="1.6"/>
    <x v="1"/>
    <x v="1"/>
    <s v="Comedy"/>
    <x v="22"/>
    <x v="0"/>
    <n v="224042"/>
    <n v="150000000"/>
    <x v="1458"/>
    <x v="1465"/>
    <x v="3"/>
    <x v="1299"/>
    <n v="17"/>
    <x v="5"/>
    <x v="79"/>
    <x v="0"/>
    <x v="658"/>
  </r>
  <r>
    <s v="tt0398017"/>
    <x v="1462"/>
    <x v="1462"/>
    <n v="108"/>
    <x v="0"/>
    <n v="1.8"/>
    <x v="4"/>
    <x v="3"/>
    <s v="Thriller"/>
    <x v="5"/>
    <x v="0"/>
    <n v="75653"/>
    <n v="22000000"/>
    <x v="1459"/>
    <x v="1466"/>
    <x v="0"/>
    <x v="1300"/>
    <n v="11"/>
    <x v="5"/>
    <x v="70"/>
    <x v="0"/>
    <x v="659"/>
  </r>
  <r>
    <s v="tt0398165"/>
    <x v="1463"/>
    <x v="1463"/>
    <n v="113"/>
    <x v="0"/>
    <n v="1.8833333333333333"/>
    <x v="0"/>
    <x v="6"/>
    <s v="Sport"/>
    <x v="0"/>
    <x v="0"/>
    <n v="190730"/>
    <n v="82000000"/>
    <x v="1460"/>
    <x v="1467"/>
    <x v="3"/>
    <x v="1301"/>
    <n v="19"/>
    <x v="12"/>
    <x v="70"/>
    <x v="0"/>
    <x v="268"/>
  </r>
  <r>
    <s v="tt0398286"/>
    <x v="1464"/>
    <x v="1464"/>
    <n v="100"/>
    <x v="0"/>
    <n v="1.6666666666666667"/>
    <x v="1"/>
    <x v="1"/>
    <s v="Comedy"/>
    <x v="8"/>
    <x v="1"/>
    <n v="481325"/>
    <n v="260000000"/>
    <x v="1461"/>
    <x v="1468"/>
    <x v="3"/>
    <x v="1302"/>
    <n v="24"/>
    <x v="5"/>
    <x v="96"/>
    <x v="0"/>
    <x v="660"/>
  </r>
  <r>
    <s v="tt0398375"/>
    <x v="1465"/>
    <x v="1465"/>
    <n v="97"/>
    <x v="0"/>
    <n v="1.6166666666666667"/>
    <x v="0"/>
    <x v="3"/>
    <s v="Romance"/>
    <x v="38"/>
    <x v="3"/>
    <n v="60856"/>
    <n v="55000000"/>
    <x v="1462"/>
    <x v="1469"/>
    <x v="0"/>
    <x v="1303"/>
    <n v="22"/>
    <x v="0"/>
    <x v="70"/>
    <x v="0"/>
    <x v="120"/>
  </r>
  <r>
    <s v="tt0398712"/>
    <x v="50"/>
    <x v="50"/>
    <n v="109"/>
    <x v="0"/>
    <n v="1.8166666666666667"/>
    <x v="5"/>
    <x v="6"/>
    <s v="Drama"/>
    <x v="33"/>
    <x v="0"/>
    <n v="81195"/>
    <n v="30000000"/>
    <x v="1463"/>
    <x v="1470"/>
    <x v="1"/>
    <x v="1304"/>
    <n v="19"/>
    <x v="1"/>
    <x v="70"/>
    <x v="0"/>
    <x v="661"/>
  </r>
  <r>
    <s v="tt0398808"/>
    <x v="1466"/>
    <x v="1466"/>
    <n v="96"/>
    <x v="0"/>
    <n v="1.6"/>
    <x v="3"/>
    <x v="19"/>
    <s v="Fantasy"/>
    <x v="14"/>
    <x v="1"/>
    <n v="168253"/>
    <n v="17000000"/>
    <x v="1464"/>
    <x v="1471"/>
    <x v="3"/>
    <x v="1305"/>
    <n v="15"/>
    <x v="2"/>
    <x v="81"/>
    <x v="0"/>
    <x v="662"/>
  </r>
  <r>
    <s v="tt0399146"/>
    <x v="1467"/>
    <x v="1467"/>
    <n v="96"/>
    <x v="0"/>
    <n v="1.6"/>
    <x v="5"/>
    <x v="6"/>
    <s v="Drama"/>
    <x v="3"/>
    <x v="1"/>
    <n v="248951"/>
    <n v="32000000"/>
    <x v="1465"/>
    <x v="1472"/>
    <x v="0"/>
    <x v="1306"/>
    <n v="16"/>
    <x v="12"/>
    <x v="70"/>
    <x v="0"/>
    <x v="94"/>
  </r>
  <r>
    <s v="tt0399201"/>
    <x v="1468"/>
    <x v="1468"/>
    <n v="136"/>
    <x v="2"/>
    <n v="2.2666666666666666"/>
    <x v="5"/>
    <x v="4"/>
    <s v="Thriller"/>
    <x v="22"/>
    <x v="0"/>
    <n v="324045"/>
    <n v="126000000"/>
    <x v="1466"/>
    <x v="1473"/>
    <x v="0"/>
    <x v="1307"/>
    <n v="11"/>
    <x v="7"/>
    <x v="70"/>
    <x v="0"/>
    <x v="281"/>
  </r>
  <r>
    <s v="tt0399295"/>
    <x v="1469"/>
    <x v="1469"/>
    <n v="122"/>
    <x v="2"/>
    <n v="2.0333333333333332"/>
    <x v="4"/>
    <x v="3"/>
    <s v="unknows"/>
    <x v="2"/>
    <x v="1"/>
    <n v="331411"/>
    <n v="50000000"/>
    <x v="1467"/>
    <x v="1474"/>
    <x v="0"/>
    <x v="1308"/>
    <n v="16"/>
    <x v="9"/>
    <x v="70"/>
    <x v="0"/>
    <x v="342"/>
  </r>
  <r>
    <s v="tt0400497"/>
    <x v="1470"/>
    <x v="1470"/>
    <n v="101"/>
    <x v="0"/>
    <n v="1.6833333333333333"/>
    <x v="1"/>
    <x v="2"/>
    <s v="Family"/>
    <x v="46"/>
    <x v="3"/>
    <n v="50033"/>
    <n v="50000000"/>
    <x v="1468"/>
    <x v="1475"/>
    <x v="0"/>
    <x v="1309"/>
    <n v="19"/>
    <x v="6"/>
    <x v="70"/>
    <x v="0"/>
    <x v="663"/>
  </r>
  <r>
    <s v="tt0400717"/>
    <x v="1471"/>
    <x v="1471"/>
    <n v="86"/>
    <x v="1"/>
    <n v="1.4333333333333333"/>
    <x v="1"/>
    <x v="1"/>
    <s v="Comedy"/>
    <x v="28"/>
    <x v="0"/>
    <n v="103407"/>
    <n v="85000000"/>
    <x v="1469"/>
    <x v="1476"/>
    <x v="3"/>
    <x v="1310"/>
    <n v="27"/>
    <x v="9"/>
    <x v="80"/>
    <x v="0"/>
    <x v="664"/>
  </r>
  <r>
    <s v="tt0401445"/>
    <x v="1472"/>
    <x v="1472"/>
    <n v="117"/>
    <x v="0"/>
    <n v="1.95"/>
    <x v="0"/>
    <x v="3"/>
    <s v="Romance"/>
    <x v="17"/>
    <x v="0"/>
    <n v="99646"/>
    <n v="35000000"/>
    <x v="1470"/>
    <x v="1477"/>
    <x v="1"/>
    <x v="1311"/>
    <n v="9"/>
    <x v="9"/>
    <x v="80"/>
    <x v="0"/>
    <x v="59"/>
  </r>
  <r>
    <s v="tt0401711"/>
    <x v="1473"/>
    <x v="1473"/>
    <n v="120"/>
    <x v="0"/>
    <n v="2"/>
    <x v="0"/>
    <x v="3"/>
    <s v="Romance"/>
    <x v="14"/>
    <x v="1"/>
    <n v="74026"/>
    <n v="13000000"/>
    <x v="1471"/>
    <x v="1478"/>
    <x v="1"/>
    <x v="1312"/>
    <n v="18"/>
    <x v="12"/>
    <x v="80"/>
    <x v="0"/>
    <x v="665"/>
  </r>
  <r>
    <s v="tt0401729"/>
    <x v="1474"/>
    <x v="1474"/>
    <n v="132"/>
    <x v="2"/>
    <n v="2.2000000000000002"/>
    <x v="5"/>
    <x v="5"/>
    <s v="Sci-Fi"/>
    <x v="5"/>
    <x v="0"/>
    <n v="282442"/>
    <n v="250000000"/>
    <x v="1472"/>
    <x v="1479"/>
    <x v="0"/>
    <x v="1313"/>
    <n v="22"/>
    <x v="2"/>
    <x v="97"/>
    <x v="0"/>
    <x v="666"/>
  </r>
  <r>
    <s v="tt0401792"/>
    <x v="1475"/>
    <x v="1475"/>
    <n v="124"/>
    <x v="2"/>
    <n v="2.0666666666666669"/>
    <x v="4"/>
    <x v="16"/>
    <s v="unknows"/>
    <x v="9"/>
    <x v="2"/>
    <n v="786518"/>
    <n v="40000000"/>
    <x v="1473"/>
    <x v="1480"/>
    <x v="3"/>
    <x v="1314"/>
    <n v="28"/>
    <x v="3"/>
    <x v="70"/>
    <x v="0"/>
    <x v="667"/>
  </r>
  <r>
    <s v="tt0401855"/>
    <x v="1476"/>
    <x v="1476"/>
    <n v="106"/>
    <x v="0"/>
    <n v="1.7666666666666666"/>
    <x v="5"/>
    <x v="0"/>
    <s v="Thriller"/>
    <x v="13"/>
    <x v="0"/>
    <n v="206947"/>
    <n v="50000000"/>
    <x v="1474"/>
    <x v="1481"/>
    <x v="0"/>
    <x v="1315"/>
    <n v="12"/>
    <x v="1"/>
    <x v="80"/>
    <x v="0"/>
    <x v="561"/>
  </r>
  <r>
    <s v="tt0402022"/>
    <x v="1477"/>
    <x v="1477"/>
    <n v="93"/>
    <x v="0"/>
    <n v="1.55"/>
    <x v="5"/>
    <x v="5"/>
    <s v="Sci-Fi"/>
    <x v="35"/>
    <x v="3"/>
    <n v="131626"/>
    <n v="62000000"/>
    <x v="1475"/>
    <x v="1482"/>
    <x v="2"/>
    <x v="1316"/>
    <n v="1"/>
    <x v="0"/>
    <x v="70"/>
    <x v="0"/>
    <x v="668"/>
  </r>
  <r>
    <s v="tt0402399"/>
    <x v="1478"/>
    <x v="1478"/>
    <n v="135"/>
    <x v="2"/>
    <n v="2.25"/>
    <x v="2"/>
    <x v="3"/>
    <s v="History"/>
    <x v="13"/>
    <x v="0"/>
    <n v="88806"/>
    <n v="30000000"/>
    <x v="1476"/>
    <x v="1483"/>
    <x v="0"/>
    <x v="1317"/>
    <n v="25"/>
    <x v="0"/>
    <x v="70"/>
    <x v="0"/>
    <x v="19"/>
  </r>
  <r>
    <s v="tt0402910"/>
    <x v="1479"/>
    <x v="1479"/>
    <n v="106"/>
    <x v="0"/>
    <n v="1.7666666666666666"/>
    <x v="5"/>
    <x v="6"/>
    <s v="Drama"/>
    <x v="0"/>
    <x v="0"/>
    <n v="56882"/>
    <n v="12500000"/>
    <x v="1477"/>
    <x v="1484"/>
    <x v="2"/>
    <x v="1318"/>
    <n v="15"/>
    <x v="0"/>
    <x v="70"/>
    <x v="0"/>
    <x v="669"/>
  </r>
  <r>
    <s v="tt0403358"/>
    <x v="1480"/>
    <x v="1480"/>
    <n v="114"/>
    <x v="0"/>
    <n v="1.9"/>
    <x v="5"/>
    <x v="0"/>
    <s v="Horror"/>
    <x v="0"/>
    <x v="0"/>
    <n v="54975"/>
    <n v="4200000"/>
    <x v="1478"/>
    <x v="1485"/>
    <x v="0"/>
    <x v="1319"/>
    <n v="27"/>
    <x v="6"/>
    <x v="77"/>
    <x v="0"/>
    <x v="670"/>
  </r>
  <r>
    <s v="tt0403508"/>
    <x v="1481"/>
    <x v="1481"/>
    <n v="119"/>
    <x v="0"/>
    <n v="1.9833333333333334"/>
    <x v="0"/>
    <x v="3"/>
    <s v="Romance"/>
    <x v="7"/>
    <x v="0"/>
    <n v="63994"/>
    <n v="25000000"/>
    <x v="1479"/>
    <x v="1486"/>
    <x v="0"/>
    <x v="1225"/>
    <n v="31"/>
    <x v="12"/>
    <x v="70"/>
    <x v="0"/>
    <x v="671"/>
  </r>
  <r>
    <s v="tt0403702"/>
    <x v="1482"/>
    <x v="1482"/>
    <n v="90"/>
    <x v="0"/>
    <n v="1.5"/>
    <x v="0"/>
    <x v="3"/>
    <s v="Romance"/>
    <x v="0"/>
    <x v="0"/>
    <n v="75647"/>
    <n v="18000000"/>
    <x v="1480"/>
    <x v="1487"/>
    <x v="1"/>
    <x v="1320"/>
    <n v="11"/>
    <x v="9"/>
    <x v="86"/>
    <x v="0"/>
    <x v="672"/>
  </r>
  <r>
    <s v="tt0404030"/>
    <x v="1483"/>
    <x v="1483"/>
    <n v="106"/>
    <x v="0"/>
    <n v="1.7666666666666666"/>
    <x v="0"/>
    <x v="3"/>
    <s v="unknows"/>
    <x v="3"/>
    <x v="1"/>
    <n v="59517"/>
    <n v="7000000"/>
    <x v="1481"/>
    <x v="1488"/>
    <x v="2"/>
    <x v="1321"/>
    <n v="3"/>
    <x v="9"/>
    <x v="70"/>
    <x v="0"/>
    <x v="673"/>
  </r>
  <r>
    <s v="tt0404032"/>
    <x v="1484"/>
    <x v="1484"/>
    <n v="119"/>
    <x v="0"/>
    <n v="1.9833333333333334"/>
    <x v="3"/>
    <x v="10"/>
    <s v="Thriller"/>
    <x v="13"/>
    <x v="0"/>
    <n v="137799"/>
    <n v="19000000"/>
    <x v="1482"/>
    <x v="1489"/>
    <x v="3"/>
    <x v="1322"/>
    <n v="1"/>
    <x v="9"/>
    <x v="70"/>
    <x v="0"/>
    <x v="674"/>
  </r>
  <r>
    <s v="tt0404203"/>
    <x v="1485"/>
    <x v="1485"/>
    <n v="137"/>
    <x v="2"/>
    <n v="2.2833333333333332"/>
    <x v="3"/>
    <x v="7"/>
    <s v="unknows"/>
    <x v="15"/>
    <x v="1"/>
    <n v="115274"/>
    <n v="26000000"/>
    <x v="1483"/>
    <x v="1490"/>
    <x v="2"/>
    <x v="1275"/>
    <n v="1"/>
    <x v="9"/>
    <x v="80"/>
    <x v="0"/>
    <x v="675"/>
  </r>
  <r>
    <s v="tt0404390"/>
    <x v="1486"/>
    <x v="1486"/>
    <n v="122"/>
    <x v="2"/>
    <n v="2.0333333333333332"/>
    <x v="5"/>
    <x v="6"/>
    <s v="Drama"/>
    <x v="21"/>
    <x v="1"/>
    <n v="102644"/>
    <n v="15000000"/>
    <x v="1484"/>
    <x v="1491"/>
    <x v="2"/>
    <x v="1323"/>
    <n v="6"/>
    <x v="1"/>
    <x v="80"/>
    <x v="0"/>
    <x v="676"/>
  </r>
  <r>
    <s v="tt0405094"/>
    <x v="1487"/>
    <x v="1487"/>
    <n v="137"/>
    <x v="2"/>
    <n v="2.2833333333333332"/>
    <x v="3"/>
    <x v="9"/>
    <s v="Thriller"/>
    <x v="26"/>
    <x v="2"/>
    <n v="403233"/>
    <n v="2000000"/>
    <x v="1485"/>
    <x v="1492"/>
    <x v="0"/>
    <x v="1324"/>
    <n v="15"/>
    <x v="3"/>
    <x v="80"/>
    <x v="0"/>
    <x v="677"/>
  </r>
  <r>
    <s v="tt0405159"/>
    <x v="1488"/>
    <x v="1488"/>
    <n v="132"/>
    <x v="2"/>
    <n v="2.2000000000000002"/>
    <x v="3"/>
    <x v="15"/>
    <s v="unknows"/>
    <x v="12"/>
    <x v="2"/>
    <n v="710317"/>
    <n v="30000000"/>
    <x v="1486"/>
    <x v="1493"/>
    <x v="3"/>
    <x v="1325"/>
    <n v="5"/>
    <x v="0"/>
    <x v="77"/>
    <x v="0"/>
    <x v="18"/>
  </r>
  <r>
    <s v="tt0405296"/>
    <x v="1489"/>
    <x v="1489"/>
    <n v="100"/>
    <x v="0"/>
    <n v="1.6666666666666667"/>
    <x v="11"/>
    <x v="2"/>
    <s v="Crime"/>
    <x v="16"/>
    <x v="1"/>
    <n v="115874"/>
    <n v="8700000"/>
    <x v="1487"/>
    <x v="1494"/>
    <x v="2"/>
    <x v="1326"/>
    <n v="25"/>
    <x v="12"/>
    <x v="80"/>
    <x v="0"/>
    <x v="238"/>
  </r>
  <r>
    <s v="tt0405325"/>
    <x v="1490"/>
    <x v="1490"/>
    <n v="100"/>
    <x v="0"/>
    <n v="1.6666666666666667"/>
    <x v="5"/>
    <x v="2"/>
    <s v="Family"/>
    <x v="33"/>
    <x v="0"/>
    <n v="92806"/>
    <n v="35000000"/>
    <x v="1488"/>
    <x v="1495"/>
    <x v="0"/>
    <x v="1327"/>
    <n v="24"/>
    <x v="7"/>
    <x v="70"/>
    <x v="0"/>
    <x v="457"/>
  </r>
  <r>
    <s v="tt0405422"/>
    <x v="1491"/>
    <x v="1491"/>
    <n v="116"/>
    <x v="0"/>
    <n v="1.9333333333333333"/>
    <x v="0"/>
    <x v="7"/>
    <s v="unknows"/>
    <x v="1"/>
    <x v="1"/>
    <n v="457589"/>
    <n v="26000000"/>
    <x v="1489"/>
    <x v="1496"/>
    <x v="3"/>
    <x v="1328"/>
    <n v="11"/>
    <x v="10"/>
    <x v="70"/>
    <x v="0"/>
    <x v="678"/>
  </r>
  <r>
    <s v="tt0406375"/>
    <x v="1492"/>
    <x v="1492"/>
    <n v="101"/>
    <x v="0"/>
    <n v="1.6833333333333333"/>
    <x v="5"/>
    <x v="5"/>
    <s v="Comedy"/>
    <x v="27"/>
    <x v="0"/>
    <n v="112435"/>
    <n v="65000000"/>
    <x v="1490"/>
    <x v="1497"/>
    <x v="1"/>
    <x v="1329"/>
    <n v="10"/>
    <x v="6"/>
    <x v="70"/>
    <x v="0"/>
    <x v="560"/>
  </r>
  <r>
    <s v="tt0406759"/>
    <x v="1493"/>
    <x v="1493"/>
    <n v="98"/>
    <x v="0"/>
    <n v="1.6333333333333333"/>
    <x v="7"/>
    <x v="9"/>
    <s v="unknows"/>
    <x v="35"/>
    <x v="3"/>
    <n v="55612"/>
    <n v="12000000"/>
    <x v="1491"/>
    <x v="1498"/>
    <x v="0"/>
    <x v="1330"/>
    <n v="31"/>
    <x v="1"/>
    <x v="79"/>
    <x v="0"/>
    <x v="679"/>
  </r>
  <r>
    <s v="tt0406816"/>
    <x v="1494"/>
    <x v="1494"/>
    <n v="139"/>
    <x v="2"/>
    <n v="2.3166666666666669"/>
    <x v="5"/>
    <x v="5"/>
    <s v="Drama"/>
    <x v="17"/>
    <x v="0"/>
    <n v="96741"/>
    <n v="70000000"/>
    <x v="1492"/>
    <x v="1499"/>
    <x v="0"/>
    <x v="1331"/>
    <n v="28"/>
    <x v="9"/>
    <x v="80"/>
    <x v="0"/>
    <x v="232"/>
  </r>
  <r>
    <s v="tt0407304"/>
    <x v="1495"/>
    <x v="1495"/>
    <n v="116"/>
    <x v="0"/>
    <n v="1.9333333333333333"/>
    <x v="5"/>
    <x v="5"/>
    <s v="Sci-Fi"/>
    <x v="7"/>
    <x v="0"/>
    <n v="467437"/>
    <n v="132000000"/>
    <x v="1493"/>
    <x v="1500"/>
    <x v="3"/>
    <x v="1332"/>
    <n v="13"/>
    <x v="6"/>
    <x v="70"/>
    <x v="0"/>
    <x v="33"/>
  </r>
  <r>
    <s v="tt0407887"/>
    <x v="1496"/>
    <x v="1496"/>
    <n v="151"/>
    <x v="2"/>
    <n v="2.5166666666666666"/>
    <x v="4"/>
    <x v="3"/>
    <s v="Thriller"/>
    <x v="25"/>
    <x v="2"/>
    <n v="1389086"/>
    <n v="90000000"/>
    <x v="1494"/>
    <x v="1501"/>
    <x v="3"/>
    <x v="1333"/>
    <n v="26"/>
    <x v="9"/>
    <x v="80"/>
    <x v="0"/>
    <x v="22"/>
  </r>
  <r>
    <s v="tt0408236"/>
    <x v="1497"/>
    <x v="1497"/>
    <n v="116"/>
    <x v="0"/>
    <n v="1.9333333333333333"/>
    <x v="3"/>
    <x v="10"/>
    <s v="Musical"/>
    <x v="21"/>
    <x v="1"/>
    <n v="381783"/>
    <n v="50000000"/>
    <x v="1495"/>
    <x v="1502"/>
    <x v="3"/>
    <x v="1334"/>
    <n v="3"/>
    <x v="0"/>
    <x v="81"/>
    <x v="0"/>
    <x v="129"/>
  </r>
  <r>
    <s v="tt0408306"/>
    <x v="1498"/>
    <x v="1498"/>
    <n v="164"/>
    <x v="2"/>
    <n v="2.7333333333333334"/>
    <x v="5"/>
    <x v="3"/>
    <s v="History"/>
    <x v="15"/>
    <x v="1"/>
    <n v="235153"/>
    <n v="70000000"/>
    <x v="1496"/>
    <x v="1503"/>
    <x v="0"/>
    <x v="1335"/>
    <n v="23"/>
    <x v="0"/>
    <x v="70"/>
    <x v="0"/>
    <x v="33"/>
  </r>
  <r>
    <s v="tt0408345"/>
    <x v="1499"/>
    <x v="1499"/>
    <n v="105"/>
    <x v="0"/>
    <n v="1.75"/>
    <x v="5"/>
    <x v="6"/>
    <s v="Thriller"/>
    <x v="24"/>
    <x v="3"/>
    <n v="59175"/>
    <n v="50000000"/>
    <x v="1497"/>
    <x v="1504"/>
    <x v="0"/>
    <x v="1336"/>
    <n v="2"/>
    <x v="2"/>
    <x v="80"/>
    <x v="0"/>
    <x v="600"/>
  </r>
  <r>
    <s v="tt0408790"/>
    <x v="1500"/>
    <x v="1500"/>
    <n v="98"/>
    <x v="0"/>
    <n v="1.6333333333333333"/>
    <x v="3"/>
    <x v="9"/>
    <s v="Thriller"/>
    <x v="33"/>
    <x v="0"/>
    <n v="169303"/>
    <n v="55000000"/>
    <x v="1498"/>
    <x v="1505"/>
    <x v="3"/>
    <x v="1337"/>
    <n v="22"/>
    <x v="9"/>
    <x v="70"/>
    <x v="0"/>
    <x v="680"/>
  </r>
  <r>
    <s v="tt0408839"/>
    <x v="1501"/>
    <x v="1501"/>
    <n v="116"/>
    <x v="0"/>
    <n v="1.9333333333333333"/>
    <x v="0"/>
    <x v="7"/>
    <s v="unknows"/>
    <x v="24"/>
    <x v="3"/>
    <n v="95470"/>
    <n v="60000000"/>
    <x v="1499"/>
    <x v="1506"/>
    <x v="0"/>
    <x v="1338"/>
    <n v="27"/>
    <x v="9"/>
    <x v="81"/>
    <x v="0"/>
    <x v="262"/>
  </r>
  <r>
    <s v="tt0409182"/>
    <x v="1502"/>
    <x v="1502"/>
    <n v="98"/>
    <x v="0"/>
    <n v="1.6333333333333333"/>
    <x v="5"/>
    <x v="5"/>
    <s v="Thriller"/>
    <x v="36"/>
    <x v="3"/>
    <n v="108856"/>
    <n v="160000000"/>
    <x v="1500"/>
    <x v="1507"/>
    <x v="0"/>
    <x v="1339"/>
    <n v="10"/>
    <x v="12"/>
    <x v="80"/>
    <x v="0"/>
    <x v="121"/>
  </r>
  <r>
    <s v="tt0409459"/>
    <x v="1503"/>
    <x v="1503"/>
    <n v="162"/>
    <x v="2"/>
    <n v="2.7"/>
    <x v="5"/>
    <x v="3"/>
    <s v="Mystery"/>
    <x v="2"/>
    <x v="1"/>
    <n v="572114"/>
    <n v="130000000"/>
    <x v="1501"/>
    <x v="1508"/>
    <x v="0"/>
    <x v="1340"/>
    <n v="23"/>
    <x v="2"/>
    <x v="86"/>
    <x v="0"/>
    <x v="603"/>
  </r>
  <r>
    <s v="tt0409847"/>
    <x v="1504"/>
    <x v="1504"/>
    <n v="119"/>
    <x v="0"/>
    <n v="1.9833333333333334"/>
    <x v="5"/>
    <x v="3"/>
    <s v="Sci-Fi"/>
    <x v="34"/>
    <x v="0"/>
    <n v="228988"/>
    <n v="163000000"/>
    <x v="1502"/>
    <x v="1509"/>
    <x v="0"/>
    <x v="1341"/>
    <n v="29"/>
    <x v="7"/>
    <x v="92"/>
    <x v="0"/>
    <x v="560"/>
  </r>
  <r>
    <s v="tt0410297"/>
    <x v="1505"/>
    <x v="1505"/>
    <n v="99"/>
    <x v="0"/>
    <n v="1.65"/>
    <x v="3"/>
    <x v="0"/>
    <s v="Romance"/>
    <x v="22"/>
    <x v="0"/>
    <n v="155700"/>
    <n v="40000000"/>
    <x v="1503"/>
    <x v="1510"/>
    <x v="0"/>
    <x v="1342"/>
    <n v="16"/>
    <x v="6"/>
    <x v="80"/>
    <x v="0"/>
    <x v="681"/>
  </r>
  <r>
    <s v="tt0411061"/>
    <x v="1506"/>
    <x v="1506"/>
    <n v="108"/>
    <x v="0"/>
    <n v="1.8"/>
    <x v="4"/>
    <x v="3"/>
    <s v="Mystery"/>
    <x v="32"/>
    <x v="3"/>
    <n v="77774"/>
    <n v="30000000"/>
    <x v="1504"/>
    <x v="1511"/>
    <x v="1"/>
    <x v="962"/>
    <n v="14"/>
    <x v="2"/>
    <x v="81"/>
    <x v="0"/>
    <x v="212"/>
  </r>
  <r>
    <s v="tt0411477"/>
    <x v="1507"/>
    <x v="1507"/>
    <n v="120"/>
    <x v="0"/>
    <n v="2"/>
    <x v="5"/>
    <x v="5"/>
    <s v="Fantasy"/>
    <x v="16"/>
    <x v="1"/>
    <n v="282207"/>
    <n v="85000000"/>
    <x v="1505"/>
    <x v="1512"/>
    <x v="0"/>
    <x v="1343"/>
    <n v="28"/>
    <x v="6"/>
    <x v="79"/>
    <x v="0"/>
    <x v="351"/>
  </r>
  <r>
    <s v="tt0412019"/>
    <x v="1508"/>
    <x v="1508"/>
    <n v="106"/>
    <x v="0"/>
    <n v="1.7666666666666666"/>
    <x v="0"/>
    <x v="3"/>
    <s v="Mystery"/>
    <x v="1"/>
    <x v="1"/>
    <n v="105805"/>
    <n v="10000000"/>
    <x v="1506"/>
    <x v="1513"/>
    <x v="0"/>
    <x v="1344"/>
    <n v="17"/>
    <x v="12"/>
    <x v="70"/>
    <x v="0"/>
    <x v="137"/>
  </r>
  <r>
    <s v="tt0412080"/>
    <x v="1509"/>
    <x v="1509"/>
    <n v="127"/>
    <x v="2"/>
    <n v="2.1166666666666667"/>
    <x v="2"/>
    <x v="3"/>
    <s v="Sport"/>
    <x v="10"/>
    <x v="1"/>
    <n v="57343"/>
    <n v="25000000"/>
    <x v="1507"/>
    <x v="1514"/>
    <x v="2"/>
    <x v="1345"/>
    <n v="10"/>
    <x v="9"/>
    <x v="70"/>
    <x v="0"/>
    <x v="164"/>
  </r>
  <r>
    <s v="tt0413099"/>
    <x v="1510"/>
    <x v="1510"/>
    <n v="96"/>
    <x v="0"/>
    <n v="1.6"/>
    <x v="0"/>
    <x v="19"/>
    <s v="Fantasy"/>
    <x v="35"/>
    <x v="3"/>
    <n v="153039"/>
    <n v="175000000"/>
    <x v="1508"/>
    <x v="1515"/>
    <x v="2"/>
    <x v="1346"/>
    <n v="21"/>
    <x v="6"/>
    <x v="81"/>
    <x v="0"/>
    <x v="258"/>
  </r>
  <r>
    <s v="tt0413267"/>
    <x v="1511"/>
    <x v="1511"/>
    <n v="93"/>
    <x v="0"/>
    <n v="1.55"/>
    <x v="1"/>
    <x v="1"/>
    <s v="Comedy"/>
    <x v="28"/>
    <x v="0"/>
    <n v="325211"/>
    <n v="160000000"/>
    <x v="1509"/>
    <x v="1516"/>
    <x v="3"/>
    <x v="1347"/>
    <n v="6"/>
    <x v="12"/>
    <x v="81"/>
    <x v="0"/>
    <x v="682"/>
  </r>
  <r>
    <s v="tt0413300"/>
    <x v="1512"/>
    <x v="1512"/>
    <n v="139"/>
    <x v="2"/>
    <n v="2.3166666666666669"/>
    <x v="5"/>
    <x v="5"/>
    <s v="Sci-Fi"/>
    <x v="33"/>
    <x v="0"/>
    <n v="623031"/>
    <n v="258000000"/>
    <x v="1510"/>
    <x v="1517"/>
    <x v="3"/>
    <x v="1348"/>
    <n v="3"/>
    <x v="8"/>
    <x v="81"/>
    <x v="0"/>
    <x v="86"/>
  </r>
  <r>
    <s v="tt0414055"/>
    <x v="1513"/>
    <x v="1513"/>
    <n v="114"/>
    <x v="0"/>
    <n v="1.9"/>
    <x v="2"/>
    <x v="3"/>
    <s v="History"/>
    <x v="22"/>
    <x v="0"/>
    <n v="74182"/>
    <n v="55000000"/>
    <x v="1511"/>
    <x v="1518"/>
    <x v="0"/>
    <x v="1349"/>
    <n v="9"/>
    <x v="9"/>
    <x v="81"/>
    <x v="0"/>
    <x v="395"/>
  </r>
  <r>
    <s v="tt0414387"/>
    <x v="1514"/>
    <x v="1514"/>
    <n v="129"/>
    <x v="2"/>
    <n v="2.15"/>
    <x v="3"/>
    <x v="7"/>
    <s v="unknows"/>
    <x v="10"/>
    <x v="1"/>
    <n v="319787"/>
    <n v="28000000"/>
    <x v="1512"/>
    <x v="1519"/>
    <x v="0"/>
    <x v="1350"/>
    <n v="25"/>
    <x v="7"/>
    <x v="70"/>
    <x v="0"/>
    <x v="683"/>
  </r>
  <r>
    <s v="tt0414982"/>
    <x v="1515"/>
    <x v="1515"/>
    <n v="93"/>
    <x v="0"/>
    <n v="1.55"/>
    <x v="7"/>
    <x v="16"/>
    <s v="unknows"/>
    <x v="24"/>
    <x v="3"/>
    <n v="150919"/>
    <n v="25000000"/>
    <x v="1513"/>
    <x v="1520"/>
    <x v="0"/>
    <x v="1336"/>
    <n v="2"/>
    <x v="2"/>
    <x v="80"/>
    <x v="0"/>
    <x v="451"/>
  </r>
  <r>
    <s v="tt0414993"/>
    <x v="1516"/>
    <x v="1516"/>
    <n v="97"/>
    <x v="0"/>
    <n v="1.6166666666666667"/>
    <x v="3"/>
    <x v="9"/>
    <s v="Romance"/>
    <x v="14"/>
    <x v="1"/>
    <n v="246266"/>
    <n v="35000000"/>
    <x v="1514"/>
    <x v="1521"/>
    <x v="2"/>
    <x v="1351"/>
    <n v="4"/>
    <x v="9"/>
    <x v="80"/>
    <x v="0"/>
    <x v="406"/>
  </r>
  <r>
    <s v="tt0415306"/>
    <x v="1517"/>
    <x v="1517"/>
    <n v="108"/>
    <x v="0"/>
    <n v="1.8"/>
    <x v="0"/>
    <x v="15"/>
    <s v="unknows"/>
    <x v="5"/>
    <x v="0"/>
    <n v="195257"/>
    <n v="72500000"/>
    <x v="1515"/>
    <x v="1522"/>
    <x v="0"/>
    <x v="1352"/>
    <n v="26"/>
    <x v="7"/>
    <x v="80"/>
    <x v="0"/>
    <x v="597"/>
  </r>
  <r>
    <s v="tt0416236"/>
    <x v="1518"/>
    <x v="1518"/>
    <n v="96"/>
    <x v="0"/>
    <n v="1.6"/>
    <x v="5"/>
    <x v="5"/>
    <s v="Drama"/>
    <x v="7"/>
    <x v="0"/>
    <n v="100852"/>
    <n v="90000000"/>
    <x v="1516"/>
    <x v="1523"/>
    <x v="0"/>
    <x v="1330"/>
    <n v="31"/>
    <x v="1"/>
    <x v="79"/>
    <x v="0"/>
    <x v="562"/>
  </r>
  <r>
    <s v="tt0416315"/>
    <x v="1519"/>
    <x v="1519"/>
    <n v="99"/>
    <x v="0"/>
    <n v="1.65"/>
    <x v="7"/>
    <x v="16"/>
    <s v="unknows"/>
    <x v="27"/>
    <x v="0"/>
    <n v="77018"/>
    <n v="1000000"/>
    <x v="1517"/>
    <x v="1524"/>
    <x v="0"/>
    <x v="1285"/>
    <m/>
    <x v="11"/>
    <x v="95"/>
    <x v="0"/>
    <x v="684"/>
  </r>
  <r>
    <s v="tt0416320"/>
    <x v="1520"/>
    <x v="1520"/>
    <n v="124"/>
    <x v="2"/>
    <n v="2.0666666666666669"/>
    <x v="3"/>
    <x v="7"/>
    <s v="Thriller"/>
    <x v="2"/>
    <x v="1"/>
    <n v="225226"/>
    <n v="15000000"/>
    <x v="1518"/>
    <x v="1525"/>
    <x v="0"/>
    <x v="722"/>
    <n v="12"/>
    <x v="12"/>
    <x v="70"/>
    <x v="0"/>
    <x v="46"/>
  </r>
  <r>
    <s v="tt0416449"/>
    <x v="1521"/>
    <x v="1521"/>
    <n v="117"/>
    <x v="0"/>
    <n v="1.95"/>
    <x v="5"/>
    <x v="3"/>
    <s v="unknows"/>
    <x v="2"/>
    <x v="1"/>
    <n v="849600"/>
    <n v="65000000"/>
    <x v="1519"/>
    <x v="1526"/>
    <x v="3"/>
    <x v="1353"/>
    <n v="9"/>
    <x v="0"/>
    <x v="80"/>
    <x v="0"/>
    <x v="603"/>
  </r>
  <r>
    <s v="tt0416508"/>
    <x v="1522"/>
    <x v="1522"/>
    <n v="120"/>
    <x v="0"/>
    <n v="2"/>
    <x v="2"/>
    <x v="3"/>
    <s v="Romance"/>
    <x v="16"/>
    <x v="1"/>
    <n v="64262"/>
    <n v="16500000"/>
    <x v="1520"/>
    <x v="1527"/>
    <x v="0"/>
    <x v="1354"/>
    <n v="2"/>
    <x v="3"/>
    <x v="81"/>
    <x v="0"/>
    <x v="685"/>
  </r>
  <r>
    <s v="tt0417148"/>
    <x v="1523"/>
    <x v="1523"/>
    <n v="105"/>
    <x v="0"/>
    <n v="1.75"/>
    <x v="5"/>
    <x v="5"/>
    <s v="Crime"/>
    <x v="38"/>
    <x v="3"/>
    <n v="143393"/>
    <n v="33000000"/>
    <x v="1521"/>
    <x v="1528"/>
    <x v="0"/>
    <x v="1355"/>
    <n v="17"/>
    <x v="10"/>
    <x v="80"/>
    <x v="0"/>
    <x v="545"/>
  </r>
  <r>
    <s v="tt0417741"/>
    <x v="1524"/>
    <x v="1524"/>
    <n v="153"/>
    <x v="2"/>
    <n v="2.5499999999999998"/>
    <x v="5"/>
    <x v="5"/>
    <s v="Family"/>
    <x v="2"/>
    <x v="1"/>
    <n v="578478"/>
    <n v="250000000"/>
    <x v="1522"/>
    <x v="1529"/>
    <x v="3"/>
    <x v="1356"/>
    <n v="6"/>
    <x v="7"/>
    <x v="86"/>
    <x v="0"/>
    <x v="623"/>
  </r>
  <r>
    <s v="tt0418279"/>
    <x v="1525"/>
    <x v="1525"/>
    <n v="144"/>
    <x v="2"/>
    <n v="2.4"/>
    <x v="5"/>
    <x v="5"/>
    <s v="Sci-Fi"/>
    <x v="16"/>
    <x v="1"/>
    <n v="665305"/>
    <n v="150000000"/>
    <x v="1523"/>
    <x v="1530"/>
    <x v="3"/>
    <x v="1137"/>
    <n v="12"/>
    <x v="6"/>
    <x v="81"/>
    <x v="0"/>
    <x v="281"/>
  </r>
  <r>
    <s v="tt0418689"/>
    <x v="1526"/>
    <x v="1526"/>
    <n v="135"/>
    <x v="2"/>
    <n v="2.25"/>
    <x v="5"/>
    <x v="5"/>
    <s v="Drama"/>
    <x v="1"/>
    <x v="1"/>
    <n v="127723"/>
    <n v="90000000"/>
    <x v="1524"/>
    <x v="1531"/>
    <x v="2"/>
    <x v="1357"/>
    <n v="9"/>
    <x v="4"/>
    <x v="80"/>
    <x v="0"/>
    <x v="18"/>
  </r>
  <r>
    <s v="tt0418763"/>
    <x v="1527"/>
    <x v="1527"/>
    <n v="125"/>
    <x v="2"/>
    <n v="2.0833333333333335"/>
    <x v="2"/>
    <x v="3"/>
    <s v="War"/>
    <x v="16"/>
    <x v="1"/>
    <n v="202062"/>
    <n v="72000000"/>
    <x v="1525"/>
    <x v="1532"/>
    <x v="0"/>
    <x v="1358"/>
    <n v="27"/>
    <x v="4"/>
    <x v="70"/>
    <x v="0"/>
    <x v="437"/>
  </r>
  <r>
    <s v="tt0418819"/>
    <x v="1528"/>
    <x v="1528"/>
    <n v="93"/>
    <x v="0"/>
    <n v="1.55"/>
    <x v="7"/>
    <x v="4"/>
    <s v="Thriller"/>
    <x v="27"/>
    <x v="0"/>
    <n v="99717"/>
    <n v="15000000"/>
    <x v="1526"/>
    <x v="1533"/>
    <x v="0"/>
    <x v="1359"/>
    <n v="18"/>
    <x v="6"/>
    <x v="70"/>
    <x v="0"/>
    <x v="52"/>
  </r>
  <r>
    <s v="tt0419706"/>
    <x v="1529"/>
    <x v="1529"/>
    <n v="105"/>
    <x v="0"/>
    <n v="1.75"/>
    <x v="5"/>
    <x v="10"/>
    <s v="Sci-Fi"/>
    <x v="50"/>
    <x v="3"/>
    <n v="117478"/>
    <n v="60000000"/>
    <x v="1527"/>
    <x v="1534"/>
    <x v="2"/>
    <x v="1261"/>
    <n v="20"/>
    <x v="4"/>
    <x v="70"/>
    <x v="0"/>
    <x v="432"/>
  </r>
  <r>
    <s v="tt0419887"/>
    <x v="1530"/>
    <x v="1530"/>
    <n v="128"/>
    <x v="2"/>
    <n v="2.1333333333333333"/>
    <x v="3"/>
    <x v="11"/>
    <s v="unknows"/>
    <x v="2"/>
    <x v="1"/>
    <n v="81924"/>
    <n v="20000000"/>
    <x v="1528"/>
    <x v="1535"/>
    <x v="0"/>
    <x v="1360"/>
    <m/>
    <x v="11"/>
    <x v="98"/>
    <x v="0"/>
    <x v="527"/>
  </r>
  <r>
    <s v="tt0420223"/>
    <x v="1531"/>
    <x v="1531"/>
    <n v="113"/>
    <x v="0"/>
    <n v="1.8833333333333333"/>
    <x v="0"/>
    <x v="3"/>
    <s v="Fantasy"/>
    <x v="15"/>
    <x v="1"/>
    <n v="234573"/>
    <n v="30000000"/>
    <x v="1529"/>
    <x v="1536"/>
    <x v="0"/>
    <x v="1311"/>
    <n v="9"/>
    <x v="9"/>
    <x v="80"/>
    <x v="0"/>
    <x v="527"/>
  </r>
  <r>
    <s v="tt0420294"/>
    <x v="1532"/>
    <x v="1532"/>
    <n v="91"/>
    <x v="0"/>
    <n v="1.5166666666666666"/>
    <x v="7"/>
    <x v="11"/>
    <s v="unknows"/>
    <x v="24"/>
    <x v="3"/>
    <n v="76364"/>
    <n v="16000000"/>
    <x v="1530"/>
    <x v="1537"/>
    <x v="0"/>
    <x v="1361"/>
    <n v="5"/>
    <x v="4"/>
    <x v="80"/>
    <x v="0"/>
    <x v="686"/>
  </r>
  <r>
    <s v="tt0420332"/>
    <x v="1533"/>
    <x v="1533"/>
    <n v="192"/>
    <x v="2"/>
    <n v="3.2"/>
    <x v="3"/>
    <x v="19"/>
    <s v="Musical"/>
    <x v="10"/>
    <x v="1"/>
    <n v="56015"/>
    <n v="7000000"/>
    <x v="1531"/>
    <x v="1538"/>
    <x v="2"/>
    <x v="1259"/>
    <n v="12"/>
    <x v="5"/>
    <x v="77"/>
    <x v="0"/>
    <x v="687"/>
  </r>
  <r>
    <s v="tt0421054"/>
    <x v="1534"/>
    <x v="1534"/>
    <n v="127"/>
    <x v="2"/>
    <n v="2.1166666666666667"/>
    <x v="5"/>
    <x v="18"/>
    <s v="Crime"/>
    <x v="32"/>
    <x v="3"/>
    <n v="68819"/>
    <n v="50000000"/>
    <x v="1532"/>
    <x v="1539"/>
    <x v="2"/>
    <x v="1362"/>
    <n v="25"/>
    <x v="9"/>
    <x v="70"/>
    <x v="0"/>
    <x v="148"/>
  </r>
  <r>
    <s v="tt0421073"/>
    <x v="1535"/>
    <x v="1535"/>
    <n v="109"/>
    <x v="0"/>
    <n v="1.8166666666666667"/>
    <x v="5"/>
    <x v="6"/>
    <s v="Thriller"/>
    <x v="22"/>
    <x v="0"/>
    <n v="119121"/>
    <n v="20000000"/>
    <x v="1533"/>
    <x v="1540"/>
    <x v="0"/>
    <x v="1363"/>
    <n v="3"/>
    <x v="8"/>
    <x v="79"/>
    <x v="0"/>
    <x v="688"/>
  </r>
  <r>
    <s v="tt0421206"/>
    <x v="1536"/>
    <x v="1536"/>
    <n v="125"/>
    <x v="2"/>
    <n v="2.0833333333333335"/>
    <x v="2"/>
    <x v="6"/>
    <s v="Drama"/>
    <x v="16"/>
    <x v="1"/>
    <n v="79430"/>
    <n v="30000000"/>
    <x v="1534"/>
    <x v="1541"/>
    <x v="0"/>
    <x v="1364"/>
    <n v="5"/>
    <x v="9"/>
    <x v="80"/>
    <x v="0"/>
    <x v="689"/>
  </r>
  <r>
    <s v="tt0421238"/>
    <x v="1537"/>
    <x v="1537"/>
    <n v="104"/>
    <x v="0"/>
    <n v="1.7333333333333334"/>
    <x v="4"/>
    <x v="3"/>
    <s v="Western"/>
    <x v="21"/>
    <x v="1"/>
    <n v="54376"/>
    <n v="20000000"/>
    <x v="1535"/>
    <x v="1542"/>
    <x v="2"/>
    <x v="1365"/>
    <n v="12"/>
    <x v="9"/>
    <x v="70"/>
    <x v="0"/>
    <x v="690"/>
  </r>
  <r>
    <s v="tt0421239"/>
    <x v="1538"/>
    <x v="1538"/>
    <n v="85"/>
    <x v="1"/>
    <n v="1.4166666666666667"/>
    <x v="14"/>
    <x v="11"/>
    <s v="unknows"/>
    <x v="7"/>
    <x v="0"/>
    <n v="132452"/>
    <n v="26000000"/>
    <x v="1536"/>
    <x v="1543"/>
    <x v="0"/>
    <x v="1329"/>
    <n v="10"/>
    <x v="6"/>
    <x v="70"/>
    <x v="0"/>
    <x v="111"/>
  </r>
  <r>
    <s v="tt0421715"/>
    <x v="1539"/>
    <x v="1539"/>
    <n v="166"/>
    <x v="2"/>
    <n v="2.7666666666666666"/>
    <x v="3"/>
    <x v="0"/>
    <s v="Romance"/>
    <x v="10"/>
    <x v="1"/>
    <n v="681300"/>
    <n v="150000000"/>
    <x v="1537"/>
    <x v="1544"/>
    <x v="3"/>
    <x v="1366"/>
    <n v="10"/>
    <x v="0"/>
    <x v="79"/>
    <x v="0"/>
    <x v="221"/>
  </r>
  <r>
    <s v="tt0422720"/>
    <x v="1540"/>
    <x v="1540"/>
    <n v="123"/>
    <x v="2"/>
    <n v="2.0499999999999998"/>
    <x v="2"/>
    <x v="3"/>
    <s v="History"/>
    <x v="7"/>
    <x v="0"/>
    <n v="118239"/>
    <n v="40000000"/>
    <x v="1538"/>
    <x v="1545"/>
    <x v="0"/>
    <x v="1367"/>
    <n v="24"/>
    <x v="12"/>
    <x v="80"/>
    <x v="0"/>
    <x v="424"/>
  </r>
  <r>
    <s v="tt0423294"/>
    <x v="1541"/>
    <x v="1541"/>
    <n v="85"/>
    <x v="1"/>
    <n v="1.4166666666666667"/>
    <x v="1"/>
    <x v="1"/>
    <s v="Comedy"/>
    <x v="13"/>
    <x v="0"/>
    <n v="88034"/>
    <n v="100000000"/>
    <x v="1539"/>
    <x v="1546"/>
    <x v="0"/>
    <x v="1368"/>
    <n v="2"/>
    <x v="6"/>
    <x v="81"/>
    <x v="0"/>
    <x v="691"/>
  </r>
  <r>
    <s v="tt0423866"/>
    <x v="1542"/>
    <x v="1542"/>
    <n v="88"/>
    <x v="1"/>
    <n v="1.4666666666666666"/>
    <x v="4"/>
    <x v="3"/>
    <s v="Romance"/>
    <x v="4"/>
    <x v="1"/>
    <n v="57395"/>
    <n v="1000000"/>
    <x v="1540"/>
    <x v="1547"/>
    <x v="1"/>
    <x v="1369"/>
    <n v="7"/>
    <x v="9"/>
    <x v="77"/>
    <x v="0"/>
    <x v="692"/>
  </r>
  <r>
    <s v="tt0423977"/>
    <x v="1543"/>
    <x v="1543"/>
    <n v="97"/>
    <x v="0"/>
    <n v="1.6166666666666667"/>
    <x v="0"/>
    <x v="3"/>
    <s v="Romance"/>
    <x v="17"/>
    <x v="0"/>
    <n v="66272"/>
    <n v="12000000"/>
    <x v="1541"/>
    <x v="1548"/>
    <x v="2"/>
    <x v="1370"/>
    <n v="1"/>
    <x v="12"/>
    <x v="81"/>
    <x v="0"/>
    <x v="693"/>
  </r>
  <r>
    <s v="tt0424095"/>
    <x v="1544"/>
    <x v="1544"/>
    <n v="85"/>
    <x v="1"/>
    <n v="1.4166666666666667"/>
    <x v="5"/>
    <x v="5"/>
    <s v="Animation"/>
    <x v="5"/>
    <x v="0"/>
    <n v="135486"/>
    <n v="149000000"/>
    <x v="1542"/>
    <x v="1549"/>
    <x v="0"/>
    <x v="1371"/>
    <n v="22"/>
    <x v="4"/>
    <x v="80"/>
    <x v="0"/>
    <x v="694"/>
  </r>
  <r>
    <s v="tt0424136"/>
    <x v="1545"/>
    <x v="1545"/>
    <n v="104"/>
    <x v="0"/>
    <n v="1.7333333333333334"/>
    <x v="3"/>
    <x v="16"/>
    <s v="unknows"/>
    <x v="16"/>
    <x v="1"/>
    <n v="166317"/>
    <n v="950000"/>
    <x v="1543"/>
    <x v="1550"/>
    <x v="1"/>
    <x v="1285"/>
    <m/>
    <x v="11"/>
    <x v="95"/>
    <x v="0"/>
    <x v="646"/>
  </r>
  <r>
    <s v="tt0424345"/>
    <x v="1546"/>
    <x v="1546"/>
    <n v="97"/>
    <x v="0"/>
    <n v="1.6166666666666667"/>
    <x v="0"/>
    <x v="11"/>
    <s v="unknows"/>
    <x v="21"/>
    <x v="1"/>
    <n v="139558"/>
    <n v="5000000"/>
    <x v="1544"/>
    <x v="1551"/>
    <x v="0"/>
    <x v="1372"/>
    <n v="26"/>
    <x v="12"/>
    <x v="80"/>
    <x v="0"/>
    <x v="260"/>
  </r>
  <r>
    <s v="tt0425061"/>
    <x v="1547"/>
    <x v="1547"/>
    <n v="110"/>
    <x v="0"/>
    <n v="1.8333333333333333"/>
    <x v="5"/>
    <x v="5"/>
    <s v="Comedy"/>
    <x v="7"/>
    <x v="0"/>
    <n v="225615"/>
    <n v="80000000"/>
    <x v="1545"/>
    <x v="1552"/>
    <x v="3"/>
    <x v="1373"/>
    <n v="19"/>
    <x v="6"/>
    <x v="79"/>
    <x v="0"/>
    <x v="268"/>
  </r>
  <r>
    <s v="tt0425123"/>
    <x v="1548"/>
    <x v="1548"/>
    <n v="95"/>
    <x v="0"/>
    <n v="1.5833333333333333"/>
    <x v="0"/>
    <x v="3"/>
    <s v="Fantasy"/>
    <x v="13"/>
    <x v="0"/>
    <n v="115662"/>
    <n v="58000000"/>
    <x v="1546"/>
    <x v="1553"/>
    <x v="0"/>
    <x v="1308"/>
    <n v="16"/>
    <x v="9"/>
    <x v="70"/>
    <x v="0"/>
    <x v="562"/>
  </r>
  <r>
    <s v="tt0425210"/>
    <x v="1549"/>
    <x v="1549"/>
    <n v="110"/>
    <x v="0"/>
    <n v="1.8333333333333333"/>
    <x v="4"/>
    <x v="3"/>
    <s v="Thriller"/>
    <x v="8"/>
    <x v="1"/>
    <n v="322110"/>
    <n v="27000000"/>
    <x v="1547"/>
    <x v="1554"/>
    <x v="0"/>
    <x v="1374"/>
    <n v="24"/>
    <x v="2"/>
    <x v="80"/>
    <x v="0"/>
    <x v="565"/>
  </r>
  <r>
    <s v="tt0425413"/>
    <x v="1550"/>
    <x v="1550"/>
    <n v="100"/>
    <x v="0"/>
    <n v="1.6666666666666667"/>
    <x v="0"/>
    <x v="7"/>
    <s v="Sport"/>
    <x v="7"/>
    <x v="0"/>
    <n v="69492"/>
    <n v="10000000"/>
    <x v="1548"/>
    <x v="1555"/>
    <x v="0"/>
    <x v="1034"/>
    <n v="7"/>
    <x v="9"/>
    <x v="81"/>
    <x v="0"/>
    <x v="695"/>
  </r>
  <r>
    <s v="tt0426592"/>
    <x v="1551"/>
    <x v="1551"/>
    <n v="75"/>
    <x v="1"/>
    <n v="1.25"/>
    <x v="5"/>
    <x v="2"/>
    <s v="Sci-Fi"/>
    <x v="48"/>
    <x v="3"/>
    <n v="73873"/>
    <n v="35000000"/>
    <x v="1549"/>
    <x v="1556"/>
    <x v="0"/>
    <x v="1375"/>
    <n v="27"/>
    <x v="3"/>
    <x v="79"/>
    <x v="0"/>
    <x v="696"/>
  </r>
  <r>
    <s v="tt0426931"/>
    <x v="1552"/>
    <x v="1552"/>
    <n v="114"/>
    <x v="0"/>
    <n v="1.9"/>
    <x v="3"/>
    <x v="8"/>
    <s v="unknows"/>
    <x v="3"/>
    <x v="1"/>
    <n v="110141"/>
    <n v="30000000"/>
    <x v="1550"/>
    <x v="1557"/>
    <x v="0"/>
    <x v="1360"/>
    <m/>
    <x v="11"/>
    <x v="98"/>
    <x v="0"/>
    <x v="697"/>
  </r>
  <r>
    <s v="tt0427152"/>
    <x v="1553"/>
    <x v="1553"/>
    <n v="114"/>
    <x v="0"/>
    <n v="1.9"/>
    <x v="0"/>
    <x v="11"/>
    <s v="unknows"/>
    <x v="32"/>
    <x v="3"/>
    <n v="109916"/>
    <n v="69000000"/>
    <x v="1551"/>
    <x v="1558"/>
    <x v="0"/>
    <x v="1376"/>
    <n v="19"/>
    <x v="7"/>
    <x v="96"/>
    <x v="0"/>
    <x v="329"/>
  </r>
  <r>
    <s v="tt0427229"/>
    <x v="1554"/>
    <x v="1554"/>
    <n v="97"/>
    <x v="0"/>
    <n v="1.6166666666666667"/>
    <x v="0"/>
    <x v="7"/>
    <s v="unknows"/>
    <x v="29"/>
    <x v="3"/>
    <n v="84409"/>
    <n v="50000000"/>
    <x v="1552"/>
    <x v="1559"/>
    <x v="0"/>
    <x v="1377"/>
    <n v="10"/>
    <x v="3"/>
    <x v="80"/>
    <x v="0"/>
    <x v="446"/>
  </r>
  <r>
    <s v="tt0427309"/>
    <x v="1555"/>
    <x v="1555"/>
    <n v="126"/>
    <x v="2"/>
    <n v="2.1"/>
    <x v="2"/>
    <x v="3"/>
    <s v="Romance"/>
    <x v="15"/>
    <x v="1"/>
    <n v="61608"/>
    <n v="15000000"/>
    <x v="1553"/>
    <x v="1560"/>
    <x v="0"/>
    <x v="1378"/>
    <n v="11"/>
    <x v="0"/>
    <x v="81"/>
    <x v="0"/>
    <x v="698"/>
  </r>
  <r>
    <s v="tt0427327"/>
    <x v="1556"/>
    <x v="1556"/>
    <n v="117"/>
    <x v="0"/>
    <n v="1.95"/>
    <x v="0"/>
    <x v="3"/>
    <s v="Musical"/>
    <x v="13"/>
    <x v="0"/>
    <n v="136499"/>
    <n v="75000000"/>
    <x v="1554"/>
    <x v="1561"/>
    <x v="3"/>
    <x v="1379"/>
    <n v="10"/>
    <x v="7"/>
    <x v="81"/>
    <x v="0"/>
    <x v="460"/>
  </r>
  <r>
    <s v="tt0427392"/>
    <x v="1557"/>
    <x v="1557"/>
    <n v="99"/>
    <x v="0"/>
    <n v="1.65"/>
    <x v="15"/>
    <x v="16"/>
    <s v="unknows"/>
    <x v="32"/>
    <x v="3"/>
    <n v="81538"/>
    <n v="80000000"/>
    <x v="1555"/>
    <x v="1562"/>
    <x v="2"/>
    <x v="1380"/>
    <n v="17"/>
    <x v="10"/>
    <x v="81"/>
    <x v="0"/>
    <x v="699"/>
  </r>
  <r>
    <s v="tt0427470"/>
    <x v="1558"/>
    <x v="1558"/>
    <n v="99"/>
    <x v="0"/>
    <n v="1.65"/>
    <x v="4"/>
    <x v="3"/>
    <s v="Thriller"/>
    <x v="16"/>
    <x v="1"/>
    <n v="60175"/>
    <n v="16000000"/>
    <x v="1556"/>
    <x v="1563"/>
    <x v="2"/>
    <x v="1381"/>
    <m/>
    <x v="11"/>
    <x v="99"/>
    <x v="0"/>
    <x v="609"/>
  </r>
  <r>
    <s v="tt0427944"/>
    <x v="1559"/>
    <x v="1559"/>
    <n v="92"/>
    <x v="0"/>
    <n v="1.5333333333333334"/>
    <x v="0"/>
    <x v="3"/>
    <s v="unknows"/>
    <x v="15"/>
    <x v="1"/>
    <n v="227005"/>
    <n v="6500000"/>
    <x v="1557"/>
    <x v="1564"/>
    <x v="0"/>
    <x v="1382"/>
    <n v="9"/>
    <x v="9"/>
    <x v="70"/>
    <x v="0"/>
    <x v="700"/>
  </r>
  <r>
    <s v="tt0428803"/>
    <x v="1560"/>
    <x v="1560"/>
    <n v="80"/>
    <x v="1"/>
    <n v="1.3333333333333333"/>
    <x v="13"/>
    <x v="19"/>
    <s v="unknows"/>
    <x v="15"/>
    <x v="1"/>
    <n v="59409"/>
    <n v="8000000"/>
    <x v="1558"/>
    <x v="1565"/>
    <x v="3"/>
    <x v="1243"/>
    <m/>
    <x v="11"/>
    <x v="93"/>
    <x v="0"/>
    <x v="701"/>
  </r>
  <r>
    <s v="tt0429493"/>
    <x v="1561"/>
    <x v="1561"/>
    <n v="117"/>
    <x v="0"/>
    <n v="1.95"/>
    <x v="5"/>
    <x v="5"/>
    <s v="Crime"/>
    <x v="13"/>
    <x v="0"/>
    <n v="266309"/>
    <n v="110000000"/>
    <x v="1559"/>
    <x v="1566"/>
    <x v="0"/>
    <x v="1383"/>
    <n v="3"/>
    <x v="6"/>
    <x v="96"/>
    <x v="0"/>
    <x v="702"/>
  </r>
  <r>
    <s v="tt0430105"/>
    <x v="1562"/>
    <x v="1562"/>
    <n v="109"/>
    <x v="0"/>
    <n v="1.8166666666666667"/>
    <x v="5"/>
    <x v="6"/>
    <s v="Drama"/>
    <x v="22"/>
    <x v="0"/>
    <n v="154062"/>
    <n v="45000000"/>
    <x v="1560"/>
    <x v="1567"/>
    <x v="0"/>
    <x v="1384"/>
    <n v="1"/>
    <x v="7"/>
    <x v="70"/>
    <x v="0"/>
    <x v="209"/>
  </r>
  <r>
    <s v="tt0430304"/>
    <x v="1563"/>
    <x v="1563"/>
    <n v="98"/>
    <x v="0"/>
    <n v="1.6333333333333333"/>
    <x v="0"/>
    <x v="6"/>
    <s v="unknows"/>
    <x v="53"/>
    <x v="3"/>
    <n v="58655"/>
    <n v="64000000"/>
    <x v="1561"/>
    <x v="1568"/>
    <x v="0"/>
    <x v="1385"/>
    <n v="13"/>
    <x v="7"/>
    <x v="80"/>
    <x v="0"/>
    <x v="441"/>
  </r>
  <r>
    <s v="tt0430357"/>
    <x v="1564"/>
    <x v="1564"/>
    <n v="132"/>
    <x v="2"/>
    <n v="2.2000000000000002"/>
    <x v="5"/>
    <x v="6"/>
    <s v="Drama"/>
    <x v="34"/>
    <x v="0"/>
    <n v="121909"/>
    <n v="135000000"/>
    <x v="1562"/>
    <x v="1569"/>
    <x v="0"/>
    <x v="1386"/>
    <n v="20"/>
    <x v="7"/>
    <x v="80"/>
    <x v="0"/>
    <x v="144"/>
  </r>
  <r>
    <s v="tt0430922"/>
    <x v="1565"/>
    <x v="1565"/>
    <n v="99"/>
    <x v="0"/>
    <n v="1.65"/>
    <x v="0"/>
    <x v="11"/>
    <s v="unknows"/>
    <x v="22"/>
    <x v="0"/>
    <n v="238405"/>
    <n v="28000000"/>
    <x v="1563"/>
    <x v="1570"/>
    <x v="0"/>
    <x v="1387"/>
    <n v="19"/>
    <x v="4"/>
    <x v="79"/>
    <x v="0"/>
    <x v="483"/>
  </r>
  <r>
    <s v="tt0431021"/>
    <x v="1566"/>
    <x v="1566"/>
    <n v="92"/>
    <x v="0"/>
    <n v="1.5333333333333334"/>
    <x v="7"/>
    <x v="9"/>
    <s v="Thriller"/>
    <x v="32"/>
    <x v="3"/>
    <n v="62629"/>
    <n v="14000000"/>
    <x v="1564"/>
    <x v="1571"/>
    <x v="0"/>
    <x v="1388"/>
    <n v="30"/>
    <x v="10"/>
    <x v="97"/>
    <x v="0"/>
    <x v="703"/>
  </r>
  <r>
    <s v="tt0431197"/>
    <x v="1567"/>
    <x v="1567"/>
    <n v="110"/>
    <x v="0"/>
    <n v="1.8333333333333333"/>
    <x v="5"/>
    <x v="3"/>
    <s v="Thriller"/>
    <x v="16"/>
    <x v="1"/>
    <n v="130971"/>
    <n v="70000000"/>
    <x v="1565"/>
    <x v="1572"/>
    <x v="0"/>
    <x v="1389"/>
    <n v="22"/>
    <x v="10"/>
    <x v="81"/>
    <x v="0"/>
    <x v="570"/>
  </r>
  <r>
    <s v="tt0431308"/>
    <x v="1568"/>
    <x v="1568"/>
    <n v="126"/>
    <x v="2"/>
    <n v="2.1"/>
    <x v="0"/>
    <x v="3"/>
    <s v="Romance"/>
    <x v="16"/>
    <x v="1"/>
    <n v="216209"/>
    <n v="30000000"/>
    <x v="1566"/>
    <x v="1573"/>
    <x v="3"/>
    <x v="1390"/>
    <n v="20"/>
    <x v="0"/>
    <x v="81"/>
    <x v="0"/>
    <x v="704"/>
  </r>
  <r>
    <s v="tt0432021"/>
    <x v="1569"/>
    <x v="1569"/>
    <n v="94"/>
    <x v="0"/>
    <n v="1.5666666666666667"/>
    <x v="5"/>
    <x v="10"/>
    <s v="Sci-Fi"/>
    <x v="27"/>
    <x v="0"/>
    <n v="202707"/>
    <n v="45000000"/>
    <x v="1567"/>
    <x v="1574"/>
    <x v="3"/>
    <x v="1391"/>
    <n v="20"/>
    <x v="9"/>
    <x v="81"/>
    <x v="0"/>
    <x v="140"/>
  </r>
  <r>
    <s v="tt0432283"/>
    <x v="1570"/>
    <x v="1570"/>
    <n v="87"/>
    <x v="1"/>
    <n v="1.45"/>
    <x v="1"/>
    <x v="1"/>
    <s v="Comedy"/>
    <x v="4"/>
    <x v="1"/>
    <n v="260018"/>
    <n v="40000000"/>
    <x v="1568"/>
    <x v="1575"/>
    <x v="0"/>
    <x v="1392"/>
    <n v="14"/>
    <x v="4"/>
    <x v="86"/>
    <x v="0"/>
    <x v="308"/>
  </r>
  <r>
    <s v="tt0432348"/>
    <x v="1571"/>
    <x v="1571"/>
    <n v="93"/>
    <x v="0"/>
    <n v="1.55"/>
    <x v="7"/>
    <x v="9"/>
    <s v="unknows"/>
    <x v="5"/>
    <x v="0"/>
    <n v="271084"/>
    <n v="4000000"/>
    <x v="1569"/>
    <x v="1576"/>
    <x v="3"/>
    <x v="1393"/>
    <n v="28"/>
    <x v="4"/>
    <x v="70"/>
    <x v="0"/>
    <x v="705"/>
  </r>
  <r>
    <s v="tt0433035"/>
    <x v="1572"/>
    <x v="1572"/>
    <n v="127"/>
    <x v="2"/>
    <n v="2.1166666666666667"/>
    <x v="5"/>
    <x v="3"/>
    <s v="Sci-Fi"/>
    <x v="1"/>
    <x v="1"/>
    <n v="348153"/>
    <n v="110000000"/>
    <x v="1570"/>
    <x v="1577"/>
    <x v="3"/>
    <x v="1394"/>
    <n v="6"/>
    <x v="9"/>
    <x v="92"/>
    <x v="0"/>
    <x v="543"/>
  </r>
  <r>
    <s v="tt0433362"/>
    <x v="1573"/>
    <x v="1573"/>
    <n v="98"/>
    <x v="0"/>
    <n v="1.6333333333333333"/>
    <x v="5"/>
    <x v="10"/>
    <s v="Sci-Fi"/>
    <x v="0"/>
    <x v="0"/>
    <n v="133558"/>
    <n v="20000000"/>
    <x v="1571"/>
    <x v="1578"/>
    <x v="0"/>
    <x v="1320"/>
    <n v="11"/>
    <x v="9"/>
    <x v="86"/>
    <x v="0"/>
    <x v="706"/>
  </r>
  <r>
    <s v="tt0433383"/>
    <x v="1574"/>
    <x v="1574"/>
    <n v="93"/>
    <x v="0"/>
    <n v="1.55"/>
    <x v="2"/>
    <x v="3"/>
    <s v="History"/>
    <x v="3"/>
    <x v="1"/>
    <n v="100450"/>
    <n v="7000000"/>
    <x v="1572"/>
    <x v="1579"/>
    <x v="0"/>
    <x v="1322"/>
    <n v="1"/>
    <x v="9"/>
    <x v="70"/>
    <x v="0"/>
    <x v="512"/>
  </r>
  <r>
    <s v="tt0433386"/>
    <x v="1575"/>
    <x v="1575"/>
    <n v="102"/>
    <x v="0"/>
    <n v="1.7"/>
    <x v="7"/>
    <x v="16"/>
    <s v="unknows"/>
    <x v="31"/>
    <x v="3"/>
    <n v="51016"/>
    <n v="20000000"/>
    <x v="1573"/>
    <x v="1580"/>
    <x v="0"/>
    <x v="1395"/>
    <n v="12"/>
    <x v="4"/>
    <x v="80"/>
    <x v="0"/>
    <x v="650"/>
  </r>
  <r>
    <s v="tt0433387"/>
    <x v="1576"/>
    <x v="1576"/>
    <n v="116"/>
    <x v="0"/>
    <n v="1.9333333333333333"/>
    <x v="5"/>
    <x v="6"/>
    <s v="Drama"/>
    <x v="22"/>
    <x v="0"/>
    <n v="67841"/>
    <n v="2000000"/>
    <x v="1574"/>
    <x v="1581"/>
    <x v="1"/>
    <x v="1214"/>
    <n v="5"/>
    <x v="12"/>
    <x v="70"/>
    <x v="0"/>
    <x v="688"/>
  </r>
  <r>
    <s v="tt0434409"/>
    <x v="1577"/>
    <x v="1577"/>
    <n v="132"/>
    <x v="2"/>
    <n v="2.2000000000000002"/>
    <x v="5"/>
    <x v="3"/>
    <s v="Sci-Fi"/>
    <x v="18"/>
    <x v="2"/>
    <n v="1159864"/>
    <n v="54000000"/>
    <x v="1575"/>
    <x v="1582"/>
    <x v="0"/>
    <x v="1396"/>
    <n v="11"/>
    <x v="0"/>
    <x v="70"/>
    <x v="0"/>
    <x v="707"/>
  </r>
  <r>
    <s v="tt0435651"/>
    <x v="1578"/>
    <x v="1578"/>
    <n v="97"/>
    <x v="0"/>
    <n v="1.6166666666666667"/>
    <x v="3"/>
    <x v="7"/>
    <s v="Sci-Fi"/>
    <x v="0"/>
    <x v="0"/>
    <n v="123594"/>
    <n v="25000000"/>
    <x v="1576"/>
    <x v="1583"/>
    <x v="0"/>
    <x v="1397"/>
    <n v="11"/>
    <x v="10"/>
    <x v="89"/>
    <x v="0"/>
    <x v="230"/>
  </r>
  <r>
    <s v="tt0435705"/>
    <x v="1579"/>
    <x v="1579"/>
    <n v="96"/>
    <x v="0"/>
    <n v="1.6"/>
    <x v="5"/>
    <x v="4"/>
    <s v="Thriller"/>
    <x v="27"/>
    <x v="0"/>
    <n v="164139"/>
    <n v="70000000"/>
    <x v="1577"/>
    <x v="1584"/>
    <x v="1"/>
    <x v="1398"/>
    <n v="25"/>
    <x v="8"/>
    <x v="81"/>
    <x v="0"/>
    <x v="338"/>
  </r>
  <r>
    <s v="tt0435761"/>
    <x v="1580"/>
    <x v="1580"/>
    <n v="103"/>
    <x v="0"/>
    <n v="1.7166666666666666"/>
    <x v="1"/>
    <x v="1"/>
    <s v="Comedy"/>
    <x v="6"/>
    <x v="2"/>
    <n v="874412"/>
    <n v="200000000"/>
    <x v="1578"/>
    <x v="1585"/>
    <x v="3"/>
    <x v="1399"/>
    <n v="12"/>
    <x v="6"/>
    <x v="96"/>
    <x v="0"/>
    <x v="708"/>
  </r>
  <r>
    <s v="tt0437086"/>
    <x v="1581"/>
    <x v="1581"/>
    <n v="122"/>
    <x v="2"/>
    <n v="2.0333333333333332"/>
    <x v="5"/>
    <x v="5"/>
    <s v="Sci-Fi"/>
    <x v="21"/>
    <x v="1"/>
    <n v="286365"/>
    <n v="170000000"/>
    <x v="1579"/>
    <x v="1586"/>
    <x v="3"/>
    <x v="1400"/>
    <n v="31"/>
    <x v="1"/>
    <x v="94"/>
    <x v="0"/>
    <x v="227"/>
  </r>
  <r>
    <s v="tt0437863"/>
    <x v="1582"/>
    <x v="1582"/>
    <n v="85"/>
    <x v="1"/>
    <n v="1.4166666666666667"/>
    <x v="0"/>
    <x v="15"/>
    <s v="unknows"/>
    <x v="38"/>
    <x v="3"/>
    <n v="54074"/>
    <n v="33000000"/>
    <x v="1580"/>
    <x v="1587"/>
    <x v="0"/>
    <x v="1401"/>
    <n v="7"/>
    <x v="8"/>
    <x v="80"/>
    <x v="0"/>
    <x v="315"/>
  </r>
  <r>
    <s v="tt0438097"/>
    <x v="1583"/>
    <x v="1583"/>
    <n v="91"/>
    <x v="0"/>
    <n v="1.5166666666666666"/>
    <x v="1"/>
    <x v="1"/>
    <s v="Comedy"/>
    <x v="22"/>
    <x v="0"/>
    <n v="291260"/>
    <n v="80000000"/>
    <x v="1581"/>
    <x v="1588"/>
    <x v="3"/>
    <x v="1402"/>
    <n v="29"/>
    <x v="3"/>
    <x v="80"/>
    <x v="0"/>
    <x v="709"/>
  </r>
  <r>
    <s v="tt0438488"/>
    <x v="1584"/>
    <x v="1584"/>
    <n v="115"/>
    <x v="0"/>
    <n v="1.9166666666666667"/>
    <x v="5"/>
    <x v="5"/>
    <s v="Sci-Fi"/>
    <x v="7"/>
    <x v="0"/>
    <n v="373136"/>
    <n v="200000000"/>
    <x v="1582"/>
    <x v="1589"/>
    <x v="3"/>
    <x v="1403"/>
    <n v="14"/>
    <x v="12"/>
    <x v="86"/>
    <x v="0"/>
    <x v="426"/>
  </r>
  <r>
    <s v="tt0439572"/>
    <x v="1585"/>
    <x v="1585"/>
    <n v="144"/>
    <x v="2"/>
    <n v="2.4"/>
    <x v="5"/>
    <x v="5"/>
    <s v="Fantasy"/>
    <x v="13"/>
    <x v="0"/>
    <n v="184330"/>
    <n v="200000000"/>
    <x v="1583"/>
    <x v="1590"/>
    <x v="0"/>
    <x v="1404"/>
    <n v="14"/>
    <x v="6"/>
    <x v="100"/>
    <x v="0"/>
    <x v="710"/>
  </r>
  <r>
    <s v="tt0439815"/>
    <x v="1586"/>
    <x v="1586"/>
    <n v="95"/>
    <x v="0"/>
    <n v="1.5833333333333333"/>
    <x v="0"/>
    <x v="10"/>
    <s v="Sci-Fi"/>
    <x v="7"/>
    <x v="0"/>
    <n v="87484"/>
    <n v="15000000"/>
    <x v="1584"/>
    <x v="1591"/>
    <x v="2"/>
    <x v="1405"/>
    <n v="31"/>
    <x v="3"/>
    <x v="80"/>
    <x v="0"/>
    <x v="711"/>
  </r>
  <r>
    <s v="tt0440963"/>
    <x v="1587"/>
    <x v="1587"/>
    <n v="115"/>
    <x v="0"/>
    <n v="1.9166666666666667"/>
    <x v="5"/>
    <x v="9"/>
    <s v="Thriller"/>
    <x v="9"/>
    <x v="2"/>
    <n v="651110"/>
    <n v="110000000"/>
    <x v="1585"/>
    <x v="1592"/>
    <x v="3"/>
    <x v="1406"/>
    <n v="25"/>
    <x v="7"/>
    <x v="81"/>
    <x v="0"/>
    <x v="619"/>
  </r>
  <r>
    <s v="tt0441773"/>
    <x v="1588"/>
    <x v="1588"/>
    <n v="92"/>
    <x v="0"/>
    <n v="1.5333333333333334"/>
    <x v="5"/>
    <x v="5"/>
    <s v="Animation"/>
    <x v="2"/>
    <x v="1"/>
    <n v="502093"/>
    <n v="130000000"/>
    <x v="1586"/>
    <x v="1593"/>
    <x v="3"/>
    <x v="1407"/>
    <n v="15"/>
    <x v="12"/>
    <x v="79"/>
    <x v="0"/>
    <x v="712"/>
  </r>
  <r>
    <s v="tt0442933"/>
    <x v="1589"/>
    <x v="1589"/>
    <n v="115"/>
    <x v="0"/>
    <n v="1.9166666666666667"/>
    <x v="5"/>
    <x v="5"/>
    <s v="Animation"/>
    <x v="33"/>
    <x v="0"/>
    <n v="172345"/>
    <n v="150000000"/>
    <x v="1587"/>
    <x v="1594"/>
    <x v="0"/>
    <x v="1408"/>
    <n v="5"/>
    <x v="5"/>
    <x v="81"/>
    <x v="0"/>
    <x v="115"/>
  </r>
  <r>
    <s v="tt0443272"/>
    <x v="1590"/>
    <x v="1590"/>
    <n v="150"/>
    <x v="2"/>
    <n v="2.5"/>
    <x v="2"/>
    <x v="3"/>
    <s v="History"/>
    <x v="21"/>
    <x v="1"/>
    <n v="268926"/>
    <n v="65000000"/>
    <x v="1588"/>
    <x v="1595"/>
    <x v="3"/>
    <x v="1409"/>
    <n v="8"/>
    <x v="4"/>
    <x v="97"/>
    <x v="0"/>
    <x v="33"/>
  </r>
  <r>
    <s v="tt0443274"/>
    <x v="1591"/>
    <x v="1591"/>
    <n v="90"/>
    <x v="0"/>
    <n v="1.5"/>
    <x v="5"/>
    <x v="6"/>
    <s v="Drama"/>
    <x v="5"/>
    <x v="0"/>
    <n v="153073"/>
    <n v="40000000"/>
    <x v="1589"/>
    <x v="1596"/>
    <x v="3"/>
    <x v="1410"/>
    <n v="13"/>
    <x v="2"/>
    <x v="79"/>
    <x v="0"/>
    <x v="713"/>
  </r>
  <r>
    <s v="tt0443453"/>
    <x v="1592"/>
    <x v="1592"/>
    <n v="84"/>
    <x v="1"/>
    <n v="1.4"/>
    <x v="0"/>
    <x v="11"/>
    <s v="unknows"/>
    <x v="3"/>
    <x v="1"/>
    <n v="432090"/>
    <n v="18000000"/>
    <x v="1590"/>
    <x v="1597"/>
    <x v="3"/>
    <x v="1411"/>
    <n v="4"/>
    <x v="10"/>
    <x v="80"/>
    <x v="0"/>
    <x v="714"/>
  </r>
  <r>
    <s v="tt0443489"/>
    <x v="1593"/>
    <x v="1593"/>
    <n v="130"/>
    <x v="2"/>
    <n v="2.1666666666666665"/>
    <x v="3"/>
    <x v="8"/>
    <s v="Musical"/>
    <x v="5"/>
    <x v="0"/>
    <n v="76260"/>
    <n v="70000000"/>
    <x v="1591"/>
    <x v="1598"/>
    <x v="0"/>
    <x v="1412"/>
    <n v="19"/>
    <x v="12"/>
    <x v="80"/>
    <x v="0"/>
    <x v="602"/>
  </r>
  <r>
    <s v="tt0443536"/>
    <x v="1594"/>
    <x v="1594"/>
    <n v="80"/>
    <x v="1"/>
    <n v="1.3333333333333333"/>
    <x v="1"/>
    <x v="1"/>
    <s v="Comedy"/>
    <x v="7"/>
    <x v="0"/>
    <n v="65006"/>
    <n v="30000000"/>
    <x v="1592"/>
    <x v="1599"/>
    <x v="0"/>
    <x v="1413"/>
    <n v="16"/>
    <x v="0"/>
    <x v="70"/>
    <x v="0"/>
    <x v="715"/>
  </r>
  <r>
    <s v="tt0443543"/>
    <x v="1595"/>
    <x v="1595"/>
    <n v="110"/>
    <x v="0"/>
    <n v="1.8333333333333333"/>
    <x v="3"/>
    <x v="0"/>
    <s v="Mystery"/>
    <x v="15"/>
    <x v="1"/>
    <n v="385200"/>
    <n v="16500000"/>
    <x v="1593"/>
    <x v="1600"/>
    <x v="0"/>
    <x v="1414"/>
    <n v="22"/>
    <x v="1"/>
    <x v="80"/>
    <x v="0"/>
    <x v="716"/>
  </r>
  <r>
    <s v="tt0443632"/>
    <x v="1596"/>
    <x v="1596"/>
    <n v="108"/>
    <x v="0"/>
    <n v="1.8"/>
    <x v="5"/>
    <x v="6"/>
    <s v="Thriller"/>
    <x v="28"/>
    <x v="0"/>
    <n v="51601"/>
    <n v="60000000"/>
    <x v="1594"/>
    <x v="1601"/>
    <x v="0"/>
    <x v="1415"/>
    <n v="19"/>
    <x v="8"/>
    <x v="80"/>
    <x v="0"/>
    <x v="499"/>
  </r>
  <r>
    <s v="tt0443649"/>
    <x v="1597"/>
    <x v="1597"/>
    <n v="109"/>
    <x v="0"/>
    <n v="1.8166666666666667"/>
    <x v="5"/>
    <x v="5"/>
    <s v="Drama"/>
    <x v="30"/>
    <x v="3"/>
    <n v="134387"/>
    <n v="105000000"/>
    <x v="1595"/>
    <x v="1602"/>
    <x v="3"/>
    <x v="1416"/>
    <n v="22"/>
    <x v="2"/>
    <x v="79"/>
    <x v="0"/>
    <x v="233"/>
  </r>
  <r>
    <s v="tt0443680"/>
    <x v="1598"/>
    <x v="1598"/>
    <n v="160"/>
    <x v="2"/>
    <n v="2.6666666666666665"/>
    <x v="2"/>
    <x v="6"/>
    <s v="Drama"/>
    <x v="15"/>
    <x v="1"/>
    <n v="189987"/>
    <n v="30000000"/>
    <x v="1596"/>
    <x v="1603"/>
    <x v="2"/>
    <x v="1417"/>
    <n v="2"/>
    <x v="9"/>
    <x v="81"/>
    <x v="0"/>
    <x v="717"/>
  </r>
  <r>
    <s v="tt0443701"/>
    <x v="1599"/>
    <x v="1599"/>
    <n v="104"/>
    <x v="0"/>
    <n v="1.7333333333333334"/>
    <x v="4"/>
    <x v="3"/>
    <s v="Horror"/>
    <x v="32"/>
    <x v="3"/>
    <n v="93324"/>
    <n v="30000000"/>
    <x v="1597"/>
    <x v="1604"/>
    <x v="0"/>
    <x v="1418"/>
    <n v="24"/>
    <x v="7"/>
    <x v="79"/>
    <x v="0"/>
    <x v="718"/>
  </r>
  <r>
    <s v="tt0443706"/>
    <x v="1600"/>
    <x v="1600"/>
    <n v="157"/>
    <x v="2"/>
    <n v="2.6166666666666667"/>
    <x v="4"/>
    <x v="3"/>
    <s v="Mystery"/>
    <x v="8"/>
    <x v="1"/>
    <n v="579861"/>
    <n v="65000000"/>
    <x v="1598"/>
    <x v="1605"/>
    <x v="0"/>
    <x v="1419"/>
    <n v="28"/>
    <x v="2"/>
    <x v="81"/>
    <x v="0"/>
    <x v="221"/>
  </r>
  <r>
    <s v="tt0445922"/>
    <x v="1601"/>
    <x v="1601"/>
    <n v="133"/>
    <x v="2"/>
    <n v="2.2166666666666668"/>
    <x v="3"/>
    <x v="0"/>
    <s v="History"/>
    <x v="21"/>
    <x v="1"/>
    <n v="113324"/>
    <n v="45000000"/>
    <x v="1599"/>
    <x v="1606"/>
    <x v="2"/>
    <x v="1349"/>
    <n v="9"/>
    <x v="9"/>
    <x v="81"/>
    <x v="0"/>
    <x v="373"/>
  </r>
  <r>
    <s v="tt0445934"/>
    <x v="1602"/>
    <x v="1602"/>
    <n v="93"/>
    <x v="0"/>
    <n v="1.55"/>
    <x v="0"/>
    <x v="15"/>
    <s v="unknows"/>
    <x v="33"/>
    <x v="0"/>
    <n v="175340"/>
    <n v="61000000"/>
    <x v="1600"/>
    <x v="1607"/>
    <x v="0"/>
    <x v="1420"/>
    <n v="30"/>
    <x v="3"/>
    <x v="81"/>
    <x v="0"/>
    <x v="719"/>
  </r>
  <r>
    <s v="tt0445990"/>
    <x v="1603"/>
    <x v="1603"/>
    <n v="105"/>
    <x v="0"/>
    <n v="1.75"/>
    <x v="2"/>
    <x v="3"/>
    <s v="Sport"/>
    <x v="16"/>
    <x v="1"/>
    <n v="74190"/>
    <n v="40000000"/>
    <x v="1601"/>
    <x v="1608"/>
    <x v="0"/>
    <x v="1421"/>
    <n v="25"/>
    <x v="10"/>
    <x v="80"/>
    <x v="0"/>
    <x v="720"/>
  </r>
  <r>
    <s v="tt0446029"/>
    <x v="1604"/>
    <x v="1604"/>
    <n v="112"/>
    <x v="0"/>
    <n v="1.8666666666666667"/>
    <x v="5"/>
    <x v="2"/>
    <s v="Fantasy"/>
    <x v="15"/>
    <x v="1"/>
    <n v="452231"/>
    <n v="60000000"/>
    <x v="1602"/>
    <x v="1609"/>
    <x v="2"/>
    <x v="1422"/>
    <n v="27"/>
    <x v="7"/>
    <x v="96"/>
    <x v="0"/>
    <x v="721"/>
  </r>
  <r>
    <s v="tt0446755"/>
    <x v="1605"/>
    <x v="1605"/>
    <n v="125"/>
    <x v="2"/>
    <n v="2.0833333333333335"/>
    <x v="3"/>
    <x v="7"/>
    <s v="unknows"/>
    <x v="3"/>
    <x v="1"/>
    <n v="95238"/>
    <n v="19400000"/>
    <x v="1603"/>
    <x v="1610"/>
    <x v="1"/>
    <x v="1423"/>
    <n v="13"/>
    <x v="0"/>
    <x v="80"/>
    <x v="0"/>
    <x v="722"/>
  </r>
  <r>
    <s v="tt0448011"/>
    <x v="1606"/>
    <x v="1606"/>
    <n v="121"/>
    <x v="2"/>
    <n v="2.0166666666666666"/>
    <x v="5"/>
    <x v="9"/>
    <s v="Sci-Fi"/>
    <x v="27"/>
    <x v="0"/>
    <n v="243972"/>
    <n v="50000000"/>
    <x v="1604"/>
    <x v="1611"/>
    <x v="3"/>
    <x v="1424"/>
    <n v="9"/>
    <x v="3"/>
    <x v="86"/>
    <x v="0"/>
    <x v="261"/>
  </r>
  <r>
    <s v="tt0448115"/>
    <x v="1607"/>
    <x v="1607"/>
    <n v="132"/>
    <x v="2"/>
    <n v="2.2000000000000002"/>
    <x v="5"/>
    <x v="5"/>
    <s v="Comedy"/>
    <x v="16"/>
    <x v="1"/>
    <n v="375142"/>
    <n v="100000000"/>
    <x v="1605"/>
    <x v="1612"/>
    <x v="3"/>
    <x v="1425"/>
    <n v="25"/>
    <x v="3"/>
    <x v="94"/>
    <x v="0"/>
    <x v="723"/>
  </r>
  <r>
    <s v="tt0448157"/>
    <x v="1608"/>
    <x v="1608"/>
    <n v="92"/>
    <x v="0"/>
    <n v="1.5333333333333334"/>
    <x v="5"/>
    <x v="2"/>
    <s v="Drama"/>
    <x v="0"/>
    <x v="0"/>
    <n v="503465"/>
    <n v="150000000"/>
    <x v="1606"/>
    <x v="1613"/>
    <x v="3"/>
    <x v="1426"/>
    <n v="16"/>
    <x v="6"/>
    <x v="79"/>
    <x v="0"/>
    <x v="570"/>
  </r>
  <r>
    <s v="tt0448694"/>
    <x v="1609"/>
    <x v="1609"/>
    <n v="90"/>
    <x v="0"/>
    <n v="1.5"/>
    <x v="5"/>
    <x v="5"/>
    <s v="Animation"/>
    <x v="5"/>
    <x v="0"/>
    <n v="187307"/>
    <n v="130000000"/>
    <x v="1607"/>
    <x v="1614"/>
    <x v="3"/>
    <x v="1427"/>
    <n v="23"/>
    <x v="4"/>
    <x v="92"/>
    <x v="0"/>
    <x v="724"/>
  </r>
  <r>
    <s v="tt0449010"/>
    <x v="1610"/>
    <x v="1610"/>
    <n v="104"/>
    <x v="0"/>
    <n v="1.7333333333333334"/>
    <x v="5"/>
    <x v="5"/>
    <s v="Family"/>
    <x v="30"/>
    <x v="3"/>
    <n v="129256"/>
    <n v="100000000"/>
    <x v="1608"/>
    <x v="1615"/>
    <x v="3"/>
    <x v="1150"/>
    <n v="11"/>
    <x v="0"/>
    <x v="80"/>
    <x v="0"/>
    <x v="725"/>
  </r>
  <r>
    <s v="tt0449059"/>
    <x v="1611"/>
    <x v="1611"/>
    <n v="101"/>
    <x v="0"/>
    <n v="1.6833333333333333"/>
    <x v="0"/>
    <x v="3"/>
    <s v="unknows"/>
    <x v="10"/>
    <x v="1"/>
    <n v="506594"/>
    <n v="8000000"/>
    <x v="1609"/>
    <x v="1616"/>
    <x v="0"/>
    <x v="1428"/>
    <n v="20"/>
    <x v="1"/>
    <x v="80"/>
    <x v="0"/>
    <x v="726"/>
  </r>
  <r>
    <s v="tt0449088"/>
    <x v="1612"/>
    <x v="1612"/>
    <n v="169"/>
    <x v="2"/>
    <n v="2.8166666666666669"/>
    <x v="5"/>
    <x v="5"/>
    <s v="Fantasy"/>
    <x v="1"/>
    <x v="1"/>
    <n v="679711"/>
    <n v="300000000"/>
    <x v="1610"/>
    <x v="1617"/>
    <x v="3"/>
    <x v="1269"/>
    <n v="19"/>
    <x v="12"/>
    <x v="81"/>
    <x v="0"/>
    <x v="353"/>
  </r>
  <r>
    <s v="tt0449089"/>
    <x v="1613"/>
    <x v="1613"/>
    <n v="99"/>
    <x v="0"/>
    <n v="1.65"/>
    <x v="1"/>
    <x v="2"/>
    <s v="Family"/>
    <x v="29"/>
    <x v="3"/>
    <n v="62682"/>
    <n v="50000000"/>
    <x v="1611"/>
    <x v="1618"/>
    <x v="0"/>
    <x v="1429"/>
    <n v="28"/>
    <x v="8"/>
    <x v="80"/>
    <x v="0"/>
    <x v="206"/>
  </r>
  <r>
    <s v="tt0449467"/>
    <x v="1614"/>
    <x v="1614"/>
    <n v="143"/>
    <x v="2"/>
    <n v="2.3833333333333333"/>
    <x v="3"/>
    <x v="11"/>
    <s v="unknows"/>
    <x v="15"/>
    <x v="1"/>
    <n v="313554"/>
    <n v="25000000"/>
    <x v="1612"/>
    <x v="1619"/>
    <x v="3"/>
    <x v="1430"/>
    <n v="23"/>
    <x v="12"/>
    <x v="80"/>
    <x v="0"/>
    <x v="486"/>
  </r>
  <r>
    <s v="tt0450188"/>
    <x v="1615"/>
    <x v="1615"/>
    <n v="140"/>
    <x v="2"/>
    <n v="2.3333333333333335"/>
    <x v="2"/>
    <x v="3"/>
    <s v="Music"/>
    <x v="2"/>
    <x v="1"/>
    <n v="89776"/>
    <n v="25000000"/>
    <x v="1613"/>
    <x v="1620"/>
    <x v="0"/>
    <x v="1431"/>
    <n v="8"/>
    <x v="2"/>
    <x v="81"/>
    <x v="0"/>
    <x v="727"/>
  </r>
  <r>
    <s v="tt0450232"/>
    <x v="1616"/>
    <x v="1616"/>
    <n v="102"/>
    <x v="0"/>
    <n v="1.7"/>
    <x v="5"/>
    <x v="3"/>
    <s v="Thriller"/>
    <x v="5"/>
    <x v="0"/>
    <n v="133698"/>
    <n v="52000000"/>
    <x v="1614"/>
    <x v="1621"/>
    <x v="0"/>
    <x v="1432"/>
    <n v="27"/>
    <x v="2"/>
    <x v="80"/>
    <x v="0"/>
    <x v="44"/>
  </r>
  <r>
    <s v="tt0450259"/>
    <x v="1617"/>
    <x v="1617"/>
    <n v="143"/>
    <x v="2"/>
    <n v="2.3833333333333333"/>
    <x v="1"/>
    <x v="3"/>
    <s v="Thriller"/>
    <x v="9"/>
    <x v="2"/>
    <n v="574931"/>
    <n v="100000000"/>
    <x v="1615"/>
    <x v="1622"/>
    <x v="0"/>
    <x v="1433"/>
    <n v="6"/>
    <x v="0"/>
    <x v="80"/>
    <x v="0"/>
    <x v="181"/>
  </r>
  <r>
    <s v="tt0450278"/>
    <x v="1618"/>
    <x v="1618"/>
    <n v="94"/>
    <x v="0"/>
    <n v="1.5666666666666667"/>
    <x v="7"/>
    <x v="11"/>
    <s v="unknows"/>
    <x v="32"/>
    <x v="3"/>
    <n v="187921"/>
    <n v="4800000"/>
    <x v="1616"/>
    <x v="1623"/>
    <x v="0"/>
    <x v="1434"/>
    <n v="17"/>
    <x v="9"/>
    <x v="70"/>
    <x v="0"/>
    <x v="541"/>
  </r>
  <r>
    <s v="tt0450314"/>
    <x v="1619"/>
    <x v="1619"/>
    <n v="103"/>
    <x v="0"/>
    <n v="1.7166666666666666"/>
    <x v="5"/>
    <x v="6"/>
    <s v="Drama"/>
    <x v="32"/>
    <x v="3"/>
    <n v="66290"/>
    <n v="35000000"/>
    <x v="1617"/>
    <x v="1624"/>
    <x v="2"/>
    <x v="1435"/>
    <n v="4"/>
    <x v="0"/>
    <x v="79"/>
    <x v="0"/>
    <x v="728"/>
  </r>
  <r>
    <s v="tt0450345"/>
    <x v="34"/>
    <x v="34"/>
    <n v="102"/>
    <x v="0"/>
    <n v="1.7"/>
    <x v="7"/>
    <x v="9"/>
    <s v="Thriller"/>
    <x v="47"/>
    <x v="3"/>
    <n v="70515"/>
    <n v="40000000"/>
    <x v="1618"/>
    <x v="1625"/>
    <x v="2"/>
    <x v="1436"/>
    <n v="31"/>
    <x v="10"/>
    <x v="80"/>
    <x v="0"/>
    <x v="729"/>
  </r>
  <r>
    <s v="tt0450385"/>
    <x v="1620"/>
    <x v="1620"/>
    <n v="104"/>
    <x v="0"/>
    <n v="1.7333333333333334"/>
    <x v="8"/>
    <x v="10"/>
    <s v="Mystery"/>
    <x v="22"/>
    <x v="0"/>
    <n v="288018"/>
    <n v="25000000"/>
    <x v="1619"/>
    <x v="1626"/>
    <x v="3"/>
    <x v="1137"/>
    <n v="12"/>
    <x v="6"/>
    <x v="81"/>
    <x v="0"/>
    <x v="659"/>
  </r>
  <r>
    <s v="tt0451079"/>
    <x v="1621"/>
    <x v="1621"/>
    <n v="86"/>
    <x v="1"/>
    <n v="1.4333333333333333"/>
    <x v="1"/>
    <x v="1"/>
    <s v="Comedy"/>
    <x v="22"/>
    <x v="0"/>
    <n v="147958"/>
    <n v="85000000"/>
    <x v="1620"/>
    <x v="1627"/>
    <x v="3"/>
    <x v="1437"/>
    <n v="3"/>
    <x v="3"/>
    <x v="79"/>
    <x v="0"/>
    <x v="730"/>
  </r>
  <r>
    <s v="tt0451279"/>
    <x v="1622"/>
    <x v="1622"/>
    <n v="141"/>
    <x v="2"/>
    <n v="2.35"/>
    <x v="5"/>
    <x v="5"/>
    <s v="Fantasy"/>
    <x v="3"/>
    <x v="1"/>
    <n v="687323"/>
    <n v="149000000"/>
    <x v="1621"/>
    <x v="1628"/>
    <x v="3"/>
    <x v="1438"/>
    <n v="15"/>
    <x v="12"/>
    <x v="101"/>
    <x v="0"/>
    <x v="583"/>
  </r>
  <r>
    <s v="tt0452594"/>
    <x v="1623"/>
    <x v="1623"/>
    <n v="106"/>
    <x v="0"/>
    <n v="1.7666666666666666"/>
    <x v="0"/>
    <x v="3"/>
    <s v="Romance"/>
    <x v="24"/>
    <x v="3"/>
    <n v="137248"/>
    <n v="52000000"/>
    <x v="1622"/>
    <x v="1629"/>
    <x v="3"/>
    <x v="1237"/>
    <n v="22"/>
    <x v="12"/>
    <x v="80"/>
    <x v="0"/>
    <x v="456"/>
  </r>
  <r>
    <s v="tt0452598"/>
    <x v="1624"/>
    <x v="1624"/>
    <n v="94"/>
    <x v="0"/>
    <n v="1.5666666666666667"/>
    <x v="1"/>
    <x v="2"/>
    <s v="Family"/>
    <x v="38"/>
    <x v="3"/>
    <n v="61811"/>
    <n v="60000000"/>
    <x v="1623"/>
    <x v="1630"/>
    <x v="0"/>
    <x v="1212"/>
    <n v="21"/>
    <x v="0"/>
    <x v="70"/>
    <x v="0"/>
    <x v="460"/>
  </r>
  <r>
    <s v="tt0452608"/>
    <x v="1625"/>
    <x v="1625"/>
    <n v="105"/>
    <x v="0"/>
    <n v="1.75"/>
    <x v="5"/>
    <x v="4"/>
    <s v="Thriller"/>
    <x v="0"/>
    <x v="0"/>
    <n v="216343"/>
    <n v="45000000"/>
    <x v="1624"/>
    <x v="1631"/>
    <x v="0"/>
    <x v="1439"/>
    <n v="21"/>
    <x v="10"/>
    <x v="79"/>
    <x v="0"/>
    <x v="300"/>
  </r>
  <r>
    <s v="tt0452623"/>
    <x v="1626"/>
    <x v="1626"/>
    <n v="114"/>
    <x v="0"/>
    <n v="1.9"/>
    <x v="4"/>
    <x v="3"/>
    <s v="Mystery"/>
    <x v="2"/>
    <x v="1"/>
    <n v="284240"/>
    <n v="19000000"/>
    <x v="1625"/>
    <x v="1632"/>
    <x v="0"/>
    <x v="1440"/>
    <n v="5"/>
    <x v="9"/>
    <x v="81"/>
    <x v="0"/>
    <x v="731"/>
  </r>
  <r>
    <s v="tt0452625"/>
    <x v="1627"/>
    <x v="1627"/>
    <n v="101"/>
    <x v="0"/>
    <n v="1.6833333333333333"/>
    <x v="0"/>
    <x v="7"/>
    <s v="unknows"/>
    <x v="29"/>
    <x v="3"/>
    <n v="93372"/>
    <n v="25000000"/>
    <x v="1626"/>
    <x v="1633"/>
    <x v="0"/>
    <x v="1441"/>
    <n v="13"/>
    <x v="6"/>
    <x v="81"/>
    <x v="0"/>
    <x v="732"/>
  </r>
  <r>
    <s v="tt0452637"/>
    <x v="1628"/>
    <x v="1628"/>
    <n v="110"/>
    <x v="0"/>
    <n v="1.8333333333333333"/>
    <x v="3"/>
    <x v="0"/>
    <s v="Mystery"/>
    <x v="38"/>
    <x v="3"/>
    <n v="102741"/>
    <n v="70000000"/>
    <x v="1627"/>
    <x v="1634"/>
    <x v="1"/>
    <x v="1442"/>
    <n v="17"/>
    <x v="7"/>
    <x v="80"/>
    <x v="0"/>
    <x v="435"/>
  </r>
  <r>
    <s v="tt0452694"/>
    <x v="1629"/>
    <x v="1629"/>
    <n v="107"/>
    <x v="0"/>
    <n v="1.7833333333333334"/>
    <x v="0"/>
    <x v="3"/>
    <s v="Fantasy"/>
    <x v="1"/>
    <x v="1"/>
    <n v="155934"/>
    <n v="39000000"/>
    <x v="1628"/>
    <x v="1635"/>
    <x v="0"/>
    <x v="1443"/>
    <n v="14"/>
    <x v="10"/>
    <x v="86"/>
    <x v="0"/>
    <x v="680"/>
  </r>
  <r>
    <s v="tt0452702"/>
    <x v="1630"/>
    <x v="1630"/>
    <n v="85"/>
    <x v="1"/>
    <n v="1.4166666666666667"/>
    <x v="7"/>
    <x v="16"/>
    <s v="unknows"/>
    <x v="27"/>
    <x v="0"/>
    <n v="105889"/>
    <n v="19000000"/>
    <x v="1629"/>
    <x v="1636"/>
    <x v="0"/>
    <x v="1444"/>
    <n v="20"/>
    <x v="8"/>
    <x v="81"/>
    <x v="0"/>
    <x v="733"/>
  </r>
  <r>
    <s v="tt0453451"/>
    <x v="1631"/>
    <x v="1631"/>
    <n v="90"/>
    <x v="0"/>
    <n v="1.5"/>
    <x v="0"/>
    <x v="19"/>
    <s v="unknows"/>
    <x v="0"/>
    <x v="0"/>
    <n v="131887"/>
    <n v="25000000"/>
    <x v="1630"/>
    <x v="1637"/>
    <x v="3"/>
    <x v="1445"/>
    <n v="22"/>
    <x v="3"/>
    <x v="81"/>
    <x v="0"/>
    <x v="734"/>
  </r>
  <r>
    <s v="tt0453467"/>
    <x v="1632"/>
    <x v="1632"/>
    <n v="126"/>
    <x v="2"/>
    <n v="2.1"/>
    <x v="5"/>
    <x v="6"/>
    <s v="Sci-Fi"/>
    <x v="1"/>
    <x v="1"/>
    <n v="322642"/>
    <n v="75000000"/>
    <x v="1631"/>
    <x v="1638"/>
    <x v="3"/>
    <x v="1446"/>
    <n v="20"/>
    <x v="5"/>
    <x v="80"/>
    <x v="0"/>
    <x v="148"/>
  </r>
  <r>
    <s v="tt0453556"/>
    <x v="1633"/>
    <x v="1633"/>
    <n v="87"/>
    <x v="1"/>
    <n v="1.45"/>
    <x v="5"/>
    <x v="5"/>
    <s v="Animation"/>
    <x v="27"/>
    <x v="0"/>
    <n v="68329"/>
    <n v="34000000"/>
    <x v="1632"/>
    <x v="1639"/>
    <x v="0"/>
    <x v="1445"/>
    <n v="22"/>
    <x v="3"/>
    <x v="81"/>
    <x v="0"/>
    <x v="735"/>
  </r>
  <r>
    <s v="tt0453562"/>
    <x v="1634"/>
    <x v="1634"/>
    <n v="128"/>
    <x v="2"/>
    <n v="2.1333333333333333"/>
    <x v="2"/>
    <x v="3"/>
    <s v="Sport"/>
    <x v="15"/>
    <x v="1"/>
    <n v="100676"/>
    <n v="40000000"/>
    <x v="1633"/>
    <x v="1640"/>
    <x v="0"/>
    <x v="1447"/>
    <n v="9"/>
    <x v="8"/>
    <x v="88"/>
    <x v="0"/>
    <x v="378"/>
  </r>
  <r>
    <s v="tt0454841"/>
    <x v="1635"/>
    <x v="1635"/>
    <n v="107"/>
    <x v="0"/>
    <n v="1.7833333333333334"/>
    <x v="7"/>
    <x v="16"/>
    <s v="unknows"/>
    <x v="0"/>
    <x v="0"/>
    <n v="180399"/>
    <n v="15000000"/>
    <x v="1634"/>
    <x v="1641"/>
    <x v="0"/>
    <x v="1377"/>
    <n v="10"/>
    <x v="3"/>
    <x v="80"/>
    <x v="0"/>
    <x v="736"/>
  </r>
  <r>
    <s v="tt0454848"/>
    <x v="1636"/>
    <x v="1636"/>
    <n v="129"/>
    <x v="2"/>
    <n v="2.15"/>
    <x v="4"/>
    <x v="3"/>
    <s v="Mystery"/>
    <x v="2"/>
    <x v="1"/>
    <n v="390392"/>
    <n v="45000000"/>
    <x v="1635"/>
    <x v="1642"/>
    <x v="3"/>
    <x v="1448"/>
    <n v="16"/>
    <x v="3"/>
    <x v="80"/>
    <x v="0"/>
    <x v="178"/>
  </r>
  <r>
    <s v="tt0454876"/>
    <x v="1637"/>
    <x v="1637"/>
    <n v="127"/>
    <x v="2"/>
    <n v="2.1166666666666667"/>
    <x v="1"/>
    <x v="3"/>
    <s v="Fantasy"/>
    <x v="4"/>
    <x v="1"/>
    <n v="655383"/>
    <n v="120000000"/>
    <x v="1636"/>
    <x v="1643"/>
    <x v="3"/>
    <x v="1449"/>
    <n v="28"/>
    <x v="9"/>
    <x v="97"/>
    <x v="0"/>
    <x v="303"/>
  </r>
  <r>
    <s v="tt0454921"/>
    <x v="1638"/>
    <x v="1638"/>
    <n v="117"/>
    <x v="0"/>
    <n v="1.95"/>
    <x v="2"/>
    <x v="3"/>
    <s v="unknows"/>
    <x v="9"/>
    <x v="2"/>
    <n v="546054"/>
    <n v="55000000"/>
    <x v="1637"/>
    <x v="1644"/>
    <x v="3"/>
    <x v="1450"/>
    <n v="15"/>
    <x v="0"/>
    <x v="80"/>
    <x v="0"/>
    <x v="737"/>
  </r>
  <r>
    <s v="tt0454945"/>
    <x v="1639"/>
    <x v="1639"/>
    <n v="105"/>
    <x v="0"/>
    <n v="1.75"/>
    <x v="0"/>
    <x v="7"/>
    <s v="Sport"/>
    <x v="0"/>
    <x v="0"/>
    <n v="170835"/>
    <n v="20000000"/>
    <x v="1638"/>
    <x v="1645"/>
    <x v="0"/>
    <x v="1451"/>
    <n v="8"/>
    <x v="3"/>
    <x v="80"/>
    <x v="0"/>
    <x v="738"/>
  </r>
  <r>
    <s v="tt0455407"/>
    <x v="1640"/>
    <x v="1640"/>
    <n v="101"/>
    <x v="0"/>
    <n v="1.6833333333333333"/>
    <x v="7"/>
    <x v="11"/>
    <s v="unknows"/>
    <x v="7"/>
    <x v="0"/>
    <n v="127343"/>
    <n v="20000000"/>
    <x v="1639"/>
    <x v="1646"/>
    <x v="0"/>
    <x v="1452"/>
    <n v="23"/>
    <x v="2"/>
    <x v="96"/>
    <x v="0"/>
    <x v="559"/>
  </r>
  <r>
    <s v="tt0455538"/>
    <x v="1641"/>
    <x v="1641"/>
    <n v="110"/>
    <x v="0"/>
    <n v="1.8333333333333333"/>
    <x v="2"/>
    <x v="2"/>
    <s v="Drama"/>
    <x v="0"/>
    <x v="0"/>
    <n v="70597"/>
    <n v="28000000"/>
    <x v="1640"/>
    <x v="1647"/>
    <x v="2"/>
    <x v="1453"/>
    <n v="3"/>
    <x v="4"/>
    <x v="79"/>
    <x v="0"/>
    <x v="739"/>
  </r>
  <r>
    <s v="tt0455590"/>
    <x v="1642"/>
    <x v="1642"/>
    <n v="123"/>
    <x v="2"/>
    <n v="2.0499999999999998"/>
    <x v="2"/>
    <x v="3"/>
    <s v="History"/>
    <x v="2"/>
    <x v="1"/>
    <n v="193464"/>
    <n v="6000000"/>
    <x v="1641"/>
    <x v="1648"/>
    <x v="0"/>
    <x v="1275"/>
    <n v="1"/>
    <x v="9"/>
    <x v="80"/>
    <x v="0"/>
    <x v="740"/>
  </r>
  <r>
    <s v="tt0455760"/>
    <x v="1643"/>
    <x v="1643"/>
    <n v="89"/>
    <x v="1"/>
    <n v="1.4833333333333334"/>
    <x v="7"/>
    <x v="9"/>
    <s v="Thriller"/>
    <x v="28"/>
    <x v="0"/>
    <n v="100259"/>
    <n v="20000000"/>
    <x v="1642"/>
    <x v="1649"/>
    <x v="1"/>
    <x v="1454"/>
    <n v="16"/>
    <x v="3"/>
    <x v="81"/>
    <x v="0"/>
    <x v="645"/>
  </r>
  <r>
    <s v="tt0455824"/>
    <x v="1644"/>
    <x v="1644"/>
    <n v="165"/>
    <x v="2"/>
    <n v="2.75"/>
    <x v="1"/>
    <x v="3"/>
    <s v="Romance"/>
    <x v="5"/>
    <x v="0"/>
    <n v="128038"/>
    <n v="130000000"/>
    <x v="1643"/>
    <x v="1650"/>
    <x v="0"/>
    <x v="1455"/>
    <n v="18"/>
    <x v="5"/>
    <x v="79"/>
    <x v="0"/>
    <x v="320"/>
  </r>
  <r>
    <s v="tt0455944"/>
    <x v="1645"/>
    <x v="1645"/>
    <n v="132"/>
    <x v="2"/>
    <n v="2.2000000000000002"/>
    <x v="5"/>
    <x v="6"/>
    <s v="Thriller"/>
    <x v="14"/>
    <x v="1"/>
    <n v="404369"/>
    <n v="55000000"/>
    <x v="1644"/>
    <x v="1651"/>
    <x v="3"/>
    <x v="1456"/>
    <n v="7"/>
    <x v="9"/>
    <x v="89"/>
    <x v="0"/>
    <x v="409"/>
  </r>
  <r>
    <s v="tt0455967"/>
    <x v="1646"/>
    <x v="1646"/>
    <n v="89"/>
    <x v="1"/>
    <n v="1.4833333333333334"/>
    <x v="0"/>
    <x v="7"/>
    <s v="unknows"/>
    <x v="36"/>
    <x v="3"/>
    <n v="87007"/>
    <n v="18000000"/>
    <x v="1645"/>
    <x v="1652"/>
    <x v="0"/>
    <x v="1457"/>
    <n v="25"/>
    <x v="7"/>
    <x v="80"/>
    <x v="0"/>
    <x v="337"/>
  </r>
  <r>
    <s v="tt0457400"/>
    <x v="1647"/>
    <x v="1647"/>
    <n v="102"/>
    <x v="0"/>
    <n v="1.7"/>
    <x v="5"/>
    <x v="5"/>
    <s v="Comedy"/>
    <x v="39"/>
    <x v="3"/>
    <n v="74262"/>
    <n v="100000000"/>
    <x v="1646"/>
    <x v="1653"/>
    <x v="2"/>
    <x v="1458"/>
    <n v="5"/>
    <x v="6"/>
    <x v="86"/>
    <x v="0"/>
    <x v="285"/>
  </r>
  <r>
    <s v="tt0457430"/>
    <x v="1648"/>
    <x v="1648"/>
    <n v="118"/>
    <x v="0"/>
    <n v="1.9666666666666666"/>
    <x v="3"/>
    <x v="0"/>
    <s v="War"/>
    <x v="18"/>
    <x v="2"/>
    <n v="691906"/>
    <n v="19000000"/>
    <x v="1647"/>
    <x v="1654"/>
    <x v="0"/>
    <x v="1459"/>
    <n v="27"/>
    <x v="12"/>
    <x v="80"/>
    <x v="0"/>
    <x v="351"/>
  </r>
  <r>
    <s v="tt0457433"/>
    <x v="1649"/>
    <x v="1649"/>
    <n v="109"/>
    <x v="0"/>
    <n v="1.8166666666666667"/>
    <x v="4"/>
    <x v="9"/>
    <s v="Thriller"/>
    <x v="36"/>
    <x v="3"/>
    <n v="50397"/>
    <n v="60795000"/>
    <x v="1648"/>
    <x v="1655"/>
    <x v="0"/>
    <x v="1460"/>
    <n v="10"/>
    <x v="8"/>
    <x v="81"/>
    <x v="0"/>
    <x v="225"/>
  </r>
  <r>
    <s v="tt0457510"/>
    <x v="1650"/>
    <x v="1650"/>
    <n v="92"/>
    <x v="0"/>
    <n v="1.5333333333333334"/>
    <x v="0"/>
    <x v="19"/>
    <s v="Sport"/>
    <x v="32"/>
    <x v="3"/>
    <n v="92164"/>
    <n v="35000000"/>
    <x v="1649"/>
    <x v="1656"/>
    <x v="0"/>
    <x v="1461"/>
    <m/>
    <x v="11"/>
    <x v="102"/>
    <x v="0"/>
    <x v="625"/>
  </r>
  <r>
    <s v="tt0457513"/>
    <x v="1651"/>
    <x v="1651"/>
    <n v="96"/>
    <x v="0"/>
    <n v="1.6"/>
    <x v="0"/>
    <x v="6"/>
    <s v="Fantasy"/>
    <x v="5"/>
    <x v="0"/>
    <n v="86697"/>
    <n v="17300000"/>
    <x v="1650"/>
    <x v="1657"/>
    <x v="0"/>
    <x v="1352"/>
    <n v="26"/>
    <x v="7"/>
    <x v="80"/>
    <x v="0"/>
    <x v="46"/>
  </r>
  <r>
    <s v="tt0457939"/>
    <x v="1652"/>
    <x v="1652"/>
    <n v="136"/>
    <x v="2"/>
    <n v="2.2666666666666666"/>
    <x v="0"/>
    <x v="7"/>
    <s v="unknows"/>
    <x v="17"/>
    <x v="0"/>
    <n v="305920"/>
    <n v="85000000"/>
    <x v="1651"/>
    <x v="1658"/>
    <x v="3"/>
    <x v="1462"/>
    <n v="29"/>
    <x v="5"/>
    <x v="80"/>
    <x v="0"/>
    <x v="459"/>
  </r>
  <r>
    <s v="tt0458339"/>
    <x v="1653"/>
    <x v="1653"/>
    <n v="124"/>
    <x v="2"/>
    <n v="2.0666666666666669"/>
    <x v="5"/>
    <x v="5"/>
    <s v="Sci-Fi"/>
    <x v="17"/>
    <x v="0"/>
    <n v="880334"/>
    <n v="140000000"/>
    <x v="1652"/>
    <x v="1659"/>
    <x v="3"/>
    <x v="1463"/>
    <n v="19"/>
    <x v="7"/>
    <x v="92"/>
    <x v="0"/>
    <x v="183"/>
  </r>
  <r>
    <s v="tt0458352"/>
    <x v="1654"/>
    <x v="1654"/>
    <n v="109"/>
    <x v="0"/>
    <n v="1.8166666666666667"/>
    <x v="0"/>
    <x v="3"/>
    <s v="unknows"/>
    <x v="17"/>
    <x v="0"/>
    <n v="447581"/>
    <n v="35000000"/>
    <x v="1653"/>
    <x v="1660"/>
    <x v="3"/>
    <x v="1464"/>
    <n v="19"/>
    <x v="6"/>
    <x v="80"/>
    <x v="0"/>
    <x v="741"/>
  </r>
  <r>
    <s v="tt0458481"/>
    <x v="1655"/>
    <x v="1655"/>
    <n v="102"/>
    <x v="0"/>
    <n v="1.7"/>
    <x v="5"/>
    <x v="6"/>
    <s v="Thriller"/>
    <x v="7"/>
    <x v="0"/>
    <n v="168218"/>
    <n v="65000000"/>
    <x v="1654"/>
    <x v="1661"/>
    <x v="2"/>
    <x v="1465"/>
    <n v="19"/>
    <x v="10"/>
    <x v="89"/>
    <x v="0"/>
    <x v="742"/>
  </r>
  <r>
    <s v="tt0458525"/>
    <x v="1656"/>
    <x v="1656"/>
    <n v="107"/>
    <x v="0"/>
    <n v="1.7833333333333334"/>
    <x v="5"/>
    <x v="4"/>
    <s v="unknows"/>
    <x v="7"/>
    <x v="0"/>
    <n v="522566"/>
    <n v="150000000"/>
    <x v="1655"/>
    <x v="1662"/>
    <x v="3"/>
    <x v="1466"/>
    <n v="8"/>
    <x v="8"/>
    <x v="86"/>
    <x v="0"/>
    <x v="743"/>
  </r>
  <r>
    <s v="tt0460780"/>
    <x v="1657"/>
    <x v="1657"/>
    <n v="127"/>
    <x v="2"/>
    <n v="2.1166666666666667"/>
    <x v="5"/>
    <x v="5"/>
    <s v="Fantasy"/>
    <x v="47"/>
    <x v="3"/>
    <n v="50653"/>
    <n v="60000000"/>
    <x v="1656"/>
    <x v="1663"/>
    <x v="2"/>
    <x v="1467"/>
    <n v="11"/>
    <x v="8"/>
    <x v="81"/>
    <x v="0"/>
    <x v="744"/>
  </r>
  <r>
    <s v="tt0460791"/>
    <x v="1658"/>
    <x v="1658"/>
    <n v="117"/>
    <x v="0"/>
    <n v="1.95"/>
    <x v="1"/>
    <x v="3"/>
    <s v="Fantasy"/>
    <x v="10"/>
    <x v="1"/>
    <n v="115433"/>
    <n v="30000000"/>
    <x v="1657"/>
    <x v="1664"/>
    <x v="2"/>
    <x v="1311"/>
    <n v="9"/>
    <x v="9"/>
    <x v="80"/>
    <x v="0"/>
    <x v="461"/>
  </r>
  <r>
    <s v="tt0461770"/>
    <x v="1659"/>
    <x v="1659"/>
    <n v="107"/>
    <x v="0"/>
    <n v="1.7833333333333334"/>
    <x v="1"/>
    <x v="1"/>
    <s v="Comedy"/>
    <x v="1"/>
    <x v="1"/>
    <n v="213893"/>
    <n v="85000000"/>
    <x v="1658"/>
    <x v="1665"/>
    <x v="3"/>
    <x v="1468"/>
    <n v="20"/>
    <x v="4"/>
    <x v="81"/>
    <x v="0"/>
    <x v="294"/>
  </r>
  <r>
    <s v="tt0462200"/>
    <x v="1660"/>
    <x v="1660"/>
    <n v="116"/>
    <x v="0"/>
    <n v="1.9333333333333333"/>
    <x v="3"/>
    <x v="8"/>
    <s v="unknows"/>
    <x v="17"/>
    <x v="0"/>
    <n v="65942"/>
    <n v="15000000"/>
    <x v="1659"/>
    <x v="1666"/>
    <x v="2"/>
    <x v="1353"/>
    <n v="9"/>
    <x v="0"/>
    <x v="80"/>
    <x v="0"/>
    <x v="745"/>
  </r>
  <r>
    <s v="tt0462322"/>
    <x v="1661"/>
    <x v="1661"/>
    <n v="191"/>
    <x v="2"/>
    <n v="3.1833333333333331"/>
    <x v="5"/>
    <x v="10"/>
    <s v="Thriller"/>
    <x v="15"/>
    <x v="1"/>
    <n v="189222"/>
    <n v="67000000"/>
    <x v="1660"/>
    <x v="1667"/>
    <x v="2"/>
    <x v="1469"/>
    <n v="26"/>
    <x v="3"/>
    <x v="81"/>
    <x v="0"/>
    <x v="746"/>
  </r>
  <r>
    <s v="tt0462465"/>
    <x v="1662"/>
    <x v="1662"/>
    <n v="115"/>
    <x v="0"/>
    <n v="1.9166666666666667"/>
    <x v="5"/>
    <x v="5"/>
    <s v="Sci-Fi"/>
    <x v="27"/>
    <x v="0"/>
    <n v="77787"/>
    <n v="50000000"/>
    <x v="1661"/>
    <x v="1668"/>
    <x v="2"/>
    <x v="1470"/>
    <n v="11"/>
    <x v="7"/>
    <x v="79"/>
    <x v="0"/>
    <x v="747"/>
  </r>
  <r>
    <s v="tt0462499"/>
    <x v="1663"/>
    <x v="1663"/>
    <n v="92"/>
    <x v="0"/>
    <n v="1.5333333333333334"/>
    <x v="5"/>
    <x v="5"/>
    <s v="Thriller"/>
    <x v="16"/>
    <x v="1"/>
    <n v="241121"/>
    <n v="50000000"/>
    <x v="1662"/>
    <x v="1669"/>
    <x v="0"/>
    <x v="1471"/>
    <n v="23"/>
    <x v="1"/>
    <x v="79"/>
    <x v="0"/>
    <x v="65"/>
  </r>
  <r>
    <s v="tt0462504"/>
    <x v="1664"/>
    <x v="1664"/>
    <n v="125"/>
    <x v="2"/>
    <n v="2.0833333333333335"/>
    <x v="1"/>
    <x v="18"/>
    <s v="War"/>
    <x v="21"/>
    <x v="1"/>
    <n v="109586"/>
    <n v="10000000"/>
    <x v="1663"/>
    <x v="1670"/>
    <x v="2"/>
    <x v="1311"/>
    <n v="9"/>
    <x v="9"/>
    <x v="80"/>
    <x v="0"/>
    <x v="14"/>
  </r>
  <r>
    <s v="tt0462538"/>
    <x v="1665"/>
    <x v="1665"/>
    <n v="87"/>
    <x v="1"/>
    <n v="1.45"/>
    <x v="1"/>
    <x v="1"/>
    <s v="Comedy"/>
    <x v="21"/>
    <x v="1"/>
    <n v="344634"/>
    <n v="75000000"/>
    <x v="1664"/>
    <x v="1671"/>
    <x v="3"/>
    <x v="1472"/>
    <n v="21"/>
    <x v="7"/>
    <x v="81"/>
    <x v="0"/>
    <x v="748"/>
  </r>
  <r>
    <s v="tt0462590"/>
    <x v="1666"/>
    <x v="1666"/>
    <n v="104"/>
    <x v="0"/>
    <n v="1.7333333333333334"/>
    <x v="4"/>
    <x v="3"/>
    <s v="Music"/>
    <x v="7"/>
    <x v="0"/>
    <n v="124706"/>
    <n v="12000000"/>
    <x v="1665"/>
    <x v="1672"/>
    <x v="3"/>
    <x v="1473"/>
    <n v="7"/>
    <x v="10"/>
    <x v="80"/>
    <x v="0"/>
    <x v="749"/>
  </r>
  <r>
    <s v="tt0463034"/>
    <x v="1667"/>
    <x v="1667"/>
    <n v="110"/>
    <x v="0"/>
    <n v="1.8333333333333333"/>
    <x v="0"/>
    <x v="7"/>
    <s v="unknows"/>
    <x v="29"/>
    <x v="3"/>
    <n v="83466"/>
    <n v="54000000"/>
    <x v="1666"/>
    <x v="1673"/>
    <x v="0"/>
    <x v="1385"/>
    <n v="13"/>
    <x v="7"/>
    <x v="80"/>
    <x v="0"/>
    <x v="750"/>
  </r>
  <r>
    <s v="tt0463854"/>
    <x v="1668"/>
    <x v="1668"/>
    <n v="100"/>
    <x v="0"/>
    <n v="1.6666666666666667"/>
    <x v="7"/>
    <x v="4"/>
    <s v="unknows"/>
    <x v="17"/>
    <x v="0"/>
    <n v="288303"/>
    <n v="15000000"/>
    <x v="1667"/>
    <x v="1674"/>
    <x v="0"/>
    <x v="1474"/>
    <n v="26"/>
    <x v="8"/>
    <x v="81"/>
    <x v="0"/>
    <x v="751"/>
  </r>
  <r>
    <s v="tt0463985"/>
    <x v="1669"/>
    <x v="1669"/>
    <n v="104"/>
    <x v="0"/>
    <n v="1.7333333333333334"/>
    <x v="5"/>
    <x v="6"/>
    <s v="Thriller"/>
    <x v="34"/>
    <x v="0"/>
    <n v="291752"/>
    <n v="85000000"/>
    <x v="1668"/>
    <x v="1675"/>
    <x v="0"/>
    <x v="1475"/>
    <n v="4"/>
    <x v="6"/>
    <x v="80"/>
    <x v="0"/>
    <x v="752"/>
  </r>
  <r>
    <s v="tt0463998"/>
    <x v="1670"/>
    <x v="1670"/>
    <n v="123"/>
    <x v="2"/>
    <n v="2.0499999999999998"/>
    <x v="2"/>
    <x v="6"/>
    <s v="Drama"/>
    <x v="2"/>
    <x v="1"/>
    <n v="83416"/>
    <n v="21000000"/>
    <x v="1669"/>
    <x v="1676"/>
    <x v="0"/>
    <x v="1476"/>
    <n v="5"/>
    <x v="1"/>
    <x v="81"/>
    <x v="0"/>
    <x v="704"/>
  </r>
  <r>
    <s v="tt0464154"/>
    <x v="1671"/>
    <x v="1671"/>
    <n v="88"/>
    <x v="1"/>
    <n v="1.4666666666666666"/>
    <x v="0"/>
    <x v="10"/>
    <s v="unknows"/>
    <x v="38"/>
    <x v="3"/>
    <n v="95400"/>
    <n v="24000000"/>
    <x v="1670"/>
    <x v="1677"/>
    <x v="0"/>
    <x v="1477"/>
    <n v="20"/>
    <x v="10"/>
    <x v="96"/>
    <x v="0"/>
    <x v="736"/>
  </r>
  <r>
    <s v="tt0465234"/>
    <x v="1672"/>
    <x v="1672"/>
    <n v="124"/>
    <x v="2"/>
    <n v="2.0666666666666669"/>
    <x v="5"/>
    <x v="5"/>
    <s v="Mystery"/>
    <x v="7"/>
    <x v="0"/>
    <n v="249211"/>
    <n v="130000000"/>
    <x v="1671"/>
    <x v="1678"/>
    <x v="3"/>
    <x v="1478"/>
    <n v="13"/>
    <x v="0"/>
    <x v="81"/>
    <x v="0"/>
    <x v="237"/>
  </r>
  <r>
    <s v="tt0465494"/>
    <x v="1673"/>
    <x v="1673"/>
    <n v="100"/>
    <x v="0"/>
    <n v="1.6666666666666667"/>
    <x v="5"/>
    <x v="6"/>
    <s v="Thriller"/>
    <x v="27"/>
    <x v="0"/>
    <n v="175876"/>
    <n v="24000000"/>
    <x v="1672"/>
    <x v="1679"/>
    <x v="0"/>
    <x v="1479"/>
    <n v="21"/>
    <x v="5"/>
    <x v="81"/>
    <x v="0"/>
    <x v="753"/>
  </r>
  <r>
    <s v="tt0465538"/>
    <x v="1674"/>
    <x v="1674"/>
    <n v="119"/>
    <x v="0"/>
    <n v="1.9833333333333334"/>
    <x v="4"/>
    <x v="3"/>
    <s v="Mystery"/>
    <x v="14"/>
    <x v="1"/>
    <n v="171461"/>
    <n v="25000000"/>
    <x v="1673"/>
    <x v="1680"/>
    <x v="0"/>
    <x v="1229"/>
    <n v="31"/>
    <x v="10"/>
    <x v="81"/>
    <x v="0"/>
    <x v="754"/>
  </r>
  <r>
    <s v="tt0465551"/>
    <x v="1675"/>
    <x v="1675"/>
    <n v="92"/>
    <x v="0"/>
    <n v="1.5333333333333334"/>
    <x v="4"/>
    <x v="3"/>
    <s v="Romance"/>
    <x v="3"/>
    <x v="1"/>
    <n v="82924"/>
    <n v="15000000"/>
    <x v="1674"/>
    <x v="1681"/>
    <x v="0"/>
    <x v="1480"/>
    <n v="25"/>
    <x v="0"/>
    <x v="80"/>
    <x v="0"/>
    <x v="755"/>
  </r>
  <r>
    <s v="tt0465580"/>
    <x v="1676"/>
    <x v="1676"/>
    <n v="111"/>
    <x v="0"/>
    <n v="1.85"/>
    <x v="5"/>
    <x v="4"/>
    <s v="Thriller"/>
    <x v="28"/>
    <x v="0"/>
    <n v="114605"/>
    <n v="38000000"/>
    <x v="1675"/>
    <x v="1682"/>
    <x v="0"/>
    <x v="1481"/>
    <n v="29"/>
    <x v="1"/>
    <x v="86"/>
    <x v="0"/>
    <x v="565"/>
  </r>
  <r>
    <s v="tt0465602"/>
    <x v="1677"/>
    <x v="1677"/>
    <n v="86"/>
    <x v="1"/>
    <n v="1.4333333333333333"/>
    <x v="5"/>
    <x v="2"/>
    <s v="Thriller"/>
    <x v="5"/>
    <x v="0"/>
    <n v="153781"/>
    <n v="39000000"/>
    <x v="1676"/>
    <x v="1683"/>
    <x v="2"/>
    <x v="1482"/>
    <n v="26"/>
    <x v="7"/>
    <x v="81"/>
    <x v="0"/>
    <x v="756"/>
  </r>
  <r>
    <s v="tt0465624"/>
    <x v="1678"/>
    <x v="1678"/>
    <n v="96"/>
    <x v="0"/>
    <n v="1.6"/>
    <x v="0"/>
    <x v="7"/>
    <s v="Sci-Fi"/>
    <x v="50"/>
    <x v="3"/>
    <n v="66343"/>
    <n v="30000000"/>
    <x v="1677"/>
    <x v="1684"/>
    <x v="0"/>
    <x v="1386"/>
    <n v="20"/>
    <x v="7"/>
    <x v="80"/>
    <x v="0"/>
    <x v="83"/>
  </r>
  <r>
    <s v="tt0466342"/>
    <x v="1679"/>
    <x v="1679"/>
    <n v="83"/>
    <x v="1"/>
    <n v="1.3833333333333333"/>
    <x v="0"/>
    <x v="7"/>
    <s v="unknows"/>
    <x v="61"/>
    <x v="3"/>
    <n v="61566"/>
    <n v="20000000"/>
    <x v="1678"/>
    <x v="1685"/>
    <x v="0"/>
    <x v="1297"/>
    <n v="17"/>
    <x v="2"/>
    <x v="80"/>
    <x v="0"/>
    <x v="757"/>
  </r>
  <r>
    <s v="tt0466909"/>
    <x v="56"/>
    <x v="56"/>
    <n v="110"/>
    <x v="0"/>
    <n v="1.8333333333333333"/>
    <x v="3"/>
    <x v="0"/>
    <s v="Horror"/>
    <x v="38"/>
    <x v="3"/>
    <n v="61595"/>
    <n v="25000000"/>
    <x v="1679"/>
    <x v="1686"/>
    <x v="0"/>
    <x v="1483"/>
    <n v="6"/>
    <x v="6"/>
    <x v="80"/>
    <x v="0"/>
    <x v="425"/>
  </r>
  <r>
    <s v="tt0467197"/>
    <x v="1680"/>
    <x v="1680"/>
    <n v="100"/>
    <x v="0"/>
    <n v="1.6666666666666667"/>
    <x v="5"/>
    <x v="6"/>
    <s v="Drama"/>
    <x v="39"/>
    <x v="3"/>
    <n v="129086"/>
    <n v="35000000"/>
    <x v="1680"/>
    <x v="1687"/>
    <x v="0"/>
    <x v="1484"/>
    <n v="13"/>
    <x v="4"/>
    <x v="79"/>
    <x v="0"/>
    <x v="425"/>
  </r>
  <r>
    <s v="tt0467200"/>
    <x v="1681"/>
    <x v="1681"/>
    <n v="115"/>
    <x v="0"/>
    <n v="1.9166666666666667"/>
    <x v="2"/>
    <x v="3"/>
    <s v="History"/>
    <x v="13"/>
    <x v="0"/>
    <n v="118157"/>
    <n v="35000000"/>
    <x v="1681"/>
    <x v="1688"/>
    <x v="0"/>
    <x v="1485"/>
    <n v="15"/>
    <x v="2"/>
    <x v="79"/>
    <x v="0"/>
    <x v="758"/>
  </r>
  <r>
    <s v="tt0467406"/>
    <x v="1682"/>
    <x v="1682"/>
    <n v="96"/>
    <x v="0"/>
    <n v="1.6"/>
    <x v="0"/>
    <x v="3"/>
    <s v="unknows"/>
    <x v="15"/>
    <x v="1"/>
    <n v="541638"/>
    <n v="7500000"/>
    <x v="1682"/>
    <x v="1689"/>
    <x v="3"/>
    <x v="1486"/>
    <n v="1"/>
    <x v="9"/>
    <x v="81"/>
    <x v="0"/>
    <x v="700"/>
  </r>
  <r>
    <s v="tt0468489"/>
    <x v="1683"/>
    <x v="1683"/>
    <n v="106"/>
    <x v="0"/>
    <n v="1.7666666666666666"/>
    <x v="3"/>
    <x v="11"/>
    <s v="unknows"/>
    <x v="1"/>
    <x v="1"/>
    <n v="90585"/>
    <n v="700000"/>
    <x v="1683"/>
    <x v="1690"/>
    <x v="1"/>
    <x v="1487"/>
    <n v="23"/>
    <x v="1"/>
    <x v="80"/>
    <x v="0"/>
    <x v="759"/>
  </r>
  <r>
    <s v="tt0468569"/>
    <x v="1684"/>
    <x v="1684"/>
    <n v="152"/>
    <x v="2"/>
    <n v="2.5333333333333332"/>
    <x v="5"/>
    <x v="6"/>
    <s v="Drama"/>
    <x v="19"/>
    <x v="2"/>
    <n v="2798830"/>
    <n v="185000000"/>
    <x v="1684"/>
    <x v="1691"/>
    <x v="3"/>
    <x v="1488"/>
    <n v="14"/>
    <x v="7"/>
    <x v="79"/>
    <x v="0"/>
    <x v="422"/>
  </r>
  <r>
    <s v="tt0469494"/>
    <x v="1685"/>
    <x v="1685"/>
    <n v="158"/>
    <x v="2"/>
    <n v="2.6333333333333333"/>
    <x v="3"/>
    <x v="11"/>
    <s v="unknows"/>
    <x v="18"/>
    <x v="2"/>
    <n v="623981"/>
    <n v="25000000"/>
    <x v="1685"/>
    <x v="1692"/>
    <x v="0"/>
    <x v="1338"/>
    <n v="27"/>
    <x v="9"/>
    <x v="81"/>
    <x v="0"/>
    <x v="331"/>
  </r>
  <r>
    <s v="tt0469641"/>
    <x v="1686"/>
    <x v="1686"/>
    <n v="129"/>
    <x v="2"/>
    <n v="2.15"/>
    <x v="3"/>
    <x v="14"/>
    <s v="Thriller"/>
    <x v="34"/>
    <x v="0"/>
    <n v="86899"/>
    <n v="65000000"/>
    <x v="1686"/>
    <x v="1693"/>
    <x v="0"/>
    <x v="1276"/>
    <n v="9"/>
    <x v="10"/>
    <x v="80"/>
    <x v="0"/>
    <x v="146"/>
  </r>
  <r>
    <s v="tt0470752"/>
    <x v="1687"/>
    <x v="1687"/>
    <n v="108"/>
    <x v="0"/>
    <n v="1.8"/>
    <x v="3"/>
    <x v="4"/>
    <s v="Thriller"/>
    <x v="8"/>
    <x v="1"/>
    <n v="572399"/>
    <n v="15000000"/>
    <x v="1687"/>
    <x v="1694"/>
    <x v="0"/>
    <x v="1489"/>
    <n v="16"/>
    <x v="0"/>
    <x v="89"/>
    <x v="0"/>
    <x v="760"/>
  </r>
  <r>
    <s v="tt0471042"/>
    <x v="1688"/>
    <x v="1688"/>
    <n v="104"/>
    <x v="0"/>
    <n v="1.7333333333333334"/>
    <x v="5"/>
    <x v="2"/>
    <s v="Crime"/>
    <x v="27"/>
    <x v="0"/>
    <n v="149284"/>
    <n v="75000000"/>
    <x v="1688"/>
    <x v="1695"/>
    <x v="0"/>
    <x v="1490"/>
    <n v="24"/>
    <x v="4"/>
    <x v="92"/>
    <x v="0"/>
    <x v="382"/>
  </r>
  <r>
    <s v="tt0472033"/>
    <x v="1689"/>
    <x v="1689"/>
    <n v="79"/>
    <x v="1"/>
    <n v="1.3166666666666667"/>
    <x v="5"/>
    <x v="5"/>
    <s v="Animation"/>
    <x v="16"/>
    <x v="1"/>
    <n v="145259"/>
    <n v="30000000"/>
    <x v="1689"/>
    <x v="1696"/>
    <x v="0"/>
    <x v="1491"/>
    <n v="19"/>
    <x v="10"/>
    <x v="86"/>
    <x v="0"/>
    <x v="761"/>
  </r>
  <r>
    <s v="tt0472043"/>
    <x v="1690"/>
    <x v="1690"/>
    <n v="139"/>
    <x v="2"/>
    <n v="2.3166666666666669"/>
    <x v="5"/>
    <x v="5"/>
    <s v="Drama"/>
    <x v="10"/>
    <x v="1"/>
    <n v="325285"/>
    <n v="40000000"/>
    <x v="1690"/>
    <x v="1697"/>
    <x v="0"/>
    <x v="1492"/>
    <n v="8"/>
    <x v="0"/>
    <x v="80"/>
    <x v="0"/>
    <x v="284"/>
  </r>
  <r>
    <s v="tt0472062"/>
    <x v="1691"/>
    <x v="1691"/>
    <n v="102"/>
    <x v="0"/>
    <n v="1.7"/>
    <x v="2"/>
    <x v="2"/>
    <s v="Drama"/>
    <x v="16"/>
    <x v="1"/>
    <n v="123482"/>
    <n v="75000000"/>
    <x v="1691"/>
    <x v="1698"/>
    <x v="0"/>
    <x v="1493"/>
    <n v="10"/>
    <x v="0"/>
    <x v="81"/>
    <x v="0"/>
    <x v="175"/>
  </r>
  <r>
    <s v="tt0472160"/>
    <x v="1692"/>
    <x v="1692"/>
    <n v="104"/>
    <x v="0"/>
    <n v="1.7333333333333334"/>
    <x v="0"/>
    <x v="0"/>
    <s v="Romance"/>
    <x v="13"/>
    <x v="0"/>
    <n v="65499"/>
    <n v="15000000"/>
    <x v="1692"/>
    <x v="1699"/>
    <x v="1"/>
    <x v="1494"/>
    <n v="8"/>
    <x v="9"/>
    <x v="80"/>
    <x v="0"/>
    <x v="762"/>
  </r>
  <r>
    <s v="tt0472181"/>
    <x v="1693"/>
    <x v="1693"/>
    <n v="103"/>
    <x v="0"/>
    <n v="1.7166666666666666"/>
    <x v="1"/>
    <x v="2"/>
    <s v="Family"/>
    <x v="35"/>
    <x v="3"/>
    <n v="94950"/>
    <n v="110000000"/>
    <x v="1693"/>
    <x v="1700"/>
    <x v="3"/>
    <x v="1495"/>
    <n v="24"/>
    <x v="7"/>
    <x v="92"/>
    <x v="0"/>
    <x v="346"/>
  </r>
  <r>
    <s v="tt0472399"/>
    <x v="1694"/>
    <x v="1694"/>
    <n v="93"/>
    <x v="0"/>
    <n v="1.55"/>
    <x v="5"/>
    <x v="6"/>
    <s v="Thriller"/>
    <x v="7"/>
    <x v="0"/>
    <n v="168310"/>
    <n v="40000000"/>
    <x v="1694"/>
    <x v="1701"/>
    <x v="0"/>
    <x v="1496"/>
    <n v="13"/>
    <x v="1"/>
    <x v="92"/>
    <x v="0"/>
    <x v="336"/>
  </r>
  <r>
    <s v="tt0473075"/>
    <x v="1695"/>
    <x v="1695"/>
    <n v="116"/>
    <x v="0"/>
    <n v="1.9333333333333333"/>
    <x v="5"/>
    <x v="5"/>
    <s v="Fantasy"/>
    <x v="5"/>
    <x v="0"/>
    <n v="299953"/>
    <n v="200000000"/>
    <x v="1695"/>
    <x v="1702"/>
    <x v="3"/>
    <x v="1497"/>
    <n v="9"/>
    <x v="12"/>
    <x v="96"/>
    <x v="0"/>
    <x v="264"/>
  </r>
  <r>
    <s v="tt0473705"/>
    <x v="1696"/>
    <x v="1696"/>
    <n v="127"/>
    <x v="2"/>
    <n v="2.1166666666666667"/>
    <x v="4"/>
    <x v="3"/>
    <s v="Mystery"/>
    <x v="1"/>
    <x v="1"/>
    <n v="157793"/>
    <n v="60000000"/>
    <x v="1696"/>
    <x v="1703"/>
    <x v="0"/>
    <x v="1498"/>
    <n v="17"/>
    <x v="8"/>
    <x v="86"/>
    <x v="0"/>
    <x v="740"/>
  </r>
  <r>
    <s v="tt0475276"/>
    <x v="1697"/>
    <x v="1697"/>
    <n v="111"/>
    <x v="0"/>
    <n v="1.85"/>
    <x v="5"/>
    <x v="3"/>
    <s v="History"/>
    <x v="2"/>
    <x v="1"/>
    <n v="109843"/>
    <n v="15000000"/>
    <x v="1697"/>
    <x v="1704"/>
    <x v="0"/>
    <x v="1499"/>
    <n v="25"/>
    <x v="8"/>
    <x v="80"/>
    <x v="0"/>
    <x v="619"/>
  </r>
  <r>
    <s v="tt0475290"/>
    <x v="1698"/>
    <x v="1698"/>
    <n v="106"/>
    <x v="0"/>
    <n v="1.7666666666666666"/>
    <x v="0"/>
    <x v="3"/>
    <s v="Mystery"/>
    <x v="33"/>
    <x v="0"/>
    <n v="140947"/>
    <n v="22000000"/>
    <x v="1698"/>
    <x v="1705"/>
    <x v="0"/>
    <x v="1500"/>
    <n v="1"/>
    <x v="2"/>
    <x v="103"/>
    <x v="0"/>
    <x v="158"/>
  </r>
  <r>
    <s v="tt0475394"/>
    <x v="1699"/>
    <x v="1699"/>
    <n v="109"/>
    <x v="0"/>
    <n v="1.8166666666666667"/>
    <x v="5"/>
    <x v="2"/>
    <s v="Crime"/>
    <x v="5"/>
    <x v="0"/>
    <n v="150378"/>
    <n v="17000000"/>
    <x v="1699"/>
    <x v="1706"/>
    <x v="0"/>
    <x v="1353"/>
    <n v="9"/>
    <x v="0"/>
    <x v="80"/>
    <x v="0"/>
    <x v="702"/>
  </r>
  <r>
    <s v="tt0475944"/>
    <x v="1700"/>
    <x v="1700"/>
    <n v="97"/>
    <x v="0"/>
    <n v="1.6166666666666667"/>
    <x v="5"/>
    <x v="5"/>
    <s v="Fantasy"/>
    <x v="50"/>
    <x v="3"/>
    <n v="51568"/>
    <n v="20000000"/>
    <x v="1700"/>
    <x v="1707"/>
    <x v="0"/>
    <x v="1290"/>
    <n v="7"/>
    <x v="9"/>
    <x v="80"/>
    <x v="0"/>
    <x v="171"/>
  </r>
  <r>
    <s v="tt0476964"/>
    <x v="1701"/>
    <x v="1701"/>
    <n v="122"/>
    <x v="2"/>
    <n v="2.0333333333333332"/>
    <x v="5"/>
    <x v="6"/>
    <s v="Drama"/>
    <x v="13"/>
    <x v="0"/>
    <n v="62595"/>
    <n v="70000000"/>
    <x v="1701"/>
    <x v="1708"/>
    <x v="2"/>
    <x v="1501"/>
    <n v="6"/>
    <x v="9"/>
    <x v="81"/>
    <x v="0"/>
    <x v="265"/>
  </r>
  <r>
    <s v="tt0477051"/>
    <x v="1702"/>
    <x v="1702"/>
    <n v="103"/>
    <x v="0"/>
    <n v="1.7166666666666666"/>
    <x v="0"/>
    <x v="7"/>
    <s v="unknows"/>
    <x v="52"/>
    <x v="3"/>
    <n v="78036"/>
    <n v="60000000"/>
    <x v="1702"/>
    <x v="1709"/>
    <x v="0"/>
    <x v="1502"/>
    <n v="9"/>
    <x v="2"/>
    <x v="81"/>
    <x v="0"/>
    <x v="763"/>
  </r>
  <r>
    <s v="tt0477071"/>
    <x v="1703"/>
    <x v="1703"/>
    <n v="96"/>
    <x v="0"/>
    <n v="1.6"/>
    <x v="3"/>
    <x v="0"/>
    <s v="Mystery"/>
    <x v="32"/>
    <x v="3"/>
    <n v="80870"/>
    <n v="20000000"/>
    <x v="1703"/>
    <x v="1710"/>
    <x v="0"/>
    <x v="1503"/>
    <n v="12"/>
    <x v="3"/>
    <x v="81"/>
    <x v="0"/>
    <x v="764"/>
  </r>
  <r>
    <s v="tt0477080"/>
    <x v="1704"/>
    <x v="1704"/>
    <n v="98"/>
    <x v="0"/>
    <n v="1.6333333333333333"/>
    <x v="5"/>
    <x v="16"/>
    <s v="unknows"/>
    <x v="22"/>
    <x v="0"/>
    <n v="204940"/>
    <n v="100000000"/>
    <x v="1704"/>
    <x v="1711"/>
    <x v="0"/>
    <x v="1504"/>
    <n v="26"/>
    <x v="4"/>
    <x v="96"/>
    <x v="0"/>
    <x v="148"/>
  </r>
  <r>
    <s v="tt0477139"/>
    <x v="1705"/>
    <x v="1705"/>
    <n v="88"/>
    <x v="1"/>
    <n v="1.4666666666666666"/>
    <x v="0"/>
    <x v="3"/>
    <s v="Fantasy"/>
    <x v="14"/>
    <x v="1"/>
    <n v="57264"/>
    <n v="1000000"/>
    <x v="1705"/>
    <x v="1712"/>
    <x v="2"/>
    <x v="1505"/>
    <n v="24"/>
    <x v="1"/>
    <x v="80"/>
    <x v="0"/>
    <x v="765"/>
  </r>
  <r>
    <s v="tt0477302"/>
    <x v="1706"/>
    <x v="1706"/>
    <n v="129"/>
    <x v="2"/>
    <n v="2.15"/>
    <x v="1"/>
    <x v="3"/>
    <s v="Mystery"/>
    <x v="17"/>
    <x v="0"/>
    <n v="104423"/>
    <n v="40000000"/>
    <x v="1706"/>
    <x v="1713"/>
    <x v="0"/>
    <x v="1506"/>
    <n v="15"/>
    <x v="0"/>
    <x v="92"/>
    <x v="0"/>
    <x v="492"/>
  </r>
  <r>
    <s v="tt0477347"/>
    <x v="1707"/>
    <x v="1707"/>
    <n v="108"/>
    <x v="0"/>
    <n v="1.8"/>
    <x v="1"/>
    <x v="2"/>
    <s v="Family"/>
    <x v="7"/>
    <x v="0"/>
    <n v="368529"/>
    <n v="110000000"/>
    <x v="1707"/>
    <x v="1714"/>
    <x v="3"/>
    <x v="1507"/>
    <n v="17"/>
    <x v="0"/>
    <x v="80"/>
    <x v="0"/>
    <x v="543"/>
  </r>
  <r>
    <s v="tt0477348"/>
    <x v="1708"/>
    <x v="1708"/>
    <n v="122"/>
    <x v="2"/>
    <n v="2.0333333333333332"/>
    <x v="4"/>
    <x v="3"/>
    <s v="Thriller"/>
    <x v="18"/>
    <x v="2"/>
    <n v="1030460"/>
    <n v="25000000"/>
    <x v="1708"/>
    <x v="1715"/>
    <x v="3"/>
    <x v="1269"/>
    <n v="19"/>
    <x v="12"/>
    <x v="81"/>
    <x v="0"/>
    <x v="158"/>
  </r>
  <r>
    <s v="tt0478087"/>
    <x v="1709"/>
    <x v="1709"/>
    <n v="123"/>
    <x v="2"/>
    <n v="2.0499999999999998"/>
    <x v="4"/>
    <x v="3"/>
    <s v="History"/>
    <x v="22"/>
    <x v="0"/>
    <n v="262827"/>
    <n v="35000000"/>
    <x v="1709"/>
    <x v="1716"/>
    <x v="3"/>
    <x v="1508"/>
    <n v="7"/>
    <x v="3"/>
    <x v="79"/>
    <x v="0"/>
    <x v="493"/>
  </r>
  <r>
    <s v="tt0478304"/>
    <x v="1710"/>
    <x v="1710"/>
    <n v="139"/>
    <x v="2"/>
    <n v="2.3166666666666669"/>
    <x v="3"/>
    <x v="0"/>
    <s v="unknows"/>
    <x v="22"/>
    <x v="0"/>
    <n v="182163"/>
    <n v="32000000"/>
    <x v="1710"/>
    <x v="1717"/>
    <x v="0"/>
    <x v="1509"/>
    <n v="16"/>
    <x v="12"/>
    <x v="92"/>
    <x v="0"/>
    <x v="19"/>
  </r>
  <r>
    <s v="tt0478311"/>
    <x v="1711"/>
    <x v="1711"/>
    <n v="129"/>
    <x v="2"/>
    <n v="2.15"/>
    <x v="0"/>
    <x v="7"/>
    <s v="unknows"/>
    <x v="17"/>
    <x v="0"/>
    <n v="380151"/>
    <n v="30000000"/>
    <x v="1711"/>
    <x v="1718"/>
    <x v="3"/>
    <x v="1503"/>
    <n v="12"/>
    <x v="3"/>
    <x v="81"/>
    <x v="0"/>
    <x v="678"/>
  </r>
  <r>
    <s v="tt0478970"/>
    <x v="1712"/>
    <x v="1712"/>
    <n v="117"/>
    <x v="0"/>
    <n v="1.95"/>
    <x v="5"/>
    <x v="2"/>
    <s v="Sci-Fi"/>
    <x v="21"/>
    <x v="1"/>
    <n v="707348"/>
    <n v="130000000"/>
    <x v="1712"/>
    <x v="1719"/>
    <x v="3"/>
    <x v="1510"/>
    <n v="29"/>
    <x v="6"/>
    <x v="91"/>
    <x v="0"/>
    <x v="456"/>
  </r>
  <r>
    <s v="tt0479143"/>
    <x v="1713"/>
    <x v="1713"/>
    <n v="102"/>
    <x v="0"/>
    <n v="1.7"/>
    <x v="5"/>
    <x v="3"/>
    <s v="Sport"/>
    <x v="1"/>
    <x v="1"/>
    <n v="228255"/>
    <n v="24000000"/>
    <x v="1713"/>
    <x v="1720"/>
    <x v="3"/>
    <x v="1423"/>
    <n v="13"/>
    <x v="0"/>
    <x v="80"/>
    <x v="0"/>
    <x v="65"/>
  </r>
  <r>
    <s v="tt0479884"/>
    <x v="1714"/>
    <x v="1714"/>
    <n v="88"/>
    <x v="1"/>
    <n v="1.4666666666666666"/>
    <x v="5"/>
    <x v="6"/>
    <s v="Thriller"/>
    <x v="17"/>
    <x v="0"/>
    <n v="259600"/>
    <n v="12000000"/>
    <x v="1714"/>
    <x v="1721"/>
    <x v="0"/>
    <x v="1436"/>
    <n v="31"/>
    <x v="10"/>
    <x v="80"/>
    <x v="0"/>
    <x v="766"/>
  </r>
  <r>
    <s v="tt0479952"/>
    <x v="1715"/>
    <x v="1715"/>
    <n v="89"/>
    <x v="1"/>
    <n v="1.4833333333333334"/>
    <x v="1"/>
    <x v="1"/>
    <s v="Comedy"/>
    <x v="5"/>
    <x v="0"/>
    <n v="241774"/>
    <n v="150000000"/>
    <x v="1715"/>
    <x v="1722"/>
    <x v="3"/>
    <x v="1511"/>
    <n v="30"/>
    <x v="4"/>
    <x v="79"/>
    <x v="0"/>
    <x v="591"/>
  </r>
  <r>
    <s v="tt0479997"/>
    <x v="1716"/>
    <x v="1716"/>
    <n v="95"/>
    <x v="0"/>
    <n v="1.5833333333333333"/>
    <x v="5"/>
    <x v="5"/>
    <s v="Fantasy"/>
    <x v="35"/>
    <x v="3"/>
    <n v="97067"/>
    <n v="40000000"/>
    <x v="1716"/>
    <x v="1723"/>
    <x v="0"/>
    <x v="1512"/>
    <n v="4"/>
    <x v="1"/>
    <x v="92"/>
    <x v="0"/>
    <x v="243"/>
  </r>
  <r>
    <s v="tt0480242"/>
    <x v="1717"/>
    <x v="1717"/>
    <n v="98"/>
    <x v="0"/>
    <n v="1.6333333333333333"/>
    <x v="0"/>
    <x v="3"/>
    <s v="Romance"/>
    <x v="22"/>
    <x v="0"/>
    <n v="105855"/>
    <n v="25000000"/>
    <x v="1717"/>
    <x v="1724"/>
    <x v="0"/>
    <x v="1513"/>
    <n v="26"/>
    <x v="4"/>
    <x v="81"/>
    <x v="0"/>
    <x v="767"/>
  </r>
  <r>
    <s v="tt0480249"/>
    <x v="1718"/>
    <x v="1718"/>
    <n v="101"/>
    <x v="0"/>
    <n v="1.6833333333333333"/>
    <x v="5"/>
    <x v="3"/>
    <s v="Horror"/>
    <x v="14"/>
    <x v="1"/>
    <n v="795936"/>
    <n v="150000000"/>
    <x v="1718"/>
    <x v="1725"/>
    <x v="3"/>
    <x v="1514"/>
    <n v="5"/>
    <x v="0"/>
    <x v="81"/>
    <x v="0"/>
    <x v="601"/>
  </r>
  <r>
    <s v="tt0480255"/>
    <x v="1719"/>
    <x v="1719"/>
    <n v="97"/>
    <x v="0"/>
    <n v="1.6166666666666667"/>
    <x v="5"/>
    <x v="5"/>
    <s v="Comedy"/>
    <x v="27"/>
    <x v="0"/>
    <n v="106001"/>
    <n v="25000000"/>
    <x v="1719"/>
    <x v="1726"/>
    <x v="1"/>
    <x v="1515"/>
    <n v="20"/>
    <x v="8"/>
    <x v="96"/>
    <x v="0"/>
    <x v="768"/>
  </r>
  <r>
    <s v="tt0480669"/>
    <x v="1720"/>
    <x v="1720"/>
    <n v="92"/>
    <x v="0"/>
    <n v="1.5333333333333334"/>
    <x v="7"/>
    <x v="9"/>
    <s v="Sci-Fi"/>
    <x v="1"/>
    <x v="1"/>
    <n v="67509"/>
    <n v="2600000"/>
    <x v="1720"/>
    <x v="1727"/>
    <x v="2"/>
    <x v="1391"/>
    <n v="20"/>
    <x v="9"/>
    <x v="81"/>
    <x v="0"/>
    <x v="769"/>
  </r>
  <r>
    <s v="tt0480687"/>
    <x v="1721"/>
    <x v="1721"/>
    <n v="105"/>
    <x v="0"/>
    <n v="1.75"/>
    <x v="0"/>
    <x v="7"/>
    <s v="unknows"/>
    <x v="32"/>
    <x v="3"/>
    <n v="129641"/>
    <n v="36000000"/>
    <x v="1721"/>
    <x v="1728"/>
    <x v="0"/>
    <x v="1516"/>
    <n v="23"/>
    <x v="2"/>
    <x v="92"/>
    <x v="0"/>
    <x v="318"/>
  </r>
  <r>
    <s v="tt0481141"/>
    <x v="1722"/>
    <x v="1722"/>
    <n v="104"/>
    <x v="0"/>
    <n v="1.7333333333333334"/>
    <x v="0"/>
    <x v="3"/>
    <s v="Romance"/>
    <x v="33"/>
    <x v="0"/>
    <n v="77510"/>
    <n v="28000000"/>
    <x v="1722"/>
    <x v="1729"/>
    <x v="0"/>
    <x v="1406"/>
    <n v="25"/>
    <x v="7"/>
    <x v="81"/>
    <x v="0"/>
    <x v="321"/>
  </r>
  <r>
    <s v="tt0481369"/>
    <x v="1723"/>
    <x v="1723"/>
    <n v="98"/>
    <x v="0"/>
    <n v="1.6333333333333333"/>
    <x v="4"/>
    <x v="9"/>
    <s v="Thriller"/>
    <x v="0"/>
    <x v="0"/>
    <n v="209939"/>
    <n v="30000000"/>
    <x v="1723"/>
    <x v="1730"/>
    <x v="0"/>
    <x v="1517"/>
    <n v="13"/>
    <x v="2"/>
    <x v="81"/>
    <x v="0"/>
    <x v="152"/>
  </r>
  <r>
    <s v="tt0481499"/>
    <x v="1724"/>
    <x v="1724"/>
    <n v="98"/>
    <x v="0"/>
    <n v="1.6333333333333333"/>
    <x v="5"/>
    <x v="5"/>
    <s v="Animation"/>
    <x v="14"/>
    <x v="1"/>
    <n v="227235"/>
    <n v="135000000"/>
    <x v="1724"/>
    <x v="1731"/>
    <x v="3"/>
    <x v="1518"/>
    <n v="15"/>
    <x v="2"/>
    <x v="88"/>
    <x v="0"/>
    <x v="770"/>
  </r>
  <r>
    <s v="tt0481536"/>
    <x v="1725"/>
    <x v="1725"/>
    <n v="114"/>
    <x v="0"/>
    <n v="1.9"/>
    <x v="1"/>
    <x v="2"/>
    <s v="unknows"/>
    <x v="7"/>
    <x v="0"/>
    <n v="140735"/>
    <n v="12000000"/>
    <x v="1725"/>
    <x v="1732"/>
    <x v="0"/>
    <x v="1519"/>
    <n v="24"/>
    <x v="8"/>
    <x v="79"/>
    <x v="0"/>
    <x v="771"/>
  </r>
  <r>
    <s v="tt0482571"/>
    <x v="1726"/>
    <x v="1726"/>
    <n v="130"/>
    <x v="2"/>
    <n v="2.1666666666666665"/>
    <x v="3"/>
    <x v="9"/>
    <s v="Sci-Fi"/>
    <x v="25"/>
    <x v="2"/>
    <n v="1405638"/>
    <n v="40000000"/>
    <x v="1726"/>
    <x v="1733"/>
    <x v="0"/>
    <x v="1520"/>
    <n v="17"/>
    <x v="4"/>
    <x v="80"/>
    <x v="0"/>
    <x v="422"/>
  </r>
  <r>
    <s v="tt0482572"/>
    <x v="1727"/>
    <x v="1727"/>
    <n v="130"/>
    <x v="2"/>
    <n v="2.1666666666666665"/>
    <x v="4"/>
    <x v="3"/>
    <s v="Thriller"/>
    <x v="5"/>
    <x v="0"/>
    <n v="62581"/>
    <n v="30000000"/>
    <x v="1727"/>
    <x v="1734"/>
    <x v="1"/>
    <x v="1521"/>
    <n v="9"/>
    <x v="9"/>
    <x v="79"/>
    <x v="0"/>
    <x v="590"/>
  </r>
  <r>
    <s v="tt0482606"/>
    <x v="1728"/>
    <x v="1728"/>
    <n v="86"/>
    <x v="1"/>
    <n v="1.4333333333333333"/>
    <x v="7"/>
    <x v="9"/>
    <s v="Thriller"/>
    <x v="28"/>
    <x v="0"/>
    <n v="140284"/>
    <n v="9000000"/>
    <x v="1728"/>
    <x v="1735"/>
    <x v="0"/>
    <x v="1522"/>
    <n v="29"/>
    <x v="12"/>
    <x v="79"/>
    <x v="0"/>
    <x v="772"/>
  </r>
  <r>
    <s v="tt0483607"/>
    <x v="1729"/>
    <x v="1729"/>
    <n v="113"/>
    <x v="0"/>
    <n v="1.8833333333333333"/>
    <x v="5"/>
    <x v="4"/>
    <s v="Thriller"/>
    <x v="32"/>
    <x v="3"/>
    <n v="79087"/>
    <n v="30000000"/>
    <x v="1729"/>
    <x v="1736"/>
    <x v="2"/>
    <x v="1523"/>
    <n v="14"/>
    <x v="3"/>
    <x v="79"/>
    <x v="0"/>
    <x v="524"/>
  </r>
  <r>
    <s v="tt0485947"/>
    <x v="1730"/>
    <x v="1730"/>
    <n v="141"/>
    <x v="2"/>
    <n v="2.35"/>
    <x v="3"/>
    <x v="0"/>
    <s v="Romance"/>
    <x v="8"/>
    <x v="1"/>
    <n v="242538"/>
    <n v="47000000"/>
    <x v="1730"/>
    <x v="1737"/>
    <x v="2"/>
    <x v="1320"/>
    <n v="11"/>
    <x v="9"/>
    <x v="86"/>
    <x v="0"/>
    <x v="773"/>
  </r>
  <r>
    <s v="tt0486551"/>
    <x v="1731"/>
    <x v="1731"/>
    <n v="110"/>
    <x v="0"/>
    <n v="1.8333333333333333"/>
    <x v="0"/>
    <x v="11"/>
    <s v="unknows"/>
    <x v="27"/>
    <x v="0"/>
    <n v="70696"/>
    <n v="17500000"/>
    <x v="1731"/>
    <x v="1738"/>
    <x v="1"/>
    <x v="1421"/>
    <n v="25"/>
    <x v="10"/>
    <x v="80"/>
    <x v="0"/>
    <x v="490"/>
  </r>
  <r>
    <s v="tt0486576"/>
    <x v="1732"/>
    <x v="1732"/>
    <n v="92"/>
    <x v="0"/>
    <n v="1.5333333333333334"/>
    <x v="5"/>
    <x v="5"/>
    <s v="Fantasy"/>
    <x v="29"/>
    <x v="3"/>
    <n v="274205"/>
    <n v="130000000"/>
    <x v="1732"/>
    <x v="1739"/>
    <x v="3"/>
    <x v="1137"/>
    <n v="12"/>
    <x v="6"/>
    <x v="81"/>
    <x v="0"/>
    <x v="372"/>
  </r>
  <r>
    <s v="tt0486655"/>
    <x v="1733"/>
    <x v="1733"/>
    <n v="127"/>
    <x v="2"/>
    <n v="2.1166666666666667"/>
    <x v="1"/>
    <x v="19"/>
    <s v="Fantasy"/>
    <x v="2"/>
    <x v="1"/>
    <n v="280830"/>
    <n v="70000000"/>
    <x v="1733"/>
    <x v="1740"/>
    <x v="0"/>
    <x v="1524"/>
    <n v="29"/>
    <x v="7"/>
    <x v="81"/>
    <x v="0"/>
    <x v="774"/>
  </r>
  <r>
    <s v="tt0486822"/>
    <x v="1734"/>
    <x v="1734"/>
    <n v="105"/>
    <x v="0"/>
    <n v="1.75"/>
    <x v="4"/>
    <x v="3"/>
    <s v="Mystery"/>
    <x v="22"/>
    <x v="0"/>
    <n v="244676"/>
    <n v="20000000"/>
    <x v="1734"/>
    <x v="1741"/>
    <x v="0"/>
    <x v="1525"/>
    <n v="4"/>
    <x v="8"/>
    <x v="81"/>
    <x v="0"/>
    <x v="605"/>
  </r>
  <r>
    <s v="tt0489049"/>
    <x v="1735"/>
    <x v="1735"/>
    <n v="120"/>
    <x v="0"/>
    <n v="2"/>
    <x v="1"/>
    <x v="2"/>
    <s v="Crime"/>
    <x v="7"/>
    <x v="0"/>
    <n v="60588"/>
    <n v="3900000"/>
    <x v="1735"/>
    <x v="1742"/>
    <x v="2"/>
    <x v="1526"/>
    <n v="6"/>
    <x v="2"/>
    <x v="86"/>
    <x v="0"/>
    <x v="775"/>
  </r>
  <r>
    <s v="tt0489099"/>
    <x v="1736"/>
    <x v="1736"/>
    <n v="88"/>
    <x v="1"/>
    <n v="1.4666666666666666"/>
    <x v="5"/>
    <x v="5"/>
    <s v="Sci-Fi"/>
    <x v="28"/>
    <x v="0"/>
    <n v="318763"/>
    <n v="85000000"/>
    <x v="1736"/>
    <x v="1743"/>
    <x v="3"/>
    <x v="1527"/>
    <n v="6"/>
    <x v="2"/>
    <x v="79"/>
    <x v="0"/>
    <x v="325"/>
  </r>
  <r>
    <s v="tt0489237"/>
    <x v="1737"/>
    <x v="1737"/>
    <n v="106"/>
    <x v="0"/>
    <n v="1.7666666666666666"/>
    <x v="0"/>
    <x v="3"/>
    <s v="Romance"/>
    <x v="27"/>
    <x v="0"/>
    <n v="63050"/>
    <n v="20000000"/>
    <x v="1737"/>
    <x v="1744"/>
    <x v="0"/>
    <x v="1528"/>
    <n v="24"/>
    <x v="10"/>
    <x v="81"/>
    <x v="0"/>
    <x v="776"/>
  </r>
  <r>
    <s v="tt0489270"/>
    <x v="1738"/>
    <x v="1738"/>
    <n v="108"/>
    <x v="0"/>
    <n v="1.8"/>
    <x v="7"/>
    <x v="9"/>
    <s v="Thriller"/>
    <x v="27"/>
    <x v="0"/>
    <n v="208021"/>
    <n v="10000000"/>
    <x v="1738"/>
    <x v="1745"/>
    <x v="3"/>
    <x v="1196"/>
    <n v="26"/>
    <x v="4"/>
    <x v="80"/>
    <x v="0"/>
    <x v="705"/>
  </r>
  <r>
    <s v="tt0490204"/>
    <x v="1739"/>
    <x v="1739"/>
    <n v="124"/>
    <x v="2"/>
    <n v="2.0666666666666669"/>
    <x v="3"/>
    <x v="11"/>
    <s v="unknows"/>
    <x v="3"/>
    <x v="1"/>
    <n v="98862"/>
    <n v="20000000"/>
    <x v="1739"/>
    <x v="1746"/>
    <x v="1"/>
    <x v="1529"/>
    <n v="20"/>
    <x v="3"/>
    <x v="81"/>
    <x v="0"/>
    <x v="777"/>
  </r>
  <r>
    <s v="tt0490215"/>
    <x v="1740"/>
    <x v="1740"/>
    <n v="161"/>
    <x v="2"/>
    <n v="2.6833333333333331"/>
    <x v="3"/>
    <x v="14"/>
    <s v="unknows"/>
    <x v="14"/>
    <x v="1"/>
    <n v="119767"/>
    <n v="46000000"/>
    <x v="1740"/>
    <x v="1747"/>
    <x v="2"/>
    <x v="1530"/>
    <n v="29"/>
    <x v="5"/>
    <x v="103"/>
    <x v="0"/>
    <x v="22"/>
  </r>
  <r>
    <s v="tt0491152"/>
    <x v="1741"/>
    <x v="1741"/>
    <n v="112"/>
    <x v="0"/>
    <n v="1.8666666666666667"/>
    <x v="0"/>
    <x v="3"/>
    <s v="Romance"/>
    <x v="24"/>
    <x v="3"/>
    <n v="64430"/>
    <n v="35000000"/>
    <x v="1741"/>
    <x v="1748"/>
    <x v="0"/>
    <x v="1531"/>
    <m/>
    <x v="11"/>
    <x v="104"/>
    <x v="0"/>
    <x v="498"/>
  </r>
  <r>
    <s v="tt0492044"/>
    <x v="1742"/>
    <x v="1742"/>
    <n v="92"/>
    <x v="0"/>
    <n v="1.5333333333333334"/>
    <x v="3"/>
    <x v="10"/>
    <s v="Mystery"/>
    <x v="24"/>
    <x v="3"/>
    <n v="64388"/>
    <n v="10000000"/>
    <x v="1742"/>
    <x v="1749"/>
    <x v="0"/>
    <x v="1532"/>
    <n v="27"/>
    <x v="3"/>
    <x v="86"/>
    <x v="0"/>
    <x v="778"/>
  </r>
  <r>
    <s v="tt0492956"/>
    <x v="1743"/>
    <x v="1743"/>
    <n v="110"/>
    <x v="0"/>
    <n v="1.8333333333333333"/>
    <x v="0"/>
    <x v="19"/>
    <s v="Sport"/>
    <x v="0"/>
    <x v="0"/>
    <n v="98894"/>
    <n v="22000000"/>
    <x v="1743"/>
    <x v="1750"/>
    <x v="3"/>
    <x v="1533"/>
    <n v="23"/>
    <x v="9"/>
    <x v="81"/>
    <x v="0"/>
    <x v="738"/>
  </r>
  <r>
    <s v="tt0493405"/>
    <x v="1744"/>
    <x v="1744"/>
    <n v="100"/>
    <x v="0"/>
    <n v="1.6666666666666667"/>
    <x v="5"/>
    <x v="2"/>
    <s v="Crime"/>
    <x v="34"/>
    <x v="0"/>
    <n v="50127"/>
    <n v="25000000"/>
    <x v="1744"/>
    <x v="1751"/>
    <x v="1"/>
    <x v="1534"/>
    <n v="23"/>
    <x v="3"/>
    <x v="101"/>
    <x v="0"/>
    <x v="779"/>
  </r>
  <r>
    <s v="tt0493430"/>
    <x v="1745"/>
    <x v="1745"/>
    <n v="92"/>
    <x v="0"/>
    <n v="1.5333333333333334"/>
    <x v="5"/>
    <x v="2"/>
    <s v="Documentary"/>
    <x v="16"/>
    <x v="1"/>
    <n v="79222"/>
    <n v="11500000"/>
    <x v="1745"/>
    <x v="1752"/>
    <x v="0"/>
    <x v="1535"/>
    <n v="21"/>
    <x v="9"/>
    <x v="80"/>
    <x v="0"/>
    <x v="563"/>
  </r>
  <r>
    <s v="tt0493464"/>
    <x v="1746"/>
    <x v="1746"/>
    <n v="110"/>
    <x v="0"/>
    <n v="1.8333333333333333"/>
    <x v="5"/>
    <x v="6"/>
    <s v="Thriller"/>
    <x v="13"/>
    <x v="0"/>
    <n v="403288"/>
    <n v="75000000"/>
    <x v="1746"/>
    <x v="1753"/>
    <x v="3"/>
    <x v="1536"/>
    <n v="12"/>
    <x v="6"/>
    <x v="79"/>
    <x v="0"/>
    <x v="670"/>
  </r>
  <r>
    <s v="tt0494238"/>
    <x v="1747"/>
    <x v="1747"/>
    <n v="106"/>
    <x v="0"/>
    <n v="1.7666666666666666"/>
    <x v="1"/>
    <x v="19"/>
    <s v="Fantasy"/>
    <x v="28"/>
    <x v="0"/>
    <n v="81148"/>
    <n v="60000000"/>
    <x v="1747"/>
    <x v="1754"/>
    <x v="1"/>
    <x v="1537"/>
    <n v="11"/>
    <x v="0"/>
    <x v="79"/>
    <x v="0"/>
    <x v="295"/>
  </r>
  <r>
    <s v="tt0496806"/>
    <x v="1748"/>
    <x v="1748"/>
    <n v="122"/>
    <x v="2"/>
    <n v="2.0333333333333332"/>
    <x v="4"/>
    <x v="16"/>
    <s v="unknows"/>
    <x v="17"/>
    <x v="0"/>
    <n v="361674"/>
    <n v="85000000"/>
    <x v="1748"/>
    <x v="1755"/>
    <x v="3"/>
    <x v="1538"/>
    <n v="24"/>
    <x v="12"/>
    <x v="81"/>
    <x v="0"/>
    <x v="194"/>
  </r>
  <r>
    <s v="tt0497116"/>
    <x v="1749"/>
    <x v="1749"/>
    <n v="96"/>
    <x v="0"/>
    <n v="1.6"/>
    <x v="13"/>
    <x v="21"/>
    <s v="unknows"/>
    <x v="3"/>
    <x v="1"/>
    <n v="84723"/>
    <n v="1500000"/>
    <x v="1749"/>
    <x v="1756"/>
    <x v="0"/>
    <x v="1505"/>
    <n v="24"/>
    <x v="1"/>
    <x v="80"/>
    <x v="0"/>
    <x v="780"/>
  </r>
  <r>
    <s v="tt0497465"/>
    <x v="1750"/>
    <x v="1750"/>
    <n v="96"/>
    <x v="0"/>
    <n v="1.6"/>
    <x v="0"/>
    <x v="3"/>
    <s v="Romance"/>
    <x v="1"/>
    <x v="1"/>
    <n v="265510"/>
    <n v="15500000"/>
    <x v="1750"/>
    <x v="1757"/>
    <x v="0"/>
    <x v="1539"/>
    <n v="17"/>
    <x v="12"/>
    <x v="79"/>
    <x v="0"/>
    <x v="46"/>
  </r>
  <r>
    <s v="tt0498353"/>
    <x v="1751"/>
    <x v="1751"/>
    <n v="94"/>
    <x v="0"/>
    <n v="1.5666666666666667"/>
    <x v="7"/>
    <x v="11"/>
    <s v="unknows"/>
    <x v="38"/>
    <x v="3"/>
    <n v="94390"/>
    <n v="10200000"/>
    <x v="1751"/>
    <x v="1758"/>
    <x v="0"/>
    <x v="1381"/>
    <m/>
    <x v="11"/>
    <x v="99"/>
    <x v="0"/>
    <x v="541"/>
  </r>
  <r>
    <s v="tt0498380"/>
    <x v="1752"/>
    <x v="1752"/>
    <n v="141"/>
    <x v="2"/>
    <n v="2.35"/>
    <x v="5"/>
    <x v="5"/>
    <s v="Drama"/>
    <x v="10"/>
    <x v="1"/>
    <n v="168154"/>
    <n v="19000000"/>
    <x v="1752"/>
    <x v="1759"/>
    <x v="0"/>
    <x v="1540"/>
    <n v="15"/>
    <x v="5"/>
    <x v="80"/>
    <x v="0"/>
    <x v="18"/>
  </r>
  <r>
    <s v="tt0498399"/>
    <x v="1753"/>
    <x v="1753"/>
    <n v="117"/>
    <x v="0"/>
    <n v="1.95"/>
    <x v="5"/>
    <x v="6"/>
    <s v="Drama"/>
    <x v="22"/>
    <x v="0"/>
    <n v="91558"/>
    <n v="21000000"/>
    <x v="1753"/>
    <x v="1760"/>
    <x v="0"/>
    <x v="1541"/>
    <n v="25"/>
    <x v="12"/>
    <x v="81"/>
    <x v="0"/>
    <x v="781"/>
  </r>
  <r>
    <s v="tt0499448"/>
    <x v="1754"/>
    <x v="1754"/>
    <n v="150"/>
    <x v="2"/>
    <n v="2.5"/>
    <x v="5"/>
    <x v="5"/>
    <s v="Family"/>
    <x v="7"/>
    <x v="0"/>
    <n v="220868"/>
    <n v="225000000"/>
    <x v="1754"/>
    <x v="1761"/>
    <x v="3"/>
    <x v="1542"/>
    <n v="9"/>
    <x v="12"/>
    <x v="79"/>
    <x v="0"/>
    <x v="604"/>
  </r>
  <r>
    <s v="tt0499549"/>
    <x v="1755"/>
    <x v="1755"/>
    <n v="162"/>
    <x v="2"/>
    <n v="2.7"/>
    <x v="5"/>
    <x v="5"/>
    <s v="Fantasy"/>
    <x v="4"/>
    <x v="1"/>
    <n v="1364568"/>
    <n v="237000000"/>
    <x v="1755"/>
    <x v="1762"/>
    <x v="3"/>
    <x v="1543"/>
    <n v="10"/>
    <x v="0"/>
    <x v="86"/>
    <x v="0"/>
    <x v="119"/>
  </r>
  <r>
    <s v="tt0499556"/>
    <x v="1756"/>
    <x v="1756"/>
    <n v="103"/>
    <x v="0"/>
    <n v="1.7166666666666666"/>
    <x v="5"/>
    <x v="6"/>
    <s v="Thriller"/>
    <x v="27"/>
    <x v="0"/>
    <n v="95335"/>
    <n v="25000000"/>
    <x v="1756"/>
    <x v="1763"/>
    <x v="0"/>
    <x v="1528"/>
    <n v="24"/>
    <x v="10"/>
    <x v="81"/>
    <x v="0"/>
    <x v="782"/>
  </r>
  <r>
    <s v="tt0756683"/>
    <x v="1757"/>
    <x v="1757"/>
    <n v="87"/>
    <x v="1"/>
    <n v="1.45"/>
    <x v="3"/>
    <x v="0"/>
    <s v="Mystery"/>
    <x v="10"/>
    <x v="1"/>
    <n v="196083"/>
    <n v="200000"/>
    <x v="12"/>
    <x v="1764"/>
    <x v="2"/>
    <x v="1544"/>
    <n v="10"/>
    <x v="6"/>
    <x v="81"/>
    <x v="0"/>
    <x v="783"/>
  </r>
  <r>
    <s v="tt0758730"/>
    <x v="1758"/>
    <x v="1758"/>
    <n v="94"/>
    <x v="0"/>
    <n v="1.5666666666666667"/>
    <x v="5"/>
    <x v="10"/>
    <s v="Sci-Fi"/>
    <x v="48"/>
    <x v="3"/>
    <n v="131097"/>
    <n v="40000000"/>
    <x v="1757"/>
    <x v="1765"/>
    <x v="0"/>
    <x v="1545"/>
    <n v="25"/>
    <x v="0"/>
    <x v="81"/>
    <x v="0"/>
    <x v="784"/>
  </r>
  <r>
    <s v="tt0758746"/>
    <x v="98"/>
    <x v="98"/>
    <n v="97"/>
    <x v="0"/>
    <n v="1.6166666666666667"/>
    <x v="7"/>
    <x v="9"/>
    <s v="Thriller"/>
    <x v="38"/>
    <x v="3"/>
    <n v="115119"/>
    <n v="19000000"/>
    <x v="1758"/>
    <x v="1766"/>
    <x v="0"/>
    <x v="1546"/>
    <n v="9"/>
    <x v="2"/>
    <x v="86"/>
    <x v="0"/>
    <x v="564"/>
  </r>
  <r>
    <s v="tt0758752"/>
    <x v="1759"/>
    <x v="1759"/>
    <n v="112"/>
    <x v="0"/>
    <n v="1.8666666666666667"/>
    <x v="0"/>
    <x v="3"/>
    <s v="Romance"/>
    <x v="13"/>
    <x v="0"/>
    <n v="217609"/>
    <n v="30000000"/>
    <x v="1759"/>
    <x v="1767"/>
    <x v="0"/>
    <x v="1547"/>
    <n v="4"/>
    <x v="5"/>
    <x v="96"/>
    <x v="0"/>
    <x v="181"/>
  </r>
  <r>
    <s v="tt0758758"/>
    <x v="1760"/>
    <x v="1760"/>
    <n v="148"/>
    <x v="2"/>
    <n v="2.4666666666666668"/>
    <x v="1"/>
    <x v="18"/>
    <s v="Drama"/>
    <x v="12"/>
    <x v="2"/>
    <n v="646215"/>
    <n v="15000000"/>
    <x v="1760"/>
    <x v="1768"/>
    <x v="0"/>
    <x v="1486"/>
    <n v="1"/>
    <x v="9"/>
    <x v="81"/>
    <x v="0"/>
    <x v="474"/>
  </r>
  <r>
    <s v="tt0758766"/>
    <x v="1761"/>
    <x v="1761"/>
    <n v="104"/>
    <x v="0"/>
    <n v="1.7333333333333334"/>
    <x v="0"/>
    <x v="8"/>
    <s v="Romance"/>
    <x v="7"/>
    <x v="0"/>
    <n v="106175"/>
    <n v="40000000"/>
    <x v="1761"/>
    <x v="1769"/>
    <x v="3"/>
    <x v="1502"/>
    <n v="9"/>
    <x v="2"/>
    <x v="81"/>
    <x v="0"/>
    <x v="551"/>
  </r>
  <r>
    <s v="tt0758774"/>
    <x v="1762"/>
    <x v="1762"/>
    <n v="128"/>
    <x v="2"/>
    <n v="2.1333333333333333"/>
    <x v="5"/>
    <x v="3"/>
    <s v="Thriller"/>
    <x v="16"/>
    <x v="1"/>
    <n v="236161"/>
    <n v="70000000"/>
    <x v="1762"/>
    <x v="1770"/>
    <x v="0"/>
    <x v="1548"/>
    <n v="5"/>
    <x v="4"/>
    <x v="79"/>
    <x v="0"/>
    <x v="59"/>
  </r>
  <r>
    <s v="tt0758794"/>
    <x v="1763"/>
    <x v="1763"/>
    <n v="131"/>
    <x v="2"/>
    <n v="2.1833333333333331"/>
    <x v="3"/>
    <x v="15"/>
    <s v="unknows"/>
    <x v="16"/>
    <x v="1"/>
    <n v="64044"/>
    <n v="65000000"/>
    <x v="1763"/>
    <x v="1771"/>
    <x v="2"/>
    <x v="1549"/>
    <n v="12"/>
    <x v="0"/>
    <x v="80"/>
    <x v="0"/>
    <x v="426"/>
  </r>
  <r>
    <s v="tt0762073"/>
    <x v="1764"/>
    <x v="1764"/>
    <n v="134"/>
    <x v="2"/>
    <n v="2.2333333333333334"/>
    <x v="3"/>
    <x v="0"/>
    <s v="Horror"/>
    <x v="1"/>
    <x v="1"/>
    <n v="50360"/>
    <n v="5000000"/>
    <x v="1764"/>
    <x v="1772"/>
    <x v="1"/>
    <x v="1550"/>
    <n v="30"/>
    <x v="8"/>
    <x v="86"/>
    <x v="0"/>
    <x v="546"/>
  </r>
  <r>
    <s v="tt0762107"/>
    <x v="1765"/>
    <x v="1765"/>
    <n v="115"/>
    <x v="0"/>
    <n v="1.9166666666666667"/>
    <x v="0"/>
    <x v="7"/>
    <s v="unknows"/>
    <x v="32"/>
    <x v="3"/>
    <n v="152290"/>
    <n v="85000000"/>
    <x v="1765"/>
    <x v="1773"/>
    <x v="3"/>
    <x v="1551"/>
    <n v="12"/>
    <x v="7"/>
    <x v="81"/>
    <x v="0"/>
    <x v="315"/>
  </r>
  <r>
    <s v="tt0762125"/>
    <x v="1766"/>
    <x v="1766"/>
    <n v="91"/>
    <x v="0"/>
    <n v="1.5166666666666666"/>
    <x v="1"/>
    <x v="1"/>
    <s v="Comedy"/>
    <x v="34"/>
    <x v="0"/>
    <n v="57740"/>
    <n v="70000000"/>
    <x v="1766"/>
    <x v="1774"/>
    <x v="0"/>
    <x v="1552"/>
    <n v="14"/>
    <x v="5"/>
    <x v="86"/>
    <x v="0"/>
    <x v="785"/>
  </r>
  <r>
    <s v="tt0765010"/>
    <x v="1767"/>
    <x v="1767"/>
    <n v="105"/>
    <x v="0"/>
    <n v="1.75"/>
    <x v="3"/>
    <x v="16"/>
    <s v="War"/>
    <x v="1"/>
    <x v="1"/>
    <n v="140957"/>
    <n v="26000000"/>
    <x v="1767"/>
    <x v="1775"/>
    <x v="0"/>
    <x v="1553"/>
    <n v="22"/>
    <x v="5"/>
    <x v="86"/>
    <x v="0"/>
    <x v="242"/>
  </r>
  <r>
    <s v="tt0765120"/>
    <x v="1768"/>
    <x v="1768"/>
    <n v="95"/>
    <x v="0"/>
    <n v="1.5833333333333333"/>
    <x v="3"/>
    <x v="7"/>
    <s v="unknows"/>
    <x v="5"/>
    <x v="0"/>
    <n v="56011"/>
    <n v="10000000"/>
    <x v="1768"/>
    <x v="1776"/>
    <x v="0"/>
    <x v="1554"/>
    <n v="16"/>
    <x v="12"/>
    <x v="81"/>
    <x v="0"/>
    <x v="466"/>
  </r>
  <r>
    <s v="tt0765429"/>
    <x v="1769"/>
    <x v="1769"/>
    <n v="157"/>
    <x v="2"/>
    <n v="2.6166666666666667"/>
    <x v="2"/>
    <x v="6"/>
    <s v="Drama"/>
    <x v="10"/>
    <x v="1"/>
    <n v="444311"/>
    <n v="100000000"/>
    <x v="1769"/>
    <x v="1777"/>
    <x v="3"/>
    <x v="1555"/>
    <n v="19"/>
    <x v="4"/>
    <x v="81"/>
    <x v="0"/>
    <x v="59"/>
  </r>
  <r>
    <s v="tt0770703"/>
    <x v="1770"/>
    <x v="1770"/>
    <n v="106"/>
    <x v="0"/>
    <n v="1.7666666666666666"/>
    <x v="0"/>
    <x v="7"/>
    <s v="unknows"/>
    <x v="34"/>
    <x v="0"/>
    <n v="85645"/>
    <n v="20000000"/>
    <x v="1770"/>
    <x v="1778"/>
    <x v="0"/>
    <x v="1556"/>
    <n v="19"/>
    <x v="9"/>
    <x v="92"/>
    <x v="0"/>
    <x v="786"/>
  </r>
  <r>
    <s v="tt0770752"/>
    <x v="1771"/>
    <x v="1771"/>
    <n v="112"/>
    <x v="0"/>
    <n v="1.8666666666666667"/>
    <x v="5"/>
    <x v="5"/>
    <s v="Comedy"/>
    <x v="36"/>
    <x v="3"/>
    <n v="83229"/>
    <n v="70000000"/>
    <x v="1771"/>
    <x v="1779"/>
    <x v="0"/>
    <x v="1557"/>
    <n v="7"/>
    <x v="2"/>
    <x v="79"/>
    <x v="0"/>
    <x v="370"/>
  </r>
  <r>
    <s v="tt0770828"/>
    <x v="1772"/>
    <x v="1772"/>
    <n v="143"/>
    <x v="2"/>
    <n v="2.3833333333333333"/>
    <x v="5"/>
    <x v="5"/>
    <s v="Sci-Fi"/>
    <x v="1"/>
    <x v="1"/>
    <n v="799713"/>
    <n v="225000000"/>
    <x v="1772"/>
    <x v="1780"/>
    <x v="3"/>
    <x v="1558"/>
    <m/>
    <x v="11"/>
    <x v="105"/>
    <x v="0"/>
    <x v="603"/>
  </r>
  <r>
    <s v="tt0780504"/>
    <x v="1773"/>
    <x v="1773"/>
    <n v="100"/>
    <x v="0"/>
    <n v="1.6666666666666667"/>
    <x v="5"/>
    <x v="3"/>
    <s v="unknows"/>
    <x v="10"/>
    <x v="1"/>
    <n v="686500"/>
    <n v="15000000"/>
    <x v="1773"/>
    <x v="1781"/>
    <x v="0"/>
    <x v="1559"/>
    <n v="20"/>
    <x v="12"/>
    <x v="92"/>
    <x v="0"/>
    <x v="787"/>
  </r>
  <r>
    <s v="tt0780511"/>
    <x v="1774"/>
    <x v="1774"/>
    <n v="100"/>
    <x v="0"/>
    <n v="1.6666666666666667"/>
    <x v="1"/>
    <x v="3"/>
    <s v="unknows"/>
    <x v="1"/>
    <x v="1"/>
    <n v="63317"/>
    <n v="21000000"/>
    <x v="1774"/>
    <x v="1782"/>
    <x v="2"/>
    <x v="1560"/>
    <n v="3"/>
    <x v="5"/>
    <x v="86"/>
    <x v="0"/>
    <x v="656"/>
  </r>
  <r>
    <s v="tt0780521"/>
    <x v="1775"/>
    <x v="1775"/>
    <n v="97"/>
    <x v="0"/>
    <n v="1.6166666666666667"/>
    <x v="1"/>
    <x v="1"/>
    <s v="Comedy"/>
    <x v="1"/>
    <x v="1"/>
    <n v="161155"/>
    <n v="105000000"/>
    <x v="1775"/>
    <x v="1783"/>
    <x v="3"/>
    <x v="1561"/>
    <n v="15"/>
    <x v="5"/>
    <x v="86"/>
    <x v="0"/>
    <x v="185"/>
  </r>
  <r>
    <s v="tt0780536"/>
    <x v="1776"/>
    <x v="1776"/>
    <n v="107"/>
    <x v="0"/>
    <n v="1.7833333333333334"/>
    <x v="0"/>
    <x v="6"/>
    <s v="Drama"/>
    <x v="4"/>
    <x v="1"/>
    <n v="452822"/>
    <n v="15000000"/>
    <x v="1776"/>
    <x v="1784"/>
    <x v="0"/>
    <x v="1562"/>
    <n v="17"/>
    <x v="1"/>
    <x v="79"/>
    <x v="0"/>
    <x v="788"/>
  </r>
  <r>
    <s v="tt0780571"/>
    <x v="1777"/>
    <x v="1777"/>
    <n v="120"/>
    <x v="0"/>
    <n v="2"/>
    <x v="4"/>
    <x v="3"/>
    <s v="Mystery"/>
    <x v="21"/>
    <x v="1"/>
    <n v="154825"/>
    <n v="20000000"/>
    <x v="1777"/>
    <x v="1785"/>
    <x v="0"/>
    <x v="1563"/>
    <n v="22"/>
    <x v="12"/>
    <x v="81"/>
    <x v="0"/>
    <x v="789"/>
  </r>
  <r>
    <s v="tt0780653"/>
    <x v="1778"/>
    <x v="1778"/>
    <n v="103"/>
    <x v="0"/>
    <n v="1.7166666666666666"/>
    <x v="3"/>
    <x v="0"/>
    <s v="Horror"/>
    <x v="24"/>
    <x v="3"/>
    <n v="110211"/>
    <n v="150000000"/>
    <x v="1778"/>
    <x v="1786"/>
    <x v="2"/>
    <x v="1564"/>
    <n v="27"/>
    <x v="1"/>
    <x v="96"/>
    <x v="0"/>
    <x v="183"/>
  </r>
  <r>
    <s v="tt0783233"/>
    <x v="1779"/>
    <x v="1779"/>
    <n v="123"/>
    <x v="2"/>
    <n v="2.0499999999999998"/>
    <x v="3"/>
    <x v="9"/>
    <s v="Romance"/>
    <x v="10"/>
    <x v="1"/>
    <n v="293503"/>
    <n v="30000000"/>
    <x v="1779"/>
    <x v="1787"/>
    <x v="0"/>
    <x v="1565"/>
    <n v="28"/>
    <x v="10"/>
    <x v="81"/>
    <x v="0"/>
    <x v="683"/>
  </r>
  <r>
    <s v="tt0787474"/>
    <x v="1780"/>
    <x v="1780"/>
    <n v="96"/>
    <x v="0"/>
    <n v="1.6"/>
    <x v="1"/>
    <x v="1"/>
    <s v="Comedy"/>
    <x v="22"/>
    <x v="0"/>
    <n v="60675"/>
    <n v="60000000"/>
    <x v="1780"/>
    <x v="1788"/>
    <x v="0"/>
    <x v="1566"/>
    <n v="31"/>
    <x v="10"/>
    <x v="89"/>
    <x v="0"/>
    <x v="790"/>
  </r>
  <r>
    <s v="tt0787524"/>
    <x v="1781"/>
    <x v="1781"/>
    <n v="108"/>
    <x v="0"/>
    <n v="1.8"/>
    <x v="2"/>
    <x v="3"/>
    <s v="unknows"/>
    <x v="14"/>
    <x v="1"/>
    <n v="60746"/>
    <n v="10000000"/>
    <x v="1781"/>
    <x v="1789"/>
    <x v="1"/>
    <x v="1567"/>
    <n v="17"/>
    <x v="9"/>
    <x v="91"/>
    <x v="0"/>
    <x v="791"/>
  </r>
  <r>
    <s v="tt0790628"/>
    <x v="1782"/>
    <x v="1782"/>
    <n v="100"/>
    <x v="0"/>
    <n v="1.6666666666666667"/>
    <x v="0"/>
    <x v="11"/>
    <s v="unknows"/>
    <x v="32"/>
    <x v="3"/>
    <n v="75380"/>
    <n v="30000000"/>
    <x v="1782"/>
    <x v="1790"/>
    <x v="2"/>
    <x v="1568"/>
    <n v="8"/>
    <x v="3"/>
    <x v="88"/>
    <x v="0"/>
    <x v="792"/>
  </r>
  <r>
    <s v="tt0790636"/>
    <x v="1783"/>
    <x v="1783"/>
    <n v="117"/>
    <x v="0"/>
    <n v="1.95"/>
    <x v="2"/>
    <x v="3"/>
    <s v="unknows"/>
    <x v="4"/>
    <x v="1"/>
    <n v="509748"/>
    <n v="5000000"/>
    <x v="1783"/>
    <x v="1791"/>
    <x v="0"/>
    <x v="1569"/>
    <n v="7"/>
    <x v="9"/>
    <x v="88"/>
    <x v="0"/>
    <x v="793"/>
  </r>
  <r>
    <s v="tt0790686"/>
    <x v="1784"/>
    <x v="1784"/>
    <n v="110"/>
    <x v="0"/>
    <n v="1.8333333333333333"/>
    <x v="7"/>
    <x v="9"/>
    <s v="unknows"/>
    <x v="28"/>
    <x v="0"/>
    <n v="112348"/>
    <n v="35000000"/>
    <x v="1784"/>
    <x v="1792"/>
    <x v="0"/>
    <x v="1570"/>
    <n v="14"/>
    <x v="10"/>
    <x v="79"/>
    <x v="0"/>
    <x v="736"/>
  </r>
  <r>
    <s v="tt0790724"/>
    <x v="1785"/>
    <x v="1785"/>
    <n v="130"/>
    <x v="2"/>
    <n v="2.1666666666666665"/>
    <x v="5"/>
    <x v="9"/>
    <s v="Thriller"/>
    <x v="16"/>
    <x v="1"/>
    <n v="357412"/>
    <n v="60000000"/>
    <x v="1785"/>
    <x v="1793"/>
    <x v="3"/>
    <x v="1571"/>
    <n v="10"/>
    <x v="0"/>
    <x v="97"/>
    <x v="0"/>
    <x v="794"/>
  </r>
  <r>
    <s v="tt0790736"/>
    <x v="1786"/>
    <x v="1786"/>
    <n v="96"/>
    <x v="0"/>
    <n v="1.6"/>
    <x v="5"/>
    <x v="5"/>
    <s v="Comedy"/>
    <x v="29"/>
    <x v="3"/>
    <n v="141494"/>
    <n v="130000000"/>
    <x v="1786"/>
    <x v="1794"/>
    <x v="2"/>
    <x v="1572"/>
    <n v="17"/>
    <x v="7"/>
    <x v="88"/>
    <x v="0"/>
    <x v="680"/>
  </r>
  <r>
    <s v="tt0795351"/>
    <x v="1787"/>
    <x v="1787"/>
    <n v="109"/>
    <x v="0"/>
    <n v="1.8166666666666667"/>
    <x v="7"/>
    <x v="9"/>
    <s v="Thriller"/>
    <x v="27"/>
    <x v="0"/>
    <n v="91946"/>
    <n v="26000000"/>
    <x v="1787"/>
    <x v="1795"/>
    <x v="1"/>
    <x v="1573"/>
    <n v="13"/>
    <x v="10"/>
    <x v="86"/>
    <x v="0"/>
    <x v="795"/>
  </r>
  <r>
    <s v="tt0795368"/>
    <x v="1788"/>
    <x v="1788"/>
    <n v="90"/>
    <x v="0"/>
    <n v="1.5"/>
    <x v="0"/>
    <x v="11"/>
    <s v="unknows"/>
    <x v="21"/>
    <x v="1"/>
    <n v="119506"/>
    <n v="9000000"/>
    <x v="1788"/>
    <x v="1796"/>
    <x v="0"/>
    <x v="1502"/>
    <n v="9"/>
    <x v="2"/>
    <x v="81"/>
    <x v="0"/>
    <x v="143"/>
  </r>
  <r>
    <s v="tt0795421"/>
    <x v="1789"/>
    <x v="1789"/>
    <n v="108"/>
    <x v="0"/>
    <n v="1.8"/>
    <x v="0"/>
    <x v="17"/>
    <s v="Romance"/>
    <x v="7"/>
    <x v="0"/>
    <n v="265200"/>
    <n v="52000000"/>
    <x v="1789"/>
    <x v="1797"/>
    <x v="3"/>
    <x v="1574"/>
    <n v="30"/>
    <x v="6"/>
    <x v="79"/>
    <x v="0"/>
    <x v="796"/>
  </r>
  <r>
    <s v="tt0795461"/>
    <x v="1790"/>
    <x v="1790"/>
    <n v="88"/>
    <x v="1"/>
    <n v="1.4666666666666666"/>
    <x v="0"/>
    <x v="10"/>
    <s v="unknows"/>
    <x v="62"/>
    <x v="3"/>
    <n v="75822"/>
    <n v="20000000"/>
    <x v="1790"/>
    <x v="1798"/>
    <x v="0"/>
    <x v="1575"/>
    <n v="11"/>
    <x v="8"/>
    <x v="88"/>
    <x v="0"/>
    <x v="797"/>
  </r>
  <r>
    <s v="tt0796366"/>
    <x v="1791"/>
    <x v="1791"/>
    <n v="127"/>
    <x v="2"/>
    <n v="2.1166666666666667"/>
    <x v="5"/>
    <x v="5"/>
    <s v="Sci-Fi"/>
    <x v="4"/>
    <x v="1"/>
    <n v="615406"/>
    <n v="150000000"/>
    <x v="1791"/>
    <x v="1799"/>
    <x v="3"/>
    <x v="1576"/>
    <n v="6"/>
    <x v="8"/>
    <x v="86"/>
    <x v="0"/>
    <x v="557"/>
  </r>
  <r>
    <s v="tt0799934"/>
    <x v="1792"/>
    <x v="1792"/>
    <n v="102"/>
    <x v="0"/>
    <n v="1.7"/>
    <x v="0"/>
    <x v="11"/>
    <s v="unknows"/>
    <x v="0"/>
    <x v="0"/>
    <n v="93386"/>
    <n v="20000000"/>
    <x v="1792"/>
    <x v="1800"/>
    <x v="0"/>
    <x v="1577"/>
    <n v="20"/>
    <x v="1"/>
    <x v="79"/>
    <x v="0"/>
    <x v="579"/>
  </r>
  <r>
    <s v="tt0799949"/>
    <x v="1793"/>
    <x v="1793"/>
    <n v="86"/>
    <x v="1"/>
    <n v="1.4333333333333333"/>
    <x v="1"/>
    <x v="2"/>
    <s v="Fantasy"/>
    <x v="63"/>
    <x v="3"/>
    <n v="108506"/>
    <n v="20000000"/>
    <x v="1793"/>
    <x v="1801"/>
    <x v="0"/>
    <x v="1578"/>
    <n v="1"/>
    <x v="1"/>
    <x v="81"/>
    <x v="0"/>
    <x v="798"/>
  </r>
  <r>
    <s v="tt0800039"/>
    <x v="1794"/>
    <x v="1794"/>
    <n v="111"/>
    <x v="0"/>
    <n v="1.85"/>
    <x v="0"/>
    <x v="3"/>
    <s v="Romance"/>
    <x v="1"/>
    <x v="1"/>
    <n v="297777"/>
    <n v="30000000"/>
    <x v="1794"/>
    <x v="1802"/>
    <x v="0"/>
    <x v="1579"/>
    <n v="10"/>
    <x v="3"/>
    <x v="79"/>
    <x v="0"/>
    <x v="799"/>
  </r>
  <r>
    <s v="tt0800069"/>
    <x v="1795"/>
    <x v="1795"/>
    <n v="89"/>
    <x v="1"/>
    <n v="1.4833333333333334"/>
    <x v="7"/>
    <x v="16"/>
    <s v="unknows"/>
    <x v="30"/>
    <x v="3"/>
    <n v="66838"/>
    <n v="15000000"/>
    <x v="1795"/>
    <x v="1803"/>
    <x v="0"/>
    <x v="1454"/>
    <n v="16"/>
    <x v="3"/>
    <x v="81"/>
    <x v="0"/>
    <x v="800"/>
  </r>
  <r>
    <s v="tt0800080"/>
    <x v="1796"/>
    <x v="1796"/>
    <n v="112"/>
    <x v="0"/>
    <n v="1.8666666666666667"/>
    <x v="5"/>
    <x v="5"/>
    <s v="Sci-Fi"/>
    <x v="5"/>
    <x v="0"/>
    <n v="514773"/>
    <n v="150000000"/>
    <x v="1796"/>
    <x v="1804"/>
    <x v="3"/>
    <x v="1580"/>
    <n v="6"/>
    <x v="6"/>
    <x v="79"/>
    <x v="0"/>
    <x v="584"/>
  </r>
  <r>
    <s v="tt0800241"/>
    <x v="1797"/>
    <x v="1797"/>
    <n v="111"/>
    <x v="0"/>
    <n v="1.85"/>
    <x v="4"/>
    <x v="3"/>
    <s v="Mystery"/>
    <x v="5"/>
    <x v="0"/>
    <n v="54241"/>
    <n v="15000000"/>
    <x v="1797"/>
    <x v="1805"/>
    <x v="2"/>
    <x v="1581"/>
    <n v="18"/>
    <x v="1"/>
    <x v="79"/>
    <x v="0"/>
    <x v="502"/>
  </r>
  <r>
    <s v="tt0800308"/>
    <x v="1798"/>
    <x v="1798"/>
    <n v="115"/>
    <x v="0"/>
    <n v="1.9166666666666667"/>
    <x v="5"/>
    <x v="6"/>
    <s v="Drama"/>
    <x v="13"/>
    <x v="0"/>
    <n v="63585"/>
    <n v="20000000"/>
    <x v="1798"/>
    <x v="1806"/>
    <x v="1"/>
    <x v="1582"/>
    <n v="5"/>
    <x v="9"/>
    <x v="79"/>
    <x v="0"/>
    <x v="801"/>
  </r>
  <r>
    <s v="tt0800320"/>
    <x v="1799"/>
    <x v="1799"/>
    <n v="106"/>
    <x v="0"/>
    <n v="1.7666666666666666"/>
    <x v="5"/>
    <x v="5"/>
    <s v="Fantasy"/>
    <x v="24"/>
    <x v="3"/>
    <n v="289827"/>
    <n v="125000000"/>
    <x v="1799"/>
    <x v="1807"/>
    <x v="3"/>
    <x v="1583"/>
    <n v="26"/>
    <x v="3"/>
    <x v="96"/>
    <x v="0"/>
    <x v="584"/>
  </r>
  <r>
    <s v="tt0803096"/>
    <x v="1800"/>
    <x v="1800"/>
    <n v="123"/>
    <x v="2"/>
    <n v="2.0499999999999998"/>
    <x v="5"/>
    <x v="5"/>
    <s v="Fantasy"/>
    <x v="13"/>
    <x v="0"/>
    <n v="274390"/>
    <n v="160000000"/>
    <x v="1800"/>
    <x v="1808"/>
    <x v="3"/>
    <x v="1584"/>
    <n v="24"/>
    <x v="12"/>
    <x v="103"/>
    <x v="0"/>
    <x v="802"/>
  </r>
  <r>
    <s v="tt0804497"/>
    <x v="1801"/>
    <x v="1801"/>
    <n v="101"/>
    <x v="0"/>
    <n v="1.6833333333333333"/>
    <x v="0"/>
    <x v="3"/>
    <s v="Romance"/>
    <x v="1"/>
    <x v="1"/>
    <n v="146767"/>
    <n v="8000000"/>
    <x v="1801"/>
    <x v="1809"/>
    <x v="2"/>
    <x v="1585"/>
    <n v="2"/>
    <x v="7"/>
    <x v="96"/>
    <x v="0"/>
    <x v="803"/>
  </r>
  <r>
    <s v="tt0804522"/>
    <x v="1802"/>
    <x v="1802"/>
    <n v="122"/>
    <x v="2"/>
    <n v="2.0333333333333332"/>
    <x v="3"/>
    <x v="16"/>
    <s v="unknows"/>
    <x v="22"/>
    <x v="0"/>
    <n v="57752"/>
    <n v="27500000"/>
    <x v="1802"/>
    <x v="1810"/>
    <x v="2"/>
    <x v="1034"/>
    <n v="7"/>
    <x v="9"/>
    <x v="81"/>
    <x v="0"/>
    <x v="743"/>
  </r>
  <r>
    <s v="tt0805564"/>
    <x v="1803"/>
    <x v="1803"/>
    <n v="106"/>
    <x v="0"/>
    <n v="1.7666666666666666"/>
    <x v="0"/>
    <x v="3"/>
    <s v="Romance"/>
    <x v="21"/>
    <x v="1"/>
    <n v="152245"/>
    <n v="12000000"/>
    <x v="1803"/>
    <x v="1811"/>
    <x v="2"/>
    <x v="1586"/>
    <n v="16"/>
    <x v="9"/>
    <x v="81"/>
    <x v="0"/>
    <x v="804"/>
  </r>
  <r>
    <s v="tt0805570"/>
    <x v="1804"/>
    <x v="1804"/>
    <n v="98"/>
    <x v="0"/>
    <n v="1.6333333333333333"/>
    <x v="7"/>
    <x v="9"/>
    <s v="Thriller"/>
    <x v="34"/>
    <x v="0"/>
    <n v="69658"/>
    <n v="15000000"/>
    <x v="1804"/>
    <x v="1812"/>
    <x v="2"/>
    <x v="1587"/>
    <n v="16"/>
    <x v="12"/>
    <x v="79"/>
    <x v="0"/>
    <x v="805"/>
  </r>
  <r>
    <s v="tt0808151"/>
    <x v="1805"/>
    <x v="1805"/>
    <n v="138"/>
    <x v="2"/>
    <n v="2.2999999999999998"/>
    <x v="5"/>
    <x v="9"/>
    <s v="Thriller"/>
    <x v="13"/>
    <x v="0"/>
    <n v="305129"/>
    <n v="150000000"/>
    <x v="1805"/>
    <x v="1813"/>
    <x v="3"/>
    <x v="1588"/>
    <n v="4"/>
    <x v="12"/>
    <x v="86"/>
    <x v="0"/>
    <x v="117"/>
  </r>
  <r>
    <s v="tt0808279"/>
    <x v="1806"/>
    <x v="1806"/>
    <n v="111"/>
    <x v="0"/>
    <n v="1.85"/>
    <x v="4"/>
    <x v="3"/>
    <s v="Thriller"/>
    <x v="7"/>
    <x v="0"/>
    <n v="102091"/>
    <n v="15000000"/>
    <x v="1806"/>
    <x v="1814"/>
    <x v="2"/>
    <x v="1468"/>
    <n v="20"/>
    <x v="4"/>
    <x v="81"/>
    <x v="0"/>
    <x v="806"/>
  </r>
  <r>
    <s v="tt0808417"/>
    <x v="1807"/>
    <x v="1807"/>
    <n v="96"/>
    <x v="0"/>
    <n v="1.6"/>
    <x v="11"/>
    <x v="18"/>
    <s v="Drama"/>
    <x v="9"/>
    <x v="2"/>
    <n v="98553"/>
    <n v="7300000"/>
    <x v="1807"/>
    <x v="1815"/>
    <x v="0"/>
    <x v="1589"/>
    <n v="23"/>
    <x v="12"/>
    <x v="81"/>
    <x v="0"/>
    <x v="807"/>
  </r>
  <r>
    <s v="tt0810819"/>
    <x v="1808"/>
    <x v="1808"/>
    <n v="119"/>
    <x v="0"/>
    <n v="1.9833333333333334"/>
    <x v="2"/>
    <x v="6"/>
    <s v="Drama"/>
    <x v="1"/>
    <x v="1"/>
    <n v="196168"/>
    <n v="15000000"/>
    <x v="1808"/>
    <x v="1816"/>
    <x v="0"/>
    <x v="1590"/>
    <n v="5"/>
    <x v="9"/>
    <x v="91"/>
    <x v="0"/>
    <x v="808"/>
  </r>
  <r>
    <s v="tt0810913"/>
    <x v="1809"/>
    <x v="1809"/>
    <n v="91"/>
    <x v="0"/>
    <n v="1.5166666666666666"/>
    <x v="0"/>
    <x v="11"/>
    <s v="unknows"/>
    <x v="64"/>
    <x v="3"/>
    <n v="88874"/>
    <n v="79000000"/>
    <x v="1809"/>
    <x v="1817"/>
    <x v="0"/>
    <x v="1591"/>
    <n v="11"/>
    <x v="5"/>
    <x v="92"/>
    <x v="0"/>
    <x v="315"/>
  </r>
  <r>
    <s v="tt0810922"/>
    <x v="1810"/>
    <x v="1810"/>
    <n v="114"/>
    <x v="0"/>
    <n v="1.9"/>
    <x v="0"/>
    <x v="3"/>
    <s v="Romance"/>
    <x v="33"/>
    <x v="0"/>
    <n v="54782"/>
    <n v="23000000"/>
    <x v="1810"/>
    <x v="1818"/>
    <x v="2"/>
    <x v="1592"/>
    <n v="2"/>
    <x v="3"/>
    <x v="92"/>
    <x v="0"/>
    <x v="809"/>
  </r>
  <r>
    <s v="tt0811080"/>
    <x v="1811"/>
    <x v="1811"/>
    <n v="135"/>
    <x v="2"/>
    <n v="2.25"/>
    <x v="5"/>
    <x v="5"/>
    <s v="Comedy"/>
    <x v="28"/>
    <x v="0"/>
    <n v="77254"/>
    <n v="120000000"/>
    <x v="1811"/>
    <x v="1819"/>
    <x v="2"/>
    <x v="1593"/>
    <n v="28"/>
    <x v="8"/>
    <x v="79"/>
    <x v="0"/>
    <x v="309"/>
  </r>
  <r>
    <s v="tt0811138"/>
    <x v="1812"/>
    <x v="1812"/>
    <n v="87"/>
    <x v="1"/>
    <n v="1.45"/>
    <x v="0"/>
    <x v="7"/>
    <s v="Sport"/>
    <x v="47"/>
    <x v="3"/>
    <n v="54420"/>
    <n v="62000000"/>
    <x v="1812"/>
    <x v="1820"/>
    <x v="2"/>
    <x v="1594"/>
    <n v="20"/>
    <x v="6"/>
    <x v="79"/>
    <x v="0"/>
    <x v="810"/>
  </r>
  <r>
    <s v="tt0814022"/>
    <x v="1813"/>
    <x v="1813"/>
    <n v="99"/>
    <x v="0"/>
    <n v="1.65"/>
    <x v="5"/>
    <x v="6"/>
    <s v="Thriller"/>
    <x v="39"/>
    <x v="3"/>
    <n v="57878"/>
    <n v="45000000"/>
    <x v="1813"/>
    <x v="1821"/>
    <x v="2"/>
    <x v="1595"/>
    <n v="22"/>
    <x v="10"/>
    <x v="79"/>
    <x v="0"/>
    <x v="811"/>
  </r>
  <r>
    <s v="tt0814255"/>
    <x v="1814"/>
    <x v="1814"/>
    <n v="118"/>
    <x v="0"/>
    <n v="1.9666666666666666"/>
    <x v="1"/>
    <x v="19"/>
    <s v="Fantasy"/>
    <x v="32"/>
    <x v="3"/>
    <n v="197057"/>
    <n v="95000000"/>
    <x v="1814"/>
    <x v="1822"/>
    <x v="3"/>
    <x v="1596"/>
    <n v="10"/>
    <x v="2"/>
    <x v="96"/>
    <x v="0"/>
    <x v="202"/>
  </r>
  <r>
    <s v="tt0814314"/>
    <x v="1815"/>
    <x v="1815"/>
    <n v="123"/>
    <x v="2"/>
    <n v="2.0499999999999998"/>
    <x v="3"/>
    <x v="9"/>
    <s v="Thriller"/>
    <x v="2"/>
    <x v="1"/>
    <n v="312017"/>
    <n v="55000000"/>
    <x v="1815"/>
    <x v="1823"/>
    <x v="3"/>
    <x v="1597"/>
    <n v="19"/>
    <x v="0"/>
    <x v="79"/>
    <x v="0"/>
    <x v="737"/>
  </r>
  <r>
    <s v="tt0815236"/>
    <x v="1816"/>
    <x v="1816"/>
    <n v="104"/>
    <x v="0"/>
    <n v="1.7333333333333334"/>
    <x v="0"/>
    <x v="7"/>
    <s v="unknows"/>
    <x v="0"/>
    <x v="0"/>
    <n v="142103"/>
    <n v="20000000"/>
    <x v="1816"/>
    <x v="1824"/>
    <x v="0"/>
    <x v="1598"/>
    <n v="11"/>
    <x v="3"/>
    <x v="96"/>
    <x v="0"/>
    <x v="812"/>
  </r>
  <r>
    <s v="tt0815241"/>
    <x v="1817"/>
    <x v="1817"/>
    <n v="101"/>
    <x v="0"/>
    <n v="1.6833333333333333"/>
    <x v="0"/>
    <x v="20"/>
    <s v="War"/>
    <x v="2"/>
    <x v="1"/>
    <n v="59977"/>
    <n v="2500000"/>
    <x v="1817"/>
    <x v="1825"/>
    <x v="0"/>
    <x v="1599"/>
    <n v="1"/>
    <x v="10"/>
    <x v="79"/>
    <x v="0"/>
    <x v="714"/>
  </r>
  <r>
    <s v="tt0815244"/>
    <x v="1818"/>
    <x v="1818"/>
    <n v="108"/>
    <x v="0"/>
    <n v="1.8"/>
    <x v="0"/>
    <x v="3"/>
    <s v="Romance"/>
    <x v="27"/>
    <x v="0"/>
    <n v="50404"/>
    <n v="16500000"/>
    <x v="1818"/>
    <x v="1826"/>
    <x v="2"/>
    <x v="1600"/>
    <n v="21"/>
    <x v="9"/>
    <x v="81"/>
    <x v="0"/>
    <x v="813"/>
  </r>
  <r>
    <s v="tt0816442"/>
    <x v="1819"/>
    <x v="1819"/>
    <n v="131"/>
    <x v="2"/>
    <n v="2.1833333333333331"/>
    <x v="3"/>
    <x v="13"/>
    <s v="unknows"/>
    <x v="15"/>
    <x v="1"/>
    <n v="140697"/>
    <n v="19000000"/>
    <x v="1819"/>
    <x v="1827"/>
    <x v="0"/>
    <x v="1601"/>
    <n v="3"/>
    <x v="4"/>
    <x v="88"/>
    <x v="0"/>
    <x v="814"/>
  </r>
  <r>
    <s v="tt0816462"/>
    <x v="108"/>
    <x v="108"/>
    <n v="113"/>
    <x v="0"/>
    <n v="1.8833333333333333"/>
    <x v="5"/>
    <x v="5"/>
    <s v="Fantasy"/>
    <x v="30"/>
    <x v="3"/>
    <n v="101850"/>
    <n v="90000000"/>
    <x v="1820"/>
    <x v="1828"/>
    <x v="2"/>
    <x v="1602"/>
    <n v="11"/>
    <x v="10"/>
    <x v="92"/>
    <x v="0"/>
    <x v="564"/>
  </r>
  <r>
    <s v="tt0816692"/>
    <x v="1820"/>
    <x v="1820"/>
    <n v="169"/>
    <x v="2"/>
    <n v="2.8166666666666669"/>
    <x v="1"/>
    <x v="3"/>
    <s v="Sci-Fi"/>
    <x v="20"/>
    <x v="2"/>
    <n v="2009279"/>
    <n v="165000000"/>
    <x v="1821"/>
    <x v="1829"/>
    <x v="3"/>
    <x v="1603"/>
    <n v="26"/>
    <x v="4"/>
    <x v="89"/>
    <x v="0"/>
    <x v="422"/>
  </r>
  <r>
    <s v="tt0816711"/>
    <x v="1821"/>
    <x v="1821"/>
    <n v="116"/>
    <x v="0"/>
    <n v="1.9333333333333333"/>
    <x v="5"/>
    <x v="5"/>
    <s v="Horror"/>
    <x v="16"/>
    <x v="1"/>
    <n v="702997"/>
    <n v="190000000"/>
    <x v="1822"/>
    <x v="1830"/>
    <x v="3"/>
    <x v="1604"/>
    <n v="2"/>
    <x v="6"/>
    <x v="88"/>
    <x v="0"/>
    <x v="527"/>
  </r>
  <r>
    <s v="tt0817177"/>
    <x v="1822"/>
    <x v="1822"/>
    <n v="90"/>
    <x v="0"/>
    <n v="1.5"/>
    <x v="0"/>
    <x v="3"/>
    <s v="Romance"/>
    <x v="8"/>
    <x v="1"/>
    <n v="95374"/>
    <n v="14000000"/>
    <x v="1823"/>
    <x v="1831"/>
    <x v="2"/>
    <x v="1605"/>
    <n v="26"/>
    <x v="7"/>
    <x v="96"/>
    <x v="0"/>
    <x v="120"/>
  </r>
  <r>
    <s v="tt0817230"/>
    <x v="1823"/>
    <x v="1823"/>
    <n v="125"/>
    <x v="2"/>
    <n v="2.0833333333333335"/>
    <x v="0"/>
    <x v="7"/>
    <s v="unknows"/>
    <x v="36"/>
    <x v="3"/>
    <n v="123510"/>
    <n v="52000000"/>
    <x v="1824"/>
    <x v="1832"/>
    <x v="3"/>
    <x v="1606"/>
    <n v="5"/>
    <x v="2"/>
    <x v="96"/>
    <x v="0"/>
    <x v="156"/>
  </r>
  <r>
    <s v="tt0817538"/>
    <x v="1824"/>
    <x v="1824"/>
    <n v="110"/>
    <x v="0"/>
    <n v="1.8333333333333333"/>
    <x v="5"/>
    <x v="2"/>
    <s v="Crime"/>
    <x v="36"/>
    <x v="3"/>
    <n v="61903"/>
    <n v="40000000"/>
    <x v="1825"/>
    <x v="1833"/>
    <x v="1"/>
    <x v="1607"/>
    <n v="20"/>
    <x v="3"/>
    <x v="79"/>
    <x v="0"/>
    <x v="449"/>
  </r>
  <r>
    <s v="tt0821640"/>
    <x v="1825"/>
    <x v="1825"/>
    <n v="115"/>
    <x v="0"/>
    <n v="1.9166666666666667"/>
    <x v="0"/>
    <x v="0"/>
    <s v="Romance"/>
    <x v="24"/>
    <x v="3"/>
    <n v="93326"/>
    <n v="37500000"/>
    <x v="1826"/>
    <x v="1834"/>
    <x v="0"/>
    <x v="1608"/>
    <n v="27"/>
    <x v="8"/>
    <x v="86"/>
    <x v="0"/>
    <x v="562"/>
  </r>
  <r>
    <s v="tt0821642"/>
    <x v="1826"/>
    <x v="1826"/>
    <n v="117"/>
    <x v="0"/>
    <n v="1.95"/>
    <x v="2"/>
    <x v="3"/>
    <s v="Music"/>
    <x v="13"/>
    <x v="0"/>
    <n v="54969"/>
    <n v="60000000"/>
    <x v="1827"/>
    <x v="1835"/>
    <x v="2"/>
    <x v="1609"/>
    <n v="20"/>
    <x v="8"/>
    <x v="86"/>
    <x v="0"/>
    <x v="683"/>
  </r>
  <r>
    <s v="tt0822832"/>
    <x v="1827"/>
    <x v="1827"/>
    <n v="111"/>
    <x v="0"/>
    <n v="1.85"/>
    <x v="3"/>
    <x v="19"/>
    <s v="unknows"/>
    <x v="16"/>
    <x v="1"/>
    <n v="165098"/>
    <n v="60000000"/>
    <x v="1828"/>
    <x v="1836"/>
    <x v="3"/>
    <x v="1610"/>
    <n v="25"/>
    <x v="0"/>
    <x v="79"/>
    <x v="0"/>
    <x v="741"/>
  </r>
  <r>
    <s v="tt0822847"/>
    <x v="1828"/>
    <x v="1828"/>
    <n v="87"/>
    <x v="1"/>
    <n v="1.45"/>
    <x v="5"/>
    <x v="0"/>
    <s v="Horror"/>
    <x v="36"/>
    <x v="3"/>
    <n v="123019"/>
    <n v="60000000"/>
    <x v="1829"/>
    <x v="1837"/>
    <x v="0"/>
    <x v="1611"/>
    <m/>
    <x v="11"/>
    <x v="106"/>
    <x v="0"/>
    <x v="815"/>
  </r>
  <r>
    <s v="tt0822854"/>
    <x v="1829"/>
    <x v="1829"/>
    <n v="124"/>
    <x v="2"/>
    <n v="2.0666666666666669"/>
    <x v="5"/>
    <x v="3"/>
    <s v="Thriller"/>
    <x v="1"/>
    <x v="1"/>
    <n v="349177"/>
    <n v="61000000"/>
    <x v="1830"/>
    <x v="1838"/>
    <x v="0"/>
    <x v="1612"/>
    <n v="8"/>
    <x v="3"/>
    <x v="81"/>
    <x v="0"/>
    <x v="409"/>
  </r>
  <r>
    <s v="tt0824747"/>
    <x v="1830"/>
    <x v="1830"/>
    <n v="141"/>
    <x v="2"/>
    <n v="2.35"/>
    <x v="2"/>
    <x v="6"/>
    <s v="Drama"/>
    <x v="10"/>
    <x v="1"/>
    <n v="262698"/>
    <n v="55000000"/>
    <x v="1831"/>
    <x v="1839"/>
    <x v="0"/>
    <x v="1613"/>
    <n v="20"/>
    <x v="12"/>
    <x v="79"/>
    <x v="0"/>
    <x v="18"/>
  </r>
  <r>
    <s v="tt0825232"/>
    <x v="1831"/>
    <x v="1831"/>
    <n v="97"/>
    <x v="0"/>
    <n v="1.6166666666666667"/>
    <x v="1"/>
    <x v="2"/>
    <s v="Drama"/>
    <x v="3"/>
    <x v="1"/>
    <n v="255878"/>
    <n v="45000000"/>
    <x v="1832"/>
    <x v="1840"/>
    <x v="3"/>
    <x v="1614"/>
    <n v="16"/>
    <x v="0"/>
    <x v="81"/>
    <x v="0"/>
    <x v="120"/>
  </r>
  <r>
    <s v="tt0829150"/>
    <x v="1832"/>
    <x v="1832"/>
    <n v="92"/>
    <x v="0"/>
    <n v="1.5333333333333334"/>
    <x v="5"/>
    <x v="3"/>
    <s v="Fantasy"/>
    <x v="27"/>
    <x v="0"/>
    <n v="204518"/>
    <n v="70000000"/>
    <x v="1833"/>
    <x v="1841"/>
    <x v="3"/>
    <x v="1615"/>
    <n v="30"/>
    <x v="9"/>
    <x v="89"/>
    <x v="0"/>
    <x v="816"/>
  </r>
  <r>
    <s v="tt0829482"/>
    <x v="1833"/>
    <x v="1833"/>
    <n v="113"/>
    <x v="0"/>
    <n v="1.8833333333333333"/>
    <x v="0"/>
    <x v="11"/>
    <s v="unknows"/>
    <x v="2"/>
    <x v="1"/>
    <n v="616407"/>
    <n v="20000000"/>
    <x v="1834"/>
    <x v="1842"/>
    <x v="3"/>
    <x v="1380"/>
    <n v="17"/>
    <x v="10"/>
    <x v="81"/>
    <x v="0"/>
    <x v="817"/>
  </r>
  <r>
    <s v="tt0830515"/>
    <x v="1834"/>
    <x v="1834"/>
    <n v="106"/>
    <x v="0"/>
    <n v="1.7666666666666666"/>
    <x v="5"/>
    <x v="5"/>
    <s v="Mystery"/>
    <x v="5"/>
    <x v="0"/>
    <n v="464183"/>
    <n v="200000000"/>
    <x v="1835"/>
    <x v="1843"/>
    <x v="3"/>
    <x v="1616"/>
    <n v="29"/>
    <x v="4"/>
    <x v="79"/>
    <x v="0"/>
    <x v="527"/>
  </r>
  <r>
    <s v="tt0831387"/>
    <x v="753"/>
    <x v="753"/>
    <n v="123"/>
    <x v="2"/>
    <n v="2.0499999999999998"/>
    <x v="5"/>
    <x v="5"/>
    <s v="Sci-Fi"/>
    <x v="0"/>
    <x v="0"/>
    <n v="429548"/>
    <n v="160000000"/>
    <x v="1836"/>
    <x v="1844"/>
    <x v="3"/>
    <x v="1617"/>
    <n v="8"/>
    <x v="12"/>
    <x v="89"/>
    <x v="0"/>
    <x v="818"/>
  </r>
  <r>
    <s v="tt0831887"/>
    <x v="1835"/>
    <x v="1835"/>
    <n v="103"/>
    <x v="0"/>
    <n v="1.7166666666666666"/>
    <x v="5"/>
    <x v="6"/>
    <s v="Fantasy"/>
    <x v="40"/>
    <x v="3"/>
    <n v="62455"/>
    <n v="60000000"/>
    <x v="1837"/>
    <x v="1845"/>
    <x v="2"/>
    <x v="1610"/>
    <n v="25"/>
    <x v="0"/>
    <x v="79"/>
    <x v="0"/>
    <x v="819"/>
  </r>
  <r>
    <s v="tt0834001"/>
    <x v="1836"/>
    <x v="1836"/>
    <n v="92"/>
    <x v="0"/>
    <n v="1.5333333333333334"/>
    <x v="5"/>
    <x v="0"/>
    <s v="Thriller"/>
    <x v="7"/>
    <x v="0"/>
    <n v="165888"/>
    <n v="35000000"/>
    <x v="1838"/>
    <x v="1846"/>
    <x v="0"/>
    <x v="1618"/>
    <n v="22"/>
    <x v="1"/>
    <x v="86"/>
    <x v="0"/>
    <x v="820"/>
  </r>
  <r>
    <s v="tt0837562"/>
    <x v="1837"/>
    <x v="1837"/>
    <n v="91"/>
    <x v="0"/>
    <n v="1.5166666666666666"/>
    <x v="1"/>
    <x v="1"/>
    <s v="Comedy"/>
    <x v="16"/>
    <x v="1"/>
    <n v="273899"/>
    <n v="85000000"/>
    <x v="1839"/>
    <x v="1847"/>
    <x v="3"/>
    <x v="1619"/>
    <n v="8"/>
    <x v="9"/>
    <x v="97"/>
    <x v="0"/>
    <x v="821"/>
  </r>
  <r>
    <s v="tt0837563"/>
    <x v="338"/>
    <x v="338"/>
    <n v="101"/>
    <x v="0"/>
    <n v="1.6833333333333333"/>
    <x v="7"/>
    <x v="9"/>
    <s v="Thriller"/>
    <x v="36"/>
    <x v="3"/>
    <n v="96929"/>
    <n v="21000000"/>
    <x v="1840"/>
    <x v="1848"/>
    <x v="0"/>
    <x v="1620"/>
    <n v="16"/>
    <x v="3"/>
    <x v="94"/>
    <x v="0"/>
    <x v="822"/>
  </r>
  <r>
    <s v="tt0838221"/>
    <x v="1838"/>
    <x v="1838"/>
    <n v="91"/>
    <x v="0"/>
    <n v="1.5166666666666666"/>
    <x v="1"/>
    <x v="2"/>
    <s v="Drama"/>
    <x v="14"/>
    <x v="1"/>
    <n v="212811"/>
    <n v="16000000"/>
    <x v="1841"/>
    <x v="1849"/>
    <x v="0"/>
    <x v="1621"/>
    <m/>
    <x v="11"/>
    <x v="107"/>
    <x v="0"/>
    <x v="308"/>
  </r>
  <r>
    <s v="tt0838283"/>
    <x v="1839"/>
    <x v="1839"/>
    <n v="98"/>
    <x v="0"/>
    <n v="1.6333333333333333"/>
    <x v="0"/>
    <x v="11"/>
    <s v="unknows"/>
    <x v="17"/>
    <x v="0"/>
    <n v="311875"/>
    <n v="65000000"/>
    <x v="1842"/>
    <x v="1850"/>
    <x v="0"/>
    <x v="1622"/>
    <n v="25"/>
    <x v="7"/>
    <x v="79"/>
    <x v="0"/>
    <x v="597"/>
  </r>
  <r>
    <s v="tt0839980"/>
    <x v="1840"/>
    <x v="1840"/>
    <n v="91"/>
    <x v="0"/>
    <n v="1.5166666666666666"/>
    <x v="0"/>
    <x v="15"/>
    <s v="unknows"/>
    <x v="24"/>
    <x v="3"/>
    <n v="85027"/>
    <n v="55000000"/>
    <x v="1843"/>
    <x v="1851"/>
    <x v="2"/>
    <x v="863"/>
    <n v="19"/>
    <x v="2"/>
    <x v="79"/>
    <x v="0"/>
    <x v="823"/>
  </r>
  <r>
    <s v="tt0840361"/>
    <x v="1841"/>
    <x v="1841"/>
    <n v="125"/>
    <x v="2"/>
    <n v="2.0833333333333335"/>
    <x v="4"/>
    <x v="3"/>
    <s v="Thriller"/>
    <x v="15"/>
    <x v="1"/>
    <n v="408089"/>
    <n v="37000000"/>
    <x v="1844"/>
    <x v="1852"/>
    <x v="3"/>
    <x v="1623"/>
    <n v="8"/>
    <x v="9"/>
    <x v="96"/>
    <x v="0"/>
    <x v="731"/>
  </r>
  <r>
    <s v="tt0841046"/>
    <x v="1842"/>
    <x v="1842"/>
    <n v="96"/>
    <x v="0"/>
    <n v="1.6"/>
    <x v="0"/>
    <x v="8"/>
    <s v="unknows"/>
    <x v="22"/>
    <x v="0"/>
    <n v="76208"/>
    <n v="35000000"/>
    <x v="1845"/>
    <x v="1853"/>
    <x v="2"/>
    <x v="1624"/>
    <n v="21"/>
    <x v="0"/>
    <x v="81"/>
    <x v="0"/>
    <x v="516"/>
  </r>
  <r>
    <s v="tt0842926"/>
    <x v="1843"/>
    <x v="1843"/>
    <n v="106"/>
    <x v="0"/>
    <n v="1.7666666666666666"/>
    <x v="0"/>
    <x v="3"/>
    <s v="Romance"/>
    <x v="16"/>
    <x v="1"/>
    <n v="133453"/>
    <n v="4000000"/>
    <x v="1846"/>
    <x v="1854"/>
    <x v="0"/>
    <x v="1625"/>
    <n v="25"/>
    <x v="1"/>
    <x v="96"/>
    <x v="0"/>
    <x v="824"/>
  </r>
  <r>
    <s v="tt0844286"/>
    <x v="1844"/>
    <x v="1844"/>
    <n v="114"/>
    <x v="0"/>
    <n v="1.9"/>
    <x v="5"/>
    <x v="5"/>
    <s v="Comedy"/>
    <x v="13"/>
    <x v="0"/>
    <n v="52148"/>
    <n v="20000000"/>
    <x v="1847"/>
    <x v="1855"/>
    <x v="2"/>
    <x v="1521"/>
    <n v="9"/>
    <x v="9"/>
    <x v="79"/>
    <x v="0"/>
    <x v="652"/>
  </r>
  <r>
    <s v="tt0844471"/>
    <x v="1845"/>
    <x v="1845"/>
    <n v="90"/>
    <x v="0"/>
    <n v="1.5"/>
    <x v="1"/>
    <x v="1"/>
    <s v="Comedy"/>
    <x v="17"/>
    <x v="0"/>
    <n v="250877"/>
    <n v="100000000"/>
    <x v="1848"/>
    <x v="1856"/>
    <x v="3"/>
    <x v="1626"/>
    <n v="12"/>
    <x v="9"/>
    <x v="86"/>
    <x v="0"/>
    <x v="825"/>
  </r>
  <r>
    <s v="tt0844479"/>
    <x v="1846"/>
    <x v="1846"/>
    <n v="90"/>
    <x v="0"/>
    <n v="1.5"/>
    <x v="7"/>
    <x v="16"/>
    <s v="unknows"/>
    <x v="33"/>
    <x v="0"/>
    <n v="70555"/>
    <n v="6000000"/>
    <x v="1849"/>
    <x v="1857"/>
    <x v="1"/>
    <x v="1627"/>
    <n v="31"/>
    <x v="7"/>
    <x v="86"/>
    <x v="0"/>
    <x v="826"/>
  </r>
  <r>
    <s v="tt0844708"/>
    <x v="1847"/>
    <x v="1847"/>
    <n v="110"/>
    <x v="0"/>
    <n v="1.8333333333333333"/>
    <x v="7"/>
    <x v="16"/>
    <s v="unknows"/>
    <x v="7"/>
    <x v="0"/>
    <n v="98577"/>
    <n v="15000000"/>
    <x v="1850"/>
    <x v="1858"/>
    <x v="0"/>
    <x v="1628"/>
    <n v="13"/>
    <x v="3"/>
    <x v="86"/>
    <x v="0"/>
    <x v="827"/>
  </r>
  <r>
    <s v="tt0848228"/>
    <x v="1848"/>
    <x v="1848"/>
    <n v="143"/>
    <x v="2"/>
    <n v="2.3833333333333333"/>
    <x v="5"/>
    <x v="4"/>
    <s v="unknows"/>
    <x v="9"/>
    <x v="2"/>
    <n v="1438396"/>
    <n v="220000000"/>
    <x v="1851"/>
    <x v="1859"/>
    <x v="3"/>
    <x v="1629"/>
    <n v="11"/>
    <x v="8"/>
    <x v="97"/>
    <x v="0"/>
    <x v="632"/>
  </r>
  <r>
    <s v="tt0848537"/>
    <x v="1849"/>
    <x v="1849"/>
    <n v="102"/>
    <x v="0"/>
    <n v="1.7"/>
    <x v="5"/>
    <x v="5"/>
    <s v="Animation"/>
    <x v="5"/>
    <x v="0"/>
    <n v="108738"/>
    <n v="100000000"/>
    <x v="1852"/>
    <x v="1860"/>
    <x v="3"/>
    <x v="1630"/>
    <n v="1"/>
    <x v="12"/>
    <x v="88"/>
    <x v="0"/>
    <x v="828"/>
  </r>
  <r>
    <s v="tt0852713"/>
    <x v="1850"/>
    <x v="1850"/>
    <n v="97"/>
    <x v="0"/>
    <n v="1.6166666666666667"/>
    <x v="0"/>
    <x v="11"/>
    <s v="unknows"/>
    <x v="38"/>
    <x v="3"/>
    <n v="88437"/>
    <n v="25000000"/>
    <x v="1853"/>
    <x v="1861"/>
    <x v="0"/>
    <x v="1631"/>
    <n v="18"/>
    <x v="10"/>
    <x v="79"/>
    <x v="0"/>
    <x v="829"/>
  </r>
  <r>
    <s v="tt0859163"/>
    <x v="1851"/>
    <x v="1851"/>
    <n v="112"/>
    <x v="0"/>
    <n v="1.8666666666666667"/>
    <x v="5"/>
    <x v="5"/>
    <s v="Fantasy"/>
    <x v="50"/>
    <x v="3"/>
    <n v="168374"/>
    <n v="145000000"/>
    <x v="1854"/>
    <x v="1862"/>
    <x v="3"/>
    <x v="1418"/>
    <n v="24"/>
    <x v="7"/>
    <x v="79"/>
    <x v="0"/>
    <x v="311"/>
  </r>
  <r>
    <s v="tt0861689"/>
    <x v="1852"/>
    <x v="1852"/>
    <n v="121"/>
    <x v="2"/>
    <n v="2.0166666666666666"/>
    <x v="3"/>
    <x v="9"/>
    <s v="Thriller"/>
    <x v="7"/>
    <x v="0"/>
    <n v="74580"/>
    <n v="25000000"/>
    <x v="1855"/>
    <x v="1863"/>
    <x v="2"/>
    <x v="1632"/>
    <n v="14"/>
    <x v="12"/>
    <x v="79"/>
    <x v="0"/>
    <x v="644"/>
  </r>
  <r>
    <s v="tt0861739"/>
    <x v="1853"/>
    <x v="1853"/>
    <n v="115"/>
    <x v="0"/>
    <n v="1.9166666666666667"/>
    <x v="5"/>
    <x v="6"/>
    <s v="Drama"/>
    <x v="9"/>
    <x v="2"/>
    <n v="108290"/>
    <n v="4000000"/>
    <x v="1856"/>
    <x v="1864"/>
    <x v="0"/>
    <x v="1380"/>
    <n v="17"/>
    <x v="10"/>
    <x v="81"/>
    <x v="0"/>
    <x v="830"/>
  </r>
  <r>
    <s v="tt0862846"/>
    <x v="1854"/>
    <x v="1854"/>
    <n v="91"/>
    <x v="0"/>
    <n v="1.5166666666666666"/>
    <x v="0"/>
    <x v="3"/>
    <s v="unknows"/>
    <x v="22"/>
    <x v="0"/>
    <n v="73446"/>
    <n v="8000000"/>
    <x v="1857"/>
    <x v="1865"/>
    <x v="1"/>
    <x v="1581"/>
    <n v="18"/>
    <x v="1"/>
    <x v="79"/>
    <x v="0"/>
    <x v="831"/>
  </r>
  <r>
    <s v="tt0862856"/>
    <x v="1855"/>
    <x v="1855"/>
    <n v="82"/>
    <x v="1"/>
    <n v="1.3666666666666667"/>
    <x v="0"/>
    <x v="10"/>
    <s v="unknows"/>
    <x v="22"/>
    <x v="0"/>
    <n v="102976"/>
    <n v="12000000"/>
    <x v="12"/>
    <x v="1866"/>
    <x v="2"/>
    <x v="1633"/>
    <n v="9"/>
    <x v="0"/>
    <x v="81"/>
    <x v="0"/>
    <x v="832"/>
  </r>
  <r>
    <s v="tt0864835"/>
    <x v="1856"/>
    <x v="1856"/>
    <n v="92"/>
    <x v="0"/>
    <n v="1.5333333333333334"/>
    <x v="1"/>
    <x v="1"/>
    <s v="Comedy"/>
    <x v="22"/>
    <x v="0"/>
    <n v="76039"/>
    <n v="145000000"/>
    <x v="1858"/>
    <x v="1867"/>
    <x v="3"/>
    <x v="1634"/>
    <n v="7"/>
    <x v="2"/>
    <x v="89"/>
    <x v="0"/>
    <x v="431"/>
  </r>
  <r>
    <s v="tt0865556"/>
    <x v="1857"/>
    <x v="1857"/>
    <n v="104"/>
    <x v="0"/>
    <n v="1.7333333333333334"/>
    <x v="5"/>
    <x v="5"/>
    <s v="Fantasy"/>
    <x v="7"/>
    <x v="0"/>
    <n v="108625"/>
    <n v="55000000"/>
    <x v="1859"/>
    <x v="1868"/>
    <x v="0"/>
    <x v="1635"/>
    <m/>
    <x v="11"/>
    <x v="108"/>
    <x v="0"/>
    <x v="431"/>
  </r>
  <r>
    <s v="tt0866439"/>
    <x v="1858"/>
    <x v="1858"/>
    <n v="101"/>
    <x v="0"/>
    <n v="1.6833333333333333"/>
    <x v="0"/>
    <x v="7"/>
    <s v="unknows"/>
    <x v="24"/>
    <x v="3"/>
    <n v="74894"/>
    <n v="40000000"/>
    <x v="1860"/>
    <x v="1869"/>
    <x v="0"/>
    <x v="1636"/>
    <n v="21"/>
    <x v="8"/>
    <x v="79"/>
    <x v="0"/>
    <x v="833"/>
  </r>
  <r>
    <s v="tt0870111"/>
    <x v="1859"/>
    <x v="1859"/>
    <n v="122"/>
    <x v="2"/>
    <n v="2.0333333333333332"/>
    <x v="2"/>
    <x v="3"/>
    <s v="History"/>
    <x v="8"/>
    <x v="1"/>
    <n v="111303"/>
    <n v="25000000"/>
    <x v="1861"/>
    <x v="1870"/>
    <x v="1"/>
    <x v="1637"/>
    <n v="15"/>
    <x v="4"/>
    <x v="79"/>
    <x v="0"/>
    <x v="117"/>
  </r>
  <r>
    <s v="tt0870154"/>
    <x v="1860"/>
    <x v="1860"/>
    <n v="127"/>
    <x v="2"/>
    <n v="2.1166666666666667"/>
    <x v="5"/>
    <x v="5"/>
    <s v="Comedy"/>
    <x v="5"/>
    <x v="0"/>
    <n v="206427"/>
    <n v="200000000"/>
    <x v="1862"/>
    <x v="1871"/>
    <x v="0"/>
    <x v="1638"/>
    <n v="24"/>
    <x v="7"/>
    <x v="109"/>
    <x v="0"/>
    <x v="657"/>
  </r>
  <r>
    <s v="tt0870984"/>
    <x v="1861"/>
    <x v="1861"/>
    <n v="108"/>
    <x v="0"/>
    <n v="1.8"/>
    <x v="3"/>
    <x v="10"/>
    <s v="Thriller"/>
    <x v="7"/>
    <x v="0"/>
    <n v="133713"/>
    <n v="11000000"/>
    <x v="1863"/>
    <x v="1872"/>
    <x v="2"/>
    <x v="1639"/>
    <n v="18"/>
    <x v="12"/>
    <x v="86"/>
    <x v="0"/>
    <x v="436"/>
  </r>
  <r>
    <s v="tt0873886"/>
    <x v="1862"/>
    <x v="1862"/>
    <n v="88"/>
    <x v="1"/>
    <n v="1.4666666666666666"/>
    <x v="5"/>
    <x v="6"/>
    <s v="Horror"/>
    <x v="28"/>
    <x v="0"/>
    <n v="66356"/>
    <n v="4000000"/>
    <x v="1864"/>
    <x v="1873"/>
    <x v="2"/>
    <x v="1242"/>
    <n v="23"/>
    <x v="1"/>
    <x v="92"/>
    <x v="0"/>
    <x v="260"/>
  </r>
  <r>
    <s v="tt0876563"/>
    <x v="1863"/>
    <x v="1863"/>
    <n v="101"/>
    <x v="0"/>
    <n v="1.6833333333333333"/>
    <x v="1"/>
    <x v="1"/>
    <s v="Comedy"/>
    <x v="2"/>
    <x v="1"/>
    <n v="156243"/>
    <n v="34000000"/>
    <x v="1865"/>
    <x v="1874"/>
    <x v="3"/>
    <x v="1640"/>
    <n v="19"/>
    <x v="7"/>
    <x v="79"/>
    <x v="0"/>
    <x v="108"/>
  </r>
  <r>
    <s v="tt0878804"/>
    <x v="1864"/>
    <x v="1864"/>
    <n v="129"/>
    <x v="2"/>
    <n v="2.15"/>
    <x v="2"/>
    <x v="3"/>
    <s v="Sport"/>
    <x v="2"/>
    <x v="1"/>
    <n v="353429"/>
    <n v="29000000"/>
    <x v="1866"/>
    <x v="1875"/>
    <x v="3"/>
    <x v="1641"/>
    <n v="17"/>
    <x v="5"/>
    <x v="86"/>
    <x v="0"/>
    <x v="834"/>
  </r>
  <r>
    <s v="tt0879870"/>
    <x v="1865"/>
    <x v="1865"/>
    <n v="133"/>
    <x v="2"/>
    <n v="2.2166666666666668"/>
    <x v="2"/>
    <x v="3"/>
    <s v="Romance"/>
    <x v="24"/>
    <x v="3"/>
    <n v="103545"/>
    <n v="60000000"/>
    <x v="1867"/>
    <x v="1876"/>
    <x v="3"/>
    <x v="1642"/>
    <n v="10"/>
    <x v="10"/>
    <x v="96"/>
    <x v="0"/>
    <x v="835"/>
  </r>
  <r>
    <s v="tt0880578"/>
    <x v="1866"/>
    <x v="1866"/>
    <n v="101"/>
    <x v="0"/>
    <n v="1.6833333333333333"/>
    <x v="4"/>
    <x v="9"/>
    <s v="Thriller"/>
    <x v="27"/>
    <x v="0"/>
    <n v="52303"/>
    <n v="35000000"/>
    <x v="1868"/>
    <x v="1877"/>
    <x v="0"/>
    <x v="1643"/>
    <n v="22"/>
    <x v="1"/>
    <x v="79"/>
    <x v="0"/>
    <x v="319"/>
  </r>
  <r>
    <s v="tt0881320"/>
    <x v="1867"/>
    <x v="1867"/>
    <n v="108"/>
    <x v="0"/>
    <n v="1.8"/>
    <x v="5"/>
    <x v="5"/>
    <s v="Drama"/>
    <x v="32"/>
    <x v="3"/>
    <n v="56847"/>
    <n v="30000000"/>
    <x v="1869"/>
    <x v="1878"/>
    <x v="0"/>
    <x v="1644"/>
    <n v="3"/>
    <x v="2"/>
    <x v="92"/>
    <x v="0"/>
    <x v="836"/>
  </r>
  <r>
    <s v="tt0882977"/>
    <x v="1868"/>
    <x v="1868"/>
    <n v="112"/>
    <x v="0"/>
    <n v="1.8666666666666667"/>
    <x v="5"/>
    <x v="3"/>
    <s v="Thriller"/>
    <x v="0"/>
    <x v="0"/>
    <n v="91800"/>
    <n v="15000000"/>
    <x v="1870"/>
    <x v="1879"/>
    <x v="0"/>
    <x v="1645"/>
    <n v="21"/>
    <x v="2"/>
    <x v="88"/>
    <x v="0"/>
    <x v="837"/>
  </r>
  <r>
    <s v="tt0884328"/>
    <x v="1869"/>
    <x v="1869"/>
    <n v="126"/>
    <x v="2"/>
    <n v="2.1"/>
    <x v="7"/>
    <x v="4"/>
    <s v="Thriller"/>
    <x v="1"/>
    <x v="1"/>
    <n v="331460"/>
    <n v="18000000"/>
    <x v="1871"/>
    <x v="1880"/>
    <x v="0"/>
    <x v="1646"/>
    <n v="9"/>
    <x v="12"/>
    <x v="81"/>
    <x v="0"/>
    <x v="273"/>
  </r>
  <r>
    <s v="tt0884732"/>
    <x v="1870"/>
    <x v="1870"/>
    <n v="101"/>
    <x v="0"/>
    <n v="1.6833333333333333"/>
    <x v="0"/>
    <x v="7"/>
    <s v="unknows"/>
    <x v="5"/>
    <x v="0"/>
    <n v="79149"/>
    <n v="23000000"/>
    <x v="1872"/>
    <x v="1881"/>
    <x v="0"/>
    <x v="1647"/>
    <m/>
    <x v="11"/>
    <x v="110"/>
    <x v="0"/>
    <x v="838"/>
  </r>
  <r>
    <s v="tt0887883"/>
    <x v="1871"/>
    <x v="1871"/>
    <n v="96"/>
    <x v="0"/>
    <n v="1.6"/>
    <x v="0"/>
    <x v="6"/>
    <s v="Drama"/>
    <x v="16"/>
    <x v="1"/>
    <n v="346660"/>
    <n v="37000000"/>
    <x v="1873"/>
    <x v="1882"/>
    <x v="3"/>
    <x v="1648"/>
    <n v="27"/>
    <x v="10"/>
    <x v="79"/>
    <x v="0"/>
    <x v="158"/>
  </r>
  <r>
    <s v="tt0887912"/>
    <x v="1872"/>
    <x v="1872"/>
    <n v="131"/>
    <x v="2"/>
    <n v="2.1833333333333331"/>
    <x v="3"/>
    <x v="16"/>
    <s v="War"/>
    <x v="15"/>
    <x v="1"/>
    <n v="467081"/>
    <n v="15000000"/>
    <x v="1874"/>
    <x v="1883"/>
    <x v="0"/>
    <x v="1649"/>
    <n v="4"/>
    <x v="9"/>
    <x v="79"/>
    <x v="0"/>
    <x v="216"/>
  </r>
  <r>
    <s v="tt0889573"/>
    <x v="1873"/>
    <x v="1873"/>
    <n v="101"/>
    <x v="0"/>
    <n v="1.6833333333333333"/>
    <x v="0"/>
    <x v="3"/>
    <s v="Romance"/>
    <x v="28"/>
    <x v="0"/>
    <n v="110719"/>
    <n v="19000000"/>
    <x v="1875"/>
    <x v="1884"/>
    <x v="0"/>
    <x v="1650"/>
    <n v="16"/>
    <x v="10"/>
    <x v="96"/>
    <x v="0"/>
    <x v="719"/>
  </r>
  <r>
    <s v="tt0889583"/>
    <x v="1874"/>
    <x v="1874"/>
    <n v="81"/>
    <x v="1"/>
    <n v="1.35"/>
    <x v="0"/>
    <x v="11"/>
    <s v="unknows"/>
    <x v="32"/>
    <x v="3"/>
    <n v="152481"/>
    <n v="42000000"/>
    <x v="1876"/>
    <x v="1885"/>
    <x v="0"/>
    <x v="1651"/>
    <n v="25"/>
    <x v="6"/>
    <x v="86"/>
    <x v="0"/>
    <x v="714"/>
  </r>
  <r>
    <s v="tt0890870"/>
    <x v="1875"/>
    <x v="1875"/>
    <n v="93"/>
    <x v="0"/>
    <n v="1.55"/>
    <x v="7"/>
    <x v="9"/>
    <s v="Thriller"/>
    <x v="32"/>
    <x v="3"/>
    <n v="161499"/>
    <n v="10000000"/>
    <x v="1877"/>
    <x v="1886"/>
    <x v="3"/>
    <x v="1652"/>
    <n v="25"/>
    <x v="4"/>
    <x v="81"/>
    <x v="0"/>
    <x v="705"/>
  </r>
  <r>
    <s v="tt0891527"/>
    <x v="1876"/>
    <x v="1876"/>
    <n v="92"/>
    <x v="0"/>
    <n v="1.5333333333333334"/>
    <x v="4"/>
    <x v="3"/>
    <s v="Mystery"/>
    <x v="27"/>
    <x v="0"/>
    <n v="51846"/>
    <n v="35000000"/>
    <x v="1878"/>
    <x v="1887"/>
    <x v="0"/>
    <x v="1653"/>
    <n v="18"/>
    <x v="4"/>
    <x v="81"/>
    <x v="0"/>
    <x v="74"/>
  </r>
  <r>
    <s v="tt0892318"/>
    <x v="1877"/>
    <x v="1877"/>
    <n v="105"/>
    <x v="0"/>
    <n v="1.75"/>
    <x v="1"/>
    <x v="2"/>
    <s v="Drama"/>
    <x v="7"/>
    <x v="0"/>
    <n v="105539"/>
    <n v="30000000"/>
    <x v="1879"/>
    <x v="1888"/>
    <x v="0"/>
    <x v="1654"/>
    <n v="25"/>
    <x v="8"/>
    <x v="96"/>
    <x v="0"/>
    <x v="578"/>
  </r>
  <r>
    <s v="tt0892769"/>
    <x v="1878"/>
    <x v="1878"/>
    <n v="98"/>
    <x v="0"/>
    <n v="1.6333333333333333"/>
    <x v="5"/>
    <x v="5"/>
    <s v="Animation"/>
    <x v="12"/>
    <x v="2"/>
    <n v="780353"/>
    <n v="165000000"/>
    <x v="1880"/>
    <x v="1889"/>
    <x v="3"/>
    <x v="1655"/>
    <n v="18"/>
    <x v="3"/>
    <x v="96"/>
    <x v="0"/>
    <x v="839"/>
  </r>
  <r>
    <s v="tt0892782"/>
    <x v="1879"/>
    <x v="1879"/>
    <n v="94"/>
    <x v="0"/>
    <n v="1.5666666666666667"/>
    <x v="5"/>
    <x v="5"/>
    <s v="Animation"/>
    <x v="0"/>
    <x v="0"/>
    <n v="172644"/>
    <n v="175000000"/>
    <x v="1881"/>
    <x v="1890"/>
    <x v="3"/>
    <x v="1424"/>
    <n v="9"/>
    <x v="3"/>
    <x v="86"/>
    <x v="0"/>
    <x v="840"/>
  </r>
  <r>
    <s v="tt0892791"/>
    <x v="1880"/>
    <x v="1880"/>
    <n v="95"/>
    <x v="0"/>
    <n v="1.5833333333333333"/>
    <x v="1"/>
    <x v="1"/>
    <s v="Comedy"/>
    <x v="33"/>
    <x v="0"/>
    <n v="219545"/>
    <n v="165000000"/>
    <x v="1882"/>
    <x v="1891"/>
    <x v="3"/>
    <x v="1656"/>
    <n v="21"/>
    <x v="8"/>
    <x v="96"/>
    <x v="0"/>
    <x v="457"/>
  </r>
  <r>
    <s v="tt0898367"/>
    <x v="1881"/>
    <x v="1881"/>
    <n v="111"/>
    <x v="0"/>
    <n v="1.85"/>
    <x v="3"/>
    <x v="16"/>
    <s v="unknows"/>
    <x v="14"/>
    <x v="1"/>
    <n v="249920"/>
    <n v="25000000"/>
    <x v="1883"/>
    <x v="1892"/>
    <x v="1"/>
    <x v="1657"/>
    <n v="3"/>
    <x v="9"/>
    <x v="86"/>
    <x v="0"/>
    <x v="690"/>
  </r>
  <r>
    <s v="tt0901476"/>
    <x v="1882"/>
    <x v="1882"/>
    <n v="89"/>
    <x v="1"/>
    <n v="1.4833333333333334"/>
    <x v="0"/>
    <x v="7"/>
    <s v="unknows"/>
    <x v="38"/>
    <x v="3"/>
    <n v="113289"/>
    <n v="30000000"/>
    <x v="1884"/>
    <x v="1893"/>
    <x v="0"/>
    <x v="1658"/>
    <n v="5"/>
    <x v="1"/>
    <x v="86"/>
    <x v="0"/>
    <x v="578"/>
  </r>
  <r>
    <s v="tt0903624"/>
    <x v="1883"/>
    <x v="1883"/>
    <n v="169"/>
    <x v="2"/>
    <n v="2.8166666666666669"/>
    <x v="1"/>
    <x v="0"/>
    <s v="unknows"/>
    <x v="10"/>
    <x v="1"/>
    <n v="856631"/>
    <n v="180000000"/>
    <x v="1885"/>
    <x v="1894"/>
    <x v="3"/>
    <x v="1659"/>
    <n v="28"/>
    <x v="5"/>
    <x v="97"/>
    <x v="0"/>
    <x v="223"/>
  </r>
  <r>
    <s v="tt0905372"/>
    <x v="136"/>
    <x v="136"/>
    <n v="103"/>
    <x v="0"/>
    <n v="1.7166666666666666"/>
    <x v="7"/>
    <x v="9"/>
    <s v="Sci-Fi"/>
    <x v="27"/>
    <x v="0"/>
    <n v="143024"/>
    <n v="38000000"/>
    <x v="1886"/>
    <x v="1895"/>
    <x v="2"/>
    <x v="1660"/>
    <n v="10"/>
    <x v="4"/>
    <x v="92"/>
    <x v="0"/>
    <x v="841"/>
  </r>
  <r>
    <s v="tt0907657"/>
    <x v="1884"/>
    <x v="1884"/>
    <n v="86"/>
    <x v="1"/>
    <n v="1.4333333333333333"/>
    <x v="3"/>
    <x v="8"/>
    <s v="Romance"/>
    <x v="10"/>
    <x v="1"/>
    <n v="120072"/>
    <n v="150000"/>
    <x v="1887"/>
    <x v="1896"/>
    <x v="0"/>
    <x v="1661"/>
    <n v="20"/>
    <x v="1"/>
    <x v="81"/>
    <x v="0"/>
    <x v="842"/>
  </r>
  <r>
    <s v="tt0910936"/>
    <x v="1885"/>
    <x v="1885"/>
    <n v="111"/>
    <x v="0"/>
    <n v="1.85"/>
    <x v="5"/>
    <x v="2"/>
    <s v="Crime"/>
    <x v="17"/>
    <x v="0"/>
    <n v="352424"/>
    <n v="27000000"/>
    <x v="1888"/>
    <x v="1897"/>
    <x v="0"/>
    <x v="1662"/>
    <n v="31"/>
    <x v="7"/>
    <x v="79"/>
    <x v="0"/>
    <x v="843"/>
  </r>
  <r>
    <s v="tt0910970"/>
    <x v="1886"/>
    <x v="1886"/>
    <n v="98"/>
    <x v="0"/>
    <n v="1.6333333333333333"/>
    <x v="1"/>
    <x v="1"/>
    <s v="Family"/>
    <x v="26"/>
    <x v="2"/>
    <n v="1171355"/>
    <n v="180000000"/>
    <x v="1889"/>
    <x v="1898"/>
    <x v="3"/>
    <x v="1663"/>
    <n v="21"/>
    <x v="6"/>
    <x v="79"/>
    <x v="0"/>
    <x v="666"/>
  </r>
  <r>
    <s v="tt0914798"/>
    <x v="1887"/>
    <x v="1887"/>
    <n v="94"/>
    <x v="0"/>
    <n v="1.5666666666666667"/>
    <x v="3"/>
    <x v="13"/>
    <s v="unknows"/>
    <x v="8"/>
    <x v="1"/>
    <n v="237227"/>
    <n v="12500000"/>
    <x v="1890"/>
    <x v="1899"/>
    <x v="0"/>
    <x v="1664"/>
    <n v="28"/>
    <x v="10"/>
    <x v="79"/>
    <x v="0"/>
    <x v="844"/>
  </r>
  <r>
    <s v="tt0914863"/>
    <x v="1888"/>
    <x v="1888"/>
    <n v="97"/>
    <x v="0"/>
    <n v="1.6166666666666667"/>
    <x v="4"/>
    <x v="3"/>
    <s v="Thriller"/>
    <x v="16"/>
    <x v="1"/>
    <n v="91064"/>
    <n v="15000000"/>
    <x v="1891"/>
    <x v="1900"/>
    <x v="2"/>
    <x v="1665"/>
    <n v="26"/>
    <x v="12"/>
    <x v="96"/>
    <x v="0"/>
    <x v="845"/>
  </r>
  <r>
    <s v="tt0918927"/>
    <x v="1889"/>
    <x v="1889"/>
    <n v="104"/>
    <x v="0"/>
    <n v="1.7333333333333334"/>
    <x v="3"/>
    <x v="9"/>
    <s v="unknows"/>
    <x v="15"/>
    <x v="1"/>
    <n v="134530"/>
    <n v="20000000"/>
    <x v="1892"/>
    <x v="1901"/>
    <x v="0"/>
    <x v="1511"/>
    <n v="30"/>
    <x v="4"/>
    <x v="79"/>
    <x v="0"/>
    <x v="846"/>
  </r>
  <r>
    <s v="tt0918940"/>
    <x v="1890"/>
    <x v="1890"/>
    <n v="110"/>
    <x v="0"/>
    <n v="1.8333333333333333"/>
    <x v="5"/>
    <x v="5"/>
    <s v="Drama"/>
    <x v="27"/>
    <x v="0"/>
    <n v="184225"/>
    <n v="180000000"/>
    <x v="1893"/>
    <x v="1902"/>
    <x v="3"/>
    <x v="1666"/>
    <n v="27"/>
    <x v="6"/>
    <x v="103"/>
    <x v="0"/>
    <x v="623"/>
  </r>
  <r>
    <s v="tt0926084"/>
    <x v="1891"/>
    <x v="1891"/>
    <n v="146"/>
    <x v="2"/>
    <n v="2.4333333333333331"/>
    <x v="1"/>
    <x v="19"/>
    <s v="Fantasy"/>
    <x v="8"/>
    <x v="1"/>
    <n v="582119"/>
    <n v="125000000"/>
    <x v="1894"/>
    <x v="1903"/>
    <x v="3"/>
    <x v="1667"/>
    <n v="11"/>
    <x v="5"/>
    <x v="96"/>
    <x v="0"/>
    <x v="623"/>
  </r>
  <r>
    <s v="tt0929632"/>
    <x v="1892"/>
    <x v="1892"/>
    <n v="110"/>
    <x v="0"/>
    <n v="1.8333333333333333"/>
    <x v="3"/>
    <x v="11"/>
    <s v="unknows"/>
    <x v="21"/>
    <x v="1"/>
    <n v="114874"/>
    <n v="10000000"/>
    <x v="1895"/>
    <x v="1904"/>
    <x v="0"/>
    <x v="1668"/>
    <n v="16"/>
    <x v="1"/>
    <x v="86"/>
    <x v="0"/>
    <x v="847"/>
  </r>
  <r>
    <s v="tt0935075"/>
    <x v="1893"/>
    <x v="1893"/>
    <n v="91"/>
    <x v="0"/>
    <n v="1.5166666666666666"/>
    <x v="3"/>
    <x v="11"/>
    <s v="unknows"/>
    <x v="16"/>
    <x v="1"/>
    <n v="50720"/>
    <n v="5000000"/>
    <x v="1896"/>
    <x v="1905"/>
    <x v="1"/>
    <x v="1669"/>
    <n v="13"/>
    <x v="9"/>
    <x v="96"/>
    <x v="0"/>
    <x v="848"/>
  </r>
  <r>
    <s v="tt0936501"/>
    <x v="1894"/>
    <x v="1894"/>
    <n v="90"/>
    <x v="0"/>
    <n v="1.5"/>
    <x v="5"/>
    <x v="6"/>
    <s v="Thriller"/>
    <x v="10"/>
    <x v="1"/>
    <n v="623291"/>
    <n v="25000000"/>
    <x v="1897"/>
    <x v="1906"/>
    <x v="3"/>
    <x v="1670"/>
    <n v="16"/>
    <x v="2"/>
    <x v="79"/>
    <x v="0"/>
    <x v="849"/>
  </r>
  <r>
    <s v="tt0938283"/>
    <x v="1895"/>
    <x v="1895"/>
    <n v="103"/>
    <x v="0"/>
    <n v="1.7166666666666666"/>
    <x v="5"/>
    <x v="5"/>
    <s v="Family"/>
    <x v="45"/>
    <x v="3"/>
    <n v="169441"/>
    <n v="150000000"/>
    <x v="1898"/>
    <x v="1907"/>
    <x v="3"/>
    <x v="1671"/>
    <n v="30"/>
    <x v="6"/>
    <x v="96"/>
    <x v="0"/>
    <x v="435"/>
  </r>
  <r>
    <s v="tt0938330"/>
    <x v="1896"/>
    <x v="1896"/>
    <n v="95"/>
    <x v="0"/>
    <n v="1.5833333333333333"/>
    <x v="7"/>
    <x v="9"/>
    <s v="Thriller"/>
    <x v="46"/>
    <x v="3"/>
    <n v="65939"/>
    <n v="20000000"/>
    <x v="1899"/>
    <x v="1908"/>
    <x v="0"/>
    <x v="1672"/>
    <n v="25"/>
    <x v="4"/>
    <x v="97"/>
    <x v="0"/>
    <x v="850"/>
  </r>
  <r>
    <s v="tt0942385"/>
    <x v="1897"/>
    <x v="1897"/>
    <n v="107"/>
    <x v="0"/>
    <n v="1.7833333333333334"/>
    <x v="5"/>
    <x v="2"/>
    <s v="War"/>
    <x v="1"/>
    <x v="1"/>
    <n v="438291"/>
    <n v="92000000"/>
    <x v="1900"/>
    <x v="1909"/>
    <x v="3"/>
    <x v="1673"/>
    <n v="11"/>
    <x v="10"/>
    <x v="79"/>
    <x v="0"/>
    <x v="269"/>
  </r>
  <r>
    <s v="tt0944835"/>
    <x v="1898"/>
    <x v="1898"/>
    <n v="100"/>
    <x v="0"/>
    <n v="1.6666666666666667"/>
    <x v="5"/>
    <x v="16"/>
    <s v="unknows"/>
    <x v="0"/>
    <x v="0"/>
    <n v="325885"/>
    <n v="110000000"/>
    <x v="1901"/>
    <x v="1910"/>
    <x v="3"/>
    <x v="1376"/>
    <n v="19"/>
    <x v="7"/>
    <x v="96"/>
    <x v="0"/>
    <x v="230"/>
  </r>
  <r>
    <s v="tt0945513"/>
    <x v="1899"/>
    <x v="1899"/>
    <n v="93"/>
    <x v="0"/>
    <n v="1.55"/>
    <x v="5"/>
    <x v="3"/>
    <s v="Mystery"/>
    <x v="15"/>
    <x v="1"/>
    <n v="540177"/>
    <n v="32000000"/>
    <x v="1902"/>
    <x v="1911"/>
    <x v="3"/>
    <x v="1674"/>
    <n v="11"/>
    <x v="3"/>
    <x v="92"/>
    <x v="0"/>
    <x v="802"/>
  </r>
  <r>
    <s v="tt0947798"/>
    <x v="1900"/>
    <x v="1900"/>
    <n v="108"/>
    <x v="0"/>
    <n v="1.8"/>
    <x v="3"/>
    <x v="16"/>
    <s v="unknows"/>
    <x v="9"/>
    <x v="2"/>
    <n v="804835"/>
    <n v="13000000"/>
    <x v="1903"/>
    <x v="1912"/>
    <x v="3"/>
    <x v="1675"/>
    <n v="1"/>
    <x v="9"/>
    <x v="96"/>
    <x v="0"/>
    <x v="406"/>
  </r>
  <r>
    <s v="tt0947802"/>
    <x v="1901"/>
    <x v="1901"/>
    <n v="110"/>
    <x v="0"/>
    <n v="1.8333333333333333"/>
    <x v="4"/>
    <x v="3"/>
    <s v="Thriller"/>
    <x v="27"/>
    <x v="0"/>
    <n v="54664"/>
    <n v="20000000"/>
    <x v="1904"/>
    <x v="1913"/>
    <x v="0"/>
    <x v="1676"/>
    <n v="15"/>
    <x v="9"/>
    <x v="79"/>
    <x v="0"/>
    <x v="729"/>
  </r>
  <r>
    <s v="tt0947810"/>
    <x v="1902"/>
    <x v="1902"/>
    <n v="115"/>
    <x v="0"/>
    <n v="1.9166666666666667"/>
    <x v="5"/>
    <x v="3"/>
    <s v="Thriller"/>
    <x v="22"/>
    <x v="0"/>
    <n v="141434"/>
    <n v="100000000"/>
    <x v="1905"/>
    <x v="1914"/>
    <x v="0"/>
    <x v="1677"/>
    <n v="26"/>
    <x v="2"/>
    <x v="96"/>
    <x v="0"/>
    <x v="619"/>
  </r>
  <r>
    <s v="tt0948470"/>
    <x v="1903"/>
    <x v="1903"/>
    <n v="136"/>
    <x v="2"/>
    <n v="2.2666666666666666"/>
    <x v="5"/>
    <x v="5"/>
    <s v="Sci-Fi"/>
    <x v="17"/>
    <x v="0"/>
    <n v="687648"/>
    <n v="230000000"/>
    <x v="1906"/>
    <x v="1915"/>
    <x v="3"/>
    <x v="1678"/>
    <n v="13"/>
    <x v="6"/>
    <x v="97"/>
    <x v="0"/>
    <x v="851"/>
  </r>
  <r>
    <s v="tt0949731"/>
    <x v="1904"/>
    <x v="1904"/>
    <n v="91"/>
    <x v="0"/>
    <n v="1.5166666666666666"/>
    <x v="1"/>
    <x v="3"/>
    <s v="Sci-Fi"/>
    <x v="31"/>
    <x v="3"/>
    <n v="214081"/>
    <n v="48000000"/>
    <x v="1907"/>
    <x v="1916"/>
    <x v="3"/>
    <x v="1679"/>
    <n v="10"/>
    <x v="6"/>
    <x v="79"/>
    <x v="0"/>
    <x v="435"/>
  </r>
  <r>
    <s v="tt0952640"/>
    <x v="1905"/>
    <x v="1905"/>
    <n v="92"/>
    <x v="0"/>
    <n v="1.5333333333333334"/>
    <x v="1"/>
    <x v="2"/>
    <s v="Family"/>
    <x v="50"/>
    <x v="3"/>
    <n v="92353"/>
    <n v="60000000"/>
    <x v="1908"/>
    <x v="1917"/>
    <x v="3"/>
    <x v="1478"/>
    <n v="13"/>
    <x v="0"/>
    <x v="81"/>
    <x v="0"/>
    <x v="852"/>
  </r>
  <r>
    <s v="tt0955308"/>
    <x v="28"/>
    <x v="28"/>
    <n v="140"/>
    <x v="2"/>
    <n v="2.3333333333333335"/>
    <x v="5"/>
    <x v="5"/>
    <s v="Drama"/>
    <x v="5"/>
    <x v="0"/>
    <n v="278988"/>
    <n v="200000000"/>
    <x v="1909"/>
    <x v="1918"/>
    <x v="3"/>
    <x v="1680"/>
    <n v="12"/>
    <x v="12"/>
    <x v="96"/>
    <x v="0"/>
    <x v="59"/>
  </r>
  <r>
    <s v="tt0959337"/>
    <x v="1906"/>
    <x v="1906"/>
    <n v="119"/>
    <x v="0"/>
    <n v="1.9833333333333334"/>
    <x v="3"/>
    <x v="7"/>
    <s v="unknows"/>
    <x v="21"/>
    <x v="1"/>
    <n v="221724"/>
    <n v="35000000"/>
    <x v="1910"/>
    <x v="1919"/>
    <x v="0"/>
    <x v="1681"/>
    <n v="15"/>
    <x v="0"/>
    <x v="79"/>
    <x v="0"/>
    <x v="437"/>
  </r>
  <r>
    <s v="tt0960144"/>
    <x v="1907"/>
    <x v="1907"/>
    <n v="113"/>
    <x v="0"/>
    <n v="1.8833333333333333"/>
    <x v="5"/>
    <x v="2"/>
    <s v="unknows"/>
    <x v="29"/>
    <x v="3"/>
    <n v="210823"/>
    <n v="90000000"/>
    <x v="1911"/>
    <x v="1920"/>
    <x v="3"/>
    <x v="1580"/>
    <n v="6"/>
    <x v="6"/>
    <x v="79"/>
    <x v="0"/>
    <x v="315"/>
  </r>
  <r>
    <s v="tt0960731"/>
    <x v="1908"/>
    <x v="1908"/>
    <n v="99"/>
    <x v="0"/>
    <n v="1.65"/>
    <x v="1"/>
    <x v="2"/>
    <s v="Family"/>
    <x v="34"/>
    <x v="0"/>
    <n v="99819"/>
    <n v="80000000"/>
    <x v="1912"/>
    <x v="1921"/>
    <x v="3"/>
    <x v="1682"/>
    <n v="24"/>
    <x v="0"/>
    <x v="79"/>
    <x v="0"/>
    <x v="460"/>
  </r>
  <r>
    <s v="tt0962726"/>
    <x v="1909"/>
    <x v="1909"/>
    <n v="112"/>
    <x v="0"/>
    <n v="1.8666666666666667"/>
    <x v="0"/>
    <x v="3"/>
    <s v="Family"/>
    <x v="46"/>
    <x v="3"/>
    <n v="66253"/>
    <n v="11000000"/>
    <x v="1913"/>
    <x v="1922"/>
    <x v="3"/>
    <x v="1683"/>
    <n v="28"/>
    <x v="9"/>
    <x v="79"/>
    <x v="0"/>
    <x v="241"/>
  </r>
  <r>
    <s v="tt0962736"/>
    <x v="1910"/>
    <x v="1910"/>
    <n v="105"/>
    <x v="0"/>
    <n v="1.75"/>
    <x v="2"/>
    <x v="3"/>
    <s v="History"/>
    <x v="14"/>
    <x v="1"/>
    <n v="65497"/>
    <n v="35000000"/>
    <x v="1914"/>
    <x v="1923"/>
    <x v="2"/>
    <x v="1684"/>
    <n v="6"/>
    <x v="3"/>
    <x v="86"/>
    <x v="0"/>
    <x v="793"/>
  </r>
  <r>
    <s v="tt0963178"/>
    <x v="1911"/>
    <x v="1911"/>
    <n v="118"/>
    <x v="0"/>
    <n v="1.9666666666666666"/>
    <x v="5"/>
    <x v="6"/>
    <s v="Drama"/>
    <x v="7"/>
    <x v="0"/>
    <n v="98381"/>
    <n v="50000000"/>
    <x v="1915"/>
    <x v="1924"/>
    <x v="0"/>
    <x v="1112"/>
    <n v="5"/>
    <x v="2"/>
    <x v="86"/>
    <x v="0"/>
    <x v="654"/>
  </r>
  <r>
    <s v="tt0963794"/>
    <x v="1912"/>
    <x v="1912"/>
    <n v="90"/>
    <x v="0"/>
    <n v="1.5"/>
    <x v="1"/>
    <x v="10"/>
    <s v="Thriller"/>
    <x v="32"/>
    <x v="3"/>
    <n v="81350"/>
    <n v="8000000"/>
    <x v="1916"/>
    <x v="1925"/>
    <x v="0"/>
    <x v="1685"/>
    <n v="2"/>
    <x v="8"/>
    <x v="79"/>
    <x v="0"/>
    <x v="853"/>
  </r>
  <r>
    <s v="tt0963966"/>
    <x v="1913"/>
    <x v="1913"/>
    <n v="109"/>
    <x v="0"/>
    <n v="1.8166666666666667"/>
    <x v="5"/>
    <x v="5"/>
    <s v="Family"/>
    <x v="28"/>
    <x v="0"/>
    <n v="167950"/>
    <n v="150000000"/>
    <x v="1917"/>
    <x v="1926"/>
    <x v="0"/>
    <x v="1686"/>
    <n v="6"/>
    <x v="7"/>
    <x v="96"/>
    <x v="0"/>
    <x v="237"/>
  </r>
  <r>
    <s v="tt0964517"/>
    <x v="1914"/>
    <x v="1914"/>
    <n v="116"/>
    <x v="0"/>
    <n v="1.9333333333333333"/>
    <x v="5"/>
    <x v="18"/>
    <s v="Drama"/>
    <x v="10"/>
    <x v="1"/>
    <n v="383140"/>
    <n v="25000000"/>
    <x v="1918"/>
    <x v="1927"/>
    <x v="3"/>
    <x v="1687"/>
    <n v="6"/>
    <x v="0"/>
    <x v="96"/>
    <x v="0"/>
    <x v="359"/>
  </r>
  <r>
    <s v="tt0970179"/>
    <x v="1915"/>
    <x v="1915"/>
    <n v="126"/>
    <x v="2"/>
    <n v="2.1"/>
    <x v="1"/>
    <x v="3"/>
    <s v="Family"/>
    <x v="15"/>
    <x v="1"/>
    <n v="332863"/>
    <n v="150000000"/>
    <x v="1919"/>
    <x v="1928"/>
    <x v="0"/>
    <x v="1660"/>
    <n v="10"/>
    <x v="4"/>
    <x v="92"/>
    <x v="0"/>
    <x v="22"/>
  </r>
  <r>
    <s v="tt0970411"/>
    <x v="1916"/>
    <x v="1916"/>
    <n v="90"/>
    <x v="0"/>
    <n v="1.5"/>
    <x v="1"/>
    <x v="3"/>
    <s v="Family"/>
    <x v="0"/>
    <x v="0"/>
    <n v="68861"/>
    <n v="55000000"/>
    <x v="1920"/>
    <x v="1929"/>
    <x v="2"/>
    <x v="1688"/>
    <n v="25"/>
    <x v="9"/>
    <x v="79"/>
    <x v="0"/>
    <x v="643"/>
  </r>
  <r>
    <s v="tt0970416"/>
    <x v="1917"/>
    <x v="1917"/>
    <n v="104"/>
    <x v="0"/>
    <n v="1.7333333333333334"/>
    <x v="1"/>
    <x v="3"/>
    <s v="Sci-Fi"/>
    <x v="38"/>
    <x v="3"/>
    <n v="176570"/>
    <n v="80000000"/>
    <x v="1921"/>
    <x v="1930"/>
    <x v="3"/>
    <x v="1366"/>
    <n v="10"/>
    <x v="0"/>
    <x v="79"/>
    <x v="0"/>
    <x v="674"/>
  </r>
  <r>
    <s v="tt0970452"/>
    <x v="1918"/>
    <x v="1918"/>
    <n v="104"/>
    <x v="0"/>
    <n v="1.7333333333333334"/>
    <x v="5"/>
    <x v="5"/>
    <s v="Fantasy"/>
    <x v="28"/>
    <x v="0"/>
    <n v="75576"/>
    <n v="45000000"/>
    <x v="1922"/>
    <x v="1931"/>
    <x v="2"/>
    <x v="1689"/>
    <n v="16"/>
    <x v="9"/>
    <x v="86"/>
    <x v="0"/>
    <x v="850"/>
  </r>
  <r>
    <s v="tt0970866"/>
    <x v="1919"/>
    <x v="1919"/>
    <n v="98"/>
    <x v="0"/>
    <n v="1.6333333333333333"/>
    <x v="0"/>
    <x v="7"/>
    <s v="unknows"/>
    <x v="38"/>
    <x v="3"/>
    <n v="117221"/>
    <n v="100000000"/>
    <x v="1923"/>
    <x v="1932"/>
    <x v="3"/>
    <x v="1690"/>
    <n v="22"/>
    <x v="0"/>
    <x v="96"/>
    <x v="0"/>
    <x v="641"/>
  </r>
  <r>
    <s v="tt0971209"/>
    <x v="1920"/>
    <x v="1920"/>
    <n v="98"/>
    <x v="0"/>
    <n v="1.6333333333333333"/>
    <x v="3"/>
    <x v="9"/>
    <s v="Thriller"/>
    <x v="7"/>
    <x v="0"/>
    <n v="75613"/>
    <n v="14000000"/>
    <x v="1924"/>
    <x v="1933"/>
    <x v="1"/>
    <x v="1691"/>
    <n v="6"/>
    <x v="10"/>
    <x v="86"/>
    <x v="0"/>
    <x v="402"/>
  </r>
  <r>
    <s v="tt0974015"/>
    <x v="1921"/>
    <x v="1921"/>
    <n v="120"/>
    <x v="0"/>
    <n v="2"/>
    <x v="5"/>
    <x v="5"/>
    <s v="Fantasy"/>
    <x v="28"/>
    <x v="0"/>
    <n v="471345"/>
    <n v="300000000"/>
    <x v="1925"/>
    <x v="1934"/>
    <x v="3"/>
    <x v="1692"/>
    <n v="26"/>
    <x v="4"/>
    <x v="101"/>
    <x v="0"/>
    <x v="603"/>
  </r>
  <r>
    <s v="tt0974661"/>
    <x v="1922"/>
    <x v="1922"/>
    <n v="102"/>
    <x v="0"/>
    <n v="1.7"/>
    <x v="0"/>
    <x v="3"/>
    <s v="Fantasy"/>
    <x v="0"/>
    <x v="0"/>
    <n v="212178"/>
    <n v="20000000"/>
    <x v="1926"/>
    <x v="1935"/>
    <x v="3"/>
    <x v="1693"/>
    <n v="11"/>
    <x v="3"/>
    <x v="86"/>
    <x v="0"/>
    <x v="854"/>
  </r>
  <r>
    <s v="tt0975645"/>
    <x v="1923"/>
    <x v="1923"/>
    <n v="98"/>
    <x v="0"/>
    <n v="1.6333333333333333"/>
    <x v="2"/>
    <x v="3"/>
    <s v="Romance"/>
    <x v="22"/>
    <x v="0"/>
    <n v="78422"/>
    <n v="15700000"/>
    <x v="1927"/>
    <x v="1936"/>
    <x v="0"/>
    <x v="1694"/>
    <n v="1"/>
    <x v="5"/>
    <x v="97"/>
    <x v="0"/>
    <x v="855"/>
  </r>
  <r>
    <s v="tt0976051"/>
    <x v="1924"/>
    <x v="1924"/>
    <n v="124"/>
    <x v="2"/>
    <n v="2.0666666666666669"/>
    <x v="3"/>
    <x v="9"/>
    <s v="Romance"/>
    <x v="2"/>
    <x v="1"/>
    <n v="254983"/>
    <n v="32000000"/>
    <x v="1928"/>
    <x v="1937"/>
    <x v="0"/>
    <x v="1366"/>
    <n v="10"/>
    <x v="0"/>
    <x v="79"/>
    <x v="0"/>
    <x v="492"/>
  </r>
  <r>
    <s v="tt0977855"/>
    <x v="1925"/>
    <x v="1925"/>
    <n v="108"/>
    <x v="0"/>
    <n v="1.8"/>
    <x v="2"/>
    <x v="3"/>
    <s v="Thriller"/>
    <x v="22"/>
    <x v="0"/>
    <n v="50597"/>
    <n v="22000000"/>
    <x v="1929"/>
    <x v="1938"/>
    <x v="1"/>
    <x v="1695"/>
    <n v="20"/>
    <x v="12"/>
    <x v="96"/>
    <x v="0"/>
    <x v="325"/>
  </r>
  <r>
    <s v="tt0978764"/>
    <x v="1926"/>
    <x v="1926"/>
    <n v="110"/>
    <x v="0"/>
    <n v="1.8333333333333333"/>
    <x v="5"/>
    <x v="5"/>
    <s v="Fantasy"/>
    <x v="34"/>
    <x v="0"/>
    <n v="249076"/>
    <n v="82000000"/>
    <x v="1930"/>
    <x v="1939"/>
    <x v="1"/>
    <x v="1696"/>
    <n v="21"/>
    <x v="3"/>
    <x v="92"/>
    <x v="0"/>
    <x v="603"/>
  </r>
  <r>
    <s v="tt0980970"/>
    <x v="1927"/>
    <x v="1927"/>
    <n v="113"/>
    <x v="0"/>
    <n v="1.8833333333333333"/>
    <x v="1"/>
    <x v="19"/>
    <s v="Fantasy"/>
    <x v="33"/>
    <x v="0"/>
    <n v="162857"/>
    <n v="155000000"/>
    <x v="1931"/>
    <x v="1940"/>
    <x v="3"/>
    <x v="1697"/>
    <n v="2"/>
    <x v="0"/>
    <x v="96"/>
    <x v="0"/>
    <x v="412"/>
  </r>
  <r>
    <s v="tt0981227"/>
    <x v="1928"/>
    <x v="1928"/>
    <n v="90"/>
    <x v="0"/>
    <n v="1.5"/>
    <x v="0"/>
    <x v="3"/>
    <s v="Music"/>
    <x v="5"/>
    <x v="0"/>
    <n v="94759"/>
    <n v="10000000"/>
    <x v="1932"/>
    <x v="1941"/>
    <x v="0"/>
    <x v="1698"/>
    <n v="6"/>
    <x v="9"/>
    <x v="79"/>
    <x v="0"/>
    <x v="856"/>
  </r>
  <r>
    <s v="tt0983193"/>
    <x v="1929"/>
    <x v="1929"/>
    <n v="107"/>
    <x v="0"/>
    <n v="1.7833333333333334"/>
    <x v="5"/>
    <x v="5"/>
    <s v="Animation"/>
    <x v="21"/>
    <x v="1"/>
    <n v="239886"/>
    <n v="135000000"/>
    <x v="1933"/>
    <x v="1942"/>
    <x v="3"/>
    <x v="1427"/>
    <n v="23"/>
    <x v="4"/>
    <x v="92"/>
    <x v="0"/>
    <x v="33"/>
  </r>
  <r>
    <s v="tt0983213"/>
    <x v="1930"/>
    <x v="1930"/>
    <n v="63"/>
    <x v="1"/>
    <n v="1.05"/>
    <x v="11"/>
    <x v="3"/>
    <s v="Family"/>
    <x v="15"/>
    <x v="1"/>
    <n v="62032"/>
    <n v="5000000"/>
    <x v="1934"/>
    <x v="1943"/>
    <x v="2"/>
    <x v="1699"/>
    <n v="3"/>
    <x v="3"/>
    <x v="81"/>
    <x v="0"/>
    <x v="857"/>
  </r>
  <r>
    <s v="tt0983946"/>
    <x v="1931"/>
    <x v="1931"/>
    <n v="109"/>
    <x v="0"/>
    <n v="1.8166666666666667"/>
    <x v="8"/>
    <x v="10"/>
    <s v="Mystery"/>
    <x v="46"/>
    <x v="3"/>
    <n v="56517"/>
    <n v="7000000"/>
    <x v="1935"/>
    <x v="1944"/>
    <x v="0"/>
    <x v="1700"/>
    <n v="11"/>
    <x v="2"/>
    <x v="111"/>
    <x v="0"/>
    <x v="858"/>
  </r>
  <r>
    <s v="tt0985694"/>
    <x v="1932"/>
    <x v="1932"/>
    <n v="105"/>
    <x v="0"/>
    <n v="1.75"/>
    <x v="5"/>
    <x v="6"/>
    <s v="Thriller"/>
    <x v="5"/>
    <x v="0"/>
    <n v="202238"/>
    <n v="10500000"/>
    <x v="1936"/>
    <x v="1945"/>
    <x v="0"/>
    <x v="1675"/>
    <n v="1"/>
    <x v="9"/>
    <x v="96"/>
    <x v="0"/>
    <x v="859"/>
  </r>
  <r>
    <s v="tt0985699"/>
    <x v="1933"/>
    <x v="1933"/>
    <n v="121"/>
    <x v="2"/>
    <n v="2.0166666666666666"/>
    <x v="3"/>
    <x v="14"/>
    <s v="Thriller"/>
    <x v="1"/>
    <x v="1"/>
    <n v="255278"/>
    <n v="75000000"/>
    <x v="1937"/>
    <x v="1946"/>
    <x v="3"/>
    <x v="1610"/>
    <n v="25"/>
    <x v="0"/>
    <x v="79"/>
    <x v="0"/>
    <x v="306"/>
  </r>
  <r>
    <s v="tt0986263"/>
    <x v="1934"/>
    <x v="1934"/>
    <n v="89"/>
    <x v="1"/>
    <n v="1.4833333333333334"/>
    <x v="5"/>
    <x v="4"/>
    <s v="Thriller"/>
    <x v="33"/>
    <x v="0"/>
    <n v="178937"/>
    <n v="80000000"/>
    <x v="1938"/>
    <x v="1947"/>
    <x v="0"/>
    <x v="1701"/>
    <n v="24"/>
    <x v="9"/>
    <x v="86"/>
    <x v="0"/>
    <x v="332"/>
  </r>
  <r>
    <s v="tt0988045"/>
    <x v="1935"/>
    <x v="1935"/>
    <n v="128"/>
    <x v="2"/>
    <n v="2.1333333333333333"/>
    <x v="5"/>
    <x v="5"/>
    <s v="Mystery"/>
    <x v="2"/>
    <x v="1"/>
    <n v="658507"/>
    <n v="90000000"/>
    <x v="1939"/>
    <x v="1948"/>
    <x v="3"/>
    <x v="1702"/>
    <n v="14"/>
    <x v="0"/>
    <x v="86"/>
    <x v="0"/>
    <x v="860"/>
  </r>
  <r>
    <s v="tt0988047"/>
    <x v="1936"/>
    <x v="1936"/>
    <n v="114"/>
    <x v="0"/>
    <n v="1.9"/>
    <x v="5"/>
    <x v="6"/>
    <s v="Drama"/>
    <x v="17"/>
    <x v="0"/>
    <n v="58760"/>
    <n v="22000000"/>
    <x v="1940"/>
    <x v="1949"/>
    <x v="1"/>
    <x v="1439"/>
    <n v="21"/>
    <x v="10"/>
    <x v="79"/>
    <x v="0"/>
    <x v="861"/>
  </r>
  <r>
    <s v="tt0988595"/>
    <x v="1937"/>
    <x v="1937"/>
    <n v="111"/>
    <x v="0"/>
    <n v="1.85"/>
    <x v="0"/>
    <x v="7"/>
    <s v="unknows"/>
    <x v="28"/>
    <x v="0"/>
    <n v="171679"/>
    <n v="30000000"/>
    <x v="1941"/>
    <x v="1950"/>
    <x v="3"/>
    <x v="1703"/>
    <n v="9"/>
    <x v="1"/>
    <x v="79"/>
    <x v="0"/>
    <x v="749"/>
  </r>
  <r>
    <s v="tt0989757"/>
    <x v="1938"/>
    <x v="1938"/>
    <n v="108"/>
    <x v="0"/>
    <n v="1.8"/>
    <x v="3"/>
    <x v="7"/>
    <s v="War"/>
    <x v="33"/>
    <x v="0"/>
    <n v="155677"/>
    <n v="25000000"/>
    <x v="1942"/>
    <x v="1951"/>
    <x v="0"/>
    <x v="1704"/>
    <n v="24"/>
    <x v="1"/>
    <x v="96"/>
    <x v="0"/>
    <x v="257"/>
  </r>
  <r>
    <s v="tt0990407"/>
    <x v="1939"/>
    <x v="1939"/>
    <n v="119"/>
    <x v="0"/>
    <n v="1.9833333333333334"/>
    <x v="5"/>
    <x v="2"/>
    <s v="Crime"/>
    <x v="24"/>
    <x v="3"/>
    <n v="163525"/>
    <n v="120000000"/>
    <x v="1943"/>
    <x v="1952"/>
    <x v="3"/>
    <x v="1705"/>
    <n v="12"/>
    <x v="1"/>
    <x v="92"/>
    <x v="0"/>
    <x v="579"/>
  </r>
  <r>
    <s v="tt0993840"/>
    <x v="1940"/>
    <x v="1940"/>
    <n v="148"/>
    <x v="2"/>
    <n v="2.4666666666666668"/>
    <x v="5"/>
    <x v="6"/>
    <s v="Drama"/>
    <x v="24"/>
    <x v="3"/>
    <n v="182315"/>
    <n v="70000000"/>
    <x v="12"/>
    <x v="1953"/>
    <x v="2"/>
    <x v="1706"/>
    <n v="14"/>
    <x v="12"/>
    <x v="109"/>
    <x v="0"/>
    <x v="603"/>
  </r>
  <r>
    <s v="tt0993842"/>
    <x v="1941"/>
    <x v="1941"/>
    <n v="111"/>
    <x v="0"/>
    <n v="1.85"/>
    <x v="5"/>
    <x v="5"/>
    <s v="Drama"/>
    <x v="22"/>
    <x v="0"/>
    <n v="204961"/>
    <n v="30000000"/>
    <x v="1944"/>
    <x v="1954"/>
    <x v="0"/>
    <x v="1707"/>
    <n v="7"/>
    <x v="8"/>
    <x v="92"/>
    <x v="0"/>
    <x v="683"/>
  </r>
  <r>
    <s v="tt0993846"/>
    <x v="1942"/>
    <x v="1942"/>
    <n v="180"/>
    <x v="2"/>
    <n v="3"/>
    <x v="2"/>
    <x v="2"/>
    <s v="Crime"/>
    <x v="18"/>
    <x v="2"/>
    <n v="1524626"/>
    <n v="100000000"/>
    <x v="1945"/>
    <x v="1955"/>
    <x v="3"/>
    <x v="1708"/>
    <n v="9"/>
    <x v="0"/>
    <x v="88"/>
    <x v="0"/>
    <x v="22"/>
  </r>
  <r>
    <s v="tt0995039"/>
    <x v="1943"/>
    <x v="1943"/>
    <n v="102"/>
    <x v="0"/>
    <n v="1.7"/>
    <x v="0"/>
    <x v="3"/>
    <s v="Fantasy"/>
    <x v="13"/>
    <x v="0"/>
    <n v="76897"/>
    <n v="20000000"/>
    <x v="1946"/>
    <x v="1956"/>
    <x v="1"/>
    <x v="1582"/>
    <n v="5"/>
    <x v="9"/>
    <x v="79"/>
    <x v="0"/>
    <x v="430"/>
  </r>
  <r>
    <s v="tt0997152"/>
    <x v="1944"/>
    <x v="1944"/>
    <n v="96"/>
    <x v="0"/>
    <n v="1.6"/>
    <x v="3"/>
    <x v="16"/>
    <s v="unknows"/>
    <x v="0"/>
    <x v="0"/>
    <n v="56577"/>
    <n v="21800000"/>
    <x v="1947"/>
    <x v="1957"/>
    <x v="2"/>
    <x v="1709"/>
    <n v="15"/>
    <x v="7"/>
    <x v="96"/>
    <x v="0"/>
    <x v="862"/>
  </r>
  <r>
    <s v="tt1000774"/>
    <x v="1945"/>
    <x v="1945"/>
    <n v="145"/>
    <x v="2"/>
    <n v="2.4166666666666665"/>
    <x v="0"/>
    <x v="3"/>
    <s v="Romance"/>
    <x v="36"/>
    <x v="3"/>
    <n v="125852"/>
    <n v="65000000"/>
    <x v="1948"/>
    <x v="1958"/>
    <x v="3"/>
    <x v="1710"/>
    <n v="12"/>
    <x v="12"/>
    <x v="79"/>
    <x v="0"/>
    <x v="863"/>
  </r>
  <r>
    <s v="tt1001508"/>
    <x v="1946"/>
    <x v="1946"/>
    <n v="129"/>
    <x v="2"/>
    <n v="2.15"/>
    <x v="0"/>
    <x v="3"/>
    <s v="Romance"/>
    <x v="0"/>
    <x v="0"/>
    <n v="179958"/>
    <n v="40000000"/>
    <x v="1949"/>
    <x v="1959"/>
    <x v="3"/>
    <x v="1711"/>
    <n v="24"/>
    <x v="1"/>
    <x v="86"/>
    <x v="0"/>
    <x v="671"/>
  </r>
  <r>
    <s v="tt1001526"/>
    <x v="1947"/>
    <x v="1947"/>
    <n v="95"/>
    <x v="0"/>
    <n v="1.5833333333333333"/>
    <x v="5"/>
    <x v="1"/>
    <s v="Comedy"/>
    <x v="21"/>
    <x v="1"/>
    <n v="285669"/>
    <n v="130000000"/>
    <x v="1950"/>
    <x v="1960"/>
    <x v="3"/>
    <x v="1712"/>
    <n v="28"/>
    <x v="4"/>
    <x v="96"/>
    <x v="0"/>
    <x v="864"/>
  </r>
  <r>
    <s v="tt10016180"/>
    <x v="1948"/>
    <x v="1948"/>
    <n v="128"/>
    <x v="2"/>
    <n v="2.1333333333333333"/>
    <x v="4"/>
    <x v="3"/>
    <s v="Mystery"/>
    <x v="33"/>
    <x v="0"/>
    <n v="119048"/>
    <n v="30000000"/>
    <x v="1951"/>
    <x v="1961"/>
    <x v="1"/>
    <x v="1713"/>
    <m/>
    <x v="11"/>
    <x v="112"/>
    <x v="0"/>
    <x v="834"/>
  </r>
  <r>
    <s v="tt10059518"/>
    <x v="1949"/>
    <x v="1949"/>
    <n v="90"/>
    <x v="0"/>
    <n v="1.5"/>
    <x v="5"/>
    <x v="16"/>
    <s v="unknows"/>
    <x v="34"/>
    <x v="0"/>
    <n v="74619"/>
    <n v="33000000"/>
    <x v="1952"/>
    <x v="1962"/>
    <x v="0"/>
    <x v="1714"/>
    <n v="16"/>
    <x v="7"/>
    <x v="111"/>
    <x v="0"/>
    <x v="865"/>
  </r>
  <r>
    <s v="tt1007028"/>
    <x v="1950"/>
    <x v="1950"/>
    <n v="101"/>
    <x v="0"/>
    <n v="1.6833333333333333"/>
    <x v="0"/>
    <x v="7"/>
    <s v="unknows"/>
    <x v="7"/>
    <x v="0"/>
    <n v="181080"/>
    <n v="24000000"/>
    <x v="1953"/>
    <x v="1963"/>
    <x v="0"/>
    <x v="1715"/>
    <n v="7"/>
    <x v="9"/>
    <x v="79"/>
    <x v="0"/>
    <x v="260"/>
  </r>
  <r>
    <s v="tt1007029"/>
    <x v="1951"/>
    <x v="1951"/>
    <n v="105"/>
    <x v="0"/>
    <n v="1.75"/>
    <x v="2"/>
    <x v="3"/>
    <s v="unknows"/>
    <x v="0"/>
    <x v="0"/>
    <n v="112571"/>
    <n v="13000000"/>
    <x v="1954"/>
    <x v="1964"/>
    <x v="3"/>
    <x v="1716"/>
    <n v="26"/>
    <x v="0"/>
    <x v="92"/>
    <x v="0"/>
    <x v="796"/>
  </r>
  <r>
    <s v="tt1010048"/>
    <x v="1952"/>
    <x v="1952"/>
    <n v="120"/>
    <x v="0"/>
    <n v="2"/>
    <x v="4"/>
    <x v="3"/>
    <s v="Romance"/>
    <x v="9"/>
    <x v="2"/>
    <n v="867512"/>
    <n v="15000000"/>
    <x v="1955"/>
    <x v="1965"/>
    <x v="3"/>
    <x v="1717"/>
    <n v="30"/>
    <x v="10"/>
    <x v="79"/>
    <x v="0"/>
    <x v="866"/>
  </r>
  <r>
    <s v="tt1013743"/>
    <x v="1953"/>
    <x v="1953"/>
    <n v="109"/>
    <x v="0"/>
    <n v="1.8166666666666667"/>
    <x v="5"/>
    <x v="5"/>
    <s v="Comedy"/>
    <x v="33"/>
    <x v="0"/>
    <n v="206919"/>
    <n v="117000000"/>
    <x v="1956"/>
    <x v="1966"/>
    <x v="3"/>
    <x v="1718"/>
    <n v="16"/>
    <x v="6"/>
    <x v="96"/>
    <x v="0"/>
    <x v="0"/>
  </r>
  <r>
    <s v="tt1013752"/>
    <x v="1954"/>
    <x v="1954"/>
    <n v="107"/>
    <x v="0"/>
    <n v="1.7833333333333334"/>
    <x v="5"/>
    <x v="6"/>
    <s v="Thriller"/>
    <x v="7"/>
    <x v="0"/>
    <n v="304782"/>
    <n v="85000000"/>
    <x v="1957"/>
    <x v="1967"/>
    <x v="3"/>
    <x v="1719"/>
    <n v="12"/>
    <x v="3"/>
    <x v="86"/>
    <x v="0"/>
    <x v="752"/>
  </r>
  <r>
    <s v="tt1013753"/>
    <x v="1955"/>
    <x v="1955"/>
    <n v="128"/>
    <x v="2"/>
    <n v="2.1333333333333333"/>
    <x v="2"/>
    <x v="3"/>
    <s v="History"/>
    <x v="15"/>
    <x v="1"/>
    <n v="178156"/>
    <n v="20000000"/>
    <x v="1958"/>
    <x v="1968"/>
    <x v="0"/>
    <x v="1720"/>
    <n v="28"/>
    <x v="4"/>
    <x v="79"/>
    <x v="0"/>
    <x v="215"/>
  </r>
  <r>
    <s v="tt1014759"/>
    <x v="1956"/>
    <x v="1956"/>
    <n v="108"/>
    <x v="0"/>
    <n v="1.8"/>
    <x v="1"/>
    <x v="19"/>
    <s v="Fantasy"/>
    <x v="0"/>
    <x v="0"/>
    <n v="433131"/>
    <n v="200000000"/>
    <x v="1959"/>
    <x v="1969"/>
    <x v="3"/>
    <x v="1721"/>
    <n v="25"/>
    <x v="2"/>
    <x v="96"/>
    <x v="0"/>
    <x v="129"/>
  </r>
  <r>
    <s v="tt1014763"/>
    <x v="1957"/>
    <x v="1957"/>
    <n v="137"/>
    <x v="2"/>
    <n v="2.2833333333333332"/>
    <x v="4"/>
    <x v="3"/>
    <s v="History"/>
    <x v="0"/>
    <x v="0"/>
    <n v="74726"/>
    <n v="50000000"/>
    <x v="1960"/>
    <x v="1970"/>
    <x v="2"/>
    <x v="1722"/>
    <n v="15"/>
    <x v="8"/>
    <x v="91"/>
    <x v="0"/>
    <x v="867"/>
  </r>
  <r>
    <s v="tt10151854"/>
    <x v="1958"/>
    <x v="1958"/>
    <n v="130"/>
    <x v="2"/>
    <n v="2.1666666666666665"/>
    <x v="5"/>
    <x v="5"/>
    <s v="Comedy"/>
    <x v="34"/>
    <x v="0"/>
    <n v="112249"/>
    <n v="125000000"/>
    <x v="1961"/>
    <x v="1971"/>
    <x v="1"/>
    <x v="1723"/>
    <m/>
    <x v="11"/>
    <x v="113"/>
    <x v="0"/>
    <x v="723"/>
  </r>
  <r>
    <s v="tt10168670"/>
    <x v="1959"/>
    <x v="1959"/>
    <n v="131"/>
    <x v="2"/>
    <n v="2.1833333333333331"/>
    <x v="3"/>
    <x v="10"/>
    <s v="Romance"/>
    <x v="22"/>
    <x v="0"/>
    <n v="52010"/>
    <n v="16000000"/>
    <x v="1962"/>
    <x v="1972"/>
    <x v="2"/>
    <x v="1724"/>
    <n v="2"/>
    <x v="9"/>
    <x v="114"/>
    <x v="0"/>
    <x v="868"/>
  </r>
  <r>
    <s v="tt1017451"/>
    <x v="1960"/>
    <x v="1960"/>
    <n v="106"/>
    <x v="0"/>
    <n v="1.7666666666666666"/>
    <x v="2"/>
    <x v="3"/>
    <s v="Music"/>
    <x v="7"/>
    <x v="0"/>
    <n v="50491"/>
    <n v="10000000"/>
    <x v="1963"/>
    <x v="1973"/>
    <x v="2"/>
    <x v="1704"/>
    <n v="24"/>
    <x v="1"/>
    <x v="96"/>
    <x v="0"/>
    <x v="869"/>
  </r>
  <r>
    <s v="tt1017460"/>
    <x v="1961"/>
    <x v="1961"/>
    <n v="104"/>
    <x v="0"/>
    <n v="1.7333333333333334"/>
    <x v="7"/>
    <x v="4"/>
    <s v="unknows"/>
    <x v="24"/>
    <x v="3"/>
    <n v="100779"/>
    <n v="30000000"/>
    <x v="1964"/>
    <x v="1974"/>
    <x v="2"/>
    <x v="1725"/>
    <n v="6"/>
    <x v="4"/>
    <x v="86"/>
    <x v="0"/>
    <x v="870"/>
  </r>
  <r>
    <s v="tt1019452"/>
    <x v="1962"/>
    <x v="1962"/>
    <n v="106"/>
    <x v="0"/>
    <n v="1.7666666666666666"/>
    <x v="0"/>
    <x v="3"/>
    <s v="unknows"/>
    <x v="16"/>
    <x v="1"/>
    <n v="147758"/>
    <n v="7000000"/>
    <x v="1965"/>
    <x v="1975"/>
    <x v="0"/>
    <x v="1626"/>
    <n v="12"/>
    <x v="9"/>
    <x v="86"/>
    <x v="0"/>
    <x v="158"/>
  </r>
  <r>
    <s v="tt1020072"/>
    <x v="1963"/>
    <x v="1963"/>
    <n v="128"/>
    <x v="2"/>
    <n v="2.1333333333333333"/>
    <x v="2"/>
    <x v="3"/>
    <s v="History"/>
    <x v="15"/>
    <x v="1"/>
    <n v="94307"/>
    <n v="20000000"/>
    <x v="1966"/>
    <x v="1976"/>
    <x v="0"/>
    <x v="1726"/>
    <n v="11"/>
    <x v="5"/>
    <x v="89"/>
    <x v="0"/>
    <x v="871"/>
  </r>
  <r>
    <s v="tt1020558"/>
    <x v="1964"/>
    <x v="1964"/>
    <n v="97"/>
    <x v="0"/>
    <n v="1.6166666666666667"/>
    <x v="5"/>
    <x v="3"/>
    <s v="History"/>
    <x v="33"/>
    <x v="0"/>
    <n v="85292"/>
    <n v="12000000"/>
    <x v="1967"/>
    <x v="1977"/>
    <x v="2"/>
    <x v="1727"/>
    <n v="15"/>
    <x v="2"/>
    <x v="96"/>
    <x v="0"/>
    <x v="524"/>
  </r>
  <r>
    <s v="tt1022603"/>
    <x v="1965"/>
    <x v="1965"/>
    <n v="95"/>
    <x v="0"/>
    <n v="1.5833333333333333"/>
    <x v="0"/>
    <x v="3"/>
    <s v="Romance"/>
    <x v="8"/>
    <x v="1"/>
    <n v="543580"/>
    <n v="7500000"/>
    <x v="1968"/>
    <x v="1978"/>
    <x v="0"/>
    <x v="1728"/>
    <n v="17"/>
    <x v="1"/>
    <x v="86"/>
    <x v="0"/>
    <x v="851"/>
  </r>
  <r>
    <s v="tt1023111"/>
    <x v="1966"/>
    <x v="1966"/>
    <n v="113"/>
    <x v="0"/>
    <n v="1.8833333333333333"/>
    <x v="5"/>
    <x v="3"/>
    <s v="Sport"/>
    <x v="7"/>
    <x v="0"/>
    <n v="105113"/>
    <n v="20000000"/>
    <x v="1969"/>
    <x v="1979"/>
    <x v="0"/>
    <x v="1729"/>
    <n v="4"/>
    <x v="3"/>
    <x v="79"/>
    <x v="0"/>
    <x v="858"/>
  </r>
  <r>
    <s v="tt1023114"/>
    <x v="1967"/>
    <x v="1967"/>
    <n v="133"/>
    <x v="2"/>
    <n v="2.2166666666666668"/>
    <x v="1"/>
    <x v="3"/>
    <s v="History"/>
    <x v="21"/>
    <x v="1"/>
    <n v="120506"/>
    <n v="30000000"/>
    <x v="1970"/>
    <x v="1980"/>
    <x v="2"/>
    <x v="1730"/>
    <n v="3"/>
    <x v="9"/>
    <x v="96"/>
    <x v="0"/>
    <x v="135"/>
  </r>
  <r>
    <s v="tt1023481"/>
    <x v="1968"/>
    <x v="1968"/>
    <n v="98"/>
    <x v="0"/>
    <n v="1.6333333333333333"/>
    <x v="3"/>
    <x v="8"/>
    <s v="Romance"/>
    <x v="27"/>
    <x v="0"/>
    <n v="90166"/>
    <n v="17500000"/>
    <x v="1971"/>
    <x v="1981"/>
    <x v="3"/>
    <x v="1731"/>
    <n v="14"/>
    <x v="2"/>
    <x v="79"/>
    <x v="0"/>
    <x v="872"/>
  </r>
  <r>
    <s v="tt1024255"/>
    <x v="1969"/>
    <x v="1969"/>
    <n v="98"/>
    <x v="0"/>
    <n v="1.6333333333333333"/>
    <x v="0"/>
    <x v="11"/>
    <s v="unknows"/>
    <x v="28"/>
    <x v="0"/>
    <n v="62582"/>
    <n v="20000000"/>
    <x v="1972"/>
    <x v="1982"/>
    <x v="1"/>
    <x v="1570"/>
    <n v="14"/>
    <x v="10"/>
    <x v="79"/>
    <x v="0"/>
    <x v="873"/>
  </r>
  <r>
    <s v="tt1024648"/>
    <x v="1970"/>
    <x v="1970"/>
    <n v="120"/>
    <x v="0"/>
    <n v="2"/>
    <x v="2"/>
    <x v="3"/>
    <s v="Thriller"/>
    <x v="8"/>
    <x v="1"/>
    <n v="631397"/>
    <n v="44500000"/>
    <x v="1973"/>
    <x v="1983"/>
    <x v="3"/>
    <x v="1732"/>
    <n v="31"/>
    <x v="10"/>
    <x v="97"/>
    <x v="0"/>
    <x v="731"/>
  </r>
  <r>
    <s v="tt1025100"/>
    <x v="1971"/>
    <x v="1971"/>
    <n v="117"/>
    <x v="0"/>
    <n v="1.95"/>
    <x v="5"/>
    <x v="4"/>
    <s v="Thriller"/>
    <x v="36"/>
    <x v="3"/>
    <n v="119600"/>
    <n v="138000000"/>
    <x v="1974"/>
    <x v="1984"/>
    <x v="0"/>
    <x v="1733"/>
    <n v="25"/>
    <x v="9"/>
    <x v="94"/>
    <x v="0"/>
    <x v="303"/>
  </r>
  <r>
    <s v="tt10272386"/>
    <x v="1972"/>
    <x v="1972"/>
    <n v="97"/>
    <x v="0"/>
    <n v="1.6166666666666667"/>
    <x v="3"/>
    <x v="9"/>
    <s v="unknows"/>
    <x v="18"/>
    <x v="2"/>
    <n v="180196"/>
    <n v="6000000"/>
    <x v="1975"/>
    <x v="1985"/>
    <x v="0"/>
    <x v="1734"/>
    <n v="27"/>
    <x v="1"/>
    <x v="111"/>
    <x v="0"/>
    <x v="874"/>
  </r>
  <r>
    <s v="tt1027718"/>
    <x v="1973"/>
    <x v="1973"/>
    <n v="133"/>
    <x v="2"/>
    <n v="2.2166666666666668"/>
    <x v="3"/>
    <x v="11"/>
    <s v="unknows"/>
    <x v="27"/>
    <x v="0"/>
    <n v="105599"/>
    <n v="70000000"/>
    <x v="1976"/>
    <x v="1986"/>
    <x v="0"/>
    <x v="1735"/>
    <n v="14"/>
    <x v="12"/>
    <x v="96"/>
    <x v="0"/>
    <x v="146"/>
  </r>
  <r>
    <s v="tt1028532"/>
    <x v="1974"/>
    <x v="1974"/>
    <n v="93"/>
    <x v="0"/>
    <n v="1.55"/>
    <x v="2"/>
    <x v="3"/>
    <s v="Family"/>
    <x v="12"/>
    <x v="2"/>
    <n v="302932"/>
    <n v="16000000"/>
    <x v="1977"/>
    <x v="1987"/>
    <x v="0"/>
    <x v="1736"/>
    <n v="13"/>
    <x v="6"/>
    <x v="86"/>
    <x v="0"/>
    <x v="257"/>
  </r>
  <r>
    <s v="tt1029360"/>
    <x v="132"/>
    <x v="132"/>
    <n v="93"/>
    <x v="0"/>
    <n v="1.55"/>
    <x v="7"/>
    <x v="16"/>
    <s v="unknows"/>
    <x v="46"/>
    <x v="3"/>
    <n v="60415"/>
    <n v="35000000"/>
    <x v="1978"/>
    <x v="1988"/>
    <x v="0"/>
    <x v="1737"/>
    <n v="18"/>
    <x v="12"/>
    <x v="91"/>
    <x v="0"/>
    <x v="643"/>
  </r>
  <r>
    <s v="tt10298810"/>
    <x v="1975"/>
    <x v="1975"/>
    <n v="105"/>
    <x v="0"/>
    <n v="1.75"/>
    <x v="5"/>
    <x v="5"/>
    <s v="Animation"/>
    <x v="28"/>
    <x v="0"/>
    <n v="119565"/>
    <n v="200000000"/>
    <x v="1979"/>
    <x v="1989"/>
    <x v="0"/>
    <x v="1738"/>
    <n v="15"/>
    <x v="6"/>
    <x v="114"/>
    <x v="0"/>
    <x v="875"/>
  </r>
  <r>
    <s v="tt10304142"/>
    <x v="1976"/>
    <x v="1976"/>
    <n v="134"/>
    <x v="2"/>
    <n v="2.2333333333333334"/>
    <x v="0"/>
    <x v="3"/>
    <s v="History"/>
    <x v="28"/>
    <x v="0"/>
    <n v="85765"/>
    <n v="80000000"/>
    <x v="1980"/>
    <x v="1990"/>
    <x v="2"/>
    <x v="1739"/>
    <n v="18"/>
    <x v="9"/>
    <x v="114"/>
    <x v="0"/>
    <x v="359"/>
  </r>
  <r>
    <s v="tt1032755"/>
    <x v="1977"/>
    <x v="1977"/>
    <n v="114"/>
    <x v="0"/>
    <n v="1.9"/>
    <x v="5"/>
    <x v="6"/>
    <s v="Thriller"/>
    <x v="14"/>
    <x v="1"/>
    <n v="261689"/>
    <n v="18000000"/>
    <x v="1981"/>
    <x v="1991"/>
    <x v="1"/>
    <x v="1649"/>
    <n v="4"/>
    <x v="9"/>
    <x v="79"/>
    <x v="0"/>
    <x v="860"/>
  </r>
  <r>
    <s v="tt1033575"/>
    <x v="1978"/>
    <x v="1978"/>
    <n v="115"/>
    <x v="0"/>
    <n v="1.9166666666666667"/>
    <x v="0"/>
    <x v="3"/>
    <s v="unknows"/>
    <x v="21"/>
    <x v="1"/>
    <n v="247740"/>
    <n v="20000000"/>
    <x v="1982"/>
    <x v="1992"/>
    <x v="3"/>
    <x v="1740"/>
    <n v="2"/>
    <x v="9"/>
    <x v="92"/>
    <x v="0"/>
    <x v="394"/>
  </r>
  <r>
    <s v="tt1033643"/>
    <x v="1979"/>
    <x v="1979"/>
    <n v="99"/>
    <x v="0"/>
    <n v="1.65"/>
    <x v="0"/>
    <x v="7"/>
    <s v="unknows"/>
    <x v="28"/>
    <x v="0"/>
    <n v="184895"/>
    <n v="35000000"/>
    <x v="1983"/>
    <x v="1993"/>
    <x v="3"/>
    <x v="1741"/>
    <n v="22"/>
    <x v="8"/>
    <x v="79"/>
    <x v="0"/>
    <x v="876"/>
  </r>
  <r>
    <s v="tt1034032"/>
    <x v="1980"/>
    <x v="1980"/>
    <n v="95"/>
    <x v="0"/>
    <n v="1.5833333333333333"/>
    <x v="5"/>
    <x v="4"/>
    <s v="Thriller"/>
    <x v="36"/>
    <x v="3"/>
    <n v="138486"/>
    <n v="50000000"/>
    <x v="1984"/>
    <x v="1994"/>
    <x v="2"/>
    <x v="1657"/>
    <n v="3"/>
    <x v="9"/>
    <x v="86"/>
    <x v="0"/>
    <x v="766"/>
  </r>
  <r>
    <s v="tt10342730"/>
    <x v="1981"/>
    <x v="1981"/>
    <n v="93"/>
    <x v="0"/>
    <n v="1.55"/>
    <x v="4"/>
    <x v="10"/>
    <s v="Mystery"/>
    <x v="50"/>
    <x v="3"/>
    <n v="64956"/>
    <n v="20000000"/>
    <x v="1985"/>
    <x v="1995"/>
    <x v="0"/>
    <x v="1742"/>
    <n v="12"/>
    <x v="12"/>
    <x v="109"/>
    <x v="0"/>
    <x v="705"/>
  </r>
  <r>
    <s v="tt1034303"/>
    <x v="1982"/>
    <x v="1982"/>
    <n v="137"/>
    <x v="2"/>
    <n v="2.2833333333333332"/>
    <x v="5"/>
    <x v="3"/>
    <s v="History"/>
    <x v="1"/>
    <x v="1"/>
    <n v="153830"/>
    <n v="32000000"/>
    <x v="1986"/>
    <x v="1996"/>
    <x v="0"/>
    <x v="1743"/>
    <n v="31"/>
    <x v="0"/>
    <x v="79"/>
    <x v="0"/>
    <x v="181"/>
  </r>
  <r>
    <s v="tt1034331"/>
    <x v="1983"/>
    <x v="1983"/>
    <n v="101"/>
    <x v="0"/>
    <n v="1.6833333333333333"/>
    <x v="4"/>
    <x v="9"/>
    <s v="Thriller"/>
    <x v="34"/>
    <x v="0"/>
    <n v="91150"/>
    <n v="60000000"/>
    <x v="1987"/>
    <x v="1997"/>
    <x v="0"/>
    <x v="1744"/>
    <n v="10"/>
    <x v="9"/>
    <x v="79"/>
    <x v="0"/>
    <x v="212"/>
  </r>
  <r>
    <s v="tt1034389"/>
    <x v="1984"/>
    <x v="1984"/>
    <n v="114"/>
    <x v="0"/>
    <n v="1.9"/>
    <x v="5"/>
    <x v="5"/>
    <s v="Drama"/>
    <x v="27"/>
    <x v="0"/>
    <n v="73093"/>
    <n v="25000000"/>
    <x v="1988"/>
    <x v="1998"/>
    <x v="0"/>
    <x v="1745"/>
    <n v="9"/>
    <x v="2"/>
    <x v="92"/>
    <x v="0"/>
    <x v="740"/>
  </r>
  <r>
    <s v="tt1034415"/>
    <x v="1985"/>
    <x v="1985"/>
    <n v="152"/>
    <x v="2"/>
    <n v="2.5333333333333332"/>
    <x v="3"/>
    <x v="0"/>
    <s v="Horror"/>
    <x v="13"/>
    <x v="0"/>
    <n v="88537"/>
    <n v="20000000"/>
    <x v="1989"/>
    <x v="1999"/>
    <x v="2"/>
    <x v="1746"/>
    <n v="1"/>
    <x v="9"/>
    <x v="115"/>
    <x v="0"/>
    <x v="868"/>
  </r>
  <r>
    <s v="tt10366206"/>
    <x v="1986"/>
    <x v="1986"/>
    <n v="169"/>
    <x v="2"/>
    <n v="2.8166666666666669"/>
    <x v="5"/>
    <x v="6"/>
    <s v="Thriller"/>
    <x v="8"/>
    <x v="1"/>
    <n v="295088"/>
    <n v="100000000"/>
    <x v="1990"/>
    <x v="2000"/>
    <x v="3"/>
    <x v="1723"/>
    <m/>
    <x v="11"/>
    <x v="113"/>
    <x v="0"/>
    <x v="877"/>
  </r>
  <r>
    <s v="tt10366460"/>
    <x v="1987"/>
    <x v="1987"/>
    <n v="111"/>
    <x v="0"/>
    <n v="1.85"/>
    <x v="0"/>
    <x v="3"/>
    <s v="Music"/>
    <x v="9"/>
    <x v="2"/>
    <n v="155161"/>
    <n v="10000000"/>
    <x v="1991"/>
    <x v="2001"/>
    <x v="2"/>
    <x v="1747"/>
    <n v="29"/>
    <x v="1"/>
    <x v="109"/>
    <x v="0"/>
    <x v="878"/>
  </r>
  <r>
    <s v="tt1037705"/>
    <x v="1988"/>
    <x v="1988"/>
    <n v="118"/>
    <x v="0"/>
    <n v="1.9666666666666666"/>
    <x v="5"/>
    <x v="5"/>
    <s v="Drama"/>
    <x v="22"/>
    <x v="0"/>
    <n v="333118"/>
    <n v="80000000"/>
    <x v="1992"/>
    <x v="2002"/>
    <x v="0"/>
    <x v="1748"/>
    <n v="11"/>
    <x v="1"/>
    <x v="96"/>
    <x v="0"/>
    <x v="244"/>
  </r>
  <r>
    <s v="tt1038686"/>
    <x v="1989"/>
    <x v="1989"/>
    <n v="100"/>
    <x v="0"/>
    <n v="1.6666666666666667"/>
    <x v="5"/>
    <x v="0"/>
    <s v="Horror"/>
    <x v="39"/>
    <x v="3"/>
    <n v="109767"/>
    <n v="26000000"/>
    <x v="1993"/>
    <x v="2003"/>
    <x v="0"/>
    <x v="1749"/>
    <n v="21"/>
    <x v="1"/>
    <x v="96"/>
    <x v="0"/>
    <x v="815"/>
  </r>
  <r>
    <s v="tt1038919"/>
    <x v="1990"/>
    <x v="1990"/>
    <n v="110"/>
    <x v="0"/>
    <n v="1.8333333333333333"/>
    <x v="5"/>
    <x v="2"/>
    <s v="Romance"/>
    <x v="38"/>
    <x v="3"/>
    <n v="132772"/>
    <n v="40000000"/>
    <x v="1994"/>
    <x v="2004"/>
    <x v="0"/>
    <x v="1598"/>
    <n v="11"/>
    <x v="3"/>
    <x v="96"/>
    <x v="0"/>
    <x v="370"/>
  </r>
  <r>
    <s v="tt1041829"/>
    <x v="1991"/>
    <x v="1991"/>
    <n v="108"/>
    <x v="0"/>
    <n v="1.8"/>
    <x v="0"/>
    <x v="3"/>
    <s v="Romance"/>
    <x v="13"/>
    <x v="0"/>
    <n v="347032"/>
    <n v="40000000"/>
    <x v="1995"/>
    <x v="2005"/>
    <x v="3"/>
    <x v="1750"/>
    <n v="1"/>
    <x v="6"/>
    <x v="86"/>
    <x v="0"/>
    <x v="749"/>
  </r>
  <r>
    <s v="tt1043726"/>
    <x v="1992"/>
    <x v="1992"/>
    <n v="99"/>
    <x v="0"/>
    <n v="1.65"/>
    <x v="5"/>
    <x v="5"/>
    <s v="Fantasy"/>
    <x v="52"/>
    <x v="3"/>
    <n v="55601"/>
    <n v="70000000"/>
    <x v="1996"/>
    <x v="2006"/>
    <x v="2"/>
    <x v="1751"/>
    <n v="6"/>
    <x v="1"/>
    <x v="89"/>
    <x v="0"/>
    <x v="171"/>
  </r>
  <r>
    <s v="tt1045658"/>
    <x v="1993"/>
    <x v="1993"/>
    <n v="122"/>
    <x v="2"/>
    <n v="2.0333333333333332"/>
    <x v="0"/>
    <x v="3"/>
    <s v="Romance"/>
    <x v="8"/>
    <x v="1"/>
    <n v="731573"/>
    <n v="21000000"/>
    <x v="1997"/>
    <x v="2007"/>
    <x v="3"/>
    <x v="1619"/>
    <n v="8"/>
    <x v="9"/>
    <x v="97"/>
    <x v="0"/>
    <x v="359"/>
  </r>
  <r>
    <s v="tt1045772"/>
    <x v="1994"/>
    <x v="1994"/>
    <n v="102"/>
    <x v="0"/>
    <n v="1.7"/>
    <x v="2"/>
    <x v="2"/>
    <s v="Crime"/>
    <x v="5"/>
    <x v="0"/>
    <n v="98804"/>
    <n v="13000000"/>
    <x v="1998"/>
    <x v="2008"/>
    <x v="1"/>
    <x v="1752"/>
    <n v="18"/>
    <x v="1"/>
    <x v="86"/>
    <x v="0"/>
    <x v="879"/>
  </r>
  <r>
    <s v="tt1045778"/>
    <x v="1995"/>
    <x v="1995"/>
    <n v="97"/>
    <x v="0"/>
    <n v="1.6166666666666667"/>
    <x v="0"/>
    <x v="11"/>
    <s v="unknows"/>
    <x v="46"/>
    <x v="3"/>
    <n v="101972"/>
    <n v="60000000"/>
    <x v="1999"/>
    <x v="2009"/>
    <x v="1"/>
    <x v="1753"/>
    <n v="18"/>
    <x v="6"/>
    <x v="86"/>
    <x v="0"/>
    <x v="69"/>
  </r>
  <r>
    <s v="tt1046173"/>
    <x v="1996"/>
    <x v="1996"/>
    <n v="118"/>
    <x v="0"/>
    <n v="1.9666666666666666"/>
    <x v="5"/>
    <x v="5"/>
    <s v="Sci-Fi"/>
    <x v="36"/>
    <x v="3"/>
    <n v="213535"/>
    <n v="175000000"/>
    <x v="2000"/>
    <x v="2010"/>
    <x v="3"/>
    <x v="1754"/>
    <n v="27"/>
    <x v="7"/>
    <x v="86"/>
    <x v="0"/>
    <x v="367"/>
  </r>
  <r>
    <s v="tt1049413"/>
    <x v="1997"/>
    <x v="1997"/>
    <n v="96"/>
    <x v="0"/>
    <n v="1.6"/>
    <x v="1"/>
    <x v="1"/>
    <s v="Comedy"/>
    <x v="6"/>
    <x v="2"/>
    <n v="1097334"/>
    <n v="175000000"/>
    <x v="2001"/>
    <x v="2011"/>
    <x v="3"/>
    <x v="1755"/>
    <n v="13"/>
    <x v="12"/>
    <x v="86"/>
    <x v="0"/>
    <x v="880"/>
  </r>
  <r>
    <s v="tt1051904"/>
    <x v="1998"/>
    <x v="1998"/>
    <n v="103"/>
    <x v="0"/>
    <n v="1.7166666666666666"/>
    <x v="1"/>
    <x v="2"/>
    <s v="Fantasy"/>
    <x v="33"/>
    <x v="0"/>
    <n v="93999"/>
    <n v="58000000"/>
    <x v="2002"/>
    <x v="2012"/>
    <x v="3"/>
    <x v="1756"/>
    <n v="3"/>
    <x v="4"/>
    <x v="91"/>
    <x v="0"/>
    <x v="881"/>
  </r>
  <r>
    <s v="tt1051906"/>
    <x v="1999"/>
    <x v="1999"/>
    <n v="124"/>
    <x v="2"/>
    <n v="2.0666666666666669"/>
    <x v="3"/>
    <x v="10"/>
    <s v="Mystery"/>
    <x v="1"/>
    <x v="1"/>
    <n v="246716"/>
    <n v="7000000"/>
    <x v="2003"/>
    <x v="2013"/>
    <x v="3"/>
    <x v="1757"/>
    <n v="24"/>
    <x v="2"/>
    <x v="111"/>
    <x v="0"/>
    <x v="882"/>
  </r>
  <r>
    <s v="tt1053424"/>
    <x v="2000"/>
    <x v="2000"/>
    <n v="111"/>
    <x v="0"/>
    <n v="1.85"/>
    <x v="5"/>
    <x v="4"/>
    <s v="Thriller"/>
    <x v="33"/>
    <x v="0"/>
    <n v="109744"/>
    <n v="32000000"/>
    <x v="2004"/>
    <x v="2014"/>
    <x v="2"/>
    <x v="1758"/>
    <n v="1"/>
    <x v="1"/>
    <x v="96"/>
    <x v="0"/>
    <x v="883"/>
  </r>
  <r>
    <s v="tt1054606"/>
    <x v="2001"/>
    <x v="2001"/>
    <n v="123"/>
    <x v="2"/>
    <n v="2.0499999999999998"/>
    <x v="1"/>
    <x v="2"/>
    <s v="Fantasy"/>
    <x v="22"/>
    <x v="0"/>
    <n v="152782"/>
    <n v="30000000"/>
    <x v="2005"/>
    <x v="2015"/>
    <x v="0"/>
    <x v="1759"/>
    <n v="22"/>
    <x v="12"/>
    <x v="86"/>
    <x v="0"/>
    <x v="76"/>
  </r>
  <r>
    <s v="tt1055292"/>
    <x v="2002"/>
    <x v="2002"/>
    <n v="115"/>
    <x v="0"/>
    <n v="1.9166666666666667"/>
    <x v="0"/>
    <x v="3"/>
    <s v="Romance"/>
    <x v="7"/>
    <x v="0"/>
    <n v="137150"/>
    <n v="38000000"/>
    <x v="2006"/>
    <x v="2016"/>
    <x v="0"/>
    <x v="1760"/>
    <n v="2"/>
    <x v="4"/>
    <x v="96"/>
    <x v="0"/>
    <x v="884"/>
  </r>
  <r>
    <s v="tt1055369"/>
    <x v="2003"/>
    <x v="2003"/>
    <n v="149"/>
    <x v="2"/>
    <n v="2.4833333333333334"/>
    <x v="5"/>
    <x v="5"/>
    <s v="Sci-Fi"/>
    <x v="34"/>
    <x v="0"/>
    <n v="422577"/>
    <n v="200000000"/>
    <x v="2007"/>
    <x v="2017"/>
    <x v="3"/>
    <x v="1761"/>
    <n v="8"/>
    <x v="6"/>
    <x v="86"/>
    <x v="0"/>
    <x v="281"/>
  </r>
  <r>
    <s v="tt10554232"/>
    <x v="2004"/>
    <x v="2004"/>
    <n v="130"/>
    <x v="2"/>
    <n v="2.1666666666666665"/>
    <x v="3"/>
    <x v="13"/>
    <s v="unknows"/>
    <x v="12"/>
    <x v="2"/>
    <n v="81640"/>
    <n v="3600000"/>
    <x v="2008"/>
    <x v="2018"/>
    <x v="2"/>
    <x v="1762"/>
    <n v="25"/>
    <x v="5"/>
    <x v="111"/>
    <x v="0"/>
    <x v="885"/>
  </r>
  <r>
    <s v="tt1058017"/>
    <x v="2005"/>
    <x v="2005"/>
    <n v="100"/>
    <x v="0"/>
    <n v="1.6666666666666667"/>
    <x v="0"/>
    <x v="0"/>
    <s v="Romance"/>
    <x v="33"/>
    <x v="0"/>
    <n v="146944"/>
    <n v="18500000"/>
    <x v="2009"/>
    <x v="2019"/>
    <x v="0"/>
    <x v="1763"/>
    <n v="14"/>
    <x v="9"/>
    <x v="86"/>
    <x v="0"/>
    <x v="886"/>
  </r>
  <r>
    <s v="tt1059786"/>
    <x v="2006"/>
    <x v="2006"/>
    <n v="118"/>
    <x v="0"/>
    <n v="1.9666666666666666"/>
    <x v="5"/>
    <x v="9"/>
    <s v="Thriller"/>
    <x v="5"/>
    <x v="0"/>
    <n v="193260"/>
    <n v="80000000"/>
    <x v="2010"/>
    <x v="2020"/>
    <x v="0"/>
    <x v="1764"/>
    <n v="16"/>
    <x v="9"/>
    <x v="79"/>
    <x v="0"/>
    <x v="605"/>
  </r>
  <r>
    <s v="tt1060277"/>
    <x v="2007"/>
    <x v="2007"/>
    <n v="85"/>
    <x v="1"/>
    <n v="1.4166666666666667"/>
    <x v="5"/>
    <x v="5"/>
    <s v="Horror"/>
    <x v="16"/>
    <x v="1"/>
    <n v="414524"/>
    <n v="25000000"/>
    <x v="2011"/>
    <x v="2021"/>
    <x v="3"/>
    <x v="1765"/>
    <n v="16"/>
    <x v="1"/>
    <x v="79"/>
    <x v="0"/>
    <x v="887"/>
  </r>
  <r>
    <s v="tt10633456"/>
    <x v="2008"/>
    <x v="2008"/>
    <n v="115"/>
    <x v="0"/>
    <n v="1.9166666666666667"/>
    <x v="3"/>
    <x v="11"/>
    <s v="unknows"/>
    <x v="3"/>
    <x v="1"/>
    <n v="91684"/>
    <n v="2000000"/>
    <x v="2012"/>
    <x v="2022"/>
    <x v="0"/>
    <x v="1766"/>
    <n v="26"/>
    <x v="1"/>
    <x v="111"/>
    <x v="0"/>
    <x v="888"/>
  </r>
  <r>
    <s v="tt10638522"/>
    <x v="2009"/>
    <x v="2009"/>
    <n v="95"/>
    <x v="0"/>
    <n v="1.5833333333333333"/>
    <x v="7"/>
    <x v="16"/>
    <s v="unknows"/>
    <x v="1"/>
    <x v="1"/>
    <n v="97397"/>
    <n v="4500000"/>
    <x v="2013"/>
    <x v="2023"/>
    <x v="0"/>
    <x v="1767"/>
    <n v="30"/>
    <x v="4"/>
    <x v="114"/>
    <x v="0"/>
    <x v="889"/>
  </r>
  <r>
    <s v="tt10640346"/>
    <x v="2010"/>
    <x v="2010"/>
    <n v="189"/>
    <x v="2"/>
    <n v="3.15"/>
    <x v="0"/>
    <x v="3"/>
    <s v="History"/>
    <x v="1"/>
    <x v="1"/>
    <n v="151337"/>
    <n v="110000000"/>
    <x v="2014"/>
    <x v="2024"/>
    <x v="2"/>
    <x v="1768"/>
    <n v="15"/>
    <x v="0"/>
    <x v="114"/>
    <x v="0"/>
    <x v="890"/>
  </r>
  <r>
    <s v="tt10648342"/>
    <x v="2011"/>
    <x v="2011"/>
    <n v="118"/>
    <x v="0"/>
    <n v="1.9666666666666666"/>
    <x v="5"/>
    <x v="5"/>
    <s v="Comedy"/>
    <x v="27"/>
    <x v="0"/>
    <n v="382562"/>
    <n v="250000000"/>
    <x v="2015"/>
    <x v="2025"/>
    <x v="3"/>
    <x v="1769"/>
    <n v="23"/>
    <x v="6"/>
    <x v="114"/>
    <x v="0"/>
    <x v="891"/>
  </r>
  <r>
    <s v="tt1065073"/>
    <x v="2012"/>
    <x v="2012"/>
    <n v="165"/>
    <x v="2"/>
    <n v="2.75"/>
    <x v="3"/>
    <x v="11"/>
    <s v="unknows"/>
    <x v="4"/>
    <x v="1"/>
    <n v="363686"/>
    <n v="4000000"/>
    <x v="2016"/>
    <x v="2026"/>
    <x v="0"/>
    <x v="1770"/>
    <n v="19"/>
    <x v="1"/>
    <x v="89"/>
    <x v="0"/>
    <x v="238"/>
  </r>
  <r>
    <s v="tt10665338"/>
    <x v="2013"/>
    <x v="2013"/>
    <n v="105"/>
    <x v="0"/>
    <n v="1.75"/>
    <x v="5"/>
    <x v="10"/>
    <s v="Thriller"/>
    <x v="38"/>
    <x v="3"/>
    <n v="95794"/>
    <n v="20000000"/>
    <x v="2017"/>
    <x v="2027"/>
    <x v="3"/>
    <x v="1771"/>
    <n v="8"/>
    <x v="9"/>
    <x v="109"/>
    <x v="0"/>
    <x v="843"/>
  </r>
  <r>
    <s v="tt10665342"/>
    <x v="2014"/>
    <x v="2014"/>
    <n v="111"/>
    <x v="0"/>
    <n v="1.85"/>
    <x v="7"/>
    <x v="16"/>
    <s v="unknows"/>
    <x v="31"/>
    <x v="3"/>
    <n v="68387"/>
    <n v="20000000"/>
    <x v="2018"/>
    <x v="2028"/>
    <x v="0"/>
    <x v="1772"/>
    <n v="6"/>
    <x v="4"/>
    <x v="114"/>
    <x v="0"/>
    <x v="843"/>
  </r>
  <r>
    <s v="tt1067106"/>
    <x v="2015"/>
    <x v="2015"/>
    <n v="96"/>
    <x v="0"/>
    <n v="1.6"/>
    <x v="1"/>
    <x v="1"/>
    <s v="Comedy"/>
    <x v="22"/>
    <x v="0"/>
    <n v="124612"/>
    <n v="200000000"/>
    <x v="2019"/>
    <x v="2029"/>
    <x v="3"/>
    <x v="1560"/>
    <n v="3"/>
    <x v="5"/>
    <x v="86"/>
    <x v="0"/>
    <x v="115"/>
  </r>
  <r>
    <s v="tt1067583"/>
    <x v="2016"/>
    <x v="2016"/>
    <n v="122"/>
    <x v="2"/>
    <n v="2.0333333333333332"/>
    <x v="3"/>
    <x v="7"/>
    <s v="unknows"/>
    <x v="17"/>
    <x v="0"/>
    <n v="119442"/>
    <n v="38000000"/>
    <x v="2020"/>
    <x v="2030"/>
    <x v="0"/>
    <x v="1773"/>
    <n v="15"/>
    <x v="8"/>
    <x v="92"/>
    <x v="0"/>
    <x v="601"/>
  </r>
  <r>
    <s v="tt1068242"/>
    <x v="166"/>
    <x v="166"/>
    <n v="113"/>
    <x v="0"/>
    <n v="1.8833333333333333"/>
    <x v="0"/>
    <x v="3"/>
    <s v="Music"/>
    <x v="24"/>
    <x v="3"/>
    <n v="52221"/>
    <n v="24000000"/>
    <x v="2021"/>
    <x v="2031"/>
    <x v="0"/>
    <x v="1774"/>
    <n v="6"/>
    <x v="4"/>
    <x v="92"/>
    <x v="0"/>
    <x v="745"/>
  </r>
  <r>
    <s v="tt1068680"/>
    <x v="2017"/>
    <x v="2017"/>
    <n v="104"/>
    <x v="0"/>
    <n v="1.7333333333333334"/>
    <x v="0"/>
    <x v="7"/>
    <s v="unknows"/>
    <x v="22"/>
    <x v="0"/>
    <n v="377092"/>
    <n v="70000000"/>
    <x v="2022"/>
    <x v="2032"/>
    <x v="3"/>
    <x v="1775"/>
    <n v="9"/>
    <x v="0"/>
    <x v="79"/>
    <x v="0"/>
    <x v="456"/>
  </r>
  <r>
    <s v="tt1070874"/>
    <x v="2018"/>
    <x v="2018"/>
    <n v="129"/>
    <x v="2"/>
    <n v="2.15"/>
    <x v="3"/>
    <x v="14"/>
    <s v="Thriller"/>
    <x v="8"/>
    <x v="1"/>
    <n v="188788"/>
    <n v="35000000"/>
    <x v="12"/>
    <x v="2033"/>
    <x v="2"/>
    <x v="1776"/>
    <n v="25"/>
    <x v="9"/>
    <x v="111"/>
    <x v="0"/>
    <x v="892"/>
  </r>
  <r>
    <s v="tt1071875"/>
    <x v="2019"/>
    <x v="2019"/>
    <n v="96"/>
    <x v="0"/>
    <n v="1.6"/>
    <x v="5"/>
    <x v="0"/>
    <s v="Thriller"/>
    <x v="59"/>
    <x v="3"/>
    <n v="124522"/>
    <n v="57000000"/>
    <x v="2023"/>
    <x v="2034"/>
    <x v="0"/>
    <x v="1777"/>
    <n v="11"/>
    <x v="0"/>
    <x v="92"/>
    <x v="0"/>
    <x v="766"/>
  </r>
  <r>
    <s v="tt10731256"/>
    <x v="2020"/>
    <x v="2020"/>
    <n v="123"/>
    <x v="2"/>
    <n v="2.0499999999999998"/>
    <x v="3"/>
    <x v="9"/>
    <s v="Thriller"/>
    <x v="33"/>
    <x v="0"/>
    <n v="132896"/>
    <n v="20000000"/>
    <x v="2024"/>
    <x v="2035"/>
    <x v="0"/>
    <x v="1778"/>
    <n v="5"/>
    <x v="9"/>
    <x v="114"/>
    <x v="0"/>
    <x v="893"/>
  </r>
  <r>
    <s v="tt1073498"/>
    <x v="2021"/>
    <x v="2021"/>
    <n v="87"/>
    <x v="1"/>
    <n v="1.45"/>
    <x v="0"/>
    <x v="0"/>
    <s v="unknows"/>
    <x v="61"/>
    <x v="3"/>
    <n v="110745"/>
    <n v="30000000"/>
    <x v="2025"/>
    <x v="2036"/>
    <x v="0"/>
    <x v="1779"/>
    <n v="24"/>
    <x v="1"/>
    <x v="79"/>
    <x v="0"/>
    <x v="757"/>
  </r>
  <r>
    <s v="tt1074638"/>
    <x v="2022"/>
    <x v="2022"/>
    <n v="143"/>
    <x v="2"/>
    <n v="2.3833333333333333"/>
    <x v="5"/>
    <x v="5"/>
    <s v="Thriller"/>
    <x v="10"/>
    <x v="1"/>
    <n v="719912"/>
    <n v="200000000"/>
    <x v="2026"/>
    <x v="2037"/>
    <x v="3"/>
    <x v="1780"/>
    <n v="23"/>
    <x v="4"/>
    <x v="97"/>
    <x v="0"/>
    <x v="437"/>
  </r>
  <r>
    <s v="tt1075417"/>
    <x v="2023"/>
    <x v="2023"/>
    <n v="98"/>
    <x v="0"/>
    <n v="1.6333333333333333"/>
    <x v="5"/>
    <x v="5"/>
    <s v="Family"/>
    <x v="36"/>
    <x v="3"/>
    <n v="62213"/>
    <n v="65000000"/>
    <x v="2027"/>
    <x v="2038"/>
    <x v="0"/>
    <x v="1693"/>
    <n v="11"/>
    <x v="3"/>
    <x v="86"/>
    <x v="0"/>
    <x v="738"/>
  </r>
  <r>
    <s v="tt1075747"/>
    <x v="2024"/>
    <x v="2024"/>
    <n v="81"/>
    <x v="1"/>
    <n v="1.35"/>
    <x v="5"/>
    <x v="3"/>
    <s v="Fantasy"/>
    <x v="40"/>
    <x v="3"/>
    <n v="60976"/>
    <n v="47000000"/>
    <x v="2028"/>
    <x v="2039"/>
    <x v="2"/>
    <x v="1781"/>
    <n v="17"/>
    <x v="6"/>
    <x v="96"/>
    <x v="0"/>
    <x v="894"/>
  </r>
  <r>
    <s v="tt1077368"/>
    <x v="2025"/>
    <x v="2025"/>
    <n v="113"/>
    <x v="0"/>
    <n v="1.8833333333333333"/>
    <x v="0"/>
    <x v="19"/>
    <s v="Fantasy"/>
    <x v="27"/>
    <x v="0"/>
    <n v="276846"/>
    <n v="150000000"/>
    <x v="2029"/>
    <x v="2040"/>
    <x v="0"/>
    <x v="1782"/>
    <n v="9"/>
    <x v="12"/>
    <x v="97"/>
    <x v="0"/>
    <x v="129"/>
  </r>
  <r>
    <s v="tt1078588"/>
    <x v="2026"/>
    <x v="2026"/>
    <n v="109"/>
    <x v="0"/>
    <n v="1.8166666666666667"/>
    <x v="3"/>
    <x v="19"/>
    <s v="unknows"/>
    <x v="21"/>
    <x v="1"/>
    <n v="96883"/>
    <n v="30000000"/>
    <x v="2030"/>
    <x v="2041"/>
    <x v="0"/>
    <x v="1783"/>
    <n v="26"/>
    <x v="6"/>
    <x v="86"/>
    <x v="0"/>
    <x v="494"/>
  </r>
  <r>
    <s v="tt1078912"/>
    <x v="2027"/>
    <x v="2027"/>
    <n v="105"/>
    <x v="0"/>
    <n v="1.75"/>
    <x v="1"/>
    <x v="2"/>
    <s v="Family"/>
    <x v="34"/>
    <x v="0"/>
    <n v="208280"/>
    <n v="150000000"/>
    <x v="2031"/>
    <x v="2042"/>
    <x v="3"/>
    <x v="1403"/>
    <n v="14"/>
    <x v="12"/>
    <x v="86"/>
    <x v="0"/>
    <x v="543"/>
  </r>
  <r>
    <s v="tt1078940"/>
    <x v="2028"/>
    <x v="2028"/>
    <n v="113"/>
    <x v="0"/>
    <n v="1.8833333333333333"/>
    <x v="0"/>
    <x v="11"/>
    <s v="unknows"/>
    <x v="38"/>
    <x v="3"/>
    <n v="113357"/>
    <n v="70000000"/>
    <x v="2032"/>
    <x v="2043"/>
    <x v="3"/>
    <x v="1784"/>
    <n v="5"/>
    <x v="4"/>
    <x v="86"/>
    <x v="0"/>
    <x v="895"/>
  </r>
  <r>
    <s v="tt1080016"/>
    <x v="2029"/>
    <x v="2029"/>
    <n v="94"/>
    <x v="0"/>
    <n v="1.5666666666666667"/>
    <x v="1"/>
    <x v="1"/>
    <s v="Comedy"/>
    <x v="17"/>
    <x v="0"/>
    <n v="258495"/>
    <n v="90000000"/>
    <x v="2033"/>
    <x v="2044"/>
    <x v="3"/>
    <x v="1783"/>
    <n v="26"/>
    <x v="6"/>
    <x v="86"/>
    <x v="0"/>
    <x v="896"/>
  </r>
  <r>
    <s v="tt1082807"/>
    <x v="2030"/>
    <x v="2030"/>
    <n v="89"/>
    <x v="1"/>
    <n v="1.4833333333333334"/>
    <x v="7"/>
    <x v="16"/>
    <s v="unknows"/>
    <x v="28"/>
    <x v="0"/>
    <n v="56360"/>
    <n v="5000000"/>
    <x v="2034"/>
    <x v="2045"/>
    <x v="1"/>
    <x v="1785"/>
    <n v="10"/>
    <x v="9"/>
    <x v="103"/>
    <x v="0"/>
    <x v="684"/>
  </r>
  <r>
    <s v="tt1082868"/>
    <x v="2031"/>
    <x v="2031"/>
    <n v="89"/>
    <x v="1"/>
    <n v="1.4833333333333334"/>
    <x v="7"/>
    <x v="4"/>
    <s v="Thriller"/>
    <x v="32"/>
    <x v="3"/>
    <n v="76075"/>
    <n v="12000000"/>
    <x v="2035"/>
    <x v="2046"/>
    <x v="0"/>
    <x v="1786"/>
    <n v="10"/>
    <x v="4"/>
    <x v="79"/>
    <x v="0"/>
    <x v="897"/>
  </r>
  <r>
    <s v="tt1083452"/>
    <x v="2032"/>
    <x v="2032"/>
    <n v="106"/>
    <x v="0"/>
    <n v="1.7666666666666666"/>
    <x v="1"/>
    <x v="18"/>
    <s v="Comedy"/>
    <x v="21"/>
    <x v="1"/>
    <n v="98469"/>
    <n v="23000000"/>
    <x v="2036"/>
    <x v="2047"/>
    <x v="0"/>
    <x v="1787"/>
    <n v="12"/>
    <x v="0"/>
    <x v="91"/>
    <x v="0"/>
    <x v="898"/>
  </r>
  <r>
    <s v="tt10838180"/>
    <x v="2033"/>
    <x v="2033"/>
    <n v="148"/>
    <x v="2"/>
    <n v="2.4666666666666668"/>
    <x v="5"/>
    <x v="4"/>
    <s v="unknows"/>
    <x v="36"/>
    <x v="3"/>
    <n v="270870"/>
    <n v="190000000"/>
    <x v="2037"/>
    <x v="2048"/>
    <x v="2"/>
    <x v="1788"/>
    <n v="16"/>
    <x v="0"/>
    <x v="109"/>
    <x v="0"/>
    <x v="899"/>
  </r>
  <r>
    <s v="tt10855768"/>
    <x v="2034"/>
    <x v="2034"/>
    <n v="111"/>
    <x v="0"/>
    <n v="1.85"/>
    <x v="3"/>
    <x v="9"/>
    <s v="Thriller"/>
    <x v="1"/>
    <x v="1"/>
    <n v="52479"/>
    <n v="7000000"/>
    <x v="2038"/>
    <x v="2049"/>
    <x v="0"/>
    <x v="1789"/>
    <n v="20"/>
    <x v="1"/>
    <x v="100"/>
    <x v="0"/>
    <x v="900"/>
  </r>
  <r>
    <s v="tt1086772"/>
    <x v="2035"/>
    <x v="2035"/>
    <n v="117"/>
    <x v="0"/>
    <n v="1.95"/>
    <x v="0"/>
    <x v="7"/>
    <s v="unknows"/>
    <x v="7"/>
    <x v="0"/>
    <n v="140746"/>
    <n v="40000000"/>
    <x v="2039"/>
    <x v="2050"/>
    <x v="0"/>
    <x v="1790"/>
    <n v="19"/>
    <x v="12"/>
    <x v="89"/>
    <x v="0"/>
    <x v="362"/>
  </r>
  <r>
    <s v="tt10872600"/>
    <x v="2036"/>
    <x v="2036"/>
    <n v="148"/>
    <x v="2"/>
    <n v="2.4666666666666668"/>
    <x v="5"/>
    <x v="5"/>
    <s v="Fantasy"/>
    <x v="18"/>
    <x v="2"/>
    <n v="841498"/>
    <n v="200000000"/>
    <x v="2040"/>
    <x v="2051"/>
    <x v="3"/>
    <x v="1791"/>
    <n v="13"/>
    <x v="0"/>
    <x v="109"/>
    <x v="0"/>
    <x v="901"/>
  </r>
  <r>
    <s v="tt1091191"/>
    <x v="2037"/>
    <x v="2037"/>
    <n v="121"/>
    <x v="2"/>
    <n v="2.0166666666666666"/>
    <x v="5"/>
    <x v="18"/>
    <s v="Drama"/>
    <x v="15"/>
    <x v="1"/>
    <n v="300791"/>
    <n v="40000000"/>
    <x v="2041"/>
    <x v="2052"/>
    <x v="3"/>
    <x v="1792"/>
    <n v="12"/>
    <x v="5"/>
    <x v="88"/>
    <x v="0"/>
    <x v="570"/>
  </r>
  <r>
    <s v="tt10919380"/>
    <x v="2038"/>
    <x v="2038"/>
    <n v="102"/>
    <x v="0"/>
    <n v="1.7"/>
    <x v="0"/>
    <x v="10"/>
    <s v="Thriller"/>
    <x v="33"/>
    <x v="0"/>
    <n v="69274"/>
    <n v="5000000"/>
    <x v="2042"/>
    <x v="2053"/>
    <x v="0"/>
    <x v="1793"/>
    <n v="8"/>
    <x v="4"/>
    <x v="111"/>
    <x v="0"/>
    <x v="902"/>
  </r>
  <r>
    <s v="tt1092026"/>
    <x v="2039"/>
    <x v="2039"/>
    <n v="104"/>
    <x v="0"/>
    <n v="1.7333333333333334"/>
    <x v="1"/>
    <x v="2"/>
    <s v="Sci-Fi"/>
    <x v="17"/>
    <x v="0"/>
    <n v="262836"/>
    <n v="40000000"/>
    <x v="2043"/>
    <x v="2054"/>
    <x v="0"/>
    <x v="1794"/>
    <n v="7"/>
    <x v="2"/>
    <x v="92"/>
    <x v="0"/>
    <x v="817"/>
  </r>
  <r>
    <s v="tt1093357"/>
    <x v="2040"/>
    <x v="2040"/>
    <n v="89"/>
    <x v="1"/>
    <n v="1.4833333333333334"/>
    <x v="5"/>
    <x v="5"/>
    <s v="Horror"/>
    <x v="46"/>
    <x v="3"/>
    <n v="63121"/>
    <n v="30000000"/>
    <x v="2044"/>
    <x v="2055"/>
    <x v="0"/>
    <x v="1795"/>
    <n v="22"/>
    <x v="0"/>
    <x v="92"/>
    <x v="0"/>
    <x v="903"/>
  </r>
  <r>
    <s v="tt1095217"/>
    <x v="2041"/>
    <x v="2041"/>
    <n v="122"/>
    <x v="2"/>
    <n v="2.0333333333333332"/>
    <x v="4"/>
    <x v="3"/>
    <s v="unknows"/>
    <x v="5"/>
    <x v="0"/>
    <n v="80049"/>
    <n v="25000000"/>
    <x v="2045"/>
    <x v="2056"/>
    <x v="2"/>
    <x v="1796"/>
    <n v="4"/>
    <x v="9"/>
    <x v="86"/>
    <x v="0"/>
    <x v="14"/>
  </r>
  <r>
    <s v="tt10954600"/>
    <x v="2042"/>
    <x v="2042"/>
    <n v="124"/>
    <x v="2"/>
    <n v="2.0666666666666669"/>
    <x v="5"/>
    <x v="5"/>
    <s v="Comedy"/>
    <x v="28"/>
    <x v="0"/>
    <n v="210143"/>
    <n v="200000000"/>
    <x v="2046"/>
    <x v="2057"/>
    <x v="3"/>
    <x v="1797"/>
    <n v="15"/>
    <x v="2"/>
    <x v="100"/>
    <x v="0"/>
    <x v="456"/>
  </r>
  <r>
    <s v="tt10954652"/>
    <x v="2043"/>
    <x v="2043"/>
    <n v="108"/>
    <x v="0"/>
    <n v="1.8"/>
    <x v="3"/>
    <x v="10"/>
    <s v="Mystery"/>
    <x v="24"/>
    <x v="3"/>
    <n v="151986"/>
    <n v="18000000"/>
    <x v="2047"/>
    <x v="2058"/>
    <x v="0"/>
    <x v="1798"/>
    <n v="21"/>
    <x v="7"/>
    <x v="109"/>
    <x v="0"/>
    <x v="435"/>
  </r>
  <r>
    <s v="tt10954984"/>
    <x v="2044"/>
    <x v="2044"/>
    <n v="130"/>
    <x v="2"/>
    <n v="2.1666666666666665"/>
    <x v="7"/>
    <x v="9"/>
    <s v="Sci-Fi"/>
    <x v="22"/>
    <x v="0"/>
    <n v="248851"/>
    <n v="68000000"/>
    <x v="2048"/>
    <x v="2059"/>
    <x v="3"/>
    <x v="1799"/>
    <n v="18"/>
    <x v="7"/>
    <x v="114"/>
    <x v="0"/>
    <x v="904"/>
  </r>
  <r>
    <s v="tt1098327"/>
    <x v="2045"/>
    <x v="2045"/>
    <n v="85"/>
    <x v="1"/>
    <n v="1.4166666666666667"/>
    <x v="5"/>
    <x v="5"/>
    <s v="Fantasy"/>
    <x v="54"/>
    <x v="3"/>
    <n v="78236"/>
    <n v="30000000"/>
    <x v="2049"/>
    <x v="2060"/>
    <x v="0"/>
    <x v="1800"/>
    <n v="10"/>
    <x v="3"/>
    <x v="86"/>
    <x v="0"/>
    <x v="451"/>
  </r>
  <r>
    <s v="tt1099212"/>
    <x v="2046"/>
    <x v="2046"/>
    <n v="122"/>
    <x v="2"/>
    <n v="2.0333333333333332"/>
    <x v="3"/>
    <x v="0"/>
    <s v="Romance"/>
    <x v="39"/>
    <x v="3"/>
    <n v="479209"/>
    <n v="37000000"/>
    <x v="2050"/>
    <x v="2061"/>
    <x v="3"/>
    <x v="1299"/>
    <n v="17"/>
    <x v="5"/>
    <x v="79"/>
    <x v="0"/>
    <x v="571"/>
  </r>
  <r>
    <s v="tt1100089"/>
    <x v="2047"/>
    <x v="2047"/>
    <n v="134"/>
    <x v="2"/>
    <n v="2.2333333333333334"/>
    <x v="2"/>
    <x v="3"/>
    <s v="History"/>
    <x v="16"/>
    <x v="1"/>
    <n v="147203"/>
    <n v="24000000"/>
    <x v="2051"/>
    <x v="2062"/>
    <x v="2"/>
    <x v="1790"/>
    <n v="19"/>
    <x v="12"/>
    <x v="89"/>
    <x v="0"/>
    <x v="631"/>
  </r>
  <r>
    <s v="tt1103153"/>
    <x v="2048"/>
    <x v="2048"/>
    <n v="100"/>
    <x v="0"/>
    <n v="1.6666666666666667"/>
    <x v="5"/>
    <x v="2"/>
    <s v="Romance"/>
    <x v="35"/>
    <x v="3"/>
    <n v="95070"/>
    <n v="75000000"/>
    <x v="2052"/>
    <x v="2063"/>
    <x v="0"/>
    <x v="1801"/>
    <n v="1"/>
    <x v="6"/>
    <x v="96"/>
    <x v="0"/>
    <x v="493"/>
  </r>
  <r>
    <s v="tt1104001"/>
    <x v="2049"/>
    <x v="2049"/>
    <n v="125"/>
    <x v="2"/>
    <n v="2.0833333333333335"/>
    <x v="5"/>
    <x v="5"/>
    <s v="Sci-Fi"/>
    <x v="22"/>
    <x v="0"/>
    <n v="350359"/>
    <n v="170000000"/>
    <x v="2053"/>
    <x v="2064"/>
    <x v="3"/>
    <x v="1802"/>
    <n v="30"/>
    <x v="5"/>
    <x v="96"/>
    <x v="0"/>
    <x v="905"/>
  </r>
  <r>
    <s v="tt11083552"/>
    <x v="2050"/>
    <x v="2050"/>
    <n v="119"/>
    <x v="0"/>
    <n v="1.9833333333333334"/>
    <x v="5"/>
    <x v="6"/>
    <s v="Thriller"/>
    <x v="1"/>
    <x v="1"/>
    <n v="198631"/>
    <n v="40000000"/>
    <x v="2054"/>
    <x v="2065"/>
    <x v="0"/>
    <x v="1803"/>
    <n v="22"/>
    <x v="8"/>
    <x v="109"/>
    <x v="0"/>
    <x v="860"/>
  </r>
  <r>
    <s v="tt1109624"/>
    <x v="2051"/>
    <x v="2051"/>
    <n v="95"/>
    <x v="0"/>
    <n v="1.5833333333333333"/>
    <x v="1"/>
    <x v="2"/>
    <s v="Family"/>
    <x v="21"/>
    <x v="1"/>
    <n v="127624"/>
    <n v="55000000"/>
    <x v="2055"/>
    <x v="2066"/>
    <x v="3"/>
    <x v="1804"/>
    <n v="23"/>
    <x v="5"/>
    <x v="89"/>
    <x v="0"/>
    <x v="906"/>
  </r>
  <r>
    <s v="tt1111422"/>
    <x v="2052"/>
    <x v="2052"/>
    <n v="106"/>
    <x v="0"/>
    <n v="1.7666666666666666"/>
    <x v="5"/>
    <x v="6"/>
    <s v="Thriller"/>
    <x v="0"/>
    <x v="0"/>
    <n v="205170"/>
    <n v="100000000"/>
    <x v="2056"/>
    <x v="2067"/>
    <x v="0"/>
    <x v="1805"/>
    <n v="4"/>
    <x v="6"/>
    <x v="86"/>
    <x v="0"/>
    <x v="148"/>
  </r>
  <r>
    <s v="tt11138512"/>
    <x v="2053"/>
    <x v="2053"/>
    <n v="137"/>
    <x v="2"/>
    <n v="2.2833333333333332"/>
    <x v="5"/>
    <x v="5"/>
    <s v="Drama"/>
    <x v="16"/>
    <x v="1"/>
    <n v="238999"/>
    <n v="70000000"/>
    <x v="2057"/>
    <x v="2068"/>
    <x v="2"/>
    <x v="1806"/>
    <n v="1"/>
    <x v="8"/>
    <x v="114"/>
    <x v="0"/>
    <x v="907"/>
  </r>
  <r>
    <s v="tt11145118"/>
    <x v="2054"/>
    <x v="2054"/>
    <n v="116"/>
    <x v="0"/>
    <n v="1.9333333333333333"/>
    <x v="3"/>
    <x v="15"/>
    <s v="unknows"/>
    <x v="22"/>
    <x v="0"/>
    <n v="85653"/>
    <n v="75000000"/>
    <x v="2058"/>
    <x v="2069"/>
    <x v="3"/>
    <x v="1723"/>
    <m/>
    <x v="11"/>
    <x v="113"/>
    <x v="0"/>
    <x v="908"/>
  </r>
  <r>
    <s v="tt1114740"/>
    <x v="2055"/>
    <x v="2055"/>
    <n v="91"/>
    <x v="0"/>
    <n v="1.5166666666666666"/>
    <x v="5"/>
    <x v="2"/>
    <s v="Crime"/>
    <x v="39"/>
    <x v="3"/>
    <n v="115383"/>
    <n v="26000000"/>
    <x v="2059"/>
    <x v="2070"/>
    <x v="3"/>
    <x v="1807"/>
    <n v="6"/>
    <x v="1"/>
    <x v="86"/>
    <x v="0"/>
    <x v="556"/>
  </r>
  <r>
    <s v="tt1116184"/>
    <x v="2056"/>
    <x v="2056"/>
    <n v="94"/>
    <x v="0"/>
    <n v="1.5666666666666667"/>
    <x v="5"/>
    <x v="2"/>
    <s v="Documentary"/>
    <x v="16"/>
    <x v="1"/>
    <n v="68024"/>
    <n v="20000000"/>
    <x v="2060"/>
    <x v="2071"/>
    <x v="3"/>
    <x v="1808"/>
    <n v="11"/>
    <x v="4"/>
    <x v="96"/>
    <x v="0"/>
    <x v="563"/>
  </r>
  <r>
    <s v="tt1117385"/>
    <x v="2057"/>
    <x v="2057"/>
    <n v="104"/>
    <x v="0"/>
    <n v="1.7333333333333334"/>
    <x v="4"/>
    <x v="16"/>
    <s v="unknows"/>
    <x v="3"/>
    <x v="1"/>
    <n v="82698"/>
    <n v="2900000"/>
    <x v="12"/>
    <x v="2072"/>
    <x v="2"/>
    <x v="1809"/>
    <n v="13"/>
    <x v="7"/>
    <x v="79"/>
    <x v="0"/>
    <x v="837"/>
  </r>
  <r>
    <s v="tt1119646"/>
    <x v="2058"/>
    <x v="2058"/>
    <n v="100"/>
    <x v="0"/>
    <n v="1.6666666666666667"/>
    <x v="0"/>
    <x v="11"/>
    <s v="unknows"/>
    <x v="8"/>
    <x v="1"/>
    <n v="825771"/>
    <n v="35000000"/>
    <x v="2061"/>
    <x v="2073"/>
    <x v="3"/>
    <x v="1810"/>
    <n v="30"/>
    <x v="12"/>
    <x v="86"/>
    <x v="0"/>
    <x v="467"/>
  </r>
  <r>
    <s v="tt1120985"/>
    <x v="2059"/>
    <x v="2059"/>
    <n v="112"/>
    <x v="0"/>
    <n v="1.8666666666666667"/>
    <x v="3"/>
    <x v="7"/>
    <s v="unknows"/>
    <x v="21"/>
    <x v="1"/>
    <n v="207451"/>
    <n v="1000000"/>
    <x v="2062"/>
    <x v="2074"/>
    <x v="0"/>
    <x v="1704"/>
    <n v="24"/>
    <x v="1"/>
    <x v="96"/>
    <x v="0"/>
    <x v="909"/>
  </r>
  <r>
    <s v="tt1121096"/>
    <x v="2060"/>
    <x v="2060"/>
    <n v="102"/>
    <x v="0"/>
    <n v="1.7"/>
    <x v="5"/>
    <x v="5"/>
    <s v="Fantasy"/>
    <x v="38"/>
    <x v="3"/>
    <n v="79715"/>
    <n v="95000000"/>
    <x v="2063"/>
    <x v="2075"/>
    <x v="0"/>
    <x v="1811"/>
    <n v="17"/>
    <x v="0"/>
    <x v="89"/>
    <x v="0"/>
    <x v="910"/>
  </r>
  <r>
    <s v="tt11214590"/>
    <x v="2061"/>
    <x v="2061"/>
    <n v="158"/>
    <x v="2"/>
    <n v="2.6333333333333333"/>
    <x v="2"/>
    <x v="6"/>
    <s v="Drama"/>
    <x v="5"/>
    <x v="0"/>
    <n v="152511"/>
    <n v="75000000"/>
    <x v="2064"/>
    <x v="2076"/>
    <x v="0"/>
    <x v="1812"/>
    <n v="9"/>
    <x v="5"/>
    <x v="109"/>
    <x v="0"/>
    <x v="59"/>
  </r>
  <r>
    <s v="tt1121931"/>
    <x v="2062"/>
    <x v="2062"/>
    <n v="96"/>
    <x v="0"/>
    <n v="1.6"/>
    <x v="5"/>
    <x v="6"/>
    <s v="Thriller"/>
    <x v="28"/>
    <x v="0"/>
    <n v="156511"/>
    <n v="20000000"/>
    <x v="2065"/>
    <x v="2077"/>
    <x v="0"/>
    <x v="1813"/>
    <n v="16"/>
    <x v="8"/>
    <x v="86"/>
    <x v="0"/>
    <x v="911"/>
  </r>
  <r>
    <s v="tt1124035"/>
    <x v="2063"/>
    <x v="2063"/>
    <n v="101"/>
    <x v="0"/>
    <n v="1.6833333333333333"/>
    <x v="3"/>
    <x v="16"/>
    <s v="unknows"/>
    <x v="1"/>
    <x v="1"/>
    <n v="228282"/>
    <n v="12500000"/>
    <x v="2066"/>
    <x v="2078"/>
    <x v="0"/>
    <x v="1814"/>
    <n v="31"/>
    <x v="10"/>
    <x v="92"/>
    <x v="0"/>
    <x v="512"/>
  </r>
  <r>
    <s v="tt1124037"/>
    <x v="2064"/>
    <x v="2064"/>
    <n v="139"/>
    <x v="2"/>
    <n v="2.3166666666666669"/>
    <x v="5"/>
    <x v="18"/>
    <s v="Drama"/>
    <x v="17"/>
    <x v="0"/>
    <n v="61026"/>
    <n v="50000000"/>
    <x v="2067"/>
    <x v="2079"/>
    <x v="2"/>
    <x v="1815"/>
    <n v="24"/>
    <x v="6"/>
    <x v="103"/>
    <x v="0"/>
    <x v="379"/>
  </r>
  <r>
    <s v="tt11245972"/>
    <x v="643"/>
    <x v="643"/>
    <n v="114"/>
    <x v="0"/>
    <n v="1.9"/>
    <x v="7"/>
    <x v="9"/>
    <s v="Thriller"/>
    <x v="33"/>
    <x v="0"/>
    <n v="151031"/>
    <n v="24000000"/>
    <x v="2068"/>
    <x v="2080"/>
    <x v="3"/>
    <x v="1816"/>
    <n v="12"/>
    <x v="1"/>
    <x v="114"/>
    <x v="0"/>
    <x v="912"/>
  </r>
  <r>
    <s v="tt1125849"/>
    <x v="2065"/>
    <x v="2065"/>
    <n v="109"/>
    <x v="0"/>
    <n v="1.8166666666666667"/>
    <x v="3"/>
    <x v="15"/>
    <s v="unknows"/>
    <x v="4"/>
    <x v="1"/>
    <n v="316245"/>
    <n v="6000000"/>
    <x v="2069"/>
    <x v="2081"/>
    <x v="0"/>
    <x v="1582"/>
    <n v="5"/>
    <x v="9"/>
    <x v="79"/>
    <x v="0"/>
    <x v="406"/>
  </r>
  <r>
    <s v="tt1126590"/>
    <x v="2066"/>
    <x v="2066"/>
    <n v="106"/>
    <x v="0"/>
    <n v="1.7666666666666666"/>
    <x v="2"/>
    <x v="6"/>
    <s v="Drama"/>
    <x v="16"/>
    <x v="1"/>
    <n v="97551"/>
    <n v="10000000"/>
    <x v="2070"/>
    <x v="2082"/>
    <x v="0"/>
    <x v="1817"/>
    <n v="13"/>
    <x v="5"/>
    <x v="89"/>
    <x v="0"/>
    <x v="129"/>
  </r>
  <r>
    <s v="tt1126591"/>
    <x v="2067"/>
    <x v="2067"/>
    <n v="119"/>
    <x v="0"/>
    <n v="1.9833333333333334"/>
    <x v="3"/>
    <x v="8"/>
    <s v="Musical"/>
    <x v="0"/>
    <x v="0"/>
    <n v="91196"/>
    <n v="55000000"/>
    <x v="2071"/>
    <x v="2083"/>
    <x v="0"/>
    <x v="1302"/>
    <n v="24"/>
    <x v="5"/>
    <x v="96"/>
    <x v="0"/>
    <x v="913"/>
  </r>
  <r>
    <s v="tt1126618"/>
    <x v="2068"/>
    <x v="2068"/>
    <n v="107"/>
    <x v="0"/>
    <n v="1.7833333333333334"/>
    <x v="0"/>
    <x v="3"/>
    <s v="Romance"/>
    <x v="7"/>
    <x v="0"/>
    <n v="81573"/>
    <n v="40000000"/>
    <x v="2072"/>
    <x v="2084"/>
    <x v="0"/>
    <x v="1818"/>
    <n v="7"/>
    <x v="5"/>
    <x v="96"/>
    <x v="0"/>
    <x v="392"/>
  </r>
  <r>
    <s v="tt11271038"/>
    <x v="2069"/>
    <x v="2069"/>
    <n v="133"/>
    <x v="2"/>
    <n v="2.2166666666666668"/>
    <x v="0"/>
    <x v="3"/>
    <s v="Romance"/>
    <x v="1"/>
    <x v="1"/>
    <n v="134724"/>
    <n v="40000000"/>
    <x v="2073"/>
    <x v="2085"/>
    <x v="2"/>
    <x v="1819"/>
    <n v="20"/>
    <x v="5"/>
    <x v="109"/>
    <x v="0"/>
    <x v="331"/>
  </r>
  <r>
    <s v="tt1127180"/>
    <x v="2070"/>
    <x v="2070"/>
    <n v="99"/>
    <x v="0"/>
    <n v="1.65"/>
    <x v="7"/>
    <x v="11"/>
    <s v="unknows"/>
    <x v="5"/>
    <x v="0"/>
    <n v="214225"/>
    <n v="30000000"/>
    <x v="2074"/>
    <x v="2086"/>
    <x v="0"/>
    <x v="1820"/>
    <n v="15"/>
    <x v="3"/>
    <x v="86"/>
    <x v="0"/>
    <x v="86"/>
  </r>
  <r>
    <s v="tt11286314"/>
    <x v="2071"/>
    <x v="2071"/>
    <n v="138"/>
    <x v="2"/>
    <n v="2.2999999999999998"/>
    <x v="0"/>
    <x v="3"/>
    <s v="Sci-Fi"/>
    <x v="14"/>
    <x v="1"/>
    <n v="575946"/>
    <n v="75000000"/>
    <x v="2075"/>
    <x v="2087"/>
    <x v="2"/>
    <x v="1821"/>
    <n v="5"/>
    <x v="0"/>
    <x v="109"/>
    <x v="0"/>
    <x v="597"/>
  </r>
  <r>
    <s v="tt11291274"/>
    <x v="2072"/>
    <x v="2072"/>
    <n v="107"/>
    <x v="0"/>
    <n v="1.7833333333333334"/>
    <x v="5"/>
    <x v="2"/>
    <s v="Crime"/>
    <x v="16"/>
    <x v="1"/>
    <n v="137762"/>
    <n v="30000000"/>
    <x v="2076"/>
    <x v="2088"/>
    <x v="2"/>
    <x v="1822"/>
    <n v="12"/>
    <x v="3"/>
    <x v="114"/>
    <x v="0"/>
    <x v="914"/>
  </r>
  <r>
    <s v="tt1129442"/>
    <x v="2073"/>
    <x v="2073"/>
    <n v="104"/>
    <x v="0"/>
    <n v="1.7333333333333334"/>
    <x v="5"/>
    <x v="5"/>
    <s v="Thriller"/>
    <x v="28"/>
    <x v="0"/>
    <n v="174248"/>
    <n v="30000000"/>
    <x v="2077"/>
    <x v="2089"/>
    <x v="0"/>
    <x v="1823"/>
    <n v="26"/>
    <x v="5"/>
    <x v="79"/>
    <x v="0"/>
    <x v="915"/>
  </r>
  <r>
    <s v="tt1130080"/>
    <x v="2074"/>
    <x v="2074"/>
    <n v="108"/>
    <x v="0"/>
    <n v="1.8"/>
    <x v="2"/>
    <x v="2"/>
    <s v="Crime"/>
    <x v="7"/>
    <x v="0"/>
    <n v="66623"/>
    <n v="22000000"/>
    <x v="2078"/>
    <x v="2090"/>
    <x v="0"/>
    <x v="1824"/>
    <n v="7"/>
    <x v="9"/>
    <x v="86"/>
    <x v="0"/>
    <x v="194"/>
  </r>
  <r>
    <s v="tt1130884"/>
    <x v="2075"/>
    <x v="2075"/>
    <n v="138"/>
    <x v="2"/>
    <n v="2.2999999999999998"/>
    <x v="12"/>
    <x v="16"/>
    <s v="unknows"/>
    <x v="18"/>
    <x v="2"/>
    <n v="1407542"/>
    <n v="80000000"/>
    <x v="2079"/>
    <x v="2091"/>
    <x v="3"/>
    <x v="1825"/>
    <n v="13"/>
    <x v="2"/>
    <x v="96"/>
    <x v="0"/>
    <x v="22"/>
  </r>
  <r>
    <s v="tt1131729"/>
    <x v="2076"/>
    <x v="2076"/>
    <n v="135"/>
    <x v="2"/>
    <n v="2.25"/>
    <x v="0"/>
    <x v="3"/>
    <s v="Music"/>
    <x v="21"/>
    <x v="1"/>
    <n v="114730"/>
    <n v="50000000"/>
    <x v="2080"/>
    <x v="2092"/>
    <x v="2"/>
    <x v="1826"/>
    <n v="1"/>
    <x v="8"/>
    <x v="86"/>
    <x v="0"/>
    <x v="552"/>
  </r>
  <r>
    <s v="tt1131734"/>
    <x v="2077"/>
    <x v="2077"/>
    <n v="102"/>
    <x v="0"/>
    <n v="1.7"/>
    <x v="0"/>
    <x v="10"/>
    <s v="unknows"/>
    <x v="38"/>
    <x v="3"/>
    <n v="146826"/>
    <n v="16000000"/>
    <x v="2081"/>
    <x v="2093"/>
    <x v="0"/>
    <x v="1827"/>
    <n v="10"/>
    <x v="9"/>
    <x v="86"/>
    <x v="0"/>
    <x v="668"/>
  </r>
  <r>
    <s v="tt1132620"/>
    <x v="2078"/>
    <x v="2078"/>
    <n v="152"/>
    <x v="2"/>
    <n v="2.5333333333333332"/>
    <x v="4"/>
    <x v="3"/>
    <s v="Mystery"/>
    <x v="10"/>
    <x v="1"/>
    <n v="221298"/>
    <n v="13000000"/>
    <x v="2082"/>
    <x v="2094"/>
    <x v="0"/>
    <x v="1828"/>
    <n v="27"/>
    <x v="2"/>
    <x v="86"/>
    <x v="0"/>
    <x v="916"/>
  </r>
  <r>
    <s v="tt1132626"/>
    <x v="2079"/>
    <x v="2079"/>
    <n v="92"/>
    <x v="0"/>
    <n v="1.5333333333333334"/>
    <x v="7"/>
    <x v="16"/>
    <s v="unknows"/>
    <x v="24"/>
    <x v="3"/>
    <n v="134558"/>
    <n v="10800000"/>
    <x v="2083"/>
    <x v="2095"/>
    <x v="3"/>
    <x v="1829"/>
    <n v="23"/>
    <x v="4"/>
    <x v="79"/>
    <x v="0"/>
    <x v="917"/>
  </r>
  <r>
    <s v="tt1133985"/>
    <x v="2080"/>
    <x v="2080"/>
    <n v="114"/>
    <x v="0"/>
    <n v="1.9"/>
    <x v="5"/>
    <x v="5"/>
    <s v="Sci-Fi"/>
    <x v="38"/>
    <x v="3"/>
    <n v="292725"/>
    <n v="200000000"/>
    <x v="2084"/>
    <x v="2096"/>
    <x v="0"/>
    <x v="1830"/>
    <n v="14"/>
    <x v="6"/>
    <x v="92"/>
    <x v="0"/>
    <x v="293"/>
  </r>
  <r>
    <s v="tt1135084"/>
    <x v="2081"/>
    <x v="2081"/>
    <n v="107"/>
    <x v="0"/>
    <n v="1.7833333333333334"/>
    <x v="5"/>
    <x v="6"/>
    <s v="Drama"/>
    <x v="27"/>
    <x v="0"/>
    <n v="65034"/>
    <n v="32000000"/>
    <x v="2085"/>
    <x v="2097"/>
    <x v="0"/>
    <x v="1831"/>
    <n v="4"/>
    <x v="10"/>
    <x v="96"/>
    <x v="0"/>
    <x v="918"/>
  </r>
  <r>
    <s v="tt1135487"/>
    <x v="2082"/>
    <x v="2082"/>
    <n v="125"/>
    <x v="2"/>
    <n v="2.0833333333333335"/>
    <x v="0"/>
    <x v="6"/>
    <s v="Romance"/>
    <x v="28"/>
    <x v="0"/>
    <n v="51850"/>
    <n v="60000000"/>
    <x v="2086"/>
    <x v="2098"/>
    <x v="0"/>
    <x v="1800"/>
    <n v="10"/>
    <x v="3"/>
    <x v="86"/>
    <x v="0"/>
    <x v="754"/>
  </r>
  <r>
    <s v="tt1135503"/>
    <x v="2083"/>
    <x v="2083"/>
    <n v="123"/>
    <x v="2"/>
    <n v="2.0499999999999998"/>
    <x v="2"/>
    <x v="3"/>
    <s v="Romance"/>
    <x v="16"/>
    <x v="1"/>
    <n v="126608"/>
    <n v="40000000"/>
    <x v="2087"/>
    <x v="2099"/>
    <x v="0"/>
    <x v="1832"/>
    <n v="30"/>
    <x v="7"/>
    <x v="86"/>
    <x v="0"/>
    <x v="253"/>
  </r>
  <r>
    <s v="tt11358390"/>
    <x v="2084"/>
    <x v="2084"/>
    <n v="93"/>
    <x v="0"/>
    <n v="1.55"/>
    <x v="0"/>
    <x v="0"/>
    <s v="Horror"/>
    <x v="0"/>
    <x v="0"/>
    <n v="78830"/>
    <n v="65000000"/>
    <x v="2088"/>
    <x v="2100"/>
    <x v="2"/>
    <x v="1833"/>
    <m/>
    <x v="11"/>
    <x v="116"/>
    <x v="0"/>
    <x v="919"/>
  </r>
  <r>
    <s v="tt1135985"/>
    <x v="2085"/>
    <x v="2085"/>
    <n v="109"/>
    <x v="0"/>
    <n v="1.8166666666666667"/>
    <x v="0"/>
    <x v="7"/>
    <s v="unknows"/>
    <x v="7"/>
    <x v="0"/>
    <n v="90639"/>
    <n v="19000000"/>
    <x v="2089"/>
    <x v="2101"/>
    <x v="2"/>
    <x v="1834"/>
    <n v="16"/>
    <x v="4"/>
    <x v="79"/>
    <x v="0"/>
    <x v="920"/>
  </r>
  <r>
    <s v="tt1136608"/>
    <x v="2086"/>
    <x v="2086"/>
    <n v="112"/>
    <x v="0"/>
    <n v="1.8666666666666667"/>
    <x v="5"/>
    <x v="4"/>
    <s v="Thriller"/>
    <x v="4"/>
    <x v="1"/>
    <n v="705687"/>
    <n v="30000000"/>
    <x v="2090"/>
    <x v="2102"/>
    <x v="3"/>
    <x v="1573"/>
    <n v="13"/>
    <x v="10"/>
    <x v="86"/>
    <x v="0"/>
    <x v="921"/>
  </r>
  <r>
    <s v="tt1137450"/>
    <x v="2087"/>
    <x v="2087"/>
    <n v="107"/>
    <x v="0"/>
    <n v="1.7833333333333334"/>
    <x v="5"/>
    <x v="6"/>
    <s v="Drama"/>
    <x v="33"/>
    <x v="0"/>
    <n v="75052"/>
    <n v="30000000"/>
    <x v="2091"/>
    <x v="2103"/>
    <x v="0"/>
    <x v="1835"/>
    <n v="1"/>
    <x v="3"/>
    <x v="115"/>
    <x v="0"/>
    <x v="541"/>
  </r>
  <r>
    <s v="tt1139328"/>
    <x v="2088"/>
    <x v="2088"/>
    <n v="128"/>
    <x v="2"/>
    <n v="2.1333333333333333"/>
    <x v="4"/>
    <x v="3"/>
    <s v="Mystery"/>
    <x v="14"/>
    <x v="1"/>
    <n v="169046"/>
    <n v="45000000"/>
    <x v="2092"/>
    <x v="2104"/>
    <x v="0"/>
    <x v="1836"/>
    <n v="12"/>
    <x v="2"/>
    <x v="96"/>
    <x v="0"/>
    <x v="31"/>
  </r>
  <r>
    <s v="tt1139668"/>
    <x v="2089"/>
    <x v="2089"/>
    <n v="88"/>
    <x v="1"/>
    <n v="1.4666666666666666"/>
    <x v="7"/>
    <x v="9"/>
    <s v="Thriller"/>
    <x v="40"/>
    <x v="3"/>
    <n v="52982"/>
    <n v="16000000"/>
    <x v="2093"/>
    <x v="2105"/>
    <x v="0"/>
    <x v="1837"/>
    <n v="9"/>
    <x v="1"/>
    <x v="86"/>
    <x v="0"/>
    <x v="599"/>
  </r>
  <r>
    <s v="tt1139797"/>
    <x v="2090"/>
    <x v="2090"/>
    <n v="114"/>
    <x v="0"/>
    <n v="1.9"/>
    <x v="3"/>
    <x v="0"/>
    <s v="Horror"/>
    <x v="10"/>
    <x v="1"/>
    <n v="224141"/>
    <n v="4000000"/>
    <x v="2094"/>
    <x v="2106"/>
    <x v="1"/>
    <x v="1838"/>
    <n v="26"/>
    <x v="1"/>
    <x v="79"/>
    <x v="0"/>
    <x v="922"/>
  </r>
  <r>
    <s v="tt1142977"/>
    <x v="2091"/>
    <x v="2091"/>
    <n v="87"/>
    <x v="1"/>
    <n v="1.45"/>
    <x v="11"/>
    <x v="2"/>
    <s v="Drama"/>
    <x v="17"/>
    <x v="0"/>
    <n v="115165"/>
    <n v="39000000"/>
    <x v="2095"/>
    <x v="2107"/>
    <x v="0"/>
    <x v="1839"/>
    <n v="20"/>
    <x v="9"/>
    <x v="97"/>
    <x v="0"/>
    <x v="129"/>
  </r>
  <r>
    <s v="tt1142988"/>
    <x v="2092"/>
    <x v="2092"/>
    <n v="96"/>
    <x v="0"/>
    <n v="1.6"/>
    <x v="0"/>
    <x v="7"/>
    <s v="unknows"/>
    <x v="0"/>
    <x v="0"/>
    <n v="227194"/>
    <n v="38000000"/>
    <x v="2096"/>
    <x v="2108"/>
    <x v="3"/>
    <x v="1840"/>
    <n v="16"/>
    <x v="7"/>
    <x v="86"/>
    <x v="0"/>
    <x v="493"/>
  </r>
  <r>
    <s v="tt1144884"/>
    <x v="2093"/>
    <x v="2093"/>
    <n v="82"/>
    <x v="1"/>
    <n v="1.3666666666666667"/>
    <x v="7"/>
    <x v="16"/>
    <s v="unknows"/>
    <x v="30"/>
    <x v="3"/>
    <n v="112853"/>
    <n v="40000000"/>
    <x v="2097"/>
    <x v="2109"/>
    <x v="3"/>
    <x v="1841"/>
    <n v="26"/>
    <x v="10"/>
    <x v="86"/>
    <x v="0"/>
    <x v="545"/>
  </r>
  <r>
    <s v="tt1148204"/>
    <x v="2094"/>
    <x v="2094"/>
    <n v="123"/>
    <x v="2"/>
    <n v="2.0499999999999998"/>
    <x v="7"/>
    <x v="9"/>
    <s v="Thriller"/>
    <x v="16"/>
    <x v="1"/>
    <n v="246112"/>
    <n v="20000000"/>
    <x v="2098"/>
    <x v="2110"/>
    <x v="0"/>
    <x v="1842"/>
    <n v="21"/>
    <x v="7"/>
    <x v="86"/>
    <x v="0"/>
    <x v="657"/>
  </r>
  <r>
    <s v="tt1149362"/>
    <x v="2095"/>
    <x v="2095"/>
    <n v="144"/>
    <x v="2"/>
    <n v="2.4"/>
    <x v="3"/>
    <x v="9"/>
    <s v="Thriller"/>
    <x v="10"/>
    <x v="1"/>
    <n v="76514"/>
    <n v="18000000"/>
    <x v="2099"/>
    <x v="2111"/>
    <x v="1"/>
    <x v="1843"/>
    <n v="21"/>
    <x v="12"/>
    <x v="86"/>
    <x v="0"/>
    <x v="806"/>
  </r>
  <r>
    <s v="tt1152398"/>
    <x v="2096"/>
    <x v="2096"/>
    <n v="86"/>
    <x v="1"/>
    <n v="1.4333333333333333"/>
    <x v="3"/>
    <x v="0"/>
    <s v="Romance"/>
    <x v="38"/>
    <x v="3"/>
    <n v="79265"/>
    <n v="17000000"/>
    <x v="2100"/>
    <x v="2112"/>
    <x v="0"/>
    <x v="1844"/>
    <n v="3"/>
    <x v="3"/>
    <x v="92"/>
    <x v="0"/>
    <x v="923"/>
  </r>
  <r>
    <s v="tt1152836"/>
    <x v="2097"/>
    <x v="2097"/>
    <n v="140"/>
    <x v="2"/>
    <n v="2.3333333333333335"/>
    <x v="5"/>
    <x v="18"/>
    <s v="Crime"/>
    <x v="16"/>
    <x v="1"/>
    <n v="314147"/>
    <n v="100000000"/>
    <x v="2101"/>
    <x v="2113"/>
    <x v="3"/>
    <x v="1753"/>
    <n v="18"/>
    <x v="6"/>
    <x v="86"/>
    <x v="0"/>
    <x v="144"/>
  </r>
  <r>
    <s v="tt1155056"/>
    <x v="2098"/>
    <x v="2098"/>
    <n v="105"/>
    <x v="0"/>
    <n v="1.75"/>
    <x v="0"/>
    <x v="7"/>
    <s v="unknows"/>
    <x v="16"/>
    <x v="1"/>
    <n v="214409"/>
    <n v="40000000"/>
    <x v="2102"/>
    <x v="2114"/>
    <x v="0"/>
    <x v="1628"/>
    <n v="13"/>
    <x v="3"/>
    <x v="86"/>
    <x v="0"/>
    <x v="585"/>
  </r>
  <r>
    <s v="tt1155076"/>
    <x v="171"/>
    <x v="171"/>
    <n v="140"/>
    <x v="2"/>
    <n v="2.3333333333333335"/>
    <x v="5"/>
    <x v="3"/>
    <s v="Family"/>
    <x v="27"/>
    <x v="0"/>
    <n v="199792"/>
    <n v="40000000"/>
    <x v="2103"/>
    <x v="2115"/>
    <x v="3"/>
    <x v="1845"/>
    <n v="7"/>
    <x v="6"/>
    <x v="96"/>
    <x v="0"/>
    <x v="924"/>
  </r>
  <r>
    <s v="tt1156398"/>
    <x v="2099"/>
    <x v="2099"/>
    <n v="88"/>
    <x v="1"/>
    <n v="1.4666666666666666"/>
    <x v="5"/>
    <x v="2"/>
    <s v="Horror"/>
    <x v="2"/>
    <x v="1"/>
    <n v="607637"/>
    <n v="23600000"/>
    <x v="2104"/>
    <x v="2116"/>
    <x v="0"/>
    <x v="1846"/>
    <n v="25"/>
    <x v="9"/>
    <x v="86"/>
    <x v="0"/>
    <x v="925"/>
  </r>
  <r>
    <s v="tt11564570"/>
    <x v="2100"/>
    <x v="2100"/>
    <n v="139"/>
    <x v="2"/>
    <n v="2.3166666666666669"/>
    <x v="0"/>
    <x v="6"/>
    <s v="Drama"/>
    <x v="1"/>
    <x v="1"/>
    <n v="416045"/>
    <n v="40000000"/>
    <x v="2105"/>
    <x v="2117"/>
    <x v="2"/>
    <x v="1847"/>
    <n v="13"/>
    <x v="9"/>
    <x v="114"/>
    <x v="0"/>
    <x v="652"/>
  </r>
  <r>
    <s v="tt1160419"/>
    <x v="165"/>
    <x v="2101"/>
    <n v="155"/>
    <x v="2"/>
    <n v="2.5833333333333335"/>
    <x v="5"/>
    <x v="5"/>
    <s v="Drama"/>
    <x v="9"/>
    <x v="2"/>
    <n v="724950"/>
    <n v="165000000"/>
    <x v="2106"/>
    <x v="2118"/>
    <x v="3"/>
    <x v="1848"/>
    <n v="3"/>
    <x v="9"/>
    <x v="109"/>
    <x v="0"/>
    <x v="926"/>
  </r>
  <r>
    <s v="tt1161864"/>
    <x v="2101"/>
    <x v="2102"/>
    <n v="114"/>
    <x v="0"/>
    <n v="1.9"/>
    <x v="3"/>
    <x v="10"/>
    <s v="Mystery"/>
    <x v="34"/>
    <x v="0"/>
    <n v="101761"/>
    <n v="37000000"/>
    <x v="2107"/>
    <x v="2119"/>
    <x v="0"/>
    <x v="1849"/>
    <n v="26"/>
    <x v="1"/>
    <x v="92"/>
    <x v="0"/>
    <x v="659"/>
  </r>
  <r>
    <s v="tt11655202"/>
    <x v="2102"/>
    <x v="2103"/>
    <n v="116"/>
    <x v="0"/>
    <n v="1.9333333333333333"/>
    <x v="5"/>
    <x v="2"/>
    <s v="Drama"/>
    <x v="15"/>
    <x v="1"/>
    <n v="59219"/>
    <n v="5300000"/>
    <x v="2108"/>
    <x v="2120"/>
    <x v="2"/>
    <x v="1850"/>
    <n v="19"/>
    <x v="5"/>
    <x v="111"/>
    <x v="0"/>
    <x v="927"/>
  </r>
  <r>
    <s v="tt11671006"/>
    <x v="2103"/>
    <x v="2104"/>
    <n v="110"/>
    <x v="0"/>
    <n v="1.8333333333333333"/>
    <x v="5"/>
    <x v="5"/>
    <s v="Comedy"/>
    <x v="24"/>
    <x v="3"/>
    <n v="56929"/>
    <n v="75000000"/>
    <x v="12"/>
    <x v="2121"/>
    <x v="2"/>
    <x v="1851"/>
    <n v="24"/>
    <x v="6"/>
    <x v="114"/>
    <x v="0"/>
    <x v="928"/>
  </r>
  <r>
    <s v="tt1170358"/>
    <x v="2104"/>
    <x v="2105"/>
    <n v="161"/>
    <x v="2"/>
    <n v="2.6833333333333331"/>
    <x v="1"/>
    <x v="3"/>
    <s v="Fantasy"/>
    <x v="10"/>
    <x v="1"/>
    <n v="690751"/>
    <n v="225000000"/>
    <x v="2109"/>
    <x v="2122"/>
    <x v="3"/>
    <x v="1852"/>
    <n v="2"/>
    <x v="0"/>
    <x v="88"/>
    <x v="0"/>
    <x v="223"/>
  </r>
  <r>
    <s v="tt1172049"/>
    <x v="2105"/>
    <x v="2106"/>
    <n v="101"/>
    <x v="0"/>
    <n v="1.6833333333333333"/>
    <x v="0"/>
    <x v="3"/>
    <s v="unknows"/>
    <x v="16"/>
    <x v="1"/>
    <n v="107538"/>
    <n v="10000000"/>
    <x v="2110"/>
    <x v="2123"/>
    <x v="2"/>
    <x v="1853"/>
    <n v="10"/>
    <x v="9"/>
    <x v="91"/>
    <x v="0"/>
    <x v="793"/>
  </r>
  <r>
    <s v="tt1172233"/>
    <x v="2106"/>
    <x v="2107"/>
    <n v="111"/>
    <x v="0"/>
    <n v="1.85"/>
    <x v="3"/>
    <x v="15"/>
    <s v="unknows"/>
    <x v="17"/>
    <x v="0"/>
    <n v="69632"/>
    <n v="15000000"/>
    <x v="2111"/>
    <x v="2124"/>
    <x v="1"/>
    <x v="1854"/>
    <n v="13"/>
    <x v="9"/>
    <x v="86"/>
    <x v="0"/>
    <x v="929"/>
  </r>
  <r>
    <s v="tt1172570"/>
    <x v="2107"/>
    <x v="2108"/>
    <n v="92"/>
    <x v="0"/>
    <n v="1.5333333333333334"/>
    <x v="5"/>
    <x v="6"/>
    <s v="Drama"/>
    <x v="16"/>
    <x v="1"/>
    <n v="138524"/>
    <n v="230000"/>
    <x v="2112"/>
    <x v="2125"/>
    <x v="1"/>
    <x v="1855"/>
    <m/>
    <x v="11"/>
    <x v="117"/>
    <x v="0"/>
    <x v="787"/>
  </r>
  <r>
    <s v="tt1172994"/>
    <x v="2108"/>
    <x v="2109"/>
    <n v="95"/>
    <x v="0"/>
    <n v="1.5833333333333333"/>
    <x v="7"/>
    <x v="9"/>
    <s v="unknows"/>
    <x v="33"/>
    <x v="0"/>
    <n v="50288"/>
    <n v="900000"/>
    <x v="2113"/>
    <x v="2126"/>
    <x v="2"/>
    <x v="1856"/>
    <n v="25"/>
    <x v="8"/>
    <x v="86"/>
    <x v="0"/>
    <x v="930"/>
  </r>
  <r>
    <s v="tt1174732"/>
    <x v="2109"/>
    <x v="2110"/>
    <n v="100"/>
    <x v="0"/>
    <n v="1.6666666666666667"/>
    <x v="3"/>
    <x v="11"/>
    <s v="unknows"/>
    <x v="21"/>
    <x v="1"/>
    <n v="137236"/>
    <n v="7500000"/>
    <x v="2114"/>
    <x v="2127"/>
    <x v="0"/>
    <x v="1752"/>
    <n v="18"/>
    <x v="1"/>
    <x v="86"/>
    <x v="0"/>
    <x v="931"/>
  </r>
  <r>
    <s v="tt11755740"/>
    <x v="2110"/>
    <x v="2111"/>
    <n v="83"/>
    <x v="1"/>
    <n v="1.3833333333333333"/>
    <x v="4"/>
    <x v="10"/>
    <s v="Thriller"/>
    <x v="40"/>
    <x v="3"/>
    <n v="59786"/>
    <n v="20000000"/>
    <x v="12"/>
    <x v="2128"/>
    <x v="2"/>
    <x v="1857"/>
    <n v="18"/>
    <x v="2"/>
    <x v="114"/>
    <x v="0"/>
    <x v="932"/>
  </r>
  <r>
    <s v="tt1176740"/>
    <x v="2111"/>
    <x v="2112"/>
    <n v="98"/>
    <x v="0"/>
    <n v="1.6333333333333333"/>
    <x v="0"/>
    <x v="3"/>
    <s v="Romance"/>
    <x v="16"/>
    <x v="1"/>
    <n v="54745"/>
    <n v="17000000"/>
    <x v="2115"/>
    <x v="2129"/>
    <x v="2"/>
    <x v="1458"/>
    <n v="5"/>
    <x v="6"/>
    <x v="86"/>
    <x v="0"/>
    <x v="437"/>
  </r>
  <r>
    <s v="tt1178663"/>
    <x v="2112"/>
    <x v="2113"/>
    <n v="93"/>
    <x v="0"/>
    <n v="1.55"/>
    <x v="0"/>
    <x v="7"/>
    <s v="unknows"/>
    <x v="1"/>
    <x v="1"/>
    <n v="76201"/>
    <n v="15000000"/>
    <x v="2116"/>
    <x v="2130"/>
    <x v="0"/>
    <x v="1858"/>
    <n v="22"/>
    <x v="8"/>
    <x v="86"/>
    <x v="0"/>
    <x v="46"/>
  </r>
  <r>
    <s v="tt1179034"/>
    <x v="2113"/>
    <x v="2114"/>
    <n v="92"/>
    <x v="0"/>
    <n v="1.5333333333333334"/>
    <x v="5"/>
    <x v="6"/>
    <s v="Thriller"/>
    <x v="0"/>
    <x v="0"/>
    <n v="120526"/>
    <n v="52000000"/>
    <x v="2117"/>
    <x v="2131"/>
    <x v="1"/>
    <x v="1859"/>
    <n v="4"/>
    <x v="2"/>
    <x v="96"/>
    <x v="0"/>
    <x v="849"/>
  </r>
  <r>
    <s v="tt1179056"/>
    <x v="175"/>
    <x v="175"/>
    <n v="95"/>
    <x v="0"/>
    <n v="1.5833333333333333"/>
    <x v="4"/>
    <x v="3"/>
    <s v="Horror"/>
    <x v="50"/>
    <x v="3"/>
    <n v="106029"/>
    <n v="35000000"/>
    <x v="2118"/>
    <x v="2132"/>
    <x v="0"/>
    <x v="1860"/>
    <n v="27"/>
    <x v="8"/>
    <x v="96"/>
    <x v="0"/>
    <x v="933"/>
  </r>
  <r>
    <s v="tt1179891"/>
    <x v="2114"/>
    <x v="2115"/>
    <n v="101"/>
    <x v="0"/>
    <n v="1.6833333333333333"/>
    <x v="7"/>
    <x v="9"/>
    <s v="Thriller"/>
    <x v="35"/>
    <x v="3"/>
    <n v="59311"/>
    <n v="15000000"/>
    <x v="2119"/>
    <x v="2133"/>
    <x v="0"/>
    <x v="1861"/>
    <n v="8"/>
    <x v="1"/>
    <x v="86"/>
    <x v="0"/>
    <x v="934"/>
  </r>
  <r>
    <s v="tt1179904"/>
    <x v="2115"/>
    <x v="2116"/>
    <n v="86"/>
    <x v="1"/>
    <n v="1.4333333333333333"/>
    <x v="7"/>
    <x v="9"/>
    <s v="unknows"/>
    <x v="33"/>
    <x v="0"/>
    <n v="252198"/>
    <n v="15000"/>
    <x v="2120"/>
    <x v="2134"/>
    <x v="3"/>
    <x v="1862"/>
    <n v="14"/>
    <x v="4"/>
    <x v="81"/>
    <x v="0"/>
    <x v="935"/>
  </r>
  <r>
    <s v="tt1179933"/>
    <x v="2116"/>
    <x v="2117"/>
    <n v="103"/>
    <x v="0"/>
    <n v="1.7166666666666666"/>
    <x v="3"/>
    <x v="10"/>
    <s v="Mystery"/>
    <x v="14"/>
    <x v="1"/>
    <n v="347033"/>
    <n v="15000000"/>
    <x v="2121"/>
    <x v="2135"/>
    <x v="0"/>
    <x v="1863"/>
    <n v="8"/>
    <x v="3"/>
    <x v="103"/>
    <x v="0"/>
    <x v="936"/>
  </r>
  <r>
    <s v="tt1182345"/>
    <x v="2117"/>
    <x v="2118"/>
    <n v="97"/>
    <x v="0"/>
    <n v="1.6166666666666667"/>
    <x v="3"/>
    <x v="9"/>
    <s v="Sci-Fi"/>
    <x v="10"/>
    <x v="1"/>
    <n v="371366"/>
    <n v="5000000"/>
    <x v="2122"/>
    <x v="2136"/>
    <x v="1"/>
    <x v="1864"/>
    <n v="23"/>
    <x v="1"/>
    <x v="86"/>
    <x v="0"/>
    <x v="802"/>
  </r>
  <r>
    <s v="tt1185416"/>
    <x v="2118"/>
    <x v="2119"/>
    <n v="91"/>
    <x v="0"/>
    <n v="1.5166666666666666"/>
    <x v="0"/>
    <x v="7"/>
    <s v="unknows"/>
    <x v="38"/>
    <x v="3"/>
    <n v="63944"/>
    <n v="55000000"/>
    <x v="2123"/>
    <x v="2137"/>
    <x v="2"/>
    <x v="1865"/>
    <n v="29"/>
    <x v="1"/>
    <x v="96"/>
    <x v="0"/>
    <x v="500"/>
  </r>
  <r>
    <s v="tt1185616"/>
    <x v="2119"/>
    <x v="2120"/>
    <n v="90"/>
    <x v="0"/>
    <n v="1.5"/>
    <x v="11"/>
    <x v="18"/>
    <s v="Documentary"/>
    <x v="9"/>
    <x v="2"/>
    <n v="59712"/>
    <n v="1500000"/>
    <x v="2124"/>
    <x v="2138"/>
    <x v="1"/>
    <x v="1407"/>
    <n v="15"/>
    <x v="12"/>
    <x v="79"/>
    <x v="0"/>
    <x v="937"/>
  </r>
  <r>
    <s v="tt1185834"/>
    <x v="2120"/>
    <x v="2121"/>
    <n v="98"/>
    <x v="0"/>
    <n v="1.6333333333333333"/>
    <x v="5"/>
    <x v="5"/>
    <s v="Animation"/>
    <x v="32"/>
    <x v="3"/>
    <n v="71467"/>
    <n v="8500000"/>
    <x v="2125"/>
    <x v="2139"/>
    <x v="0"/>
    <x v="1866"/>
    <n v="10"/>
    <x v="10"/>
    <x v="79"/>
    <x v="0"/>
    <x v="938"/>
  </r>
  <r>
    <s v="tt1186367"/>
    <x v="2121"/>
    <x v="2122"/>
    <n v="99"/>
    <x v="0"/>
    <n v="1.65"/>
    <x v="5"/>
    <x v="16"/>
    <s v="unknows"/>
    <x v="33"/>
    <x v="0"/>
    <n v="74582"/>
    <n v="40000000"/>
    <x v="2126"/>
    <x v="2140"/>
    <x v="0"/>
    <x v="1867"/>
    <n v="29"/>
    <x v="9"/>
    <x v="86"/>
    <x v="0"/>
    <x v="707"/>
  </r>
  <r>
    <s v="tt11866324"/>
    <x v="2122"/>
    <x v="2123"/>
    <n v="100"/>
    <x v="0"/>
    <n v="1.6666666666666667"/>
    <x v="5"/>
    <x v="5"/>
    <s v="Drama"/>
    <x v="1"/>
    <x v="1"/>
    <n v="217209"/>
    <n v="65000000"/>
    <x v="12"/>
    <x v="2141"/>
    <x v="2"/>
    <x v="1868"/>
    <n v="21"/>
    <x v="7"/>
    <x v="114"/>
    <x v="0"/>
    <x v="936"/>
  </r>
  <r>
    <s v="tt1186830"/>
    <x v="2123"/>
    <x v="2124"/>
    <n v="127"/>
    <x v="2"/>
    <n v="2.1166666666666667"/>
    <x v="1"/>
    <x v="18"/>
    <s v="Drama"/>
    <x v="1"/>
    <x v="1"/>
    <n v="72219"/>
    <n v="70000000"/>
    <x v="2127"/>
    <x v="2142"/>
    <x v="2"/>
    <x v="1869"/>
    <n v="17"/>
    <x v="12"/>
    <x v="86"/>
    <x v="0"/>
    <x v="471"/>
  </r>
  <r>
    <s v="tt1187064"/>
    <x v="2124"/>
    <x v="2125"/>
    <n v="99"/>
    <x v="0"/>
    <n v="1.65"/>
    <x v="8"/>
    <x v="9"/>
    <s v="Sci-Fi"/>
    <x v="17"/>
    <x v="0"/>
    <n v="125923"/>
    <n v="12000000"/>
    <x v="2128"/>
    <x v="2143"/>
    <x v="2"/>
    <x v="1870"/>
    <n v="27"/>
    <x v="10"/>
    <x v="86"/>
    <x v="0"/>
    <x v="939"/>
  </r>
  <r>
    <s v="tt1188729"/>
    <x v="2125"/>
    <x v="2126"/>
    <n v="108"/>
    <x v="0"/>
    <n v="1.8"/>
    <x v="5"/>
    <x v="10"/>
    <s v="Mystery"/>
    <x v="13"/>
    <x v="0"/>
    <n v="157211"/>
    <n v="33000000"/>
    <x v="2129"/>
    <x v="2144"/>
    <x v="2"/>
    <x v="1846"/>
    <n v="25"/>
    <x v="9"/>
    <x v="86"/>
    <x v="0"/>
    <x v="795"/>
  </r>
  <r>
    <s v="tt1188996"/>
    <x v="2126"/>
    <x v="2127"/>
    <n v="165"/>
    <x v="2"/>
    <n v="2.75"/>
    <x v="1"/>
    <x v="3"/>
    <s v="Romance"/>
    <x v="4"/>
    <x v="1"/>
    <n v="113263"/>
    <n v="12000000"/>
    <x v="2130"/>
    <x v="2145"/>
    <x v="0"/>
    <x v="1871"/>
    <n v="11"/>
    <x v="2"/>
    <x v="96"/>
    <x v="0"/>
    <x v="491"/>
  </r>
  <r>
    <s v="tt1189340"/>
    <x v="2127"/>
    <x v="2128"/>
    <n v="118"/>
    <x v="0"/>
    <n v="1.9666666666666666"/>
    <x v="4"/>
    <x v="3"/>
    <s v="Mystery"/>
    <x v="21"/>
    <x v="1"/>
    <n v="249793"/>
    <n v="40000000"/>
    <x v="2131"/>
    <x v="2146"/>
    <x v="0"/>
    <x v="1872"/>
    <n v="10"/>
    <x v="3"/>
    <x v="92"/>
    <x v="0"/>
    <x v="940"/>
  </r>
  <r>
    <s v="tt1190080"/>
    <x v="2128"/>
    <x v="2129"/>
    <n v="158"/>
    <x v="2"/>
    <n v="2.6333333333333333"/>
    <x v="5"/>
    <x v="5"/>
    <s v="Sci-Fi"/>
    <x v="24"/>
    <x v="3"/>
    <n v="391485"/>
    <n v="200000000"/>
    <x v="2132"/>
    <x v="2147"/>
    <x v="3"/>
    <x v="1873"/>
    <n v="11"/>
    <x v="5"/>
    <x v="86"/>
    <x v="0"/>
    <x v="233"/>
  </r>
  <r>
    <s v="tt1190536"/>
    <x v="2129"/>
    <x v="2130"/>
    <n v="84"/>
    <x v="1"/>
    <n v="1.4"/>
    <x v="5"/>
    <x v="2"/>
    <s v="unknows"/>
    <x v="3"/>
    <x v="1"/>
    <n v="51104"/>
    <n v="2900000"/>
    <x v="2133"/>
    <x v="2148"/>
    <x v="2"/>
    <x v="1752"/>
    <n v="18"/>
    <x v="1"/>
    <x v="86"/>
    <x v="0"/>
    <x v="941"/>
  </r>
  <r>
    <s v="tt1190539"/>
    <x v="2130"/>
    <x v="2131"/>
    <n v="125"/>
    <x v="2"/>
    <n v="2.0833333333333335"/>
    <x v="5"/>
    <x v="6"/>
    <s v="Drama"/>
    <x v="10"/>
    <x v="1"/>
    <n v="70922"/>
    <n v="2650000"/>
    <x v="2134"/>
    <x v="2149"/>
    <x v="0"/>
    <x v="1731"/>
    <n v="14"/>
    <x v="2"/>
    <x v="79"/>
    <x v="0"/>
    <x v="942"/>
  </r>
  <r>
    <s v="tt11909878"/>
    <x v="2131"/>
    <x v="2132"/>
    <n v="103"/>
    <x v="0"/>
    <n v="1.7166666666666666"/>
    <x v="0"/>
    <x v="19"/>
    <s v="Fantasy"/>
    <x v="34"/>
    <x v="0"/>
    <n v="51279"/>
    <n v="100000000"/>
    <x v="12"/>
    <x v="2150"/>
    <x v="2"/>
    <x v="1874"/>
    <n v="30"/>
    <x v="9"/>
    <x v="114"/>
    <x v="0"/>
    <x v="749"/>
  </r>
  <r>
    <s v="tt1191111"/>
    <x v="2132"/>
    <x v="2133"/>
    <n v="161"/>
    <x v="2"/>
    <n v="2.6833333333333331"/>
    <x v="3"/>
    <x v="0"/>
    <s v="unknows"/>
    <x v="14"/>
    <x v="1"/>
    <n v="86062"/>
    <n v="16000000"/>
    <x v="2135"/>
    <x v="2151"/>
    <x v="2"/>
    <x v="1759"/>
    <n v="22"/>
    <x v="12"/>
    <x v="86"/>
    <x v="0"/>
    <x v="943"/>
  </r>
  <r>
    <s v="tt1192628"/>
    <x v="2133"/>
    <x v="2134"/>
    <n v="107"/>
    <x v="0"/>
    <n v="1.7833333333333334"/>
    <x v="5"/>
    <x v="5"/>
    <s v="Animation"/>
    <x v="14"/>
    <x v="1"/>
    <n v="286460"/>
    <n v="135000000"/>
    <x v="2136"/>
    <x v="2152"/>
    <x v="3"/>
    <x v="1875"/>
    <n v="14"/>
    <x v="2"/>
    <x v="92"/>
    <x v="0"/>
    <x v="353"/>
  </r>
  <r>
    <s v="tt1193138"/>
    <x v="2134"/>
    <x v="2135"/>
    <n v="109"/>
    <x v="0"/>
    <n v="1.8166666666666667"/>
    <x v="0"/>
    <x v="3"/>
    <s v="Romance"/>
    <x v="3"/>
    <x v="1"/>
    <n v="345955"/>
    <n v="25000000"/>
    <x v="2137"/>
    <x v="2153"/>
    <x v="3"/>
    <x v="1876"/>
    <n v="5"/>
    <x v="9"/>
    <x v="86"/>
    <x v="0"/>
    <x v="700"/>
  </r>
  <r>
    <s v="tt1193631"/>
    <x v="2135"/>
    <x v="2136"/>
    <n v="107"/>
    <x v="0"/>
    <n v="1.7833333333333334"/>
    <x v="3"/>
    <x v="8"/>
    <s v="Romance"/>
    <x v="27"/>
    <x v="0"/>
    <n v="59708"/>
    <n v="30000000"/>
    <x v="2138"/>
    <x v="2154"/>
    <x v="3"/>
    <x v="1831"/>
    <n v="4"/>
    <x v="10"/>
    <x v="96"/>
    <x v="0"/>
    <x v="872"/>
  </r>
  <r>
    <s v="tt1194173"/>
    <x v="2136"/>
    <x v="2137"/>
    <n v="135"/>
    <x v="2"/>
    <n v="2.25"/>
    <x v="5"/>
    <x v="5"/>
    <s v="Thriller"/>
    <x v="5"/>
    <x v="0"/>
    <n v="312060"/>
    <n v="125000000"/>
    <x v="2139"/>
    <x v="2155"/>
    <x v="3"/>
    <x v="1877"/>
    <n v="30"/>
    <x v="7"/>
    <x v="97"/>
    <x v="0"/>
    <x v="754"/>
  </r>
  <r>
    <s v="tt1195478"/>
    <x v="2137"/>
    <x v="2138"/>
    <n v="124"/>
    <x v="2"/>
    <n v="2.0666666666666669"/>
    <x v="0"/>
    <x v="3"/>
    <s v="Romance"/>
    <x v="27"/>
    <x v="0"/>
    <n v="101744"/>
    <n v="30000000"/>
    <x v="2140"/>
    <x v="2156"/>
    <x v="0"/>
    <x v="1878"/>
    <n v="18"/>
    <x v="8"/>
    <x v="97"/>
    <x v="0"/>
    <x v="799"/>
  </r>
  <r>
    <s v="tt1196141"/>
    <x v="2138"/>
    <x v="2139"/>
    <n v="94"/>
    <x v="0"/>
    <n v="1.5666666666666667"/>
    <x v="0"/>
    <x v="3"/>
    <s v="Family"/>
    <x v="27"/>
    <x v="0"/>
    <n v="56197"/>
    <n v="15000000"/>
    <x v="2141"/>
    <x v="2157"/>
    <x v="0"/>
    <x v="1655"/>
    <n v="18"/>
    <x v="3"/>
    <x v="96"/>
    <x v="0"/>
    <x v="944"/>
  </r>
  <r>
    <s v="tt1197624"/>
    <x v="2139"/>
    <x v="2140"/>
    <n v="109"/>
    <x v="0"/>
    <n v="1.8166666666666667"/>
    <x v="5"/>
    <x v="6"/>
    <s v="Drama"/>
    <x v="3"/>
    <x v="1"/>
    <n v="312465"/>
    <n v="50000000"/>
    <x v="2142"/>
    <x v="2158"/>
    <x v="0"/>
    <x v="1879"/>
    <n v="23"/>
    <x v="9"/>
    <x v="86"/>
    <x v="0"/>
    <x v="292"/>
  </r>
  <r>
    <s v="tt1197628"/>
    <x v="2140"/>
    <x v="2141"/>
    <n v="86"/>
    <x v="1"/>
    <n v="1.4333333333333333"/>
    <x v="0"/>
    <x v="6"/>
    <s v="Drama"/>
    <x v="36"/>
    <x v="3"/>
    <n v="64670"/>
    <n v="18000000"/>
    <x v="2143"/>
    <x v="2159"/>
    <x v="1"/>
    <x v="1880"/>
    <n v="16"/>
    <x v="3"/>
    <x v="86"/>
    <x v="0"/>
    <x v="945"/>
  </r>
  <r>
    <s v="tt12003946"/>
    <x v="2141"/>
    <x v="2142"/>
    <n v="112"/>
    <x v="0"/>
    <n v="1.8666666666666667"/>
    <x v="5"/>
    <x v="2"/>
    <s v="Thriller"/>
    <x v="13"/>
    <x v="0"/>
    <n v="79143"/>
    <n v="20000000"/>
    <x v="2144"/>
    <x v="2160"/>
    <x v="0"/>
    <x v="1881"/>
    <n v="12"/>
    <x v="5"/>
    <x v="114"/>
    <x v="0"/>
    <x v="946"/>
  </r>
  <r>
    <s v="tt1201167"/>
    <x v="2142"/>
    <x v="2143"/>
    <n v="146"/>
    <x v="2"/>
    <n v="2.4333333333333331"/>
    <x v="0"/>
    <x v="3"/>
    <s v="unknows"/>
    <x v="33"/>
    <x v="0"/>
    <n v="122724"/>
    <n v="75000000"/>
    <x v="2145"/>
    <x v="2161"/>
    <x v="2"/>
    <x v="1882"/>
    <n v="20"/>
    <x v="7"/>
    <x v="86"/>
    <x v="0"/>
    <x v="678"/>
  </r>
  <r>
    <s v="tt1201607"/>
    <x v="2143"/>
    <x v="2144"/>
    <n v="130"/>
    <x v="2"/>
    <n v="2.1666666666666665"/>
    <x v="1"/>
    <x v="19"/>
    <s v="Fantasy"/>
    <x v="12"/>
    <x v="2"/>
    <n v="923495"/>
    <n v="125000000"/>
    <x v="2146"/>
    <x v="2162"/>
    <x v="3"/>
    <x v="1883"/>
    <n v="7"/>
    <x v="7"/>
    <x v="92"/>
    <x v="0"/>
    <x v="623"/>
  </r>
  <r>
    <s v="tt1204342"/>
    <x v="2144"/>
    <x v="2145"/>
    <n v="120"/>
    <x v="0"/>
    <n v="2"/>
    <x v="1"/>
    <x v="2"/>
    <s v="Family"/>
    <x v="1"/>
    <x v="1"/>
    <n v="95784"/>
    <n v="45000000"/>
    <x v="2147"/>
    <x v="2163"/>
    <x v="3"/>
    <x v="1884"/>
    <n v="4"/>
    <x v="5"/>
    <x v="92"/>
    <x v="0"/>
    <x v="947"/>
  </r>
  <r>
    <s v="tt1204975"/>
    <x v="2145"/>
    <x v="2146"/>
    <n v="105"/>
    <x v="0"/>
    <n v="1.75"/>
    <x v="0"/>
    <x v="11"/>
    <s v="unknows"/>
    <x v="5"/>
    <x v="0"/>
    <n v="135771"/>
    <n v="28000000"/>
    <x v="2148"/>
    <x v="2164"/>
    <x v="3"/>
    <x v="1885"/>
    <n v="31"/>
    <x v="4"/>
    <x v="88"/>
    <x v="0"/>
    <x v="237"/>
  </r>
  <r>
    <s v="tt1204977"/>
    <x v="2146"/>
    <x v="2147"/>
    <n v="89"/>
    <x v="1"/>
    <n v="1.4833333333333334"/>
    <x v="7"/>
    <x v="9"/>
    <s v="Thriller"/>
    <x v="53"/>
    <x v="3"/>
    <n v="56066"/>
    <n v="5000000"/>
    <x v="2149"/>
    <x v="2165"/>
    <x v="0"/>
    <x v="1886"/>
    <n v="23"/>
    <x v="4"/>
    <x v="89"/>
    <x v="0"/>
    <x v="948"/>
  </r>
  <r>
    <s v="tt1205489"/>
    <x v="2147"/>
    <x v="2148"/>
    <n v="116"/>
    <x v="0"/>
    <n v="1.9333333333333333"/>
    <x v="3"/>
    <x v="11"/>
    <s v="unknows"/>
    <x v="12"/>
    <x v="2"/>
    <n v="801745"/>
    <n v="33000000"/>
    <x v="2150"/>
    <x v="2166"/>
    <x v="3"/>
    <x v="1775"/>
    <n v="9"/>
    <x v="0"/>
    <x v="79"/>
    <x v="0"/>
    <x v="18"/>
  </r>
  <r>
    <s v="tt1205537"/>
    <x v="2148"/>
    <x v="2149"/>
    <n v="105"/>
    <x v="0"/>
    <n v="1.75"/>
    <x v="5"/>
    <x v="3"/>
    <s v="Thriller"/>
    <x v="27"/>
    <x v="0"/>
    <n v="136706"/>
    <n v="60000000"/>
    <x v="2151"/>
    <x v="2167"/>
    <x v="0"/>
    <x v="1887"/>
    <n v="15"/>
    <x v="1"/>
    <x v="89"/>
    <x v="0"/>
    <x v="245"/>
  </r>
  <r>
    <s v="tt1206543"/>
    <x v="2149"/>
    <x v="2150"/>
    <n v="116"/>
    <x v="0"/>
    <n v="1.9333333333333333"/>
    <x v="5"/>
    <x v="6"/>
    <s v="Drama"/>
    <x v="13"/>
    <x v="0"/>
    <n v="122646"/>
    <n v="22000000"/>
    <x v="2152"/>
    <x v="2168"/>
    <x v="2"/>
    <x v="1888"/>
    <n v="9"/>
    <x v="5"/>
    <x v="88"/>
    <x v="0"/>
    <x v="949"/>
  </r>
  <r>
    <s v="tt1206885"/>
    <x v="2150"/>
    <x v="2151"/>
    <n v="89"/>
    <x v="1"/>
    <n v="1.4833333333333334"/>
    <x v="5"/>
    <x v="6"/>
    <s v="Thriller"/>
    <x v="28"/>
    <x v="0"/>
    <n v="106625"/>
    <n v="50000000"/>
    <x v="2153"/>
    <x v="2169"/>
    <x v="0"/>
    <x v="1889"/>
    <n v="18"/>
    <x v="9"/>
    <x v="94"/>
    <x v="0"/>
    <x v="950"/>
  </r>
  <r>
    <s v="tt1210042"/>
    <x v="2151"/>
    <x v="2152"/>
    <n v="132"/>
    <x v="2"/>
    <n v="2.2000000000000002"/>
    <x v="5"/>
    <x v="6"/>
    <s v="Drama"/>
    <x v="13"/>
    <x v="0"/>
    <n v="65745"/>
    <n v="17000000"/>
    <x v="2154"/>
    <x v="2170"/>
    <x v="0"/>
    <x v="1668"/>
    <n v="16"/>
    <x v="1"/>
    <x v="86"/>
    <x v="0"/>
    <x v="409"/>
  </r>
  <r>
    <s v="tt1210166"/>
    <x v="2152"/>
    <x v="2153"/>
    <n v="133"/>
    <x v="2"/>
    <n v="2.2166666666666668"/>
    <x v="2"/>
    <x v="3"/>
    <s v="Sport"/>
    <x v="2"/>
    <x v="1"/>
    <n v="452380"/>
    <n v="50000000"/>
    <x v="2155"/>
    <x v="2171"/>
    <x v="0"/>
    <x v="1890"/>
    <n v="9"/>
    <x v="9"/>
    <x v="92"/>
    <x v="0"/>
    <x v="631"/>
  </r>
  <r>
    <s v="tt1210819"/>
    <x v="2153"/>
    <x v="2154"/>
    <n v="150"/>
    <x v="2"/>
    <n v="2.5"/>
    <x v="5"/>
    <x v="5"/>
    <s v="Western"/>
    <x v="0"/>
    <x v="0"/>
    <n v="241870"/>
    <n v="215000000"/>
    <x v="2156"/>
    <x v="2172"/>
    <x v="0"/>
    <x v="1891"/>
    <n v="22"/>
    <x v="6"/>
    <x v="88"/>
    <x v="0"/>
    <x v="353"/>
  </r>
  <r>
    <s v="tt1211837"/>
    <x v="2154"/>
    <x v="2155"/>
    <n v="115"/>
    <x v="0"/>
    <n v="1.9166666666666667"/>
    <x v="5"/>
    <x v="5"/>
    <s v="Fantasy"/>
    <x v="15"/>
    <x v="1"/>
    <n v="785019"/>
    <n v="165000000"/>
    <x v="2157"/>
    <x v="2173"/>
    <x v="3"/>
    <x v="1892"/>
    <n v="13"/>
    <x v="4"/>
    <x v="103"/>
    <x v="0"/>
    <x v="674"/>
  </r>
  <r>
    <s v="tt1211956"/>
    <x v="2155"/>
    <x v="2156"/>
    <n v="115"/>
    <x v="0"/>
    <n v="1.9166666666666667"/>
    <x v="5"/>
    <x v="16"/>
    <s v="unknows"/>
    <x v="13"/>
    <x v="0"/>
    <n v="253871"/>
    <n v="50000000"/>
    <x v="2158"/>
    <x v="2174"/>
    <x v="0"/>
    <x v="1893"/>
    <n v="18"/>
    <x v="7"/>
    <x v="88"/>
    <x v="0"/>
    <x v="659"/>
  </r>
  <r>
    <s v="tt1212419"/>
    <x v="2156"/>
    <x v="2157"/>
    <n v="129"/>
    <x v="2"/>
    <n v="2.15"/>
    <x v="3"/>
    <x v="0"/>
    <s v="Romance"/>
    <x v="7"/>
    <x v="0"/>
    <n v="94624"/>
    <n v="50000000"/>
    <x v="2159"/>
    <x v="2175"/>
    <x v="0"/>
    <x v="1894"/>
    <n v="12"/>
    <x v="9"/>
    <x v="96"/>
    <x v="0"/>
    <x v="18"/>
  </r>
  <r>
    <s v="tt1212428"/>
    <x v="2157"/>
    <x v="2158"/>
    <n v="141"/>
    <x v="2"/>
    <n v="2.35"/>
    <x v="1"/>
    <x v="18"/>
    <s v="Drama"/>
    <x v="5"/>
    <x v="0"/>
    <n v="97204"/>
    <n v="30000000"/>
    <x v="2160"/>
    <x v="2176"/>
    <x v="2"/>
    <x v="1895"/>
    <n v="15"/>
    <x v="4"/>
    <x v="103"/>
    <x v="0"/>
    <x v="781"/>
  </r>
  <r>
    <s v="tt1212436"/>
    <x v="2158"/>
    <x v="2159"/>
    <n v="104"/>
    <x v="0"/>
    <n v="1.7333333333333334"/>
    <x v="0"/>
    <x v="7"/>
    <s v="unknows"/>
    <x v="39"/>
    <x v="3"/>
    <n v="51525"/>
    <n v="35000000"/>
    <x v="2161"/>
    <x v="2177"/>
    <x v="0"/>
    <x v="1896"/>
    <n v="23"/>
    <x v="8"/>
    <x v="96"/>
    <x v="0"/>
    <x v="951"/>
  </r>
  <r>
    <s v="tt1212450"/>
    <x v="2159"/>
    <x v="2160"/>
    <n v="116"/>
    <x v="0"/>
    <n v="1.9333333333333333"/>
    <x v="2"/>
    <x v="6"/>
    <s v="Drama"/>
    <x v="14"/>
    <x v="1"/>
    <n v="250430"/>
    <n v="26000000"/>
    <x v="2162"/>
    <x v="2178"/>
    <x v="0"/>
    <x v="1897"/>
    <n v="19"/>
    <x v="12"/>
    <x v="97"/>
    <x v="0"/>
    <x v="690"/>
  </r>
  <r>
    <s v="tt1213641"/>
    <x v="2160"/>
    <x v="2161"/>
    <n v="141"/>
    <x v="2"/>
    <n v="2.35"/>
    <x v="2"/>
    <x v="3"/>
    <s v="History"/>
    <x v="21"/>
    <x v="1"/>
    <n v="198131"/>
    <n v="59000000"/>
    <x v="2163"/>
    <x v="2179"/>
    <x v="0"/>
    <x v="1898"/>
    <n v="29"/>
    <x v="10"/>
    <x v="115"/>
    <x v="0"/>
    <x v="890"/>
  </r>
  <r>
    <s v="tt1213644"/>
    <x v="2161"/>
    <x v="2162"/>
    <n v="87"/>
    <x v="1"/>
    <n v="1.45"/>
    <x v="0"/>
    <x v="4"/>
    <s v="unknows"/>
    <x v="65"/>
    <x v="3"/>
    <n v="93840"/>
    <n v="20000000"/>
    <x v="2164"/>
    <x v="2180"/>
    <x v="0"/>
    <x v="1899"/>
    <n v="29"/>
    <x v="10"/>
    <x v="79"/>
    <x v="0"/>
    <x v="798"/>
  </r>
  <r>
    <s v="tt1213663"/>
    <x v="2162"/>
    <x v="2163"/>
    <n v="109"/>
    <x v="0"/>
    <n v="1.8166666666666667"/>
    <x v="5"/>
    <x v="2"/>
    <s v="Sci-Fi"/>
    <x v="17"/>
    <x v="0"/>
    <n v="294040"/>
    <n v="20000000"/>
    <x v="2165"/>
    <x v="2181"/>
    <x v="0"/>
    <x v="1900"/>
    <n v="10"/>
    <x v="7"/>
    <x v="88"/>
    <x v="0"/>
    <x v="721"/>
  </r>
  <r>
    <s v="tt1216475"/>
    <x v="2163"/>
    <x v="2164"/>
    <n v="106"/>
    <x v="0"/>
    <n v="1.7666666666666666"/>
    <x v="1"/>
    <x v="1"/>
    <s v="Comedy"/>
    <x v="27"/>
    <x v="0"/>
    <n v="209297"/>
    <n v="200000000"/>
    <x v="2166"/>
    <x v="2182"/>
    <x v="3"/>
    <x v="1901"/>
    <n v="18"/>
    <x v="6"/>
    <x v="92"/>
    <x v="0"/>
    <x v="952"/>
  </r>
  <r>
    <s v="tt1216492"/>
    <x v="2164"/>
    <x v="2165"/>
    <n v="100"/>
    <x v="0"/>
    <n v="1.6666666666666667"/>
    <x v="0"/>
    <x v="7"/>
    <s v="unknows"/>
    <x v="0"/>
    <x v="0"/>
    <n v="109071"/>
    <n v="19000000"/>
    <x v="2167"/>
    <x v="2183"/>
    <x v="0"/>
    <x v="1902"/>
    <n v="6"/>
    <x v="1"/>
    <x v="96"/>
    <x v="0"/>
    <x v="953"/>
  </r>
  <r>
    <s v="tt1216496"/>
    <x v="2165"/>
    <x v="2166"/>
    <n v="129"/>
    <x v="2"/>
    <n v="2.15"/>
    <x v="4"/>
    <x v="3"/>
    <s v="Mystery"/>
    <x v="8"/>
    <x v="1"/>
    <n v="69613"/>
    <n v="5000000"/>
    <x v="2168"/>
    <x v="2184"/>
    <x v="0"/>
    <x v="1903"/>
    <n v="16"/>
    <x v="12"/>
    <x v="86"/>
    <x v="0"/>
    <x v="593"/>
  </r>
  <r>
    <s v="tt1217209"/>
    <x v="2166"/>
    <x v="2167"/>
    <n v="93"/>
    <x v="0"/>
    <n v="1.55"/>
    <x v="5"/>
    <x v="5"/>
    <s v="Animation"/>
    <x v="1"/>
    <x v="1"/>
    <n v="432416"/>
    <n v="185000000"/>
    <x v="2169"/>
    <x v="2185"/>
    <x v="3"/>
    <x v="1904"/>
    <n v="10"/>
    <x v="6"/>
    <x v="97"/>
    <x v="0"/>
    <x v="954"/>
  </r>
  <r>
    <s v="tt1217613"/>
    <x v="2167"/>
    <x v="2168"/>
    <n v="116"/>
    <x v="0"/>
    <n v="1.9333333333333333"/>
    <x v="5"/>
    <x v="5"/>
    <s v="Sci-Fi"/>
    <x v="36"/>
    <x v="3"/>
    <n v="183784"/>
    <n v="70000000"/>
    <x v="2170"/>
    <x v="2186"/>
    <x v="3"/>
    <x v="1905"/>
    <n v="8"/>
    <x v="3"/>
    <x v="92"/>
    <x v="0"/>
    <x v="686"/>
  </r>
  <r>
    <s v="tt1219289"/>
    <x v="2168"/>
    <x v="2169"/>
    <n v="105"/>
    <x v="0"/>
    <n v="1.75"/>
    <x v="15"/>
    <x v="16"/>
    <s v="unknows"/>
    <x v="3"/>
    <x v="1"/>
    <n v="600371"/>
    <n v="27000000"/>
    <x v="2171"/>
    <x v="2187"/>
    <x v="3"/>
    <x v="1905"/>
    <n v="8"/>
    <x v="3"/>
    <x v="92"/>
    <x v="0"/>
    <x v="716"/>
  </r>
  <r>
    <s v="tt1219342"/>
    <x v="2169"/>
    <x v="2170"/>
    <n v="97"/>
    <x v="0"/>
    <n v="1.6166666666666667"/>
    <x v="5"/>
    <x v="5"/>
    <s v="Animation"/>
    <x v="17"/>
    <x v="0"/>
    <n v="86225"/>
    <n v="80000000"/>
    <x v="2172"/>
    <x v="2188"/>
    <x v="0"/>
    <x v="1906"/>
    <n v="23"/>
    <x v="9"/>
    <x v="96"/>
    <x v="0"/>
    <x v="603"/>
  </r>
  <r>
    <s v="tt1219827"/>
    <x v="2170"/>
    <x v="2171"/>
    <n v="107"/>
    <x v="0"/>
    <n v="1.7833333333333334"/>
    <x v="5"/>
    <x v="6"/>
    <s v="Drama"/>
    <x v="33"/>
    <x v="0"/>
    <n v="224309"/>
    <n v="110000000"/>
    <x v="2173"/>
    <x v="2189"/>
    <x v="0"/>
    <x v="1907"/>
    <n v="16"/>
    <x v="3"/>
    <x v="101"/>
    <x v="0"/>
    <x v="955"/>
  </r>
  <r>
    <s v="tt1220198"/>
    <x v="2171"/>
    <x v="2172"/>
    <n v="98"/>
    <x v="0"/>
    <n v="1.6333333333333333"/>
    <x v="7"/>
    <x v="9"/>
    <s v="Sci-Fi"/>
    <x v="32"/>
    <x v="3"/>
    <n v="80835"/>
    <n v="10000000"/>
    <x v="2174"/>
    <x v="2190"/>
    <x v="0"/>
    <x v="1908"/>
    <n v="24"/>
    <x v="4"/>
    <x v="86"/>
    <x v="0"/>
    <x v="956"/>
  </r>
  <r>
    <s v="tt1220634"/>
    <x v="2172"/>
    <x v="2173"/>
    <n v="96"/>
    <x v="0"/>
    <n v="1.6"/>
    <x v="5"/>
    <x v="10"/>
    <s v="Sci-Fi"/>
    <x v="24"/>
    <x v="3"/>
    <n v="177036"/>
    <n v="60000000"/>
    <x v="2175"/>
    <x v="2191"/>
    <x v="3"/>
    <x v="1909"/>
    <n v="2"/>
    <x v="9"/>
    <x v="96"/>
    <x v="0"/>
    <x v="300"/>
  </r>
  <r>
    <s v="tt1220719"/>
    <x v="2173"/>
    <x v="2174"/>
    <n v="106"/>
    <x v="0"/>
    <n v="1.7666666666666666"/>
    <x v="5"/>
    <x v="18"/>
    <s v="Drama"/>
    <x v="9"/>
    <x v="2"/>
    <n v="231090"/>
    <n v="11715578"/>
    <x v="2176"/>
    <x v="2192"/>
    <x v="0"/>
    <x v="1910"/>
    <n v="12"/>
    <x v="0"/>
    <x v="79"/>
    <x v="0"/>
    <x v="957"/>
  </r>
  <r>
    <s v="tt1222817"/>
    <x v="2174"/>
    <x v="2175"/>
    <n v="102"/>
    <x v="0"/>
    <n v="1.7"/>
    <x v="0"/>
    <x v="19"/>
    <s v="Fantasy"/>
    <x v="50"/>
    <x v="3"/>
    <n v="64172"/>
    <n v="80000000"/>
    <x v="2177"/>
    <x v="2193"/>
    <x v="0"/>
    <x v="1911"/>
    <n v="6"/>
    <x v="7"/>
    <x v="92"/>
    <x v="0"/>
    <x v="362"/>
  </r>
  <r>
    <s v="tt12261776"/>
    <x v="2175"/>
    <x v="2176"/>
    <n v="93"/>
    <x v="0"/>
    <n v="1.55"/>
    <x v="5"/>
    <x v="5"/>
    <s v="Drama"/>
    <x v="35"/>
    <x v="3"/>
    <n v="76738"/>
    <n v="45000000"/>
    <x v="2178"/>
    <x v="2194"/>
    <x v="0"/>
    <x v="1833"/>
    <m/>
    <x v="11"/>
    <x v="116"/>
    <x v="0"/>
    <x v="958"/>
  </r>
  <r>
    <s v="tt1226229"/>
    <x v="2176"/>
    <x v="2177"/>
    <n v="109"/>
    <x v="0"/>
    <n v="1.8166666666666667"/>
    <x v="0"/>
    <x v="8"/>
    <s v="unknows"/>
    <x v="33"/>
    <x v="0"/>
    <n v="184127"/>
    <n v="40000000"/>
    <x v="2179"/>
    <x v="2195"/>
    <x v="0"/>
    <x v="1912"/>
    <n v="25"/>
    <x v="12"/>
    <x v="96"/>
    <x v="0"/>
    <x v="799"/>
  </r>
  <r>
    <s v="tt1226273"/>
    <x v="2177"/>
    <x v="2178"/>
    <n v="117"/>
    <x v="0"/>
    <n v="1.95"/>
    <x v="5"/>
    <x v="5"/>
    <s v="Drama"/>
    <x v="5"/>
    <x v="0"/>
    <n v="97656"/>
    <n v="80000000"/>
    <x v="2180"/>
    <x v="2196"/>
    <x v="1"/>
    <x v="1913"/>
    <n v="28"/>
    <x v="1"/>
    <x v="96"/>
    <x v="0"/>
    <x v="293"/>
  </r>
  <r>
    <s v="tt1226753"/>
    <x v="2178"/>
    <x v="2179"/>
    <n v="113"/>
    <x v="0"/>
    <n v="1.8833333333333333"/>
    <x v="3"/>
    <x v="16"/>
    <s v="unknows"/>
    <x v="22"/>
    <x v="0"/>
    <n v="71237"/>
    <n v="20000000"/>
    <x v="2181"/>
    <x v="2197"/>
    <x v="0"/>
    <x v="1914"/>
    <n v="4"/>
    <x v="9"/>
    <x v="96"/>
    <x v="0"/>
    <x v="404"/>
  </r>
  <r>
    <s v="tt1226837"/>
    <x v="2179"/>
    <x v="2180"/>
    <n v="120"/>
    <x v="0"/>
    <n v="2"/>
    <x v="2"/>
    <x v="3"/>
    <s v="unknows"/>
    <x v="3"/>
    <x v="1"/>
    <n v="92429"/>
    <n v="25000000"/>
    <x v="2182"/>
    <x v="2198"/>
    <x v="1"/>
    <x v="1915"/>
    <n v="7"/>
    <x v="9"/>
    <x v="115"/>
    <x v="0"/>
    <x v="959"/>
  </r>
  <r>
    <s v="tt1228705"/>
    <x v="2180"/>
    <x v="2181"/>
    <n v="124"/>
    <x v="2"/>
    <n v="2.0666666666666669"/>
    <x v="5"/>
    <x v="4"/>
    <s v="unknows"/>
    <x v="17"/>
    <x v="0"/>
    <n v="852337"/>
    <n v="200000000"/>
    <x v="2183"/>
    <x v="2199"/>
    <x v="3"/>
    <x v="1916"/>
    <n v="26"/>
    <x v="8"/>
    <x v="96"/>
    <x v="0"/>
    <x v="560"/>
  </r>
  <r>
    <s v="tt1228987"/>
    <x v="2181"/>
    <x v="2182"/>
    <n v="116"/>
    <x v="0"/>
    <n v="1.9333333333333333"/>
    <x v="3"/>
    <x v="0"/>
    <s v="Horror"/>
    <x v="1"/>
    <x v="1"/>
    <n v="125951"/>
    <n v="20000000"/>
    <x v="2184"/>
    <x v="2200"/>
    <x v="1"/>
    <x v="1669"/>
    <n v="13"/>
    <x v="9"/>
    <x v="96"/>
    <x v="0"/>
    <x v="887"/>
  </r>
  <r>
    <s v="tt1229238"/>
    <x v="2182"/>
    <x v="2183"/>
    <n v="132"/>
    <x v="2"/>
    <n v="2.2000000000000002"/>
    <x v="5"/>
    <x v="5"/>
    <s v="Thriller"/>
    <x v="3"/>
    <x v="1"/>
    <n v="519751"/>
    <n v="145000000"/>
    <x v="2185"/>
    <x v="2201"/>
    <x v="3"/>
    <x v="1917"/>
    <n v="7"/>
    <x v="0"/>
    <x v="92"/>
    <x v="0"/>
    <x v="398"/>
  </r>
  <r>
    <s v="tt1229340"/>
    <x v="2183"/>
    <x v="2184"/>
    <n v="119"/>
    <x v="0"/>
    <n v="1.9833333333333334"/>
    <x v="0"/>
    <x v="11"/>
    <s v="unknows"/>
    <x v="33"/>
    <x v="0"/>
    <n v="189774"/>
    <n v="50000000"/>
    <x v="2186"/>
    <x v="2202"/>
    <x v="3"/>
    <x v="1918"/>
    <n v="24"/>
    <x v="5"/>
    <x v="88"/>
    <x v="0"/>
    <x v="597"/>
  </r>
  <r>
    <s v="tt1230414"/>
    <x v="2184"/>
    <x v="2185"/>
    <n v="121"/>
    <x v="2"/>
    <n v="2.0166666666666666"/>
    <x v="0"/>
    <x v="3"/>
    <s v="Romance"/>
    <x v="7"/>
    <x v="0"/>
    <n v="96989"/>
    <n v="85000000"/>
    <x v="2187"/>
    <x v="2203"/>
    <x v="3"/>
    <x v="1543"/>
    <n v="10"/>
    <x v="0"/>
    <x v="86"/>
    <x v="0"/>
    <x v="459"/>
  </r>
  <r>
    <s v="tt1231580"/>
    <x v="2185"/>
    <x v="2186"/>
    <n v="88"/>
    <x v="1"/>
    <n v="1.4666666666666666"/>
    <x v="1"/>
    <x v="2"/>
    <s v="Family"/>
    <x v="53"/>
    <x v="3"/>
    <n v="53012"/>
    <n v="75000000"/>
    <x v="2188"/>
    <x v="2204"/>
    <x v="3"/>
    <x v="1919"/>
    <n v="11"/>
    <x v="0"/>
    <x v="86"/>
    <x v="0"/>
    <x v="337"/>
  </r>
  <r>
    <s v="tt1231583"/>
    <x v="2186"/>
    <x v="2187"/>
    <n v="95"/>
    <x v="0"/>
    <n v="1.5833333333333333"/>
    <x v="0"/>
    <x v="3"/>
    <s v="unknows"/>
    <x v="7"/>
    <x v="0"/>
    <n v="354085"/>
    <n v="65000000"/>
    <x v="2189"/>
    <x v="2205"/>
    <x v="3"/>
    <x v="1920"/>
    <n v="31"/>
    <x v="4"/>
    <x v="96"/>
    <x v="0"/>
    <x v="467"/>
  </r>
  <r>
    <s v="tt1231587"/>
    <x v="2187"/>
    <x v="2188"/>
    <n v="99"/>
    <x v="0"/>
    <n v="1.65"/>
    <x v="0"/>
    <x v="4"/>
    <s v="unknows"/>
    <x v="0"/>
    <x v="0"/>
    <n v="183112"/>
    <n v="36000000"/>
    <x v="2190"/>
    <x v="2206"/>
    <x v="0"/>
    <x v="1921"/>
    <n v="17"/>
    <x v="3"/>
    <x v="96"/>
    <x v="0"/>
    <x v="639"/>
  </r>
  <r>
    <s v="tt1232200"/>
    <x v="2188"/>
    <x v="2189"/>
    <n v="116"/>
    <x v="0"/>
    <n v="1.9333333333333333"/>
    <x v="0"/>
    <x v="11"/>
    <s v="unknows"/>
    <x v="38"/>
    <x v="3"/>
    <n v="106523"/>
    <n v="70000000"/>
    <x v="2191"/>
    <x v="2207"/>
    <x v="2"/>
    <x v="1922"/>
    <n v="4"/>
    <x v="6"/>
    <x v="97"/>
    <x v="0"/>
    <x v="920"/>
  </r>
  <r>
    <s v="tt1232776"/>
    <x v="2189"/>
    <x v="2190"/>
    <n v="123"/>
    <x v="2"/>
    <n v="2.0499999999999998"/>
    <x v="3"/>
    <x v="11"/>
    <s v="unknows"/>
    <x v="21"/>
    <x v="1"/>
    <n v="64368"/>
    <n v="3000000"/>
    <x v="2192"/>
    <x v="2208"/>
    <x v="2"/>
    <x v="1403"/>
    <n v="14"/>
    <x v="12"/>
    <x v="86"/>
    <x v="0"/>
    <x v="960"/>
  </r>
  <r>
    <s v="tt1232829"/>
    <x v="2190"/>
    <x v="2191"/>
    <n v="109"/>
    <x v="0"/>
    <n v="1.8166666666666667"/>
    <x v="5"/>
    <x v="2"/>
    <s v="Crime"/>
    <x v="14"/>
    <x v="1"/>
    <n v="586563"/>
    <n v="42000000"/>
    <x v="2193"/>
    <x v="2209"/>
    <x v="3"/>
    <x v="1923"/>
    <n v="12"/>
    <x v="3"/>
    <x v="97"/>
    <x v="0"/>
    <x v="825"/>
  </r>
  <r>
    <s v="tt1233227"/>
    <x v="2191"/>
    <x v="2192"/>
    <n v="90"/>
    <x v="0"/>
    <n v="1.5"/>
    <x v="7"/>
    <x v="9"/>
    <s v="Thriller"/>
    <x v="34"/>
    <x v="0"/>
    <n v="122104"/>
    <n v="11000000"/>
    <x v="2194"/>
    <x v="2210"/>
    <x v="0"/>
    <x v="1924"/>
    <n v="22"/>
    <x v="4"/>
    <x v="86"/>
    <x v="0"/>
    <x v="961"/>
  </r>
  <r>
    <s v="tt1234548"/>
    <x v="2192"/>
    <x v="2193"/>
    <n v="94"/>
    <x v="0"/>
    <n v="1.5666666666666667"/>
    <x v="0"/>
    <x v="13"/>
    <s v="unknows"/>
    <x v="27"/>
    <x v="0"/>
    <n v="136288"/>
    <n v="25000000"/>
    <x v="2195"/>
    <x v="2211"/>
    <x v="0"/>
    <x v="1925"/>
    <n v="8"/>
    <x v="9"/>
    <x v="86"/>
    <x v="0"/>
    <x v="962"/>
  </r>
  <r>
    <s v="tt1234719"/>
    <x v="178"/>
    <x v="178"/>
    <n v="93"/>
    <x v="0"/>
    <n v="1.55"/>
    <x v="5"/>
    <x v="3"/>
    <s v="War"/>
    <x v="39"/>
    <x v="3"/>
    <n v="79661"/>
    <n v="65000000"/>
    <x v="2196"/>
    <x v="2212"/>
    <x v="2"/>
    <x v="1926"/>
    <n v="27"/>
    <x v="9"/>
    <x v="97"/>
    <x v="0"/>
    <x v="963"/>
  </r>
  <r>
    <s v="tt1234721"/>
    <x v="272"/>
    <x v="272"/>
    <n v="117"/>
    <x v="0"/>
    <n v="1.95"/>
    <x v="5"/>
    <x v="6"/>
    <s v="Sci-Fi"/>
    <x v="28"/>
    <x v="0"/>
    <n v="236560"/>
    <n v="100000000"/>
    <x v="2197"/>
    <x v="2213"/>
    <x v="3"/>
    <x v="1927"/>
    <n v="30"/>
    <x v="1"/>
    <x v="89"/>
    <x v="0"/>
    <x v="830"/>
  </r>
  <r>
    <s v="tt1235166"/>
    <x v="2193"/>
    <x v="2194"/>
    <n v="155"/>
    <x v="2"/>
    <n v="2.5833333333333335"/>
    <x v="4"/>
    <x v="3"/>
    <s v="unknows"/>
    <x v="10"/>
    <x v="1"/>
    <n v="101162"/>
    <n v="13000000"/>
    <x v="2198"/>
    <x v="2214"/>
    <x v="1"/>
    <x v="1903"/>
    <n v="16"/>
    <x v="12"/>
    <x v="86"/>
    <x v="0"/>
    <x v="964"/>
  </r>
  <r>
    <s v="tt1235522"/>
    <x v="2194"/>
    <x v="2195"/>
    <n v="109"/>
    <x v="0"/>
    <n v="1.8166666666666667"/>
    <x v="5"/>
    <x v="6"/>
    <s v="Drama"/>
    <x v="28"/>
    <x v="0"/>
    <n v="82698"/>
    <n v="35000000"/>
    <x v="2199"/>
    <x v="2215"/>
    <x v="2"/>
    <x v="1928"/>
    <n v="18"/>
    <x v="1"/>
    <x v="88"/>
    <x v="0"/>
    <x v="965"/>
  </r>
  <r>
    <s v="tt12361974"/>
    <x v="2195"/>
    <x v="2196"/>
    <n v="242"/>
    <x v="2"/>
    <n v="4.0333333333333332"/>
    <x v="5"/>
    <x v="5"/>
    <s v="Fantasy"/>
    <x v="4"/>
    <x v="1"/>
    <n v="426667"/>
    <n v="300000000"/>
    <x v="12"/>
    <x v="2216"/>
    <x v="2"/>
    <x v="1929"/>
    <n v="18"/>
    <x v="3"/>
    <x v="109"/>
    <x v="0"/>
    <x v="603"/>
  </r>
  <r>
    <s v="tt1240982"/>
    <x v="2196"/>
    <x v="2197"/>
    <n v="102"/>
    <x v="0"/>
    <n v="1.7"/>
    <x v="5"/>
    <x v="5"/>
    <s v="Comedy"/>
    <x v="38"/>
    <x v="3"/>
    <n v="103648"/>
    <n v="49900000"/>
    <x v="2200"/>
    <x v="2217"/>
    <x v="2"/>
    <x v="1930"/>
    <n v="8"/>
    <x v="8"/>
    <x v="92"/>
    <x v="0"/>
    <x v="843"/>
  </r>
  <r>
    <s v="tt12412888"/>
    <x v="2197"/>
    <x v="2198"/>
    <n v="122"/>
    <x v="2"/>
    <n v="2.0333333333333332"/>
    <x v="5"/>
    <x v="5"/>
    <s v="Comedy"/>
    <x v="7"/>
    <x v="0"/>
    <n v="81515"/>
    <n v="110000000"/>
    <x v="2201"/>
    <x v="2218"/>
    <x v="3"/>
    <x v="1931"/>
    <n v="27"/>
    <x v="3"/>
    <x v="114"/>
    <x v="0"/>
    <x v="966"/>
  </r>
  <r>
    <s v="tt1241317"/>
    <x v="2198"/>
    <x v="2199"/>
    <n v="101"/>
    <x v="0"/>
    <n v="1.6833333333333333"/>
    <x v="4"/>
    <x v="3"/>
    <s v="Fantasy"/>
    <x v="48"/>
    <x v="3"/>
    <n v="89150"/>
    <n v="50000000"/>
    <x v="12"/>
    <x v="2219"/>
    <x v="2"/>
    <x v="1932"/>
    <n v="24"/>
    <x v="10"/>
    <x v="101"/>
    <x v="0"/>
    <x v="967"/>
  </r>
  <r>
    <s v="tt1242432"/>
    <x v="2199"/>
    <x v="2200"/>
    <n v="108"/>
    <x v="0"/>
    <n v="1.8"/>
    <x v="7"/>
    <x v="16"/>
    <s v="unknows"/>
    <x v="27"/>
    <x v="0"/>
    <n v="90759"/>
    <n v="2000000"/>
    <x v="2202"/>
    <x v="2220"/>
    <x v="2"/>
    <x v="1933"/>
    <n v="1"/>
    <x v="12"/>
    <x v="96"/>
    <x v="0"/>
    <x v="968"/>
  </r>
  <r>
    <s v="tt1242460"/>
    <x v="2200"/>
    <x v="2201"/>
    <n v="112"/>
    <x v="0"/>
    <n v="1.8666666666666667"/>
    <x v="3"/>
    <x v="9"/>
    <s v="Thriller"/>
    <x v="15"/>
    <x v="1"/>
    <n v="164424"/>
    <n v="7000000"/>
    <x v="2203"/>
    <x v="2221"/>
    <x v="1"/>
    <x v="1934"/>
    <n v="12"/>
    <x v="12"/>
    <x v="92"/>
    <x v="0"/>
    <x v="969"/>
  </r>
  <r>
    <s v="tt1243957"/>
    <x v="2201"/>
    <x v="2202"/>
    <n v="103"/>
    <x v="0"/>
    <n v="1.7166666666666666"/>
    <x v="5"/>
    <x v="16"/>
    <s v="unknows"/>
    <x v="34"/>
    <x v="0"/>
    <n v="252837"/>
    <n v="100000000"/>
    <x v="2204"/>
    <x v="2222"/>
    <x v="3"/>
    <x v="1687"/>
    <n v="6"/>
    <x v="0"/>
    <x v="96"/>
    <x v="0"/>
    <x v="677"/>
  </r>
  <r>
    <s v="tt1243974"/>
    <x v="2202"/>
    <x v="2203"/>
    <n v="105"/>
    <x v="0"/>
    <n v="1.75"/>
    <x v="0"/>
    <x v="3"/>
    <s v="Romance"/>
    <x v="35"/>
    <x v="3"/>
    <n v="69888"/>
    <n v="37000000"/>
    <x v="2205"/>
    <x v="2223"/>
    <x v="2"/>
    <x v="1935"/>
    <n v="27"/>
    <x v="12"/>
    <x v="91"/>
    <x v="0"/>
    <x v="317"/>
  </r>
  <r>
    <s v="tt1245112"/>
    <x v="2203"/>
    <x v="2204"/>
    <n v="85"/>
    <x v="1"/>
    <n v="1.4166666666666667"/>
    <x v="7"/>
    <x v="16"/>
    <s v="unknows"/>
    <x v="7"/>
    <x v="0"/>
    <n v="77313"/>
    <n v="5600000"/>
    <x v="2206"/>
    <x v="2224"/>
    <x v="0"/>
    <x v="1936"/>
    <n v="2"/>
    <x v="9"/>
    <x v="86"/>
    <x v="0"/>
    <x v="970"/>
  </r>
  <r>
    <s v="tt1245492"/>
    <x v="2204"/>
    <x v="2205"/>
    <n v="107"/>
    <x v="0"/>
    <n v="1.7833333333333334"/>
    <x v="0"/>
    <x v="0"/>
    <s v="unknows"/>
    <x v="5"/>
    <x v="0"/>
    <n v="428655"/>
    <n v="32000000"/>
    <x v="2207"/>
    <x v="2225"/>
    <x v="0"/>
    <x v="1937"/>
    <n v="3"/>
    <x v="6"/>
    <x v="88"/>
    <x v="0"/>
    <x v="971"/>
  </r>
  <r>
    <s v="tt1245526"/>
    <x v="2205"/>
    <x v="2206"/>
    <n v="111"/>
    <x v="0"/>
    <n v="1.85"/>
    <x v="5"/>
    <x v="2"/>
    <s v="Crime"/>
    <x v="16"/>
    <x v="1"/>
    <n v="319631"/>
    <n v="58000000"/>
    <x v="2208"/>
    <x v="2226"/>
    <x v="3"/>
    <x v="1938"/>
    <n v="29"/>
    <x v="9"/>
    <x v="96"/>
    <x v="0"/>
    <x v="680"/>
  </r>
  <r>
    <s v="tt1250777"/>
    <x v="2206"/>
    <x v="2207"/>
    <n v="117"/>
    <x v="0"/>
    <n v="1.95"/>
    <x v="5"/>
    <x v="2"/>
    <s v="Crime"/>
    <x v="2"/>
    <x v="1"/>
    <n v="584109"/>
    <n v="30000000"/>
    <x v="2209"/>
    <x v="2227"/>
    <x v="0"/>
    <x v="1939"/>
    <n v="12"/>
    <x v="3"/>
    <x v="96"/>
    <x v="0"/>
    <x v="774"/>
  </r>
  <r>
    <s v="tt12536294"/>
    <x v="2207"/>
    <x v="2208"/>
    <n v="117"/>
    <x v="0"/>
    <n v="1.95"/>
    <x v="2"/>
    <x v="3"/>
    <s v="unknows"/>
    <x v="5"/>
    <x v="0"/>
    <n v="74481"/>
    <n v="18000000"/>
    <x v="2210"/>
    <x v="2228"/>
    <x v="1"/>
    <x v="1848"/>
    <n v="3"/>
    <x v="9"/>
    <x v="109"/>
    <x v="0"/>
    <x v="972"/>
  </r>
  <r>
    <s v="tt1253863"/>
    <x v="2208"/>
    <x v="2209"/>
    <n v="102"/>
    <x v="0"/>
    <n v="1.7"/>
    <x v="5"/>
    <x v="3"/>
    <s v="War"/>
    <x v="27"/>
    <x v="0"/>
    <n v="311823"/>
    <n v="110000000"/>
    <x v="2211"/>
    <x v="2229"/>
    <x v="3"/>
    <x v="1940"/>
    <n v="4"/>
    <x v="3"/>
    <x v="89"/>
    <x v="0"/>
    <x v="973"/>
  </r>
  <r>
    <s v="tt1253864"/>
    <x v="2209"/>
    <x v="2210"/>
    <n v="110"/>
    <x v="0"/>
    <n v="1.8333333333333333"/>
    <x v="5"/>
    <x v="3"/>
    <s v="Fantasy"/>
    <x v="34"/>
    <x v="0"/>
    <n v="174506"/>
    <n v="75000000"/>
    <x v="2212"/>
    <x v="2230"/>
    <x v="3"/>
    <x v="1941"/>
    <n v="10"/>
    <x v="5"/>
    <x v="92"/>
    <x v="0"/>
    <x v="461"/>
  </r>
  <r>
    <s v="tt1255953"/>
    <x v="2210"/>
    <x v="2211"/>
    <n v="131"/>
    <x v="2"/>
    <n v="2.1833333333333331"/>
    <x v="3"/>
    <x v="9"/>
    <s v="War"/>
    <x v="6"/>
    <x v="2"/>
    <n v="191106"/>
    <n v="6800000"/>
    <x v="2213"/>
    <x v="2231"/>
    <x v="2"/>
    <x v="1730"/>
    <n v="3"/>
    <x v="9"/>
    <x v="96"/>
    <x v="0"/>
    <x v="926"/>
  </r>
  <r>
    <s v="tt1258972"/>
    <x v="2211"/>
    <x v="2212"/>
    <n v="95"/>
    <x v="0"/>
    <n v="1.5833333333333333"/>
    <x v="5"/>
    <x v="11"/>
    <s v="unknows"/>
    <x v="35"/>
    <x v="3"/>
    <n v="63876"/>
    <n v="15000000"/>
    <x v="2214"/>
    <x v="2232"/>
    <x v="1"/>
    <x v="1672"/>
    <n v="25"/>
    <x v="4"/>
    <x v="97"/>
    <x v="0"/>
    <x v="974"/>
  </r>
  <r>
    <s v="tt12593682"/>
    <x v="2212"/>
    <x v="2213"/>
    <n v="127"/>
    <x v="2"/>
    <n v="2.1166666666666667"/>
    <x v="5"/>
    <x v="2"/>
    <s v="Thriller"/>
    <x v="21"/>
    <x v="1"/>
    <n v="392277"/>
    <n v="85900000"/>
    <x v="2215"/>
    <x v="2233"/>
    <x v="3"/>
    <x v="1799"/>
    <n v="18"/>
    <x v="7"/>
    <x v="114"/>
    <x v="0"/>
    <x v="975"/>
  </r>
  <r>
    <s v="tt1259521"/>
    <x v="2213"/>
    <x v="2214"/>
    <n v="95"/>
    <x v="0"/>
    <n v="1.5833333333333333"/>
    <x v="7"/>
    <x v="9"/>
    <s v="Thriller"/>
    <x v="16"/>
    <x v="1"/>
    <n v="441473"/>
    <n v="30000000"/>
    <x v="2216"/>
    <x v="2234"/>
    <x v="0"/>
    <x v="1777"/>
    <n v="11"/>
    <x v="0"/>
    <x v="92"/>
    <x v="0"/>
    <x v="976"/>
  </r>
  <r>
    <s v="tt1259528"/>
    <x v="2214"/>
    <x v="2215"/>
    <n v="140"/>
    <x v="2"/>
    <n v="2.3333333333333335"/>
    <x v="5"/>
    <x v="6"/>
    <s v="Drama"/>
    <x v="16"/>
    <x v="1"/>
    <n v="120380"/>
    <n v="30000000"/>
    <x v="2217"/>
    <x v="2235"/>
    <x v="0"/>
    <x v="1942"/>
    <n v="18"/>
    <x v="1"/>
    <x v="115"/>
    <x v="0"/>
    <x v="977"/>
  </r>
  <r>
    <s v="tt1259571"/>
    <x v="2215"/>
    <x v="2216"/>
    <n v="130"/>
    <x v="2"/>
    <n v="2.1666666666666665"/>
    <x v="1"/>
    <x v="3"/>
    <s v="Fantasy"/>
    <x v="56"/>
    <x v="3"/>
    <n v="295308"/>
    <n v="50000000"/>
    <x v="2218"/>
    <x v="2236"/>
    <x v="3"/>
    <x v="1943"/>
    <n v="16"/>
    <x v="5"/>
    <x v="86"/>
    <x v="0"/>
    <x v="642"/>
  </r>
  <r>
    <s v="tt1261945"/>
    <x v="2216"/>
    <x v="2217"/>
    <n v="146"/>
    <x v="2"/>
    <n v="2.4333333333333331"/>
    <x v="0"/>
    <x v="3"/>
    <s v="Romance"/>
    <x v="53"/>
    <x v="3"/>
    <n v="82969"/>
    <n v="100000000"/>
    <x v="2219"/>
    <x v="2237"/>
    <x v="3"/>
    <x v="1944"/>
    <n v="27"/>
    <x v="12"/>
    <x v="96"/>
    <x v="0"/>
    <x v="863"/>
  </r>
  <r>
    <s v="tt1262416"/>
    <x v="2217"/>
    <x v="2218"/>
    <n v="111"/>
    <x v="0"/>
    <n v="1.85"/>
    <x v="0"/>
    <x v="10"/>
    <s v="Mystery"/>
    <x v="27"/>
    <x v="0"/>
    <n v="167450"/>
    <n v="40000000"/>
    <x v="2220"/>
    <x v="2238"/>
    <x v="0"/>
    <x v="1945"/>
    <n v="11"/>
    <x v="8"/>
    <x v="92"/>
    <x v="0"/>
    <x v="111"/>
  </r>
  <r>
    <s v="tt1263670"/>
    <x v="2218"/>
    <x v="2219"/>
    <n v="112"/>
    <x v="0"/>
    <n v="1.8666666666666667"/>
    <x v="3"/>
    <x v="8"/>
    <s v="Romance"/>
    <x v="14"/>
    <x v="1"/>
    <n v="93415"/>
    <n v="7000000"/>
    <x v="2221"/>
    <x v="2239"/>
    <x v="0"/>
    <x v="1946"/>
    <n v="6"/>
    <x v="0"/>
    <x v="86"/>
    <x v="0"/>
    <x v="949"/>
  </r>
  <r>
    <s v="tt1267297"/>
    <x v="694"/>
    <x v="694"/>
    <n v="98"/>
    <x v="0"/>
    <n v="1.6333333333333333"/>
    <x v="5"/>
    <x v="5"/>
    <s v="Fantasy"/>
    <x v="34"/>
    <x v="0"/>
    <n v="162391"/>
    <n v="100000000"/>
    <x v="2222"/>
    <x v="2240"/>
    <x v="3"/>
    <x v="1947"/>
    <n v="23"/>
    <x v="7"/>
    <x v="89"/>
    <x v="0"/>
    <x v="382"/>
  </r>
  <r>
    <s v="tt1268799"/>
    <x v="2219"/>
    <x v="2220"/>
    <n v="90"/>
    <x v="0"/>
    <n v="1.5"/>
    <x v="1"/>
    <x v="2"/>
    <s v="unknows"/>
    <x v="27"/>
    <x v="0"/>
    <n v="71729"/>
    <n v="19000000"/>
    <x v="2223"/>
    <x v="2241"/>
    <x v="0"/>
    <x v="1884"/>
    <n v="4"/>
    <x v="5"/>
    <x v="92"/>
    <x v="0"/>
    <x v="978"/>
  </r>
  <r>
    <s v="tt1270262"/>
    <x v="2220"/>
    <x v="2221"/>
    <n v="109"/>
    <x v="0"/>
    <n v="1.8166666666666667"/>
    <x v="2"/>
    <x v="3"/>
    <s v="Thriller"/>
    <x v="1"/>
    <x v="1"/>
    <n v="63509"/>
    <n v="19100000"/>
    <x v="2224"/>
    <x v="2242"/>
    <x v="2"/>
    <x v="1948"/>
    <n v="22"/>
    <x v="1"/>
    <x v="92"/>
    <x v="0"/>
    <x v="338"/>
  </r>
  <r>
    <s v="tt1270761"/>
    <x v="2221"/>
    <x v="2222"/>
    <n v="99"/>
    <x v="0"/>
    <n v="1.65"/>
    <x v="8"/>
    <x v="10"/>
    <s v="Thriller"/>
    <x v="38"/>
    <x v="3"/>
    <n v="50255"/>
    <n v="25000000"/>
    <x v="2225"/>
    <x v="2243"/>
    <x v="0"/>
    <x v="1949"/>
    <n v="6"/>
    <x v="5"/>
    <x v="96"/>
    <x v="0"/>
    <x v="979"/>
  </r>
  <r>
    <s v="tt1270797"/>
    <x v="2222"/>
    <x v="2223"/>
    <n v="112"/>
    <x v="0"/>
    <n v="1.8666666666666667"/>
    <x v="5"/>
    <x v="5"/>
    <s v="Sci-Fi"/>
    <x v="5"/>
    <x v="0"/>
    <n v="522423"/>
    <n v="100000000"/>
    <x v="2226"/>
    <x v="2244"/>
    <x v="3"/>
    <x v="1950"/>
    <n v="1"/>
    <x v="4"/>
    <x v="115"/>
    <x v="0"/>
    <x v="925"/>
  </r>
  <r>
    <s v="tt1270798"/>
    <x v="2223"/>
    <x v="2224"/>
    <n v="131"/>
    <x v="2"/>
    <n v="2.1833333333333331"/>
    <x v="5"/>
    <x v="4"/>
    <s v="unknows"/>
    <x v="8"/>
    <x v="1"/>
    <n v="713685"/>
    <n v="160000000"/>
    <x v="2227"/>
    <x v="2245"/>
    <x v="3"/>
    <x v="1951"/>
    <n v="25"/>
    <x v="12"/>
    <x v="92"/>
    <x v="0"/>
    <x v="774"/>
  </r>
  <r>
    <s v="tt1272878"/>
    <x v="2224"/>
    <x v="2225"/>
    <n v="109"/>
    <x v="0"/>
    <n v="1.8166666666666667"/>
    <x v="5"/>
    <x v="2"/>
    <s v="Thriller"/>
    <x v="13"/>
    <x v="0"/>
    <n v="222041"/>
    <n v="61000000"/>
    <x v="2228"/>
    <x v="2246"/>
    <x v="0"/>
    <x v="1952"/>
    <n v="30"/>
    <x v="7"/>
    <x v="88"/>
    <x v="0"/>
    <x v="980"/>
  </r>
  <r>
    <s v="tt1276104"/>
    <x v="2225"/>
    <x v="2226"/>
    <n v="119"/>
    <x v="0"/>
    <n v="1.9833333333333334"/>
    <x v="5"/>
    <x v="3"/>
    <s v="Sci-Fi"/>
    <x v="3"/>
    <x v="1"/>
    <n v="594344"/>
    <n v="30000000"/>
    <x v="2229"/>
    <x v="2247"/>
    <x v="3"/>
    <x v="1953"/>
    <n v="6"/>
    <x v="9"/>
    <x v="97"/>
    <x v="0"/>
    <x v="652"/>
  </r>
  <r>
    <s v="tt1277953"/>
    <x v="2226"/>
    <x v="2227"/>
    <n v="95"/>
    <x v="0"/>
    <n v="1.5833333333333333"/>
    <x v="1"/>
    <x v="1"/>
    <s v="Comedy"/>
    <x v="22"/>
    <x v="0"/>
    <n v="193322"/>
    <n v="145000000"/>
    <x v="2230"/>
    <x v="2248"/>
    <x v="3"/>
    <x v="1954"/>
    <n v="18"/>
    <x v="12"/>
    <x v="97"/>
    <x v="0"/>
    <x v="981"/>
  </r>
  <r>
    <s v="tt1278340"/>
    <x v="2227"/>
    <x v="2228"/>
    <n v="92"/>
    <x v="0"/>
    <n v="1.5333333333333334"/>
    <x v="0"/>
    <x v="0"/>
    <s v="Horror"/>
    <x v="33"/>
    <x v="0"/>
    <n v="69239"/>
    <n v="800000"/>
    <x v="2231"/>
    <x v="2249"/>
    <x v="1"/>
    <x v="1837"/>
    <n v="9"/>
    <x v="1"/>
    <x v="86"/>
    <x v="0"/>
    <x v="946"/>
  </r>
  <r>
    <s v="tt12789558"/>
    <x v="2228"/>
    <x v="2229"/>
    <n v="98"/>
    <x v="0"/>
    <n v="1.6333333333333333"/>
    <x v="2"/>
    <x v="3"/>
    <s v="Romance"/>
    <x v="14"/>
    <x v="1"/>
    <n v="85124"/>
    <n v="11000000"/>
    <x v="2232"/>
    <x v="2250"/>
    <x v="0"/>
    <x v="1955"/>
    <n v="2"/>
    <x v="9"/>
    <x v="109"/>
    <x v="0"/>
    <x v="245"/>
  </r>
  <r>
    <s v="tt1279935"/>
    <x v="2229"/>
    <x v="2230"/>
    <n v="88"/>
    <x v="1"/>
    <n v="1.4666666666666666"/>
    <x v="0"/>
    <x v="6"/>
    <s v="Romance"/>
    <x v="33"/>
    <x v="0"/>
    <n v="169572"/>
    <n v="55000000"/>
    <x v="2233"/>
    <x v="2251"/>
    <x v="0"/>
    <x v="1956"/>
    <n v="6"/>
    <x v="8"/>
    <x v="96"/>
    <x v="0"/>
    <x v="543"/>
  </r>
  <r>
    <s v="tt1282140"/>
    <x v="2230"/>
    <x v="2231"/>
    <n v="92"/>
    <x v="0"/>
    <n v="1.5333333333333334"/>
    <x v="0"/>
    <x v="3"/>
    <s v="Romance"/>
    <x v="16"/>
    <x v="1"/>
    <n v="409068"/>
    <n v="8000000"/>
    <x v="2234"/>
    <x v="2252"/>
    <x v="0"/>
    <x v="1957"/>
    <n v="11"/>
    <x v="9"/>
    <x v="96"/>
    <x v="0"/>
    <x v="982"/>
  </r>
  <r>
    <s v="tt1284575"/>
    <x v="2231"/>
    <x v="2232"/>
    <n v="92"/>
    <x v="0"/>
    <n v="1.5333333333333334"/>
    <x v="0"/>
    <x v="7"/>
    <s v="unknows"/>
    <x v="29"/>
    <x v="3"/>
    <n v="210039"/>
    <n v="20000000"/>
    <x v="2235"/>
    <x v="2253"/>
    <x v="3"/>
    <x v="1958"/>
    <n v="17"/>
    <x v="6"/>
    <x v="92"/>
    <x v="0"/>
    <x v="516"/>
  </r>
  <r>
    <s v="tt1285016"/>
    <x v="2232"/>
    <x v="2233"/>
    <n v="120"/>
    <x v="0"/>
    <n v="2"/>
    <x v="2"/>
    <x v="3"/>
    <s v="unknows"/>
    <x v="10"/>
    <x v="1"/>
    <n v="740185"/>
    <n v="40000000"/>
    <x v="2236"/>
    <x v="2254"/>
    <x v="3"/>
    <x v="1959"/>
    <n v="24"/>
    <x v="9"/>
    <x v="96"/>
    <x v="0"/>
    <x v="221"/>
  </r>
  <r>
    <s v="tt1285241"/>
    <x v="2233"/>
    <x v="2234"/>
    <n v="148"/>
    <x v="2"/>
    <n v="2.4666666666666668"/>
    <x v="5"/>
    <x v="6"/>
    <s v="Thriller"/>
    <x v="1"/>
    <x v="1"/>
    <n v="56851"/>
    <n v="16700000"/>
    <x v="2237"/>
    <x v="2255"/>
    <x v="2"/>
    <x v="1795"/>
    <n v="22"/>
    <x v="0"/>
    <x v="92"/>
    <x v="0"/>
    <x v="983"/>
  </r>
  <r>
    <s v="tt1288558"/>
    <x v="2234"/>
    <x v="2235"/>
    <n v="91"/>
    <x v="0"/>
    <n v="1.5166666666666666"/>
    <x v="7"/>
    <x v="11"/>
    <s v="unknows"/>
    <x v="7"/>
    <x v="0"/>
    <n v="193811"/>
    <n v="17000000"/>
    <x v="2238"/>
    <x v="2256"/>
    <x v="0"/>
    <x v="1568"/>
    <n v="8"/>
    <x v="3"/>
    <x v="88"/>
    <x v="0"/>
    <x v="984"/>
  </r>
  <r>
    <s v="tt1289401"/>
    <x v="168"/>
    <x v="168"/>
    <n v="117"/>
    <x v="0"/>
    <n v="1.95"/>
    <x v="5"/>
    <x v="2"/>
    <s v="Fantasy"/>
    <x v="22"/>
    <x v="0"/>
    <n v="240919"/>
    <n v="144000000"/>
    <x v="2239"/>
    <x v="2257"/>
    <x v="0"/>
    <x v="1960"/>
    <n v="9"/>
    <x v="7"/>
    <x v="103"/>
    <x v="0"/>
    <x v="985"/>
  </r>
  <r>
    <s v="tt1289406"/>
    <x v="2235"/>
    <x v="2236"/>
    <n v="103"/>
    <x v="0"/>
    <n v="1.7166666666666666"/>
    <x v="5"/>
    <x v="6"/>
    <s v="Drama"/>
    <x v="14"/>
    <x v="1"/>
    <n v="90311"/>
    <n v="7300000"/>
    <x v="2240"/>
    <x v="2258"/>
    <x v="1"/>
    <x v="1626"/>
    <n v="12"/>
    <x v="9"/>
    <x v="86"/>
    <x v="0"/>
    <x v="986"/>
  </r>
  <r>
    <s v="tt1291150"/>
    <x v="375"/>
    <x v="375"/>
    <n v="101"/>
    <x v="0"/>
    <n v="1.6833333333333333"/>
    <x v="5"/>
    <x v="5"/>
    <s v="Comedy"/>
    <x v="24"/>
    <x v="3"/>
    <n v="217729"/>
    <n v="125000000"/>
    <x v="2241"/>
    <x v="2259"/>
    <x v="3"/>
    <x v="1961"/>
    <n v="3"/>
    <x v="10"/>
    <x v="89"/>
    <x v="0"/>
    <x v="686"/>
  </r>
  <r>
    <s v="tt1291584"/>
    <x v="2236"/>
    <x v="2237"/>
    <n v="140"/>
    <x v="2"/>
    <n v="2.3333333333333335"/>
    <x v="5"/>
    <x v="3"/>
    <s v="Sport"/>
    <x v="12"/>
    <x v="2"/>
    <n v="489717"/>
    <n v="25000000"/>
    <x v="2242"/>
    <x v="2260"/>
    <x v="2"/>
    <x v="1890"/>
    <n v="9"/>
    <x v="9"/>
    <x v="92"/>
    <x v="0"/>
    <x v="590"/>
  </r>
  <r>
    <s v="tt1292566"/>
    <x v="2237"/>
    <x v="2238"/>
    <n v="110"/>
    <x v="0"/>
    <n v="1.8333333333333333"/>
    <x v="0"/>
    <x v="3"/>
    <s v="Romance"/>
    <x v="28"/>
    <x v="0"/>
    <n v="92428"/>
    <n v="38000000"/>
    <x v="2243"/>
    <x v="2261"/>
    <x v="0"/>
    <x v="1962"/>
    <n v="3"/>
    <x v="2"/>
    <x v="103"/>
    <x v="0"/>
    <x v="987"/>
  </r>
  <r>
    <s v="tt1293847"/>
    <x v="2238"/>
    <x v="2239"/>
    <n v="107"/>
    <x v="0"/>
    <n v="1.7833333333333334"/>
    <x v="5"/>
    <x v="5"/>
    <s v="Thriller"/>
    <x v="50"/>
    <x v="3"/>
    <n v="95985"/>
    <n v="85000000"/>
    <x v="2244"/>
    <x v="2262"/>
    <x v="3"/>
    <x v="1963"/>
    <n v="5"/>
    <x v="1"/>
    <x v="101"/>
    <x v="0"/>
    <x v="605"/>
  </r>
  <r>
    <s v="tt1294226"/>
    <x v="2239"/>
    <x v="2240"/>
    <n v="108"/>
    <x v="0"/>
    <n v="1.8"/>
    <x v="3"/>
    <x v="8"/>
    <s v="Romance"/>
    <x v="34"/>
    <x v="0"/>
    <n v="91318"/>
    <n v="20000000"/>
    <x v="2245"/>
    <x v="2263"/>
    <x v="0"/>
    <x v="1964"/>
    <n v="31"/>
    <x v="3"/>
    <x v="96"/>
    <x v="0"/>
    <x v="988"/>
  </r>
  <r>
    <s v="tt1298644"/>
    <x v="2240"/>
    <x v="2241"/>
    <n v="93"/>
    <x v="0"/>
    <n v="1.55"/>
    <x v="0"/>
    <x v="6"/>
    <s v="unknows"/>
    <x v="35"/>
    <x v="3"/>
    <n v="64002"/>
    <n v="21000000"/>
    <x v="2246"/>
    <x v="2264"/>
    <x v="0"/>
    <x v="1965"/>
    <n v="8"/>
    <x v="12"/>
    <x v="94"/>
    <x v="0"/>
    <x v="989"/>
  </r>
  <r>
    <s v="tt1298649"/>
    <x v="2241"/>
    <x v="2242"/>
    <n v="102"/>
    <x v="0"/>
    <n v="1.7"/>
    <x v="0"/>
    <x v="4"/>
    <s v="unknows"/>
    <x v="36"/>
    <x v="3"/>
    <n v="131721"/>
    <n v="68000000"/>
    <x v="2247"/>
    <x v="2265"/>
    <x v="1"/>
    <x v="1966"/>
    <n v="27"/>
    <x v="7"/>
    <x v="97"/>
    <x v="0"/>
    <x v="990"/>
  </r>
  <r>
    <s v="tt1298650"/>
    <x v="2242"/>
    <x v="2243"/>
    <n v="137"/>
    <x v="2"/>
    <n v="2.2833333333333332"/>
    <x v="5"/>
    <x v="5"/>
    <s v="Fantasy"/>
    <x v="5"/>
    <x v="0"/>
    <n v="552425"/>
    <n v="250000000"/>
    <x v="2248"/>
    <x v="2266"/>
    <x v="3"/>
    <x v="1967"/>
    <n v="7"/>
    <x v="12"/>
    <x v="92"/>
    <x v="0"/>
    <x v="538"/>
  </r>
  <r>
    <s v="tt1300851"/>
    <x v="2243"/>
    <x v="2244"/>
    <n v="118"/>
    <x v="0"/>
    <n v="1.9666666666666666"/>
    <x v="5"/>
    <x v="6"/>
    <s v="Thriller"/>
    <x v="27"/>
    <x v="0"/>
    <n v="66256"/>
    <n v="8000000"/>
    <x v="2249"/>
    <x v="2267"/>
    <x v="1"/>
    <x v="1968"/>
    <n v="19"/>
    <x v="4"/>
    <x v="86"/>
    <x v="0"/>
    <x v="414"/>
  </r>
  <r>
    <s v="tt1300854"/>
    <x v="2244"/>
    <x v="2245"/>
    <n v="130"/>
    <x v="2"/>
    <n v="2.1666666666666665"/>
    <x v="5"/>
    <x v="5"/>
    <s v="Sci-Fi"/>
    <x v="1"/>
    <x v="1"/>
    <n v="884221"/>
    <n v="200000000"/>
    <x v="2250"/>
    <x v="2268"/>
    <x v="3"/>
    <x v="1969"/>
    <n v="14"/>
    <x v="8"/>
    <x v="88"/>
    <x v="0"/>
    <x v="622"/>
  </r>
  <r>
    <s v="tt1302006"/>
    <x v="2245"/>
    <x v="2246"/>
    <n v="209"/>
    <x v="2"/>
    <n v="3.4833333333333334"/>
    <x v="2"/>
    <x v="6"/>
    <s v="Drama"/>
    <x v="10"/>
    <x v="1"/>
    <n v="417627"/>
    <n v="159000000"/>
    <x v="2251"/>
    <x v="2269"/>
    <x v="2"/>
    <x v="1970"/>
    <n v="27"/>
    <x v="9"/>
    <x v="94"/>
    <x v="0"/>
    <x v="22"/>
  </r>
  <r>
    <s v="tt1302011"/>
    <x v="2246"/>
    <x v="2247"/>
    <n v="90"/>
    <x v="0"/>
    <n v="1.5"/>
    <x v="5"/>
    <x v="5"/>
    <s v="Animation"/>
    <x v="14"/>
    <x v="1"/>
    <n v="307265"/>
    <n v="150000000"/>
    <x v="2252"/>
    <x v="2270"/>
    <x v="3"/>
    <x v="1971"/>
    <n v="22"/>
    <x v="12"/>
    <x v="92"/>
    <x v="0"/>
    <x v="991"/>
  </r>
  <r>
    <s v="tt1305806"/>
    <x v="2247"/>
    <x v="2248"/>
    <n v="129"/>
    <x v="2"/>
    <n v="2.15"/>
    <x v="3"/>
    <x v="9"/>
    <s v="Romance"/>
    <x v="18"/>
    <x v="2"/>
    <n v="218340"/>
    <n v="2000000"/>
    <x v="2253"/>
    <x v="2271"/>
    <x v="0"/>
    <x v="1573"/>
    <n v="13"/>
    <x v="10"/>
    <x v="86"/>
    <x v="0"/>
    <x v="992"/>
  </r>
  <r>
    <s v="tt1306980"/>
    <x v="2248"/>
    <x v="2249"/>
    <n v="100"/>
    <x v="0"/>
    <n v="1.6666666666666667"/>
    <x v="0"/>
    <x v="3"/>
    <s v="Romance"/>
    <x v="2"/>
    <x v="1"/>
    <n v="339930"/>
    <n v="8000000"/>
    <x v="2254"/>
    <x v="2272"/>
    <x v="0"/>
    <x v="1972"/>
    <n v="12"/>
    <x v="9"/>
    <x v="92"/>
    <x v="0"/>
    <x v="993"/>
  </r>
  <r>
    <s v="tt1307068"/>
    <x v="2249"/>
    <x v="2250"/>
    <n v="101"/>
    <x v="0"/>
    <n v="1.6833333333333333"/>
    <x v="1"/>
    <x v="2"/>
    <s v="Drama"/>
    <x v="13"/>
    <x v="0"/>
    <n v="117789"/>
    <n v="10000000"/>
    <x v="2255"/>
    <x v="2273"/>
    <x v="1"/>
    <x v="1973"/>
    <n v="18"/>
    <x v="6"/>
    <x v="97"/>
    <x v="0"/>
    <x v="994"/>
  </r>
  <r>
    <s v="tt1308729"/>
    <x v="2250"/>
    <x v="2251"/>
    <n v="92"/>
    <x v="0"/>
    <n v="1.5333333333333334"/>
    <x v="5"/>
    <x v="6"/>
    <s v="Thriller"/>
    <x v="36"/>
    <x v="3"/>
    <n v="51755"/>
    <n v="45000000"/>
    <x v="2256"/>
    <x v="2274"/>
    <x v="2"/>
    <x v="1974"/>
    <n v="14"/>
    <x v="5"/>
    <x v="97"/>
    <x v="0"/>
    <x v="67"/>
  </r>
  <r>
    <s v="tt1311067"/>
    <x v="114"/>
    <x v="114"/>
    <n v="105"/>
    <x v="0"/>
    <n v="1.75"/>
    <x v="7"/>
    <x v="11"/>
    <s v="unknows"/>
    <x v="56"/>
    <x v="3"/>
    <n v="58881"/>
    <n v="15000000"/>
    <x v="2257"/>
    <x v="2275"/>
    <x v="0"/>
    <x v="1975"/>
    <n v="28"/>
    <x v="10"/>
    <x v="86"/>
    <x v="0"/>
    <x v="495"/>
  </r>
  <r>
    <s v="tt1314655"/>
    <x v="2251"/>
    <x v="2252"/>
    <n v="80"/>
    <x v="1"/>
    <n v="1.3333333333333333"/>
    <x v="7"/>
    <x v="9"/>
    <s v="Thriller"/>
    <x v="33"/>
    <x v="0"/>
    <n v="154843"/>
    <n v="10000000"/>
    <x v="2258"/>
    <x v="2276"/>
    <x v="0"/>
    <x v="1976"/>
    <n v="16"/>
    <x v="9"/>
    <x v="96"/>
    <x v="0"/>
    <x v="897"/>
  </r>
  <r>
    <s v="tt1315981"/>
    <x v="2252"/>
    <x v="2253"/>
    <n v="99"/>
    <x v="0"/>
    <n v="1.65"/>
    <x v="4"/>
    <x v="3"/>
    <s v="Romance"/>
    <x v="15"/>
    <x v="1"/>
    <n v="116411"/>
    <n v="7000000"/>
    <x v="2259"/>
    <x v="2277"/>
    <x v="0"/>
    <x v="1320"/>
    <n v="11"/>
    <x v="9"/>
    <x v="86"/>
    <x v="0"/>
    <x v="995"/>
  </r>
  <r>
    <s v="tt1318514"/>
    <x v="2253"/>
    <x v="2254"/>
    <n v="105"/>
    <x v="0"/>
    <n v="1.75"/>
    <x v="5"/>
    <x v="3"/>
    <s v="Sci-Fi"/>
    <x v="2"/>
    <x v="1"/>
    <n v="548299"/>
    <n v="93000000"/>
    <x v="2260"/>
    <x v="2278"/>
    <x v="3"/>
    <x v="1977"/>
    <n v="28"/>
    <x v="7"/>
    <x v="92"/>
    <x v="0"/>
    <x v="996"/>
  </r>
  <r>
    <s v="tt1320244"/>
    <x v="2254"/>
    <x v="2255"/>
    <n v="87"/>
    <x v="1"/>
    <n v="1.45"/>
    <x v="7"/>
    <x v="9"/>
    <s v="Thriller"/>
    <x v="36"/>
    <x v="3"/>
    <n v="51633"/>
    <n v="1800000"/>
    <x v="2261"/>
    <x v="2279"/>
    <x v="0"/>
    <x v="1978"/>
    <n v="24"/>
    <x v="6"/>
    <x v="96"/>
    <x v="0"/>
    <x v="997"/>
  </r>
  <r>
    <s v="tt1320253"/>
    <x v="2255"/>
    <x v="2256"/>
    <n v="103"/>
    <x v="0"/>
    <n v="1.7166666666666666"/>
    <x v="5"/>
    <x v="5"/>
    <s v="Thriller"/>
    <x v="0"/>
    <x v="0"/>
    <n v="360165"/>
    <n v="80000000"/>
    <x v="2262"/>
    <x v="2280"/>
    <x v="3"/>
    <x v="1979"/>
    <n v="3"/>
    <x v="10"/>
    <x v="96"/>
    <x v="0"/>
    <x v="65"/>
  </r>
  <r>
    <s v="tt1320261"/>
    <x v="2256"/>
    <x v="2257"/>
    <n v="85"/>
    <x v="1"/>
    <n v="1.4166666666666667"/>
    <x v="1"/>
    <x v="2"/>
    <s v="Family"/>
    <x v="46"/>
    <x v="3"/>
    <n v="72462"/>
    <n v="112000000"/>
    <x v="2263"/>
    <x v="2281"/>
    <x v="3"/>
    <x v="1690"/>
    <n v="22"/>
    <x v="0"/>
    <x v="96"/>
    <x v="0"/>
    <x v="881"/>
  </r>
  <r>
    <s v="tt1321509"/>
    <x v="1788"/>
    <x v="1788"/>
    <n v="92"/>
    <x v="0"/>
    <n v="1.5333333333333334"/>
    <x v="0"/>
    <x v="3"/>
    <s v="unknows"/>
    <x v="36"/>
    <x v="3"/>
    <n v="52843"/>
    <n v="21000000"/>
    <x v="2264"/>
    <x v="2282"/>
    <x v="0"/>
    <x v="1980"/>
    <n v="12"/>
    <x v="8"/>
    <x v="96"/>
    <x v="0"/>
    <x v="729"/>
  </r>
  <r>
    <s v="tt1321510"/>
    <x v="2257"/>
    <x v="2258"/>
    <n v="143"/>
    <x v="2"/>
    <n v="2.3833333333333333"/>
    <x v="3"/>
    <x v="17"/>
    <s v="Romance"/>
    <x v="21"/>
    <x v="1"/>
    <n v="50903"/>
    <n v="55000000"/>
    <x v="2265"/>
    <x v="2283"/>
    <x v="2"/>
    <x v="1981"/>
    <n v="9"/>
    <x v="6"/>
    <x v="109"/>
    <x v="0"/>
    <x v="872"/>
  </r>
  <r>
    <s v="tt1321511"/>
    <x v="1341"/>
    <x v="2259"/>
    <n v="104"/>
    <x v="0"/>
    <n v="1.7333333333333334"/>
    <x v="5"/>
    <x v="3"/>
    <s v="Mystery"/>
    <x v="24"/>
    <x v="3"/>
    <n v="79505"/>
    <n v="30000000"/>
    <x v="2266"/>
    <x v="2284"/>
    <x v="2"/>
    <x v="1982"/>
    <n v="11"/>
    <x v="5"/>
    <x v="88"/>
    <x v="0"/>
    <x v="178"/>
  </r>
  <r>
    <s v="tt1321860"/>
    <x v="2258"/>
    <x v="2260"/>
    <n v="91"/>
    <x v="0"/>
    <n v="1.5166666666666666"/>
    <x v="3"/>
    <x v="11"/>
    <s v="unknows"/>
    <x v="5"/>
    <x v="0"/>
    <n v="50273"/>
    <n v="21000000"/>
    <x v="2267"/>
    <x v="2285"/>
    <x v="2"/>
    <x v="1983"/>
    <n v="16"/>
    <x v="3"/>
    <x v="92"/>
    <x v="0"/>
    <x v="998"/>
  </r>
  <r>
    <s v="tt1321870"/>
    <x v="2259"/>
    <x v="2261"/>
    <n v="113"/>
    <x v="0"/>
    <n v="1.8833333333333333"/>
    <x v="5"/>
    <x v="6"/>
    <s v="Drama"/>
    <x v="13"/>
    <x v="0"/>
    <n v="220849"/>
    <n v="60000000"/>
    <x v="2268"/>
    <x v="2286"/>
    <x v="0"/>
    <x v="1984"/>
    <n v="7"/>
    <x v="1"/>
    <x v="88"/>
    <x v="0"/>
    <x v="925"/>
  </r>
  <r>
    <s v="tt1322269"/>
    <x v="2260"/>
    <x v="2262"/>
    <n v="121"/>
    <x v="2"/>
    <n v="2.0166666666666666"/>
    <x v="0"/>
    <x v="3"/>
    <s v="unknows"/>
    <x v="14"/>
    <x v="1"/>
    <n v="94070"/>
    <n v="25000000"/>
    <x v="2269"/>
    <x v="2287"/>
    <x v="0"/>
    <x v="1985"/>
    <n v="9"/>
    <x v="9"/>
    <x v="88"/>
    <x v="0"/>
    <x v="999"/>
  </r>
  <r>
    <s v="tt1322312"/>
    <x v="2261"/>
    <x v="2263"/>
    <n v="103"/>
    <x v="0"/>
    <n v="1.7166666666666666"/>
    <x v="0"/>
    <x v="7"/>
    <s v="unknows"/>
    <x v="33"/>
    <x v="0"/>
    <n v="59648"/>
    <n v="32000000"/>
    <x v="2270"/>
    <x v="2288"/>
    <x v="0"/>
    <x v="1986"/>
    <n v="27"/>
    <x v="10"/>
    <x v="96"/>
    <x v="0"/>
    <x v="1000"/>
  </r>
  <r>
    <s v="tt1323594"/>
    <x v="2262"/>
    <x v="2264"/>
    <n v="95"/>
    <x v="0"/>
    <n v="1.5833333333333333"/>
    <x v="1"/>
    <x v="1"/>
    <s v="Comedy"/>
    <x v="2"/>
    <x v="1"/>
    <n v="571276"/>
    <n v="69000000"/>
    <x v="2271"/>
    <x v="2289"/>
    <x v="3"/>
    <x v="1987"/>
    <n v="20"/>
    <x v="6"/>
    <x v="96"/>
    <x v="0"/>
    <x v="1001"/>
  </r>
  <r>
    <s v="tt1324999"/>
    <x v="2263"/>
    <x v="2265"/>
    <n v="117"/>
    <x v="0"/>
    <n v="1.95"/>
    <x v="1"/>
    <x v="3"/>
    <s v="Fantasy"/>
    <x v="46"/>
    <x v="3"/>
    <n v="250239"/>
    <n v="110000000"/>
    <x v="2272"/>
    <x v="2290"/>
    <x v="3"/>
    <x v="1988"/>
    <n v="30"/>
    <x v="4"/>
    <x v="92"/>
    <x v="0"/>
    <x v="602"/>
  </r>
  <r>
    <s v="tt1325004"/>
    <x v="2264"/>
    <x v="2266"/>
    <n v="124"/>
    <x v="2"/>
    <n v="2.0666666666666669"/>
    <x v="5"/>
    <x v="5"/>
    <s v="Drama"/>
    <x v="30"/>
    <x v="3"/>
    <n v="256265"/>
    <n v="68000000"/>
    <x v="2273"/>
    <x v="2291"/>
    <x v="3"/>
    <x v="1671"/>
    <n v="30"/>
    <x v="6"/>
    <x v="96"/>
    <x v="0"/>
    <x v="646"/>
  </r>
  <r>
    <s v="tt1327194"/>
    <x v="2265"/>
    <x v="2267"/>
    <n v="101"/>
    <x v="0"/>
    <n v="1.6833333333333333"/>
    <x v="3"/>
    <x v="9"/>
    <s v="Romance"/>
    <x v="0"/>
    <x v="0"/>
    <n v="112483"/>
    <n v="25000000"/>
    <x v="2274"/>
    <x v="2292"/>
    <x v="0"/>
    <x v="1989"/>
    <n v="19"/>
    <x v="8"/>
    <x v="97"/>
    <x v="0"/>
    <x v="321"/>
  </r>
  <r>
    <s v="tt1327773"/>
    <x v="2266"/>
    <x v="2268"/>
    <n v="132"/>
    <x v="2"/>
    <n v="2.2000000000000002"/>
    <x v="2"/>
    <x v="3"/>
    <s v="unknows"/>
    <x v="14"/>
    <x v="1"/>
    <n v="118581"/>
    <n v="30000000"/>
    <x v="2275"/>
    <x v="2293"/>
    <x v="3"/>
    <x v="1990"/>
    <n v="5"/>
    <x v="10"/>
    <x v="88"/>
    <x v="0"/>
    <x v="847"/>
  </r>
  <r>
    <s v="tt13314558"/>
    <x v="2267"/>
    <x v="2269"/>
    <n v="113"/>
    <x v="0"/>
    <n v="1.8833333333333333"/>
    <x v="5"/>
    <x v="2"/>
    <s v="Fantasy"/>
    <x v="28"/>
    <x v="0"/>
    <n v="86991"/>
    <n v="100000000"/>
    <x v="12"/>
    <x v="2150"/>
    <x v="2"/>
    <x v="1991"/>
    <n v="12"/>
    <x v="10"/>
    <x v="114"/>
    <x v="0"/>
    <x v="1002"/>
  </r>
  <r>
    <s v="tt13320622"/>
    <x v="2268"/>
    <x v="2270"/>
    <n v="112"/>
    <x v="0"/>
    <n v="1.8666666666666667"/>
    <x v="5"/>
    <x v="5"/>
    <s v="Comedy"/>
    <x v="28"/>
    <x v="0"/>
    <n v="145390"/>
    <n v="68000000"/>
    <x v="2276"/>
    <x v="2294"/>
    <x v="3"/>
    <x v="1822"/>
    <n v="12"/>
    <x v="3"/>
    <x v="114"/>
    <x v="0"/>
    <x v="1003"/>
  </r>
  <r>
    <s v="tt1333125"/>
    <x v="2269"/>
    <x v="2271"/>
    <n v="94"/>
    <x v="0"/>
    <n v="1.5666666666666667"/>
    <x v="0"/>
    <x v="11"/>
    <s v="unknows"/>
    <x v="59"/>
    <x v="3"/>
    <n v="110451"/>
    <n v="6000000"/>
    <x v="2277"/>
    <x v="2295"/>
    <x v="0"/>
    <x v="1992"/>
    <n v="1"/>
    <x v="1"/>
    <x v="88"/>
    <x v="0"/>
    <x v="1004"/>
  </r>
  <r>
    <s v="tt1334260"/>
    <x v="2270"/>
    <x v="2272"/>
    <n v="103"/>
    <x v="0"/>
    <n v="1.7166666666666666"/>
    <x v="3"/>
    <x v="7"/>
    <s v="Sci-Fi"/>
    <x v="1"/>
    <x v="1"/>
    <n v="150997"/>
    <n v="15000000"/>
    <x v="2278"/>
    <x v="2296"/>
    <x v="2"/>
    <x v="1730"/>
    <n v="3"/>
    <x v="9"/>
    <x v="96"/>
    <x v="0"/>
    <x v="507"/>
  </r>
  <r>
    <s v="tt1334512"/>
    <x v="2271"/>
    <x v="2273"/>
    <n v="110"/>
    <x v="0"/>
    <n v="1.8333333333333333"/>
    <x v="0"/>
    <x v="7"/>
    <s v="unknows"/>
    <x v="36"/>
    <x v="3"/>
    <n v="52752"/>
    <n v="40000000"/>
    <x v="2279"/>
    <x v="2297"/>
    <x v="1"/>
    <x v="1930"/>
    <n v="8"/>
    <x v="8"/>
    <x v="92"/>
    <x v="0"/>
    <x v="1005"/>
  </r>
  <r>
    <s v="tt13345606"/>
    <x v="2272"/>
    <x v="2274"/>
    <n v="96"/>
    <x v="0"/>
    <n v="1.6"/>
    <x v="7"/>
    <x v="11"/>
    <s v="unknows"/>
    <x v="7"/>
    <x v="0"/>
    <n v="123315"/>
    <n v="12000000"/>
    <x v="2280"/>
    <x v="2298"/>
    <x v="3"/>
    <x v="1993"/>
    <n v="15"/>
    <x v="3"/>
    <x v="100"/>
    <x v="0"/>
    <x v="1006"/>
  </r>
  <r>
    <s v="tt1335975"/>
    <x v="2273"/>
    <x v="2275"/>
    <n v="128"/>
    <x v="2"/>
    <n v="2.1333333333333333"/>
    <x v="5"/>
    <x v="3"/>
    <s v="Fantasy"/>
    <x v="27"/>
    <x v="0"/>
    <n v="168369"/>
    <n v="175000000"/>
    <x v="2281"/>
    <x v="2299"/>
    <x v="2"/>
    <x v="1994"/>
    <n v="6"/>
    <x v="0"/>
    <x v="88"/>
    <x v="0"/>
    <x v="1007"/>
  </r>
  <r>
    <s v="tt1336608"/>
    <x v="2274"/>
    <x v="2276"/>
    <n v="123"/>
    <x v="2"/>
    <n v="2.0499999999999998"/>
    <x v="0"/>
    <x v="3"/>
    <s v="Musical"/>
    <x v="32"/>
    <x v="3"/>
    <n v="80822"/>
    <n v="75000000"/>
    <x v="2282"/>
    <x v="2300"/>
    <x v="2"/>
    <x v="1678"/>
    <n v="13"/>
    <x v="6"/>
    <x v="97"/>
    <x v="0"/>
    <x v="460"/>
  </r>
  <r>
    <s v="tt13375076"/>
    <x v="2275"/>
    <x v="2277"/>
    <n v="103"/>
    <x v="0"/>
    <n v="1.7166666666666666"/>
    <x v="7"/>
    <x v="16"/>
    <s v="unknows"/>
    <x v="28"/>
    <x v="0"/>
    <n v="72970"/>
    <n v="18000000"/>
    <x v="2283"/>
    <x v="2301"/>
    <x v="0"/>
    <x v="1995"/>
    <n v="5"/>
    <x v="8"/>
    <x v="100"/>
    <x v="0"/>
    <x v="1008"/>
  </r>
  <r>
    <s v="tt1340138"/>
    <x v="2276"/>
    <x v="2278"/>
    <n v="126"/>
    <x v="2"/>
    <n v="2.1"/>
    <x v="5"/>
    <x v="5"/>
    <s v="Sci-Fi"/>
    <x v="33"/>
    <x v="0"/>
    <n v="288955"/>
    <n v="155000000"/>
    <x v="2284"/>
    <x v="2302"/>
    <x v="3"/>
    <x v="1996"/>
    <n v="21"/>
    <x v="6"/>
    <x v="91"/>
    <x v="0"/>
    <x v="1009"/>
  </r>
  <r>
    <s v="tt1341188"/>
    <x v="2277"/>
    <x v="2279"/>
    <n v="121"/>
    <x v="2"/>
    <n v="2.0166666666666666"/>
    <x v="0"/>
    <x v="3"/>
    <s v="Romance"/>
    <x v="35"/>
    <x v="3"/>
    <n v="53793"/>
    <n v="120000000"/>
    <x v="2285"/>
    <x v="2303"/>
    <x v="2"/>
    <x v="1997"/>
    <n v="13"/>
    <x v="0"/>
    <x v="96"/>
    <x v="0"/>
    <x v="100"/>
  </r>
  <r>
    <s v="tt1343092"/>
    <x v="2278"/>
    <x v="2280"/>
    <n v="143"/>
    <x v="2"/>
    <n v="2.3833333333333333"/>
    <x v="3"/>
    <x v="7"/>
    <s v="unknows"/>
    <x v="14"/>
    <x v="1"/>
    <n v="580234"/>
    <n v="105000000"/>
    <x v="2286"/>
    <x v="2304"/>
    <x v="3"/>
    <x v="1630"/>
    <n v="1"/>
    <x v="12"/>
    <x v="88"/>
    <x v="0"/>
    <x v="320"/>
  </r>
  <r>
    <s v="tt1343727"/>
    <x v="2279"/>
    <x v="2281"/>
    <n v="95"/>
    <x v="0"/>
    <n v="1.5833333333333333"/>
    <x v="5"/>
    <x v="6"/>
    <s v="Sci-Fi"/>
    <x v="1"/>
    <x v="1"/>
    <n v="288791"/>
    <n v="50000000"/>
    <x v="2287"/>
    <x v="2305"/>
    <x v="2"/>
    <x v="1998"/>
    <n v="11"/>
    <x v="7"/>
    <x v="97"/>
    <x v="0"/>
    <x v="713"/>
  </r>
  <r>
    <s v="tt1345836"/>
    <x v="2280"/>
    <x v="2282"/>
    <n v="164"/>
    <x v="2"/>
    <n v="2.7333333333333334"/>
    <x v="5"/>
    <x v="3"/>
    <s v="Thriller"/>
    <x v="26"/>
    <x v="2"/>
    <n v="1786040"/>
    <n v="250000000"/>
    <x v="2288"/>
    <x v="2306"/>
    <x v="3"/>
    <x v="1999"/>
    <n v="16"/>
    <x v="7"/>
    <x v="97"/>
    <x v="0"/>
    <x v="422"/>
  </r>
  <r>
    <s v="tt1351685"/>
    <x v="2281"/>
    <x v="2283"/>
    <n v="114"/>
    <x v="0"/>
    <n v="1.9"/>
    <x v="5"/>
    <x v="5"/>
    <s v="Fantasy"/>
    <x v="33"/>
    <x v="0"/>
    <n v="144927"/>
    <n v="195000000"/>
    <x v="2289"/>
    <x v="2307"/>
    <x v="1"/>
    <x v="2000"/>
    <n v="27"/>
    <x v="2"/>
    <x v="88"/>
    <x v="0"/>
    <x v="306"/>
  </r>
  <r>
    <s v="tt1352824"/>
    <x v="2282"/>
    <x v="2284"/>
    <n v="96"/>
    <x v="0"/>
    <n v="1.6"/>
    <x v="3"/>
    <x v="9"/>
    <s v="Thriller"/>
    <x v="33"/>
    <x v="0"/>
    <n v="76656"/>
    <n v="14000000"/>
    <x v="2290"/>
    <x v="2308"/>
    <x v="2"/>
    <x v="1854"/>
    <n v="13"/>
    <x v="9"/>
    <x v="86"/>
    <x v="0"/>
    <x v="1010"/>
  </r>
  <r>
    <s v="tt1355630"/>
    <x v="2283"/>
    <x v="2285"/>
    <n v="107"/>
    <x v="0"/>
    <n v="1.7833333333333334"/>
    <x v="3"/>
    <x v="0"/>
    <s v="Music"/>
    <x v="13"/>
    <x v="0"/>
    <n v="127186"/>
    <n v="11000000"/>
    <x v="2291"/>
    <x v="2309"/>
    <x v="0"/>
    <x v="2001"/>
    <n v="18"/>
    <x v="10"/>
    <x v="89"/>
    <x v="0"/>
    <x v="1011"/>
  </r>
  <r>
    <s v="tt1355631"/>
    <x v="2284"/>
    <x v="2286"/>
    <n v="127"/>
    <x v="2"/>
    <n v="2.1166666666666667"/>
    <x v="2"/>
    <x v="6"/>
    <s v="Drama"/>
    <x v="16"/>
    <x v="1"/>
    <n v="77441"/>
    <n v="28000000"/>
    <x v="2292"/>
    <x v="2310"/>
    <x v="2"/>
    <x v="2002"/>
    <n v="6"/>
    <x v="7"/>
    <x v="103"/>
    <x v="0"/>
    <x v="940"/>
  </r>
  <r>
    <s v="tt1355644"/>
    <x v="2285"/>
    <x v="2287"/>
    <n v="116"/>
    <x v="0"/>
    <n v="1.9333333333333333"/>
    <x v="3"/>
    <x v="7"/>
    <s v="Sci-Fi"/>
    <x v="16"/>
    <x v="1"/>
    <n v="432963"/>
    <n v="110000000"/>
    <x v="2293"/>
    <x v="2311"/>
    <x v="3"/>
    <x v="2003"/>
    <n v="14"/>
    <x v="0"/>
    <x v="103"/>
    <x v="0"/>
    <x v="1012"/>
  </r>
  <r>
    <s v="tt1355683"/>
    <x v="2286"/>
    <x v="2288"/>
    <n v="123"/>
    <x v="2"/>
    <n v="2.0499999999999998"/>
    <x v="2"/>
    <x v="6"/>
    <s v="Drama"/>
    <x v="17"/>
    <x v="0"/>
    <n v="189387"/>
    <n v="53000000"/>
    <x v="2294"/>
    <x v="2312"/>
    <x v="0"/>
    <x v="2004"/>
    <n v="4"/>
    <x v="9"/>
    <x v="91"/>
    <x v="0"/>
    <x v="949"/>
  </r>
  <r>
    <s v="tt13560574"/>
    <x v="2287"/>
    <x v="2289"/>
    <n v="105"/>
    <x v="0"/>
    <n v="1.75"/>
    <x v="7"/>
    <x v="9"/>
    <s v="Thriller"/>
    <x v="5"/>
    <x v="0"/>
    <n v="151595"/>
    <n v="1000000"/>
    <x v="2295"/>
    <x v="2313"/>
    <x v="0"/>
    <x v="2005"/>
    <n v="13"/>
    <x v="3"/>
    <x v="114"/>
    <x v="0"/>
    <x v="930"/>
  </r>
  <r>
    <s v="tt13640696"/>
    <x v="2288"/>
    <x v="2290"/>
    <n v="98"/>
    <x v="0"/>
    <n v="1.6333333333333333"/>
    <x v="0"/>
    <x v="6"/>
    <s v="Mystery"/>
    <x v="7"/>
    <x v="0"/>
    <n v="60305"/>
    <n v="40000000"/>
    <x v="2296"/>
    <x v="2314"/>
    <x v="2"/>
    <x v="2006"/>
    <n v="8"/>
    <x v="9"/>
    <x v="114"/>
    <x v="0"/>
    <x v="1013"/>
  </r>
  <r>
    <s v="tt1365050"/>
    <x v="2289"/>
    <x v="2291"/>
    <n v="137"/>
    <x v="2"/>
    <n v="2.2833333333333332"/>
    <x v="3"/>
    <x v="13"/>
    <s v="unknows"/>
    <x v="8"/>
    <x v="1"/>
    <n v="85413"/>
    <n v="6000000"/>
    <x v="2297"/>
    <x v="2315"/>
    <x v="2"/>
    <x v="2007"/>
    <n v="3"/>
    <x v="9"/>
    <x v="91"/>
    <x v="0"/>
    <x v="1014"/>
  </r>
  <r>
    <s v="tt1365519"/>
    <x v="2290"/>
    <x v="2292"/>
    <n v="119"/>
    <x v="0"/>
    <n v="1.9833333333333334"/>
    <x v="5"/>
    <x v="5"/>
    <s v="Fantasy"/>
    <x v="33"/>
    <x v="0"/>
    <n v="223196"/>
    <n v="94000000"/>
    <x v="2298"/>
    <x v="2316"/>
    <x v="3"/>
    <x v="2008"/>
    <n v="2"/>
    <x v="3"/>
    <x v="115"/>
    <x v="0"/>
    <x v="1015"/>
  </r>
  <r>
    <s v="tt1366344"/>
    <x v="2291"/>
    <x v="2293"/>
    <n v="81"/>
    <x v="1"/>
    <n v="1.35"/>
    <x v="0"/>
    <x v="11"/>
    <s v="unknows"/>
    <x v="29"/>
    <x v="3"/>
    <n v="72058"/>
    <n v="25000000"/>
    <x v="2299"/>
    <x v="2317"/>
    <x v="1"/>
    <x v="2009"/>
    <n v="9"/>
    <x v="0"/>
    <x v="92"/>
    <x v="0"/>
    <x v="843"/>
  </r>
  <r>
    <s v="tt1371111"/>
    <x v="2292"/>
    <x v="2294"/>
    <n v="172"/>
    <x v="2"/>
    <n v="2.8666666666666667"/>
    <x v="3"/>
    <x v="9"/>
    <s v="Sci-Fi"/>
    <x v="3"/>
    <x v="1"/>
    <n v="370560"/>
    <n v="102000000"/>
    <x v="2300"/>
    <x v="2318"/>
    <x v="0"/>
    <x v="1619"/>
    <n v="8"/>
    <x v="9"/>
    <x v="97"/>
    <x v="0"/>
    <x v="1016"/>
  </r>
  <r>
    <s v="tt1371150"/>
    <x v="2293"/>
    <x v="2295"/>
    <n v="103"/>
    <x v="0"/>
    <n v="1.7166666666666666"/>
    <x v="0"/>
    <x v="3"/>
    <s v="unknows"/>
    <x v="5"/>
    <x v="0"/>
    <n v="87167"/>
    <n v="19800000"/>
    <x v="2301"/>
    <x v="2319"/>
    <x v="0"/>
    <x v="1456"/>
    <n v="7"/>
    <x v="9"/>
    <x v="89"/>
    <x v="0"/>
    <x v="543"/>
  </r>
  <r>
    <s v="tt1374989"/>
    <x v="2294"/>
    <x v="2296"/>
    <n v="108"/>
    <x v="0"/>
    <n v="1.8"/>
    <x v="5"/>
    <x v="2"/>
    <s v="Fantasy"/>
    <x v="24"/>
    <x v="3"/>
    <n v="59327"/>
    <n v="28000000"/>
    <x v="2302"/>
    <x v="2320"/>
    <x v="2"/>
    <x v="2010"/>
    <n v="21"/>
    <x v="1"/>
    <x v="103"/>
    <x v="0"/>
    <x v="854"/>
  </r>
  <r>
    <s v="tt1374992"/>
    <x v="2295"/>
    <x v="2297"/>
    <n v="109"/>
    <x v="0"/>
    <n v="1.8166666666666667"/>
    <x v="3"/>
    <x v="0"/>
    <s v="Romance"/>
    <x v="33"/>
    <x v="0"/>
    <n v="73383"/>
    <n v="60000000"/>
    <x v="2303"/>
    <x v="2321"/>
    <x v="2"/>
    <x v="2011"/>
    <n v="22"/>
    <x v="10"/>
    <x v="97"/>
    <x v="0"/>
    <x v="1017"/>
  </r>
  <r>
    <s v="tt1375666"/>
    <x v="2296"/>
    <x v="2298"/>
    <n v="148"/>
    <x v="2"/>
    <n v="2.4666666666666668"/>
    <x v="5"/>
    <x v="5"/>
    <s v="Sci-Fi"/>
    <x v="42"/>
    <x v="2"/>
    <n v="2484142"/>
    <n v="160000000"/>
    <x v="2304"/>
    <x v="2322"/>
    <x v="3"/>
    <x v="2012"/>
    <n v="8"/>
    <x v="7"/>
    <x v="96"/>
    <x v="0"/>
    <x v="422"/>
  </r>
  <r>
    <s v="tt1375670"/>
    <x v="2297"/>
    <x v="2299"/>
    <n v="102"/>
    <x v="0"/>
    <n v="1.7"/>
    <x v="0"/>
    <x v="11"/>
    <s v="unknows"/>
    <x v="34"/>
    <x v="0"/>
    <n v="267722"/>
    <n v="80000000"/>
    <x v="2305"/>
    <x v="2323"/>
    <x v="3"/>
    <x v="1978"/>
    <n v="24"/>
    <x v="6"/>
    <x v="96"/>
    <x v="0"/>
    <x v="315"/>
  </r>
  <r>
    <s v="tt13833688"/>
    <x v="2298"/>
    <x v="2300"/>
    <n v="117"/>
    <x v="0"/>
    <n v="1.95"/>
    <x v="3"/>
    <x v="11"/>
    <s v="unknows"/>
    <x v="8"/>
    <x v="1"/>
    <n v="186864"/>
    <n v="10000000"/>
    <x v="2306"/>
    <x v="2324"/>
    <x v="0"/>
    <x v="2013"/>
    <n v="4"/>
    <x v="9"/>
    <x v="114"/>
    <x v="0"/>
    <x v="406"/>
  </r>
  <r>
    <s v="tt1385826"/>
    <x v="2299"/>
    <x v="2301"/>
    <n v="106"/>
    <x v="0"/>
    <n v="1.7666666666666666"/>
    <x v="4"/>
    <x v="9"/>
    <s v="Romance"/>
    <x v="16"/>
    <x v="1"/>
    <n v="266695"/>
    <n v="50200000"/>
    <x v="2307"/>
    <x v="2325"/>
    <x v="0"/>
    <x v="1875"/>
    <n v="14"/>
    <x v="2"/>
    <x v="92"/>
    <x v="0"/>
    <x v="1018"/>
  </r>
  <r>
    <s v="tt1385867"/>
    <x v="2300"/>
    <x v="2302"/>
    <n v="107"/>
    <x v="0"/>
    <n v="1.7833333333333334"/>
    <x v="5"/>
    <x v="2"/>
    <s v="Crime"/>
    <x v="38"/>
    <x v="3"/>
    <n v="89800"/>
    <n v="30000000"/>
    <x v="2308"/>
    <x v="2326"/>
    <x v="0"/>
    <x v="2014"/>
    <n v="22"/>
    <x v="2"/>
    <x v="96"/>
    <x v="0"/>
    <x v="260"/>
  </r>
  <r>
    <s v="tt1386588"/>
    <x v="2301"/>
    <x v="2303"/>
    <n v="107"/>
    <x v="0"/>
    <n v="1.7833333333333334"/>
    <x v="5"/>
    <x v="2"/>
    <s v="Crime"/>
    <x v="5"/>
    <x v="0"/>
    <n v="282431"/>
    <n v="100000000"/>
    <x v="2309"/>
    <x v="2327"/>
    <x v="0"/>
    <x v="2015"/>
    <n v="2"/>
    <x v="10"/>
    <x v="96"/>
    <x v="0"/>
    <x v="597"/>
  </r>
  <r>
    <s v="tt1386697"/>
    <x v="2302"/>
    <x v="2304"/>
    <n v="123"/>
    <x v="2"/>
    <n v="2.0499999999999998"/>
    <x v="5"/>
    <x v="5"/>
    <s v="Fantasy"/>
    <x v="32"/>
    <x v="3"/>
    <n v="710828"/>
    <n v="175000000"/>
    <x v="2310"/>
    <x v="2328"/>
    <x v="3"/>
    <x v="2016"/>
    <n v="1"/>
    <x v="10"/>
    <x v="103"/>
    <x v="0"/>
    <x v="688"/>
  </r>
  <r>
    <s v="tt1386703"/>
    <x v="376"/>
    <x v="376"/>
    <n v="118"/>
    <x v="0"/>
    <n v="1.9666666666666666"/>
    <x v="5"/>
    <x v="5"/>
    <s v="Sci-Fi"/>
    <x v="27"/>
    <x v="0"/>
    <n v="263123"/>
    <n v="125000000"/>
    <x v="2311"/>
    <x v="2329"/>
    <x v="0"/>
    <x v="2017"/>
    <n v="2"/>
    <x v="10"/>
    <x v="97"/>
    <x v="0"/>
    <x v="561"/>
  </r>
  <r>
    <s v="tt1389072"/>
    <x v="2303"/>
    <x v="2305"/>
    <n v="135"/>
    <x v="2"/>
    <n v="2.25"/>
    <x v="3"/>
    <x v="0"/>
    <s v="Sci-Fi"/>
    <x v="24"/>
    <x v="3"/>
    <n v="118983"/>
    <n v="68000000"/>
    <x v="2312"/>
    <x v="2330"/>
    <x v="2"/>
    <x v="2018"/>
    <n v="30"/>
    <x v="10"/>
    <x v="101"/>
    <x v="0"/>
    <x v="394"/>
  </r>
  <r>
    <s v="tt1389096"/>
    <x v="2304"/>
    <x v="2306"/>
    <n v="95"/>
    <x v="0"/>
    <n v="1.5833333333333333"/>
    <x v="0"/>
    <x v="6"/>
    <s v="Thriller"/>
    <x v="0"/>
    <x v="0"/>
    <n v="57250"/>
    <n v="15000000"/>
    <x v="2313"/>
    <x v="2331"/>
    <x v="2"/>
    <x v="2019"/>
    <m/>
    <x v="11"/>
    <x v="118"/>
    <x v="0"/>
    <x v="1019"/>
  </r>
  <r>
    <s v="tt1389137"/>
    <x v="2305"/>
    <x v="2307"/>
    <n v="124"/>
    <x v="2"/>
    <n v="2.0666666666666669"/>
    <x v="0"/>
    <x v="3"/>
    <s v="Family"/>
    <x v="1"/>
    <x v="1"/>
    <n v="149468"/>
    <n v="50000000"/>
    <x v="2314"/>
    <x v="2332"/>
    <x v="0"/>
    <x v="2020"/>
    <n v="26"/>
    <x v="5"/>
    <x v="92"/>
    <x v="0"/>
    <x v="317"/>
  </r>
  <r>
    <s v="tt1390411"/>
    <x v="2306"/>
    <x v="2308"/>
    <n v="122"/>
    <x v="2"/>
    <n v="2.0333333333333332"/>
    <x v="5"/>
    <x v="5"/>
    <s v="Biography"/>
    <x v="17"/>
    <x v="0"/>
    <n v="146145"/>
    <n v="100000000"/>
    <x v="2315"/>
    <x v="2333"/>
    <x v="2"/>
    <x v="2021"/>
    <n v="2"/>
    <x v="0"/>
    <x v="91"/>
    <x v="0"/>
    <x v="117"/>
  </r>
  <r>
    <s v="tt1392170"/>
    <x v="2307"/>
    <x v="2309"/>
    <n v="142"/>
    <x v="2"/>
    <n v="2.3666666666666667"/>
    <x v="5"/>
    <x v="5"/>
    <s v="Sci-Fi"/>
    <x v="14"/>
    <x v="1"/>
    <n v="967187"/>
    <n v="78000000"/>
    <x v="2316"/>
    <x v="2334"/>
    <x v="3"/>
    <x v="1923"/>
    <n v="12"/>
    <x v="3"/>
    <x v="97"/>
    <x v="0"/>
    <x v="379"/>
  </r>
  <r>
    <s v="tt1392190"/>
    <x v="2308"/>
    <x v="2310"/>
    <n v="120"/>
    <x v="0"/>
    <n v="2"/>
    <x v="5"/>
    <x v="5"/>
    <s v="Sci-Fi"/>
    <x v="12"/>
    <x v="2"/>
    <n v="1055055"/>
    <n v="150000000"/>
    <x v="2317"/>
    <x v="2335"/>
    <x v="3"/>
    <x v="2022"/>
    <n v="7"/>
    <x v="12"/>
    <x v="91"/>
    <x v="0"/>
    <x v="64"/>
  </r>
  <r>
    <s v="tt1392214"/>
    <x v="2309"/>
    <x v="2311"/>
    <n v="153"/>
    <x v="2"/>
    <n v="2.5499999999999998"/>
    <x v="4"/>
    <x v="3"/>
    <s v="Mystery"/>
    <x v="12"/>
    <x v="2"/>
    <n v="778452"/>
    <n v="46000000"/>
    <x v="2318"/>
    <x v="2336"/>
    <x v="0"/>
    <x v="2023"/>
    <n v="30"/>
    <x v="10"/>
    <x v="88"/>
    <x v="0"/>
    <x v="926"/>
  </r>
  <r>
    <s v="tt1396218"/>
    <x v="2310"/>
    <x v="2312"/>
    <n v="94"/>
    <x v="0"/>
    <n v="1.5666666666666667"/>
    <x v="0"/>
    <x v="19"/>
    <s v="Fantasy"/>
    <x v="34"/>
    <x v="0"/>
    <n v="103591"/>
    <n v="55000000"/>
    <x v="2319"/>
    <x v="2337"/>
    <x v="3"/>
    <x v="2024"/>
    <n v="16"/>
    <x v="6"/>
    <x v="92"/>
    <x v="0"/>
    <x v="562"/>
  </r>
  <r>
    <s v="tt1396484"/>
    <x v="2311"/>
    <x v="2313"/>
    <n v="135"/>
    <x v="2"/>
    <n v="2.25"/>
    <x v="7"/>
    <x v="11"/>
    <s v="unknows"/>
    <x v="21"/>
    <x v="1"/>
    <n v="589020"/>
    <n v="35000000"/>
    <x v="2320"/>
    <x v="2338"/>
    <x v="3"/>
    <x v="2025"/>
    <n v="5"/>
    <x v="9"/>
    <x v="101"/>
    <x v="0"/>
    <x v="710"/>
  </r>
  <r>
    <s v="tt1397280"/>
    <x v="2312"/>
    <x v="2314"/>
    <n v="92"/>
    <x v="0"/>
    <n v="1.5333333333333334"/>
    <x v="5"/>
    <x v="6"/>
    <s v="Thriller"/>
    <x v="27"/>
    <x v="0"/>
    <n v="317931"/>
    <n v="45000000"/>
    <x v="2321"/>
    <x v="2339"/>
    <x v="3"/>
    <x v="2026"/>
    <n v="7"/>
    <x v="9"/>
    <x v="97"/>
    <x v="0"/>
    <x v="915"/>
  </r>
  <r>
    <s v="tt1397514"/>
    <x v="2313"/>
    <x v="2315"/>
    <n v="94"/>
    <x v="0"/>
    <n v="1.5666666666666667"/>
    <x v="5"/>
    <x v="5"/>
    <s v="Comedy"/>
    <x v="36"/>
    <x v="3"/>
    <n v="109953"/>
    <n v="79000000"/>
    <x v="2322"/>
    <x v="2340"/>
    <x v="3"/>
    <x v="2027"/>
    <n v="19"/>
    <x v="1"/>
    <x v="97"/>
    <x v="0"/>
    <x v="1020"/>
  </r>
  <r>
    <s v="tt1398426"/>
    <x v="2314"/>
    <x v="2316"/>
    <n v="147"/>
    <x v="2"/>
    <n v="2.4500000000000002"/>
    <x v="2"/>
    <x v="3"/>
    <s v="History"/>
    <x v="10"/>
    <x v="1"/>
    <n v="213674"/>
    <n v="28000000"/>
    <x v="2323"/>
    <x v="2341"/>
    <x v="3"/>
    <x v="2028"/>
    <n v="11"/>
    <x v="10"/>
    <x v="91"/>
    <x v="0"/>
    <x v="292"/>
  </r>
  <r>
    <s v="tt1399103"/>
    <x v="2315"/>
    <x v="2317"/>
    <n v="154"/>
    <x v="2"/>
    <n v="2.5666666666666669"/>
    <x v="5"/>
    <x v="5"/>
    <s v="Sci-Fi"/>
    <x v="27"/>
    <x v="0"/>
    <n v="426514"/>
    <n v="195000000"/>
    <x v="2324"/>
    <x v="2342"/>
    <x v="3"/>
    <x v="2029"/>
    <n v="23"/>
    <x v="6"/>
    <x v="92"/>
    <x v="0"/>
    <x v="281"/>
  </r>
  <r>
    <s v="tt1399683"/>
    <x v="2316"/>
    <x v="2318"/>
    <n v="100"/>
    <x v="0"/>
    <n v="1.6666666666666667"/>
    <x v="3"/>
    <x v="9"/>
    <s v="unknows"/>
    <x v="1"/>
    <x v="1"/>
    <n v="147830"/>
    <n v="2000000"/>
    <x v="2325"/>
    <x v="2343"/>
    <x v="0"/>
    <x v="1749"/>
    <n v="21"/>
    <x v="1"/>
    <x v="96"/>
    <x v="0"/>
    <x v="1021"/>
  </r>
  <r>
    <s v="tt1401152"/>
    <x v="2317"/>
    <x v="2319"/>
    <n v="113"/>
    <x v="0"/>
    <n v="1.8833333333333333"/>
    <x v="5"/>
    <x v="9"/>
    <s v="Thriller"/>
    <x v="22"/>
    <x v="0"/>
    <n v="267440"/>
    <n v="30000000"/>
    <x v="2326"/>
    <x v="2344"/>
    <x v="3"/>
    <x v="2030"/>
    <n v="16"/>
    <x v="2"/>
    <x v="92"/>
    <x v="0"/>
    <x v="657"/>
  </r>
  <r>
    <s v="tt1403177"/>
    <x v="2318"/>
    <x v="2320"/>
    <n v="106"/>
    <x v="0"/>
    <n v="1.7666666666666666"/>
    <x v="0"/>
    <x v="3"/>
    <s v="unknows"/>
    <x v="17"/>
    <x v="0"/>
    <n v="53698"/>
    <n v="7000000"/>
    <x v="2327"/>
    <x v="2345"/>
    <x v="2"/>
    <x v="2031"/>
    <n v="22"/>
    <x v="1"/>
    <x v="96"/>
    <x v="0"/>
    <x v="1022"/>
  </r>
  <r>
    <s v="tt1403865"/>
    <x v="2319"/>
    <x v="2321"/>
    <n v="110"/>
    <x v="0"/>
    <n v="1.8333333333333333"/>
    <x v="3"/>
    <x v="12"/>
    <s v="unknows"/>
    <x v="2"/>
    <x v="1"/>
    <n v="352257"/>
    <n v="38000000"/>
    <x v="2328"/>
    <x v="2346"/>
    <x v="3"/>
    <x v="2032"/>
    <n v="14"/>
    <x v="0"/>
    <x v="96"/>
    <x v="0"/>
    <x v="158"/>
  </r>
  <r>
    <s v="tt1403981"/>
    <x v="2320"/>
    <x v="2322"/>
    <n v="113"/>
    <x v="0"/>
    <n v="1.8833333333333333"/>
    <x v="3"/>
    <x v="7"/>
    <s v="unknows"/>
    <x v="1"/>
    <x v="1"/>
    <n v="153745"/>
    <n v="16000000"/>
    <x v="2329"/>
    <x v="2347"/>
    <x v="0"/>
    <x v="2033"/>
    <n v="1"/>
    <x v="3"/>
    <x v="96"/>
    <x v="0"/>
    <x v="1023"/>
  </r>
  <r>
    <s v="tt1408101"/>
    <x v="2321"/>
    <x v="2323"/>
    <n v="132"/>
    <x v="2"/>
    <n v="2.2000000000000002"/>
    <x v="5"/>
    <x v="5"/>
    <s v="Sci-Fi"/>
    <x v="8"/>
    <x v="1"/>
    <n v="493363"/>
    <n v="190000000"/>
    <x v="2330"/>
    <x v="2348"/>
    <x v="3"/>
    <x v="2034"/>
    <n v="2"/>
    <x v="12"/>
    <x v="88"/>
    <x v="0"/>
    <x v="557"/>
  </r>
  <r>
    <s v="tt1408253"/>
    <x v="2322"/>
    <x v="2324"/>
    <n v="99"/>
    <x v="0"/>
    <n v="1.65"/>
    <x v="5"/>
    <x v="2"/>
    <s v="Crime"/>
    <x v="28"/>
    <x v="0"/>
    <n v="120870"/>
    <n v="25000000"/>
    <x v="2331"/>
    <x v="2349"/>
    <x v="3"/>
    <x v="2035"/>
    <n v="17"/>
    <x v="1"/>
    <x v="89"/>
    <x v="0"/>
    <x v="372"/>
  </r>
  <r>
    <s v="tt1409024"/>
    <x v="2323"/>
    <x v="2325"/>
    <n v="106"/>
    <x v="0"/>
    <n v="1.7666666666666666"/>
    <x v="5"/>
    <x v="5"/>
    <s v="Comedy"/>
    <x v="22"/>
    <x v="0"/>
    <n v="380253"/>
    <n v="225000000"/>
    <x v="2332"/>
    <x v="2350"/>
    <x v="3"/>
    <x v="2036"/>
    <n v="14"/>
    <x v="12"/>
    <x v="97"/>
    <x v="0"/>
    <x v="206"/>
  </r>
  <r>
    <s v="tt1410063"/>
    <x v="2324"/>
    <x v="2326"/>
    <n v="146"/>
    <x v="2"/>
    <n v="2.4333333333333331"/>
    <x v="3"/>
    <x v="14"/>
    <s v="Romance"/>
    <x v="15"/>
    <x v="1"/>
    <n v="54947"/>
    <n v="94000000"/>
    <x v="2333"/>
    <x v="2351"/>
    <x v="2"/>
    <x v="1777"/>
    <n v="11"/>
    <x v="0"/>
    <x v="92"/>
    <x v="0"/>
    <x v="539"/>
  </r>
  <r>
    <s v="tt14109724"/>
    <x v="2325"/>
    <x v="2327"/>
    <n v="104"/>
    <x v="0"/>
    <n v="1.7333333333333334"/>
    <x v="0"/>
    <x v="7"/>
    <s v="unknows"/>
    <x v="28"/>
    <x v="0"/>
    <n v="59707"/>
    <n v="60000000"/>
    <x v="2334"/>
    <x v="2352"/>
    <x v="3"/>
    <x v="2006"/>
    <n v="8"/>
    <x v="9"/>
    <x v="114"/>
    <x v="0"/>
    <x v="1024"/>
  </r>
  <r>
    <s v="tt1411238"/>
    <x v="2326"/>
    <x v="2328"/>
    <n v="108"/>
    <x v="0"/>
    <n v="1.8"/>
    <x v="0"/>
    <x v="7"/>
    <s v="unknows"/>
    <x v="27"/>
    <x v="0"/>
    <n v="240566"/>
    <n v="25000000"/>
    <x v="2335"/>
    <x v="2353"/>
    <x v="3"/>
    <x v="2037"/>
    <n v="11"/>
    <x v="1"/>
    <x v="92"/>
    <x v="0"/>
    <x v="83"/>
  </r>
  <r>
    <s v="tt1411250"/>
    <x v="2327"/>
    <x v="2329"/>
    <n v="119"/>
    <x v="0"/>
    <n v="1.9833333333333334"/>
    <x v="5"/>
    <x v="5"/>
    <s v="Sci-Fi"/>
    <x v="0"/>
    <x v="0"/>
    <n v="175319"/>
    <n v="38000000"/>
    <x v="2336"/>
    <x v="2354"/>
    <x v="0"/>
    <x v="2038"/>
    <n v="28"/>
    <x v="10"/>
    <x v="88"/>
    <x v="0"/>
    <x v="402"/>
  </r>
  <r>
    <s v="tt1411697"/>
    <x v="2328"/>
    <x v="2330"/>
    <n v="102"/>
    <x v="0"/>
    <n v="1.7"/>
    <x v="0"/>
    <x v="11"/>
    <s v="unknows"/>
    <x v="7"/>
    <x v="0"/>
    <n v="524034"/>
    <n v="80000000"/>
    <x v="2337"/>
    <x v="2355"/>
    <x v="3"/>
    <x v="2039"/>
    <n v="19"/>
    <x v="12"/>
    <x v="92"/>
    <x v="0"/>
    <x v="467"/>
  </r>
  <r>
    <s v="tt1412386"/>
    <x v="2329"/>
    <x v="2331"/>
    <n v="124"/>
    <x v="2"/>
    <n v="2.0666666666666669"/>
    <x v="0"/>
    <x v="3"/>
    <s v="Romance"/>
    <x v="14"/>
    <x v="1"/>
    <n v="98344"/>
    <n v="10000000"/>
    <x v="2338"/>
    <x v="2356"/>
    <x v="3"/>
    <x v="2040"/>
    <n v="30"/>
    <x v="5"/>
    <x v="92"/>
    <x v="0"/>
    <x v="404"/>
  </r>
  <r>
    <s v="tt1413492"/>
    <x v="2330"/>
    <x v="2332"/>
    <n v="130"/>
    <x v="2"/>
    <n v="2.1666666666666665"/>
    <x v="5"/>
    <x v="3"/>
    <s v="History"/>
    <x v="7"/>
    <x v="0"/>
    <n v="89488"/>
    <n v="35000000"/>
    <x v="2339"/>
    <x v="2357"/>
    <x v="0"/>
    <x v="2041"/>
    <n v="16"/>
    <x v="1"/>
    <x v="115"/>
    <x v="0"/>
    <x v="1025"/>
  </r>
  <r>
    <s v="tt14138650"/>
    <x v="2331"/>
    <x v="2333"/>
    <n v="128"/>
    <x v="2"/>
    <n v="2.1333333333333333"/>
    <x v="4"/>
    <x v="10"/>
    <s v="Mystery"/>
    <x v="5"/>
    <x v="0"/>
    <n v="116777"/>
    <n v="72000000"/>
    <x v="12"/>
    <x v="2358"/>
    <x v="2"/>
    <x v="2042"/>
    <n v="14"/>
    <x v="0"/>
    <x v="114"/>
    <x v="0"/>
    <x v="949"/>
  </r>
  <r>
    <s v="tt1414382"/>
    <x v="2332"/>
    <x v="2334"/>
    <n v="105"/>
    <x v="0"/>
    <n v="1.75"/>
    <x v="0"/>
    <x v="7"/>
    <s v="unknows"/>
    <x v="36"/>
    <x v="3"/>
    <n v="53749"/>
    <n v="20000000"/>
    <x v="2340"/>
    <x v="2359"/>
    <x v="0"/>
    <x v="1906"/>
    <n v="23"/>
    <x v="9"/>
    <x v="96"/>
    <x v="0"/>
    <x v="738"/>
  </r>
  <r>
    <s v="tt1416801"/>
    <x v="2333"/>
    <x v="2335"/>
    <n v="106"/>
    <x v="0"/>
    <n v="1.7666666666666666"/>
    <x v="2"/>
    <x v="6"/>
    <s v="Drama"/>
    <x v="16"/>
    <x v="1"/>
    <n v="50447"/>
    <n v="12000000"/>
    <x v="2341"/>
    <x v="2360"/>
    <x v="2"/>
    <x v="1674"/>
    <n v="11"/>
    <x v="3"/>
    <x v="92"/>
    <x v="0"/>
    <x v="574"/>
  </r>
  <r>
    <s v="tt1418377"/>
    <x v="2334"/>
    <x v="2336"/>
    <n v="92"/>
    <x v="0"/>
    <n v="1.5333333333333334"/>
    <x v="5"/>
    <x v="0"/>
    <s v="Sci-Fi"/>
    <x v="30"/>
    <x v="3"/>
    <n v="83150"/>
    <n v="65000000"/>
    <x v="2342"/>
    <x v="2361"/>
    <x v="0"/>
    <x v="2043"/>
    <n v="20"/>
    <x v="1"/>
    <x v="89"/>
    <x v="0"/>
    <x v="1026"/>
  </r>
  <r>
    <s v="tt14208870"/>
    <x v="2335"/>
    <x v="2337"/>
    <n v="151"/>
    <x v="2"/>
    <n v="2.5166666666666666"/>
    <x v="3"/>
    <x v="11"/>
    <s v="unknows"/>
    <x v="15"/>
    <x v="1"/>
    <n v="106390"/>
    <n v="40000000"/>
    <x v="2343"/>
    <x v="2362"/>
    <x v="1"/>
    <x v="2044"/>
    <n v="10"/>
    <x v="9"/>
    <x v="114"/>
    <x v="0"/>
    <x v="33"/>
  </r>
  <r>
    <s v="tt14209916"/>
    <x v="2336"/>
    <x v="2338"/>
    <n v="95"/>
    <x v="0"/>
    <n v="1.5833333333333333"/>
    <x v="0"/>
    <x v="16"/>
    <s v="unknows"/>
    <x v="32"/>
    <x v="3"/>
    <n v="96953"/>
    <n v="35000000"/>
    <x v="2344"/>
    <x v="2363"/>
    <x v="0"/>
    <x v="2045"/>
    <n v="22"/>
    <x v="2"/>
    <x v="100"/>
    <x v="0"/>
    <x v="1027"/>
  </r>
  <r>
    <s v="tt14230388"/>
    <x v="2337"/>
    <x v="2339"/>
    <n v="105"/>
    <x v="0"/>
    <n v="1.75"/>
    <x v="0"/>
    <x v="3"/>
    <s v="Romance"/>
    <x v="5"/>
    <x v="0"/>
    <n v="84495"/>
    <n v="25000000"/>
    <x v="2345"/>
    <x v="2364"/>
    <x v="0"/>
    <x v="2046"/>
    <n v="23"/>
    <x v="12"/>
    <x v="100"/>
    <x v="0"/>
    <x v="308"/>
  </r>
  <r>
    <s v="tt1424381"/>
    <x v="2338"/>
    <x v="2340"/>
    <n v="107"/>
    <x v="0"/>
    <n v="1.7833333333333334"/>
    <x v="5"/>
    <x v="5"/>
    <s v="Fantasy"/>
    <x v="0"/>
    <x v="0"/>
    <n v="240370"/>
    <n v="40000000"/>
    <x v="2346"/>
    <x v="2365"/>
    <x v="0"/>
    <x v="2047"/>
    <n v="7"/>
    <x v="7"/>
    <x v="96"/>
    <x v="0"/>
    <x v="733"/>
  </r>
  <r>
    <s v="tt1428538"/>
    <x v="2339"/>
    <x v="2341"/>
    <n v="88"/>
    <x v="1"/>
    <n v="1.4666666666666666"/>
    <x v="5"/>
    <x v="0"/>
    <s v="Horror"/>
    <x v="28"/>
    <x v="0"/>
    <n v="214091"/>
    <n v="50000000"/>
    <x v="2347"/>
    <x v="2366"/>
    <x v="3"/>
    <x v="2048"/>
    <n v="17"/>
    <x v="1"/>
    <x v="88"/>
    <x v="0"/>
    <x v="946"/>
  </r>
  <r>
    <s v="tt1430132"/>
    <x v="2340"/>
    <x v="2342"/>
    <n v="126"/>
    <x v="2"/>
    <n v="2.1"/>
    <x v="5"/>
    <x v="4"/>
    <s v="unknows"/>
    <x v="13"/>
    <x v="0"/>
    <n v="484676"/>
    <n v="120000000"/>
    <x v="2348"/>
    <x v="2367"/>
    <x v="3"/>
    <x v="2049"/>
    <n v="16"/>
    <x v="7"/>
    <x v="88"/>
    <x v="0"/>
    <x v="0"/>
  </r>
  <r>
    <s v="tt1430607"/>
    <x v="2341"/>
    <x v="2343"/>
    <n v="97"/>
    <x v="0"/>
    <n v="1.6166666666666667"/>
    <x v="1"/>
    <x v="1"/>
    <s v="Comedy"/>
    <x v="1"/>
    <x v="1"/>
    <n v="64198"/>
    <n v="100000000"/>
    <x v="2349"/>
    <x v="2368"/>
    <x v="0"/>
    <x v="1591"/>
    <n v="11"/>
    <x v="5"/>
    <x v="92"/>
    <x v="0"/>
    <x v="1028"/>
  </r>
  <r>
    <s v="tt1430626"/>
    <x v="2342"/>
    <x v="2344"/>
    <n v="88"/>
    <x v="1"/>
    <n v="1.4666666666666666"/>
    <x v="1"/>
    <x v="1"/>
    <s v="Comedy"/>
    <x v="13"/>
    <x v="0"/>
    <n v="50701"/>
    <n v="55000000"/>
    <x v="2350"/>
    <x v="2369"/>
    <x v="0"/>
    <x v="2050"/>
    <n v="28"/>
    <x v="3"/>
    <x v="97"/>
    <x v="0"/>
    <x v="1029"/>
  </r>
  <r>
    <s v="tt1431045"/>
    <x v="2343"/>
    <x v="2345"/>
    <n v="108"/>
    <x v="0"/>
    <n v="1.8"/>
    <x v="5"/>
    <x v="2"/>
    <s v="unknows"/>
    <x v="9"/>
    <x v="2"/>
    <n v="1094693"/>
    <n v="58000000"/>
    <x v="2351"/>
    <x v="2370"/>
    <x v="3"/>
    <x v="2010"/>
    <n v="21"/>
    <x v="1"/>
    <x v="103"/>
    <x v="0"/>
    <x v="1030"/>
  </r>
  <r>
    <s v="tt1433108"/>
    <x v="2344"/>
    <x v="2346"/>
    <n v="98"/>
    <x v="0"/>
    <n v="1.6333333333333333"/>
    <x v="5"/>
    <x v="6"/>
    <s v="Drama"/>
    <x v="0"/>
    <x v="0"/>
    <n v="111031"/>
    <n v="24000000"/>
    <x v="2352"/>
    <x v="2371"/>
    <x v="0"/>
    <x v="1302"/>
    <n v="24"/>
    <x v="5"/>
    <x v="96"/>
    <x v="0"/>
    <x v="455"/>
  </r>
  <r>
    <s v="tt1433811"/>
    <x v="2345"/>
    <x v="2347"/>
    <n v="115"/>
    <x v="0"/>
    <n v="1.9166666666666667"/>
    <x v="4"/>
    <x v="3"/>
    <s v="Mystery"/>
    <x v="15"/>
    <x v="1"/>
    <n v="77601"/>
    <n v="10000000"/>
    <x v="2353"/>
    <x v="2372"/>
    <x v="2"/>
    <x v="2019"/>
    <m/>
    <x v="11"/>
    <x v="118"/>
    <x v="0"/>
    <x v="1031"/>
  </r>
  <r>
    <s v="tt1436045"/>
    <x v="2346"/>
    <x v="2348"/>
    <n v="141"/>
    <x v="2"/>
    <n v="2.35"/>
    <x v="5"/>
    <x v="5"/>
    <s v="Drama"/>
    <x v="15"/>
    <x v="1"/>
    <n v="67715"/>
    <n v="6000000"/>
    <x v="2354"/>
    <x v="2373"/>
    <x v="0"/>
    <x v="2051"/>
    <n v="9"/>
    <x v="9"/>
    <x v="96"/>
    <x v="0"/>
    <x v="536"/>
  </r>
  <r>
    <s v="tt1436562"/>
    <x v="2347"/>
    <x v="2349"/>
    <n v="96"/>
    <x v="0"/>
    <n v="1.6"/>
    <x v="1"/>
    <x v="1"/>
    <s v="Comedy"/>
    <x v="17"/>
    <x v="0"/>
    <n v="242713"/>
    <n v="90000000"/>
    <x v="2355"/>
    <x v="2374"/>
    <x v="3"/>
    <x v="2052"/>
    <n v="22"/>
    <x v="3"/>
    <x v="92"/>
    <x v="0"/>
    <x v="709"/>
  </r>
  <r>
    <s v="tt1438176"/>
    <x v="200"/>
    <x v="200"/>
    <n v="106"/>
    <x v="0"/>
    <n v="1.7666666666666666"/>
    <x v="0"/>
    <x v="10"/>
    <s v="unknows"/>
    <x v="0"/>
    <x v="0"/>
    <n v="111739"/>
    <n v="30000000"/>
    <x v="2356"/>
    <x v="2375"/>
    <x v="0"/>
    <x v="2053"/>
    <n v="14"/>
    <x v="10"/>
    <x v="92"/>
    <x v="0"/>
    <x v="804"/>
  </r>
  <r>
    <s v="tt1438254"/>
    <x v="2348"/>
    <x v="2350"/>
    <n v="100"/>
    <x v="0"/>
    <n v="1.6666666666666667"/>
    <x v="3"/>
    <x v="0"/>
    <s v="Romance"/>
    <x v="0"/>
    <x v="0"/>
    <n v="64149"/>
    <n v="44000000"/>
    <x v="2357"/>
    <x v="2376"/>
    <x v="1"/>
    <x v="2054"/>
    <n v="30"/>
    <x v="7"/>
    <x v="96"/>
    <x v="0"/>
    <x v="854"/>
  </r>
  <r>
    <s v="tt1440129"/>
    <x v="2349"/>
    <x v="2351"/>
    <n v="131"/>
    <x v="2"/>
    <n v="2.1833333333333331"/>
    <x v="5"/>
    <x v="5"/>
    <s v="Sci-Fi"/>
    <x v="24"/>
    <x v="3"/>
    <n v="254791"/>
    <n v="209000000"/>
    <x v="2358"/>
    <x v="2377"/>
    <x v="0"/>
    <x v="2055"/>
    <n v="3"/>
    <x v="8"/>
    <x v="97"/>
    <x v="0"/>
    <x v="570"/>
  </r>
  <r>
    <s v="tt1440728"/>
    <x v="2350"/>
    <x v="2352"/>
    <n v="105"/>
    <x v="0"/>
    <n v="1.75"/>
    <x v="5"/>
    <x v="6"/>
    <s v="Drama"/>
    <x v="33"/>
    <x v="0"/>
    <n v="100886"/>
    <n v="20000000"/>
    <x v="2359"/>
    <x v="2378"/>
    <x v="0"/>
    <x v="1675"/>
    <n v="1"/>
    <x v="9"/>
    <x v="96"/>
    <x v="0"/>
    <x v="1032"/>
  </r>
  <r>
    <s v="tt1441395"/>
    <x v="2351"/>
    <x v="2353"/>
    <n v="108"/>
    <x v="0"/>
    <n v="1.8"/>
    <x v="3"/>
    <x v="10"/>
    <s v="Mystery"/>
    <x v="33"/>
    <x v="0"/>
    <n v="153182"/>
    <n v="13300000"/>
    <x v="2360"/>
    <x v="2379"/>
    <x v="2"/>
    <x v="2056"/>
    <n v="29"/>
    <x v="10"/>
    <x v="88"/>
    <x v="0"/>
    <x v="1033"/>
  </r>
  <r>
    <s v="tt14444726"/>
    <x v="2352"/>
    <x v="2354"/>
    <n v="158"/>
    <x v="2"/>
    <n v="2.6333333333333333"/>
    <x v="3"/>
    <x v="8"/>
    <s v="unknows"/>
    <x v="3"/>
    <x v="1"/>
    <n v="84814"/>
    <n v="25000000"/>
    <x v="2361"/>
    <x v="2380"/>
    <x v="1"/>
    <x v="2057"/>
    <n v="1"/>
    <x v="9"/>
    <x v="114"/>
    <x v="0"/>
    <x v="675"/>
  </r>
  <r>
    <s v="tt1446192"/>
    <x v="2353"/>
    <x v="2355"/>
    <n v="97"/>
    <x v="0"/>
    <n v="1.6166666666666667"/>
    <x v="5"/>
    <x v="5"/>
    <s v="Animation"/>
    <x v="14"/>
    <x v="1"/>
    <n v="188082"/>
    <n v="145000000"/>
    <x v="2362"/>
    <x v="2381"/>
    <x v="3"/>
    <x v="2058"/>
    <n v="10"/>
    <x v="4"/>
    <x v="97"/>
    <x v="0"/>
    <x v="1034"/>
  </r>
  <r>
    <s v="tt1446714"/>
    <x v="2354"/>
    <x v="2356"/>
    <n v="124"/>
    <x v="2"/>
    <n v="2.0666666666666669"/>
    <x v="1"/>
    <x v="9"/>
    <s v="Sci-Fi"/>
    <x v="16"/>
    <x v="1"/>
    <n v="631342"/>
    <n v="130000000"/>
    <x v="2363"/>
    <x v="2382"/>
    <x v="3"/>
    <x v="1629"/>
    <n v="11"/>
    <x v="8"/>
    <x v="97"/>
    <x v="0"/>
    <x v="59"/>
  </r>
  <r>
    <s v="tt1448755"/>
    <x v="2355"/>
    <x v="2357"/>
    <n v="116"/>
    <x v="0"/>
    <n v="1.9333333333333333"/>
    <x v="5"/>
    <x v="6"/>
    <s v="Thriller"/>
    <x v="0"/>
    <x v="0"/>
    <n v="134161"/>
    <n v="70000000"/>
    <x v="2364"/>
    <x v="2383"/>
    <x v="2"/>
    <x v="2059"/>
    <n v="10"/>
    <x v="9"/>
    <x v="92"/>
    <x v="0"/>
    <x v="1035"/>
  </r>
  <r>
    <s v="tt1450321"/>
    <x v="2356"/>
    <x v="2358"/>
    <n v="97"/>
    <x v="0"/>
    <n v="1.6166666666666667"/>
    <x v="5"/>
    <x v="2"/>
    <s v="Crime"/>
    <x v="16"/>
    <x v="1"/>
    <n v="114028"/>
    <n v="5000000"/>
    <x v="2365"/>
    <x v="2384"/>
    <x v="1"/>
    <x v="2060"/>
    <n v="16"/>
    <x v="9"/>
    <x v="88"/>
    <x v="0"/>
    <x v="1036"/>
  </r>
  <r>
    <s v="tt1453405"/>
    <x v="2357"/>
    <x v="2359"/>
    <n v="104"/>
    <x v="0"/>
    <n v="1.7333333333333334"/>
    <x v="1"/>
    <x v="1"/>
    <s v="Comedy"/>
    <x v="14"/>
    <x v="1"/>
    <n v="380491"/>
    <n v="200000000"/>
    <x v="2366"/>
    <x v="2385"/>
    <x v="3"/>
    <x v="2061"/>
    <n v="5"/>
    <x v="6"/>
    <x v="88"/>
    <x v="0"/>
    <x v="1037"/>
  </r>
  <r>
    <s v="tt1454029"/>
    <x v="2358"/>
    <x v="2360"/>
    <n v="146"/>
    <x v="2"/>
    <n v="2.4333333333333331"/>
    <x v="3"/>
    <x v="11"/>
    <s v="unknows"/>
    <x v="12"/>
    <x v="2"/>
    <n v="482233"/>
    <n v="25000000"/>
    <x v="2367"/>
    <x v="2386"/>
    <x v="3"/>
    <x v="2062"/>
    <n v="9"/>
    <x v="10"/>
    <x v="92"/>
    <x v="0"/>
    <x v="1038"/>
  </r>
  <r>
    <s v="tt1454468"/>
    <x v="2359"/>
    <x v="2361"/>
    <n v="91"/>
    <x v="0"/>
    <n v="1.5166666666666666"/>
    <x v="3"/>
    <x v="4"/>
    <s v="Thriller"/>
    <x v="8"/>
    <x v="1"/>
    <n v="850937"/>
    <n v="100000000"/>
    <x v="2368"/>
    <x v="2387"/>
    <x v="3"/>
    <x v="2038"/>
    <n v="28"/>
    <x v="10"/>
    <x v="88"/>
    <x v="0"/>
    <x v="344"/>
  </r>
  <r>
    <s v="tt1457767"/>
    <x v="2360"/>
    <x v="2362"/>
    <n v="112"/>
    <x v="0"/>
    <n v="1.8666666666666667"/>
    <x v="7"/>
    <x v="9"/>
    <s v="Thriller"/>
    <x v="15"/>
    <x v="1"/>
    <n v="542411"/>
    <n v="20000000"/>
    <x v="2369"/>
    <x v="2388"/>
    <x v="3"/>
    <x v="2063"/>
    <n v="8"/>
    <x v="6"/>
    <x v="88"/>
    <x v="0"/>
    <x v="645"/>
  </r>
  <r>
    <s v="tt1458175"/>
    <x v="2361"/>
    <x v="2363"/>
    <n v="133"/>
    <x v="2"/>
    <n v="2.2166666666666668"/>
    <x v="5"/>
    <x v="6"/>
    <s v="Drama"/>
    <x v="21"/>
    <x v="1"/>
    <n v="203328"/>
    <n v="30000000"/>
    <x v="2370"/>
    <x v="2389"/>
    <x v="0"/>
    <x v="2064"/>
    <n v="9"/>
    <x v="5"/>
    <x v="96"/>
    <x v="0"/>
    <x v="627"/>
  </r>
  <r>
    <s v="tt1462041"/>
    <x v="2362"/>
    <x v="2364"/>
    <n v="92"/>
    <x v="0"/>
    <n v="1.5333333333333334"/>
    <x v="3"/>
    <x v="9"/>
    <s v="Thriller"/>
    <x v="34"/>
    <x v="0"/>
    <n v="68606"/>
    <n v="50000000"/>
    <x v="2371"/>
    <x v="2390"/>
    <x v="2"/>
    <x v="2065"/>
    <n v="29"/>
    <x v="9"/>
    <x v="92"/>
    <x v="0"/>
    <x v="242"/>
  </r>
  <r>
    <s v="tt1462758"/>
    <x v="2363"/>
    <x v="2365"/>
    <n v="95"/>
    <x v="0"/>
    <n v="1.5833333333333333"/>
    <x v="3"/>
    <x v="9"/>
    <s v="Thriller"/>
    <x v="16"/>
    <x v="1"/>
    <n v="166578"/>
    <n v="3000000"/>
    <x v="2372"/>
    <x v="2391"/>
    <x v="0"/>
    <x v="2066"/>
    <n v="23"/>
    <x v="1"/>
    <x v="96"/>
    <x v="0"/>
    <x v="1039"/>
  </r>
  <r>
    <s v="tt1462764"/>
    <x v="2364"/>
    <x v="2366"/>
    <n v="154"/>
    <x v="2"/>
    <n v="2.5666666666666669"/>
    <x v="5"/>
    <x v="5"/>
    <s v="Sci-Fi"/>
    <x v="5"/>
    <x v="0"/>
    <n v="139391"/>
    <n v="294700000"/>
    <x v="2373"/>
    <x v="2392"/>
    <x v="0"/>
    <x v="2067"/>
    <n v="18"/>
    <x v="12"/>
    <x v="100"/>
    <x v="0"/>
    <x v="0"/>
  </r>
  <r>
    <s v="tt1464335"/>
    <x v="2365"/>
    <x v="2367"/>
    <n v="116"/>
    <x v="0"/>
    <n v="1.9333333333333333"/>
    <x v="5"/>
    <x v="5"/>
    <s v="unknows"/>
    <x v="33"/>
    <x v="0"/>
    <n v="240781"/>
    <n v="120000000"/>
    <x v="2374"/>
    <x v="2393"/>
    <x v="3"/>
    <x v="2068"/>
    <n v="8"/>
    <x v="2"/>
    <x v="114"/>
    <x v="0"/>
    <x v="925"/>
  </r>
  <r>
    <s v="tt1464540"/>
    <x v="2366"/>
    <x v="2368"/>
    <n v="111"/>
    <x v="0"/>
    <n v="1.85"/>
    <x v="5"/>
    <x v="5"/>
    <s v="Sci-Fi"/>
    <x v="28"/>
    <x v="0"/>
    <n v="243954"/>
    <n v="60000000"/>
    <x v="2375"/>
    <x v="2394"/>
    <x v="0"/>
    <x v="1745"/>
    <n v="9"/>
    <x v="2"/>
    <x v="92"/>
    <x v="0"/>
    <x v="605"/>
  </r>
  <r>
    <s v="tt1469304"/>
    <x v="2367"/>
    <x v="2369"/>
    <n v="116"/>
    <x v="0"/>
    <n v="1.9333333333333333"/>
    <x v="5"/>
    <x v="2"/>
    <s v="Crime"/>
    <x v="38"/>
    <x v="3"/>
    <n v="197715"/>
    <n v="69000000"/>
    <x v="2376"/>
    <x v="2395"/>
    <x v="3"/>
    <x v="2069"/>
    <n v="12"/>
    <x v="12"/>
    <x v="101"/>
    <x v="0"/>
    <x v="616"/>
  </r>
  <r>
    <s v="tt1470827"/>
    <x v="2368"/>
    <x v="2370"/>
    <n v="94"/>
    <x v="0"/>
    <n v="1.5666666666666667"/>
    <x v="1"/>
    <x v="3"/>
    <s v="Romance"/>
    <x v="0"/>
    <x v="0"/>
    <n v="95965"/>
    <n v="500000"/>
    <x v="2377"/>
    <x v="2396"/>
    <x v="1"/>
    <x v="2070"/>
    <n v="13"/>
    <x v="3"/>
    <x v="96"/>
    <x v="0"/>
    <x v="818"/>
  </r>
  <r>
    <s v="tt1473832"/>
    <x v="2369"/>
    <x v="2371"/>
    <n v="123"/>
    <x v="2"/>
    <n v="2.0499999999999998"/>
    <x v="0"/>
    <x v="3"/>
    <s v="Romance"/>
    <x v="7"/>
    <x v="0"/>
    <n v="80326"/>
    <n v="35000000"/>
    <x v="2378"/>
    <x v="2397"/>
    <x v="3"/>
    <x v="2071"/>
    <n v="5"/>
    <x v="9"/>
    <x v="103"/>
    <x v="0"/>
    <x v="482"/>
  </r>
  <r>
    <s v="tt1477076"/>
    <x v="2370"/>
    <x v="2372"/>
    <n v="90"/>
    <x v="0"/>
    <n v="1.5"/>
    <x v="7"/>
    <x v="9"/>
    <s v="unknows"/>
    <x v="38"/>
    <x v="3"/>
    <n v="107034"/>
    <n v="20000000"/>
    <x v="2379"/>
    <x v="2398"/>
    <x v="3"/>
    <x v="2072"/>
    <n v="22"/>
    <x v="4"/>
    <x v="96"/>
    <x v="0"/>
    <x v="961"/>
  </r>
  <r>
    <s v="tt1477834"/>
    <x v="2371"/>
    <x v="2373"/>
    <n v="143"/>
    <x v="2"/>
    <n v="2.3833333333333333"/>
    <x v="5"/>
    <x v="5"/>
    <s v="Fantasy"/>
    <x v="22"/>
    <x v="0"/>
    <n v="504653"/>
    <n v="160000000"/>
    <x v="2380"/>
    <x v="2399"/>
    <x v="3"/>
    <x v="2073"/>
    <n v="26"/>
    <x v="5"/>
    <x v="115"/>
    <x v="0"/>
    <x v="645"/>
  </r>
  <r>
    <s v="tt1478338"/>
    <x v="2372"/>
    <x v="2374"/>
    <n v="125"/>
    <x v="2"/>
    <n v="2.0833333333333335"/>
    <x v="0"/>
    <x v="11"/>
    <s v="unknows"/>
    <x v="22"/>
    <x v="0"/>
    <n v="304772"/>
    <n v="32500000"/>
    <x v="2381"/>
    <x v="2400"/>
    <x v="3"/>
    <x v="2074"/>
    <n v="28"/>
    <x v="8"/>
    <x v="92"/>
    <x v="0"/>
    <x v="985"/>
  </r>
  <r>
    <s v="tt1478964"/>
    <x v="2373"/>
    <x v="2375"/>
    <n v="88"/>
    <x v="1"/>
    <n v="1.4666666666666666"/>
    <x v="5"/>
    <x v="5"/>
    <s v="Comedy"/>
    <x v="13"/>
    <x v="0"/>
    <n v="110493"/>
    <n v="13000000"/>
    <x v="2382"/>
    <x v="2401"/>
    <x v="2"/>
    <x v="2075"/>
    <n v="12"/>
    <x v="3"/>
    <x v="92"/>
    <x v="0"/>
    <x v="1040"/>
  </r>
  <r>
    <s v="tt1482459"/>
    <x v="2374"/>
    <x v="2376"/>
    <n v="86"/>
    <x v="1"/>
    <n v="1.4333333333333333"/>
    <x v="1"/>
    <x v="1"/>
    <s v="Comedy"/>
    <x v="0"/>
    <x v="0"/>
    <n v="125908"/>
    <n v="70000000"/>
    <x v="2383"/>
    <x v="2402"/>
    <x v="3"/>
    <x v="2076"/>
    <n v="19"/>
    <x v="2"/>
    <x v="97"/>
    <x v="0"/>
    <x v="1041"/>
  </r>
  <r>
    <s v="tt1483013"/>
    <x v="2375"/>
    <x v="2377"/>
    <n v="124"/>
    <x v="2"/>
    <n v="2.0666666666666669"/>
    <x v="5"/>
    <x v="5"/>
    <s v="Sci-Fi"/>
    <x v="16"/>
    <x v="1"/>
    <n v="544945"/>
    <n v="120000000"/>
    <x v="2384"/>
    <x v="2403"/>
    <x v="3"/>
    <x v="2077"/>
    <n v="26"/>
    <x v="3"/>
    <x v="88"/>
    <x v="0"/>
    <x v="905"/>
  </r>
  <r>
    <s v="tt1485796"/>
    <x v="2376"/>
    <x v="2378"/>
    <n v="105"/>
    <x v="0"/>
    <n v="1.75"/>
    <x v="2"/>
    <x v="3"/>
    <s v="Musical"/>
    <x v="15"/>
    <x v="1"/>
    <n v="301691"/>
    <n v="84000000"/>
    <x v="2385"/>
    <x v="2404"/>
    <x v="3"/>
    <x v="2078"/>
    <n v="20"/>
    <x v="0"/>
    <x v="101"/>
    <x v="0"/>
    <x v="1042"/>
  </r>
  <r>
    <s v="tt1486185"/>
    <x v="2377"/>
    <x v="2379"/>
    <n v="100"/>
    <x v="0"/>
    <n v="1.6666666666666667"/>
    <x v="8"/>
    <x v="10"/>
    <s v="Mystery"/>
    <x v="35"/>
    <x v="3"/>
    <n v="114848"/>
    <n v="42000000"/>
    <x v="2386"/>
    <x v="2405"/>
    <x v="0"/>
    <x v="2079"/>
    <n v="7"/>
    <x v="3"/>
    <x v="92"/>
    <x v="0"/>
    <x v="571"/>
  </r>
  <r>
    <s v="tt1486192"/>
    <x v="2378"/>
    <x v="2380"/>
    <n v="110"/>
    <x v="0"/>
    <n v="1.8333333333333333"/>
    <x v="4"/>
    <x v="9"/>
    <s v="Thriller"/>
    <x v="0"/>
    <x v="0"/>
    <n v="87775"/>
    <n v="26000000"/>
    <x v="2387"/>
    <x v="2406"/>
    <x v="1"/>
    <x v="2080"/>
    <n v="9"/>
    <x v="3"/>
    <x v="97"/>
    <x v="0"/>
    <x v="707"/>
  </r>
  <r>
    <s v="tt1486834"/>
    <x v="2379"/>
    <x v="2381"/>
    <n v="98"/>
    <x v="0"/>
    <n v="1.6333333333333333"/>
    <x v="0"/>
    <x v="7"/>
    <s v="unknows"/>
    <x v="22"/>
    <x v="0"/>
    <n v="80735"/>
    <n v="11000000"/>
    <x v="2388"/>
    <x v="2407"/>
    <x v="2"/>
    <x v="1569"/>
    <n v="7"/>
    <x v="9"/>
    <x v="88"/>
    <x v="0"/>
    <x v="809"/>
  </r>
  <r>
    <s v="tt1488555"/>
    <x v="2380"/>
    <x v="2382"/>
    <n v="112"/>
    <x v="0"/>
    <n v="1.8666666666666667"/>
    <x v="0"/>
    <x v="0"/>
    <s v="unknows"/>
    <x v="33"/>
    <x v="0"/>
    <n v="192260"/>
    <n v="52000000"/>
    <x v="2389"/>
    <x v="2408"/>
    <x v="0"/>
    <x v="2081"/>
    <n v="1"/>
    <x v="10"/>
    <x v="92"/>
    <x v="0"/>
    <x v="540"/>
  </r>
  <r>
    <s v="tt1488589"/>
    <x v="2381"/>
    <x v="2383"/>
    <n v="117"/>
    <x v="0"/>
    <n v="1.95"/>
    <x v="11"/>
    <x v="3"/>
    <s v="Family"/>
    <x v="2"/>
    <x v="1"/>
    <n v="106496"/>
    <n v="35000000"/>
    <x v="2390"/>
    <x v="2409"/>
    <x v="2"/>
    <x v="2082"/>
    <n v="15"/>
    <x v="4"/>
    <x v="114"/>
    <x v="0"/>
    <x v="1043"/>
  </r>
  <r>
    <s v="tt1488606"/>
    <x v="2382"/>
    <x v="2384"/>
    <n v="125"/>
    <x v="2"/>
    <n v="2.0833333333333335"/>
    <x v="5"/>
    <x v="16"/>
    <s v="unknows"/>
    <x v="7"/>
    <x v="0"/>
    <n v="140458"/>
    <n v="115000000"/>
    <x v="12"/>
    <x v="2410"/>
    <x v="2"/>
    <x v="2083"/>
    <n v="6"/>
    <x v="3"/>
    <x v="94"/>
    <x v="0"/>
    <x v="1044"/>
  </r>
  <r>
    <s v="tt1489887"/>
    <x v="2383"/>
    <x v="2385"/>
    <n v="102"/>
    <x v="0"/>
    <n v="1.7"/>
    <x v="0"/>
    <x v="11"/>
    <s v="unknows"/>
    <x v="1"/>
    <x v="1"/>
    <n v="127808"/>
    <n v="6000000"/>
    <x v="2391"/>
    <x v="2411"/>
    <x v="0"/>
    <x v="2084"/>
    <n v="10"/>
    <x v="3"/>
    <x v="94"/>
    <x v="0"/>
    <x v="893"/>
  </r>
  <r>
    <s v="tt1489889"/>
    <x v="2384"/>
    <x v="2386"/>
    <n v="107"/>
    <x v="0"/>
    <n v="1.7833333333333334"/>
    <x v="5"/>
    <x v="2"/>
    <s v="Crime"/>
    <x v="33"/>
    <x v="0"/>
    <n v="206804"/>
    <n v="50000000"/>
    <x v="2392"/>
    <x v="2412"/>
    <x v="3"/>
    <x v="2085"/>
    <n v="10"/>
    <x v="6"/>
    <x v="103"/>
    <x v="0"/>
    <x v="606"/>
  </r>
  <r>
    <s v="tt1490017"/>
    <x v="2385"/>
    <x v="2387"/>
    <n v="100"/>
    <x v="0"/>
    <n v="1.6666666666666667"/>
    <x v="5"/>
    <x v="5"/>
    <s v="Animation"/>
    <x v="8"/>
    <x v="1"/>
    <n v="380233"/>
    <n v="60000000"/>
    <x v="2393"/>
    <x v="2413"/>
    <x v="3"/>
    <x v="2086"/>
    <n v="1"/>
    <x v="2"/>
    <x v="89"/>
    <x v="0"/>
    <x v="825"/>
  </r>
  <r>
    <s v="tt1491044"/>
    <x v="2386"/>
    <x v="2388"/>
    <n v="106"/>
    <x v="0"/>
    <n v="1.7666666666666666"/>
    <x v="2"/>
    <x v="6"/>
    <s v="Drama"/>
    <x v="22"/>
    <x v="0"/>
    <n v="78016"/>
    <n v="10000000"/>
    <x v="2394"/>
    <x v="2414"/>
    <x v="2"/>
    <x v="1388"/>
    <n v="30"/>
    <x v="10"/>
    <x v="97"/>
    <x v="0"/>
    <x v="1045"/>
  </r>
  <r>
    <s v="tt1496025"/>
    <x v="2387"/>
    <x v="2389"/>
    <n v="88"/>
    <x v="1"/>
    <n v="1.4666666666666666"/>
    <x v="5"/>
    <x v="0"/>
    <s v="Horror"/>
    <x v="33"/>
    <x v="0"/>
    <n v="159498"/>
    <n v="70000000"/>
    <x v="2395"/>
    <x v="2415"/>
    <x v="0"/>
    <x v="2027"/>
    <n v="19"/>
    <x v="1"/>
    <x v="97"/>
    <x v="0"/>
    <x v="1046"/>
  </r>
  <r>
    <s v="tt1499658"/>
    <x v="2388"/>
    <x v="2390"/>
    <n v="98"/>
    <x v="0"/>
    <n v="1.6333333333333333"/>
    <x v="0"/>
    <x v="6"/>
    <s v="unknows"/>
    <x v="17"/>
    <x v="0"/>
    <n v="463703"/>
    <n v="35000000"/>
    <x v="2396"/>
    <x v="2416"/>
    <x v="3"/>
    <x v="2087"/>
    <n v="30"/>
    <x v="6"/>
    <x v="92"/>
    <x v="0"/>
    <x v="616"/>
  </r>
  <r>
    <s v="tt1502397"/>
    <x v="2389"/>
    <x v="2391"/>
    <n v="124"/>
    <x v="2"/>
    <n v="2.0666666666666669"/>
    <x v="5"/>
    <x v="2"/>
    <s v="Crime"/>
    <x v="7"/>
    <x v="0"/>
    <n v="170943"/>
    <n v="90000000"/>
    <x v="2397"/>
    <x v="2417"/>
    <x v="3"/>
    <x v="2088"/>
    <n v="7"/>
    <x v="1"/>
    <x v="111"/>
    <x v="0"/>
    <x v="1047"/>
  </r>
  <r>
    <s v="tt1502407"/>
    <x v="72"/>
    <x v="72"/>
    <n v="106"/>
    <x v="0"/>
    <n v="1.7666666666666666"/>
    <x v="4"/>
    <x v="10"/>
    <s v="Thriller"/>
    <x v="7"/>
    <x v="0"/>
    <n v="166021"/>
    <n v="10000000"/>
    <x v="2398"/>
    <x v="2418"/>
    <x v="3"/>
    <x v="2089"/>
    <n v="8"/>
    <x v="9"/>
    <x v="115"/>
    <x v="0"/>
    <x v="843"/>
  </r>
  <r>
    <s v="tt1502712"/>
    <x v="749"/>
    <x v="749"/>
    <n v="100"/>
    <x v="0"/>
    <n v="1.6666666666666667"/>
    <x v="5"/>
    <x v="5"/>
    <s v="Sci-Fi"/>
    <x v="59"/>
    <x v="3"/>
    <n v="173694"/>
    <n v="120000000"/>
    <x v="2399"/>
    <x v="2419"/>
    <x v="0"/>
    <x v="2090"/>
    <n v="4"/>
    <x v="10"/>
    <x v="91"/>
    <x v="0"/>
    <x v="1048"/>
  </r>
  <r>
    <s v="tt1504320"/>
    <x v="2390"/>
    <x v="2392"/>
    <n v="118"/>
    <x v="0"/>
    <n v="1.9666666666666666"/>
    <x v="2"/>
    <x v="3"/>
    <s v="History"/>
    <x v="9"/>
    <x v="2"/>
    <n v="699659"/>
    <n v="15000000"/>
    <x v="2400"/>
    <x v="2420"/>
    <x v="3"/>
    <x v="2091"/>
    <n v="6"/>
    <x v="9"/>
    <x v="96"/>
    <x v="0"/>
    <x v="808"/>
  </r>
  <r>
    <s v="tt1506999"/>
    <x v="2391"/>
    <x v="2393"/>
    <n v="93"/>
    <x v="0"/>
    <n v="1.55"/>
    <x v="5"/>
    <x v="3"/>
    <s v="Thriller"/>
    <x v="24"/>
    <x v="3"/>
    <n v="89046"/>
    <n v="23000000"/>
    <x v="2401"/>
    <x v="2421"/>
    <x v="0"/>
    <x v="2092"/>
    <n v="6"/>
    <x v="5"/>
    <x v="92"/>
    <x v="0"/>
    <x v="194"/>
  </r>
  <r>
    <s v="tt1509767"/>
    <x v="492"/>
    <x v="492"/>
    <n v="110"/>
    <x v="0"/>
    <n v="1.8333333333333333"/>
    <x v="5"/>
    <x v="5"/>
    <s v="Fantasy"/>
    <x v="36"/>
    <x v="3"/>
    <n v="110969"/>
    <n v="75000000"/>
    <x v="2402"/>
    <x v="2422"/>
    <x v="0"/>
    <x v="2093"/>
    <n v="1"/>
    <x v="9"/>
    <x v="92"/>
    <x v="0"/>
    <x v="300"/>
  </r>
  <r>
    <s v="tt1512235"/>
    <x v="2392"/>
    <x v="2394"/>
    <n v="96"/>
    <x v="0"/>
    <n v="1.6"/>
    <x v="5"/>
    <x v="2"/>
    <s v="Crime"/>
    <x v="13"/>
    <x v="0"/>
    <n v="82939"/>
    <n v="2500000"/>
    <x v="2403"/>
    <x v="2423"/>
    <x v="2"/>
    <x v="2094"/>
    <n v="10"/>
    <x v="9"/>
    <x v="96"/>
    <x v="0"/>
    <x v="711"/>
  </r>
  <r>
    <s v="tt1515091"/>
    <x v="2393"/>
    <x v="2395"/>
    <n v="129"/>
    <x v="2"/>
    <n v="2.15"/>
    <x v="5"/>
    <x v="5"/>
    <s v="Mystery"/>
    <x v="3"/>
    <x v="1"/>
    <n v="473187"/>
    <n v="125000000"/>
    <x v="2404"/>
    <x v="2424"/>
    <x v="3"/>
    <x v="2095"/>
    <n v="10"/>
    <x v="0"/>
    <x v="92"/>
    <x v="0"/>
    <x v="860"/>
  </r>
  <r>
    <s v="tt1517260"/>
    <x v="2394"/>
    <x v="2396"/>
    <n v="125"/>
    <x v="2"/>
    <n v="2.0833333333333335"/>
    <x v="5"/>
    <x v="5"/>
    <s v="Drama"/>
    <x v="24"/>
    <x v="3"/>
    <n v="117690"/>
    <n v="40000000"/>
    <x v="2405"/>
    <x v="2425"/>
    <x v="0"/>
    <x v="2096"/>
    <n v="22"/>
    <x v="3"/>
    <x v="88"/>
    <x v="0"/>
    <x v="342"/>
  </r>
  <r>
    <s v="tt1517268"/>
    <x v="2395"/>
    <x v="2397"/>
    <n v="114"/>
    <x v="0"/>
    <n v="1.9"/>
    <x v="1"/>
    <x v="2"/>
    <s v="Fantasy"/>
    <x v="16"/>
    <x v="1"/>
    <n v="376979"/>
    <n v="100000000"/>
    <x v="2406"/>
    <x v="2426"/>
    <x v="3"/>
    <x v="2097"/>
    <n v="9"/>
    <x v="7"/>
    <x v="100"/>
    <x v="0"/>
    <x v="1049"/>
  </r>
  <r>
    <s v="tt1517451"/>
    <x v="2396"/>
    <x v="2398"/>
    <n v="136"/>
    <x v="2"/>
    <n v="2.2666666666666666"/>
    <x v="3"/>
    <x v="8"/>
    <s v="Romance"/>
    <x v="2"/>
    <x v="1"/>
    <n v="407805"/>
    <n v="36000000"/>
    <x v="2407"/>
    <x v="2427"/>
    <x v="3"/>
    <x v="2098"/>
    <n v="31"/>
    <x v="10"/>
    <x v="115"/>
    <x v="0"/>
    <x v="1050"/>
  </r>
  <r>
    <s v="tt1524137"/>
    <x v="2397"/>
    <x v="2399"/>
    <n v="109"/>
    <x v="0"/>
    <n v="1.8166666666666667"/>
    <x v="5"/>
    <x v="5"/>
    <s v="Crime"/>
    <x v="0"/>
    <x v="0"/>
    <n v="125396"/>
    <n v="25000000"/>
    <x v="2408"/>
    <x v="2428"/>
    <x v="0"/>
    <x v="2099"/>
    <n v="12"/>
    <x v="1"/>
    <x v="97"/>
    <x v="0"/>
    <x v="980"/>
  </r>
  <r>
    <s v="tt1524930"/>
    <x v="2398"/>
    <x v="2400"/>
    <n v="99"/>
    <x v="0"/>
    <n v="1.65"/>
    <x v="1"/>
    <x v="2"/>
    <s v="unknows"/>
    <x v="28"/>
    <x v="0"/>
    <n v="119319"/>
    <n v="31000000"/>
    <x v="2409"/>
    <x v="2429"/>
    <x v="0"/>
    <x v="2100"/>
    <n v="29"/>
    <x v="7"/>
    <x v="91"/>
    <x v="0"/>
    <x v="1051"/>
  </r>
  <r>
    <s v="tt1527186"/>
    <x v="2399"/>
    <x v="2401"/>
    <n v="135"/>
    <x v="2"/>
    <n v="2.25"/>
    <x v="3"/>
    <x v="4"/>
    <s v="unknows"/>
    <x v="1"/>
    <x v="1"/>
    <n v="191971"/>
    <n v="7400000"/>
    <x v="2410"/>
    <x v="2430"/>
    <x v="0"/>
    <x v="2101"/>
    <n v="18"/>
    <x v="12"/>
    <x v="92"/>
    <x v="0"/>
    <x v="436"/>
  </r>
  <r>
    <s v="tt1528100"/>
    <x v="2400"/>
    <x v="2402"/>
    <n v="150"/>
    <x v="2"/>
    <n v="2.5"/>
    <x v="5"/>
    <x v="5"/>
    <s v="Drama"/>
    <x v="34"/>
    <x v="0"/>
    <n v="175114"/>
    <n v="140000000"/>
    <x v="2411"/>
    <x v="2431"/>
    <x v="3"/>
    <x v="2102"/>
    <n v="3"/>
    <x v="0"/>
    <x v="89"/>
    <x v="0"/>
    <x v="59"/>
  </r>
  <r>
    <s v="tt1528854"/>
    <x v="2401"/>
    <x v="2403"/>
    <n v="96"/>
    <x v="0"/>
    <n v="1.6"/>
    <x v="0"/>
    <x v="19"/>
    <s v="unknows"/>
    <x v="27"/>
    <x v="0"/>
    <n v="126352"/>
    <n v="50000000"/>
    <x v="2412"/>
    <x v="2432"/>
    <x v="3"/>
    <x v="2103"/>
    <n v="9"/>
    <x v="0"/>
    <x v="91"/>
    <x v="0"/>
    <x v="920"/>
  </r>
  <r>
    <s v="tt1531663"/>
    <x v="2402"/>
    <x v="2404"/>
    <n v="97"/>
    <x v="0"/>
    <n v="1.6166666666666667"/>
    <x v="3"/>
    <x v="11"/>
    <s v="unknows"/>
    <x v="0"/>
    <x v="0"/>
    <n v="52565"/>
    <n v="5000000"/>
    <x v="2413"/>
    <x v="2433"/>
    <x v="2"/>
    <x v="2094"/>
    <n v="10"/>
    <x v="9"/>
    <x v="96"/>
    <x v="0"/>
    <x v="1052"/>
  </r>
  <r>
    <s v="tt1532503"/>
    <x v="2403"/>
    <x v="2405"/>
    <n v="105"/>
    <x v="0"/>
    <n v="1.75"/>
    <x v="0"/>
    <x v="3"/>
    <s v="Romance"/>
    <x v="14"/>
    <x v="1"/>
    <n v="94120"/>
    <n v="3200000"/>
    <x v="2414"/>
    <x v="2434"/>
    <x v="0"/>
    <x v="1957"/>
    <n v="11"/>
    <x v="9"/>
    <x v="96"/>
    <x v="0"/>
    <x v="1053"/>
  </r>
  <r>
    <s v="tt15325794"/>
    <x v="2404"/>
    <x v="2406"/>
    <n v="107"/>
    <x v="0"/>
    <n v="1.7833333333333334"/>
    <x v="5"/>
    <x v="16"/>
    <s v="unknows"/>
    <x v="0"/>
    <x v="0"/>
    <n v="95356"/>
    <n v="3000000"/>
    <x v="2415"/>
    <x v="2435"/>
    <x v="0"/>
    <x v="2104"/>
    <n v="10"/>
    <x v="10"/>
    <x v="114"/>
    <x v="0"/>
    <x v="1054"/>
  </r>
  <r>
    <s v="tt15327088"/>
    <x v="2405"/>
    <x v="2407"/>
    <n v="148"/>
    <x v="2"/>
    <n v="2.4666666666666668"/>
    <x v="5"/>
    <x v="5"/>
    <s v="Drama"/>
    <x v="18"/>
    <x v="2"/>
    <n v="98969"/>
    <n v="2000000"/>
    <x v="2416"/>
    <x v="2436"/>
    <x v="1"/>
    <x v="1874"/>
    <n v="30"/>
    <x v="9"/>
    <x v="114"/>
    <x v="0"/>
    <x v="1055"/>
  </r>
  <r>
    <s v="tt1535108"/>
    <x v="2406"/>
    <x v="2408"/>
    <n v="109"/>
    <x v="0"/>
    <n v="1.8166666666666667"/>
    <x v="5"/>
    <x v="3"/>
    <s v="Sci-Fi"/>
    <x v="5"/>
    <x v="0"/>
    <n v="464198"/>
    <n v="115000000"/>
    <x v="2417"/>
    <x v="2437"/>
    <x v="3"/>
    <x v="2105"/>
    <n v="7"/>
    <x v="10"/>
    <x v="88"/>
    <x v="0"/>
    <x v="921"/>
  </r>
  <r>
    <s v="tt1535109"/>
    <x v="2407"/>
    <x v="2409"/>
    <n v="134"/>
    <x v="2"/>
    <n v="2.2333333333333334"/>
    <x v="5"/>
    <x v="18"/>
    <s v="Crime"/>
    <x v="10"/>
    <x v="1"/>
    <n v="483169"/>
    <n v="55000000"/>
    <x v="2418"/>
    <x v="2438"/>
    <x v="3"/>
    <x v="2106"/>
    <n v="27"/>
    <x v="9"/>
    <x v="88"/>
    <x v="0"/>
    <x v="619"/>
  </r>
  <r>
    <s v="tt1536044"/>
    <x v="2408"/>
    <x v="2410"/>
    <n v="91"/>
    <x v="0"/>
    <n v="1.5166666666666666"/>
    <x v="7"/>
    <x v="9"/>
    <s v="unknows"/>
    <x v="36"/>
    <x v="3"/>
    <n v="108548"/>
    <n v="3000000"/>
    <x v="2419"/>
    <x v="2439"/>
    <x v="3"/>
    <x v="2107"/>
    <n v="20"/>
    <x v="4"/>
    <x v="96"/>
    <x v="0"/>
    <x v="1056"/>
  </r>
  <r>
    <s v="tt1538403"/>
    <x v="2409"/>
    <x v="2411"/>
    <n v="130"/>
    <x v="2"/>
    <n v="2.1666666666666665"/>
    <x v="5"/>
    <x v="5"/>
    <s v="Fantasy"/>
    <x v="24"/>
    <x v="3"/>
    <n v="137677"/>
    <n v="60000000"/>
    <x v="2420"/>
    <x v="2440"/>
    <x v="0"/>
    <x v="2108"/>
    <n v="12"/>
    <x v="10"/>
    <x v="88"/>
    <x v="0"/>
    <x v="924"/>
  </r>
  <r>
    <s v="tt15398776"/>
    <x v="2410"/>
    <x v="2412"/>
    <n v="180"/>
    <x v="2"/>
    <n v="3"/>
    <x v="2"/>
    <x v="3"/>
    <s v="History"/>
    <x v="25"/>
    <x v="2"/>
    <n v="479266"/>
    <n v="100000000"/>
    <x v="2421"/>
    <x v="2441"/>
    <x v="3"/>
    <x v="2109"/>
    <n v="11"/>
    <x v="7"/>
    <x v="100"/>
    <x v="0"/>
    <x v="422"/>
  </r>
  <r>
    <s v="tt1540133"/>
    <x v="2411"/>
    <x v="2413"/>
    <n v="96"/>
    <x v="0"/>
    <n v="1.6"/>
    <x v="0"/>
    <x v="6"/>
    <s v="Thriller"/>
    <x v="21"/>
    <x v="1"/>
    <n v="93839"/>
    <n v="6000000"/>
    <x v="2422"/>
    <x v="2442"/>
    <x v="0"/>
    <x v="2110"/>
    <n v="20"/>
    <x v="1"/>
    <x v="92"/>
    <x v="0"/>
    <x v="1057"/>
  </r>
  <r>
    <s v="tt1542344"/>
    <x v="2412"/>
    <x v="2414"/>
    <n v="94"/>
    <x v="0"/>
    <n v="1.5666666666666667"/>
    <x v="2"/>
    <x v="3"/>
    <s v="unknows"/>
    <x v="15"/>
    <x v="1"/>
    <n v="393860"/>
    <n v="18000000"/>
    <x v="2423"/>
    <x v="2443"/>
    <x v="0"/>
    <x v="1914"/>
    <n v="4"/>
    <x v="9"/>
    <x v="96"/>
    <x v="0"/>
    <x v="272"/>
  </r>
  <r>
    <s v="tt1547234"/>
    <x v="2413"/>
    <x v="2415"/>
    <n v="91"/>
    <x v="0"/>
    <n v="1.5166666666666666"/>
    <x v="5"/>
    <x v="6"/>
    <s v="Thriller"/>
    <x v="7"/>
    <x v="0"/>
    <n v="117350"/>
    <n v="35000000"/>
    <x v="2424"/>
    <x v="2444"/>
    <x v="2"/>
    <x v="2011"/>
    <n v="22"/>
    <x v="10"/>
    <x v="97"/>
    <x v="0"/>
    <x v="430"/>
  </r>
  <r>
    <s v="tt15474916"/>
    <x v="2414"/>
    <x v="2416"/>
    <n v="115"/>
    <x v="0"/>
    <n v="1.9166666666666667"/>
    <x v="7"/>
    <x v="9"/>
    <s v="Thriller"/>
    <x v="7"/>
    <x v="0"/>
    <n v="145484"/>
    <n v="17000000"/>
    <x v="2425"/>
    <x v="2445"/>
    <x v="3"/>
    <x v="2111"/>
    <n v="22"/>
    <x v="9"/>
    <x v="114"/>
    <x v="0"/>
    <x v="1058"/>
  </r>
  <r>
    <s v="tt1549572"/>
    <x v="2415"/>
    <x v="2417"/>
    <n v="92"/>
    <x v="0"/>
    <n v="1.5333333333333334"/>
    <x v="3"/>
    <x v="9"/>
    <s v="Romance"/>
    <x v="17"/>
    <x v="0"/>
    <n v="98682"/>
    <n v="100000"/>
    <x v="2426"/>
    <x v="2446"/>
    <x v="1"/>
    <x v="2112"/>
    <n v="24"/>
    <x v="1"/>
    <x v="92"/>
    <x v="0"/>
    <x v="1059"/>
  </r>
  <r>
    <s v="tt1549920"/>
    <x v="2416"/>
    <x v="2418"/>
    <n v="107"/>
    <x v="0"/>
    <n v="1.7833333333333334"/>
    <x v="5"/>
    <x v="16"/>
    <s v="Western"/>
    <x v="33"/>
    <x v="0"/>
    <n v="143985"/>
    <n v="45000000"/>
    <x v="2427"/>
    <x v="2447"/>
    <x v="1"/>
    <x v="2113"/>
    <n v="12"/>
    <x v="1"/>
    <x v="88"/>
    <x v="0"/>
    <x v="1060"/>
  </r>
  <r>
    <s v="tt1559547"/>
    <x v="2417"/>
    <x v="2419"/>
    <n v="124"/>
    <x v="2"/>
    <n v="2.0666666666666669"/>
    <x v="3"/>
    <x v="0"/>
    <s v="Romance"/>
    <x v="28"/>
    <x v="0"/>
    <n v="90307"/>
    <n v="60000000"/>
    <x v="2428"/>
    <x v="2448"/>
    <x v="1"/>
    <x v="2114"/>
    <n v="19"/>
    <x v="1"/>
    <x v="88"/>
    <x v="0"/>
    <x v="704"/>
  </r>
  <r>
    <s v="tt1560220"/>
    <x v="2418"/>
    <x v="2420"/>
    <n v="99"/>
    <x v="0"/>
    <n v="1.65"/>
    <x v="5"/>
    <x v="2"/>
    <s v="Horror"/>
    <x v="13"/>
    <x v="0"/>
    <n v="194763"/>
    <n v="42000000"/>
    <x v="2429"/>
    <x v="2449"/>
    <x v="0"/>
    <x v="2115"/>
    <n v="9"/>
    <x v="4"/>
    <x v="94"/>
    <x v="0"/>
    <x v="925"/>
  </r>
  <r>
    <s v="tt1560747"/>
    <x v="2419"/>
    <x v="2421"/>
    <n v="138"/>
    <x v="2"/>
    <n v="2.2999999999999998"/>
    <x v="3"/>
    <x v="14"/>
    <s v="unknows"/>
    <x v="1"/>
    <x v="1"/>
    <n v="182991"/>
    <n v="32000000"/>
    <x v="2430"/>
    <x v="2450"/>
    <x v="2"/>
    <x v="2116"/>
    <n v="1"/>
    <x v="9"/>
    <x v="97"/>
    <x v="0"/>
    <x v="331"/>
  </r>
  <r>
    <s v="tt1563738"/>
    <x v="2420"/>
    <x v="2422"/>
    <n v="107"/>
    <x v="0"/>
    <n v="1.7833333333333334"/>
    <x v="3"/>
    <x v="7"/>
    <s v="unknows"/>
    <x v="16"/>
    <x v="1"/>
    <n v="160877"/>
    <n v="15000000"/>
    <x v="2431"/>
    <x v="2451"/>
    <x v="0"/>
    <x v="2117"/>
    <n v="8"/>
    <x v="10"/>
    <x v="92"/>
    <x v="0"/>
    <x v="931"/>
  </r>
  <r>
    <s v="tt1564367"/>
    <x v="2421"/>
    <x v="2423"/>
    <n v="117"/>
    <x v="0"/>
    <n v="1.95"/>
    <x v="0"/>
    <x v="7"/>
    <s v="unknows"/>
    <x v="0"/>
    <x v="0"/>
    <n v="259595"/>
    <n v="80000000"/>
    <x v="2432"/>
    <x v="2452"/>
    <x v="3"/>
    <x v="2118"/>
    <n v="8"/>
    <x v="2"/>
    <x v="92"/>
    <x v="0"/>
    <x v="315"/>
  </r>
  <r>
    <s v="tt1564585"/>
    <x v="2422"/>
    <x v="2424"/>
    <n v="92"/>
    <x v="0"/>
    <n v="1.5333333333333334"/>
    <x v="5"/>
    <x v="4"/>
    <s v="Thriller"/>
    <x v="53"/>
    <x v="3"/>
    <n v="91582"/>
    <n v="10000000"/>
    <x v="2433"/>
    <x v="2453"/>
    <x v="0"/>
    <x v="1667"/>
    <n v="11"/>
    <x v="5"/>
    <x v="96"/>
    <x v="0"/>
    <x v="784"/>
  </r>
  <r>
    <s v="tt15671028"/>
    <x v="2423"/>
    <x v="2425"/>
    <n v="103"/>
    <x v="0"/>
    <n v="1.7166666666666666"/>
    <x v="0"/>
    <x v="7"/>
    <s v="unknows"/>
    <x v="0"/>
    <x v="0"/>
    <n v="101071"/>
    <n v="45000000"/>
    <x v="2434"/>
    <x v="2454"/>
    <x v="0"/>
    <x v="2119"/>
    <n v="15"/>
    <x v="6"/>
    <x v="100"/>
    <x v="0"/>
    <x v="1061"/>
  </r>
  <r>
    <s v="tt1567609"/>
    <x v="2424"/>
    <x v="2426"/>
    <n v="96"/>
    <x v="0"/>
    <n v="1.6"/>
    <x v="5"/>
    <x v="3"/>
    <s v="Thriller"/>
    <x v="17"/>
    <x v="0"/>
    <n v="110686"/>
    <n v="20000000"/>
    <x v="2435"/>
    <x v="2455"/>
    <x v="2"/>
    <x v="2120"/>
    <n v="15"/>
    <x v="3"/>
    <x v="97"/>
    <x v="0"/>
    <x v="950"/>
  </r>
  <r>
    <s v="tt15679400"/>
    <x v="2425"/>
    <x v="2427"/>
    <n v="100"/>
    <x v="0"/>
    <n v="1.6666666666666667"/>
    <x v="7"/>
    <x v="9"/>
    <s v="Thriller"/>
    <x v="28"/>
    <x v="0"/>
    <n v="103857"/>
    <n v="20000000"/>
    <x v="2436"/>
    <x v="2456"/>
    <x v="0"/>
    <x v="2121"/>
    <n v="24"/>
    <x v="1"/>
    <x v="100"/>
    <x v="0"/>
    <x v="435"/>
  </r>
  <r>
    <s v="tt1568338"/>
    <x v="2426"/>
    <x v="2428"/>
    <n v="102"/>
    <x v="0"/>
    <n v="1.7"/>
    <x v="5"/>
    <x v="6"/>
    <s v="Thriller"/>
    <x v="5"/>
    <x v="0"/>
    <n v="157168"/>
    <n v="42000000"/>
    <x v="2437"/>
    <x v="2457"/>
    <x v="1"/>
    <x v="2122"/>
    <n v="26"/>
    <x v="1"/>
    <x v="97"/>
    <x v="0"/>
    <x v="1062"/>
  </r>
  <r>
    <s v="tt1568346"/>
    <x v="2078"/>
    <x v="2429"/>
    <n v="158"/>
    <x v="2"/>
    <n v="2.6333333333333333"/>
    <x v="4"/>
    <x v="3"/>
    <s v="Mystery"/>
    <x v="10"/>
    <x v="1"/>
    <n v="483943"/>
    <n v="90000000"/>
    <x v="2438"/>
    <x v="2458"/>
    <x v="3"/>
    <x v="2123"/>
    <n v="12"/>
    <x v="0"/>
    <x v="92"/>
    <x v="0"/>
    <x v="221"/>
  </r>
  <r>
    <s v="tt1568911"/>
    <x v="2427"/>
    <x v="2430"/>
    <n v="146"/>
    <x v="2"/>
    <n v="2.4333333333333331"/>
    <x v="5"/>
    <x v="5"/>
    <s v="Drama"/>
    <x v="14"/>
    <x v="1"/>
    <n v="163349"/>
    <n v="66000000"/>
    <x v="2439"/>
    <x v="2459"/>
    <x v="3"/>
    <x v="2124"/>
    <n v="4"/>
    <x v="0"/>
    <x v="92"/>
    <x v="0"/>
    <x v="33"/>
  </r>
  <r>
    <s v="tt1568921"/>
    <x v="2428"/>
    <x v="2431"/>
    <n v="94"/>
    <x v="0"/>
    <n v="1.5666666666666667"/>
    <x v="1"/>
    <x v="1"/>
    <s v="Drama"/>
    <x v="2"/>
    <x v="1"/>
    <n v="100060"/>
    <n v="23000000"/>
    <x v="2440"/>
    <x v="2460"/>
    <x v="3"/>
    <x v="2125"/>
    <n v="17"/>
    <x v="7"/>
    <x v="96"/>
    <x v="0"/>
    <x v="1063"/>
  </r>
  <r>
    <s v="tt1570728"/>
    <x v="2429"/>
    <x v="2432"/>
    <n v="118"/>
    <x v="0"/>
    <n v="1.9666666666666666"/>
    <x v="0"/>
    <x v="3"/>
    <s v="Romance"/>
    <x v="3"/>
    <x v="1"/>
    <n v="548962"/>
    <n v="50000000"/>
    <x v="2441"/>
    <x v="2461"/>
    <x v="0"/>
    <x v="1463"/>
    <n v="19"/>
    <x v="7"/>
    <x v="92"/>
    <x v="0"/>
    <x v="879"/>
  </r>
  <r>
    <s v="tt1571234"/>
    <x v="2430"/>
    <x v="2433"/>
    <n v="128"/>
    <x v="2"/>
    <n v="2.1333333333333333"/>
    <x v="5"/>
    <x v="5"/>
    <s v="Fantasy"/>
    <x v="28"/>
    <x v="0"/>
    <n v="135504"/>
    <n v="100000000"/>
    <x v="2442"/>
    <x v="2462"/>
    <x v="2"/>
    <x v="2126"/>
    <n v="5"/>
    <x v="0"/>
    <x v="115"/>
    <x v="0"/>
    <x v="1064"/>
  </r>
  <r>
    <s v="tt1572315"/>
    <x v="2431"/>
    <x v="2434"/>
    <n v="92"/>
    <x v="0"/>
    <n v="1.5333333333333334"/>
    <x v="7"/>
    <x v="16"/>
    <s v="unknows"/>
    <x v="56"/>
    <x v="3"/>
    <n v="55003"/>
    <n v="20000000"/>
    <x v="2443"/>
    <x v="2463"/>
    <x v="0"/>
    <x v="2127"/>
    <n v="3"/>
    <x v="1"/>
    <x v="88"/>
    <x v="0"/>
    <x v="918"/>
  </r>
  <r>
    <s v="tt1578275"/>
    <x v="2432"/>
    <x v="2435"/>
    <n v="111"/>
    <x v="0"/>
    <n v="1.85"/>
    <x v="0"/>
    <x v="3"/>
    <s v="unknows"/>
    <x v="39"/>
    <x v="3"/>
    <n v="56442"/>
    <n v="70000000"/>
    <x v="2444"/>
    <x v="2464"/>
    <x v="2"/>
    <x v="1496"/>
    <n v="13"/>
    <x v="1"/>
    <x v="92"/>
    <x v="0"/>
    <x v="117"/>
  </r>
  <r>
    <s v="tt15789038"/>
    <x v="2433"/>
    <x v="2436"/>
    <n v="101"/>
    <x v="0"/>
    <n v="1.6833333333333333"/>
    <x v="1"/>
    <x v="1"/>
    <s v="Comedy"/>
    <x v="16"/>
    <x v="1"/>
    <n v="93215"/>
    <n v="200000000"/>
    <x v="2445"/>
    <x v="2465"/>
    <x v="3"/>
    <x v="2128"/>
    <n v="27"/>
    <x v="12"/>
    <x v="100"/>
    <x v="0"/>
    <x v="1065"/>
  </r>
  <r>
    <s v="tt15791034"/>
    <x v="2434"/>
    <x v="2437"/>
    <n v="102"/>
    <x v="0"/>
    <n v="1.7"/>
    <x v="7"/>
    <x v="9"/>
    <s v="Thriller"/>
    <x v="16"/>
    <x v="1"/>
    <n v="165756"/>
    <n v="4500000"/>
    <x v="2446"/>
    <x v="2466"/>
    <x v="0"/>
    <x v="2129"/>
    <n v="29"/>
    <x v="10"/>
    <x v="114"/>
    <x v="0"/>
    <x v="1066"/>
  </r>
  <r>
    <s v="tt1582507"/>
    <x v="2435"/>
    <x v="2438"/>
    <n v="101"/>
    <x v="0"/>
    <n v="1.6833333333333333"/>
    <x v="3"/>
    <x v="10"/>
    <s v="Thriller"/>
    <x v="38"/>
    <x v="3"/>
    <n v="80221"/>
    <n v="10000000"/>
    <x v="2447"/>
    <x v="2467"/>
    <x v="0"/>
    <x v="2130"/>
    <n v="21"/>
    <x v="9"/>
    <x v="97"/>
    <x v="0"/>
    <x v="1067"/>
  </r>
  <r>
    <s v="tt1583420"/>
    <x v="2436"/>
    <x v="2439"/>
    <n v="98"/>
    <x v="0"/>
    <n v="1.6333333333333333"/>
    <x v="0"/>
    <x v="3"/>
    <s v="Romance"/>
    <x v="28"/>
    <x v="0"/>
    <n v="70008"/>
    <n v="30000000"/>
    <x v="2448"/>
    <x v="2468"/>
    <x v="0"/>
    <x v="2131"/>
    <n v="27"/>
    <x v="6"/>
    <x v="92"/>
    <x v="0"/>
    <x v="326"/>
  </r>
  <r>
    <s v="tt1583421"/>
    <x v="2437"/>
    <x v="2440"/>
    <n v="110"/>
    <x v="0"/>
    <n v="1.8333333333333333"/>
    <x v="5"/>
    <x v="5"/>
    <s v="Sci-Fi"/>
    <x v="36"/>
    <x v="3"/>
    <n v="185918"/>
    <n v="130000000"/>
    <x v="2449"/>
    <x v="2469"/>
    <x v="3"/>
    <x v="2132"/>
    <n v="11"/>
    <x v="3"/>
    <x v="88"/>
    <x v="0"/>
    <x v="872"/>
  </r>
  <r>
    <s v="tt1586265"/>
    <x v="2438"/>
    <x v="2441"/>
    <n v="110"/>
    <x v="0"/>
    <n v="1.8333333333333333"/>
    <x v="0"/>
    <x v="3"/>
    <s v="Romance"/>
    <x v="36"/>
    <x v="3"/>
    <n v="75026"/>
    <n v="40000000"/>
    <x v="2450"/>
    <x v="2470"/>
    <x v="0"/>
    <x v="2133"/>
    <n v="17"/>
    <x v="12"/>
    <x v="97"/>
    <x v="0"/>
    <x v="656"/>
  </r>
  <r>
    <s v="tt1586752"/>
    <x v="2439"/>
    <x v="2442"/>
    <n v="129"/>
    <x v="2"/>
    <n v="2.15"/>
    <x v="5"/>
    <x v="18"/>
    <s v="Crime"/>
    <x v="13"/>
    <x v="0"/>
    <n v="68295"/>
    <n v="30000000"/>
    <x v="2451"/>
    <x v="2471"/>
    <x v="2"/>
    <x v="2134"/>
    <n v="11"/>
    <x v="9"/>
    <x v="92"/>
    <x v="0"/>
    <x v="527"/>
  </r>
  <r>
    <s v="tt1587310"/>
    <x v="2440"/>
    <x v="2443"/>
    <n v="97"/>
    <x v="0"/>
    <n v="1.6166666666666667"/>
    <x v="1"/>
    <x v="19"/>
    <s v="Fantasy"/>
    <x v="17"/>
    <x v="0"/>
    <n v="393701"/>
    <n v="180000000"/>
    <x v="2452"/>
    <x v="2472"/>
    <x v="3"/>
    <x v="2135"/>
    <n v="28"/>
    <x v="12"/>
    <x v="89"/>
    <x v="0"/>
    <x v="1068"/>
  </r>
  <r>
    <s v="tt1588173"/>
    <x v="2441"/>
    <x v="2444"/>
    <n v="98"/>
    <x v="0"/>
    <n v="1.6333333333333333"/>
    <x v="0"/>
    <x v="10"/>
    <s v="Romance"/>
    <x v="22"/>
    <x v="0"/>
    <n v="239935"/>
    <n v="35000000"/>
    <x v="2453"/>
    <x v="2473"/>
    <x v="0"/>
    <x v="2136"/>
    <n v="16"/>
    <x v="1"/>
    <x v="88"/>
    <x v="0"/>
    <x v="993"/>
  </r>
  <r>
    <s v="tt1588334"/>
    <x v="2442"/>
    <x v="2445"/>
    <n v="83"/>
    <x v="1"/>
    <n v="1.3833333333333333"/>
    <x v="0"/>
    <x v="3"/>
    <s v="unknows"/>
    <x v="0"/>
    <x v="0"/>
    <n v="65175"/>
    <n v="10000000"/>
    <x v="2454"/>
    <x v="2474"/>
    <x v="2"/>
    <x v="2137"/>
    <n v="14"/>
    <x v="9"/>
    <x v="92"/>
    <x v="0"/>
    <x v="1069"/>
  </r>
  <r>
    <s v="tt1590193"/>
    <x v="2443"/>
    <x v="2446"/>
    <n v="104"/>
    <x v="0"/>
    <n v="1.7333333333333334"/>
    <x v="5"/>
    <x v="9"/>
    <s v="Thriller"/>
    <x v="33"/>
    <x v="0"/>
    <n v="122629"/>
    <n v="30000000"/>
    <x v="2455"/>
    <x v="2475"/>
    <x v="0"/>
    <x v="2138"/>
    <n v="8"/>
    <x v="1"/>
    <x v="115"/>
    <x v="0"/>
    <x v="657"/>
  </r>
  <r>
    <s v="tt1591095"/>
    <x v="2444"/>
    <x v="2447"/>
    <n v="103"/>
    <x v="0"/>
    <n v="1.7166666666666666"/>
    <x v="7"/>
    <x v="9"/>
    <s v="Thriller"/>
    <x v="22"/>
    <x v="0"/>
    <n v="332529"/>
    <n v="1500000"/>
    <x v="2456"/>
    <x v="2476"/>
    <x v="0"/>
    <x v="2139"/>
    <n v="14"/>
    <x v="9"/>
    <x v="96"/>
    <x v="0"/>
    <x v="645"/>
  </r>
  <r>
    <s v="tt1591479"/>
    <x v="2445"/>
    <x v="2448"/>
    <n v="110"/>
    <x v="0"/>
    <n v="1.8333333333333333"/>
    <x v="5"/>
    <x v="5"/>
    <s v="Thriller"/>
    <x v="0"/>
    <x v="0"/>
    <n v="71122"/>
    <n v="12000000"/>
    <x v="2457"/>
    <x v="2477"/>
    <x v="0"/>
    <x v="2140"/>
    <n v="7"/>
    <x v="2"/>
    <x v="97"/>
    <x v="0"/>
    <x v="1070"/>
  </r>
  <r>
    <s v="tt1592525"/>
    <x v="2446"/>
    <x v="2449"/>
    <n v="95"/>
    <x v="0"/>
    <n v="1.5833333333333333"/>
    <x v="5"/>
    <x v="4"/>
    <s v="Thriller"/>
    <x v="34"/>
    <x v="0"/>
    <n v="100372"/>
    <n v="20000000"/>
    <x v="2458"/>
    <x v="2478"/>
    <x v="0"/>
    <x v="2141"/>
    <n v="7"/>
    <x v="8"/>
    <x v="97"/>
    <x v="0"/>
    <x v="1071"/>
  </r>
  <r>
    <s v="tt1592873"/>
    <x v="2447"/>
    <x v="2450"/>
    <n v="97"/>
    <x v="0"/>
    <n v="1.6166666666666667"/>
    <x v="0"/>
    <x v="3"/>
    <s v="Romance"/>
    <x v="55"/>
    <x v="3"/>
    <n v="57644"/>
    <n v="11000000"/>
    <x v="2459"/>
    <x v="2479"/>
    <x v="2"/>
    <x v="2142"/>
    <n v="10"/>
    <x v="2"/>
    <x v="97"/>
    <x v="0"/>
    <x v="1072"/>
  </r>
  <r>
    <s v="tt1596343"/>
    <x v="2448"/>
    <x v="2451"/>
    <n v="130"/>
    <x v="2"/>
    <n v="2.1666666666666665"/>
    <x v="5"/>
    <x v="6"/>
    <s v="Thriller"/>
    <x v="21"/>
    <x v="1"/>
    <n v="400401"/>
    <n v="125000000"/>
    <x v="2460"/>
    <x v="2480"/>
    <x v="3"/>
    <x v="1773"/>
    <n v="15"/>
    <x v="8"/>
    <x v="92"/>
    <x v="0"/>
    <x v="752"/>
  </r>
  <r>
    <s v="tt1596346"/>
    <x v="2449"/>
    <x v="2452"/>
    <n v="112"/>
    <x v="0"/>
    <n v="1.8666666666666667"/>
    <x v="2"/>
    <x v="3"/>
    <s v="Family"/>
    <x v="16"/>
    <x v="1"/>
    <n v="51973"/>
    <n v="18000000"/>
    <x v="2461"/>
    <x v="2481"/>
    <x v="0"/>
    <x v="1930"/>
    <n v="8"/>
    <x v="8"/>
    <x v="92"/>
    <x v="0"/>
    <x v="1073"/>
  </r>
  <r>
    <s v="tt1596350"/>
    <x v="2450"/>
    <x v="2453"/>
    <n v="103"/>
    <x v="0"/>
    <n v="1.7166666666666666"/>
    <x v="5"/>
    <x v="2"/>
    <s v="Romance"/>
    <x v="33"/>
    <x v="0"/>
    <n v="192534"/>
    <n v="65000000"/>
    <x v="2462"/>
    <x v="2482"/>
    <x v="0"/>
    <x v="2143"/>
    <n v="30"/>
    <x v="1"/>
    <x v="97"/>
    <x v="0"/>
    <x v="426"/>
  </r>
  <r>
    <s v="tt1596363"/>
    <x v="2451"/>
    <x v="2454"/>
    <n v="130"/>
    <x v="2"/>
    <n v="2.1666666666666665"/>
    <x v="2"/>
    <x v="2"/>
    <s v="Drama"/>
    <x v="10"/>
    <x v="1"/>
    <n v="468247"/>
    <n v="28000000"/>
    <x v="2463"/>
    <x v="2483"/>
    <x v="3"/>
    <x v="2144"/>
    <n v="12"/>
    <x v="5"/>
    <x v="91"/>
    <x v="0"/>
    <x v="597"/>
  </r>
  <r>
    <s v="tt1596365"/>
    <x v="2452"/>
    <x v="2455"/>
    <n v="95"/>
    <x v="0"/>
    <n v="1.5833333333333333"/>
    <x v="3"/>
    <x v="0"/>
    <s v="Horror"/>
    <x v="0"/>
    <x v="0"/>
    <n v="190540"/>
    <n v="17000000"/>
    <x v="2464"/>
    <x v="2484"/>
    <x v="3"/>
    <x v="2145"/>
    <n v="24"/>
    <x v="1"/>
    <x v="97"/>
    <x v="0"/>
    <x v="1074"/>
  </r>
  <r>
    <s v="tt1598778"/>
    <x v="2453"/>
    <x v="2456"/>
    <n v="106"/>
    <x v="0"/>
    <n v="1.7666666666666666"/>
    <x v="3"/>
    <x v="16"/>
    <s v="unknows"/>
    <x v="22"/>
    <x v="0"/>
    <n v="311976"/>
    <n v="60000000"/>
    <x v="2465"/>
    <x v="2485"/>
    <x v="0"/>
    <x v="2146"/>
    <n v="3"/>
    <x v="9"/>
    <x v="92"/>
    <x v="0"/>
    <x v="194"/>
  </r>
  <r>
    <s v="tt1598822"/>
    <x v="2454"/>
    <x v="2457"/>
    <n v="118"/>
    <x v="0"/>
    <n v="1.9666666666666666"/>
    <x v="0"/>
    <x v="7"/>
    <s v="unknows"/>
    <x v="29"/>
    <x v="3"/>
    <n v="88595"/>
    <n v="56000000"/>
    <x v="2466"/>
    <x v="2486"/>
    <x v="0"/>
    <x v="2147"/>
    <n v="5"/>
    <x v="0"/>
    <x v="92"/>
    <x v="0"/>
    <x v="156"/>
  </r>
  <r>
    <s v="tt1599348"/>
    <x v="2455"/>
    <x v="2458"/>
    <n v="115"/>
    <x v="0"/>
    <n v="1.9166666666666667"/>
    <x v="5"/>
    <x v="16"/>
    <s v="unknows"/>
    <x v="13"/>
    <x v="0"/>
    <n v="232166"/>
    <n v="85000000"/>
    <x v="2467"/>
    <x v="2487"/>
    <x v="3"/>
    <x v="2140"/>
    <n v="7"/>
    <x v="2"/>
    <x v="97"/>
    <x v="0"/>
    <x v="867"/>
  </r>
  <r>
    <s v="tt1600195"/>
    <x v="2456"/>
    <x v="2459"/>
    <n v="106"/>
    <x v="0"/>
    <n v="1.7666666666666666"/>
    <x v="5"/>
    <x v="9"/>
    <s v="Thriller"/>
    <x v="30"/>
    <x v="3"/>
    <n v="82719"/>
    <n v="35000000"/>
    <x v="2468"/>
    <x v="2488"/>
    <x v="0"/>
    <x v="2148"/>
    <n v="23"/>
    <x v="10"/>
    <x v="92"/>
    <x v="0"/>
    <x v="209"/>
  </r>
  <r>
    <s v="tt1600196"/>
    <x v="2457"/>
    <x v="2460"/>
    <n v="106"/>
    <x v="0"/>
    <n v="1.7666666666666666"/>
    <x v="4"/>
    <x v="3"/>
    <s v="Thriller"/>
    <x v="16"/>
    <x v="1"/>
    <n v="159477"/>
    <n v="12600000"/>
    <x v="2469"/>
    <x v="2489"/>
    <x v="1"/>
    <x v="2149"/>
    <n v="5"/>
    <x v="9"/>
    <x v="89"/>
    <x v="0"/>
    <x v="1075"/>
  </r>
  <r>
    <s v="tt1601913"/>
    <x v="2458"/>
    <x v="2461"/>
    <n v="117"/>
    <x v="0"/>
    <n v="1.95"/>
    <x v="5"/>
    <x v="5"/>
    <s v="Drama"/>
    <x v="13"/>
    <x v="0"/>
    <n v="260169"/>
    <n v="25000000"/>
    <x v="2470"/>
    <x v="2490"/>
    <x v="0"/>
    <x v="1777"/>
    <n v="11"/>
    <x v="0"/>
    <x v="92"/>
    <x v="0"/>
    <x v="702"/>
  </r>
  <r>
    <s v="tt1602613"/>
    <x v="2459"/>
    <x v="2462"/>
    <n v="90"/>
    <x v="0"/>
    <n v="1.5"/>
    <x v="5"/>
    <x v="6"/>
    <s v="Drama"/>
    <x v="36"/>
    <x v="3"/>
    <n v="116595"/>
    <n v="4800000"/>
    <x v="2471"/>
    <x v="2491"/>
    <x v="1"/>
    <x v="2150"/>
    <n v="22"/>
    <x v="12"/>
    <x v="88"/>
    <x v="0"/>
    <x v="787"/>
  </r>
  <r>
    <s v="tt1602620"/>
    <x v="2460"/>
    <x v="2463"/>
    <n v="127"/>
    <x v="2"/>
    <n v="2.1166666666666667"/>
    <x v="3"/>
    <x v="11"/>
    <s v="unknows"/>
    <x v="4"/>
    <x v="1"/>
    <n v="104266"/>
    <n v="8900000"/>
    <x v="2472"/>
    <x v="2492"/>
    <x v="0"/>
    <x v="2151"/>
    <n v="20"/>
    <x v="12"/>
    <x v="97"/>
    <x v="0"/>
    <x v="806"/>
  </r>
  <r>
    <s v="tt1605630"/>
    <x v="2461"/>
    <x v="2464"/>
    <n v="113"/>
    <x v="0"/>
    <n v="1.8833333333333333"/>
    <x v="0"/>
    <x v="11"/>
    <s v="unknows"/>
    <x v="13"/>
    <x v="0"/>
    <n v="221482"/>
    <n v="50000000"/>
    <x v="2473"/>
    <x v="2493"/>
    <x v="3"/>
    <x v="2152"/>
    <n v="4"/>
    <x v="8"/>
    <x v="97"/>
    <x v="0"/>
    <x v="771"/>
  </r>
  <r>
    <s v="tt1605783"/>
    <x v="2462"/>
    <x v="2465"/>
    <n v="94"/>
    <x v="0"/>
    <n v="1.5666666666666667"/>
    <x v="0"/>
    <x v="0"/>
    <s v="Romance"/>
    <x v="2"/>
    <x v="1"/>
    <n v="442824"/>
    <n v="17000000"/>
    <x v="2474"/>
    <x v="2494"/>
    <x v="3"/>
    <x v="2153"/>
    <n v="11"/>
    <x v="12"/>
    <x v="92"/>
    <x v="0"/>
    <x v="46"/>
  </r>
  <r>
    <s v="tt1606378"/>
    <x v="2463"/>
    <x v="2466"/>
    <n v="98"/>
    <x v="0"/>
    <n v="1.6333333333333333"/>
    <x v="5"/>
    <x v="16"/>
    <s v="unknows"/>
    <x v="50"/>
    <x v="3"/>
    <n v="212684"/>
    <n v="92000000"/>
    <x v="2475"/>
    <x v="2495"/>
    <x v="3"/>
    <x v="2154"/>
    <n v="6"/>
    <x v="2"/>
    <x v="88"/>
    <x v="0"/>
    <x v="425"/>
  </r>
  <r>
    <s v="tt1606389"/>
    <x v="2464"/>
    <x v="2467"/>
    <n v="104"/>
    <x v="0"/>
    <n v="1.7333333333333334"/>
    <x v="3"/>
    <x v="7"/>
    <s v="unknows"/>
    <x v="22"/>
    <x v="0"/>
    <n v="201429"/>
    <n v="30000000"/>
    <x v="2476"/>
    <x v="2496"/>
    <x v="3"/>
    <x v="2155"/>
    <n v="6"/>
    <x v="2"/>
    <x v="97"/>
    <x v="0"/>
    <x v="1076"/>
  </r>
  <r>
    <s v="tt1608290"/>
    <x v="2465"/>
    <x v="2468"/>
    <n v="101"/>
    <x v="0"/>
    <n v="1.6833333333333333"/>
    <x v="5"/>
    <x v="5"/>
    <s v="Comedy"/>
    <x v="40"/>
    <x v="3"/>
    <n v="74177"/>
    <n v="50000000"/>
    <x v="2477"/>
    <x v="2497"/>
    <x v="1"/>
    <x v="1500"/>
    <n v="1"/>
    <x v="2"/>
    <x v="103"/>
    <x v="0"/>
    <x v="269"/>
  </r>
  <r>
    <s v="tt1611224"/>
    <x v="2466"/>
    <x v="2469"/>
    <n v="105"/>
    <x v="0"/>
    <n v="1.75"/>
    <x v="5"/>
    <x v="0"/>
    <s v="Horror"/>
    <x v="32"/>
    <x v="3"/>
    <n v="160181"/>
    <n v="69000000"/>
    <x v="2478"/>
    <x v="2498"/>
    <x v="0"/>
    <x v="1973"/>
    <n v="18"/>
    <x v="6"/>
    <x v="97"/>
    <x v="0"/>
    <x v="670"/>
  </r>
  <r>
    <s v="tt1613750"/>
    <x v="2467"/>
    <x v="2470"/>
    <n v="118"/>
    <x v="0"/>
    <n v="1.9666666666666666"/>
    <x v="5"/>
    <x v="5"/>
    <s v="Biography"/>
    <x v="1"/>
    <x v="1"/>
    <n v="51240"/>
    <n v="16600000"/>
    <x v="2479"/>
    <x v="2499"/>
    <x v="1"/>
    <x v="2156"/>
    <n v="18"/>
    <x v="10"/>
    <x v="97"/>
    <x v="0"/>
    <x v="1077"/>
  </r>
  <r>
    <s v="tt1615065"/>
    <x v="2468"/>
    <x v="2471"/>
    <n v="131"/>
    <x v="2"/>
    <n v="2.1833333333333331"/>
    <x v="5"/>
    <x v="6"/>
    <s v="Drama"/>
    <x v="0"/>
    <x v="0"/>
    <n v="133332"/>
    <n v="45000000"/>
    <x v="2480"/>
    <x v="2500"/>
    <x v="0"/>
    <x v="2157"/>
    <n v="25"/>
    <x v="6"/>
    <x v="97"/>
    <x v="0"/>
    <x v="146"/>
  </r>
  <r>
    <s v="tt1615147"/>
    <x v="2469"/>
    <x v="2472"/>
    <n v="107"/>
    <x v="0"/>
    <n v="1.7833333333333334"/>
    <x v="3"/>
    <x v="16"/>
    <s v="unknows"/>
    <x v="1"/>
    <x v="1"/>
    <n v="140680"/>
    <n v="3500000"/>
    <x v="2481"/>
    <x v="2501"/>
    <x v="0"/>
    <x v="2158"/>
    <n v="25"/>
    <x v="1"/>
    <x v="92"/>
    <x v="0"/>
    <x v="1044"/>
  </r>
  <r>
    <s v="tt1615160"/>
    <x v="2470"/>
    <x v="2473"/>
    <n v="113"/>
    <x v="0"/>
    <n v="1.8833333333333333"/>
    <x v="5"/>
    <x v="16"/>
    <s v="unknows"/>
    <x v="16"/>
    <x v="1"/>
    <n v="120990"/>
    <n v="35000000"/>
    <x v="2482"/>
    <x v="2502"/>
    <x v="3"/>
    <x v="2159"/>
    <n v="24"/>
    <x v="9"/>
    <x v="101"/>
    <x v="0"/>
    <x v="293"/>
  </r>
  <r>
    <s v="tt1616195"/>
    <x v="2471"/>
    <x v="2474"/>
    <n v="137"/>
    <x v="2"/>
    <n v="2.2833333333333332"/>
    <x v="2"/>
    <x v="3"/>
    <s v="Romance"/>
    <x v="7"/>
    <x v="0"/>
    <n v="132259"/>
    <n v="35000000"/>
    <x v="2483"/>
    <x v="2503"/>
    <x v="0"/>
    <x v="2160"/>
    <n v="3"/>
    <x v="5"/>
    <x v="92"/>
    <x v="0"/>
    <x v="18"/>
  </r>
  <r>
    <s v="tt1617661"/>
    <x v="2472"/>
    <x v="2475"/>
    <n v="127"/>
    <x v="2"/>
    <n v="2.1166666666666667"/>
    <x v="5"/>
    <x v="5"/>
    <s v="Sci-Fi"/>
    <x v="39"/>
    <x v="3"/>
    <n v="192792"/>
    <n v="176000000"/>
    <x v="2484"/>
    <x v="2504"/>
    <x v="1"/>
    <x v="2161"/>
    <n v="27"/>
    <x v="1"/>
    <x v="91"/>
    <x v="0"/>
    <x v="309"/>
  </r>
  <r>
    <s v="tt1618442"/>
    <x v="2473"/>
    <x v="2476"/>
    <n v="106"/>
    <x v="0"/>
    <n v="1.7666666666666666"/>
    <x v="5"/>
    <x v="5"/>
    <s v="Fantasy"/>
    <x v="32"/>
    <x v="3"/>
    <n v="108109"/>
    <n v="90000000"/>
    <x v="2485"/>
    <x v="2505"/>
    <x v="0"/>
    <x v="2162"/>
    <n v="13"/>
    <x v="4"/>
    <x v="91"/>
    <x v="0"/>
    <x v="559"/>
  </r>
  <r>
    <s v="tt1619029"/>
    <x v="2474"/>
    <x v="2477"/>
    <n v="100"/>
    <x v="0"/>
    <n v="1.6666666666666667"/>
    <x v="2"/>
    <x v="3"/>
    <s v="unknows"/>
    <x v="13"/>
    <x v="0"/>
    <n v="82469"/>
    <n v="9000000"/>
    <x v="2486"/>
    <x v="2506"/>
    <x v="0"/>
    <x v="2163"/>
    <n v="7"/>
    <x v="9"/>
    <x v="103"/>
    <x v="0"/>
    <x v="972"/>
  </r>
  <r>
    <s v="tt1622547"/>
    <x v="2475"/>
    <x v="2478"/>
    <n v="83"/>
    <x v="1"/>
    <n v="1.3833333333333333"/>
    <x v="5"/>
    <x v="2"/>
    <s v="Crime"/>
    <x v="28"/>
    <x v="0"/>
    <n v="105591"/>
    <n v="28000000"/>
    <x v="2487"/>
    <x v="2507"/>
    <x v="0"/>
    <x v="1602"/>
    <n v="11"/>
    <x v="10"/>
    <x v="92"/>
    <x v="0"/>
    <x v="925"/>
  </r>
  <r>
    <s v="tt1622979"/>
    <x v="2476"/>
    <x v="2479"/>
    <n v="92"/>
    <x v="0"/>
    <n v="1.5333333333333334"/>
    <x v="7"/>
    <x v="16"/>
    <s v="unknows"/>
    <x v="32"/>
    <x v="3"/>
    <n v="122836"/>
    <n v="40000000"/>
    <x v="2488"/>
    <x v="2508"/>
    <x v="3"/>
    <x v="2164"/>
    <n v="4"/>
    <x v="10"/>
    <x v="92"/>
    <x v="0"/>
    <x v="1078"/>
  </r>
  <r>
    <s v="tt1623205"/>
    <x v="2477"/>
    <x v="2480"/>
    <n v="130"/>
    <x v="2"/>
    <n v="2.1666666666666665"/>
    <x v="1"/>
    <x v="19"/>
    <s v="Fantasy"/>
    <x v="33"/>
    <x v="0"/>
    <n v="212689"/>
    <n v="215000000"/>
    <x v="2489"/>
    <x v="2509"/>
    <x v="3"/>
    <x v="2165"/>
    <n v="14"/>
    <x v="2"/>
    <x v="88"/>
    <x v="0"/>
    <x v="86"/>
  </r>
  <r>
    <s v="tt1623288"/>
    <x v="2478"/>
    <x v="2481"/>
    <n v="92"/>
    <x v="0"/>
    <n v="1.5333333333333334"/>
    <x v="1"/>
    <x v="1"/>
    <s v="Comedy"/>
    <x v="16"/>
    <x v="1"/>
    <n v="108485"/>
    <n v="60000000"/>
    <x v="2490"/>
    <x v="2510"/>
    <x v="0"/>
    <x v="2166"/>
    <n v="3"/>
    <x v="10"/>
    <x v="97"/>
    <x v="0"/>
    <x v="1079"/>
  </r>
  <r>
    <s v="tt1625346"/>
    <x v="2479"/>
    <x v="2482"/>
    <n v="94"/>
    <x v="0"/>
    <n v="1.5666666666666667"/>
    <x v="0"/>
    <x v="3"/>
    <s v="unknows"/>
    <x v="33"/>
    <x v="0"/>
    <n v="86535"/>
    <n v="12000000"/>
    <x v="2491"/>
    <x v="2511"/>
    <x v="0"/>
    <x v="2009"/>
    <n v="9"/>
    <x v="0"/>
    <x v="92"/>
    <x v="0"/>
    <x v="700"/>
  </r>
  <r>
    <s v="tt1628841"/>
    <x v="2480"/>
    <x v="2483"/>
    <n v="120"/>
    <x v="0"/>
    <n v="2"/>
    <x v="5"/>
    <x v="5"/>
    <s v="Sci-Fi"/>
    <x v="50"/>
    <x v="3"/>
    <n v="186266"/>
    <n v="165000000"/>
    <x v="2492"/>
    <x v="2512"/>
    <x v="3"/>
    <x v="2167"/>
    <n v="20"/>
    <x v="6"/>
    <x v="103"/>
    <x v="0"/>
    <x v="233"/>
  </r>
  <r>
    <s v="tt1630029"/>
    <x v="2481"/>
    <x v="2484"/>
    <n v="192"/>
    <x v="2"/>
    <n v="3.2"/>
    <x v="5"/>
    <x v="5"/>
    <s v="Fantasy"/>
    <x v="2"/>
    <x v="1"/>
    <n v="466743"/>
    <n v="350000000"/>
    <x v="2493"/>
    <x v="2513"/>
    <x v="3"/>
    <x v="2168"/>
    <n v="6"/>
    <x v="0"/>
    <x v="114"/>
    <x v="0"/>
    <x v="119"/>
  </r>
  <r>
    <s v="tt1631867"/>
    <x v="2482"/>
    <x v="2485"/>
    <n v="113"/>
    <x v="0"/>
    <n v="1.8833333333333333"/>
    <x v="5"/>
    <x v="5"/>
    <s v="Sci-Fi"/>
    <x v="4"/>
    <x v="1"/>
    <n v="717897"/>
    <n v="178000000"/>
    <x v="2494"/>
    <x v="2514"/>
    <x v="3"/>
    <x v="2135"/>
    <n v="28"/>
    <x v="12"/>
    <x v="89"/>
    <x v="0"/>
    <x v="325"/>
  </r>
  <r>
    <s v="tt1632708"/>
    <x v="2483"/>
    <x v="2486"/>
    <n v="109"/>
    <x v="0"/>
    <n v="1.8166666666666667"/>
    <x v="0"/>
    <x v="7"/>
    <s v="unknows"/>
    <x v="7"/>
    <x v="0"/>
    <n v="387395"/>
    <n v="35000000"/>
    <x v="2495"/>
    <x v="2515"/>
    <x v="3"/>
    <x v="2169"/>
    <n v="18"/>
    <x v="7"/>
    <x v="92"/>
    <x v="0"/>
    <x v="982"/>
  </r>
  <r>
    <s v="tt1634106"/>
    <x v="2484"/>
    <x v="2487"/>
    <n v="109"/>
    <x v="0"/>
    <n v="1.8166666666666667"/>
    <x v="5"/>
    <x v="5"/>
    <s v="Sci-Fi"/>
    <x v="36"/>
    <x v="3"/>
    <n v="82878"/>
    <n v="45000000"/>
    <x v="2496"/>
    <x v="2516"/>
    <x v="2"/>
    <x v="2170"/>
    <n v="5"/>
    <x v="3"/>
    <x v="111"/>
    <x v="0"/>
    <x v="1080"/>
  </r>
  <r>
    <s v="tt1634122"/>
    <x v="2485"/>
    <x v="2488"/>
    <n v="101"/>
    <x v="0"/>
    <n v="1.6833333333333333"/>
    <x v="5"/>
    <x v="5"/>
    <s v="Comedy"/>
    <x v="33"/>
    <x v="0"/>
    <n v="138273"/>
    <n v="45000000"/>
    <x v="2497"/>
    <x v="2517"/>
    <x v="3"/>
    <x v="2171"/>
    <n v="15"/>
    <x v="9"/>
    <x v="92"/>
    <x v="0"/>
    <x v="1081"/>
  </r>
  <r>
    <s v="tt1636826"/>
    <x v="2486"/>
    <x v="2489"/>
    <n v="88"/>
    <x v="1"/>
    <n v="1.4666666666666666"/>
    <x v="0"/>
    <x v="11"/>
    <s v="unknows"/>
    <x v="5"/>
    <x v="0"/>
    <n v="226749"/>
    <n v="12000000"/>
    <x v="2498"/>
    <x v="2518"/>
    <x v="0"/>
    <x v="2172"/>
    <n v="1"/>
    <x v="3"/>
    <x v="97"/>
    <x v="0"/>
    <x v="1082"/>
  </r>
  <r>
    <s v="tt1637688"/>
    <x v="2487"/>
    <x v="2490"/>
    <n v="109"/>
    <x v="0"/>
    <n v="1.8166666666666667"/>
    <x v="5"/>
    <x v="4"/>
    <s v="Thriller"/>
    <x v="13"/>
    <x v="0"/>
    <n v="435756"/>
    <n v="40000000"/>
    <x v="2499"/>
    <x v="2519"/>
    <x v="3"/>
    <x v="2173"/>
    <n v="20"/>
    <x v="4"/>
    <x v="92"/>
    <x v="0"/>
    <x v="342"/>
  </r>
  <r>
    <s v="tt1637706"/>
    <x v="2488"/>
    <x v="2491"/>
    <n v="90"/>
    <x v="0"/>
    <n v="1.5"/>
    <x v="0"/>
    <x v="3"/>
    <s v="unknows"/>
    <x v="0"/>
    <x v="0"/>
    <n v="89945"/>
    <n v="5000000"/>
    <x v="2500"/>
    <x v="2520"/>
    <x v="0"/>
    <x v="1948"/>
    <n v="22"/>
    <x v="1"/>
    <x v="92"/>
    <x v="0"/>
    <x v="1083"/>
  </r>
  <r>
    <s v="tt1637725"/>
    <x v="2489"/>
    <x v="2492"/>
    <n v="106"/>
    <x v="0"/>
    <n v="1.7666666666666666"/>
    <x v="0"/>
    <x v="11"/>
    <s v="unknows"/>
    <x v="17"/>
    <x v="0"/>
    <n v="641702"/>
    <n v="50000000"/>
    <x v="2501"/>
    <x v="2521"/>
    <x v="3"/>
    <x v="2174"/>
    <n v="29"/>
    <x v="6"/>
    <x v="97"/>
    <x v="0"/>
    <x v="1084"/>
  </r>
  <r>
    <s v="tt1638355"/>
    <x v="2490"/>
    <x v="2493"/>
    <n v="116"/>
    <x v="0"/>
    <n v="1.9333333333333333"/>
    <x v="5"/>
    <x v="5"/>
    <s v="Comedy"/>
    <x v="14"/>
    <x v="1"/>
    <n v="326069"/>
    <n v="75000000"/>
    <x v="2502"/>
    <x v="2522"/>
    <x v="0"/>
    <x v="2175"/>
    <n v="2"/>
    <x v="10"/>
    <x v="91"/>
    <x v="0"/>
    <x v="860"/>
  </r>
  <r>
    <s v="tt16419074"/>
    <x v="2491"/>
    <x v="2494"/>
    <n v="111"/>
    <x v="0"/>
    <n v="1.85"/>
    <x v="3"/>
    <x v="15"/>
    <s v="unknows"/>
    <x v="3"/>
    <x v="1"/>
    <n v="149211"/>
    <n v="90000000"/>
    <x v="2503"/>
    <x v="2523"/>
    <x v="1"/>
    <x v="2176"/>
    <n v="18"/>
    <x v="3"/>
    <x v="100"/>
    <x v="0"/>
    <x v="731"/>
  </r>
  <r>
    <s v="tt1645089"/>
    <x v="2492"/>
    <x v="2495"/>
    <n v="109"/>
    <x v="0"/>
    <n v="1.8166666666666667"/>
    <x v="4"/>
    <x v="20"/>
    <s v="unknows"/>
    <x v="18"/>
    <x v="2"/>
    <n v="78009"/>
    <n v="2000000"/>
    <x v="2504"/>
    <x v="2524"/>
    <x v="1"/>
    <x v="2177"/>
    <n v="2"/>
    <x v="2"/>
    <x v="96"/>
    <x v="0"/>
    <x v="1085"/>
  </r>
  <r>
    <s v="tt1645170"/>
    <x v="2493"/>
    <x v="2496"/>
    <n v="83"/>
    <x v="1"/>
    <n v="1.3833333333333333"/>
    <x v="0"/>
    <x v="11"/>
    <s v="unknows"/>
    <x v="0"/>
    <x v="0"/>
    <n v="326725"/>
    <n v="65000000"/>
    <x v="2505"/>
    <x v="2525"/>
    <x v="3"/>
    <x v="2178"/>
    <n v="16"/>
    <x v="12"/>
    <x v="97"/>
    <x v="0"/>
    <x v="714"/>
  </r>
  <r>
    <s v="tt1646971"/>
    <x v="2494"/>
    <x v="2497"/>
    <n v="102"/>
    <x v="0"/>
    <n v="1.7"/>
    <x v="5"/>
    <x v="5"/>
    <s v="Animation"/>
    <x v="10"/>
    <x v="1"/>
    <n v="355411"/>
    <n v="145000000"/>
    <x v="2506"/>
    <x v="2526"/>
    <x v="3"/>
    <x v="2179"/>
    <n v="16"/>
    <x v="12"/>
    <x v="89"/>
    <x v="0"/>
    <x v="1086"/>
  </r>
  <r>
    <s v="tt1646987"/>
    <x v="2495"/>
    <x v="2498"/>
    <n v="99"/>
    <x v="0"/>
    <n v="1.65"/>
    <x v="5"/>
    <x v="5"/>
    <s v="Fantasy"/>
    <x v="36"/>
    <x v="3"/>
    <n v="193787"/>
    <n v="150000000"/>
    <x v="2507"/>
    <x v="2527"/>
    <x v="3"/>
    <x v="2050"/>
    <n v="28"/>
    <x v="3"/>
    <x v="97"/>
    <x v="0"/>
    <x v="686"/>
  </r>
  <r>
    <s v="tt1648179"/>
    <x v="2496"/>
    <x v="2499"/>
    <n v="105"/>
    <x v="0"/>
    <n v="1.75"/>
    <x v="5"/>
    <x v="2"/>
    <s v="Sport"/>
    <x v="0"/>
    <x v="0"/>
    <n v="94509"/>
    <n v="42000000"/>
    <x v="2508"/>
    <x v="2528"/>
    <x v="0"/>
    <x v="2058"/>
    <n v="10"/>
    <x v="4"/>
    <x v="97"/>
    <x v="0"/>
    <x v="362"/>
  </r>
  <r>
    <s v="tt1648190"/>
    <x v="2497"/>
    <x v="2500"/>
    <n v="95"/>
    <x v="0"/>
    <n v="1.5833333333333333"/>
    <x v="5"/>
    <x v="5"/>
    <s v="Fantasy"/>
    <x v="29"/>
    <x v="3"/>
    <n v="143908"/>
    <n v="60000000"/>
    <x v="2509"/>
    <x v="2529"/>
    <x v="0"/>
    <x v="2180"/>
    <n v="31"/>
    <x v="7"/>
    <x v="101"/>
    <x v="0"/>
    <x v="1087"/>
  </r>
  <r>
    <s v="tt1649418"/>
    <x v="2498"/>
    <x v="2501"/>
    <n v="122"/>
    <x v="2"/>
    <n v="2.0333333333333332"/>
    <x v="5"/>
    <x v="16"/>
    <s v="unknows"/>
    <x v="7"/>
    <x v="0"/>
    <n v="227591"/>
    <n v="200000000"/>
    <x v="2510"/>
    <x v="2530"/>
    <x v="2"/>
    <x v="2181"/>
    <n v="13"/>
    <x v="7"/>
    <x v="114"/>
    <x v="0"/>
    <x v="1088"/>
  </r>
  <r>
    <s v="tt1649419"/>
    <x v="2499"/>
    <x v="2502"/>
    <n v="114"/>
    <x v="0"/>
    <n v="1.9"/>
    <x v="3"/>
    <x v="14"/>
    <s v="Thriller"/>
    <x v="15"/>
    <x v="1"/>
    <n v="236006"/>
    <n v="45000000"/>
    <x v="2511"/>
    <x v="2531"/>
    <x v="3"/>
    <x v="2182"/>
    <n v="9"/>
    <x v="9"/>
    <x v="97"/>
    <x v="0"/>
    <x v="1089"/>
  </r>
  <r>
    <s v="tt1650062"/>
    <x v="2500"/>
    <x v="2503"/>
    <n v="112"/>
    <x v="0"/>
    <n v="1.8666666666666667"/>
    <x v="5"/>
    <x v="9"/>
    <s v="Sci-Fi"/>
    <x v="16"/>
    <x v="1"/>
    <n v="364059"/>
    <n v="50000000"/>
    <x v="2512"/>
    <x v="2532"/>
    <x v="3"/>
    <x v="2183"/>
    <n v="9"/>
    <x v="6"/>
    <x v="92"/>
    <x v="0"/>
    <x v="557"/>
  </r>
  <r>
    <s v="tt1650554"/>
    <x v="2501"/>
    <x v="2504"/>
    <n v="103"/>
    <x v="0"/>
    <n v="1.7166666666666666"/>
    <x v="5"/>
    <x v="2"/>
    <s v="Crime"/>
    <x v="7"/>
    <x v="0"/>
    <n v="284159"/>
    <n v="28000000"/>
    <x v="2513"/>
    <x v="2533"/>
    <x v="0"/>
    <x v="2184"/>
    <n v="14"/>
    <x v="10"/>
    <x v="88"/>
    <x v="0"/>
    <x v="858"/>
  </r>
  <r>
    <s v="tt1655389"/>
    <x v="2502"/>
    <x v="2505"/>
    <n v="167"/>
    <x v="2"/>
    <n v="2.7833333333333332"/>
    <x v="3"/>
    <x v="14"/>
    <s v="unknows"/>
    <x v="38"/>
    <x v="3"/>
    <n v="69281"/>
    <n v="22000000"/>
    <x v="12"/>
    <x v="2534"/>
    <x v="2"/>
    <x v="2006"/>
    <n v="8"/>
    <x v="9"/>
    <x v="114"/>
    <x v="0"/>
    <x v="717"/>
  </r>
  <r>
    <s v="tt1655441"/>
    <x v="2503"/>
    <x v="2506"/>
    <n v="112"/>
    <x v="0"/>
    <n v="1.8666666666666667"/>
    <x v="3"/>
    <x v="0"/>
    <s v="Romance"/>
    <x v="14"/>
    <x v="1"/>
    <n v="196094"/>
    <n v="25000000"/>
    <x v="2514"/>
    <x v="2535"/>
    <x v="0"/>
    <x v="2185"/>
    <n v="8"/>
    <x v="8"/>
    <x v="91"/>
    <x v="0"/>
    <x v="1090"/>
  </r>
  <r>
    <s v="tt1655442"/>
    <x v="2504"/>
    <x v="2507"/>
    <n v="100"/>
    <x v="0"/>
    <n v="1.6666666666666667"/>
    <x v="0"/>
    <x v="3"/>
    <s v="Romance"/>
    <x v="4"/>
    <x v="1"/>
    <n v="246652"/>
    <n v="15000000"/>
    <x v="2515"/>
    <x v="2536"/>
    <x v="3"/>
    <x v="2186"/>
    <n v="15"/>
    <x v="12"/>
    <x v="92"/>
    <x v="0"/>
    <x v="1091"/>
  </r>
  <r>
    <s v="tt1656190"/>
    <x v="2505"/>
    <x v="2508"/>
    <n v="94"/>
    <x v="0"/>
    <n v="1.5666666666666667"/>
    <x v="5"/>
    <x v="6"/>
    <s v="Thriller"/>
    <x v="7"/>
    <x v="0"/>
    <n v="115596"/>
    <n v="30000000"/>
    <x v="2516"/>
    <x v="2537"/>
    <x v="0"/>
    <x v="2187"/>
    <n v="16"/>
    <x v="8"/>
    <x v="97"/>
    <x v="0"/>
    <x v="463"/>
  </r>
  <r>
    <s v="tt1657507"/>
    <x v="2506"/>
    <x v="2509"/>
    <n v="108"/>
    <x v="0"/>
    <n v="1.8"/>
    <x v="5"/>
    <x v="3"/>
    <s v="Thriller"/>
    <x v="0"/>
    <x v="0"/>
    <n v="105927"/>
    <n v="40000000"/>
    <x v="2517"/>
    <x v="2538"/>
    <x v="0"/>
    <x v="2188"/>
    <n v="25"/>
    <x v="6"/>
    <x v="92"/>
    <x v="0"/>
    <x v="915"/>
  </r>
  <r>
    <s v="tt1659337"/>
    <x v="2507"/>
    <x v="2510"/>
    <n v="103"/>
    <x v="0"/>
    <n v="1.7166666666666666"/>
    <x v="3"/>
    <x v="11"/>
    <s v="unknows"/>
    <x v="4"/>
    <x v="1"/>
    <n v="537232"/>
    <n v="13000000"/>
    <x v="2518"/>
    <x v="2539"/>
    <x v="0"/>
    <x v="1619"/>
    <n v="8"/>
    <x v="9"/>
    <x v="97"/>
    <x v="0"/>
    <x v="1092"/>
  </r>
  <r>
    <s v="tt1661199"/>
    <x v="2508"/>
    <x v="2511"/>
    <n v="105"/>
    <x v="0"/>
    <n v="1.75"/>
    <x v="1"/>
    <x v="3"/>
    <s v="Family"/>
    <x v="17"/>
    <x v="0"/>
    <n v="186822"/>
    <n v="95000000"/>
    <x v="2519"/>
    <x v="2540"/>
    <x v="3"/>
    <x v="2189"/>
    <n v="13"/>
    <x v="2"/>
    <x v="91"/>
    <x v="0"/>
    <x v="245"/>
  </r>
  <r>
    <s v="tt1661382"/>
    <x v="2509"/>
    <x v="2512"/>
    <n v="113"/>
    <x v="0"/>
    <n v="1.8833333333333333"/>
    <x v="0"/>
    <x v="3"/>
    <s v="Sport"/>
    <x v="0"/>
    <x v="0"/>
    <n v="62274"/>
    <n v="40000000"/>
    <x v="2520"/>
    <x v="2541"/>
    <x v="1"/>
    <x v="2190"/>
    <n v="16"/>
    <x v="0"/>
    <x v="88"/>
    <x v="0"/>
    <x v="268"/>
  </r>
  <r>
    <s v="tt1663202"/>
    <x v="2510"/>
    <x v="2513"/>
    <n v="156"/>
    <x v="2"/>
    <n v="2.6"/>
    <x v="5"/>
    <x v="5"/>
    <s v="Drama"/>
    <x v="9"/>
    <x v="2"/>
    <n v="849639"/>
    <n v="135000000"/>
    <x v="2521"/>
    <x v="2542"/>
    <x v="3"/>
    <x v="2191"/>
    <n v="16"/>
    <x v="0"/>
    <x v="91"/>
    <x v="0"/>
    <x v="486"/>
  </r>
  <r>
    <s v="tt1663662"/>
    <x v="2511"/>
    <x v="2514"/>
    <n v="131"/>
    <x v="2"/>
    <n v="2.1833333333333331"/>
    <x v="5"/>
    <x v="5"/>
    <s v="Sci-Fi"/>
    <x v="17"/>
    <x v="0"/>
    <n v="521377"/>
    <n v="190000000"/>
    <x v="2522"/>
    <x v="2543"/>
    <x v="3"/>
    <x v="2192"/>
    <n v="1"/>
    <x v="7"/>
    <x v="88"/>
    <x v="0"/>
    <x v="351"/>
  </r>
  <r>
    <s v="tt1666186"/>
    <x v="2512"/>
    <x v="2515"/>
    <n v="82"/>
    <x v="1"/>
    <n v="1.3666666666666667"/>
    <x v="0"/>
    <x v="10"/>
    <s v="unknows"/>
    <x v="58"/>
    <x v="3"/>
    <n v="50869"/>
    <n v="20000000"/>
    <x v="2523"/>
    <x v="2544"/>
    <x v="0"/>
    <x v="2193"/>
    <n v="18"/>
    <x v="10"/>
    <x v="96"/>
    <x v="0"/>
    <x v="798"/>
  </r>
  <r>
    <s v="tt1666801"/>
    <x v="2513"/>
    <x v="2516"/>
    <n v="101"/>
    <x v="0"/>
    <n v="1.6833333333333333"/>
    <x v="0"/>
    <x v="7"/>
    <s v="unknows"/>
    <x v="0"/>
    <x v="0"/>
    <n v="99849"/>
    <n v="8500000"/>
    <x v="2524"/>
    <x v="2545"/>
    <x v="0"/>
    <x v="2194"/>
    <n v="12"/>
    <x v="2"/>
    <x v="91"/>
    <x v="0"/>
    <x v="1093"/>
  </r>
  <r>
    <s v="tt1667353"/>
    <x v="2514"/>
    <x v="2517"/>
    <n v="106"/>
    <x v="0"/>
    <n v="1.7666666666666666"/>
    <x v="1"/>
    <x v="2"/>
    <s v="Drama"/>
    <x v="29"/>
    <x v="3"/>
    <n v="90192"/>
    <n v="85000000"/>
    <x v="2525"/>
    <x v="2546"/>
    <x v="0"/>
    <x v="2120"/>
    <n v="15"/>
    <x v="3"/>
    <x v="97"/>
    <x v="0"/>
    <x v="461"/>
  </r>
  <r>
    <s v="tt1667889"/>
    <x v="2515"/>
    <x v="2518"/>
    <n v="88"/>
    <x v="1"/>
    <n v="1.4666666666666666"/>
    <x v="1"/>
    <x v="1"/>
    <s v="Comedy"/>
    <x v="7"/>
    <x v="0"/>
    <n v="220085"/>
    <n v="95000000"/>
    <x v="2526"/>
    <x v="2547"/>
    <x v="3"/>
    <x v="2195"/>
    <n v="26"/>
    <x v="6"/>
    <x v="97"/>
    <x v="0"/>
    <x v="1094"/>
  </r>
  <r>
    <s v="tt1670345"/>
    <x v="2516"/>
    <x v="2519"/>
    <n v="115"/>
    <x v="0"/>
    <n v="1.9166666666666667"/>
    <x v="4"/>
    <x v="9"/>
    <s v="Thriller"/>
    <x v="14"/>
    <x v="1"/>
    <n v="692117"/>
    <n v="75000000"/>
    <x v="2527"/>
    <x v="2548"/>
    <x v="3"/>
    <x v="2196"/>
    <n v="21"/>
    <x v="12"/>
    <x v="88"/>
    <x v="0"/>
    <x v="584"/>
  </r>
  <r>
    <s v="tt1673434"/>
    <x v="2517"/>
    <x v="2520"/>
    <n v="115"/>
    <x v="0"/>
    <n v="1.9166666666666667"/>
    <x v="1"/>
    <x v="3"/>
    <s v="Fantasy"/>
    <x v="38"/>
    <x v="3"/>
    <n v="258657"/>
    <n v="120000000"/>
    <x v="2528"/>
    <x v="2549"/>
    <x v="3"/>
    <x v="2197"/>
    <n v="12"/>
    <x v="5"/>
    <x v="97"/>
    <x v="0"/>
    <x v="602"/>
  </r>
  <r>
    <s v="tt1674771"/>
    <x v="2518"/>
    <x v="2521"/>
    <n v="104"/>
    <x v="0"/>
    <n v="1.7333333333333334"/>
    <x v="0"/>
    <x v="3"/>
    <s v="unknows"/>
    <x v="7"/>
    <x v="0"/>
    <n v="82281"/>
    <n v="30000000"/>
    <x v="2529"/>
    <x v="2550"/>
    <x v="0"/>
    <x v="1935"/>
    <n v="27"/>
    <x v="12"/>
    <x v="91"/>
    <x v="0"/>
    <x v="1095"/>
  </r>
  <r>
    <s v="tt1675192"/>
    <x v="2519"/>
    <x v="2522"/>
    <n v="121"/>
    <x v="2"/>
    <n v="2.0166666666666666"/>
    <x v="3"/>
    <x v="10"/>
    <s v="Sci-Fi"/>
    <x v="21"/>
    <x v="1"/>
    <n v="105790"/>
    <n v="5000000"/>
    <x v="2530"/>
    <x v="2551"/>
    <x v="2"/>
    <x v="2112"/>
    <n v="24"/>
    <x v="1"/>
    <x v="92"/>
    <x v="0"/>
    <x v="1096"/>
  </r>
  <r>
    <s v="tt1677720"/>
    <x v="2520"/>
    <x v="2523"/>
    <n v="140"/>
    <x v="2"/>
    <n v="2.3333333333333335"/>
    <x v="5"/>
    <x v="5"/>
    <s v="Sci-Fi"/>
    <x v="3"/>
    <x v="1"/>
    <n v="468023"/>
    <n v="175000000"/>
    <x v="2531"/>
    <x v="2552"/>
    <x v="3"/>
    <x v="2198"/>
    <n v="11"/>
    <x v="3"/>
    <x v="115"/>
    <x v="0"/>
    <x v="33"/>
  </r>
  <r>
    <s v="tt1679335"/>
    <x v="2521"/>
    <x v="2524"/>
    <n v="92"/>
    <x v="0"/>
    <n v="1.5333333333333334"/>
    <x v="1"/>
    <x v="1"/>
    <s v="Comedy"/>
    <x v="0"/>
    <x v="0"/>
    <n v="88523"/>
    <n v="125000000"/>
    <x v="2532"/>
    <x v="2553"/>
    <x v="3"/>
    <x v="2199"/>
    <n v="8"/>
    <x v="4"/>
    <x v="103"/>
    <x v="0"/>
    <x v="1097"/>
  </r>
  <r>
    <s v="tt1682180"/>
    <x v="2522"/>
    <x v="2525"/>
    <n v="99"/>
    <x v="0"/>
    <n v="1.65"/>
    <x v="3"/>
    <x v="16"/>
    <s v="unknows"/>
    <x v="13"/>
    <x v="0"/>
    <n v="113156"/>
    <n v="12000000"/>
    <x v="2533"/>
    <x v="2554"/>
    <x v="1"/>
    <x v="2200"/>
    <m/>
    <x v="11"/>
    <x v="119"/>
    <x v="0"/>
    <x v="546"/>
  </r>
  <r>
    <s v="tt1686821"/>
    <x v="2523"/>
    <x v="2526"/>
    <n v="104"/>
    <x v="0"/>
    <n v="1.7333333333333334"/>
    <x v="5"/>
    <x v="2"/>
    <s v="Drama"/>
    <x v="35"/>
    <x v="3"/>
    <n v="56361"/>
    <n v="30000000"/>
    <x v="2534"/>
    <x v="2555"/>
    <x v="2"/>
    <x v="1634"/>
    <n v="7"/>
    <x v="2"/>
    <x v="89"/>
    <x v="0"/>
    <x v="562"/>
  </r>
  <r>
    <s v="tt1690953"/>
    <x v="2524"/>
    <x v="2527"/>
    <n v="98"/>
    <x v="0"/>
    <n v="1.6333333333333333"/>
    <x v="1"/>
    <x v="1"/>
    <s v="Comedy"/>
    <x v="21"/>
    <x v="1"/>
    <n v="417584"/>
    <n v="76000000"/>
    <x v="2535"/>
    <x v="2556"/>
    <x v="3"/>
    <x v="2201"/>
    <n v="16"/>
    <x v="6"/>
    <x v="88"/>
    <x v="0"/>
    <x v="1098"/>
  </r>
  <r>
    <s v="tt1691916"/>
    <x v="2525"/>
    <x v="2528"/>
    <n v="98"/>
    <x v="0"/>
    <n v="1.6333333333333333"/>
    <x v="3"/>
    <x v="0"/>
    <s v="Mystery"/>
    <x v="0"/>
    <x v="0"/>
    <n v="55615"/>
    <n v="5000000"/>
    <x v="2536"/>
    <x v="2557"/>
    <x v="0"/>
    <x v="2202"/>
    <n v="21"/>
    <x v="1"/>
    <x v="101"/>
    <x v="0"/>
    <x v="1099"/>
  </r>
  <r>
    <s v="tt1692486"/>
    <x v="2526"/>
    <x v="2529"/>
    <n v="80"/>
    <x v="1"/>
    <n v="1.3333333333333333"/>
    <x v="0"/>
    <x v="3"/>
    <s v="unknows"/>
    <x v="1"/>
    <x v="1"/>
    <n v="131299"/>
    <n v="25000000"/>
    <x v="2537"/>
    <x v="2558"/>
    <x v="1"/>
    <x v="2093"/>
    <n v="1"/>
    <x v="9"/>
    <x v="92"/>
    <x v="0"/>
    <x v="31"/>
  </r>
  <r>
    <s v="tt1700841"/>
    <x v="2527"/>
    <x v="2530"/>
    <n v="89"/>
    <x v="1"/>
    <n v="1.4833333333333334"/>
    <x v="1"/>
    <x v="1"/>
    <s v="Comedy"/>
    <x v="28"/>
    <x v="0"/>
    <n v="205762"/>
    <n v="19000000"/>
    <x v="2538"/>
    <x v="2559"/>
    <x v="3"/>
    <x v="2203"/>
    <n v="14"/>
    <x v="3"/>
    <x v="103"/>
    <x v="0"/>
    <x v="1100"/>
  </r>
  <r>
    <s v="tt1702439"/>
    <x v="2528"/>
    <x v="2531"/>
    <n v="115"/>
    <x v="0"/>
    <n v="1.9166666666666667"/>
    <x v="3"/>
    <x v="7"/>
    <s v="Thriller"/>
    <x v="5"/>
    <x v="0"/>
    <n v="114828"/>
    <n v="28000000"/>
    <x v="2539"/>
    <x v="2560"/>
    <x v="0"/>
    <x v="2204"/>
    <n v="13"/>
    <x v="2"/>
    <x v="88"/>
    <x v="0"/>
    <x v="257"/>
  </r>
  <r>
    <s v="tt1702443"/>
    <x v="2529"/>
    <x v="2532"/>
    <n v="105"/>
    <x v="0"/>
    <n v="1.75"/>
    <x v="13"/>
    <x v="8"/>
    <s v="unknows"/>
    <x v="66"/>
    <x v="3"/>
    <n v="76394"/>
    <n v="13000000"/>
    <x v="2540"/>
    <x v="2561"/>
    <x v="0"/>
    <x v="1745"/>
    <n v="9"/>
    <x v="2"/>
    <x v="92"/>
    <x v="0"/>
    <x v="872"/>
  </r>
  <r>
    <s v="tt17024450"/>
    <x v="2530"/>
    <x v="2533"/>
    <n v="109"/>
    <x v="0"/>
    <n v="1.8166666666666667"/>
    <x v="5"/>
    <x v="6"/>
    <s v="Thriller"/>
    <x v="17"/>
    <x v="0"/>
    <n v="62580"/>
    <n v="70000000"/>
    <x v="2541"/>
    <x v="2562"/>
    <x v="3"/>
    <x v="2205"/>
    <n v="30"/>
    <x v="10"/>
    <x v="100"/>
    <x v="0"/>
    <x v="409"/>
  </r>
  <r>
    <s v="tt1704573"/>
    <x v="2531"/>
    <x v="2534"/>
    <n v="99"/>
    <x v="0"/>
    <n v="1.65"/>
    <x v="2"/>
    <x v="2"/>
    <s v="Crime"/>
    <x v="22"/>
    <x v="0"/>
    <n v="62485"/>
    <n v="5000000"/>
    <x v="2542"/>
    <x v="2563"/>
    <x v="1"/>
    <x v="2024"/>
    <n v="16"/>
    <x v="6"/>
    <x v="92"/>
    <x v="0"/>
    <x v="238"/>
  </r>
  <r>
    <s v="tt1706593"/>
    <x v="2532"/>
    <x v="2535"/>
    <n v="89"/>
    <x v="1"/>
    <n v="1.4833333333333334"/>
    <x v="5"/>
    <x v="3"/>
    <s v="Sci-Fi"/>
    <x v="16"/>
    <x v="1"/>
    <n v="260061"/>
    <n v="12000000"/>
    <x v="2543"/>
    <x v="2564"/>
    <x v="3"/>
    <x v="2206"/>
    <n v="28"/>
    <x v="1"/>
    <x v="97"/>
    <x v="0"/>
    <x v="1048"/>
  </r>
  <r>
    <s v="tt1706620"/>
    <x v="2533"/>
    <x v="2536"/>
    <n v="126"/>
    <x v="2"/>
    <n v="2.1"/>
    <x v="5"/>
    <x v="3"/>
    <s v="Sci-Fi"/>
    <x v="1"/>
    <x v="1"/>
    <n v="380218"/>
    <n v="39200000"/>
    <x v="2544"/>
    <x v="2565"/>
    <x v="0"/>
    <x v="2207"/>
    <n v="29"/>
    <x v="7"/>
    <x v="88"/>
    <x v="0"/>
    <x v="593"/>
  </r>
  <r>
    <s v="tt1707386"/>
    <x v="2534"/>
    <x v="2537"/>
    <n v="158"/>
    <x v="2"/>
    <n v="2.6333333333333333"/>
    <x v="3"/>
    <x v="17"/>
    <s v="Romance"/>
    <x v="15"/>
    <x v="1"/>
    <n v="341150"/>
    <n v="61000000"/>
    <x v="2545"/>
    <x v="2566"/>
    <x v="3"/>
    <x v="2208"/>
    <n v="5"/>
    <x v="0"/>
    <x v="97"/>
    <x v="0"/>
    <x v="808"/>
  </r>
  <r>
    <s v="tt1711425"/>
    <x v="2535"/>
    <x v="2538"/>
    <n v="93"/>
    <x v="0"/>
    <n v="1.55"/>
    <x v="0"/>
    <x v="11"/>
    <s v="unknows"/>
    <x v="24"/>
    <x v="3"/>
    <n v="76635"/>
    <n v="13000000"/>
    <x v="2546"/>
    <x v="2567"/>
    <x v="0"/>
    <x v="2209"/>
    <n v="28"/>
    <x v="2"/>
    <x v="88"/>
    <x v="0"/>
    <x v="1101"/>
  </r>
  <r>
    <s v="tt1711525"/>
    <x v="2536"/>
    <x v="2539"/>
    <n v="105"/>
    <x v="0"/>
    <n v="1.75"/>
    <x v="0"/>
    <x v="11"/>
    <s v="unknows"/>
    <x v="32"/>
    <x v="3"/>
    <n v="84645"/>
    <n v="45000000"/>
    <x v="2547"/>
    <x v="2568"/>
    <x v="0"/>
    <x v="2210"/>
    <n v="7"/>
    <x v="0"/>
    <x v="103"/>
    <x v="0"/>
    <x v="719"/>
  </r>
  <r>
    <s v="tt1712261"/>
    <x v="2537"/>
    <x v="2540"/>
    <n v="115"/>
    <x v="0"/>
    <n v="1.9166666666666667"/>
    <x v="5"/>
    <x v="6"/>
    <s v="Thriller"/>
    <x v="33"/>
    <x v="0"/>
    <n v="75403"/>
    <n v="20000000"/>
    <x v="2548"/>
    <x v="2569"/>
    <x v="1"/>
    <x v="2211"/>
    <n v="16"/>
    <x v="2"/>
    <x v="103"/>
    <x v="0"/>
    <x v="690"/>
  </r>
  <r>
    <s v="tt1714206"/>
    <x v="2538"/>
    <x v="2541"/>
    <n v="95"/>
    <x v="0"/>
    <n v="1.5833333333333333"/>
    <x v="3"/>
    <x v="7"/>
    <s v="unknows"/>
    <x v="1"/>
    <x v="1"/>
    <n v="159542"/>
    <n v="2500000"/>
    <x v="2549"/>
    <x v="2570"/>
    <x v="1"/>
    <x v="1928"/>
    <n v="18"/>
    <x v="1"/>
    <x v="88"/>
    <x v="0"/>
    <x v="1102"/>
  </r>
  <r>
    <s v="tt1714915"/>
    <x v="2539"/>
    <x v="2542"/>
    <n v="123"/>
    <x v="2"/>
    <n v="2.0499999999999998"/>
    <x v="0"/>
    <x v="3"/>
    <s v="Fantasy"/>
    <x v="14"/>
    <x v="1"/>
    <n v="105994"/>
    <n v="7000000"/>
    <x v="2550"/>
    <x v="2571"/>
    <x v="1"/>
    <x v="2212"/>
    <n v="25"/>
    <x v="12"/>
    <x v="88"/>
    <x v="0"/>
    <x v="137"/>
  </r>
  <r>
    <s v="tt1723121"/>
    <x v="2540"/>
    <x v="2543"/>
    <n v="110"/>
    <x v="0"/>
    <n v="1.8333333333333333"/>
    <x v="0"/>
    <x v="6"/>
    <s v="unknows"/>
    <x v="16"/>
    <x v="1"/>
    <n v="476314"/>
    <n v="37000000"/>
    <x v="2551"/>
    <x v="2572"/>
    <x v="3"/>
    <x v="2213"/>
    <n v="3"/>
    <x v="10"/>
    <x v="88"/>
    <x v="0"/>
    <x v="606"/>
  </r>
  <r>
    <s v="tt1723811"/>
    <x v="2541"/>
    <x v="2544"/>
    <n v="101"/>
    <x v="0"/>
    <n v="1.6833333333333333"/>
    <x v="3"/>
    <x v="11"/>
    <s v="unknows"/>
    <x v="14"/>
    <x v="1"/>
    <n v="203137"/>
    <n v="6500000"/>
    <x v="2552"/>
    <x v="2573"/>
    <x v="0"/>
    <x v="2214"/>
    <n v="4"/>
    <x v="9"/>
    <x v="92"/>
    <x v="0"/>
    <x v="1103"/>
  </r>
  <r>
    <s v="tt1726592"/>
    <x v="2542"/>
    <x v="2545"/>
    <n v="92"/>
    <x v="0"/>
    <n v="1.5333333333333334"/>
    <x v="3"/>
    <x v="9"/>
    <s v="Thriller"/>
    <x v="33"/>
    <x v="0"/>
    <n v="82850"/>
    <n v="22000000"/>
    <x v="2553"/>
    <x v="2574"/>
    <x v="2"/>
    <x v="2215"/>
    <n v="4"/>
    <x v="9"/>
    <x v="89"/>
    <x v="0"/>
    <x v="1104"/>
  </r>
  <r>
    <s v="tt1726669"/>
    <x v="2543"/>
    <x v="2546"/>
    <n v="102"/>
    <x v="0"/>
    <n v="1.7"/>
    <x v="4"/>
    <x v="3"/>
    <s v="Thriller"/>
    <x v="13"/>
    <x v="0"/>
    <n v="81950"/>
    <n v="11000000"/>
    <x v="2554"/>
    <x v="2575"/>
    <x v="2"/>
    <x v="2216"/>
    <n v="8"/>
    <x v="9"/>
    <x v="92"/>
    <x v="0"/>
    <x v="9"/>
  </r>
  <r>
    <s v="tt1727388"/>
    <x v="2544"/>
    <x v="2547"/>
    <n v="103"/>
    <x v="0"/>
    <n v="1.7166666666666666"/>
    <x v="0"/>
    <x v="3"/>
    <s v="unknows"/>
    <x v="3"/>
    <x v="1"/>
    <n v="155112"/>
    <n v="5000000"/>
    <x v="2555"/>
    <x v="2576"/>
    <x v="0"/>
    <x v="2217"/>
    <n v="21"/>
    <x v="1"/>
    <x v="88"/>
    <x v="0"/>
    <x v="1105"/>
  </r>
  <r>
    <s v="tt1727776"/>
    <x v="2545"/>
    <x v="2548"/>
    <n v="93"/>
    <x v="0"/>
    <n v="1.55"/>
    <x v="5"/>
    <x v="2"/>
    <s v="Horror"/>
    <x v="33"/>
    <x v="0"/>
    <n v="53676"/>
    <n v="15000000"/>
    <x v="2556"/>
    <x v="2577"/>
    <x v="1"/>
    <x v="2218"/>
    <n v="23"/>
    <x v="4"/>
    <x v="91"/>
    <x v="0"/>
    <x v="902"/>
  </r>
  <r>
    <s v="tt1727824"/>
    <x v="2546"/>
    <x v="2549"/>
    <n v="134"/>
    <x v="2"/>
    <n v="2.2333333333333334"/>
    <x v="2"/>
    <x v="3"/>
    <s v="Music"/>
    <x v="4"/>
    <x v="1"/>
    <n v="572952"/>
    <n v="52000000"/>
    <x v="2557"/>
    <x v="2578"/>
    <x v="3"/>
    <x v="2219"/>
    <n v="23"/>
    <x v="4"/>
    <x v="115"/>
    <x v="0"/>
    <x v="306"/>
  </r>
  <r>
    <s v="tt1731141"/>
    <x v="2547"/>
    <x v="2550"/>
    <n v="114"/>
    <x v="0"/>
    <n v="1.9"/>
    <x v="5"/>
    <x v="5"/>
    <s v="Sci-Fi"/>
    <x v="5"/>
    <x v="0"/>
    <n v="250269"/>
    <n v="110000000"/>
    <x v="2558"/>
    <x v="2579"/>
    <x v="0"/>
    <x v="2220"/>
    <n v="24"/>
    <x v="4"/>
    <x v="88"/>
    <x v="0"/>
    <x v="743"/>
  </r>
  <r>
    <s v="tt1735898"/>
    <x v="2548"/>
    <x v="2551"/>
    <n v="127"/>
    <x v="2"/>
    <n v="2.1166666666666667"/>
    <x v="5"/>
    <x v="5"/>
    <s v="Drama"/>
    <x v="28"/>
    <x v="0"/>
    <n v="298862"/>
    <n v="170000000"/>
    <x v="2559"/>
    <x v="2580"/>
    <x v="3"/>
    <x v="2036"/>
    <n v="14"/>
    <x v="12"/>
    <x v="97"/>
    <x v="0"/>
    <x v="955"/>
  </r>
  <r>
    <s v="tt1741273"/>
    <x v="2549"/>
    <x v="2552"/>
    <n v="111"/>
    <x v="0"/>
    <n v="1.85"/>
    <x v="4"/>
    <x v="3"/>
    <s v="Mystery"/>
    <x v="33"/>
    <x v="0"/>
    <n v="50439"/>
    <n v="19500000"/>
    <x v="2560"/>
    <x v="2581"/>
    <x v="0"/>
    <x v="2221"/>
    <n v="11"/>
    <x v="5"/>
    <x v="91"/>
    <x v="0"/>
    <x v="1106"/>
  </r>
  <r>
    <s v="tt1742334"/>
    <x v="2550"/>
    <x v="2553"/>
    <n v="109"/>
    <x v="0"/>
    <n v="1.8166666666666667"/>
    <x v="5"/>
    <x v="6"/>
    <s v="Drama"/>
    <x v="36"/>
    <x v="3"/>
    <n v="65548"/>
    <n v="35000000"/>
    <x v="2561"/>
    <x v="2582"/>
    <x v="2"/>
    <x v="2222"/>
    <n v="19"/>
    <x v="3"/>
    <x v="89"/>
    <x v="0"/>
    <x v="688"/>
  </r>
  <r>
    <s v="tt1745960"/>
    <x v="2551"/>
    <x v="2554"/>
    <n v="130"/>
    <x v="2"/>
    <n v="2.1666666666666665"/>
    <x v="5"/>
    <x v="3"/>
    <s v="unknows"/>
    <x v="6"/>
    <x v="2"/>
    <n v="639555"/>
    <n v="170000000"/>
    <x v="2562"/>
    <x v="2583"/>
    <x v="3"/>
    <x v="2223"/>
    <n v="18"/>
    <x v="12"/>
    <x v="114"/>
    <x v="0"/>
    <x v="905"/>
  </r>
  <r>
    <s v="tt1748122"/>
    <x v="2552"/>
    <x v="2555"/>
    <n v="94"/>
    <x v="0"/>
    <n v="1.5666666666666667"/>
    <x v="0"/>
    <x v="3"/>
    <s v="Family"/>
    <x v="10"/>
    <x v="1"/>
    <n v="362807"/>
    <n v="16000000"/>
    <x v="2563"/>
    <x v="2584"/>
    <x v="0"/>
    <x v="2178"/>
    <n v="16"/>
    <x v="12"/>
    <x v="97"/>
    <x v="0"/>
    <x v="308"/>
  </r>
  <r>
    <s v="tt1748227"/>
    <x v="2553"/>
    <x v="2556"/>
    <n v="82"/>
    <x v="1"/>
    <n v="1.3666666666666667"/>
    <x v="7"/>
    <x v="16"/>
    <s v="unknows"/>
    <x v="28"/>
    <x v="0"/>
    <n v="53085"/>
    <n v="7500000"/>
    <x v="2564"/>
    <x v="2585"/>
    <x v="1"/>
    <x v="2130"/>
    <n v="21"/>
    <x v="9"/>
    <x v="97"/>
    <x v="0"/>
    <x v="826"/>
  </r>
  <r>
    <s v="tt1753383"/>
    <x v="2554"/>
    <x v="2557"/>
    <n v="100"/>
    <x v="0"/>
    <n v="1.6666666666666667"/>
    <x v="1"/>
    <x v="2"/>
    <s v="Drama"/>
    <x v="14"/>
    <x v="1"/>
    <n v="77140"/>
    <n v="22000000"/>
    <x v="2565"/>
    <x v="2586"/>
    <x v="3"/>
    <x v="2224"/>
    <n v="19"/>
    <x v="1"/>
    <x v="101"/>
    <x v="0"/>
    <x v="257"/>
  </r>
  <r>
    <s v="tt1754656"/>
    <x v="2555"/>
    <x v="2558"/>
    <n v="108"/>
    <x v="0"/>
    <n v="1.8"/>
    <x v="1"/>
    <x v="1"/>
    <s v="Drama"/>
    <x v="8"/>
    <x v="1"/>
    <n v="65377"/>
    <n v="81200000"/>
    <x v="2566"/>
    <x v="2587"/>
    <x v="0"/>
    <x v="2225"/>
    <n v="22"/>
    <x v="12"/>
    <x v="91"/>
    <x v="0"/>
    <x v="1107"/>
  </r>
  <r>
    <s v="tt1758692"/>
    <x v="2556"/>
    <x v="2559"/>
    <n v="86"/>
    <x v="1"/>
    <n v="1.4333333333333333"/>
    <x v="3"/>
    <x v="7"/>
    <s v="unknows"/>
    <x v="5"/>
    <x v="0"/>
    <n v="62925"/>
    <n v="250000"/>
    <x v="2567"/>
    <x v="2588"/>
    <x v="1"/>
    <x v="1948"/>
    <n v="22"/>
    <x v="1"/>
    <x v="92"/>
    <x v="0"/>
    <x v="1108"/>
  </r>
  <r>
    <s v="tt1758810"/>
    <x v="2557"/>
    <x v="2560"/>
    <n v="119"/>
    <x v="0"/>
    <n v="1.9833333333333334"/>
    <x v="4"/>
    <x v="3"/>
    <s v="Mystery"/>
    <x v="30"/>
    <x v="3"/>
    <n v="69976"/>
    <n v="35000000"/>
    <x v="2568"/>
    <x v="2589"/>
    <x v="1"/>
    <x v="2226"/>
    <n v="7"/>
    <x v="4"/>
    <x v="101"/>
    <x v="0"/>
    <x v="922"/>
  </r>
  <r>
    <s v="tt1758830"/>
    <x v="2558"/>
    <x v="2561"/>
    <n v="134"/>
    <x v="2"/>
    <n v="2.2333333333333334"/>
    <x v="0"/>
    <x v="3"/>
    <s v="Romance"/>
    <x v="27"/>
    <x v="0"/>
    <n v="148182"/>
    <n v="35000000"/>
    <x v="2569"/>
    <x v="2590"/>
    <x v="0"/>
    <x v="2227"/>
    <n v="20"/>
    <x v="0"/>
    <x v="97"/>
    <x v="0"/>
    <x v="678"/>
  </r>
  <r>
    <s v="tt1763303"/>
    <x v="2559"/>
    <x v="2562"/>
    <n v="95"/>
    <x v="0"/>
    <n v="1.5833333333333333"/>
    <x v="0"/>
    <x v="3"/>
    <s v="Romance"/>
    <x v="22"/>
    <x v="0"/>
    <n v="72957"/>
    <n v="2000000"/>
    <x v="2570"/>
    <x v="2591"/>
    <x v="2"/>
    <x v="2228"/>
    <n v="21"/>
    <x v="1"/>
    <x v="97"/>
    <x v="0"/>
    <x v="1109"/>
  </r>
  <r>
    <s v="tt1764183"/>
    <x v="2560"/>
    <x v="2563"/>
    <n v="107"/>
    <x v="0"/>
    <n v="1.7833333333333334"/>
    <x v="3"/>
    <x v="16"/>
    <s v="unknows"/>
    <x v="5"/>
    <x v="0"/>
    <n v="54280"/>
    <n v="12000000"/>
    <x v="2571"/>
    <x v="2592"/>
    <x v="0"/>
    <x v="2228"/>
    <n v="21"/>
    <x v="1"/>
    <x v="97"/>
    <x v="0"/>
    <x v="1110"/>
  </r>
  <r>
    <s v="tt1764234"/>
    <x v="2561"/>
    <x v="2564"/>
    <n v="97"/>
    <x v="0"/>
    <n v="1.6166666666666667"/>
    <x v="4"/>
    <x v="3"/>
    <s v="Thriller"/>
    <x v="27"/>
    <x v="0"/>
    <n v="150293"/>
    <n v="15000000"/>
    <x v="2572"/>
    <x v="2593"/>
    <x v="0"/>
    <x v="2229"/>
    <n v="22"/>
    <x v="12"/>
    <x v="97"/>
    <x v="0"/>
    <x v="717"/>
  </r>
  <r>
    <s v="tt1764651"/>
    <x v="2562"/>
    <x v="2565"/>
    <n v="103"/>
    <x v="0"/>
    <n v="1.7166666666666666"/>
    <x v="5"/>
    <x v="5"/>
    <s v="Thriller"/>
    <x v="5"/>
    <x v="0"/>
    <n v="318717"/>
    <n v="100000000"/>
    <x v="2573"/>
    <x v="2594"/>
    <x v="3"/>
    <x v="2230"/>
    <n v="8"/>
    <x v="10"/>
    <x v="97"/>
    <x v="0"/>
    <x v="336"/>
  </r>
  <r>
    <s v="tt17663992"/>
    <x v="2563"/>
    <x v="2566"/>
    <n v="122"/>
    <x v="2"/>
    <n v="2.0333333333333332"/>
    <x v="7"/>
    <x v="9"/>
    <s v="Thriller"/>
    <x v="7"/>
    <x v="0"/>
    <n v="109098"/>
    <n v="35000000"/>
    <x v="2574"/>
    <x v="2595"/>
    <x v="3"/>
    <x v="2231"/>
    <n v="8"/>
    <x v="3"/>
    <x v="100"/>
    <x v="0"/>
    <x v="912"/>
  </r>
  <r>
    <s v="tt1767354"/>
    <x v="2564"/>
    <x v="2567"/>
    <n v="100"/>
    <x v="0"/>
    <n v="1.6666666666666667"/>
    <x v="0"/>
    <x v="0"/>
    <s v="Horror"/>
    <x v="22"/>
    <x v="0"/>
    <n v="56459"/>
    <n v="27000000"/>
    <x v="2575"/>
    <x v="2596"/>
    <x v="2"/>
    <x v="2232"/>
    <n v="6"/>
    <x v="8"/>
    <x v="88"/>
    <x v="0"/>
    <x v="367"/>
  </r>
  <r>
    <s v="tt1772240"/>
    <x v="2565"/>
    <x v="2568"/>
    <n v="86"/>
    <x v="1"/>
    <n v="1.4333333333333333"/>
    <x v="7"/>
    <x v="9"/>
    <s v="Sci-Fi"/>
    <x v="50"/>
    <x v="3"/>
    <n v="57313"/>
    <n v="5000000"/>
    <x v="2576"/>
    <x v="2597"/>
    <x v="0"/>
    <x v="2093"/>
    <n v="1"/>
    <x v="9"/>
    <x v="92"/>
    <x v="0"/>
    <x v="1111"/>
  </r>
  <r>
    <s v="tt1772341"/>
    <x v="2566"/>
    <x v="2569"/>
    <n v="101"/>
    <x v="0"/>
    <n v="1.6833333333333333"/>
    <x v="1"/>
    <x v="1"/>
    <s v="Comedy"/>
    <x v="8"/>
    <x v="1"/>
    <n v="447620"/>
    <n v="165000000"/>
    <x v="2577"/>
    <x v="2598"/>
    <x v="3"/>
    <x v="1694"/>
    <n v="1"/>
    <x v="5"/>
    <x v="97"/>
    <x v="0"/>
    <x v="1112"/>
  </r>
  <r>
    <s v="tt1778304"/>
    <x v="2567"/>
    <x v="2570"/>
    <n v="83"/>
    <x v="1"/>
    <n v="1.3833333333333333"/>
    <x v="7"/>
    <x v="9"/>
    <s v="Thriller"/>
    <x v="24"/>
    <x v="3"/>
    <n v="98668"/>
    <n v="5000000"/>
    <x v="2578"/>
    <x v="2599"/>
    <x v="3"/>
    <x v="2233"/>
    <n v="14"/>
    <x v="4"/>
    <x v="92"/>
    <x v="0"/>
    <x v="1113"/>
  </r>
  <r>
    <s v="tt1781769"/>
    <x v="2568"/>
    <x v="2571"/>
    <n v="129"/>
    <x v="2"/>
    <n v="2.15"/>
    <x v="3"/>
    <x v="7"/>
    <s v="unknows"/>
    <x v="5"/>
    <x v="0"/>
    <n v="104834"/>
    <n v="40600000"/>
    <x v="2579"/>
    <x v="2600"/>
    <x v="0"/>
    <x v="2234"/>
    <n v="4"/>
    <x v="9"/>
    <x v="97"/>
    <x v="0"/>
    <x v="683"/>
  </r>
  <r>
    <s v="tt1781922"/>
    <x v="2569"/>
    <x v="2572"/>
    <n v="103"/>
    <x v="0"/>
    <n v="1.7166666666666666"/>
    <x v="5"/>
    <x v="16"/>
    <s v="unknows"/>
    <x v="13"/>
    <x v="0"/>
    <n v="91138"/>
    <n v="16200000"/>
    <x v="2580"/>
    <x v="2601"/>
    <x v="0"/>
    <x v="2235"/>
    <n v="26"/>
    <x v="10"/>
    <x v="91"/>
    <x v="0"/>
    <x v="897"/>
  </r>
  <r>
    <s v="tt1783232"/>
    <x v="2570"/>
    <x v="2573"/>
    <n v="162"/>
    <x v="2"/>
    <n v="2.7"/>
    <x v="5"/>
    <x v="3"/>
    <s v="History"/>
    <x v="7"/>
    <x v="0"/>
    <n v="58820"/>
    <n v="18"/>
    <x v="2581"/>
    <x v="2602"/>
    <x v="0"/>
    <x v="2236"/>
    <n v="16"/>
    <x v="2"/>
    <x v="97"/>
    <x v="0"/>
    <x v="1114"/>
  </r>
  <r>
    <s v="tt1790809"/>
    <x v="2571"/>
    <x v="2574"/>
    <n v="129"/>
    <x v="2"/>
    <n v="2.15"/>
    <x v="5"/>
    <x v="5"/>
    <s v="Fantasy"/>
    <x v="7"/>
    <x v="0"/>
    <n v="335073"/>
    <n v="230000000"/>
    <x v="2582"/>
    <x v="2603"/>
    <x v="3"/>
    <x v="2237"/>
    <n v="11"/>
    <x v="12"/>
    <x v="101"/>
    <x v="0"/>
    <x v="1115"/>
  </r>
  <r>
    <s v="tt1790864"/>
    <x v="2572"/>
    <x v="2575"/>
    <n v="113"/>
    <x v="0"/>
    <n v="1.8833333333333333"/>
    <x v="5"/>
    <x v="9"/>
    <s v="Sci-Fi"/>
    <x v="22"/>
    <x v="0"/>
    <n v="495167"/>
    <n v="34000000"/>
    <x v="2583"/>
    <x v="2604"/>
    <x v="3"/>
    <x v="2238"/>
    <n v="11"/>
    <x v="9"/>
    <x v="89"/>
    <x v="0"/>
    <x v="1116"/>
  </r>
  <r>
    <s v="tt1790885"/>
    <x v="2573"/>
    <x v="2576"/>
    <n v="157"/>
    <x v="2"/>
    <n v="2.6166666666666667"/>
    <x v="3"/>
    <x v="14"/>
    <s v="Thriller"/>
    <x v="3"/>
    <x v="1"/>
    <n v="313819"/>
    <n v="40000000"/>
    <x v="2584"/>
    <x v="2605"/>
    <x v="0"/>
    <x v="1571"/>
    <n v="10"/>
    <x v="0"/>
    <x v="97"/>
    <x v="0"/>
    <x v="216"/>
  </r>
  <r>
    <s v="tt1790886"/>
    <x v="2574"/>
    <x v="2577"/>
    <n v="85"/>
    <x v="1"/>
    <n v="1.4166666666666667"/>
    <x v="0"/>
    <x v="11"/>
    <s v="unknows"/>
    <x v="28"/>
    <x v="0"/>
    <n v="135589"/>
    <n v="95000000"/>
    <x v="2585"/>
    <x v="2606"/>
    <x v="1"/>
    <x v="2239"/>
    <n v="4"/>
    <x v="10"/>
    <x v="97"/>
    <x v="0"/>
    <x v="329"/>
  </r>
  <r>
    <s v="tt1791528"/>
    <x v="2575"/>
    <x v="2578"/>
    <n v="148"/>
    <x v="2"/>
    <n v="2.4666666666666668"/>
    <x v="0"/>
    <x v="6"/>
    <s v="Drama"/>
    <x v="5"/>
    <x v="0"/>
    <n v="109045"/>
    <n v="20000000"/>
    <x v="2586"/>
    <x v="2607"/>
    <x v="2"/>
    <x v="2240"/>
    <n v="4"/>
    <x v="4"/>
    <x v="89"/>
    <x v="0"/>
    <x v="331"/>
  </r>
  <r>
    <s v="tt1791682"/>
    <x v="2576"/>
    <x v="2579"/>
    <n v="97"/>
    <x v="0"/>
    <n v="1.6166666666666667"/>
    <x v="0"/>
    <x v="3"/>
    <s v="unknows"/>
    <x v="33"/>
    <x v="0"/>
    <n v="52684"/>
    <n v="10000000"/>
    <x v="2587"/>
    <x v="2608"/>
    <x v="1"/>
    <x v="2241"/>
    <n v="6"/>
    <x v="9"/>
    <x v="89"/>
    <x v="0"/>
    <x v="612"/>
  </r>
  <r>
    <s v="tt1798684"/>
    <x v="2577"/>
    <x v="2580"/>
    <n v="124"/>
    <x v="2"/>
    <n v="2.0666666666666669"/>
    <x v="5"/>
    <x v="3"/>
    <s v="Sport"/>
    <x v="21"/>
    <x v="1"/>
    <n v="252486"/>
    <n v="30000000"/>
    <x v="2588"/>
    <x v="2609"/>
    <x v="0"/>
    <x v="2242"/>
    <n v="13"/>
    <x v="6"/>
    <x v="91"/>
    <x v="0"/>
    <x v="409"/>
  </r>
  <r>
    <s v="tt1798709"/>
    <x v="2578"/>
    <x v="2581"/>
    <n v="126"/>
    <x v="2"/>
    <n v="2.1"/>
    <x v="3"/>
    <x v="7"/>
    <s v="Sci-Fi"/>
    <x v="9"/>
    <x v="2"/>
    <n v="651512"/>
    <n v="23000000"/>
    <x v="2589"/>
    <x v="2610"/>
    <x v="0"/>
    <x v="2243"/>
    <n v="12"/>
    <x v="4"/>
    <x v="88"/>
    <x v="0"/>
    <x v="365"/>
  </r>
  <r>
    <s v="tt1800241"/>
    <x v="2579"/>
    <x v="2582"/>
    <n v="138"/>
    <x v="2"/>
    <n v="2.2999999999999998"/>
    <x v="4"/>
    <x v="3"/>
    <s v="unknows"/>
    <x v="14"/>
    <x v="1"/>
    <n v="494791"/>
    <n v="40000000"/>
    <x v="2590"/>
    <x v="2611"/>
    <x v="3"/>
    <x v="2244"/>
    <n v="3"/>
    <x v="0"/>
    <x v="88"/>
    <x v="0"/>
    <x v="359"/>
  </r>
  <r>
    <s v="tt1800246"/>
    <x v="2580"/>
    <x v="2583"/>
    <n v="94"/>
    <x v="0"/>
    <n v="1.5666666666666667"/>
    <x v="0"/>
    <x v="7"/>
    <s v="unknows"/>
    <x v="28"/>
    <x v="0"/>
    <n v="106246"/>
    <n v="8000000"/>
    <x v="2591"/>
    <x v="2612"/>
    <x v="0"/>
    <x v="2245"/>
    <n v="27"/>
    <x v="1"/>
    <x v="89"/>
    <x v="0"/>
    <x v="914"/>
  </r>
  <r>
    <s v="tt1800302"/>
    <x v="2581"/>
    <x v="2584"/>
    <n v="120"/>
    <x v="0"/>
    <n v="2"/>
    <x v="2"/>
    <x v="6"/>
    <s v="Drama"/>
    <x v="13"/>
    <x v="0"/>
    <n v="67879"/>
    <n v="20000000"/>
    <x v="2592"/>
    <x v="2613"/>
    <x v="2"/>
    <x v="2246"/>
    <n v="29"/>
    <x v="0"/>
    <x v="103"/>
    <x v="0"/>
    <x v="607"/>
  </r>
  <r>
    <s v="tt1800741"/>
    <x v="2582"/>
    <x v="2585"/>
    <n v="99"/>
    <x v="0"/>
    <n v="1.65"/>
    <x v="3"/>
    <x v="8"/>
    <s v="Romance"/>
    <x v="0"/>
    <x v="0"/>
    <n v="57649"/>
    <n v="33000000"/>
    <x v="2593"/>
    <x v="2614"/>
    <x v="3"/>
    <x v="2247"/>
    <n v="26"/>
    <x v="7"/>
    <x v="97"/>
    <x v="0"/>
    <x v="1117"/>
  </r>
  <r>
    <s v="tt1809398"/>
    <x v="2583"/>
    <x v="2586"/>
    <n v="137"/>
    <x v="2"/>
    <n v="2.2833333333333332"/>
    <x v="5"/>
    <x v="18"/>
    <s v="Drama"/>
    <x v="14"/>
    <x v="1"/>
    <n v="178728"/>
    <n v="65000000"/>
    <x v="2594"/>
    <x v="2615"/>
    <x v="0"/>
    <x v="2248"/>
    <n v="17"/>
    <x v="5"/>
    <x v="89"/>
    <x v="0"/>
    <x v="1118"/>
  </r>
  <r>
    <s v="tt1815862"/>
    <x v="2584"/>
    <x v="2587"/>
    <n v="100"/>
    <x v="0"/>
    <n v="1.6666666666666667"/>
    <x v="5"/>
    <x v="5"/>
    <s v="Sci-Fi"/>
    <x v="56"/>
    <x v="3"/>
    <n v="206929"/>
    <n v="130000000"/>
    <x v="2595"/>
    <x v="2616"/>
    <x v="3"/>
    <x v="1630"/>
    <n v="1"/>
    <x v="12"/>
    <x v="88"/>
    <x v="0"/>
    <x v="435"/>
  </r>
  <r>
    <s v="tt1817273"/>
    <x v="2585"/>
    <x v="2588"/>
    <n v="140"/>
    <x v="2"/>
    <n v="2.3333333333333335"/>
    <x v="4"/>
    <x v="3"/>
    <s v="Thriller"/>
    <x v="21"/>
    <x v="1"/>
    <n v="284470"/>
    <n v="15000000"/>
    <x v="2596"/>
    <x v="2617"/>
    <x v="0"/>
    <x v="2026"/>
    <n v="7"/>
    <x v="9"/>
    <x v="97"/>
    <x v="0"/>
    <x v="909"/>
  </r>
  <r>
    <s v="tt1821549"/>
    <x v="2586"/>
    <x v="2589"/>
    <n v="115"/>
    <x v="0"/>
    <n v="1.9166666666666667"/>
    <x v="3"/>
    <x v="11"/>
    <s v="unknows"/>
    <x v="8"/>
    <x v="1"/>
    <n v="121398"/>
    <n v="12000000"/>
    <x v="2597"/>
    <x v="2618"/>
    <x v="0"/>
    <x v="2249"/>
    <n v="23"/>
    <x v="12"/>
    <x v="88"/>
    <x v="0"/>
    <x v="394"/>
  </r>
  <r>
    <s v="tt1821694"/>
    <x v="2587"/>
    <x v="2590"/>
    <n v="116"/>
    <x v="0"/>
    <n v="1.9333333333333333"/>
    <x v="5"/>
    <x v="2"/>
    <s v="Crime"/>
    <x v="5"/>
    <x v="0"/>
    <n v="178197"/>
    <n v="84000000"/>
    <x v="2598"/>
    <x v="2619"/>
    <x v="0"/>
    <x v="1893"/>
    <n v="18"/>
    <x v="7"/>
    <x v="88"/>
    <x v="0"/>
    <x v="442"/>
  </r>
  <r>
    <s v="tt1823672"/>
    <x v="2588"/>
    <x v="2591"/>
    <n v="120"/>
    <x v="0"/>
    <n v="2"/>
    <x v="5"/>
    <x v="6"/>
    <s v="Drama"/>
    <x v="22"/>
    <x v="0"/>
    <n v="264851"/>
    <n v="49000000"/>
    <x v="2599"/>
    <x v="2620"/>
    <x v="0"/>
    <x v="2250"/>
    <n v="4"/>
    <x v="3"/>
    <x v="91"/>
    <x v="0"/>
    <x v="921"/>
  </r>
  <r>
    <s v="tt1825683"/>
    <x v="2589"/>
    <x v="2592"/>
    <n v="134"/>
    <x v="2"/>
    <n v="2.2333333333333334"/>
    <x v="5"/>
    <x v="5"/>
    <s v="Sci-Fi"/>
    <x v="21"/>
    <x v="1"/>
    <n v="819488"/>
    <n v="200000000"/>
    <x v="2600"/>
    <x v="2621"/>
    <x v="3"/>
    <x v="2251"/>
    <n v="29"/>
    <x v="1"/>
    <x v="115"/>
    <x v="0"/>
    <x v="1119"/>
  </r>
  <r>
    <s v="tt1832382"/>
    <x v="2590"/>
    <x v="2593"/>
    <n v="123"/>
    <x v="2"/>
    <n v="2.0499999999999998"/>
    <x v="3"/>
    <x v="11"/>
    <s v="unknows"/>
    <x v="6"/>
    <x v="2"/>
    <n v="254075"/>
    <n v="500000"/>
    <x v="2601"/>
    <x v="2622"/>
    <x v="0"/>
    <x v="2252"/>
    <n v="1"/>
    <x v="2"/>
    <x v="92"/>
    <x v="0"/>
    <x v="1120"/>
  </r>
  <r>
    <s v="tt1837709"/>
    <x v="2591"/>
    <x v="2594"/>
    <n v="118"/>
    <x v="0"/>
    <n v="1.9666666666666666"/>
    <x v="3"/>
    <x v="0"/>
    <s v="Mystery"/>
    <x v="28"/>
    <x v="0"/>
    <n v="56114"/>
    <n v="60000000"/>
    <x v="2602"/>
    <x v="2623"/>
    <x v="2"/>
    <x v="2253"/>
    <n v="10"/>
    <x v="2"/>
    <x v="89"/>
    <x v="0"/>
    <x v="1121"/>
  </r>
  <r>
    <s v="tt1838556"/>
    <x v="2592"/>
    <x v="2595"/>
    <n v="99"/>
    <x v="0"/>
    <n v="1.65"/>
    <x v="5"/>
    <x v="16"/>
    <s v="unknows"/>
    <x v="34"/>
    <x v="0"/>
    <n v="55745"/>
    <n v="30000000"/>
    <x v="2603"/>
    <x v="2624"/>
    <x v="1"/>
    <x v="2254"/>
    <n v="3"/>
    <x v="9"/>
    <x v="111"/>
    <x v="0"/>
    <x v="1122"/>
  </r>
  <r>
    <s v="tt1839492"/>
    <x v="2593"/>
    <x v="2596"/>
    <n v="104"/>
    <x v="0"/>
    <n v="1.7333333333333334"/>
    <x v="0"/>
    <x v="3"/>
    <s v="Fantasy"/>
    <x v="14"/>
    <x v="1"/>
    <n v="104457"/>
    <n v="8000000"/>
    <x v="2604"/>
    <x v="2625"/>
    <x v="1"/>
    <x v="2255"/>
    <n v="25"/>
    <x v="7"/>
    <x v="97"/>
    <x v="0"/>
    <x v="726"/>
  </r>
  <r>
    <s v="tt1840309"/>
    <x v="2594"/>
    <x v="2597"/>
    <n v="139"/>
    <x v="2"/>
    <n v="2.3166666666666669"/>
    <x v="5"/>
    <x v="5"/>
    <s v="Mystery"/>
    <x v="5"/>
    <x v="0"/>
    <n v="479336"/>
    <n v="85000000"/>
    <x v="2605"/>
    <x v="2626"/>
    <x v="3"/>
    <x v="2256"/>
    <n v="18"/>
    <x v="3"/>
    <x v="89"/>
    <x v="0"/>
    <x v="716"/>
  </r>
  <r>
    <s v="tt1840417"/>
    <x v="2595"/>
    <x v="2598"/>
    <n v="102"/>
    <x v="0"/>
    <n v="1.7"/>
    <x v="3"/>
    <x v="9"/>
    <s v="Romance"/>
    <x v="16"/>
    <x v="1"/>
    <n v="80687"/>
    <n v="6000000"/>
    <x v="2606"/>
    <x v="2627"/>
    <x v="1"/>
    <x v="2257"/>
    <n v="27"/>
    <x v="1"/>
    <x v="97"/>
    <x v="0"/>
    <x v="1123"/>
  </r>
  <r>
    <s v="tt1843866"/>
    <x v="2596"/>
    <x v="2599"/>
    <n v="136"/>
    <x v="2"/>
    <n v="2.2666666666666666"/>
    <x v="5"/>
    <x v="5"/>
    <s v="Sci-Fi"/>
    <x v="10"/>
    <x v="1"/>
    <n v="883216"/>
    <n v="170000000"/>
    <x v="2607"/>
    <x v="2628"/>
    <x v="3"/>
    <x v="2258"/>
    <n v="13"/>
    <x v="3"/>
    <x v="89"/>
    <x v="0"/>
    <x v="750"/>
  </r>
  <r>
    <s v="tt1846589"/>
    <x v="2597"/>
    <x v="2600"/>
    <n v="121"/>
    <x v="2"/>
    <n v="2.0166666666666666"/>
    <x v="5"/>
    <x v="16"/>
    <s v="unknows"/>
    <x v="5"/>
    <x v="0"/>
    <n v="69555"/>
    <n v="40000000"/>
    <x v="2608"/>
    <x v="2629"/>
    <x v="2"/>
    <x v="2259"/>
    <n v="30"/>
    <x v="3"/>
    <x v="115"/>
    <x v="0"/>
    <x v="1124"/>
  </r>
  <r>
    <s v="tt1850397"/>
    <x v="2598"/>
    <x v="2601"/>
    <n v="108"/>
    <x v="0"/>
    <n v="1.8"/>
    <x v="12"/>
    <x v="7"/>
    <s v="Thriller"/>
    <x v="33"/>
    <x v="0"/>
    <n v="59039"/>
    <n v="14000000"/>
    <x v="2609"/>
    <x v="2630"/>
    <x v="2"/>
    <x v="2260"/>
    <n v="14"/>
    <x v="4"/>
    <x v="89"/>
    <x v="0"/>
    <x v="1125"/>
  </r>
  <r>
    <s v="tt1850457"/>
    <x v="2599"/>
    <x v="2602"/>
    <n v="118"/>
    <x v="0"/>
    <n v="1.9666666666666666"/>
    <x v="0"/>
    <x v="11"/>
    <s v="unknows"/>
    <x v="34"/>
    <x v="0"/>
    <n v="68542"/>
    <n v="30000000"/>
    <x v="2610"/>
    <x v="2631"/>
    <x v="0"/>
    <x v="1787"/>
    <n v="12"/>
    <x v="0"/>
    <x v="91"/>
    <x v="0"/>
    <x v="1126"/>
  </r>
  <r>
    <s v="tt1853728"/>
    <x v="2600"/>
    <x v="2603"/>
    <n v="165"/>
    <x v="2"/>
    <n v="2.75"/>
    <x v="3"/>
    <x v="12"/>
    <s v="unknows"/>
    <x v="25"/>
    <x v="2"/>
    <n v="1647010"/>
    <n v="100000000"/>
    <x v="2611"/>
    <x v="2632"/>
    <x v="3"/>
    <x v="2261"/>
    <n v="11"/>
    <x v="0"/>
    <x v="97"/>
    <x v="0"/>
    <x v="231"/>
  </r>
  <r>
    <s v="tt1853739"/>
    <x v="2601"/>
    <x v="2604"/>
    <n v="95"/>
    <x v="0"/>
    <n v="1.5833333333333333"/>
    <x v="3"/>
    <x v="10"/>
    <s v="Thriller"/>
    <x v="5"/>
    <x v="0"/>
    <n v="107420"/>
    <n v="1000000"/>
    <x v="2612"/>
    <x v="2633"/>
    <x v="0"/>
    <x v="2059"/>
    <n v="10"/>
    <x v="9"/>
    <x v="92"/>
    <x v="0"/>
    <x v="967"/>
  </r>
  <r>
    <s v="tt1854564"/>
    <x v="2602"/>
    <x v="2605"/>
    <n v="106"/>
    <x v="0"/>
    <n v="1.7666666666666666"/>
    <x v="1"/>
    <x v="19"/>
    <s v="Fantasy"/>
    <x v="36"/>
    <x v="3"/>
    <n v="123310"/>
    <n v="90000000"/>
    <x v="2613"/>
    <x v="2634"/>
    <x v="3"/>
    <x v="2105"/>
    <n v="7"/>
    <x v="10"/>
    <x v="88"/>
    <x v="0"/>
    <x v="944"/>
  </r>
  <r>
    <s v="tt1855199"/>
    <x v="2603"/>
    <x v="2606"/>
    <n v="109"/>
    <x v="0"/>
    <n v="1.8166666666666667"/>
    <x v="5"/>
    <x v="6"/>
    <s v="Drama"/>
    <x v="2"/>
    <x v="1"/>
    <n v="262804"/>
    <n v="7000000"/>
    <x v="2614"/>
    <x v="2635"/>
    <x v="0"/>
    <x v="1619"/>
    <n v="8"/>
    <x v="9"/>
    <x v="97"/>
    <x v="0"/>
    <x v="688"/>
  </r>
  <r>
    <s v="tt1855325"/>
    <x v="2604"/>
    <x v="2607"/>
    <n v="95"/>
    <x v="0"/>
    <n v="1.5833333333333333"/>
    <x v="5"/>
    <x v="10"/>
    <s v="Sci-Fi"/>
    <x v="39"/>
    <x v="3"/>
    <n v="147953"/>
    <n v="65000000"/>
    <x v="2615"/>
    <x v="2636"/>
    <x v="3"/>
    <x v="2262"/>
    <n v="3"/>
    <x v="9"/>
    <x v="97"/>
    <x v="0"/>
    <x v="300"/>
  </r>
  <r>
    <s v="tt1856101"/>
    <x v="2605"/>
    <x v="2608"/>
    <n v="164"/>
    <x v="2"/>
    <n v="2.7333333333333334"/>
    <x v="5"/>
    <x v="3"/>
    <s v="Mystery"/>
    <x v="9"/>
    <x v="2"/>
    <n v="630765"/>
    <n v="150000000"/>
    <x v="2616"/>
    <x v="2637"/>
    <x v="3"/>
    <x v="2263"/>
    <n v="3"/>
    <x v="4"/>
    <x v="101"/>
    <x v="0"/>
    <x v="926"/>
  </r>
  <r>
    <s v="tt1860213"/>
    <x v="2606"/>
    <x v="2609"/>
    <n v="102"/>
    <x v="0"/>
    <n v="1.7"/>
    <x v="0"/>
    <x v="11"/>
    <s v="unknows"/>
    <x v="32"/>
    <x v="3"/>
    <n v="130713"/>
    <n v="25000000"/>
    <x v="2617"/>
    <x v="2638"/>
    <x v="0"/>
    <x v="2264"/>
    <n v="20"/>
    <x v="1"/>
    <x v="103"/>
    <x v="0"/>
    <x v="1127"/>
  </r>
  <r>
    <s v="tt1860242"/>
    <x v="2607"/>
    <x v="2610"/>
    <n v="132"/>
    <x v="2"/>
    <n v="2.2000000000000002"/>
    <x v="2"/>
    <x v="6"/>
    <s v="Drama"/>
    <x v="17"/>
    <x v="0"/>
    <n v="99057"/>
    <n v="49000000"/>
    <x v="12"/>
    <x v="2639"/>
    <x v="2"/>
    <x v="2084"/>
    <n v="10"/>
    <x v="3"/>
    <x v="94"/>
    <x v="0"/>
    <x v="834"/>
  </r>
  <r>
    <s v="tt1860353"/>
    <x v="2608"/>
    <x v="2611"/>
    <n v="96"/>
    <x v="0"/>
    <n v="1.6"/>
    <x v="1"/>
    <x v="1"/>
    <s v="Comedy"/>
    <x v="0"/>
    <x v="0"/>
    <n v="107114"/>
    <n v="135000000"/>
    <x v="2618"/>
    <x v="2640"/>
    <x v="3"/>
    <x v="1900"/>
    <n v="10"/>
    <x v="7"/>
    <x v="88"/>
    <x v="0"/>
    <x v="1128"/>
  </r>
  <r>
    <s v="tt1860357"/>
    <x v="2609"/>
    <x v="2612"/>
    <n v="107"/>
    <x v="0"/>
    <n v="1.7833333333333334"/>
    <x v="5"/>
    <x v="3"/>
    <s v="History"/>
    <x v="1"/>
    <x v="1"/>
    <n v="177956"/>
    <n v="110000000"/>
    <x v="2619"/>
    <x v="2641"/>
    <x v="0"/>
    <x v="2265"/>
    <n v="13"/>
    <x v="9"/>
    <x v="103"/>
    <x v="0"/>
    <x v="570"/>
  </r>
  <r>
    <s v="tt1862079"/>
    <x v="2610"/>
    <x v="2613"/>
    <n v="86"/>
    <x v="1"/>
    <n v="1.4333333333333333"/>
    <x v="1"/>
    <x v="2"/>
    <s v="Drama"/>
    <x v="17"/>
    <x v="0"/>
    <n v="129789"/>
    <n v="750000"/>
    <x v="2620"/>
    <x v="2642"/>
    <x v="1"/>
    <x v="2266"/>
    <n v="22"/>
    <x v="1"/>
    <x v="97"/>
    <x v="0"/>
    <x v="617"/>
  </r>
  <r>
    <s v="tt1869716"/>
    <x v="2611"/>
    <x v="2614"/>
    <n v="116"/>
    <x v="0"/>
    <n v="1.9333333333333333"/>
    <x v="1"/>
    <x v="6"/>
    <s v="Drama"/>
    <x v="22"/>
    <x v="0"/>
    <n v="51834"/>
    <n v="6500000"/>
    <x v="2621"/>
    <x v="2643"/>
    <x v="2"/>
    <x v="2267"/>
    <n v="20"/>
    <x v="1"/>
    <x v="88"/>
    <x v="0"/>
    <x v="1129"/>
  </r>
  <r>
    <s v="tt1872181"/>
    <x v="2612"/>
    <x v="2615"/>
    <n v="142"/>
    <x v="2"/>
    <n v="2.3666666666666667"/>
    <x v="5"/>
    <x v="5"/>
    <s v="Sci-Fi"/>
    <x v="5"/>
    <x v="0"/>
    <n v="525841"/>
    <n v="200000000"/>
    <x v="2622"/>
    <x v="2644"/>
    <x v="3"/>
    <x v="2268"/>
    <n v="10"/>
    <x v="8"/>
    <x v="89"/>
    <x v="0"/>
    <x v="851"/>
  </r>
  <r>
    <s v="tt1872194"/>
    <x v="2613"/>
    <x v="2616"/>
    <n v="141"/>
    <x v="2"/>
    <n v="2.35"/>
    <x v="4"/>
    <x v="3"/>
    <s v="unknows"/>
    <x v="3"/>
    <x v="1"/>
    <n v="198778"/>
    <n v="50000000"/>
    <x v="2623"/>
    <x v="2645"/>
    <x v="0"/>
    <x v="2215"/>
    <n v="4"/>
    <x v="9"/>
    <x v="89"/>
    <x v="0"/>
    <x v="540"/>
  </r>
  <r>
    <s v="tt1877830"/>
    <x v="2614"/>
    <x v="2617"/>
    <n v="176"/>
    <x v="2"/>
    <n v="2.9333333333333331"/>
    <x v="5"/>
    <x v="6"/>
    <s v="Drama"/>
    <x v="10"/>
    <x v="1"/>
    <n v="741440"/>
    <n v="185000000"/>
    <x v="2624"/>
    <x v="2646"/>
    <x v="3"/>
    <x v="2269"/>
    <n v="1"/>
    <x v="3"/>
    <x v="114"/>
    <x v="0"/>
    <x v="887"/>
  </r>
  <r>
    <s v="tt1877832"/>
    <x v="2615"/>
    <x v="2618"/>
    <n v="132"/>
    <x v="2"/>
    <n v="2.2000000000000002"/>
    <x v="5"/>
    <x v="5"/>
    <s v="Sci-Fi"/>
    <x v="4"/>
    <x v="1"/>
    <n v="734575"/>
    <n v="200000000"/>
    <x v="2625"/>
    <x v="2647"/>
    <x v="3"/>
    <x v="2270"/>
    <n v="10"/>
    <x v="12"/>
    <x v="89"/>
    <x v="0"/>
    <x v="306"/>
  </r>
  <r>
    <s v="tt1878870"/>
    <x v="2616"/>
    <x v="2619"/>
    <n v="104"/>
    <x v="0"/>
    <n v="1.7333333333333334"/>
    <x v="0"/>
    <x v="3"/>
    <s v="unknows"/>
    <x v="21"/>
    <x v="1"/>
    <n v="137085"/>
    <n v="9000000"/>
    <x v="2626"/>
    <x v="2648"/>
    <x v="0"/>
    <x v="2271"/>
    <n v="16"/>
    <x v="9"/>
    <x v="103"/>
    <x v="0"/>
    <x v="1130"/>
  </r>
  <r>
    <s v="tt1893256"/>
    <x v="2617"/>
    <x v="2620"/>
    <n v="100"/>
    <x v="0"/>
    <n v="1.6666666666666667"/>
    <x v="5"/>
    <x v="6"/>
    <s v="Drama"/>
    <x v="27"/>
    <x v="0"/>
    <n v="75518"/>
    <n v="20000000"/>
    <x v="2627"/>
    <x v="2649"/>
    <x v="2"/>
    <x v="2272"/>
    <n v="15"/>
    <x v="8"/>
    <x v="88"/>
    <x v="0"/>
    <x v="1131"/>
  </r>
  <r>
    <s v="tt1895587"/>
    <x v="2618"/>
    <x v="2621"/>
    <n v="129"/>
    <x v="2"/>
    <n v="2.15"/>
    <x v="2"/>
    <x v="6"/>
    <s v="Drama"/>
    <x v="12"/>
    <x v="2"/>
    <n v="492085"/>
    <n v="20000000"/>
    <x v="2628"/>
    <x v="2650"/>
    <x v="0"/>
    <x v="2007"/>
    <n v="3"/>
    <x v="9"/>
    <x v="91"/>
    <x v="0"/>
    <x v="582"/>
  </r>
  <r>
    <s v="tt1899353"/>
    <x v="2619"/>
    <x v="2622"/>
    <n v="101"/>
    <x v="0"/>
    <n v="1.6833333333333333"/>
    <x v="5"/>
    <x v="6"/>
    <s v="Thriller"/>
    <x v="2"/>
    <x v="1"/>
    <n v="213644"/>
    <n v="1100000"/>
    <x v="2629"/>
    <x v="2651"/>
    <x v="1"/>
    <x v="2216"/>
    <n v="8"/>
    <x v="9"/>
    <x v="92"/>
    <x v="0"/>
    <x v="1132"/>
  </r>
  <r>
    <s v="tt1904996"/>
    <x v="2620"/>
    <x v="2623"/>
    <n v="118"/>
    <x v="0"/>
    <n v="1.9666666666666666"/>
    <x v="5"/>
    <x v="6"/>
    <s v="Thriller"/>
    <x v="27"/>
    <x v="0"/>
    <n v="127738"/>
    <n v="35000000"/>
    <x v="2630"/>
    <x v="2652"/>
    <x v="0"/>
    <x v="1928"/>
    <n v="18"/>
    <x v="1"/>
    <x v="88"/>
    <x v="0"/>
    <x v="90"/>
  </r>
  <r>
    <s v="tt1905041"/>
    <x v="2621"/>
    <x v="2624"/>
    <n v="130"/>
    <x v="2"/>
    <n v="2.1666666666666665"/>
    <x v="5"/>
    <x v="5"/>
    <s v="Crime"/>
    <x v="16"/>
    <x v="1"/>
    <n v="410742"/>
    <n v="160000000"/>
    <x v="2631"/>
    <x v="2653"/>
    <x v="3"/>
    <x v="2273"/>
    <n v="7"/>
    <x v="12"/>
    <x v="88"/>
    <x v="0"/>
    <x v="752"/>
  </r>
  <r>
    <s v="tt1907668"/>
    <x v="2622"/>
    <x v="2625"/>
    <n v="138"/>
    <x v="2"/>
    <n v="2.2999999999999998"/>
    <x v="3"/>
    <x v="16"/>
    <s v="unknows"/>
    <x v="21"/>
    <x v="1"/>
    <n v="369964"/>
    <n v="31000000"/>
    <x v="2632"/>
    <x v="2654"/>
    <x v="3"/>
    <x v="2274"/>
    <n v="14"/>
    <x v="4"/>
    <x v="97"/>
    <x v="0"/>
    <x v="115"/>
  </r>
  <r>
    <s v="tt1911644"/>
    <x v="2623"/>
    <x v="2626"/>
    <n v="96"/>
    <x v="0"/>
    <n v="1.6"/>
    <x v="3"/>
    <x v="16"/>
    <s v="unknows"/>
    <x v="13"/>
    <x v="0"/>
    <n v="128198"/>
    <n v="13000000"/>
    <x v="2633"/>
    <x v="2655"/>
    <x v="0"/>
    <x v="2275"/>
    <n v="14"/>
    <x v="3"/>
    <x v="88"/>
    <x v="0"/>
    <x v="502"/>
  </r>
  <r>
    <s v="tt1911658"/>
    <x v="2624"/>
    <x v="2627"/>
    <n v="92"/>
    <x v="0"/>
    <n v="1.5333333333333334"/>
    <x v="5"/>
    <x v="5"/>
    <s v="Animation"/>
    <x v="5"/>
    <x v="0"/>
    <n v="98972"/>
    <n v="132000000"/>
    <x v="2634"/>
    <x v="2656"/>
    <x v="3"/>
    <x v="2276"/>
    <n v="8"/>
    <x v="5"/>
    <x v="89"/>
    <x v="0"/>
    <x v="1133"/>
  </r>
  <r>
    <s v="tt1915581"/>
    <x v="2625"/>
    <x v="2628"/>
    <n v="110"/>
    <x v="0"/>
    <n v="1.8333333333333333"/>
    <x v="0"/>
    <x v="3"/>
    <s v="unknows"/>
    <x v="28"/>
    <x v="0"/>
    <n v="145674"/>
    <n v="7000000"/>
    <x v="2635"/>
    <x v="2657"/>
    <x v="3"/>
    <x v="2277"/>
    <n v="24"/>
    <x v="6"/>
    <x v="97"/>
    <x v="0"/>
    <x v="194"/>
  </r>
  <r>
    <s v="tt1921064"/>
    <x v="2626"/>
    <x v="2629"/>
    <n v="105"/>
    <x v="0"/>
    <n v="1.75"/>
    <x v="5"/>
    <x v="5"/>
    <s v="Drama"/>
    <x v="38"/>
    <x v="3"/>
    <n v="115047"/>
    <n v="100000000"/>
    <x v="2636"/>
    <x v="2658"/>
    <x v="0"/>
    <x v="2278"/>
    <n v="18"/>
    <x v="2"/>
    <x v="89"/>
    <x v="0"/>
    <x v="300"/>
  </r>
  <r>
    <s v="tt1922777"/>
    <x v="2627"/>
    <x v="2630"/>
    <n v="110"/>
    <x v="0"/>
    <n v="1.8333333333333333"/>
    <x v="7"/>
    <x v="9"/>
    <s v="Thriller"/>
    <x v="22"/>
    <x v="0"/>
    <n v="272837"/>
    <n v="3000000"/>
    <x v="2637"/>
    <x v="2659"/>
    <x v="0"/>
    <x v="2279"/>
    <n v="11"/>
    <x v="3"/>
    <x v="97"/>
    <x v="0"/>
    <x v="674"/>
  </r>
  <r>
    <s v="tt1924429"/>
    <x v="2628"/>
    <x v="2631"/>
    <n v="101"/>
    <x v="0"/>
    <n v="1.6833333333333333"/>
    <x v="4"/>
    <x v="3"/>
    <s v="Mystery"/>
    <x v="17"/>
    <x v="0"/>
    <n v="116818"/>
    <n v="20000000"/>
    <x v="2638"/>
    <x v="2660"/>
    <x v="1"/>
    <x v="2280"/>
    <n v="19"/>
    <x v="3"/>
    <x v="88"/>
    <x v="0"/>
    <x v="272"/>
  </r>
  <r>
    <s v="tt1924435"/>
    <x v="2629"/>
    <x v="2632"/>
    <n v="104"/>
    <x v="0"/>
    <n v="1.7333333333333334"/>
    <x v="5"/>
    <x v="2"/>
    <s v="Crime"/>
    <x v="0"/>
    <x v="0"/>
    <n v="138638"/>
    <n v="17000000"/>
    <x v="2639"/>
    <x v="2661"/>
    <x v="3"/>
    <x v="2281"/>
    <n v="7"/>
    <x v="10"/>
    <x v="89"/>
    <x v="0"/>
    <x v="498"/>
  </r>
  <r>
    <s v="tt1931435"/>
    <x v="2630"/>
    <x v="2633"/>
    <n v="90"/>
    <x v="0"/>
    <n v="1.5"/>
    <x v="0"/>
    <x v="3"/>
    <s v="Romance"/>
    <x v="29"/>
    <x v="3"/>
    <n v="51413"/>
    <n v="35000000"/>
    <x v="2640"/>
    <x v="2662"/>
    <x v="0"/>
    <x v="2282"/>
    <n v="25"/>
    <x v="8"/>
    <x v="88"/>
    <x v="0"/>
    <x v="1134"/>
  </r>
  <r>
    <s v="tt1931533"/>
    <x v="2631"/>
    <x v="2634"/>
    <n v="110"/>
    <x v="0"/>
    <n v="1.8333333333333333"/>
    <x v="0"/>
    <x v="6"/>
    <s v="unknows"/>
    <x v="1"/>
    <x v="1"/>
    <n v="269983"/>
    <n v="15000000"/>
    <x v="2641"/>
    <x v="2663"/>
    <x v="0"/>
    <x v="2026"/>
    <n v="7"/>
    <x v="9"/>
    <x v="97"/>
    <x v="0"/>
    <x v="788"/>
  </r>
  <r>
    <s v="tt1935179"/>
    <x v="2632"/>
    <x v="2635"/>
    <n v="130"/>
    <x v="2"/>
    <n v="2.1666666666666665"/>
    <x v="1"/>
    <x v="3"/>
    <s v="unknows"/>
    <x v="3"/>
    <x v="1"/>
    <n v="186177"/>
    <n v="10000000"/>
    <x v="2642"/>
    <x v="2664"/>
    <x v="0"/>
    <x v="2283"/>
    <n v="26"/>
    <x v="12"/>
    <x v="97"/>
    <x v="0"/>
    <x v="1096"/>
  </r>
  <r>
    <s v="tt1935859"/>
    <x v="2633"/>
    <x v="2636"/>
    <n v="127"/>
    <x v="2"/>
    <n v="2.1166666666666667"/>
    <x v="1"/>
    <x v="3"/>
    <s v="Family"/>
    <x v="13"/>
    <x v="0"/>
    <n v="184239"/>
    <n v="110000000"/>
    <x v="2643"/>
    <x v="2665"/>
    <x v="3"/>
    <x v="2284"/>
    <n v="25"/>
    <x v="9"/>
    <x v="103"/>
    <x v="0"/>
    <x v="129"/>
  </r>
  <r>
    <s v="tt1937390"/>
    <x v="2634"/>
    <x v="2637"/>
    <n v="117"/>
    <x v="0"/>
    <n v="1.95"/>
    <x v="3"/>
    <x v="11"/>
    <s v="unknows"/>
    <x v="17"/>
    <x v="0"/>
    <n v="129400"/>
    <n v="4700000"/>
    <x v="2644"/>
    <x v="2666"/>
    <x v="1"/>
    <x v="2285"/>
    <n v="25"/>
    <x v="0"/>
    <x v="88"/>
    <x v="0"/>
    <x v="436"/>
  </r>
  <r>
    <s v="tt1939659"/>
    <x v="51"/>
    <x v="51"/>
    <n v="100"/>
    <x v="0"/>
    <n v="1.6666666666666667"/>
    <x v="3"/>
    <x v="10"/>
    <s v="Thriller"/>
    <x v="24"/>
    <x v="3"/>
    <n v="146297"/>
    <n v="30000000"/>
    <x v="2645"/>
    <x v="2667"/>
    <x v="0"/>
    <x v="2286"/>
    <n v="7"/>
    <x v="4"/>
    <x v="88"/>
    <x v="0"/>
    <x v="439"/>
  </r>
  <r>
    <s v="tt1950186"/>
    <x v="2635"/>
    <x v="2638"/>
    <n v="152"/>
    <x v="2"/>
    <n v="2.5333333333333332"/>
    <x v="5"/>
    <x v="18"/>
    <s v="Drama"/>
    <x v="12"/>
    <x v="2"/>
    <n v="442740"/>
    <n v="97600000"/>
    <x v="2646"/>
    <x v="2668"/>
    <x v="3"/>
    <x v="1268"/>
    <n v="30"/>
    <x v="10"/>
    <x v="94"/>
    <x v="0"/>
    <x v="0"/>
  </r>
  <r>
    <s v="tt1951261"/>
    <x v="2636"/>
    <x v="2639"/>
    <n v="100"/>
    <x v="0"/>
    <n v="1.6666666666666667"/>
    <x v="0"/>
    <x v="6"/>
    <s v="unknows"/>
    <x v="24"/>
    <x v="3"/>
    <n v="329350"/>
    <n v="103000000"/>
    <x v="2647"/>
    <x v="2669"/>
    <x v="3"/>
    <x v="2287"/>
    <n v="20"/>
    <x v="12"/>
    <x v="88"/>
    <x v="0"/>
    <x v="467"/>
  </r>
  <r>
    <s v="tt1951264"/>
    <x v="2637"/>
    <x v="2640"/>
    <n v="146"/>
    <x v="2"/>
    <n v="2.4333333333333331"/>
    <x v="5"/>
    <x v="5"/>
    <s v="Sci-Fi"/>
    <x v="15"/>
    <x v="1"/>
    <n v="696781"/>
    <n v="130000000"/>
    <x v="2648"/>
    <x v="2670"/>
    <x v="3"/>
    <x v="1982"/>
    <n v="11"/>
    <x v="5"/>
    <x v="88"/>
    <x v="0"/>
    <x v="601"/>
  </r>
  <r>
    <s v="tt1951265"/>
    <x v="2638"/>
    <x v="2641"/>
    <n v="123"/>
    <x v="2"/>
    <n v="2.0499999999999998"/>
    <x v="5"/>
    <x v="5"/>
    <s v="Sci-Fi"/>
    <x v="5"/>
    <x v="0"/>
    <n v="482813"/>
    <n v="125000000"/>
    <x v="2649"/>
    <x v="2671"/>
    <x v="3"/>
    <x v="2288"/>
    <n v="10"/>
    <x v="5"/>
    <x v="89"/>
    <x v="0"/>
    <x v="601"/>
  </r>
  <r>
    <s v="tt1951266"/>
    <x v="2639"/>
    <x v="2642"/>
    <n v="137"/>
    <x v="2"/>
    <n v="2.2833333333333332"/>
    <x v="5"/>
    <x v="5"/>
    <s v="Sci-Fi"/>
    <x v="7"/>
    <x v="0"/>
    <n v="353711"/>
    <n v="160000000"/>
    <x v="2650"/>
    <x v="2672"/>
    <x v="3"/>
    <x v="2289"/>
    <n v="4"/>
    <x v="5"/>
    <x v="91"/>
    <x v="0"/>
    <x v="601"/>
  </r>
  <r>
    <s v="tt1956620"/>
    <x v="2640"/>
    <x v="2643"/>
    <n v="94"/>
    <x v="0"/>
    <n v="1.5666666666666667"/>
    <x v="0"/>
    <x v="7"/>
    <s v="unknows"/>
    <x v="30"/>
    <x v="3"/>
    <n v="116500"/>
    <n v="40000000"/>
    <x v="2651"/>
    <x v="2673"/>
    <x v="0"/>
    <x v="2290"/>
    <n v="16"/>
    <x v="7"/>
    <x v="89"/>
    <x v="0"/>
    <x v="516"/>
  </r>
  <r>
    <s v="tt1959490"/>
    <x v="2641"/>
    <x v="2644"/>
    <n v="138"/>
    <x v="2"/>
    <n v="2.2999999999999998"/>
    <x v="5"/>
    <x v="5"/>
    <s v="Drama"/>
    <x v="24"/>
    <x v="3"/>
    <n v="263339"/>
    <n v="125000000"/>
    <x v="2652"/>
    <x v="2674"/>
    <x v="3"/>
    <x v="2291"/>
    <n v="10"/>
    <x v="3"/>
    <x v="89"/>
    <x v="0"/>
    <x v="406"/>
  </r>
  <r>
    <s v="tt1959563"/>
    <x v="2642"/>
    <x v="2645"/>
    <n v="118"/>
    <x v="0"/>
    <n v="1.9666666666666666"/>
    <x v="5"/>
    <x v="2"/>
    <s v="Crime"/>
    <x v="17"/>
    <x v="0"/>
    <n v="242317"/>
    <n v="30000000"/>
    <x v="2653"/>
    <x v="2675"/>
    <x v="3"/>
    <x v="2292"/>
    <n v="10"/>
    <x v="10"/>
    <x v="101"/>
    <x v="0"/>
    <x v="928"/>
  </r>
  <r>
    <s v="tt1961175"/>
    <x v="2643"/>
    <x v="2646"/>
    <n v="111"/>
    <x v="0"/>
    <n v="1.85"/>
    <x v="5"/>
    <x v="16"/>
    <s v="unknows"/>
    <x v="27"/>
    <x v="0"/>
    <n v="87242"/>
    <n v="33000000"/>
    <x v="2654"/>
    <x v="2676"/>
    <x v="0"/>
    <x v="2293"/>
    <n v="6"/>
    <x v="9"/>
    <x v="101"/>
    <x v="0"/>
    <x v="1135"/>
  </r>
  <r>
    <s v="tt1964418"/>
    <x v="2644"/>
    <x v="2647"/>
    <n v="130"/>
    <x v="2"/>
    <n v="2.1666666666666665"/>
    <x v="5"/>
    <x v="5"/>
    <s v="Family"/>
    <x v="0"/>
    <x v="0"/>
    <n v="188596"/>
    <n v="190000000"/>
    <x v="2655"/>
    <x v="2677"/>
    <x v="0"/>
    <x v="2294"/>
    <n v="9"/>
    <x v="12"/>
    <x v="91"/>
    <x v="0"/>
    <x v="398"/>
  </r>
  <r>
    <s v="tt1967545"/>
    <x v="2645"/>
    <x v="2648"/>
    <n v="111"/>
    <x v="0"/>
    <n v="1.85"/>
    <x v="3"/>
    <x v="7"/>
    <s v="Thriller"/>
    <x v="17"/>
    <x v="0"/>
    <n v="50548"/>
    <n v="18000000"/>
    <x v="2656"/>
    <x v="2678"/>
    <x v="1"/>
    <x v="2023"/>
    <n v="30"/>
    <x v="10"/>
    <x v="88"/>
    <x v="0"/>
    <x v="700"/>
  </r>
  <r>
    <s v="tt1971325"/>
    <x v="2646"/>
    <x v="2649"/>
    <n v="109"/>
    <x v="0"/>
    <n v="1.8166666666666667"/>
    <x v="5"/>
    <x v="3"/>
    <s v="Sci-Fi"/>
    <x v="34"/>
    <x v="0"/>
    <n v="58714"/>
    <n v="7000000"/>
    <x v="2657"/>
    <x v="2679"/>
    <x v="2"/>
    <x v="2295"/>
    <n v="20"/>
    <x v="9"/>
    <x v="89"/>
    <x v="0"/>
    <x v="1136"/>
  </r>
  <r>
    <s v="tt1972571"/>
    <x v="2647"/>
    <x v="2650"/>
    <n v="122"/>
    <x v="2"/>
    <n v="2.0333333333333332"/>
    <x v="4"/>
    <x v="3"/>
    <s v="Thriller"/>
    <x v="13"/>
    <x v="0"/>
    <n v="79151"/>
    <n v="15000000"/>
    <x v="2658"/>
    <x v="2680"/>
    <x v="0"/>
    <x v="2296"/>
    <m/>
    <x v="11"/>
    <x v="120"/>
    <x v="0"/>
    <x v="1032"/>
  </r>
  <r>
    <s v="tt1972591"/>
    <x v="2648"/>
    <x v="2651"/>
    <n v="126"/>
    <x v="2"/>
    <n v="2.1"/>
    <x v="5"/>
    <x v="5"/>
    <s v="Drama"/>
    <x v="13"/>
    <x v="0"/>
    <n v="227780"/>
    <n v="175000000"/>
    <x v="2659"/>
    <x v="2681"/>
    <x v="2"/>
    <x v="2297"/>
    <n v="27"/>
    <x v="8"/>
    <x v="101"/>
    <x v="0"/>
    <x v="860"/>
  </r>
  <r>
    <s v="tt1972779"/>
    <x v="2649"/>
    <x v="2652"/>
    <n v="118"/>
    <x v="0"/>
    <n v="1.9666666666666666"/>
    <x v="3"/>
    <x v="7"/>
    <s v="unknows"/>
    <x v="13"/>
    <x v="0"/>
    <n v="76309"/>
    <n v="26000000"/>
    <x v="2660"/>
    <x v="2682"/>
    <x v="0"/>
    <x v="2298"/>
    <n v="7"/>
    <x v="4"/>
    <x v="89"/>
    <x v="0"/>
    <x v="1137"/>
  </r>
  <r>
    <s v="tt1974419"/>
    <x v="2650"/>
    <x v="2653"/>
    <n v="117"/>
    <x v="0"/>
    <n v="1.95"/>
    <x v="7"/>
    <x v="16"/>
    <s v="unknows"/>
    <x v="28"/>
    <x v="0"/>
    <n v="101955"/>
    <n v="7000000"/>
    <x v="2661"/>
    <x v="2683"/>
    <x v="2"/>
    <x v="2299"/>
    <n v="20"/>
    <x v="12"/>
    <x v="103"/>
    <x v="0"/>
    <x v="787"/>
  </r>
  <r>
    <s v="tt1976009"/>
    <x v="2651"/>
    <x v="2654"/>
    <n v="110"/>
    <x v="0"/>
    <n v="1.8333333333333333"/>
    <x v="3"/>
    <x v="10"/>
    <s v="Sci-Fi"/>
    <x v="32"/>
    <x v="3"/>
    <n v="59249"/>
    <n v="65000000"/>
    <x v="2662"/>
    <x v="2684"/>
    <x v="2"/>
    <x v="2300"/>
    <n v="10"/>
    <x v="5"/>
    <x v="91"/>
    <x v="0"/>
    <x v="565"/>
  </r>
  <r>
    <s v="tt1979320"/>
    <x v="2652"/>
    <x v="2655"/>
    <n v="123"/>
    <x v="2"/>
    <n v="2.0499999999999998"/>
    <x v="5"/>
    <x v="18"/>
    <s v="Drama"/>
    <x v="12"/>
    <x v="2"/>
    <n v="502453"/>
    <n v="38000000"/>
    <x v="2663"/>
    <x v="2685"/>
    <x v="0"/>
    <x v="2301"/>
    <n v="2"/>
    <x v="9"/>
    <x v="88"/>
    <x v="0"/>
    <x v="117"/>
  </r>
  <r>
    <s v="tt1979376"/>
    <x v="2653"/>
    <x v="2656"/>
    <n v="100"/>
    <x v="0"/>
    <n v="1.6666666666666667"/>
    <x v="1"/>
    <x v="1"/>
    <s v="Comedy"/>
    <x v="8"/>
    <x v="1"/>
    <n v="271152"/>
    <n v="200000000"/>
    <x v="2664"/>
    <x v="2686"/>
    <x v="3"/>
    <x v="2302"/>
    <n v="11"/>
    <x v="6"/>
    <x v="94"/>
    <x v="0"/>
    <x v="1138"/>
  </r>
  <r>
    <s v="tt1979388"/>
    <x v="2654"/>
    <x v="2657"/>
    <n v="93"/>
    <x v="0"/>
    <n v="1.55"/>
    <x v="1"/>
    <x v="1"/>
    <s v="Comedy"/>
    <x v="13"/>
    <x v="0"/>
    <n v="124193"/>
    <n v="200000000"/>
    <x v="2665"/>
    <x v="2687"/>
    <x v="3"/>
    <x v="2300"/>
    <n v="10"/>
    <x v="5"/>
    <x v="91"/>
    <x v="0"/>
    <x v="1065"/>
  </r>
  <r>
    <s v="tt1980209"/>
    <x v="2655"/>
    <x v="2658"/>
    <n v="129"/>
    <x v="2"/>
    <n v="2.15"/>
    <x v="5"/>
    <x v="18"/>
    <s v="Comedy"/>
    <x v="0"/>
    <x v="0"/>
    <n v="226246"/>
    <n v="26000000"/>
    <x v="2666"/>
    <x v="2688"/>
    <x v="0"/>
    <x v="1575"/>
    <n v="11"/>
    <x v="8"/>
    <x v="88"/>
    <x v="0"/>
    <x v="281"/>
  </r>
  <r>
    <s v="tt1980929"/>
    <x v="2656"/>
    <x v="2659"/>
    <n v="104"/>
    <x v="0"/>
    <n v="1.7333333333333334"/>
    <x v="0"/>
    <x v="3"/>
    <s v="Music"/>
    <x v="3"/>
    <x v="1"/>
    <n v="163918"/>
    <n v="8000000"/>
    <x v="2667"/>
    <x v="2689"/>
    <x v="0"/>
    <x v="1569"/>
    <n v="7"/>
    <x v="9"/>
    <x v="88"/>
    <x v="0"/>
    <x v="842"/>
  </r>
  <r>
    <s v="tt1981115"/>
    <x v="2657"/>
    <x v="2660"/>
    <n v="112"/>
    <x v="0"/>
    <n v="1.8666666666666667"/>
    <x v="5"/>
    <x v="5"/>
    <s v="Fantasy"/>
    <x v="22"/>
    <x v="0"/>
    <n v="712207"/>
    <n v="170000000"/>
    <x v="2668"/>
    <x v="2690"/>
    <x v="3"/>
    <x v="2303"/>
    <n v="22"/>
    <x v="4"/>
    <x v="88"/>
    <x v="0"/>
    <x v="1009"/>
  </r>
  <r>
    <s v="tt1981128"/>
    <x v="2658"/>
    <x v="2661"/>
    <n v="109"/>
    <x v="0"/>
    <n v="1.8166666666666667"/>
    <x v="5"/>
    <x v="4"/>
    <s v="Thriller"/>
    <x v="39"/>
    <x v="3"/>
    <n v="115288"/>
    <n v="120000000"/>
    <x v="2669"/>
    <x v="2691"/>
    <x v="3"/>
    <x v="2304"/>
    <n v="12"/>
    <x v="4"/>
    <x v="101"/>
    <x v="0"/>
    <x v="1139"/>
  </r>
  <r>
    <s v="tt1981677"/>
    <x v="2659"/>
    <x v="2662"/>
    <n v="112"/>
    <x v="0"/>
    <n v="1.8666666666666667"/>
    <x v="0"/>
    <x v="8"/>
    <s v="Romance"/>
    <x v="1"/>
    <x v="1"/>
    <n v="324115"/>
    <n v="17000000"/>
    <x v="2670"/>
    <x v="2692"/>
    <x v="0"/>
    <x v="1449"/>
    <n v="28"/>
    <x v="9"/>
    <x v="97"/>
    <x v="0"/>
    <x v="1126"/>
  </r>
  <r>
    <s v="tt1985949"/>
    <x v="2660"/>
    <x v="2663"/>
    <n v="97"/>
    <x v="0"/>
    <n v="1.6166666666666667"/>
    <x v="5"/>
    <x v="5"/>
    <s v="Animation"/>
    <x v="33"/>
    <x v="0"/>
    <n v="100829"/>
    <n v="73000000"/>
    <x v="2671"/>
    <x v="2693"/>
    <x v="3"/>
    <x v="2305"/>
    <n v="1"/>
    <x v="12"/>
    <x v="103"/>
    <x v="0"/>
    <x v="1140"/>
  </r>
  <r>
    <s v="tt1985966"/>
    <x v="2661"/>
    <x v="2664"/>
    <n v="95"/>
    <x v="0"/>
    <n v="1.5833333333333333"/>
    <x v="1"/>
    <x v="1"/>
    <s v="Comedy"/>
    <x v="33"/>
    <x v="0"/>
    <n v="111728"/>
    <n v="78000000"/>
    <x v="2672"/>
    <x v="2694"/>
    <x v="3"/>
    <x v="2306"/>
    <n v="26"/>
    <x v="9"/>
    <x v="88"/>
    <x v="0"/>
    <x v="1141"/>
  </r>
  <r>
    <s v="tt1987680"/>
    <x v="2662"/>
    <x v="2665"/>
    <n v="126"/>
    <x v="2"/>
    <n v="2.1"/>
    <x v="0"/>
    <x v="3"/>
    <s v="unknows"/>
    <x v="16"/>
    <x v="1"/>
    <n v="61284"/>
    <n v="37500000"/>
    <x v="2673"/>
    <x v="2695"/>
    <x v="0"/>
    <x v="2307"/>
    <n v="8"/>
    <x v="9"/>
    <x v="101"/>
    <x v="0"/>
    <x v="716"/>
  </r>
  <r>
    <s v="tt1990314"/>
    <x v="2663"/>
    <x v="2666"/>
    <n v="89"/>
    <x v="1"/>
    <n v="1.4833333333333334"/>
    <x v="0"/>
    <x v="6"/>
    <s v="Drama"/>
    <x v="16"/>
    <x v="1"/>
    <n v="65385"/>
    <n v="2500000"/>
    <x v="2674"/>
    <x v="2696"/>
    <x v="1"/>
    <x v="2308"/>
    <n v="20"/>
    <x v="1"/>
    <x v="97"/>
    <x v="0"/>
    <x v="1142"/>
  </r>
  <r>
    <s v="tt1991245"/>
    <x v="2664"/>
    <x v="2667"/>
    <n v="86"/>
    <x v="1"/>
    <n v="1.4333333333333333"/>
    <x v="7"/>
    <x v="9"/>
    <s v="Thriller"/>
    <x v="31"/>
    <x v="3"/>
    <n v="68041"/>
    <n v="1000000"/>
    <x v="2675"/>
    <x v="2697"/>
    <x v="0"/>
    <x v="2309"/>
    <n v="24"/>
    <x v="12"/>
    <x v="97"/>
    <x v="0"/>
    <x v="1143"/>
  </r>
  <r>
    <s v="tt2002718"/>
    <x v="2665"/>
    <x v="2668"/>
    <n v="107"/>
    <x v="0"/>
    <n v="1.7833333333333334"/>
    <x v="5"/>
    <x v="2"/>
    <s v="Crime"/>
    <x v="29"/>
    <x v="3"/>
    <n v="81454"/>
    <n v="20000000"/>
    <x v="2676"/>
    <x v="2698"/>
    <x v="2"/>
    <x v="2310"/>
    <n v="19"/>
    <x v="9"/>
    <x v="88"/>
    <x v="0"/>
    <x v="227"/>
  </r>
  <r>
    <s v="tt2004420"/>
    <x v="2666"/>
    <x v="2669"/>
    <n v="97"/>
    <x v="0"/>
    <n v="1.6166666666666667"/>
    <x v="0"/>
    <x v="11"/>
    <s v="unknows"/>
    <x v="33"/>
    <x v="0"/>
    <n v="324083"/>
    <n v="18000000"/>
    <x v="2677"/>
    <x v="2699"/>
    <x v="3"/>
    <x v="2311"/>
    <n v="8"/>
    <x v="3"/>
    <x v="89"/>
    <x v="0"/>
    <x v="799"/>
  </r>
  <r>
    <s v="tt2005151"/>
    <x v="2667"/>
    <x v="2670"/>
    <n v="114"/>
    <x v="0"/>
    <n v="1.9"/>
    <x v="2"/>
    <x v="2"/>
    <s v="Crime"/>
    <x v="1"/>
    <x v="1"/>
    <n v="242678"/>
    <n v="40000000"/>
    <x v="2678"/>
    <x v="2700"/>
    <x v="0"/>
    <x v="2312"/>
    <m/>
    <x v="11"/>
    <x v="121"/>
    <x v="0"/>
    <x v="467"/>
  </r>
  <r>
    <s v="tt2005374"/>
    <x v="2668"/>
    <x v="2671"/>
    <n v="105"/>
    <x v="0"/>
    <n v="1.75"/>
    <x v="2"/>
    <x v="6"/>
    <s v="Drama"/>
    <x v="0"/>
    <x v="0"/>
    <n v="66146"/>
    <n v="27220000"/>
    <x v="2679"/>
    <x v="2701"/>
    <x v="2"/>
    <x v="2313"/>
    <n v="1"/>
    <x v="2"/>
    <x v="88"/>
    <x v="0"/>
    <x v="1144"/>
  </r>
  <r>
    <s v="tt2013293"/>
    <x v="2669"/>
    <x v="2672"/>
    <n v="126"/>
    <x v="2"/>
    <n v="2.1"/>
    <x v="11"/>
    <x v="18"/>
    <s v="Drama"/>
    <x v="8"/>
    <x v="1"/>
    <n v="93962"/>
    <n v="30000000"/>
    <x v="2680"/>
    <x v="2702"/>
    <x v="3"/>
    <x v="2314"/>
    <n v="20"/>
    <x v="7"/>
    <x v="88"/>
    <x v="0"/>
    <x v="108"/>
  </r>
  <r>
    <s v="tt2015381"/>
    <x v="2670"/>
    <x v="2673"/>
    <n v="121"/>
    <x v="2"/>
    <n v="2.0166666666666666"/>
    <x v="5"/>
    <x v="5"/>
    <s v="Comedy"/>
    <x v="9"/>
    <x v="2"/>
    <n v="1249361"/>
    <n v="170000000"/>
    <x v="2681"/>
    <x v="2703"/>
    <x v="3"/>
    <x v="2315"/>
    <n v="21"/>
    <x v="7"/>
    <x v="89"/>
    <x v="0"/>
    <x v="711"/>
  </r>
  <r>
    <s v="tt2017038"/>
    <x v="2671"/>
    <x v="2674"/>
    <n v="106"/>
    <x v="0"/>
    <n v="1.7666666666666666"/>
    <x v="5"/>
    <x v="5"/>
    <s v="Drama"/>
    <x v="17"/>
    <x v="0"/>
    <n v="82928"/>
    <n v="9000000"/>
    <x v="2682"/>
    <x v="2704"/>
    <x v="1"/>
    <x v="2150"/>
    <n v="22"/>
    <x v="12"/>
    <x v="88"/>
    <x v="0"/>
    <x v="1044"/>
  </r>
  <r>
    <s v="tt2023587"/>
    <x v="2672"/>
    <x v="2675"/>
    <n v="100"/>
    <x v="0"/>
    <n v="1.6666666666666667"/>
    <x v="8"/>
    <x v="10"/>
    <s v="Thriller"/>
    <x v="27"/>
    <x v="0"/>
    <n v="189198"/>
    <n v="15000000"/>
    <x v="2683"/>
    <x v="2705"/>
    <x v="3"/>
    <x v="2048"/>
    <n v="17"/>
    <x v="1"/>
    <x v="88"/>
    <x v="0"/>
    <x v="710"/>
  </r>
  <r>
    <s v="tt2024432"/>
    <x v="2673"/>
    <x v="2676"/>
    <n v="111"/>
    <x v="0"/>
    <n v="1.85"/>
    <x v="0"/>
    <x v="6"/>
    <s v="Drama"/>
    <x v="36"/>
    <x v="3"/>
    <n v="139222"/>
    <n v="35000000"/>
    <x v="2684"/>
    <x v="2706"/>
    <x v="3"/>
    <x v="2316"/>
    <n v="7"/>
    <x v="2"/>
    <x v="88"/>
    <x v="0"/>
    <x v="616"/>
  </r>
  <r>
    <s v="tt2024469"/>
    <x v="2674"/>
    <x v="2677"/>
    <n v="106"/>
    <x v="0"/>
    <n v="1.7666666666666666"/>
    <x v="5"/>
    <x v="9"/>
    <s v="Thriller"/>
    <x v="17"/>
    <x v="0"/>
    <n v="273888"/>
    <n v="50000000"/>
    <x v="2685"/>
    <x v="2707"/>
    <x v="3"/>
    <x v="2245"/>
    <n v="27"/>
    <x v="1"/>
    <x v="89"/>
    <x v="0"/>
    <x v="657"/>
  </r>
  <r>
    <s v="tt2024544"/>
    <x v="2675"/>
    <x v="2678"/>
    <n v="134"/>
    <x v="2"/>
    <n v="2.2333333333333334"/>
    <x v="2"/>
    <x v="3"/>
    <s v="History"/>
    <x v="12"/>
    <x v="2"/>
    <n v="728344"/>
    <n v="20000000"/>
    <x v="2686"/>
    <x v="2708"/>
    <x v="3"/>
    <x v="2023"/>
    <n v="30"/>
    <x v="10"/>
    <x v="88"/>
    <x v="0"/>
    <x v="1103"/>
  </r>
  <r>
    <s v="tt2025690"/>
    <x v="2676"/>
    <x v="2679"/>
    <n v="117"/>
    <x v="0"/>
    <n v="1.95"/>
    <x v="5"/>
    <x v="3"/>
    <s v="History"/>
    <x v="13"/>
    <x v="0"/>
    <n v="69679"/>
    <n v="80000000"/>
    <x v="2687"/>
    <x v="2709"/>
    <x v="2"/>
    <x v="2317"/>
    <n v="27"/>
    <x v="1"/>
    <x v="103"/>
    <x v="0"/>
    <x v="804"/>
  </r>
  <r>
    <s v="tt2034800"/>
    <x v="2677"/>
    <x v="2680"/>
    <n v="103"/>
    <x v="0"/>
    <n v="1.7166666666666666"/>
    <x v="5"/>
    <x v="5"/>
    <s v="Fantasy"/>
    <x v="32"/>
    <x v="3"/>
    <n v="143442"/>
    <n v="150000000"/>
    <x v="2688"/>
    <x v="2710"/>
    <x v="3"/>
    <x v="2318"/>
    <n v="6"/>
    <x v="0"/>
    <x v="103"/>
    <x v="0"/>
    <x v="539"/>
  </r>
  <r>
    <s v="tt2039338"/>
    <x v="360"/>
    <x v="360"/>
    <n v="109"/>
    <x v="0"/>
    <n v="1.8166666666666667"/>
    <x v="3"/>
    <x v="10"/>
    <s v="Mystery"/>
    <x v="50"/>
    <x v="3"/>
    <n v="50004"/>
    <n v="19000000"/>
    <x v="2689"/>
    <x v="2711"/>
    <x v="0"/>
    <x v="2319"/>
    <n v="25"/>
    <x v="9"/>
    <x v="101"/>
    <x v="0"/>
    <x v="916"/>
  </r>
  <r>
    <s v="tt2039393"/>
    <x v="2678"/>
    <x v="2681"/>
    <n v="111"/>
    <x v="0"/>
    <n v="1.85"/>
    <x v="4"/>
    <x v="3"/>
    <s v="Thriller"/>
    <x v="34"/>
    <x v="0"/>
    <n v="72391"/>
    <n v="25000000"/>
    <x v="2690"/>
    <x v="2712"/>
    <x v="0"/>
    <x v="2288"/>
    <n v="10"/>
    <x v="5"/>
    <x v="89"/>
    <x v="0"/>
    <x v="996"/>
  </r>
  <r>
    <s v="tt2042568"/>
    <x v="2679"/>
    <x v="2682"/>
    <n v="104"/>
    <x v="0"/>
    <n v="1.7333333333333334"/>
    <x v="3"/>
    <x v="8"/>
    <s v="unknows"/>
    <x v="3"/>
    <x v="1"/>
    <n v="160562"/>
    <n v="11000000"/>
    <x v="2691"/>
    <x v="2713"/>
    <x v="0"/>
    <x v="2320"/>
    <n v="19"/>
    <x v="12"/>
    <x v="88"/>
    <x v="0"/>
    <x v="158"/>
  </r>
  <r>
    <s v="tt2053463"/>
    <x v="2680"/>
    <x v="2683"/>
    <n v="106"/>
    <x v="0"/>
    <n v="1.7666666666666666"/>
    <x v="4"/>
    <x v="3"/>
    <s v="Mystery"/>
    <x v="1"/>
    <x v="1"/>
    <n v="195333"/>
    <n v="30000000"/>
    <x v="2692"/>
    <x v="2714"/>
    <x v="0"/>
    <x v="2321"/>
    <n v="31"/>
    <x v="1"/>
    <x v="88"/>
    <x v="0"/>
    <x v="194"/>
  </r>
  <r>
    <s v="tt2057392"/>
    <x v="2681"/>
    <x v="2684"/>
    <n v="102"/>
    <x v="0"/>
    <n v="1.7"/>
    <x v="5"/>
    <x v="3"/>
    <s v="Thriller"/>
    <x v="21"/>
    <x v="1"/>
    <n v="90170"/>
    <n v="13000000"/>
    <x v="2693"/>
    <x v="2715"/>
    <x v="0"/>
    <x v="2322"/>
    <n v="11"/>
    <x v="9"/>
    <x v="91"/>
    <x v="0"/>
    <x v="743"/>
  </r>
  <r>
    <s v="tt2058673"/>
    <x v="402"/>
    <x v="402"/>
    <n v="114"/>
    <x v="0"/>
    <n v="1.9"/>
    <x v="5"/>
    <x v="5"/>
    <s v="Crime"/>
    <x v="39"/>
    <x v="3"/>
    <n v="65362"/>
    <n v="105000000"/>
    <x v="2694"/>
    <x v="2716"/>
    <x v="0"/>
    <x v="2323"/>
    <n v="1"/>
    <x v="0"/>
    <x v="91"/>
    <x v="0"/>
    <x v="720"/>
  </r>
  <r>
    <s v="tt2066051"/>
    <x v="2682"/>
    <x v="2685"/>
    <n v="121"/>
    <x v="2"/>
    <n v="2.0166666666666666"/>
    <x v="2"/>
    <x v="3"/>
    <s v="Music"/>
    <x v="21"/>
    <x v="1"/>
    <n v="188819"/>
    <n v="40000000"/>
    <x v="2695"/>
    <x v="2717"/>
    <x v="3"/>
    <x v="2324"/>
    <n v="16"/>
    <x v="12"/>
    <x v="94"/>
    <x v="0"/>
    <x v="898"/>
  </r>
  <r>
    <s v="tt2076822"/>
    <x v="2683"/>
    <x v="2686"/>
    <n v="109"/>
    <x v="0"/>
    <n v="1.8166666666666667"/>
    <x v="5"/>
    <x v="5"/>
    <s v="Fantasy"/>
    <x v="36"/>
    <x v="3"/>
    <n v="54450"/>
    <n v="125000000"/>
    <x v="2696"/>
    <x v="2718"/>
    <x v="2"/>
    <x v="1713"/>
    <m/>
    <x v="11"/>
    <x v="112"/>
    <x v="0"/>
    <x v="325"/>
  </r>
  <r>
    <s v="tt2080374"/>
    <x v="2684"/>
    <x v="2687"/>
    <n v="122"/>
    <x v="2"/>
    <n v="2.0333333333333332"/>
    <x v="2"/>
    <x v="3"/>
    <s v="unknows"/>
    <x v="14"/>
    <x v="1"/>
    <n v="175979"/>
    <n v="30000000"/>
    <x v="2697"/>
    <x v="2719"/>
    <x v="1"/>
    <x v="1590"/>
    <n v="5"/>
    <x v="9"/>
    <x v="91"/>
    <x v="0"/>
    <x v="272"/>
  </r>
  <r>
    <s v="tt2083383"/>
    <x v="2685"/>
    <x v="2688"/>
    <n v="111"/>
    <x v="0"/>
    <n v="1.85"/>
    <x v="3"/>
    <x v="15"/>
    <s v="unknows"/>
    <x v="22"/>
    <x v="0"/>
    <n v="67207"/>
    <n v="30000000"/>
    <x v="2698"/>
    <x v="2720"/>
    <x v="0"/>
    <x v="2325"/>
    <n v="19"/>
    <x v="9"/>
    <x v="97"/>
    <x v="0"/>
    <x v="1145"/>
  </r>
  <r>
    <s v="tt2084970"/>
    <x v="2686"/>
    <x v="2689"/>
    <n v="114"/>
    <x v="0"/>
    <n v="1.9"/>
    <x v="2"/>
    <x v="3"/>
    <s v="Thriller"/>
    <x v="9"/>
    <x v="2"/>
    <n v="807292"/>
    <n v="14000000"/>
    <x v="2699"/>
    <x v="2721"/>
    <x v="3"/>
    <x v="2326"/>
    <n v="29"/>
    <x v="10"/>
    <x v="89"/>
    <x v="0"/>
    <x v="1012"/>
  </r>
  <r>
    <s v="tt2091935"/>
    <x v="2687"/>
    <x v="2690"/>
    <n v="95"/>
    <x v="0"/>
    <n v="1.5833333333333333"/>
    <x v="5"/>
    <x v="2"/>
    <s v="Romance"/>
    <x v="33"/>
    <x v="0"/>
    <n v="59401"/>
    <n v="8000000"/>
    <x v="2700"/>
    <x v="2722"/>
    <x v="2"/>
    <x v="2327"/>
    <n v="19"/>
    <x v="9"/>
    <x v="91"/>
    <x v="0"/>
    <x v="1146"/>
  </r>
  <r>
    <s v="tt2094766"/>
    <x v="2688"/>
    <x v="2691"/>
    <n v="115"/>
    <x v="0"/>
    <n v="1.9166666666666667"/>
    <x v="5"/>
    <x v="5"/>
    <s v="Sci-Fi"/>
    <x v="29"/>
    <x v="3"/>
    <n v="205995"/>
    <n v="125000000"/>
    <x v="2701"/>
    <x v="2723"/>
    <x v="3"/>
    <x v="2328"/>
    <n v="13"/>
    <x v="0"/>
    <x v="103"/>
    <x v="0"/>
    <x v="1147"/>
  </r>
  <r>
    <s v="tt2096672"/>
    <x v="2689"/>
    <x v="2692"/>
    <n v="109"/>
    <x v="0"/>
    <n v="1.8166666666666667"/>
    <x v="0"/>
    <x v="11"/>
    <s v="unknows"/>
    <x v="29"/>
    <x v="3"/>
    <n v="142983"/>
    <n v="40000000"/>
    <x v="2702"/>
    <x v="2724"/>
    <x v="3"/>
    <x v="2329"/>
    <n v="3"/>
    <x v="5"/>
    <x v="89"/>
    <x v="0"/>
    <x v="318"/>
  </r>
  <r>
    <s v="tt2096673"/>
    <x v="2690"/>
    <x v="2693"/>
    <n v="95"/>
    <x v="0"/>
    <n v="1.5833333333333333"/>
    <x v="1"/>
    <x v="1"/>
    <s v="Comedy"/>
    <x v="12"/>
    <x v="2"/>
    <n v="759884"/>
    <n v="175000000"/>
    <x v="2703"/>
    <x v="2725"/>
    <x v="3"/>
    <x v="1737"/>
    <n v="18"/>
    <x v="12"/>
    <x v="91"/>
    <x v="0"/>
    <x v="1148"/>
  </r>
  <r>
    <s v="tt2101341"/>
    <x v="2691"/>
    <x v="2694"/>
    <n v="118"/>
    <x v="0"/>
    <n v="1.9666666666666666"/>
    <x v="5"/>
    <x v="6"/>
    <s v="Drama"/>
    <x v="0"/>
    <x v="0"/>
    <n v="69606"/>
    <n v="30000000"/>
    <x v="2704"/>
    <x v="2726"/>
    <x v="2"/>
    <x v="2330"/>
    <n v="26"/>
    <x v="2"/>
    <x v="88"/>
    <x v="0"/>
    <x v="916"/>
  </r>
  <r>
    <s v="tt2101441"/>
    <x v="2692"/>
    <x v="2695"/>
    <n v="94"/>
    <x v="0"/>
    <n v="1.5666666666666667"/>
    <x v="4"/>
    <x v="3"/>
    <s v="Thriller"/>
    <x v="39"/>
    <x v="3"/>
    <n v="146939"/>
    <n v="5000000"/>
    <x v="2705"/>
    <x v="2727"/>
    <x v="0"/>
    <x v="2331"/>
    <n v="5"/>
    <x v="9"/>
    <x v="97"/>
    <x v="0"/>
    <x v="1149"/>
  </r>
  <r>
    <s v="tt2103254"/>
    <x v="2693"/>
    <x v="2696"/>
    <n v="97"/>
    <x v="0"/>
    <n v="1.6166666666666667"/>
    <x v="0"/>
    <x v="7"/>
    <s v="unknows"/>
    <x v="46"/>
    <x v="3"/>
    <n v="54077"/>
    <n v="20000000"/>
    <x v="2706"/>
    <x v="2728"/>
    <x v="0"/>
    <x v="2332"/>
    <n v="30"/>
    <x v="6"/>
    <x v="89"/>
    <x v="0"/>
    <x v="1150"/>
  </r>
  <r>
    <s v="tt2103281"/>
    <x v="2694"/>
    <x v="2697"/>
    <n v="130"/>
    <x v="2"/>
    <n v="2.1666666666666665"/>
    <x v="5"/>
    <x v="5"/>
    <s v="Drama"/>
    <x v="2"/>
    <x v="1"/>
    <n v="458797"/>
    <n v="170000000"/>
    <x v="2707"/>
    <x v="2729"/>
    <x v="3"/>
    <x v="2333"/>
    <n v="26"/>
    <x v="6"/>
    <x v="89"/>
    <x v="0"/>
    <x v="887"/>
  </r>
  <r>
    <s v="tt2105044"/>
    <x v="2695"/>
    <x v="2698"/>
    <n v="116"/>
    <x v="0"/>
    <n v="1.9333333333333333"/>
    <x v="7"/>
    <x v="9"/>
    <s v="Thriller"/>
    <x v="24"/>
    <x v="3"/>
    <n v="66950"/>
    <n v="242000"/>
    <x v="2708"/>
    <x v="2730"/>
    <x v="1"/>
    <x v="2266"/>
    <n v="22"/>
    <x v="1"/>
    <x v="97"/>
    <x v="0"/>
    <x v="1151"/>
  </r>
  <r>
    <s v="tt2106361"/>
    <x v="2696"/>
    <x v="2699"/>
    <n v="89"/>
    <x v="1"/>
    <n v="1.4833333333333334"/>
    <x v="5"/>
    <x v="5"/>
    <s v="Drama"/>
    <x v="24"/>
    <x v="3"/>
    <n v="70791"/>
    <n v="50000000"/>
    <x v="2709"/>
    <x v="2731"/>
    <x v="3"/>
    <x v="2334"/>
    <n v="28"/>
    <x v="7"/>
    <x v="89"/>
    <x v="0"/>
    <x v="1078"/>
  </r>
  <r>
    <s v="tt2106651"/>
    <x v="2697"/>
    <x v="2700"/>
    <n v="107"/>
    <x v="0"/>
    <n v="1.7833333333333334"/>
    <x v="5"/>
    <x v="5"/>
    <s v="Sci-Fi"/>
    <x v="33"/>
    <x v="0"/>
    <n v="63091"/>
    <n v="70000000"/>
    <x v="12"/>
    <x v="1953"/>
    <x v="2"/>
    <x v="2335"/>
    <n v="9"/>
    <x v="0"/>
    <x v="103"/>
    <x v="0"/>
    <x v="1152"/>
  </r>
  <r>
    <s v="tt2109184"/>
    <x v="2698"/>
    <x v="2701"/>
    <n v="88"/>
    <x v="1"/>
    <n v="1.4666666666666666"/>
    <x v="7"/>
    <x v="9"/>
    <s v="unknows"/>
    <x v="48"/>
    <x v="3"/>
    <n v="69398"/>
    <n v="5000000"/>
    <x v="2710"/>
    <x v="2732"/>
    <x v="3"/>
    <x v="1926"/>
    <n v="27"/>
    <x v="9"/>
    <x v="97"/>
    <x v="0"/>
    <x v="1153"/>
  </r>
  <r>
    <s v="tt2109248"/>
    <x v="2699"/>
    <x v="2702"/>
    <n v="165"/>
    <x v="2"/>
    <n v="2.75"/>
    <x v="5"/>
    <x v="5"/>
    <s v="Sci-Fi"/>
    <x v="29"/>
    <x v="3"/>
    <n v="327675"/>
    <n v="210000000"/>
    <x v="2711"/>
    <x v="2733"/>
    <x v="3"/>
    <x v="2336"/>
    <n v="19"/>
    <x v="6"/>
    <x v="89"/>
    <x v="0"/>
    <x v="281"/>
  </r>
  <r>
    <s v="tt2118624"/>
    <x v="2700"/>
    <x v="2703"/>
    <n v="91"/>
    <x v="0"/>
    <n v="1.5166666666666666"/>
    <x v="0"/>
    <x v="0"/>
    <s v="Horror"/>
    <x v="7"/>
    <x v="0"/>
    <n v="50564"/>
    <n v="6538513"/>
    <x v="12"/>
    <x v="2734"/>
    <x v="2"/>
    <x v="2337"/>
    <n v="30"/>
    <x v="1"/>
    <x v="91"/>
    <x v="0"/>
    <x v="978"/>
  </r>
  <r>
    <s v="tt2119532"/>
    <x v="2701"/>
    <x v="2704"/>
    <n v="139"/>
    <x v="2"/>
    <n v="2.3166666666666669"/>
    <x v="2"/>
    <x v="3"/>
    <s v="History"/>
    <x v="12"/>
    <x v="2"/>
    <n v="573012"/>
    <n v="40000000"/>
    <x v="2712"/>
    <x v="2735"/>
    <x v="3"/>
    <x v="2338"/>
    <n v="4"/>
    <x v="9"/>
    <x v="103"/>
    <x v="0"/>
    <x v="284"/>
  </r>
  <r>
    <s v="tt2119543"/>
    <x v="2702"/>
    <x v="2705"/>
    <n v="105"/>
    <x v="0"/>
    <n v="1.75"/>
    <x v="0"/>
    <x v="19"/>
    <s v="Fantasy"/>
    <x v="28"/>
    <x v="0"/>
    <n v="54414"/>
    <n v="42000000"/>
    <x v="2713"/>
    <x v="2736"/>
    <x v="0"/>
    <x v="2339"/>
    <n v="19"/>
    <x v="9"/>
    <x v="115"/>
    <x v="0"/>
    <x v="541"/>
  </r>
  <r>
    <s v="tt2120120"/>
    <x v="2703"/>
    <x v="2706"/>
    <n v="105"/>
    <x v="0"/>
    <n v="1.75"/>
    <x v="5"/>
    <x v="2"/>
    <s v="Fantasy"/>
    <x v="29"/>
    <x v="3"/>
    <n v="154911"/>
    <n v="88000000"/>
    <x v="2714"/>
    <x v="2737"/>
    <x v="3"/>
    <x v="2340"/>
    <n v="17"/>
    <x v="8"/>
    <x v="91"/>
    <x v="0"/>
    <x v="202"/>
  </r>
  <r>
    <s v="tt2125435"/>
    <x v="2704"/>
    <x v="2707"/>
    <n v="93"/>
    <x v="0"/>
    <n v="1.55"/>
    <x v="1"/>
    <x v="3"/>
    <s v="Fantasy"/>
    <x v="14"/>
    <x v="1"/>
    <n v="84538"/>
    <n v="1800000"/>
    <x v="2715"/>
    <x v="2738"/>
    <x v="0"/>
    <x v="2308"/>
    <n v="20"/>
    <x v="1"/>
    <x v="97"/>
    <x v="0"/>
    <x v="1154"/>
  </r>
  <r>
    <s v="tt2126355"/>
    <x v="2705"/>
    <x v="2708"/>
    <n v="114"/>
    <x v="0"/>
    <n v="1.9"/>
    <x v="5"/>
    <x v="5"/>
    <s v="Thriller"/>
    <x v="28"/>
    <x v="0"/>
    <n v="251506"/>
    <n v="110000000"/>
    <x v="2716"/>
    <x v="2739"/>
    <x v="3"/>
    <x v="2341"/>
    <n v="21"/>
    <x v="12"/>
    <x v="91"/>
    <x v="0"/>
    <x v="1020"/>
  </r>
  <r>
    <s v="tt2132285"/>
    <x v="2706"/>
    <x v="2709"/>
    <n v="90"/>
    <x v="0"/>
    <n v="1.5"/>
    <x v="2"/>
    <x v="6"/>
    <s v="Drama"/>
    <x v="29"/>
    <x v="3"/>
    <n v="90682"/>
    <n v="8000000"/>
    <x v="2717"/>
    <x v="2740"/>
    <x v="0"/>
    <x v="2342"/>
    <n v="16"/>
    <x v="12"/>
    <x v="88"/>
    <x v="0"/>
    <x v="424"/>
  </r>
  <r>
    <s v="tt2139881"/>
    <x v="2707"/>
    <x v="2710"/>
    <n v="125"/>
    <x v="2"/>
    <n v="2.0833333333333335"/>
    <x v="0"/>
    <x v="7"/>
    <s v="unknows"/>
    <x v="22"/>
    <x v="0"/>
    <n v="118750"/>
    <n v="40000000"/>
    <x v="2718"/>
    <x v="2741"/>
    <x v="0"/>
    <x v="2343"/>
    <m/>
    <x v="11"/>
    <x v="122"/>
    <x v="0"/>
    <x v="993"/>
  </r>
  <r>
    <s v="tt2140373"/>
    <x v="2708"/>
    <x v="2711"/>
    <n v="125"/>
    <x v="2"/>
    <n v="2.0833333333333335"/>
    <x v="2"/>
    <x v="2"/>
    <s v="Drama"/>
    <x v="15"/>
    <x v="1"/>
    <n v="167998"/>
    <n v="35000000"/>
    <x v="2719"/>
    <x v="2742"/>
    <x v="0"/>
    <x v="2344"/>
    <n v="20"/>
    <x v="4"/>
    <x v="88"/>
    <x v="0"/>
    <x v="834"/>
  </r>
  <r>
    <s v="tt2140379"/>
    <x v="2709"/>
    <x v="2712"/>
    <n v="117"/>
    <x v="0"/>
    <n v="1.95"/>
    <x v="5"/>
    <x v="9"/>
    <s v="Sci-Fi"/>
    <x v="7"/>
    <x v="0"/>
    <n v="102830"/>
    <n v="26000000"/>
    <x v="2720"/>
    <x v="2743"/>
    <x v="1"/>
    <x v="2345"/>
    <n v="10"/>
    <x v="7"/>
    <x v="91"/>
    <x v="0"/>
    <x v="461"/>
  </r>
  <r>
    <s v="tt2140479"/>
    <x v="2710"/>
    <x v="2713"/>
    <n v="128"/>
    <x v="2"/>
    <n v="2.1333333333333333"/>
    <x v="5"/>
    <x v="16"/>
    <s v="unknows"/>
    <x v="21"/>
    <x v="1"/>
    <n v="311381"/>
    <n v="44000000"/>
    <x v="2721"/>
    <x v="2744"/>
    <x v="3"/>
    <x v="2346"/>
    <m/>
    <x v="11"/>
    <x v="123"/>
    <x v="0"/>
    <x v="590"/>
  </r>
  <r>
    <s v="tt2170299"/>
    <x v="2711"/>
    <x v="2714"/>
    <n v="89"/>
    <x v="1"/>
    <n v="1.4833333333333334"/>
    <x v="0"/>
    <x v="3"/>
    <s v="unknows"/>
    <x v="5"/>
    <x v="0"/>
    <n v="54428"/>
    <n v="10000000"/>
    <x v="2722"/>
    <x v="2745"/>
    <x v="2"/>
    <x v="2347"/>
    <n v="6"/>
    <x v="9"/>
    <x v="88"/>
    <x v="0"/>
    <x v="1155"/>
  </r>
  <r>
    <s v="tt2170439"/>
    <x v="2712"/>
    <x v="2715"/>
    <n v="108"/>
    <x v="0"/>
    <n v="1.8"/>
    <x v="0"/>
    <x v="6"/>
    <s v="unknows"/>
    <x v="33"/>
    <x v="0"/>
    <n v="181541"/>
    <n v="42000000"/>
    <x v="2723"/>
    <x v="2746"/>
    <x v="0"/>
    <x v="2348"/>
    <n v="12"/>
    <x v="5"/>
    <x v="89"/>
    <x v="0"/>
    <x v="920"/>
  </r>
  <r>
    <s v="tt2170593"/>
    <x v="2713"/>
    <x v="2716"/>
    <n v="102"/>
    <x v="0"/>
    <n v="1.7"/>
    <x v="0"/>
    <x v="3"/>
    <s v="unknows"/>
    <x v="14"/>
    <x v="1"/>
    <n v="107290"/>
    <n v="13000000"/>
    <x v="2724"/>
    <x v="2747"/>
    <x v="0"/>
    <x v="2149"/>
    <n v="5"/>
    <x v="9"/>
    <x v="89"/>
    <x v="0"/>
    <x v="1156"/>
  </r>
  <r>
    <s v="tt2172934"/>
    <x v="2714"/>
    <x v="2717"/>
    <n v="117"/>
    <x v="0"/>
    <n v="1.95"/>
    <x v="5"/>
    <x v="2"/>
    <s v="Drama"/>
    <x v="27"/>
    <x v="0"/>
    <n v="96626"/>
    <n v="28000000"/>
    <x v="2725"/>
    <x v="2748"/>
    <x v="0"/>
    <x v="2349"/>
    <n v="12"/>
    <x v="2"/>
    <x v="89"/>
    <x v="0"/>
    <x v="426"/>
  </r>
  <r>
    <s v="tt2176013"/>
    <x v="2715"/>
    <x v="2718"/>
    <n v="198"/>
    <x v="2"/>
    <n v="3.3"/>
    <x v="3"/>
    <x v="7"/>
    <s v="unknows"/>
    <x v="13"/>
    <x v="0"/>
    <n v="58042"/>
    <n v="7217600"/>
    <x v="2726"/>
    <x v="2749"/>
    <x v="2"/>
    <x v="2350"/>
    <n v="13"/>
    <x v="5"/>
    <x v="97"/>
    <x v="0"/>
    <x v="687"/>
  </r>
  <r>
    <s v="tt2177771"/>
    <x v="2716"/>
    <x v="2719"/>
    <n v="118"/>
    <x v="0"/>
    <n v="1.9666666666666666"/>
    <x v="0"/>
    <x v="3"/>
    <s v="History"/>
    <x v="28"/>
    <x v="0"/>
    <n v="137350"/>
    <n v="70000000"/>
    <x v="2727"/>
    <x v="2750"/>
    <x v="0"/>
    <x v="2351"/>
    <n v="4"/>
    <x v="2"/>
    <x v="89"/>
    <x v="0"/>
    <x v="512"/>
  </r>
  <r>
    <s v="tt2179136"/>
    <x v="2717"/>
    <x v="2720"/>
    <n v="133"/>
    <x v="2"/>
    <n v="2.2166666666666668"/>
    <x v="5"/>
    <x v="18"/>
    <s v="Drama"/>
    <x v="21"/>
    <x v="1"/>
    <n v="516963"/>
    <n v="58800000"/>
    <x v="2728"/>
    <x v="2751"/>
    <x v="3"/>
    <x v="1726"/>
    <n v="11"/>
    <x v="5"/>
    <x v="89"/>
    <x v="0"/>
    <x v="18"/>
  </r>
  <r>
    <s v="tt2180339"/>
    <x v="2718"/>
    <x v="2721"/>
    <n v="115"/>
    <x v="0"/>
    <n v="1.9166666666666667"/>
    <x v="3"/>
    <x v="9"/>
    <s v="Thriller"/>
    <x v="38"/>
    <x v="3"/>
    <n v="53945"/>
    <n v="48917499"/>
    <x v="12"/>
    <x v="2752"/>
    <x v="2"/>
    <x v="2352"/>
    <n v="17"/>
    <x v="3"/>
    <x v="114"/>
    <x v="0"/>
    <x v="95"/>
  </r>
  <r>
    <s v="tt2180411"/>
    <x v="2719"/>
    <x v="2722"/>
    <n v="125"/>
    <x v="2"/>
    <n v="2.0833333333333335"/>
    <x v="1"/>
    <x v="2"/>
    <s v="Drama"/>
    <x v="32"/>
    <x v="3"/>
    <n v="146154"/>
    <n v="50000000"/>
    <x v="2729"/>
    <x v="2753"/>
    <x v="3"/>
    <x v="2353"/>
    <n v="8"/>
    <x v="0"/>
    <x v="89"/>
    <x v="0"/>
    <x v="538"/>
  </r>
  <r>
    <s v="tt2184339"/>
    <x v="2720"/>
    <x v="2723"/>
    <n v="85"/>
    <x v="1"/>
    <n v="1.4166666666666667"/>
    <x v="7"/>
    <x v="4"/>
    <s v="Thriller"/>
    <x v="36"/>
    <x v="3"/>
    <n v="235759"/>
    <n v="3000000"/>
    <x v="2730"/>
    <x v="2754"/>
    <x v="0"/>
    <x v="2034"/>
    <n v="2"/>
    <x v="12"/>
    <x v="88"/>
    <x v="0"/>
    <x v="1157"/>
  </r>
  <r>
    <s v="tt2191701"/>
    <x v="2721"/>
    <x v="2724"/>
    <n v="101"/>
    <x v="0"/>
    <n v="1.6833333333333333"/>
    <x v="0"/>
    <x v="11"/>
    <s v="unknows"/>
    <x v="35"/>
    <x v="3"/>
    <n v="165115"/>
    <n v="80000000"/>
    <x v="2731"/>
    <x v="2755"/>
    <x v="3"/>
    <x v="2354"/>
    <n v="11"/>
    <x v="7"/>
    <x v="88"/>
    <x v="0"/>
    <x v="315"/>
  </r>
  <r>
    <s v="tt2193215"/>
    <x v="2722"/>
    <x v="2725"/>
    <n v="117"/>
    <x v="0"/>
    <n v="1.95"/>
    <x v="5"/>
    <x v="5"/>
    <s v="Crime"/>
    <x v="35"/>
    <x v="3"/>
    <n v="104495"/>
    <n v="25000000"/>
    <x v="2732"/>
    <x v="2756"/>
    <x v="0"/>
    <x v="1601"/>
    <n v="3"/>
    <x v="4"/>
    <x v="88"/>
    <x v="0"/>
    <x v="59"/>
  </r>
  <r>
    <s v="tt2194499"/>
    <x v="2723"/>
    <x v="2726"/>
    <n v="123"/>
    <x v="2"/>
    <n v="2.0499999999999998"/>
    <x v="0"/>
    <x v="3"/>
    <s v="Fantasy"/>
    <x v="10"/>
    <x v="1"/>
    <n v="374528"/>
    <n v="12000000"/>
    <x v="2733"/>
    <x v="2757"/>
    <x v="0"/>
    <x v="2355"/>
    <n v="27"/>
    <x v="6"/>
    <x v="88"/>
    <x v="0"/>
    <x v="552"/>
  </r>
  <r>
    <s v="tt2199571"/>
    <x v="2724"/>
    <x v="2727"/>
    <n v="114"/>
    <x v="0"/>
    <n v="1.9"/>
    <x v="5"/>
    <x v="6"/>
    <s v="Thriller"/>
    <x v="5"/>
    <x v="0"/>
    <n v="113553"/>
    <n v="50000000"/>
    <x v="2734"/>
    <x v="2758"/>
    <x v="0"/>
    <x v="2356"/>
    <n v="9"/>
    <x v="3"/>
    <x v="91"/>
    <x v="0"/>
    <x v="657"/>
  </r>
  <r>
    <s v="tt2203939"/>
    <x v="2725"/>
    <x v="2728"/>
    <n v="109"/>
    <x v="0"/>
    <n v="1.8166666666666667"/>
    <x v="0"/>
    <x v="7"/>
    <s v="unknows"/>
    <x v="34"/>
    <x v="0"/>
    <n v="147647"/>
    <n v="40000000"/>
    <x v="2735"/>
    <x v="2759"/>
    <x v="3"/>
    <x v="2357"/>
    <n v="1"/>
    <x v="8"/>
    <x v="89"/>
    <x v="0"/>
    <x v="494"/>
  </r>
  <r>
    <s v="tt2209418"/>
    <x v="2726"/>
    <x v="2729"/>
    <n v="109"/>
    <x v="0"/>
    <n v="1.8166666666666667"/>
    <x v="3"/>
    <x v="7"/>
    <s v="unknows"/>
    <x v="4"/>
    <x v="1"/>
    <n v="168502"/>
    <n v="3000000"/>
    <x v="2736"/>
    <x v="2760"/>
    <x v="0"/>
    <x v="2267"/>
    <n v="20"/>
    <x v="1"/>
    <x v="88"/>
    <x v="0"/>
    <x v="238"/>
  </r>
  <r>
    <s v="tt2209764"/>
    <x v="2727"/>
    <x v="2730"/>
    <n v="119"/>
    <x v="0"/>
    <n v="1.9833333333333334"/>
    <x v="5"/>
    <x v="3"/>
    <s v="Sci-Fi"/>
    <x v="27"/>
    <x v="0"/>
    <n v="236363"/>
    <n v="100000000"/>
    <x v="2737"/>
    <x v="2761"/>
    <x v="1"/>
    <x v="2268"/>
    <n v="10"/>
    <x v="8"/>
    <x v="89"/>
    <x v="0"/>
    <x v="1158"/>
  </r>
  <r>
    <s v="tt2223990"/>
    <x v="2728"/>
    <x v="2731"/>
    <n v="110"/>
    <x v="0"/>
    <n v="1.8333333333333333"/>
    <x v="3"/>
    <x v="15"/>
    <s v="unknows"/>
    <x v="22"/>
    <x v="0"/>
    <n v="65018"/>
    <n v="25000000"/>
    <x v="2738"/>
    <x v="2762"/>
    <x v="1"/>
    <x v="2358"/>
    <n v="11"/>
    <x v="8"/>
    <x v="89"/>
    <x v="0"/>
    <x v="83"/>
  </r>
  <r>
    <s v="tt2224026"/>
    <x v="2729"/>
    <x v="2732"/>
    <n v="94"/>
    <x v="0"/>
    <n v="1.5666666666666667"/>
    <x v="1"/>
    <x v="1"/>
    <s v="Comedy"/>
    <x v="7"/>
    <x v="0"/>
    <n v="109335"/>
    <n v="135000000"/>
    <x v="2739"/>
    <x v="2763"/>
    <x v="3"/>
    <x v="2359"/>
    <n v="7"/>
    <x v="3"/>
    <x v="91"/>
    <x v="0"/>
    <x v="1159"/>
  </r>
  <r>
    <s v="tt2226417"/>
    <x v="2730"/>
    <x v="2733"/>
    <n v="106"/>
    <x v="0"/>
    <n v="1.7666666666666666"/>
    <x v="7"/>
    <x v="9"/>
    <s v="Thriller"/>
    <x v="7"/>
    <x v="0"/>
    <n v="185322"/>
    <n v="5000000"/>
    <x v="2740"/>
    <x v="2764"/>
    <x v="3"/>
    <x v="2360"/>
    <n v="13"/>
    <x v="9"/>
    <x v="88"/>
    <x v="0"/>
    <x v="645"/>
  </r>
  <r>
    <s v="tt2226597"/>
    <x v="2731"/>
    <x v="2734"/>
    <n v="112"/>
    <x v="0"/>
    <n v="1.8666666666666667"/>
    <x v="3"/>
    <x v="16"/>
    <s v="unknows"/>
    <x v="0"/>
    <x v="0"/>
    <n v="79457"/>
    <n v="35000000"/>
    <x v="2741"/>
    <x v="2765"/>
    <x v="0"/>
    <x v="2361"/>
    <n v="9"/>
    <x v="9"/>
    <x v="101"/>
    <x v="0"/>
    <x v="1160"/>
  </r>
  <r>
    <s v="tt2229499"/>
    <x v="2732"/>
    <x v="2735"/>
    <n v="90"/>
    <x v="0"/>
    <n v="1.5"/>
    <x v="0"/>
    <x v="3"/>
    <s v="Romance"/>
    <x v="7"/>
    <x v="0"/>
    <n v="245040"/>
    <n v="3000000"/>
    <x v="2742"/>
    <x v="2766"/>
    <x v="0"/>
    <x v="1928"/>
    <n v="18"/>
    <x v="1"/>
    <x v="88"/>
    <x v="0"/>
    <x v="1161"/>
  </r>
  <r>
    <s v="tt2231253"/>
    <x v="2733"/>
    <x v="2736"/>
    <n v="92"/>
    <x v="0"/>
    <n v="1.5333333333333334"/>
    <x v="5"/>
    <x v="6"/>
    <s v="Drama"/>
    <x v="29"/>
    <x v="3"/>
    <n v="58825"/>
    <n v="30000000"/>
    <x v="2743"/>
    <x v="2767"/>
    <x v="2"/>
    <x v="2362"/>
    <n v="14"/>
    <x v="1"/>
    <x v="91"/>
    <x v="0"/>
    <x v="336"/>
  </r>
  <r>
    <s v="tt2231461"/>
    <x v="2734"/>
    <x v="2737"/>
    <n v="107"/>
    <x v="0"/>
    <n v="1.7833333333333334"/>
    <x v="5"/>
    <x v="5"/>
    <s v="Sci-Fi"/>
    <x v="28"/>
    <x v="0"/>
    <n v="180718"/>
    <n v="120000000"/>
    <x v="2744"/>
    <x v="2768"/>
    <x v="3"/>
    <x v="2363"/>
    <n v="9"/>
    <x v="8"/>
    <x v="115"/>
    <x v="0"/>
    <x v="1020"/>
  </r>
  <r>
    <s v="tt2234155"/>
    <x v="2735"/>
    <x v="2738"/>
    <n v="119"/>
    <x v="0"/>
    <n v="1.9833333333333334"/>
    <x v="0"/>
    <x v="11"/>
    <s v="unknows"/>
    <x v="33"/>
    <x v="0"/>
    <n v="212402"/>
    <n v="58000000"/>
    <x v="2745"/>
    <x v="2769"/>
    <x v="0"/>
    <x v="2364"/>
    <n v="29"/>
    <x v="12"/>
    <x v="88"/>
    <x v="0"/>
    <x v="543"/>
  </r>
  <r>
    <s v="tt2239822"/>
    <x v="2736"/>
    <x v="2739"/>
    <n v="136"/>
    <x v="2"/>
    <n v="2.2666666666666666"/>
    <x v="5"/>
    <x v="5"/>
    <s v="Fantasy"/>
    <x v="0"/>
    <x v="0"/>
    <n v="192982"/>
    <n v="177200000"/>
    <x v="2746"/>
    <x v="2770"/>
    <x v="0"/>
    <x v="2365"/>
    <n v="17"/>
    <x v="7"/>
    <x v="101"/>
    <x v="0"/>
    <x v="339"/>
  </r>
  <r>
    <s v="tt2241351"/>
    <x v="2737"/>
    <x v="2740"/>
    <n v="98"/>
    <x v="0"/>
    <n v="1.6333333333333333"/>
    <x v="5"/>
    <x v="6"/>
    <s v="Drama"/>
    <x v="7"/>
    <x v="0"/>
    <n v="103319"/>
    <n v="27000000"/>
    <x v="2747"/>
    <x v="2771"/>
    <x v="0"/>
    <x v="2366"/>
    <n v="12"/>
    <x v="12"/>
    <x v="103"/>
    <x v="0"/>
    <x v="998"/>
  </r>
  <r>
    <s v="tt2245084"/>
    <x v="2738"/>
    <x v="2741"/>
    <n v="102"/>
    <x v="0"/>
    <n v="1.7"/>
    <x v="5"/>
    <x v="5"/>
    <s v="Animation"/>
    <x v="10"/>
    <x v="1"/>
    <n v="488879"/>
    <n v="165000000"/>
    <x v="2748"/>
    <x v="2772"/>
    <x v="3"/>
    <x v="1886"/>
    <n v="23"/>
    <x v="4"/>
    <x v="89"/>
    <x v="0"/>
    <x v="1162"/>
  </r>
  <r>
    <s v="tt2250912"/>
    <x v="2739"/>
    <x v="2742"/>
    <n v="133"/>
    <x v="2"/>
    <n v="2.2166666666666668"/>
    <x v="5"/>
    <x v="5"/>
    <s v="Sci-Fi"/>
    <x v="3"/>
    <x v="1"/>
    <n v="700225"/>
    <n v="175000000"/>
    <x v="2749"/>
    <x v="2773"/>
    <x v="3"/>
    <x v="2367"/>
    <n v="28"/>
    <x v="6"/>
    <x v="101"/>
    <x v="0"/>
    <x v="901"/>
  </r>
  <r>
    <s v="tt2262227"/>
    <x v="2740"/>
    <x v="2743"/>
    <n v="95"/>
    <x v="0"/>
    <n v="1.5833333333333333"/>
    <x v="1"/>
    <x v="1"/>
    <s v="Comedy"/>
    <x v="14"/>
    <x v="1"/>
    <n v="75976"/>
    <n v="50000000"/>
    <x v="2750"/>
    <x v="2774"/>
    <x v="0"/>
    <x v="2368"/>
    <n v="3"/>
    <x v="4"/>
    <x v="89"/>
    <x v="0"/>
    <x v="1163"/>
  </r>
  <r>
    <s v="tt2265171"/>
    <x v="2741"/>
    <x v="2744"/>
    <n v="150"/>
    <x v="2"/>
    <n v="2.5"/>
    <x v="5"/>
    <x v="6"/>
    <s v="Thriller"/>
    <x v="4"/>
    <x v="1"/>
    <n v="129333"/>
    <n v="4500000"/>
    <x v="2751"/>
    <x v="2775"/>
    <x v="1"/>
    <x v="2369"/>
    <n v="21"/>
    <x v="1"/>
    <x v="89"/>
    <x v="0"/>
    <x v="1132"/>
  </r>
  <r>
    <s v="tt2265398"/>
    <x v="2742"/>
    <x v="2745"/>
    <n v="90"/>
    <x v="0"/>
    <n v="1.5"/>
    <x v="0"/>
    <x v="3"/>
    <s v="Romance"/>
    <x v="28"/>
    <x v="0"/>
    <n v="60408"/>
    <n v="650000"/>
    <x v="2752"/>
    <x v="2776"/>
    <x v="2"/>
    <x v="2370"/>
    <n v="22"/>
    <x v="1"/>
    <x v="88"/>
    <x v="0"/>
    <x v="1164"/>
  </r>
  <r>
    <s v="tt2267968"/>
    <x v="2743"/>
    <x v="2746"/>
    <n v="95"/>
    <x v="0"/>
    <n v="1.5833333333333333"/>
    <x v="5"/>
    <x v="5"/>
    <s v="Animation"/>
    <x v="1"/>
    <x v="1"/>
    <n v="177047"/>
    <n v="145000000"/>
    <x v="2753"/>
    <x v="2777"/>
    <x v="3"/>
    <x v="2371"/>
    <n v="16"/>
    <x v="1"/>
    <x v="103"/>
    <x v="0"/>
    <x v="1165"/>
  </r>
  <r>
    <s v="tt2267998"/>
    <x v="2744"/>
    <x v="2747"/>
    <n v="149"/>
    <x v="2"/>
    <n v="2.4833333333333334"/>
    <x v="3"/>
    <x v="9"/>
    <s v="Thriller"/>
    <x v="12"/>
    <x v="2"/>
    <n v="1037528"/>
    <n v="61000000"/>
    <x v="2754"/>
    <x v="2778"/>
    <x v="3"/>
    <x v="2372"/>
    <n v="26"/>
    <x v="9"/>
    <x v="89"/>
    <x v="0"/>
    <x v="221"/>
  </r>
  <r>
    <s v="tt2268016"/>
    <x v="2745"/>
    <x v="2748"/>
    <n v="115"/>
    <x v="0"/>
    <n v="1.9166666666666667"/>
    <x v="0"/>
    <x v="3"/>
    <s v="Music"/>
    <x v="29"/>
    <x v="3"/>
    <n v="60584"/>
    <n v="14800000"/>
    <x v="2755"/>
    <x v="2779"/>
    <x v="3"/>
    <x v="2373"/>
    <n v="1"/>
    <x v="7"/>
    <x v="91"/>
    <x v="0"/>
    <x v="1166"/>
  </r>
  <r>
    <s v="tt22687790"/>
    <x v="2746"/>
    <x v="2749"/>
    <n v="103"/>
    <x v="0"/>
    <n v="1.7166666666666666"/>
    <x v="4"/>
    <x v="3"/>
    <s v="Horror"/>
    <x v="5"/>
    <x v="0"/>
    <n v="52117"/>
    <n v="60000000"/>
    <x v="2756"/>
    <x v="2780"/>
    <x v="0"/>
    <x v="2374"/>
    <n v="13"/>
    <x v="9"/>
    <x v="100"/>
    <x v="0"/>
    <x v="245"/>
  </r>
  <r>
    <s v="tt2274648"/>
    <x v="907"/>
    <x v="907"/>
    <n v="120"/>
    <x v="0"/>
    <n v="2"/>
    <x v="5"/>
    <x v="5"/>
    <s v="Fantasy"/>
    <x v="50"/>
    <x v="3"/>
    <n v="96000"/>
    <n v="50000000"/>
    <x v="2757"/>
    <x v="2781"/>
    <x v="1"/>
    <x v="2375"/>
    <n v="9"/>
    <x v="8"/>
    <x v="94"/>
    <x v="0"/>
    <x v="524"/>
  </r>
  <r>
    <s v="tt2277860"/>
    <x v="2747"/>
    <x v="2750"/>
    <n v="97"/>
    <x v="0"/>
    <n v="1.6166666666666667"/>
    <x v="1"/>
    <x v="1"/>
    <s v="Comedy"/>
    <x v="14"/>
    <x v="1"/>
    <n v="294908"/>
    <n v="200000000"/>
    <x v="2758"/>
    <x v="2782"/>
    <x v="3"/>
    <x v="2376"/>
    <n v="8"/>
    <x v="6"/>
    <x v="103"/>
    <x v="0"/>
    <x v="1167"/>
  </r>
  <r>
    <s v="tt2278388"/>
    <x v="2748"/>
    <x v="2751"/>
    <n v="99"/>
    <x v="0"/>
    <n v="1.65"/>
    <x v="1"/>
    <x v="2"/>
    <s v="Crime"/>
    <x v="12"/>
    <x v="2"/>
    <n v="864325"/>
    <n v="25000000"/>
    <x v="2759"/>
    <x v="2783"/>
    <x v="3"/>
    <x v="2377"/>
    <n v="6"/>
    <x v="2"/>
    <x v="89"/>
    <x v="0"/>
    <x v="308"/>
  </r>
  <r>
    <s v="tt2279373"/>
    <x v="2749"/>
    <x v="2752"/>
    <n v="92"/>
    <x v="0"/>
    <n v="1.5333333333333334"/>
    <x v="1"/>
    <x v="1"/>
    <s v="Comedy"/>
    <x v="34"/>
    <x v="0"/>
    <n v="59768"/>
    <n v="74000000"/>
    <x v="2760"/>
    <x v="2784"/>
    <x v="3"/>
    <x v="2378"/>
    <n v="28"/>
    <x v="1"/>
    <x v="91"/>
    <x v="0"/>
    <x v="1168"/>
  </r>
  <r>
    <s v="tt2283336"/>
    <x v="2750"/>
    <x v="2753"/>
    <n v="114"/>
    <x v="0"/>
    <n v="1.9"/>
    <x v="5"/>
    <x v="5"/>
    <s v="Comedy"/>
    <x v="29"/>
    <x v="3"/>
    <n v="143247"/>
    <n v="110000000"/>
    <x v="2761"/>
    <x v="2785"/>
    <x v="3"/>
    <x v="2302"/>
    <n v="11"/>
    <x v="6"/>
    <x v="94"/>
    <x v="0"/>
    <x v="292"/>
  </r>
  <r>
    <s v="tt2283362"/>
    <x v="2751"/>
    <x v="2754"/>
    <n v="119"/>
    <x v="0"/>
    <n v="1.9833333333333334"/>
    <x v="5"/>
    <x v="5"/>
    <s v="Comedy"/>
    <x v="17"/>
    <x v="0"/>
    <n v="408268"/>
    <n v="90000000"/>
    <x v="2762"/>
    <x v="2786"/>
    <x v="3"/>
    <x v="2379"/>
    <n v="5"/>
    <x v="0"/>
    <x v="101"/>
    <x v="0"/>
    <x v="516"/>
  </r>
  <r>
    <s v="tt2293640"/>
    <x v="2752"/>
    <x v="2755"/>
    <n v="91"/>
    <x v="0"/>
    <n v="1.5166666666666666"/>
    <x v="1"/>
    <x v="1"/>
    <s v="Comedy"/>
    <x v="0"/>
    <x v="0"/>
    <n v="252876"/>
    <n v="74000000"/>
    <x v="2763"/>
    <x v="2787"/>
    <x v="3"/>
    <x v="2380"/>
    <n v="11"/>
    <x v="6"/>
    <x v="91"/>
    <x v="0"/>
    <x v="1169"/>
  </r>
  <r>
    <s v="tt2294449"/>
    <x v="2753"/>
    <x v="2756"/>
    <n v="112"/>
    <x v="0"/>
    <n v="1.8666666666666667"/>
    <x v="5"/>
    <x v="2"/>
    <s v="Crime"/>
    <x v="16"/>
    <x v="1"/>
    <n v="397441"/>
    <n v="50000000"/>
    <x v="2764"/>
    <x v="2788"/>
    <x v="3"/>
    <x v="2381"/>
    <n v="4"/>
    <x v="6"/>
    <x v="89"/>
    <x v="0"/>
    <x v="825"/>
  </r>
  <r>
    <s v="tt2294629"/>
    <x v="2754"/>
    <x v="2757"/>
    <n v="102"/>
    <x v="0"/>
    <n v="1.7"/>
    <x v="1"/>
    <x v="1"/>
    <s v="Comedy"/>
    <x v="3"/>
    <x v="1"/>
    <n v="650478"/>
    <n v="150000000"/>
    <x v="2765"/>
    <x v="2789"/>
    <x v="3"/>
    <x v="2382"/>
    <n v="10"/>
    <x v="5"/>
    <x v="88"/>
    <x v="0"/>
    <x v="1170"/>
  </r>
  <r>
    <s v="tt2302755"/>
    <x v="2755"/>
    <x v="2758"/>
    <n v="119"/>
    <x v="0"/>
    <n v="1.9833333333333334"/>
    <x v="5"/>
    <x v="16"/>
    <s v="unknows"/>
    <x v="7"/>
    <x v="0"/>
    <n v="288041"/>
    <n v="70000000"/>
    <x v="2766"/>
    <x v="2790"/>
    <x v="3"/>
    <x v="2383"/>
    <n v="18"/>
    <x v="3"/>
    <x v="88"/>
    <x v="0"/>
    <x v="409"/>
  </r>
  <r>
    <s v="tt2304933"/>
    <x v="2756"/>
    <x v="2759"/>
    <n v="112"/>
    <x v="0"/>
    <n v="1.8666666666666667"/>
    <x v="5"/>
    <x v="5"/>
    <s v="Sci-Fi"/>
    <x v="50"/>
    <x v="3"/>
    <n v="115214"/>
    <n v="38000000"/>
    <x v="2767"/>
    <x v="2791"/>
    <x v="0"/>
    <x v="2384"/>
    <n v="14"/>
    <x v="1"/>
    <x v="103"/>
    <x v="0"/>
    <x v="1171"/>
  </r>
  <r>
    <s v="tt2305051"/>
    <x v="2757"/>
    <x v="2760"/>
    <n v="115"/>
    <x v="0"/>
    <n v="1.9166666666666667"/>
    <x v="1"/>
    <x v="18"/>
    <s v="Drama"/>
    <x v="1"/>
    <x v="1"/>
    <n v="135312"/>
    <n v="15000000"/>
    <x v="2768"/>
    <x v="2792"/>
    <x v="0"/>
    <x v="2326"/>
    <n v="29"/>
    <x v="10"/>
    <x v="89"/>
    <x v="0"/>
    <x v="793"/>
  </r>
  <r>
    <s v="tt2310332"/>
    <x v="2758"/>
    <x v="2761"/>
    <n v="144"/>
    <x v="2"/>
    <n v="2.4"/>
    <x v="1"/>
    <x v="0"/>
    <s v="unknows"/>
    <x v="3"/>
    <x v="1"/>
    <n v="558461"/>
    <n v="250000000"/>
    <x v="2769"/>
    <x v="2793"/>
    <x v="3"/>
    <x v="2385"/>
    <n v="1"/>
    <x v="0"/>
    <x v="89"/>
    <x v="0"/>
    <x v="223"/>
  </r>
  <r>
    <s v="tt2312718"/>
    <x v="2759"/>
    <x v="2762"/>
    <n v="100"/>
    <x v="0"/>
    <n v="1.6666666666666667"/>
    <x v="5"/>
    <x v="6"/>
    <s v="Thriller"/>
    <x v="7"/>
    <x v="0"/>
    <n v="127232"/>
    <n v="22000000"/>
    <x v="2770"/>
    <x v="2794"/>
    <x v="0"/>
    <x v="2386"/>
    <n v="20"/>
    <x v="5"/>
    <x v="88"/>
    <x v="0"/>
    <x v="349"/>
  </r>
  <r>
    <s v="tt2316204"/>
    <x v="2760"/>
    <x v="2763"/>
    <n v="122"/>
    <x v="2"/>
    <n v="2.0333333333333332"/>
    <x v="7"/>
    <x v="4"/>
    <s v="Thriller"/>
    <x v="0"/>
    <x v="0"/>
    <n v="295858"/>
    <n v="97000000"/>
    <x v="2771"/>
    <x v="2795"/>
    <x v="3"/>
    <x v="2387"/>
    <n v="4"/>
    <x v="12"/>
    <x v="101"/>
    <x v="0"/>
    <x v="59"/>
  </r>
  <r>
    <s v="tt2321549"/>
    <x v="2761"/>
    <x v="2764"/>
    <n v="94"/>
    <x v="0"/>
    <n v="1.5666666666666667"/>
    <x v="7"/>
    <x v="9"/>
    <s v="unknows"/>
    <x v="22"/>
    <x v="0"/>
    <n v="241519"/>
    <n v="2000000"/>
    <x v="2772"/>
    <x v="2796"/>
    <x v="1"/>
    <x v="2035"/>
    <n v="17"/>
    <x v="1"/>
    <x v="89"/>
    <x v="0"/>
    <x v="1172"/>
  </r>
  <r>
    <s v="tt2322441"/>
    <x v="2762"/>
    <x v="2765"/>
    <n v="125"/>
    <x v="2"/>
    <n v="2.0833333333333335"/>
    <x v="3"/>
    <x v="7"/>
    <s v="Thriller"/>
    <x v="52"/>
    <x v="3"/>
    <n v="330732"/>
    <n v="40000000"/>
    <x v="2773"/>
    <x v="2797"/>
    <x v="3"/>
    <x v="2388"/>
    <n v="9"/>
    <x v="2"/>
    <x v="91"/>
    <x v="0"/>
    <x v="1173"/>
  </r>
  <r>
    <s v="tt2328900"/>
    <x v="2763"/>
    <x v="2766"/>
    <n v="124"/>
    <x v="2"/>
    <n v="2.0666666666666669"/>
    <x v="2"/>
    <x v="3"/>
    <s v="History"/>
    <x v="33"/>
    <x v="0"/>
    <n v="53993"/>
    <n v="25000000"/>
    <x v="2774"/>
    <x v="2798"/>
    <x v="0"/>
    <x v="2389"/>
    <n v="15"/>
    <x v="5"/>
    <x v="115"/>
    <x v="0"/>
    <x v="1174"/>
  </r>
  <r>
    <s v="tt2333784"/>
    <x v="2764"/>
    <x v="2767"/>
    <n v="126"/>
    <x v="2"/>
    <n v="2.1"/>
    <x v="5"/>
    <x v="5"/>
    <s v="Thriller"/>
    <x v="28"/>
    <x v="0"/>
    <n v="192959"/>
    <n v="80000000"/>
    <x v="2775"/>
    <x v="2799"/>
    <x v="3"/>
    <x v="2390"/>
    <n v="4"/>
    <x v="10"/>
    <x v="89"/>
    <x v="0"/>
    <x v="928"/>
  </r>
  <r>
    <s v="tt2334649"/>
    <x v="2765"/>
    <x v="2768"/>
    <n v="85"/>
    <x v="1"/>
    <n v="1.4166666666666667"/>
    <x v="2"/>
    <x v="6"/>
    <s v="Drama"/>
    <x v="15"/>
    <x v="1"/>
    <n v="84802"/>
    <n v="900000"/>
    <x v="2776"/>
    <x v="2800"/>
    <x v="0"/>
    <x v="2114"/>
    <n v="19"/>
    <x v="1"/>
    <x v="88"/>
    <x v="0"/>
    <x v="1119"/>
  </r>
  <r>
    <s v="tt2334873"/>
    <x v="2766"/>
    <x v="2769"/>
    <n v="98"/>
    <x v="0"/>
    <n v="1.6333333333333333"/>
    <x v="0"/>
    <x v="3"/>
    <s v="unknows"/>
    <x v="21"/>
    <x v="1"/>
    <n v="210240"/>
    <n v="18000000"/>
    <x v="2777"/>
    <x v="2801"/>
    <x v="0"/>
    <x v="2391"/>
    <n v="22"/>
    <x v="7"/>
    <x v="88"/>
    <x v="0"/>
    <x v="46"/>
  </r>
  <r>
    <s v="tt2334879"/>
    <x v="2767"/>
    <x v="2770"/>
    <n v="131"/>
    <x v="2"/>
    <n v="2.1833333333333331"/>
    <x v="5"/>
    <x v="3"/>
    <s v="Thriller"/>
    <x v="33"/>
    <x v="0"/>
    <n v="232690"/>
    <n v="150000000"/>
    <x v="2778"/>
    <x v="2802"/>
    <x v="0"/>
    <x v="2392"/>
    <n v="21"/>
    <x v="6"/>
    <x v="88"/>
    <x v="0"/>
    <x v="233"/>
  </r>
  <r>
    <s v="tt2345737"/>
    <x v="2768"/>
    <x v="2771"/>
    <n v="103"/>
    <x v="0"/>
    <n v="1.7166666666666666"/>
    <x v="5"/>
    <x v="6"/>
    <s v="Drama"/>
    <x v="0"/>
    <x v="0"/>
    <n v="50444"/>
    <n v="12000000"/>
    <x v="2779"/>
    <x v="2803"/>
    <x v="2"/>
    <x v="2393"/>
    <n v="18"/>
    <x v="12"/>
    <x v="89"/>
    <x v="0"/>
    <x v="1175"/>
  </r>
  <r>
    <s v="tt2345759"/>
    <x v="739"/>
    <x v="739"/>
    <n v="111"/>
    <x v="0"/>
    <n v="1.85"/>
    <x v="5"/>
    <x v="5"/>
    <s v="Fantasy"/>
    <x v="35"/>
    <x v="3"/>
    <n v="201287"/>
    <n v="125000000"/>
    <x v="2780"/>
    <x v="2804"/>
    <x v="3"/>
    <x v="2394"/>
    <n v="22"/>
    <x v="12"/>
    <x v="101"/>
    <x v="0"/>
    <x v="1176"/>
  </r>
  <r>
    <s v="tt2350496"/>
    <x v="2769"/>
    <x v="2772"/>
    <n v="104"/>
    <x v="0"/>
    <n v="1.7333333333333334"/>
    <x v="3"/>
    <x v="7"/>
    <s v="unknows"/>
    <x v="10"/>
    <x v="1"/>
    <n v="59600"/>
    <n v="1000000"/>
    <x v="2781"/>
    <x v="2805"/>
    <x v="0"/>
    <x v="2320"/>
    <n v="19"/>
    <x v="12"/>
    <x v="88"/>
    <x v="0"/>
    <x v="1177"/>
  </r>
  <r>
    <s v="tt2357129"/>
    <x v="2770"/>
    <x v="2773"/>
    <n v="128"/>
    <x v="2"/>
    <n v="2.1333333333333333"/>
    <x v="2"/>
    <x v="3"/>
    <s v="unknows"/>
    <x v="34"/>
    <x v="0"/>
    <n v="101756"/>
    <n v="12000000"/>
    <x v="2782"/>
    <x v="2806"/>
    <x v="0"/>
    <x v="2395"/>
    <n v="25"/>
    <x v="1"/>
    <x v="88"/>
    <x v="0"/>
    <x v="1178"/>
  </r>
  <r>
    <s v="tt2357291"/>
    <x v="2771"/>
    <x v="2774"/>
    <n v="101"/>
    <x v="0"/>
    <n v="1.6833333333333333"/>
    <x v="1"/>
    <x v="1"/>
    <s v="Comedy"/>
    <x v="33"/>
    <x v="0"/>
    <n v="97916"/>
    <n v="103000000"/>
    <x v="2783"/>
    <x v="2807"/>
    <x v="3"/>
    <x v="2396"/>
    <n v="20"/>
    <x v="3"/>
    <x v="89"/>
    <x v="0"/>
    <x v="709"/>
  </r>
  <r>
    <s v="tt2359024"/>
    <x v="2772"/>
    <x v="2775"/>
    <n v="90"/>
    <x v="0"/>
    <n v="1.5"/>
    <x v="4"/>
    <x v="3"/>
    <s v="Thriller"/>
    <x v="1"/>
    <x v="1"/>
    <n v="77600"/>
    <n v="420000"/>
    <x v="2784"/>
    <x v="2808"/>
    <x v="1"/>
    <x v="2397"/>
    <n v="17"/>
    <x v="12"/>
    <x v="88"/>
    <x v="0"/>
    <x v="1179"/>
  </r>
  <r>
    <s v="tt2361317"/>
    <x v="2773"/>
    <x v="2776"/>
    <n v="129"/>
    <x v="2"/>
    <n v="2.15"/>
    <x v="5"/>
    <x v="6"/>
    <s v="Drama"/>
    <x v="0"/>
    <x v="0"/>
    <n v="59164"/>
    <n v="65000000"/>
    <x v="2785"/>
    <x v="2809"/>
    <x v="2"/>
    <x v="2328"/>
    <n v="13"/>
    <x v="0"/>
    <x v="103"/>
    <x v="0"/>
    <x v="731"/>
  </r>
  <r>
    <s v="tt2361509"/>
    <x v="2774"/>
    <x v="2777"/>
    <n v="121"/>
    <x v="2"/>
    <n v="2.0166666666666666"/>
    <x v="0"/>
    <x v="3"/>
    <s v="unknows"/>
    <x v="1"/>
    <x v="1"/>
    <n v="267598"/>
    <n v="35000000"/>
    <x v="2786"/>
    <x v="2810"/>
    <x v="3"/>
    <x v="2398"/>
    <n v="15"/>
    <x v="9"/>
    <x v="91"/>
    <x v="0"/>
    <x v="459"/>
  </r>
  <r>
    <s v="tt2364841"/>
    <x v="2775"/>
    <x v="2778"/>
    <n v="88"/>
    <x v="1"/>
    <n v="1.4666666666666666"/>
    <x v="4"/>
    <x v="9"/>
    <s v="Thriller"/>
    <x v="29"/>
    <x v="3"/>
    <n v="65271"/>
    <n v="30000000"/>
    <x v="2787"/>
    <x v="2811"/>
    <x v="0"/>
    <x v="2399"/>
    <n v="18"/>
    <x v="9"/>
    <x v="88"/>
    <x v="0"/>
    <x v="940"/>
  </r>
  <r>
    <s v="tt2369135"/>
    <x v="2776"/>
    <x v="2779"/>
    <n v="132"/>
    <x v="2"/>
    <n v="2.2000000000000002"/>
    <x v="5"/>
    <x v="6"/>
    <s v="Thriller"/>
    <x v="0"/>
    <x v="0"/>
    <n v="176540"/>
    <n v="66000000"/>
    <x v="2788"/>
    <x v="2812"/>
    <x v="3"/>
    <x v="2400"/>
    <n v="7"/>
    <x v="3"/>
    <x v="89"/>
    <x v="0"/>
    <x v="1180"/>
  </r>
  <r>
    <s v="tt2377322"/>
    <x v="2777"/>
    <x v="2780"/>
    <n v="118"/>
    <x v="0"/>
    <n v="1.9666666666666666"/>
    <x v="4"/>
    <x v="0"/>
    <s v="Horror"/>
    <x v="27"/>
    <x v="0"/>
    <n v="83909"/>
    <n v="30000000"/>
    <x v="2789"/>
    <x v="2813"/>
    <x v="0"/>
    <x v="2401"/>
    <n v="24"/>
    <x v="6"/>
    <x v="89"/>
    <x v="0"/>
    <x v="674"/>
  </r>
  <r>
    <s v="tt2379713"/>
    <x v="2778"/>
    <x v="2781"/>
    <n v="148"/>
    <x v="2"/>
    <n v="2.4666666666666668"/>
    <x v="5"/>
    <x v="5"/>
    <s v="Thriller"/>
    <x v="22"/>
    <x v="0"/>
    <n v="458218"/>
    <n v="245000000"/>
    <x v="2790"/>
    <x v="2814"/>
    <x v="3"/>
    <x v="2402"/>
    <n v="26"/>
    <x v="4"/>
    <x v="91"/>
    <x v="0"/>
    <x v="437"/>
  </r>
  <r>
    <s v="tt2380307"/>
    <x v="2779"/>
    <x v="2782"/>
    <n v="105"/>
    <x v="0"/>
    <n v="1.75"/>
    <x v="1"/>
    <x v="1"/>
    <s v="Drama"/>
    <x v="26"/>
    <x v="2"/>
    <n v="562843"/>
    <n v="175000000"/>
    <x v="2791"/>
    <x v="2815"/>
    <x v="3"/>
    <x v="2403"/>
    <n v="20"/>
    <x v="4"/>
    <x v="101"/>
    <x v="0"/>
    <x v="1181"/>
  </r>
  <r>
    <s v="tt2381111"/>
    <x v="2780"/>
    <x v="2783"/>
    <n v="117"/>
    <x v="0"/>
    <n v="1.95"/>
    <x v="3"/>
    <x v="7"/>
    <s v="unknows"/>
    <x v="15"/>
    <x v="1"/>
    <n v="147985"/>
    <n v="11000000"/>
    <x v="2792"/>
    <x v="2816"/>
    <x v="0"/>
    <x v="2404"/>
    <n v="26"/>
    <x v="1"/>
    <x v="91"/>
    <x v="0"/>
    <x v="1182"/>
  </r>
  <r>
    <s v="tt2381249"/>
    <x v="2781"/>
    <x v="2784"/>
    <n v="131"/>
    <x v="2"/>
    <n v="2.1833333333333331"/>
    <x v="5"/>
    <x v="5"/>
    <s v="Thriller"/>
    <x v="3"/>
    <x v="1"/>
    <n v="402382"/>
    <n v="150000000"/>
    <x v="2793"/>
    <x v="2817"/>
    <x v="3"/>
    <x v="2405"/>
    <n v="23"/>
    <x v="7"/>
    <x v="91"/>
    <x v="0"/>
    <x v="794"/>
  </r>
  <r>
    <s v="tt2381941"/>
    <x v="2782"/>
    <x v="2785"/>
    <n v="105"/>
    <x v="0"/>
    <n v="1.75"/>
    <x v="0"/>
    <x v="6"/>
    <s v="Drama"/>
    <x v="5"/>
    <x v="0"/>
    <n v="267427"/>
    <n v="50100000"/>
    <x v="2794"/>
    <x v="2818"/>
    <x v="3"/>
    <x v="2406"/>
    <n v="11"/>
    <x v="2"/>
    <x v="91"/>
    <x v="0"/>
    <x v="879"/>
  </r>
  <r>
    <s v="tt2381991"/>
    <x v="2783"/>
    <x v="2786"/>
    <n v="114"/>
    <x v="0"/>
    <n v="1.9"/>
    <x v="5"/>
    <x v="5"/>
    <s v="Drama"/>
    <x v="28"/>
    <x v="0"/>
    <n v="117049"/>
    <n v="115000000"/>
    <x v="2795"/>
    <x v="2819"/>
    <x v="0"/>
    <x v="2407"/>
    <n v="29"/>
    <x v="3"/>
    <x v="103"/>
    <x v="0"/>
    <x v="1183"/>
  </r>
  <r>
    <s v="tt2382320"/>
    <x v="2784"/>
    <x v="2787"/>
    <n v="163"/>
    <x v="2"/>
    <n v="2.7166666666666668"/>
    <x v="5"/>
    <x v="5"/>
    <s v="Thriller"/>
    <x v="21"/>
    <x v="1"/>
    <n v="431913"/>
    <n v="250000000"/>
    <x v="2796"/>
    <x v="2820"/>
    <x v="3"/>
    <x v="2408"/>
    <n v="28"/>
    <x v="9"/>
    <x v="109"/>
    <x v="0"/>
    <x v="1014"/>
  </r>
  <r>
    <s v="tt2382396"/>
    <x v="2785"/>
    <x v="2788"/>
    <n v="117"/>
    <x v="0"/>
    <n v="1.95"/>
    <x v="4"/>
    <x v="3"/>
    <s v="Thriller"/>
    <x v="22"/>
    <x v="0"/>
    <n v="50560"/>
    <n v="4000000"/>
    <x v="2797"/>
    <x v="2821"/>
    <x v="2"/>
    <x v="2023"/>
    <n v="30"/>
    <x v="10"/>
    <x v="88"/>
    <x v="0"/>
    <x v="843"/>
  </r>
  <r>
    <s v="tt2386490"/>
    <x v="2786"/>
    <x v="2789"/>
    <n v="104"/>
    <x v="0"/>
    <n v="1.7333333333333334"/>
    <x v="5"/>
    <x v="5"/>
    <s v="Animation"/>
    <x v="3"/>
    <x v="1"/>
    <n v="144245"/>
    <n v="129000000"/>
    <x v="2798"/>
    <x v="2822"/>
    <x v="3"/>
    <x v="2409"/>
    <n v="3"/>
    <x v="1"/>
    <x v="94"/>
    <x v="0"/>
    <x v="1086"/>
  </r>
  <r>
    <s v="tt2387433"/>
    <x v="2787"/>
    <x v="2790"/>
    <n v="97"/>
    <x v="0"/>
    <n v="1.6166666666666667"/>
    <x v="7"/>
    <x v="4"/>
    <s v="Thriller"/>
    <x v="33"/>
    <x v="0"/>
    <n v="78786"/>
    <n v="3500000"/>
    <x v="2799"/>
    <x v="2823"/>
    <x v="0"/>
    <x v="1645"/>
    <n v="21"/>
    <x v="2"/>
    <x v="88"/>
    <x v="0"/>
    <x v="815"/>
  </r>
  <r>
    <s v="tt2387499"/>
    <x v="2788"/>
    <x v="2791"/>
    <n v="105"/>
    <x v="0"/>
    <n v="1.75"/>
    <x v="5"/>
    <x v="2"/>
    <s v="unknows"/>
    <x v="32"/>
    <x v="3"/>
    <n v="66263"/>
    <n v="40000000"/>
    <x v="2800"/>
    <x v="2824"/>
    <x v="2"/>
    <x v="2410"/>
    <n v="19"/>
    <x v="4"/>
    <x v="103"/>
    <x v="0"/>
    <x v="817"/>
  </r>
  <r>
    <s v="tt2387559"/>
    <x v="2789"/>
    <x v="2792"/>
    <n v="105"/>
    <x v="0"/>
    <n v="1.75"/>
    <x v="0"/>
    <x v="3"/>
    <s v="unknows"/>
    <x v="33"/>
    <x v="0"/>
    <n v="82033"/>
    <n v="26000000"/>
    <x v="2801"/>
    <x v="2825"/>
    <x v="0"/>
    <x v="2411"/>
    <n v="3"/>
    <x v="5"/>
    <x v="88"/>
    <x v="0"/>
    <x v="1184"/>
  </r>
  <r>
    <s v="tt2388715"/>
    <x v="2790"/>
    <x v="2793"/>
    <n v="104"/>
    <x v="0"/>
    <n v="1.7333333333333334"/>
    <x v="7"/>
    <x v="9"/>
    <s v="Thriller"/>
    <x v="7"/>
    <x v="0"/>
    <n v="137279"/>
    <n v="5000000"/>
    <x v="2802"/>
    <x v="2826"/>
    <x v="0"/>
    <x v="2412"/>
    <n v="8"/>
    <x v="9"/>
    <x v="88"/>
    <x v="0"/>
    <x v="1185"/>
  </r>
  <r>
    <s v="tt2390361"/>
    <x v="2791"/>
    <x v="2794"/>
    <n v="93"/>
    <x v="0"/>
    <n v="1.55"/>
    <x v="0"/>
    <x v="3"/>
    <s v="Romance"/>
    <x v="16"/>
    <x v="1"/>
    <n v="65411"/>
    <n v="8000000"/>
    <x v="2803"/>
    <x v="2827"/>
    <x v="0"/>
    <x v="1569"/>
    <n v="7"/>
    <x v="9"/>
    <x v="88"/>
    <x v="0"/>
    <x v="1186"/>
  </r>
  <r>
    <s v="tt2395427"/>
    <x v="2792"/>
    <x v="2795"/>
    <n v="141"/>
    <x v="2"/>
    <n v="2.35"/>
    <x v="5"/>
    <x v="5"/>
    <s v="Sci-Fi"/>
    <x v="21"/>
    <x v="1"/>
    <n v="903913"/>
    <n v="250000000"/>
    <x v="2804"/>
    <x v="2828"/>
    <x v="3"/>
    <x v="2413"/>
    <n v="13"/>
    <x v="8"/>
    <x v="91"/>
    <x v="0"/>
    <x v="632"/>
  </r>
  <r>
    <s v="tt2397535"/>
    <x v="2793"/>
    <x v="2796"/>
    <n v="97"/>
    <x v="0"/>
    <n v="1.6166666666666667"/>
    <x v="5"/>
    <x v="3"/>
    <s v="Sci-Fi"/>
    <x v="3"/>
    <x v="1"/>
    <n v="296243"/>
    <n v="5100000"/>
    <x v="2805"/>
    <x v="2829"/>
    <x v="2"/>
    <x v="2311"/>
    <n v="8"/>
    <x v="3"/>
    <x v="89"/>
    <x v="0"/>
    <x v="706"/>
  </r>
  <r>
    <s v="tt2401878"/>
    <x v="2794"/>
    <x v="2797"/>
    <n v="90"/>
    <x v="0"/>
    <n v="1.5"/>
    <x v="11"/>
    <x v="2"/>
    <s v="Drama"/>
    <x v="21"/>
    <x v="1"/>
    <n v="74414"/>
    <n v="8000000"/>
    <x v="2806"/>
    <x v="2830"/>
    <x v="2"/>
    <x v="2004"/>
    <n v="4"/>
    <x v="9"/>
    <x v="91"/>
    <x v="0"/>
    <x v="1187"/>
  </r>
  <r>
    <s v="tt2402157"/>
    <x v="2795"/>
    <x v="2798"/>
    <n v="108"/>
    <x v="0"/>
    <n v="1.8"/>
    <x v="5"/>
    <x v="16"/>
    <s v="unknows"/>
    <x v="33"/>
    <x v="0"/>
    <n v="69820"/>
    <n v="15000000"/>
    <x v="2807"/>
    <x v="2831"/>
    <x v="0"/>
    <x v="2414"/>
    <n v="13"/>
    <x v="10"/>
    <x v="89"/>
    <x v="0"/>
    <x v="164"/>
  </r>
  <r>
    <s v="tt2402927"/>
    <x v="2796"/>
    <x v="2799"/>
    <n v="118"/>
    <x v="0"/>
    <n v="1.9666666666666666"/>
    <x v="3"/>
    <x v="7"/>
    <s v="unknows"/>
    <x v="14"/>
    <x v="1"/>
    <n v="138398"/>
    <n v="11800000"/>
    <x v="2808"/>
    <x v="2832"/>
    <x v="0"/>
    <x v="2415"/>
    <n v="17"/>
    <x v="12"/>
    <x v="91"/>
    <x v="0"/>
    <x v="615"/>
  </r>
  <r>
    <s v="tt2404233"/>
    <x v="2797"/>
    <x v="2800"/>
    <n v="127"/>
    <x v="2"/>
    <n v="2.1166666666666667"/>
    <x v="5"/>
    <x v="5"/>
    <s v="Drama"/>
    <x v="35"/>
    <x v="3"/>
    <n v="123324"/>
    <n v="140000000"/>
    <x v="2809"/>
    <x v="2833"/>
    <x v="0"/>
    <x v="2416"/>
    <n v="24"/>
    <x v="2"/>
    <x v="103"/>
    <x v="0"/>
    <x v="261"/>
  </r>
  <r>
    <s v="tt2404311"/>
    <x v="2798"/>
    <x v="2801"/>
    <n v="111"/>
    <x v="0"/>
    <n v="1.85"/>
    <x v="0"/>
    <x v="6"/>
    <s v="Thriller"/>
    <x v="33"/>
    <x v="0"/>
    <n v="121382"/>
    <n v="30000000"/>
    <x v="2810"/>
    <x v="2834"/>
    <x v="0"/>
    <x v="2417"/>
    <n v="10"/>
    <x v="9"/>
    <x v="88"/>
    <x v="0"/>
    <x v="339"/>
  </r>
  <r>
    <s v="tt2404425"/>
    <x v="2799"/>
    <x v="2802"/>
    <n v="109"/>
    <x v="0"/>
    <n v="1.8166666666666667"/>
    <x v="2"/>
    <x v="3"/>
    <s v="History"/>
    <x v="21"/>
    <x v="1"/>
    <n v="61929"/>
    <n v="11000000"/>
    <x v="2811"/>
    <x v="2835"/>
    <x v="0"/>
    <x v="2388"/>
    <n v="9"/>
    <x v="2"/>
    <x v="91"/>
    <x v="0"/>
    <x v="1188"/>
  </r>
  <r>
    <s v="tt2404435"/>
    <x v="2800"/>
    <x v="2803"/>
    <n v="132"/>
    <x v="2"/>
    <n v="2.2000000000000002"/>
    <x v="5"/>
    <x v="5"/>
    <s v="Drama"/>
    <x v="17"/>
    <x v="0"/>
    <n v="223920"/>
    <n v="90000000"/>
    <x v="2812"/>
    <x v="2836"/>
    <x v="0"/>
    <x v="2418"/>
    <n v="8"/>
    <x v="9"/>
    <x v="103"/>
    <x v="0"/>
    <x v="409"/>
  </r>
  <r>
    <s v="tt2404461"/>
    <x v="2801"/>
    <x v="2804"/>
    <n v="130"/>
    <x v="2"/>
    <n v="2.1666666666666665"/>
    <x v="3"/>
    <x v="9"/>
    <s v="unknows"/>
    <x v="8"/>
    <x v="1"/>
    <n v="50335"/>
    <n v="11000000"/>
    <x v="2813"/>
    <x v="2837"/>
    <x v="1"/>
    <x v="2397"/>
    <n v="17"/>
    <x v="12"/>
    <x v="88"/>
    <x v="0"/>
    <x v="1120"/>
  </r>
  <r>
    <s v="tt2404463"/>
    <x v="2802"/>
    <x v="2805"/>
    <n v="117"/>
    <x v="0"/>
    <n v="1.95"/>
    <x v="5"/>
    <x v="2"/>
    <s v="Crime"/>
    <x v="5"/>
    <x v="0"/>
    <n v="179068"/>
    <n v="43000000"/>
    <x v="2814"/>
    <x v="2838"/>
    <x v="3"/>
    <x v="2419"/>
    <n v="23"/>
    <x v="6"/>
    <x v="88"/>
    <x v="0"/>
    <x v="985"/>
  </r>
  <r>
    <s v="tt2406566"/>
    <x v="2803"/>
    <x v="2806"/>
    <n v="115"/>
    <x v="0"/>
    <n v="1.9166666666666667"/>
    <x v="5"/>
    <x v="16"/>
    <s v="unknows"/>
    <x v="13"/>
    <x v="0"/>
    <n v="203074"/>
    <n v="30000000"/>
    <x v="2815"/>
    <x v="2839"/>
    <x v="0"/>
    <x v="2420"/>
    <m/>
    <x v="11"/>
    <x v="124"/>
    <x v="0"/>
    <x v="975"/>
  </r>
  <r>
    <s v="tt2431286"/>
    <x v="2804"/>
    <x v="2807"/>
    <n v="98"/>
    <x v="0"/>
    <n v="1.6333333333333333"/>
    <x v="2"/>
    <x v="2"/>
    <s v="Drama"/>
    <x v="2"/>
    <x v="1"/>
    <n v="102896"/>
    <n v="12000000"/>
    <x v="2816"/>
    <x v="2840"/>
    <x v="0"/>
    <x v="2421"/>
    <n v="31"/>
    <x v="10"/>
    <x v="88"/>
    <x v="0"/>
    <x v="165"/>
  </r>
  <r>
    <s v="tt2436386"/>
    <x v="2805"/>
    <x v="2808"/>
    <n v="106"/>
    <x v="0"/>
    <n v="1.7666666666666666"/>
    <x v="3"/>
    <x v="9"/>
    <s v="Sci-Fi"/>
    <x v="33"/>
    <x v="0"/>
    <n v="83200"/>
    <n v="12000000"/>
    <x v="2817"/>
    <x v="2841"/>
    <x v="0"/>
    <x v="2378"/>
    <n v="28"/>
    <x v="1"/>
    <x v="91"/>
    <x v="0"/>
    <x v="1189"/>
  </r>
  <r>
    <s v="tt2446042"/>
    <x v="2806"/>
    <x v="2809"/>
    <n v="108"/>
    <x v="0"/>
    <n v="1.8"/>
    <x v="5"/>
    <x v="6"/>
    <s v="Thriller"/>
    <x v="34"/>
    <x v="0"/>
    <n v="201038"/>
    <n v="48000000"/>
    <x v="2818"/>
    <x v="2842"/>
    <x v="3"/>
    <x v="1489"/>
    <n v="16"/>
    <x v="0"/>
    <x v="89"/>
    <x v="0"/>
    <x v="915"/>
  </r>
  <r>
    <s v="tt2446980"/>
    <x v="2807"/>
    <x v="2810"/>
    <n v="124"/>
    <x v="2"/>
    <n v="2.0666666666666669"/>
    <x v="2"/>
    <x v="3"/>
    <s v="unknows"/>
    <x v="5"/>
    <x v="0"/>
    <n v="142696"/>
    <n v="60000000"/>
    <x v="2819"/>
    <x v="2843"/>
    <x v="0"/>
    <x v="2422"/>
    <n v="13"/>
    <x v="0"/>
    <x v="91"/>
    <x v="0"/>
    <x v="359"/>
  </r>
  <r>
    <s v="tt2452244"/>
    <x v="2808"/>
    <x v="2811"/>
    <n v="89"/>
    <x v="1"/>
    <n v="1.4833333333333334"/>
    <x v="0"/>
    <x v="0"/>
    <s v="Musical"/>
    <x v="32"/>
    <x v="3"/>
    <n v="72772"/>
    <n v="31000000"/>
    <x v="2820"/>
    <x v="2844"/>
    <x v="0"/>
    <x v="2423"/>
    <n v="11"/>
    <x v="2"/>
    <x v="94"/>
    <x v="0"/>
    <x v="978"/>
  </r>
  <r>
    <s v="tt2461150"/>
    <x v="2809"/>
    <x v="2812"/>
    <n v="95"/>
    <x v="0"/>
    <n v="1.5833333333333333"/>
    <x v="2"/>
    <x v="2"/>
    <s v="Crime"/>
    <x v="24"/>
    <x v="3"/>
    <n v="57969"/>
    <n v="25000000"/>
    <x v="2821"/>
    <x v="2845"/>
    <x v="1"/>
    <x v="2007"/>
    <n v="3"/>
    <x v="9"/>
    <x v="91"/>
    <x v="0"/>
    <x v="625"/>
  </r>
  <r>
    <s v="tt2463208"/>
    <x v="2810"/>
    <x v="2813"/>
    <n v="106"/>
    <x v="0"/>
    <n v="1.7666666666666666"/>
    <x v="5"/>
    <x v="5"/>
    <s v="Comedy"/>
    <x v="13"/>
    <x v="0"/>
    <n v="222143"/>
    <n v="116000000"/>
    <x v="12"/>
    <x v="2846"/>
    <x v="2"/>
    <x v="2424"/>
    <n v="28"/>
    <x v="2"/>
    <x v="114"/>
    <x v="0"/>
    <x v="543"/>
  </r>
  <r>
    <s v="tt2479478"/>
    <x v="2811"/>
    <x v="2814"/>
    <n v="119"/>
    <x v="0"/>
    <n v="1.9833333333333334"/>
    <x v="5"/>
    <x v="5"/>
    <s v="Comedy"/>
    <x v="56"/>
    <x v="3"/>
    <n v="52448"/>
    <n v="60000000"/>
    <x v="12"/>
    <x v="2847"/>
    <x v="2"/>
    <x v="2425"/>
    <n v="6"/>
    <x v="0"/>
    <x v="91"/>
    <x v="0"/>
    <x v="362"/>
  </r>
  <r>
    <s v="tt2488496"/>
    <x v="2812"/>
    <x v="2815"/>
    <n v="138"/>
    <x v="2"/>
    <n v="2.2999999999999998"/>
    <x v="5"/>
    <x v="5"/>
    <s v="Sci-Fi"/>
    <x v="10"/>
    <x v="1"/>
    <n v="960165"/>
    <n v="245000000"/>
    <x v="2822"/>
    <x v="2848"/>
    <x v="3"/>
    <x v="2426"/>
    <n v="14"/>
    <x v="0"/>
    <x v="91"/>
    <x v="0"/>
    <x v="557"/>
  </r>
  <r>
    <s v="tt2494362"/>
    <x v="2813"/>
    <x v="2816"/>
    <n v="132"/>
    <x v="2"/>
    <n v="2.2000000000000002"/>
    <x v="3"/>
    <x v="10"/>
    <s v="Western"/>
    <x v="1"/>
    <x v="1"/>
    <n v="113176"/>
    <n v="1800000"/>
    <x v="2823"/>
    <x v="2849"/>
    <x v="2"/>
    <x v="2427"/>
    <n v="1"/>
    <x v="4"/>
    <x v="91"/>
    <x v="0"/>
    <x v="1190"/>
  </r>
  <r>
    <s v="tt2503944"/>
    <x v="2814"/>
    <x v="2817"/>
    <n v="101"/>
    <x v="0"/>
    <n v="1.6833333333333333"/>
    <x v="0"/>
    <x v="3"/>
    <s v="unknows"/>
    <x v="5"/>
    <x v="0"/>
    <n v="129414"/>
    <n v="20000000"/>
    <x v="2824"/>
    <x v="2850"/>
    <x v="0"/>
    <x v="2428"/>
    <n v="18"/>
    <x v="4"/>
    <x v="91"/>
    <x v="0"/>
    <x v="999"/>
  </r>
  <r>
    <s v="tt2510894"/>
    <x v="2815"/>
    <x v="2818"/>
    <n v="89"/>
    <x v="1"/>
    <n v="1.4833333333333334"/>
    <x v="1"/>
    <x v="1"/>
    <s v="Comedy"/>
    <x v="5"/>
    <x v="0"/>
    <n v="138628"/>
    <n v="80000000"/>
    <x v="2825"/>
    <x v="2851"/>
    <x v="3"/>
    <x v="2429"/>
    <n v="21"/>
    <x v="9"/>
    <x v="91"/>
    <x v="0"/>
    <x v="821"/>
  </r>
  <r>
    <s v="tt2527336"/>
    <x v="2816"/>
    <x v="2819"/>
    <n v="152"/>
    <x v="2"/>
    <n v="2.5333333333333332"/>
    <x v="5"/>
    <x v="5"/>
    <s v="Fantasy"/>
    <x v="17"/>
    <x v="0"/>
    <n v="659562"/>
    <n v="317000000"/>
    <x v="2826"/>
    <x v="2852"/>
    <x v="3"/>
    <x v="2430"/>
    <n v="9"/>
    <x v="0"/>
    <x v="101"/>
    <x v="0"/>
    <x v="652"/>
  </r>
  <r>
    <s v="tt2527338"/>
    <x v="2817"/>
    <x v="2820"/>
    <n v="141"/>
    <x v="2"/>
    <n v="2.35"/>
    <x v="5"/>
    <x v="5"/>
    <s v="Fantasy"/>
    <x v="0"/>
    <x v="0"/>
    <n v="479993"/>
    <n v="275000000"/>
    <x v="2827"/>
    <x v="2853"/>
    <x v="3"/>
    <x v="2431"/>
    <n v="16"/>
    <x v="0"/>
    <x v="94"/>
    <x v="0"/>
    <x v="557"/>
  </r>
  <r>
    <s v="tt2531344"/>
    <x v="2818"/>
    <x v="2821"/>
    <n v="102"/>
    <x v="0"/>
    <n v="1.7"/>
    <x v="0"/>
    <x v="3"/>
    <s v="unknows"/>
    <x v="27"/>
    <x v="0"/>
    <n v="83492"/>
    <n v="21000000"/>
    <x v="2828"/>
    <x v="2854"/>
    <x v="0"/>
    <x v="2432"/>
    <n v="10"/>
    <x v="3"/>
    <x v="115"/>
    <x v="0"/>
    <x v="1191"/>
  </r>
  <r>
    <s v="tt2543164"/>
    <x v="2819"/>
    <x v="2822"/>
    <n v="116"/>
    <x v="0"/>
    <n v="1.9333333333333333"/>
    <x v="3"/>
    <x v="9"/>
    <s v="Sci-Fi"/>
    <x v="4"/>
    <x v="1"/>
    <n v="742739"/>
    <n v="47000000"/>
    <x v="2829"/>
    <x v="2855"/>
    <x v="3"/>
    <x v="2433"/>
    <n v="1"/>
    <x v="9"/>
    <x v="103"/>
    <x v="0"/>
    <x v="926"/>
  </r>
  <r>
    <s v="tt2543472"/>
    <x v="2820"/>
    <x v="2823"/>
    <n v="113"/>
    <x v="0"/>
    <n v="1.8833333333333333"/>
    <x v="3"/>
    <x v="19"/>
    <s v="unknows"/>
    <x v="4"/>
    <x v="1"/>
    <n v="174236"/>
    <n v="20000000"/>
    <x v="2830"/>
    <x v="2856"/>
    <x v="3"/>
    <x v="2434"/>
    <n v="14"/>
    <x v="5"/>
    <x v="101"/>
    <x v="0"/>
    <x v="1092"/>
  </r>
  <r>
    <s v="tt2547584"/>
    <x v="2821"/>
    <x v="2824"/>
    <n v="133"/>
    <x v="2"/>
    <n v="2.2166666666666668"/>
    <x v="3"/>
    <x v="7"/>
    <s v="unknows"/>
    <x v="14"/>
    <x v="1"/>
    <n v="59285"/>
    <n v="20000000"/>
    <x v="2831"/>
    <x v="2857"/>
    <x v="1"/>
    <x v="2433"/>
    <n v="1"/>
    <x v="9"/>
    <x v="103"/>
    <x v="0"/>
    <x v="909"/>
  </r>
  <r>
    <s v="tt2548396"/>
    <x v="2822"/>
    <x v="2825"/>
    <n v="102"/>
    <x v="0"/>
    <n v="1.7"/>
    <x v="5"/>
    <x v="10"/>
    <s v="Sci-Fi"/>
    <x v="38"/>
    <x v="3"/>
    <n v="110859"/>
    <n v="45000000"/>
    <x v="12"/>
    <x v="2858"/>
    <x v="2"/>
    <x v="2435"/>
    <n v="4"/>
    <x v="2"/>
    <x v="115"/>
    <x v="0"/>
    <x v="1192"/>
  </r>
  <r>
    <s v="tt2554274"/>
    <x v="2823"/>
    <x v="2826"/>
    <n v="119"/>
    <x v="0"/>
    <n v="1.9833333333333334"/>
    <x v="3"/>
    <x v="10"/>
    <s v="Mystery"/>
    <x v="7"/>
    <x v="0"/>
    <n v="155814"/>
    <n v="55000000"/>
    <x v="2832"/>
    <x v="2859"/>
    <x v="0"/>
    <x v="2436"/>
    <n v="25"/>
    <x v="9"/>
    <x v="91"/>
    <x v="0"/>
    <x v="351"/>
  </r>
  <r>
    <s v="tt2557478"/>
    <x v="2824"/>
    <x v="2827"/>
    <n v="111"/>
    <x v="0"/>
    <n v="1.85"/>
    <x v="5"/>
    <x v="5"/>
    <s v="Sci-Fi"/>
    <x v="29"/>
    <x v="3"/>
    <n v="124306"/>
    <n v="150000000"/>
    <x v="2833"/>
    <x v="2860"/>
    <x v="3"/>
    <x v="2437"/>
    <n v="21"/>
    <x v="3"/>
    <x v="115"/>
    <x v="0"/>
    <x v="1193"/>
  </r>
  <r>
    <s v="tt2557490"/>
    <x v="2825"/>
    <x v="2828"/>
    <n v="116"/>
    <x v="0"/>
    <n v="1.9333333333333333"/>
    <x v="0"/>
    <x v="12"/>
    <s v="unknows"/>
    <x v="28"/>
    <x v="0"/>
    <n v="195629"/>
    <n v="40000000"/>
    <x v="2834"/>
    <x v="2861"/>
    <x v="0"/>
    <x v="2438"/>
    <n v="15"/>
    <x v="12"/>
    <x v="89"/>
    <x v="0"/>
    <x v="1084"/>
  </r>
  <r>
    <s v="tt2561572"/>
    <x v="2826"/>
    <x v="2829"/>
    <n v="100"/>
    <x v="0"/>
    <n v="1.6666666666666667"/>
    <x v="0"/>
    <x v="6"/>
    <s v="unknows"/>
    <x v="34"/>
    <x v="0"/>
    <n v="144414"/>
    <n v="40000000"/>
    <x v="2835"/>
    <x v="2862"/>
    <x v="0"/>
    <x v="2439"/>
    <n v="16"/>
    <x v="3"/>
    <x v="91"/>
    <x v="0"/>
    <x v="1194"/>
  </r>
  <r>
    <s v="tt2562232"/>
    <x v="2827"/>
    <x v="2830"/>
    <n v="119"/>
    <x v="0"/>
    <n v="1.9833333333333334"/>
    <x v="0"/>
    <x v="3"/>
    <s v="unknows"/>
    <x v="8"/>
    <x v="1"/>
    <n v="655029"/>
    <n v="18000000"/>
    <x v="2836"/>
    <x v="2863"/>
    <x v="0"/>
    <x v="2440"/>
    <n v="27"/>
    <x v="10"/>
    <x v="89"/>
    <x v="0"/>
    <x v="486"/>
  </r>
  <r>
    <s v="tt2567026"/>
    <x v="2828"/>
    <x v="2831"/>
    <n v="113"/>
    <x v="0"/>
    <n v="1.8833333333333333"/>
    <x v="1"/>
    <x v="19"/>
    <s v="Fantasy"/>
    <x v="27"/>
    <x v="0"/>
    <n v="118524"/>
    <n v="170000000"/>
    <x v="2837"/>
    <x v="2864"/>
    <x v="3"/>
    <x v="2441"/>
    <n v="10"/>
    <x v="12"/>
    <x v="103"/>
    <x v="0"/>
    <x v="947"/>
  </r>
  <r>
    <s v="tt2568862"/>
    <x v="2829"/>
    <x v="2832"/>
    <n v="96"/>
    <x v="0"/>
    <n v="1.6"/>
    <x v="0"/>
    <x v="6"/>
    <s v="unknows"/>
    <x v="5"/>
    <x v="0"/>
    <n v="89888"/>
    <n v="25000000"/>
    <x v="2838"/>
    <x v="2865"/>
    <x v="0"/>
    <x v="2442"/>
    <n v="1"/>
    <x v="8"/>
    <x v="101"/>
    <x v="0"/>
    <x v="575"/>
  </r>
  <r>
    <s v="tt2582496"/>
    <x v="2830"/>
    <x v="2833"/>
    <n v="105"/>
    <x v="0"/>
    <n v="1.75"/>
    <x v="0"/>
    <x v="3"/>
    <s v="Romance"/>
    <x v="8"/>
    <x v="1"/>
    <n v="136512"/>
    <n v="8000000"/>
    <x v="2839"/>
    <x v="2866"/>
    <x v="1"/>
    <x v="2443"/>
    <n v="25"/>
    <x v="1"/>
    <x v="91"/>
    <x v="0"/>
    <x v="1195"/>
  </r>
  <r>
    <s v="tt2582782"/>
    <x v="2831"/>
    <x v="2834"/>
    <n v="102"/>
    <x v="0"/>
    <n v="1.7"/>
    <x v="4"/>
    <x v="3"/>
    <s v="Thriller"/>
    <x v="2"/>
    <x v="1"/>
    <n v="245261"/>
    <n v="12000000"/>
    <x v="2840"/>
    <x v="2867"/>
    <x v="0"/>
    <x v="2444"/>
    <n v="16"/>
    <x v="12"/>
    <x v="103"/>
    <x v="0"/>
    <x v="1196"/>
  </r>
  <r>
    <s v="tt2582802"/>
    <x v="2832"/>
    <x v="2835"/>
    <n v="106"/>
    <x v="0"/>
    <n v="1.7666666666666666"/>
    <x v="3"/>
    <x v="8"/>
    <s v="unknows"/>
    <x v="25"/>
    <x v="2"/>
    <n v="942756"/>
    <n v="3300000"/>
    <x v="2841"/>
    <x v="2868"/>
    <x v="0"/>
    <x v="2445"/>
    <n v="16"/>
    <x v="1"/>
    <x v="89"/>
    <x v="0"/>
    <x v="890"/>
  </r>
  <r>
    <s v="tt2582846"/>
    <x v="2833"/>
    <x v="2836"/>
    <n v="126"/>
    <x v="2"/>
    <n v="2.1"/>
    <x v="3"/>
    <x v="7"/>
    <s v="unknows"/>
    <x v="8"/>
    <x v="1"/>
    <n v="394247"/>
    <n v="12000000"/>
    <x v="2842"/>
    <x v="2869"/>
    <x v="3"/>
    <x v="2179"/>
    <n v="16"/>
    <x v="12"/>
    <x v="89"/>
    <x v="0"/>
    <x v="1197"/>
  </r>
  <r>
    <s v="tt2584384"/>
    <x v="2834"/>
    <x v="2837"/>
    <n v="108"/>
    <x v="0"/>
    <n v="1.8"/>
    <x v="0"/>
    <x v="3"/>
    <s v="War"/>
    <x v="4"/>
    <x v="1"/>
    <n v="425296"/>
    <n v="14000000"/>
    <x v="2843"/>
    <x v="2870"/>
    <x v="0"/>
    <x v="2446"/>
    <n v="8"/>
    <x v="9"/>
    <x v="94"/>
    <x v="0"/>
    <x v="891"/>
  </r>
  <r>
    <s v="tt2592614"/>
    <x v="2835"/>
    <x v="2838"/>
    <n v="107"/>
    <x v="0"/>
    <n v="1.7833333333333334"/>
    <x v="5"/>
    <x v="10"/>
    <s v="Sci-Fi"/>
    <x v="38"/>
    <x v="3"/>
    <n v="99114"/>
    <n v="40000000"/>
    <x v="2844"/>
    <x v="2871"/>
    <x v="3"/>
    <x v="2328"/>
    <n v="13"/>
    <x v="0"/>
    <x v="103"/>
    <x v="0"/>
    <x v="300"/>
  </r>
  <r>
    <s v="tt2631186"/>
    <x v="2836"/>
    <x v="2839"/>
    <n v="159"/>
    <x v="2"/>
    <n v="2.65"/>
    <x v="5"/>
    <x v="3"/>
    <s v="unknows"/>
    <x v="9"/>
    <x v="2"/>
    <n v="132890"/>
    <n v="18026148"/>
    <x v="2845"/>
    <x v="2872"/>
    <x v="1"/>
    <x v="2447"/>
    <n v="9"/>
    <x v="7"/>
    <x v="91"/>
    <x v="0"/>
    <x v="1198"/>
  </r>
  <r>
    <s v="tt2637276"/>
    <x v="2837"/>
    <x v="2840"/>
    <n v="115"/>
    <x v="0"/>
    <n v="1.9166666666666667"/>
    <x v="0"/>
    <x v="11"/>
    <s v="unknows"/>
    <x v="33"/>
    <x v="0"/>
    <n v="225590"/>
    <n v="68000000"/>
    <x v="2846"/>
    <x v="2873"/>
    <x v="3"/>
    <x v="2448"/>
    <n v="25"/>
    <x v="6"/>
    <x v="91"/>
    <x v="0"/>
    <x v="1084"/>
  </r>
  <r>
    <s v="tt2649554"/>
    <x v="2838"/>
    <x v="2841"/>
    <n v="112"/>
    <x v="0"/>
    <n v="1.8666666666666667"/>
    <x v="3"/>
    <x v="9"/>
    <s v="Sci-Fi"/>
    <x v="5"/>
    <x v="0"/>
    <n v="83229"/>
    <n v="18000000"/>
    <x v="2847"/>
    <x v="2874"/>
    <x v="2"/>
    <x v="428"/>
    <m/>
    <x v="11"/>
    <x v="44"/>
    <x v="0"/>
    <x v="1096"/>
  </r>
  <r>
    <s v="tt2660888"/>
    <x v="2839"/>
    <x v="2842"/>
    <n v="122"/>
    <x v="2"/>
    <n v="2.0333333333333332"/>
    <x v="5"/>
    <x v="5"/>
    <s v="Sci-Fi"/>
    <x v="16"/>
    <x v="1"/>
    <n v="255103"/>
    <n v="185000000"/>
    <x v="2848"/>
    <x v="2875"/>
    <x v="3"/>
    <x v="2449"/>
    <n v="20"/>
    <x v="7"/>
    <x v="103"/>
    <x v="0"/>
    <x v="752"/>
  </r>
  <r>
    <s v="tt2671706"/>
    <x v="2840"/>
    <x v="2843"/>
    <n v="139"/>
    <x v="2"/>
    <n v="2.3166666666666669"/>
    <x v="3"/>
    <x v="11"/>
    <s v="unknows"/>
    <x v="14"/>
    <x v="1"/>
    <n v="115017"/>
    <n v="24000000"/>
    <x v="2849"/>
    <x v="2876"/>
    <x v="0"/>
    <x v="2318"/>
    <n v="6"/>
    <x v="0"/>
    <x v="103"/>
    <x v="0"/>
    <x v="698"/>
  </r>
  <r>
    <s v="tt2674426"/>
    <x v="2841"/>
    <x v="2844"/>
    <n v="110"/>
    <x v="0"/>
    <n v="1.8333333333333333"/>
    <x v="3"/>
    <x v="7"/>
    <s v="unknows"/>
    <x v="3"/>
    <x v="1"/>
    <n v="276816"/>
    <n v="20000000"/>
    <x v="2850"/>
    <x v="2877"/>
    <x v="3"/>
    <x v="2450"/>
    <n v="23"/>
    <x v="12"/>
    <x v="103"/>
    <x v="0"/>
    <x v="1199"/>
  </r>
  <r>
    <s v="tt2679042"/>
    <x v="2842"/>
    <x v="2845"/>
    <n v="96"/>
    <x v="0"/>
    <n v="1.6"/>
    <x v="5"/>
    <x v="6"/>
    <s v="Thriller"/>
    <x v="36"/>
    <x v="3"/>
    <n v="94409"/>
    <n v="35000000"/>
    <x v="2851"/>
    <x v="2878"/>
    <x v="0"/>
    <x v="2451"/>
    <n v="13"/>
    <x v="10"/>
    <x v="91"/>
    <x v="0"/>
    <x v="1200"/>
  </r>
  <r>
    <s v="tt2692250"/>
    <x v="2843"/>
    <x v="2846"/>
    <n v="98"/>
    <x v="0"/>
    <n v="1.6333333333333333"/>
    <x v="1"/>
    <x v="2"/>
    <s v="Family"/>
    <x v="27"/>
    <x v="0"/>
    <n v="132076"/>
    <n v="127000000"/>
    <x v="2852"/>
    <x v="2879"/>
    <x v="3"/>
    <x v="1811"/>
    <n v="17"/>
    <x v="0"/>
    <x v="89"/>
    <x v="0"/>
    <x v="543"/>
  </r>
  <r>
    <s v="tt2692904"/>
    <x v="2844"/>
    <x v="2847"/>
    <n v="85"/>
    <x v="1"/>
    <n v="1.4166666666666667"/>
    <x v="3"/>
    <x v="11"/>
    <s v="unknows"/>
    <x v="1"/>
    <x v="1"/>
    <n v="156920"/>
    <n v="2000000"/>
    <x v="2853"/>
    <x v="2880"/>
    <x v="1"/>
    <x v="2301"/>
    <n v="2"/>
    <x v="9"/>
    <x v="88"/>
    <x v="0"/>
    <x v="1131"/>
  </r>
  <r>
    <s v="tt2704998"/>
    <x v="2845"/>
    <x v="2848"/>
    <n v="100"/>
    <x v="0"/>
    <n v="1.6666666666666667"/>
    <x v="5"/>
    <x v="5"/>
    <s v="Comedy"/>
    <x v="17"/>
    <x v="0"/>
    <n v="250248"/>
    <n v="37000000"/>
    <x v="2854"/>
    <x v="2881"/>
    <x v="0"/>
    <x v="2452"/>
    <n v="15"/>
    <x v="2"/>
    <x v="115"/>
    <x v="0"/>
    <x v="1201"/>
  </r>
  <r>
    <s v="tt2709692"/>
    <x v="2846"/>
    <x v="2849"/>
    <n v="85"/>
    <x v="1"/>
    <n v="1.4166666666666667"/>
    <x v="11"/>
    <x v="2"/>
    <s v="Family"/>
    <x v="0"/>
    <x v="0"/>
    <n v="80639"/>
    <n v="75000000"/>
    <x v="2855"/>
    <x v="2882"/>
    <x v="3"/>
    <x v="2453"/>
    <n v="3"/>
    <x v="5"/>
    <x v="115"/>
    <x v="0"/>
    <x v="1202"/>
  </r>
  <r>
    <s v="tt2709768"/>
    <x v="2847"/>
    <x v="2850"/>
    <n v="87"/>
    <x v="1"/>
    <n v="1.45"/>
    <x v="1"/>
    <x v="1"/>
    <s v="Comedy"/>
    <x v="7"/>
    <x v="0"/>
    <n v="212840"/>
    <n v="75000000"/>
    <x v="2856"/>
    <x v="2883"/>
    <x v="3"/>
    <x v="2454"/>
    <n v="16"/>
    <x v="6"/>
    <x v="103"/>
    <x v="0"/>
    <x v="1203"/>
  </r>
  <r>
    <s v="tt2713180"/>
    <x v="2848"/>
    <x v="2851"/>
    <n v="134"/>
    <x v="2"/>
    <n v="2.2333333333333334"/>
    <x v="5"/>
    <x v="3"/>
    <s v="War"/>
    <x v="2"/>
    <x v="1"/>
    <n v="528307"/>
    <n v="68000000"/>
    <x v="2857"/>
    <x v="2884"/>
    <x v="3"/>
    <x v="2455"/>
    <n v="15"/>
    <x v="4"/>
    <x v="89"/>
    <x v="0"/>
    <x v="688"/>
  </r>
  <r>
    <s v="tt2717822"/>
    <x v="2849"/>
    <x v="2852"/>
    <n v="133"/>
    <x v="2"/>
    <n v="2.2166666666666668"/>
    <x v="5"/>
    <x v="6"/>
    <s v="Thriller"/>
    <x v="38"/>
    <x v="3"/>
    <n v="63070"/>
    <n v="70000000"/>
    <x v="2858"/>
    <x v="2885"/>
    <x v="2"/>
    <x v="2456"/>
    <n v="8"/>
    <x v="1"/>
    <x v="91"/>
    <x v="0"/>
    <x v="144"/>
  </r>
  <r>
    <s v="tt2719848"/>
    <x v="2850"/>
    <x v="2853"/>
    <n v="121"/>
    <x v="2"/>
    <n v="2.0166666666666666"/>
    <x v="5"/>
    <x v="5"/>
    <s v="Biography"/>
    <x v="1"/>
    <x v="1"/>
    <n v="227413"/>
    <n v="55000000"/>
    <x v="2859"/>
    <x v="2886"/>
    <x v="3"/>
    <x v="2457"/>
    <n v="2"/>
    <x v="9"/>
    <x v="91"/>
    <x v="0"/>
    <x v="980"/>
  </r>
  <r>
    <s v="tt2726560"/>
    <x v="2851"/>
    <x v="2854"/>
    <n v="123"/>
    <x v="2"/>
    <n v="2.0499999999999998"/>
    <x v="0"/>
    <x v="3"/>
    <s v="Romance"/>
    <x v="16"/>
    <x v="1"/>
    <n v="87050"/>
    <n v="34000000"/>
    <x v="2860"/>
    <x v="2887"/>
    <x v="0"/>
    <x v="2458"/>
    <n v="3"/>
    <x v="8"/>
    <x v="91"/>
    <x v="0"/>
    <x v="455"/>
  </r>
  <r>
    <s v="tt2752772"/>
    <x v="2852"/>
    <x v="2855"/>
    <n v="97"/>
    <x v="0"/>
    <n v="1.6166666666666667"/>
    <x v="7"/>
    <x v="9"/>
    <s v="Thriller"/>
    <x v="39"/>
    <x v="3"/>
    <n v="59325"/>
    <n v="10000000"/>
    <x v="2861"/>
    <x v="2888"/>
    <x v="0"/>
    <x v="2459"/>
    <n v="19"/>
    <x v="10"/>
    <x v="91"/>
    <x v="0"/>
    <x v="1204"/>
  </r>
  <r>
    <s v="tt2763304"/>
    <x v="2853"/>
    <x v="2856"/>
    <n v="117"/>
    <x v="0"/>
    <n v="1.95"/>
    <x v="0"/>
    <x v="6"/>
    <s v="Drama"/>
    <x v="14"/>
    <x v="1"/>
    <n v="130662"/>
    <n v="18000000"/>
    <x v="2862"/>
    <x v="2889"/>
    <x v="0"/>
    <x v="2460"/>
    <n v="22"/>
    <x v="1"/>
    <x v="101"/>
    <x v="0"/>
    <x v="272"/>
  </r>
  <r>
    <s v="tt2771200"/>
    <x v="382"/>
    <x v="382"/>
    <n v="129"/>
    <x v="2"/>
    <n v="2.15"/>
    <x v="1"/>
    <x v="19"/>
    <s v="Fantasy"/>
    <x v="1"/>
    <x v="1"/>
    <n v="327211"/>
    <n v="160000000"/>
    <x v="2863"/>
    <x v="2890"/>
    <x v="3"/>
    <x v="2461"/>
    <n v="23"/>
    <x v="2"/>
    <x v="101"/>
    <x v="0"/>
    <x v="602"/>
  </r>
  <r>
    <s v="tt2771372"/>
    <x v="2854"/>
    <x v="2857"/>
    <n v="107"/>
    <x v="0"/>
    <n v="1.7833333333333334"/>
    <x v="4"/>
    <x v="3"/>
    <s v="Mystery"/>
    <x v="13"/>
    <x v="0"/>
    <n v="54222"/>
    <n v="6000000"/>
    <x v="2864"/>
    <x v="2891"/>
    <x v="2"/>
    <x v="2311"/>
    <n v="8"/>
    <x v="3"/>
    <x v="89"/>
    <x v="0"/>
    <x v="1205"/>
  </r>
  <r>
    <s v="tt2788710"/>
    <x v="2855"/>
    <x v="2858"/>
    <n v="112"/>
    <x v="0"/>
    <n v="1.8666666666666667"/>
    <x v="5"/>
    <x v="5"/>
    <s v="Comedy"/>
    <x v="7"/>
    <x v="0"/>
    <n v="347113"/>
    <n v="44000000"/>
    <x v="2865"/>
    <x v="2892"/>
    <x v="2"/>
    <x v="2462"/>
    <n v="11"/>
    <x v="0"/>
    <x v="89"/>
    <x v="0"/>
    <x v="971"/>
  </r>
  <r>
    <s v="tt2788732"/>
    <x v="2856"/>
    <x v="2859"/>
    <n v="102"/>
    <x v="0"/>
    <n v="1.7"/>
    <x v="5"/>
    <x v="5"/>
    <s v="Comedy"/>
    <x v="13"/>
    <x v="0"/>
    <n v="60876"/>
    <n v="65000000"/>
    <x v="2866"/>
    <x v="2893"/>
    <x v="0"/>
    <x v="2463"/>
    <n v="31"/>
    <x v="7"/>
    <x v="103"/>
    <x v="0"/>
    <x v="1206"/>
  </r>
  <r>
    <s v="tt2798920"/>
    <x v="2857"/>
    <x v="2860"/>
    <n v="115"/>
    <x v="0"/>
    <n v="1.9166666666666667"/>
    <x v="1"/>
    <x v="3"/>
    <s v="Horror"/>
    <x v="22"/>
    <x v="0"/>
    <n v="351231"/>
    <n v="40000000"/>
    <x v="2867"/>
    <x v="2894"/>
    <x v="1"/>
    <x v="2464"/>
    <n v="13"/>
    <x v="2"/>
    <x v="115"/>
    <x v="0"/>
    <x v="760"/>
  </r>
  <r>
    <s v="tt2802144"/>
    <x v="2858"/>
    <x v="2861"/>
    <n v="129"/>
    <x v="2"/>
    <n v="2.15"/>
    <x v="5"/>
    <x v="5"/>
    <s v="Comedy"/>
    <x v="8"/>
    <x v="1"/>
    <n v="700716"/>
    <n v="81000000"/>
    <x v="2868"/>
    <x v="2895"/>
    <x v="3"/>
    <x v="2465"/>
    <n v="13"/>
    <x v="0"/>
    <x v="89"/>
    <x v="0"/>
    <x v="774"/>
  </r>
  <r>
    <s v="tt2820852"/>
    <x v="2859"/>
    <x v="2862"/>
    <n v="137"/>
    <x v="2"/>
    <n v="2.2833333333333332"/>
    <x v="5"/>
    <x v="6"/>
    <s v="Thriller"/>
    <x v="1"/>
    <x v="1"/>
    <n v="408327"/>
    <n v="190000000"/>
    <x v="2869"/>
    <x v="2896"/>
    <x v="3"/>
    <x v="2439"/>
    <n v="16"/>
    <x v="3"/>
    <x v="91"/>
    <x v="0"/>
    <x v="645"/>
  </r>
  <r>
    <s v="tt2823054"/>
    <x v="2860"/>
    <x v="2863"/>
    <n v="98"/>
    <x v="0"/>
    <n v="1.6333333333333333"/>
    <x v="0"/>
    <x v="7"/>
    <s v="unknows"/>
    <x v="34"/>
    <x v="0"/>
    <n v="93728"/>
    <n v="33000000"/>
    <x v="2870"/>
    <x v="2897"/>
    <x v="0"/>
    <x v="2466"/>
    <n v="29"/>
    <x v="6"/>
    <x v="103"/>
    <x v="0"/>
    <x v="1207"/>
  </r>
  <r>
    <s v="tt2848292"/>
    <x v="2861"/>
    <x v="2864"/>
    <n v="115"/>
    <x v="0"/>
    <n v="1.9166666666666667"/>
    <x v="0"/>
    <x v="8"/>
    <s v="unknows"/>
    <x v="0"/>
    <x v="0"/>
    <n v="167140"/>
    <n v="29000000"/>
    <x v="2871"/>
    <x v="2898"/>
    <x v="3"/>
    <x v="2467"/>
    <n v="20"/>
    <x v="8"/>
    <x v="91"/>
    <x v="0"/>
    <x v="1027"/>
  </r>
  <r>
    <s v="tt2850386"/>
    <x v="2862"/>
    <x v="2865"/>
    <n v="95"/>
    <x v="0"/>
    <n v="1.5833333333333333"/>
    <x v="1"/>
    <x v="1"/>
    <s v="Comedy"/>
    <x v="17"/>
    <x v="0"/>
    <n v="50608"/>
    <n v="65000000"/>
    <x v="2872"/>
    <x v="2899"/>
    <x v="3"/>
    <x v="1762"/>
    <n v="25"/>
    <x v="5"/>
    <x v="111"/>
    <x v="0"/>
    <x v="1208"/>
  </r>
  <r>
    <s v="tt2854926"/>
    <x v="2863"/>
    <x v="2866"/>
    <n v="100"/>
    <x v="0"/>
    <n v="1.6666666666666667"/>
    <x v="5"/>
    <x v="2"/>
    <s v="unknows"/>
    <x v="7"/>
    <x v="0"/>
    <n v="143177"/>
    <n v="28000000"/>
    <x v="2873"/>
    <x v="2900"/>
    <x v="0"/>
    <x v="2468"/>
    <n v="14"/>
    <x v="6"/>
    <x v="115"/>
    <x v="0"/>
    <x v="1209"/>
  </r>
  <r>
    <s v="tt2866360"/>
    <x v="2864"/>
    <x v="2867"/>
    <n v="89"/>
    <x v="1"/>
    <n v="1.4833333333333334"/>
    <x v="3"/>
    <x v="9"/>
    <s v="Sci-Fi"/>
    <x v="14"/>
    <x v="1"/>
    <n v="141472"/>
    <n v="50000"/>
    <x v="2874"/>
    <x v="2901"/>
    <x v="1"/>
    <x v="2310"/>
    <n v="19"/>
    <x v="9"/>
    <x v="88"/>
    <x v="0"/>
    <x v="1210"/>
  </r>
  <r>
    <s v="tt2869728"/>
    <x v="2865"/>
    <x v="2868"/>
    <n v="102"/>
    <x v="0"/>
    <n v="1.7"/>
    <x v="5"/>
    <x v="2"/>
    <s v="Crime"/>
    <x v="32"/>
    <x v="3"/>
    <n v="61938"/>
    <n v="40000000"/>
    <x v="2875"/>
    <x v="2902"/>
    <x v="0"/>
    <x v="2469"/>
    <n v="6"/>
    <x v="1"/>
    <x v="103"/>
    <x v="0"/>
    <x v="372"/>
  </r>
  <r>
    <s v="tt2870612"/>
    <x v="2866"/>
    <x v="2869"/>
    <n v="93"/>
    <x v="0"/>
    <n v="1.55"/>
    <x v="7"/>
    <x v="9"/>
    <s v="Thriller"/>
    <x v="27"/>
    <x v="0"/>
    <n v="107336"/>
    <n v="5000000"/>
    <x v="2876"/>
    <x v="2903"/>
    <x v="0"/>
    <x v="1465"/>
    <n v="19"/>
    <x v="10"/>
    <x v="89"/>
    <x v="0"/>
    <x v="897"/>
  </r>
  <r>
    <s v="tt2870756"/>
    <x v="2867"/>
    <x v="2870"/>
    <n v="97"/>
    <x v="0"/>
    <n v="1.6166666666666667"/>
    <x v="0"/>
    <x v="3"/>
    <s v="Romance"/>
    <x v="7"/>
    <x v="0"/>
    <n v="70060"/>
    <n v="16800000"/>
    <x v="2877"/>
    <x v="2904"/>
    <x v="0"/>
    <x v="2470"/>
    <n v="17"/>
    <x v="7"/>
    <x v="89"/>
    <x v="0"/>
    <x v="46"/>
  </r>
  <r>
    <s v="tt2872718"/>
    <x v="2868"/>
    <x v="2871"/>
    <n v="117"/>
    <x v="0"/>
    <n v="1.95"/>
    <x v="4"/>
    <x v="3"/>
    <s v="Thriller"/>
    <x v="10"/>
    <x v="1"/>
    <n v="587065"/>
    <n v="8500000"/>
    <x v="2878"/>
    <x v="2905"/>
    <x v="0"/>
    <x v="2149"/>
    <n v="5"/>
    <x v="9"/>
    <x v="89"/>
    <x v="0"/>
    <x v="1211"/>
  </r>
  <r>
    <s v="tt2872732"/>
    <x v="2869"/>
    <x v="2872"/>
    <n v="89"/>
    <x v="1"/>
    <n v="1.4833333333333334"/>
    <x v="5"/>
    <x v="4"/>
    <s v="Thriller"/>
    <x v="0"/>
    <x v="0"/>
    <n v="522402"/>
    <n v="40000000"/>
    <x v="2879"/>
    <x v="2906"/>
    <x v="3"/>
    <x v="2471"/>
    <n v="25"/>
    <x v="7"/>
    <x v="89"/>
    <x v="0"/>
    <x v="339"/>
  </r>
  <r>
    <s v="tt2873282"/>
    <x v="2870"/>
    <x v="2873"/>
    <n v="140"/>
    <x v="2"/>
    <n v="2.3333333333333335"/>
    <x v="5"/>
    <x v="3"/>
    <s v="Thriller"/>
    <x v="5"/>
    <x v="0"/>
    <n v="197064"/>
    <n v="69000000"/>
    <x v="2880"/>
    <x v="2907"/>
    <x v="0"/>
    <x v="2472"/>
    <n v="19"/>
    <x v="2"/>
    <x v="115"/>
    <x v="0"/>
    <x v="601"/>
  </r>
  <r>
    <s v="tt2883512"/>
    <x v="2871"/>
    <x v="2874"/>
    <n v="114"/>
    <x v="0"/>
    <n v="1.9"/>
    <x v="1"/>
    <x v="2"/>
    <s v="Drama"/>
    <x v="21"/>
    <x v="1"/>
    <n v="226521"/>
    <n v="11000000"/>
    <x v="2881"/>
    <x v="2908"/>
    <x v="0"/>
    <x v="2400"/>
    <n v="7"/>
    <x v="3"/>
    <x v="89"/>
    <x v="0"/>
    <x v="560"/>
  </r>
  <r>
    <s v="tt2884018"/>
    <x v="2872"/>
    <x v="2875"/>
    <n v="113"/>
    <x v="0"/>
    <n v="1.8833333333333333"/>
    <x v="3"/>
    <x v="14"/>
    <s v="War"/>
    <x v="5"/>
    <x v="0"/>
    <n v="58831"/>
    <n v="15000000"/>
    <x v="2882"/>
    <x v="2909"/>
    <x v="1"/>
    <x v="2473"/>
    <n v="23"/>
    <x v="12"/>
    <x v="91"/>
    <x v="0"/>
    <x v="1147"/>
  </r>
  <r>
    <s v="tt2884206"/>
    <x v="2873"/>
    <x v="2876"/>
    <n v="106"/>
    <x v="0"/>
    <n v="1.7666666666666666"/>
    <x v="3"/>
    <x v="9"/>
    <s v="Romance"/>
    <x v="21"/>
    <x v="1"/>
    <n v="131260"/>
    <n v="1000000"/>
    <x v="2883"/>
    <x v="2910"/>
    <x v="2"/>
    <x v="2474"/>
    <n v="18"/>
    <x v="1"/>
    <x v="89"/>
    <x v="0"/>
    <x v="1059"/>
  </r>
  <r>
    <s v="tt2888046"/>
    <x v="2874"/>
    <x v="2877"/>
    <n v="105"/>
    <x v="0"/>
    <n v="1.75"/>
    <x v="5"/>
    <x v="18"/>
    <s v="Drama"/>
    <x v="16"/>
    <x v="1"/>
    <n v="59136"/>
    <n v="36000000"/>
    <x v="2884"/>
    <x v="2911"/>
    <x v="3"/>
    <x v="2191"/>
    <n v="16"/>
    <x v="0"/>
    <x v="91"/>
    <x v="0"/>
    <x v="957"/>
  </r>
  <r>
    <s v="tt2906216"/>
    <x v="2875"/>
    <x v="2878"/>
    <n v="134"/>
    <x v="2"/>
    <n v="2.2333333333333334"/>
    <x v="5"/>
    <x v="5"/>
    <s v="Comedy"/>
    <x v="21"/>
    <x v="1"/>
    <n v="198066"/>
    <n v="150000000"/>
    <x v="2885"/>
    <x v="2912"/>
    <x v="0"/>
    <x v="2475"/>
    <n v="10"/>
    <x v="3"/>
    <x v="100"/>
    <x v="0"/>
    <x v="1051"/>
  </r>
  <r>
    <s v="tt2908446"/>
    <x v="2876"/>
    <x v="2879"/>
    <n v="119"/>
    <x v="0"/>
    <n v="1.9833333333333334"/>
    <x v="5"/>
    <x v="5"/>
    <s v="Sci-Fi"/>
    <x v="27"/>
    <x v="0"/>
    <n v="249730"/>
    <n v="110000000"/>
    <x v="2886"/>
    <x v="2913"/>
    <x v="3"/>
    <x v="2476"/>
    <n v="11"/>
    <x v="3"/>
    <x v="91"/>
    <x v="0"/>
    <x v="680"/>
  </r>
  <r>
    <s v="tt2910814"/>
    <x v="2877"/>
    <x v="2880"/>
    <n v="97"/>
    <x v="0"/>
    <n v="1.6166666666666667"/>
    <x v="3"/>
    <x v="9"/>
    <s v="Sci-Fi"/>
    <x v="34"/>
    <x v="0"/>
    <n v="68375"/>
    <n v="4000000"/>
    <x v="2887"/>
    <x v="2914"/>
    <x v="2"/>
    <x v="2043"/>
    <n v="20"/>
    <x v="1"/>
    <x v="89"/>
    <x v="0"/>
    <x v="1212"/>
  </r>
  <r>
    <s v="tt2911666"/>
    <x v="2878"/>
    <x v="2881"/>
    <n v="101"/>
    <x v="0"/>
    <n v="1.6833333333333333"/>
    <x v="5"/>
    <x v="6"/>
    <s v="Thriller"/>
    <x v="3"/>
    <x v="1"/>
    <n v="718700"/>
    <n v="20000000"/>
    <x v="2888"/>
    <x v="2915"/>
    <x v="0"/>
    <x v="2477"/>
    <n v="19"/>
    <x v="9"/>
    <x v="89"/>
    <x v="0"/>
    <x v="1213"/>
  </r>
  <r>
    <s v="tt2932536"/>
    <x v="2879"/>
    <x v="2882"/>
    <n v="89"/>
    <x v="1"/>
    <n v="1.4833333333333334"/>
    <x v="7"/>
    <x v="9"/>
    <s v="Thriller"/>
    <x v="29"/>
    <x v="3"/>
    <n v="59842"/>
    <n v="5300000"/>
    <x v="2889"/>
    <x v="2916"/>
    <x v="0"/>
    <x v="2478"/>
    <n v="25"/>
    <x v="12"/>
    <x v="101"/>
    <x v="0"/>
    <x v="1214"/>
  </r>
  <r>
    <s v="tt2935510"/>
    <x v="2880"/>
    <x v="2883"/>
    <n v="123"/>
    <x v="2"/>
    <n v="2.0499999999999998"/>
    <x v="1"/>
    <x v="3"/>
    <s v="Mystery"/>
    <x v="7"/>
    <x v="0"/>
    <n v="254188"/>
    <n v="90000000"/>
    <x v="2890"/>
    <x v="2917"/>
    <x v="0"/>
    <x v="2479"/>
    <n v="29"/>
    <x v="10"/>
    <x v="94"/>
    <x v="0"/>
    <x v="781"/>
  </r>
  <r>
    <s v="tt2937696"/>
    <x v="2881"/>
    <x v="2884"/>
    <n v="117"/>
    <x v="0"/>
    <n v="1.95"/>
    <x v="0"/>
    <x v="11"/>
    <s v="unknows"/>
    <x v="17"/>
    <x v="0"/>
    <n v="57571"/>
    <n v="10000000"/>
    <x v="2891"/>
    <x v="2918"/>
    <x v="2"/>
    <x v="2480"/>
    <n v="11"/>
    <x v="3"/>
    <x v="103"/>
    <x v="0"/>
    <x v="238"/>
  </r>
  <r>
    <s v="tt2937898"/>
    <x v="2882"/>
    <x v="2885"/>
    <n v="125"/>
    <x v="2"/>
    <n v="2.0833333333333335"/>
    <x v="5"/>
    <x v="6"/>
    <s v="Drama"/>
    <x v="16"/>
    <x v="1"/>
    <n v="76224"/>
    <n v="20000000"/>
    <x v="2892"/>
    <x v="2919"/>
    <x v="2"/>
    <x v="2481"/>
    <n v="6"/>
    <x v="5"/>
    <x v="89"/>
    <x v="0"/>
    <x v="1044"/>
  </r>
  <r>
    <s v="tt2948356"/>
    <x v="2883"/>
    <x v="2886"/>
    <n v="108"/>
    <x v="0"/>
    <n v="1.8"/>
    <x v="1"/>
    <x v="1"/>
    <s v="Comedy"/>
    <x v="9"/>
    <x v="2"/>
    <n v="530557"/>
    <n v="150000000"/>
    <x v="2893"/>
    <x v="2920"/>
    <x v="3"/>
    <x v="2482"/>
    <n v="10"/>
    <x v="2"/>
    <x v="103"/>
    <x v="0"/>
    <x v="1215"/>
  </r>
  <r>
    <s v="tt2953050"/>
    <x v="2884"/>
    <x v="2887"/>
    <n v="102"/>
    <x v="0"/>
    <n v="1.7"/>
    <x v="11"/>
    <x v="2"/>
    <s v="Family"/>
    <x v="14"/>
    <x v="1"/>
    <n v="248828"/>
    <n v="50000000"/>
    <x v="2894"/>
    <x v="2921"/>
    <x v="3"/>
    <x v="2483"/>
    <n v="3"/>
    <x v="5"/>
    <x v="109"/>
    <x v="0"/>
    <x v="1216"/>
  </r>
  <r>
    <s v="tt2967224"/>
    <x v="2885"/>
    <x v="2888"/>
    <n v="87"/>
    <x v="1"/>
    <n v="1.45"/>
    <x v="5"/>
    <x v="2"/>
    <s v="Crime"/>
    <x v="30"/>
    <x v="3"/>
    <n v="53360"/>
    <n v="35000000"/>
    <x v="2895"/>
    <x v="2922"/>
    <x v="0"/>
    <x v="2484"/>
    <n v="30"/>
    <x v="8"/>
    <x v="91"/>
    <x v="0"/>
    <x v="749"/>
  </r>
  <r>
    <s v="tt2975578"/>
    <x v="2886"/>
    <x v="2889"/>
    <n v="103"/>
    <x v="0"/>
    <n v="1.7166666666666666"/>
    <x v="5"/>
    <x v="10"/>
    <s v="Sci-Fi"/>
    <x v="0"/>
    <x v="0"/>
    <n v="159835"/>
    <n v="9000000"/>
    <x v="2896"/>
    <x v="2923"/>
    <x v="3"/>
    <x v="2470"/>
    <n v="17"/>
    <x v="7"/>
    <x v="89"/>
    <x v="0"/>
    <x v="1157"/>
  </r>
  <r>
    <s v="tt2975590"/>
    <x v="2887"/>
    <x v="2890"/>
    <n v="151"/>
    <x v="2"/>
    <n v="2.5166666666666666"/>
    <x v="5"/>
    <x v="5"/>
    <s v="Sci-Fi"/>
    <x v="7"/>
    <x v="0"/>
    <n v="742300"/>
    <n v="250000000"/>
    <x v="2897"/>
    <x v="2924"/>
    <x v="3"/>
    <x v="2485"/>
    <n v="12"/>
    <x v="3"/>
    <x v="103"/>
    <x v="0"/>
    <x v="603"/>
  </r>
  <r>
    <s v="tt2980516"/>
    <x v="2888"/>
    <x v="2891"/>
    <n v="123"/>
    <x v="2"/>
    <n v="2.0499999999999998"/>
    <x v="2"/>
    <x v="3"/>
    <s v="Romance"/>
    <x v="8"/>
    <x v="1"/>
    <n v="472764"/>
    <n v="15000000"/>
    <x v="2898"/>
    <x v="2925"/>
    <x v="3"/>
    <x v="1456"/>
    <n v="7"/>
    <x v="9"/>
    <x v="89"/>
    <x v="0"/>
    <x v="1217"/>
  </r>
  <r>
    <s v="tt2980592"/>
    <x v="2889"/>
    <x v="2892"/>
    <n v="100"/>
    <x v="0"/>
    <n v="1.6666666666666667"/>
    <x v="5"/>
    <x v="9"/>
    <s v="Thriller"/>
    <x v="13"/>
    <x v="0"/>
    <n v="104688"/>
    <n v="5000000"/>
    <x v="2899"/>
    <x v="2926"/>
    <x v="2"/>
    <x v="2296"/>
    <m/>
    <x v="11"/>
    <x v="120"/>
    <x v="0"/>
    <x v="967"/>
  </r>
  <r>
    <s v="tt2980648"/>
    <x v="2890"/>
    <x v="2893"/>
    <n v="122"/>
    <x v="2"/>
    <n v="2.0333333333333332"/>
    <x v="0"/>
    <x v="3"/>
    <s v="unknows"/>
    <x v="21"/>
    <x v="1"/>
    <n v="86433"/>
    <n v="22000000"/>
    <x v="2900"/>
    <x v="2927"/>
    <x v="0"/>
    <x v="2281"/>
    <n v="7"/>
    <x v="10"/>
    <x v="89"/>
    <x v="0"/>
    <x v="257"/>
  </r>
  <r>
    <s v="tt3007512"/>
    <x v="2891"/>
    <x v="2894"/>
    <n v="111"/>
    <x v="0"/>
    <n v="1.85"/>
    <x v="3"/>
    <x v="14"/>
    <s v="War"/>
    <x v="16"/>
    <x v="1"/>
    <n v="77319"/>
    <n v="22500000"/>
    <x v="2901"/>
    <x v="2928"/>
    <x v="0"/>
    <x v="2462"/>
    <n v="11"/>
    <x v="0"/>
    <x v="89"/>
    <x v="0"/>
    <x v="1218"/>
  </r>
  <r>
    <s v="tt3011894"/>
    <x v="2892"/>
    <x v="2895"/>
    <n v="122"/>
    <x v="2"/>
    <n v="2.0333333333333332"/>
    <x v="0"/>
    <x v="3"/>
    <s v="Thriller"/>
    <x v="12"/>
    <x v="2"/>
    <n v="210899"/>
    <n v="3300000"/>
    <x v="2902"/>
    <x v="2929"/>
    <x v="0"/>
    <x v="2486"/>
    <n v="17"/>
    <x v="12"/>
    <x v="89"/>
    <x v="0"/>
    <x v="1219"/>
  </r>
  <r>
    <s v="tt3014866"/>
    <x v="2893"/>
    <x v="2896"/>
    <n v="113"/>
    <x v="0"/>
    <n v="1.8833333333333333"/>
    <x v="5"/>
    <x v="4"/>
    <s v="Thriller"/>
    <x v="33"/>
    <x v="0"/>
    <n v="69256"/>
    <n v="31500000"/>
    <x v="2903"/>
    <x v="2930"/>
    <x v="1"/>
    <x v="2487"/>
    <n v="5"/>
    <x v="8"/>
    <x v="103"/>
    <x v="0"/>
    <x v="1045"/>
  </r>
  <r>
    <s v="tt3040964"/>
    <x v="2894"/>
    <x v="2897"/>
    <n v="106"/>
    <x v="0"/>
    <n v="1.7666666666666666"/>
    <x v="1"/>
    <x v="3"/>
    <s v="Family"/>
    <x v="3"/>
    <x v="1"/>
    <n v="287759"/>
    <n v="175000000"/>
    <x v="2904"/>
    <x v="2931"/>
    <x v="3"/>
    <x v="2488"/>
    <n v="4"/>
    <x v="8"/>
    <x v="103"/>
    <x v="0"/>
    <x v="560"/>
  </r>
  <r>
    <s v="tt3045616"/>
    <x v="2895"/>
    <x v="2898"/>
    <n v="107"/>
    <x v="0"/>
    <n v="1.7833333333333334"/>
    <x v="5"/>
    <x v="5"/>
    <s v="Comedy"/>
    <x v="38"/>
    <x v="3"/>
    <n v="75869"/>
    <n v="60000000"/>
    <x v="2905"/>
    <x v="2932"/>
    <x v="2"/>
    <x v="2489"/>
    <n v="18"/>
    <x v="1"/>
    <x v="91"/>
    <x v="0"/>
    <x v="430"/>
  </r>
  <r>
    <s v="tt3062096"/>
    <x v="2896"/>
    <x v="2899"/>
    <n v="121"/>
    <x v="2"/>
    <n v="2.0166666666666666"/>
    <x v="5"/>
    <x v="5"/>
    <s v="Crime"/>
    <x v="27"/>
    <x v="0"/>
    <n v="185950"/>
    <n v="75000000"/>
    <x v="2906"/>
    <x v="2933"/>
    <x v="3"/>
    <x v="2199"/>
    <n v="8"/>
    <x v="4"/>
    <x v="103"/>
    <x v="0"/>
    <x v="117"/>
  </r>
  <r>
    <s v="tt3063516"/>
    <x v="2897"/>
    <x v="2900"/>
    <n v="92"/>
    <x v="0"/>
    <n v="1.5333333333333334"/>
    <x v="0"/>
    <x v="11"/>
    <s v="unknows"/>
    <x v="7"/>
    <x v="0"/>
    <n v="97483"/>
    <n v="15000000"/>
    <x v="2907"/>
    <x v="2934"/>
    <x v="3"/>
    <x v="2490"/>
    <n v="9"/>
    <x v="4"/>
    <x v="88"/>
    <x v="0"/>
    <x v="563"/>
  </r>
  <r>
    <s v="tt3065204"/>
    <x v="2898"/>
    <x v="2901"/>
    <n v="134"/>
    <x v="2"/>
    <n v="2.2333333333333334"/>
    <x v="7"/>
    <x v="9"/>
    <s v="Thriller"/>
    <x v="21"/>
    <x v="1"/>
    <n v="293019"/>
    <n v="40000000"/>
    <x v="2908"/>
    <x v="2935"/>
    <x v="3"/>
    <x v="2491"/>
    <n v="13"/>
    <x v="12"/>
    <x v="103"/>
    <x v="0"/>
    <x v="645"/>
  </r>
  <r>
    <s v="tt3072482"/>
    <x v="2899"/>
    <x v="2902"/>
    <n v="96"/>
    <x v="0"/>
    <n v="1.6"/>
    <x v="5"/>
    <x v="5"/>
    <s v="Sci-Fi"/>
    <x v="13"/>
    <x v="0"/>
    <n v="100232"/>
    <n v="2000000"/>
    <x v="2909"/>
    <x v="2936"/>
    <x v="0"/>
    <x v="2492"/>
    <n v="12"/>
    <x v="9"/>
    <x v="91"/>
    <x v="0"/>
    <x v="1220"/>
  </r>
  <r>
    <s v="tt3076658"/>
    <x v="2900"/>
    <x v="2903"/>
    <n v="133"/>
    <x v="2"/>
    <n v="2.2166666666666668"/>
    <x v="5"/>
    <x v="3"/>
    <s v="Sport"/>
    <x v="2"/>
    <x v="1"/>
    <n v="304487"/>
    <n v="35000000"/>
    <x v="2910"/>
    <x v="2937"/>
    <x v="3"/>
    <x v="2493"/>
    <n v="19"/>
    <x v="5"/>
    <x v="91"/>
    <x v="0"/>
    <x v="1119"/>
  </r>
  <r>
    <s v="tt3079380"/>
    <x v="2901"/>
    <x v="2904"/>
    <n v="120"/>
    <x v="0"/>
    <n v="2"/>
    <x v="5"/>
    <x v="2"/>
    <s v="unknows"/>
    <x v="16"/>
    <x v="1"/>
    <n v="254680"/>
    <n v="65000000"/>
    <x v="2911"/>
    <x v="2938"/>
    <x v="3"/>
    <x v="2494"/>
    <n v="15"/>
    <x v="3"/>
    <x v="91"/>
    <x v="0"/>
    <x v="985"/>
  </r>
  <r>
    <s v="tt3099498"/>
    <x v="2902"/>
    <x v="2905"/>
    <n v="102"/>
    <x v="0"/>
    <n v="1.7"/>
    <x v="0"/>
    <x v="10"/>
    <s v="unknows"/>
    <x v="39"/>
    <x v="3"/>
    <n v="61118"/>
    <n v="3000000"/>
    <x v="2912"/>
    <x v="2939"/>
    <x v="2"/>
    <x v="2241"/>
    <n v="6"/>
    <x v="9"/>
    <x v="89"/>
    <x v="0"/>
    <x v="260"/>
  </r>
  <r>
    <s v="tt3104988"/>
    <x v="2903"/>
    <x v="2906"/>
    <n v="120"/>
    <x v="0"/>
    <n v="2"/>
    <x v="0"/>
    <x v="3"/>
    <s v="Romance"/>
    <x v="17"/>
    <x v="0"/>
    <n v="184678"/>
    <n v="30000000"/>
    <x v="2913"/>
    <x v="2940"/>
    <x v="3"/>
    <x v="2495"/>
    <n v="7"/>
    <x v="10"/>
    <x v="115"/>
    <x v="0"/>
    <x v="872"/>
  </r>
  <r>
    <s v="tt3110958"/>
    <x v="2904"/>
    <x v="2907"/>
    <n v="129"/>
    <x v="2"/>
    <n v="2.15"/>
    <x v="5"/>
    <x v="5"/>
    <s v="Comedy"/>
    <x v="0"/>
    <x v="0"/>
    <n v="312104"/>
    <n v="90000000"/>
    <x v="2914"/>
    <x v="2941"/>
    <x v="3"/>
    <x v="2496"/>
    <n v="2"/>
    <x v="6"/>
    <x v="103"/>
    <x v="0"/>
    <x v="872"/>
  </r>
  <r>
    <s v="tt3118452"/>
    <x v="2905"/>
    <x v="2908"/>
    <n v="87"/>
    <x v="1"/>
    <n v="1.45"/>
    <x v="3"/>
    <x v="10"/>
    <s v="Mystery"/>
    <x v="34"/>
    <x v="0"/>
    <n v="64021"/>
    <n v="250000"/>
    <x v="12"/>
    <x v="2942"/>
    <x v="2"/>
    <x v="2497"/>
    <n v="28"/>
    <x v="12"/>
    <x v="91"/>
    <x v="0"/>
    <x v="1221"/>
  </r>
  <r>
    <s v="tt3152624"/>
    <x v="2906"/>
    <x v="2909"/>
    <n v="125"/>
    <x v="2"/>
    <n v="2.0833333333333335"/>
    <x v="0"/>
    <x v="3"/>
    <s v="Romance"/>
    <x v="27"/>
    <x v="0"/>
    <n v="140975"/>
    <n v="35000000"/>
    <x v="2915"/>
    <x v="2943"/>
    <x v="3"/>
    <x v="2439"/>
    <n v="16"/>
    <x v="3"/>
    <x v="91"/>
    <x v="0"/>
    <x v="678"/>
  </r>
  <r>
    <s v="tt3168230"/>
    <x v="2907"/>
    <x v="2910"/>
    <n v="104"/>
    <x v="0"/>
    <n v="1.7333333333333334"/>
    <x v="4"/>
    <x v="3"/>
    <s v="Family"/>
    <x v="22"/>
    <x v="0"/>
    <n v="66682"/>
    <n v="11000000"/>
    <x v="2916"/>
    <x v="2944"/>
    <x v="0"/>
    <x v="2498"/>
    <n v="8"/>
    <x v="2"/>
    <x v="91"/>
    <x v="0"/>
    <x v="602"/>
  </r>
  <r>
    <s v="tt3170832"/>
    <x v="2908"/>
    <x v="2911"/>
    <n v="118"/>
    <x v="0"/>
    <n v="1.9666666666666666"/>
    <x v="3"/>
    <x v="16"/>
    <s v="unknows"/>
    <x v="12"/>
    <x v="2"/>
    <n v="440868"/>
    <n v="13000000"/>
    <x v="2917"/>
    <x v="2945"/>
    <x v="0"/>
    <x v="2004"/>
    <n v="4"/>
    <x v="9"/>
    <x v="91"/>
    <x v="0"/>
    <x v="1222"/>
  </r>
  <r>
    <s v="tt3183660"/>
    <x v="2909"/>
    <x v="2912"/>
    <n v="132"/>
    <x v="2"/>
    <n v="2.2000000000000002"/>
    <x v="1"/>
    <x v="19"/>
    <s v="Fantasy"/>
    <x v="14"/>
    <x v="1"/>
    <n v="497282"/>
    <n v="180000000"/>
    <x v="2918"/>
    <x v="2946"/>
    <x v="3"/>
    <x v="2499"/>
    <n v="8"/>
    <x v="5"/>
    <x v="103"/>
    <x v="0"/>
    <x v="623"/>
  </r>
  <r>
    <s v="tt3195644"/>
    <x v="2910"/>
    <x v="2913"/>
    <n v="97"/>
    <x v="0"/>
    <n v="1.6166666666666667"/>
    <x v="7"/>
    <x v="9"/>
    <s v="Thriller"/>
    <x v="28"/>
    <x v="0"/>
    <n v="115810"/>
    <n v="10000000"/>
    <x v="2919"/>
    <x v="2947"/>
    <x v="3"/>
    <x v="2497"/>
    <n v="28"/>
    <x v="12"/>
    <x v="91"/>
    <x v="0"/>
    <x v="882"/>
  </r>
  <r>
    <s v="tt3203606"/>
    <x v="2911"/>
    <x v="2914"/>
    <n v="124"/>
    <x v="2"/>
    <n v="2.0666666666666669"/>
    <x v="2"/>
    <x v="3"/>
    <s v="unknows"/>
    <x v="3"/>
    <x v="1"/>
    <n v="83973"/>
    <n v="15000000"/>
    <x v="2920"/>
    <x v="2948"/>
    <x v="2"/>
    <x v="2492"/>
    <n v="12"/>
    <x v="9"/>
    <x v="91"/>
    <x v="0"/>
    <x v="329"/>
  </r>
  <r>
    <s v="tt3224458"/>
    <x v="2912"/>
    <x v="2915"/>
    <n v="109"/>
    <x v="0"/>
    <n v="1.8166666666666667"/>
    <x v="2"/>
    <x v="3"/>
    <s v="unknows"/>
    <x v="14"/>
    <x v="1"/>
    <n v="86240"/>
    <n v="25000000"/>
    <x v="2921"/>
    <x v="2949"/>
    <x v="0"/>
    <x v="2500"/>
    <n v="7"/>
    <x v="9"/>
    <x v="94"/>
    <x v="0"/>
    <x v="1223"/>
  </r>
  <r>
    <s v="tt3228774"/>
    <x v="2913"/>
    <x v="2916"/>
    <n v="134"/>
    <x v="2"/>
    <n v="2.2333333333333334"/>
    <x v="1"/>
    <x v="2"/>
    <s v="Crime"/>
    <x v="21"/>
    <x v="1"/>
    <n v="255378"/>
    <n v="100000000"/>
    <x v="2922"/>
    <x v="2950"/>
    <x v="3"/>
    <x v="2501"/>
    <n v="18"/>
    <x v="12"/>
    <x v="109"/>
    <x v="0"/>
    <x v="804"/>
  </r>
  <r>
    <s v="tt3235888"/>
    <x v="2914"/>
    <x v="2917"/>
    <n v="100"/>
    <x v="0"/>
    <n v="1.6666666666666667"/>
    <x v="7"/>
    <x v="9"/>
    <s v="Thriller"/>
    <x v="22"/>
    <x v="0"/>
    <n v="261538"/>
    <n v="1000000"/>
    <x v="2923"/>
    <x v="2951"/>
    <x v="0"/>
    <x v="2486"/>
    <n v="17"/>
    <x v="12"/>
    <x v="89"/>
    <x v="0"/>
    <x v="1224"/>
  </r>
  <r>
    <s v="tt3263904"/>
    <x v="2915"/>
    <x v="2918"/>
    <n v="96"/>
    <x v="0"/>
    <n v="1.6"/>
    <x v="2"/>
    <x v="3"/>
    <s v="unknows"/>
    <x v="3"/>
    <x v="1"/>
    <n v="291159"/>
    <n v="60000000"/>
    <x v="2924"/>
    <x v="2952"/>
    <x v="3"/>
    <x v="2502"/>
    <n v="2"/>
    <x v="9"/>
    <x v="103"/>
    <x v="0"/>
    <x v="18"/>
  </r>
  <r>
    <s v="tt3272066"/>
    <x v="2916"/>
    <x v="2919"/>
    <n v="116"/>
    <x v="0"/>
    <n v="1.9333333333333333"/>
    <x v="12"/>
    <x v="7"/>
    <s v="Sci-Fi"/>
    <x v="32"/>
    <x v="3"/>
    <n v="62876"/>
    <n v="54000000"/>
    <x v="2925"/>
    <x v="2953"/>
    <x v="2"/>
    <x v="2503"/>
    <n v="11"/>
    <x v="10"/>
    <x v="109"/>
    <x v="0"/>
    <x v="1225"/>
  </r>
  <r>
    <s v="tt3281548"/>
    <x v="518"/>
    <x v="518"/>
    <n v="135"/>
    <x v="2"/>
    <n v="2.25"/>
    <x v="3"/>
    <x v="7"/>
    <s v="unknows"/>
    <x v="10"/>
    <x v="1"/>
    <n v="231368"/>
    <n v="40000000"/>
    <x v="2926"/>
    <x v="2954"/>
    <x v="3"/>
    <x v="2504"/>
    <n v="7"/>
    <x v="0"/>
    <x v="94"/>
    <x v="0"/>
    <x v="1049"/>
  </r>
  <r>
    <s v="tt3300542"/>
    <x v="2917"/>
    <x v="2920"/>
    <n v="99"/>
    <x v="0"/>
    <n v="1.65"/>
    <x v="5"/>
    <x v="16"/>
    <s v="unknows"/>
    <x v="32"/>
    <x v="3"/>
    <n v="166602"/>
    <n v="60000000"/>
    <x v="2927"/>
    <x v="2955"/>
    <x v="3"/>
    <x v="2505"/>
    <n v="25"/>
    <x v="2"/>
    <x v="103"/>
    <x v="0"/>
    <x v="1226"/>
  </r>
  <r>
    <s v="tt3315342"/>
    <x v="2918"/>
    <x v="2921"/>
    <n v="137"/>
    <x v="2"/>
    <n v="2.2833333333333332"/>
    <x v="5"/>
    <x v="3"/>
    <s v="Sci-Fi"/>
    <x v="12"/>
    <x v="2"/>
    <n v="808934"/>
    <n v="97000000"/>
    <x v="2928"/>
    <x v="2956"/>
    <x v="3"/>
    <x v="2506"/>
    <n v="17"/>
    <x v="2"/>
    <x v="101"/>
    <x v="0"/>
    <x v="0"/>
  </r>
  <r>
    <s v="tt3316948"/>
    <x v="2919"/>
    <x v="2922"/>
    <n v="96"/>
    <x v="0"/>
    <n v="1.6"/>
    <x v="5"/>
    <x v="2"/>
    <s v="unknows"/>
    <x v="28"/>
    <x v="0"/>
    <n v="94832"/>
    <n v="28000000"/>
    <x v="2929"/>
    <x v="2957"/>
    <x v="2"/>
    <x v="2507"/>
    <n v="18"/>
    <x v="10"/>
    <x v="91"/>
    <x v="0"/>
    <x v="1082"/>
  </r>
  <r>
    <s v="tt3316960"/>
    <x v="2920"/>
    <x v="2923"/>
    <n v="101"/>
    <x v="0"/>
    <n v="1.6833333333333333"/>
    <x v="3"/>
    <x v="11"/>
    <s v="unknows"/>
    <x v="15"/>
    <x v="1"/>
    <n v="141453"/>
    <n v="5000000"/>
    <x v="2930"/>
    <x v="2958"/>
    <x v="0"/>
    <x v="2508"/>
    <n v="8"/>
    <x v="9"/>
    <x v="89"/>
    <x v="0"/>
    <x v="1227"/>
  </r>
  <r>
    <s v="tt3322364"/>
    <x v="2921"/>
    <x v="2924"/>
    <n v="123"/>
    <x v="2"/>
    <n v="2.0499999999999998"/>
    <x v="2"/>
    <x v="3"/>
    <s v="Sport"/>
    <x v="1"/>
    <x v="1"/>
    <n v="99294"/>
    <n v="35000000"/>
    <x v="2931"/>
    <x v="2959"/>
    <x v="0"/>
    <x v="2300"/>
    <n v="10"/>
    <x v="5"/>
    <x v="91"/>
    <x v="0"/>
    <x v="1228"/>
  </r>
  <r>
    <s v="tt3322940"/>
    <x v="2922"/>
    <x v="2925"/>
    <n v="99"/>
    <x v="0"/>
    <n v="1.65"/>
    <x v="7"/>
    <x v="9"/>
    <s v="Thriller"/>
    <x v="35"/>
    <x v="3"/>
    <n v="171577"/>
    <n v="6500000"/>
    <x v="2932"/>
    <x v="2960"/>
    <x v="3"/>
    <x v="2509"/>
    <n v="29"/>
    <x v="9"/>
    <x v="89"/>
    <x v="0"/>
    <x v="352"/>
  </r>
  <r>
    <s v="tt3332064"/>
    <x v="2923"/>
    <x v="2926"/>
    <n v="111"/>
    <x v="0"/>
    <n v="1.85"/>
    <x v="5"/>
    <x v="5"/>
    <s v="Comedy"/>
    <x v="36"/>
    <x v="3"/>
    <n v="66533"/>
    <n v="150000000"/>
    <x v="2933"/>
    <x v="2961"/>
    <x v="2"/>
    <x v="2510"/>
    <n v="20"/>
    <x v="9"/>
    <x v="91"/>
    <x v="0"/>
    <x v="683"/>
  </r>
  <r>
    <s v="tt3348730"/>
    <x v="2924"/>
    <x v="2927"/>
    <n v="92"/>
    <x v="0"/>
    <n v="1.5333333333333334"/>
    <x v="7"/>
    <x v="9"/>
    <s v="Thriller"/>
    <x v="36"/>
    <x v="3"/>
    <n v="89211"/>
    <n v="10000000"/>
    <x v="2934"/>
    <x v="2962"/>
    <x v="0"/>
    <x v="2511"/>
    <n v="25"/>
    <x v="4"/>
    <x v="101"/>
    <x v="0"/>
    <x v="706"/>
  </r>
  <r>
    <s v="tt3371366"/>
    <x v="2925"/>
    <x v="2928"/>
    <n v="154"/>
    <x v="2"/>
    <n v="2.5666666666666669"/>
    <x v="5"/>
    <x v="5"/>
    <s v="Sci-Fi"/>
    <x v="50"/>
    <x v="3"/>
    <n v="164989"/>
    <n v="217000000"/>
    <x v="2935"/>
    <x v="2963"/>
    <x v="3"/>
    <x v="2512"/>
    <n v="18"/>
    <x v="6"/>
    <x v="101"/>
    <x v="0"/>
    <x v="281"/>
  </r>
  <r>
    <s v="tt3381008"/>
    <x v="2926"/>
    <x v="2929"/>
    <n v="83"/>
    <x v="1"/>
    <n v="1.3833333333333333"/>
    <x v="5"/>
    <x v="5"/>
    <s v="Comedy"/>
    <x v="27"/>
    <x v="0"/>
    <n v="108777"/>
    <n v="35000000"/>
    <x v="2936"/>
    <x v="2964"/>
    <x v="2"/>
    <x v="2416"/>
    <n v="24"/>
    <x v="2"/>
    <x v="103"/>
    <x v="0"/>
    <x v="584"/>
  </r>
  <r>
    <s v="tt3385516"/>
    <x v="2927"/>
    <x v="2930"/>
    <n v="144"/>
    <x v="2"/>
    <n v="2.4"/>
    <x v="5"/>
    <x v="5"/>
    <s v="Sci-Fi"/>
    <x v="17"/>
    <x v="0"/>
    <n v="453268"/>
    <n v="178000000"/>
    <x v="2937"/>
    <x v="2965"/>
    <x v="3"/>
    <x v="2513"/>
    <n v="9"/>
    <x v="12"/>
    <x v="103"/>
    <x v="0"/>
    <x v="306"/>
  </r>
  <r>
    <s v="tt3387520"/>
    <x v="2928"/>
    <x v="2931"/>
    <n v="108"/>
    <x v="0"/>
    <n v="1.8"/>
    <x v="1"/>
    <x v="10"/>
    <s v="Mystery"/>
    <x v="27"/>
    <x v="0"/>
    <n v="83405"/>
    <n v="25000000"/>
    <x v="2938"/>
    <x v="2966"/>
    <x v="0"/>
    <x v="2514"/>
    <n v="7"/>
    <x v="10"/>
    <x v="94"/>
    <x v="0"/>
    <x v="1229"/>
  </r>
  <r>
    <s v="tt3393786"/>
    <x v="2929"/>
    <x v="2932"/>
    <n v="118"/>
    <x v="0"/>
    <n v="1.9666666666666666"/>
    <x v="5"/>
    <x v="6"/>
    <s v="Drama"/>
    <x v="28"/>
    <x v="0"/>
    <n v="170479"/>
    <n v="60000000"/>
    <x v="2939"/>
    <x v="2967"/>
    <x v="3"/>
    <x v="2515"/>
    <n v="12"/>
    <x v="4"/>
    <x v="103"/>
    <x v="0"/>
    <x v="181"/>
  </r>
  <r>
    <s v="tt3397884"/>
    <x v="2930"/>
    <x v="2933"/>
    <n v="121"/>
    <x v="2"/>
    <n v="2.0166666666666666"/>
    <x v="5"/>
    <x v="6"/>
    <s v="Drama"/>
    <x v="8"/>
    <x v="1"/>
    <n v="458976"/>
    <n v="30000000"/>
    <x v="2940"/>
    <x v="2968"/>
    <x v="0"/>
    <x v="2516"/>
    <n v="19"/>
    <x v="12"/>
    <x v="91"/>
    <x v="0"/>
    <x v="926"/>
  </r>
  <r>
    <s v="tt3402236"/>
    <x v="2931"/>
    <x v="2934"/>
    <n v="114"/>
    <x v="0"/>
    <n v="1.9"/>
    <x v="4"/>
    <x v="3"/>
    <s v="Mystery"/>
    <x v="7"/>
    <x v="0"/>
    <n v="281530"/>
    <n v="55000000"/>
    <x v="2941"/>
    <x v="2969"/>
    <x v="3"/>
    <x v="2517"/>
    <n v="3"/>
    <x v="5"/>
    <x v="101"/>
    <x v="0"/>
    <x v="245"/>
  </r>
  <r>
    <s v="tt3410834"/>
    <x v="2932"/>
    <x v="2935"/>
    <n v="120"/>
    <x v="0"/>
    <n v="2"/>
    <x v="5"/>
    <x v="5"/>
    <s v="Mystery"/>
    <x v="36"/>
    <x v="3"/>
    <n v="130397"/>
    <n v="110000000"/>
    <x v="2942"/>
    <x v="2970"/>
    <x v="0"/>
    <x v="1863"/>
    <n v="8"/>
    <x v="3"/>
    <x v="103"/>
    <x v="0"/>
    <x v="680"/>
  </r>
  <r>
    <s v="tt3411444"/>
    <x v="2933"/>
    <x v="2936"/>
    <n v="108"/>
    <x v="0"/>
    <n v="1.8"/>
    <x v="1"/>
    <x v="1"/>
    <s v="Comedy"/>
    <x v="13"/>
    <x v="0"/>
    <n v="61893"/>
    <n v="111000000"/>
    <x v="2943"/>
    <x v="2971"/>
    <x v="3"/>
    <x v="2518"/>
    <n v="11"/>
    <x v="5"/>
    <x v="101"/>
    <x v="0"/>
    <x v="709"/>
  </r>
  <r>
    <s v="tt3416532"/>
    <x v="2934"/>
    <x v="2937"/>
    <n v="108"/>
    <x v="0"/>
    <n v="1.8"/>
    <x v="1"/>
    <x v="3"/>
    <s v="Family"/>
    <x v="3"/>
    <x v="1"/>
    <n v="92032"/>
    <n v="43000000"/>
    <x v="2944"/>
    <x v="2972"/>
    <x v="1"/>
    <x v="2519"/>
    <n v="9"/>
    <x v="9"/>
    <x v="103"/>
    <x v="0"/>
    <x v="1089"/>
  </r>
  <r>
    <s v="tt3416742"/>
    <x v="2935"/>
    <x v="2938"/>
    <n v="86"/>
    <x v="1"/>
    <n v="1.4333333333333333"/>
    <x v="0"/>
    <x v="10"/>
    <s v="unknows"/>
    <x v="2"/>
    <x v="1"/>
    <n v="195404"/>
    <n v="1600000"/>
    <x v="2945"/>
    <x v="2973"/>
    <x v="1"/>
    <x v="1770"/>
    <n v="19"/>
    <x v="1"/>
    <x v="89"/>
    <x v="0"/>
    <x v="1230"/>
  </r>
  <r>
    <s v="tt3416828"/>
    <x v="2936"/>
    <x v="2939"/>
    <n v="94"/>
    <x v="0"/>
    <n v="1.5666666666666667"/>
    <x v="1"/>
    <x v="1"/>
    <s v="Comedy"/>
    <x v="36"/>
    <x v="3"/>
    <n v="72494"/>
    <n v="105000000"/>
    <x v="2946"/>
    <x v="2974"/>
    <x v="3"/>
    <x v="2520"/>
    <n v="19"/>
    <x v="6"/>
    <x v="103"/>
    <x v="0"/>
    <x v="1231"/>
  </r>
  <r>
    <s v="tt3450958"/>
    <x v="2937"/>
    <x v="2940"/>
    <n v="140"/>
    <x v="2"/>
    <n v="2.3333333333333335"/>
    <x v="5"/>
    <x v="5"/>
    <s v="Drama"/>
    <x v="3"/>
    <x v="1"/>
    <n v="273211"/>
    <n v="150000000"/>
    <x v="2947"/>
    <x v="2975"/>
    <x v="3"/>
    <x v="2521"/>
    <n v="7"/>
    <x v="7"/>
    <x v="101"/>
    <x v="0"/>
    <x v="887"/>
  </r>
  <r>
    <s v="tt3460252"/>
    <x v="2938"/>
    <x v="2941"/>
    <n v="168"/>
    <x v="2"/>
    <n v="2.8"/>
    <x v="4"/>
    <x v="3"/>
    <s v="Mystery"/>
    <x v="10"/>
    <x v="1"/>
    <n v="641057"/>
    <n v="44000000"/>
    <x v="2948"/>
    <x v="2976"/>
    <x v="3"/>
    <x v="2522"/>
    <n v="7"/>
    <x v="0"/>
    <x v="91"/>
    <x v="0"/>
    <x v="231"/>
  </r>
  <r>
    <s v="tt3469046"/>
    <x v="2939"/>
    <x v="2942"/>
    <n v="89"/>
    <x v="1"/>
    <n v="1.4833333333333334"/>
    <x v="1"/>
    <x v="1"/>
    <s v="Comedy"/>
    <x v="27"/>
    <x v="0"/>
    <n v="147744"/>
    <n v="80000000"/>
    <x v="2949"/>
    <x v="2977"/>
    <x v="3"/>
    <x v="2523"/>
    <n v="14"/>
    <x v="6"/>
    <x v="101"/>
    <x v="0"/>
    <x v="1232"/>
  </r>
  <r>
    <s v="tt3470600"/>
    <x v="2940"/>
    <x v="2943"/>
    <n v="108"/>
    <x v="0"/>
    <n v="1.8"/>
    <x v="11"/>
    <x v="2"/>
    <s v="Family"/>
    <x v="1"/>
    <x v="1"/>
    <n v="184824"/>
    <n v="75000000"/>
    <x v="2950"/>
    <x v="2978"/>
    <x v="3"/>
    <x v="2524"/>
    <n v="11"/>
    <x v="9"/>
    <x v="103"/>
    <x v="0"/>
    <x v="1233"/>
  </r>
  <r>
    <s v="tt3480822"/>
    <x v="2941"/>
    <x v="2944"/>
    <n v="134"/>
    <x v="2"/>
    <n v="2.2333333333333334"/>
    <x v="5"/>
    <x v="5"/>
    <s v="Sci-Fi"/>
    <x v="13"/>
    <x v="0"/>
    <n v="411497"/>
    <n v="200000000"/>
    <x v="2951"/>
    <x v="2979"/>
    <x v="3"/>
    <x v="2525"/>
    <n v="30"/>
    <x v="6"/>
    <x v="109"/>
    <x v="0"/>
    <x v="1234"/>
  </r>
  <r>
    <s v="tt3488710"/>
    <x v="2942"/>
    <x v="2945"/>
    <n v="123"/>
    <x v="2"/>
    <n v="2.0499999999999998"/>
    <x v="1"/>
    <x v="18"/>
    <s v="Drama"/>
    <x v="21"/>
    <x v="1"/>
    <n v="133576"/>
    <n v="35000000"/>
    <x v="2952"/>
    <x v="2980"/>
    <x v="0"/>
    <x v="2526"/>
    <n v="26"/>
    <x v="9"/>
    <x v="91"/>
    <x v="0"/>
    <x v="115"/>
  </r>
  <r>
    <s v="tt3498820"/>
    <x v="2943"/>
    <x v="2946"/>
    <n v="147"/>
    <x v="2"/>
    <n v="2.4500000000000002"/>
    <x v="5"/>
    <x v="4"/>
    <s v="unknows"/>
    <x v="10"/>
    <x v="1"/>
    <n v="831046"/>
    <n v="250000000"/>
    <x v="2953"/>
    <x v="2981"/>
    <x v="3"/>
    <x v="2527"/>
    <n v="12"/>
    <x v="8"/>
    <x v="103"/>
    <x v="0"/>
    <x v="1088"/>
  </r>
  <r>
    <s v="tt3501632"/>
    <x v="2944"/>
    <x v="2947"/>
    <n v="130"/>
    <x v="2"/>
    <n v="2.1666666666666665"/>
    <x v="5"/>
    <x v="5"/>
    <s v="Comedy"/>
    <x v="4"/>
    <x v="1"/>
    <n v="797205"/>
    <n v="180000000"/>
    <x v="2954"/>
    <x v="2982"/>
    <x v="3"/>
    <x v="2528"/>
    <n v="10"/>
    <x v="4"/>
    <x v="101"/>
    <x v="0"/>
    <x v="891"/>
  </r>
  <r>
    <s v="tt3513498"/>
    <x v="2945"/>
    <x v="2948"/>
    <n v="107"/>
    <x v="0"/>
    <n v="1.7833333333333334"/>
    <x v="5"/>
    <x v="5"/>
    <s v="Animation"/>
    <x v="5"/>
    <x v="0"/>
    <n v="74405"/>
    <n v="99000000"/>
    <x v="2955"/>
    <x v="2983"/>
    <x v="3"/>
    <x v="2529"/>
    <n v="2"/>
    <x v="2"/>
    <x v="94"/>
    <x v="0"/>
    <x v="457"/>
  </r>
  <r>
    <s v="tt3513548"/>
    <x v="2946"/>
    <x v="2949"/>
    <n v="131"/>
    <x v="2"/>
    <n v="2.1833333333333331"/>
    <x v="2"/>
    <x v="6"/>
    <s v="Drama"/>
    <x v="15"/>
    <x v="1"/>
    <n v="94929"/>
    <n v="45000000"/>
    <x v="2956"/>
    <x v="2984"/>
    <x v="2"/>
    <x v="2530"/>
    <n v="20"/>
    <x v="5"/>
    <x v="94"/>
    <x v="0"/>
    <x v="18"/>
  </r>
  <r>
    <s v="tt3521126"/>
    <x v="2947"/>
    <x v="2950"/>
    <n v="104"/>
    <x v="0"/>
    <n v="1.7333333333333334"/>
    <x v="2"/>
    <x v="2"/>
    <s v="Drama"/>
    <x v="21"/>
    <x v="1"/>
    <n v="161434"/>
    <n v="10000000"/>
    <x v="2957"/>
    <x v="2985"/>
    <x v="0"/>
    <x v="2531"/>
    <n v="12"/>
    <x v="3"/>
    <x v="101"/>
    <x v="0"/>
    <x v="1235"/>
  </r>
  <r>
    <s v="tt3521164"/>
    <x v="2948"/>
    <x v="2951"/>
    <n v="107"/>
    <x v="0"/>
    <n v="1.7833333333333334"/>
    <x v="1"/>
    <x v="1"/>
    <s v="Comedy"/>
    <x v="2"/>
    <x v="1"/>
    <n v="364169"/>
    <n v="150000000"/>
    <x v="2958"/>
    <x v="2986"/>
    <x v="3"/>
    <x v="2532"/>
    <n v="14"/>
    <x v="5"/>
    <x v="103"/>
    <x v="0"/>
    <x v="1236"/>
  </r>
  <r>
    <s v="tt3522806"/>
    <x v="2949"/>
    <x v="2952"/>
    <n v="98"/>
    <x v="0"/>
    <n v="1.6333333333333333"/>
    <x v="5"/>
    <x v="5"/>
    <s v="Crime"/>
    <x v="36"/>
    <x v="3"/>
    <n v="90855"/>
    <n v="40000000"/>
    <x v="2959"/>
    <x v="2987"/>
    <x v="0"/>
    <x v="2533"/>
    <n v="22"/>
    <x v="10"/>
    <x v="103"/>
    <x v="0"/>
    <x v="1237"/>
  </r>
  <r>
    <s v="tt3530002"/>
    <x v="2950"/>
    <x v="2953"/>
    <n v="101"/>
    <x v="0"/>
    <n v="1.6833333333333333"/>
    <x v="0"/>
    <x v="0"/>
    <s v="unknows"/>
    <x v="0"/>
    <x v="0"/>
    <n v="79557"/>
    <n v="25000000"/>
    <x v="2960"/>
    <x v="2988"/>
    <x v="0"/>
    <x v="2534"/>
    <n v="20"/>
    <x v="5"/>
    <x v="91"/>
    <x v="0"/>
    <x v="993"/>
  </r>
  <r>
    <s v="tt3531824"/>
    <x v="2951"/>
    <x v="2954"/>
    <n v="96"/>
    <x v="0"/>
    <n v="1.6"/>
    <x v="5"/>
    <x v="5"/>
    <s v="Crime"/>
    <x v="7"/>
    <x v="0"/>
    <n v="138050"/>
    <n v="19000000"/>
    <x v="2961"/>
    <x v="2989"/>
    <x v="0"/>
    <x v="2535"/>
    <n v="12"/>
    <x v="7"/>
    <x v="103"/>
    <x v="0"/>
    <x v="1153"/>
  </r>
  <r>
    <s v="tt3532216"/>
    <x v="2952"/>
    <x v="2955"/>
    <n v="115"/>
    <x v="0"/>
    <n v="1.9166666666666667"/>
    <x v="5"/>
    <x v="2"/>
    <s v="Crime"/>
    <x v="1"/>
    <x v="1"/>
    <n v="201476"/>
    <n v="50000000"/>
    <x v="2962"/>
    <x v="2990"/>
    <x v="0"/>
    <x v="2536"/>
    <n v="23"/>
    <x v="10"/>
    <x v="101"/>
    <x v="0"/>
    <x v="325"/>
  </r>
  <r>
    <s v="tt3553442"/>
    <x v="2953"/>
    <x v="2956"/>
    <n v="112"/>
    <x v="0"/>
    <n v="1.8666666666666667"/>
    <x v="2"/>
    <x v="2"/>
    <s v="Drama"/>
    <x v="5"/>
    <x v="0"/>
    <n v="54805"/>
    <n v="35000000"/>
    <x v="2963"/>
    <x v="2991"/>
    <x v="2"/>
    <x v="2537"/>
    <n v="4"/>
    <x v="3"/>
    <x v="103"/>
    <x v="0"/>
    <x v="879"/>
  </r>
  <r>
    <s v="tt3553976"/>
    <x v="2954"/>
    <x v="2957"/>
    <n v="118"/>
    <x v="0"/>
    <n v="1.9666666666666666"/>
    <x v="0"/>
    <x v="3"/>
    <s v="unknows"/>
    <x v="10"/>
    <x v="1"/>
    <n v="229994"/>
    <n v="5000000"/>
    <x v="2964"/>
    <x v="2992"/>
    <x v="0"/>
    <x v="2538"/>
    <n v="23"/>
    <x v="1"/>
    <x v="103"/>
    <x v="0"/>
    <x v="1238"/>
  </r>
  <r>
    <s v="tt3554046"/>
    <x v="2955"/>
    <x v="2958"/>
    <n v="115"/>
    <x v="0"/>
    <n v="1.9166666666666667"/>
    <x v="1"/>
    <x v="2"/>
    <s v="Family"/>
    <x v="53"/>
    <x v="3"/>
    <n v="78167"/>
    <n v="150000000"/>
    <x v="2965"/>
    <x v="2993"/>
    <x v="0"/>
    <x v="2539"/>
    <n v="12"/>
    <x v="7"/>
    <x v="109"/>
    <x v="0"/>
    <x v="1239"/>
  </r>
  <r>
    <s v="tt3567288"/>
    <x v="2956"/>
    <x v="2959"/>
    <n v="94"/>
    <x v="0"/>
    <n v="1.5666666666666667"/>
    <x v="7"/>
    <x v="9"/>
    <s v="Thriller"/>
    <x v="27"/>
    <x v="0"/>
    <n v="146468"/>
    <n v="5000000"/>
    <x v="2966"/>
    <x v="2994"/>
    <x v="0"/>
    <x v="2540"/>
    <n v="30"/>
    <x v="10"/>
    <x v="91"/>
    <x v="0"/>
    <x v="435"/>
  </r>
  <r>
    <s v="tt3569230"/>
    <x v="203"/>
    <x v="203"/>
    <n v="132"/>
    <x v="2"/>
    <n v="2.2000000000000002"/>
    <x v="2"/>
    <x v="6"/>
    <s v="Drama"/>
    <x v="17"/>
    <x v="0"/>
    <n v="196499"/>
    <n v="30000000"/>
    <x v="2967"/>
    <x v="2995"/>
    <x v="0"/>
    <x v="2007"/>
    <n v="3"/>
    <x v="9"/>
    <x v="91"/>
    <x v="0"/>
    <x v="378"/>
  </r>
  <r>
    <s v="tt3581652"/>
    <x v="2957"/>
    <x v="2960"/>
    <n v="156"/>
    <x v="2"/>
    <n v="2.6"/>
    <x v="4"/>
    <x v="3"/>
    <s v="Musical"/>
    <x v="14"/>
    <x v="1"/>
    <n v="91781"/>
    <n v="100000000"/>
    <x v="2968"/>
    <x v="2996"/>
    <x v="2"/>
    <x v="2541"/>
    <n v="29"/>
    <x v="5"/>
    <x v="109"/>
    <x v="0"/>
    <x v="33"/>
  </r>
  <r>
    <s v="tt3605418"/>
    <x v="2958"/>
    <x v="2961"/>
    <n v="99"/>
    <x v="0"/>
    <n v="1.65"/>
    <x v="4"/>
    <x v="16"/>
    <s v="unknows"/>
    <x v="46"/>
    <x v="3"/>
    <n v="101927"/>
    <n v="2500000"/>
    <x v="2969"/>
    <x v="2997"/>
    <x v="1"/>
    <x v="2542"/>
    <n v="23"/>
    <x v="1"/>
    <x v="91"/>
    <x v="0"/>
    <x v="541"/>
  </r>
  <r>
    <s v="tt3606752"/>
    <x v="2959"/>
    <x v="2962"/>
    <n v="102"/>
    <x v="0"/>
    <n v="1.7"/>
    <x v="1"/>
    <x v="1"/>
    <s v="Comedy"/>
    <x v="13"/>
    <x v="0"/>
    <n v="115153"/>
    <n v="175000000"/>
    <x v="2970"/>
    <x v="2998"/>
    <x v="3"/>
    <x v="2543"/>
    <n v="10"/>
    <x v="6"/>
    <x v="101"/>
    <x v="0"/>
    <x v="1240"/>
  </r>
  <r>
    <s v="tt3606756"/>
    <x v="2960"/>
    <x v="2963"/>
    <n v="118"/>
    <x v="0"/>
    <n v="1.9666666666666666"/>
    <x v="5"/>
    <x v="5"/>
    <s v="Animation"/>
    <x v="2"/>
    <x v="1"/>
    <n v="320300"/>
    <n v="200000000"/>
    <x v="2971"/>
    <x v="2999"/>
    <x v="3"/>
    <x v="2544"/>
    <n v="5"/>
    <x v="6"/>
    <x v="115"/>
    <x v="0"/>
    <x v="398"/>
  </r>
  <r>
    <s v="tt3622592"/>
    <x v="2961"/>
    <x v="2964"/>
    <n v="109"/>
    <x v="0"/>
    <n v="1.8166666666666667"/>
    <x v="1"/>
    <x v="2"/>
    <s v="Drama"/>
    <x v="27"/>
    <x v="0"/>
    <n v="106761"/>
    <n v="12000000"/>
    <x v="2972"/>
    <x v="3000"/>
    <x v="0"/>
    <x v="2545"/>
    <n v="18"/>
    <x v="6"/>
    <x v="91"/>
    <x v="0"/>
    <x v="1142"/>
  </r>
  <r>
    <s v="tt3631112"/>
    <x v="2962"/>
    <x v="2965"/>
    <n v="112"/>
    <x v="0"/>
    <n v="1.8666666666666667"/>
    <x v="4"/>
    <x v="3"/>
    <s v="Mystery"/>
    <x v="7"/>
    <x v="0"/>
    <n v="195923"/>
    <n v="45000000"/>
    <x v="2973"/>
    <x v="3001"/>
    <x v="3"/>
    <x v="2546"/>
    <n v="20"/>
    <x v="9"/>
    <x v="103"/>
    <x v="0"/>
    <x v="1038"/>
  </r>
  <r>
    <s v="tt3640424"/>
    <x v="2963"/>
    <x v="2966"/>
    <n v="124"/>
    <x v="2"/>
    <n v="2.0666666666666669"/>
    <x v="5"/>
    <x v="3"/>
    <s v="Romance"/>
    <x v="1"/>
    <x v="1"/>
    <n v="165306"/>
    <n v="85000000"/>
    <x v="2974"/>
    <x v="3002"/>
    <x v="0"/>
    <x v="2547"/>
    <n v="13"/>
    <x v="5"/>
    <x v="103"/>
    <x v="0"/>
    <x v="115"/>
  </r>
  <r>
    <s v="tt3647498"/>
    <x v="2964"/>
    <x v="2967"/>
    <n v="88"/>
    <x v="1"/>
    <n v="1.4666666666666666"/>
    <x v="5"/>
    <x v="6"/>
    <s v="Drama"/>
    <x v="0"/>
    <x v="0"/>
    <n v="66896"/>
    <n v="13000000"/>
    <x v="2975"/>
    <x v="3003"/>
    <x v="2"/>
    <x v="2548"/>
    <n v="21"/>
    <x v="12"/>
    <x v="103"/>
    <x v="0"/>
    <x v="661"/>
  </r>
  <r>
    <s v="tt3659388"/>
    <x v="2965"/>
    <x v="2968"/>
    <n v="144"/>
    <x v="2"/>
    <n v="2.4"/>
    <x v="1"/>
    <x v="3"/>
    <s v="Sci-Fi"/>
    <x v="9"/>
    <x v="2"/>
    <n v="899765"/>
    <n v="108000000"/>
    <x v="2976"/>
    <x v="3004"/>
    <x v="3"/>
    <x v="2322"/>
    <n v="11"/>
    <x v="9"/>
    <x v="91"/>
    <x v="0"/>
    <x v="59"/>
  </r>
  <r>
    <s v="tt3682448"/>
    <x v="2966"/>
    <x v="2969"/>
    <n v="142"/>
    <x v="2"/>
    <n v="2.3666666666666667"/>
    <x v="3"/>
    <x v="14"/>
    <s v="Thriller"/>
    <x v="2"/>
    <x v="1"/>
    <n v="323138"/>
    <n v="40000000"/>
    <x v="2977"/>
    <x v="3005"/>
    <x v="3"/>
    <x v="2549"/>
    <n v="4"/>
    <x v="4"/>
    <x v="91"/>
    <x v="0"/>
    <x v="33"/>
  </r>
  <r>
    <s v="tt3691740"/>
    <x v="2967"/>
    <x v="2970"/>
    <n v="117"/>
    <x v="0"/>
    <n v="1.95"/>
    <x v="1"/>
    <x v="19"/>
    <s v="Fantasy"/>
    <x v="33"/>
    <x v="0"/>
    <n v="91388"/>
    <n v="140000000"/>
    <x v="2978"/>
    <x v="3006"/>
    <x v="0"/>
    <x v="2550"/>
    <n v="14"/>
    <x v="12"/>
    <x v="103"/>
    <x v="0"/>
    <x v="33"/>
  </r>
  <r>
    <s v="tt3704428"/>
    <x v="2968"/>
    <x v="2971"/>
    <n v="159"/>
    <x v="2"/>
    <n v="2.65"/>
    <x v="2"/>
    <x v="3"/>
    <s v="Music"/>
    <x v="21"/>
    <x v="1"/>
    <n v="218857"/>
    <n v="85000000"/>
    <x v="2979"/>
    <x v="3007"/>
    <x v="3"/>
    <x v="2551"/>
    <n v="25"/>
    <x v="12"/>
    <x v="114"/>
    <x v="0"/>
    <x v="320"/>
  </r>
  <r>
    <s v="tt3713166"/>
    <x v="2969"/>
    <x v="2972"/>
    <n v="83"/>
    <x v="1"/>
    <n v="1.3833333333333333"/>
    <x v="7"/>
    <x v="9"/>
    <s v="Thriller"/>
    <x v="29"/>
    <x v="3"/>
    <n v="80149"/>
    <n v="1000000"/>
    <x v="2980"/>
    <x v="3008"/>
    <x v="0"/>
    <x v="2552"/>
    <n v="20"/>
    <x v="7"/>
    <x v="89"/>
    <x v="0"/>
    <x v="1241"/>
  </r>
  <r>
    <s v="tt3715320"/>
    <x v="2970"/>
    <x v="2973"/>
    <n v="95"/>
    <x v="0"/>
    <n v="1.5833333333333333"/>
    <x v="0"/>
    <x v="6"/>
    <s v="Drama"/>
    <x v="5"/>
    <x v="0"/>
    <n v="65880"/>
    <n v="11000000"/>
    <x v="2981"/>
    <x v="3009"/>
    <x v="0"/>
    <x v="2553"/>
    <n v="15"/>
    <x v="12"/>
    <x v="91"/>
    <x v="0"/>
    <x v="46"/>
  </r>
  <r>
    <s v="tt3717252"/>
    <x v="2971"/>
    <x v="2974"/>
    <n v="91"/>
    <x v="0"/>
    <n v="1.5166666666666666"/>
    <x v="5"/>
    <x v="5"/>
    <s v="Fantasy"/>
    <x v="36"/>
    <x v="3"/>
    <n v="79676"/>
    <n v="35000000"/>
    <x v="2982"/>
    <x v="3010"/>
    <x v="0"/>
    <x v="2554"/>
    <n v="24"/>
    <x v="5"/>
    <x v="103"/>
    <x v="0"/>
    <x v="1242"/>
  </r>
  <r>
    <s v="tt3717490"/>
    <x v="2972"/>
    <x v="2975"/>
    <n v="124"/>
    <x v="2"/>
    <n v="2.0666666666666669"/>
    <x v="5"/>
    <x v="5"/>
    <s v="Fantasy"/>
    <x v="32"/>
    <x v="3"/>
    <n v="112541"/>
    <n v="100000000"/>
    <x v="2983"/>
    <x v="3011"/>
    <x v="0"/>
    <x v="2555"/>
    <n v="22"/>
    <x v="3"/>
    <x v="101"/>
    <x v="0"/>
    <x v="1189"/>
  </r>
  <r>
    <s v="tt3731562"/>
    <x v="2973"/>
    <x v="2976"/>
    <n v="118"/>
    <x v="0"/>
    <n v="1.9666666666666666"/>
    <x v="5"/>
    <x v="5"/>
    <s v="Fantasy"/>
    <x v="13"/>
    <x v="0"/>
    <n v="337316"/>
    <n v="185000000"/>
    <x v="2984"/>
    <x v="3012"/>
    <x v="3"/>
    <x v="2556"/>
    <n v="2"/>
    <x v="1"/>
    <x v="101"/>
    <x v="0"/>
    <x v="1243"/>
  </r>
  <r>
    <s v="tt3741700"/>
    <x v="2974"/>
    <x v="2977"/>
    <n v="132"/>
    <x v="2"/>
    <n v="2.2000000000000002"/>
    <x v="5"/>
    <x v="5"/>
    <s v="Fantasy"/>
    <x v="34"/>
    <x v="0"/>
    <n v="196224"/>
    <n v="170000000"/>
    <x v="2985"/>
    <x v="3013"/>
    <x v="3"/>
    <x v="2557"/>
    <n v="29"/>
    <x v="12"/>
    <x v="94"/>
    <x v="0"/>
    <x v="832"/>
  </r>
  <r>
    <s v="tt3741834"/>
    <x v="2975"/>
    <x v="2978"/>
    <n v="118"/>
    <x v="0"/>
    <n v="1.9666666666666666"/>
    <x v="2"/>
    <x v="3"/>
    <s v="unknows"/>
    <x v="9"/>
    <x v="2"/>
    <n v="246440"/>
    <n v="12000000"/>
    <x v="2986"/>
    <x v="3014"/>
    <x v="3"/>
    <x v="1785"/>
    <n v="10"/>
    <x v="9"/>
    <x v="103"/>
    <x v="0"/>
    <x v="1244"/>
  </r>
  <r>
    <s v="tt3748528"/>
    <x v="2976"/>
    <x v="2979"/>
    <n v="133"/>
    <x v="2"/>
    <n v="2.2166666666666668"/>
    <x v="5"/>
    <x v="5"/>
    <s v="Sci-Fi"/>
    <x v="10"/>
    <x v="1"/>
    <n v="671949"/>
    <n v="200000000"/>
    <x v="2987"/>
    <x v="3015"/>
    <x v="3"/>
    <x v="2558"/>
    <n v="10"/>
    <x v="0"/>
    <x v="103"/>
    <x v="0"/>
    <x v="818"/>
  </r>
  <r>
    <s v="tt3766354"/>
    <x v="2977"/>
    <x v="2980"/>
    <n v="121"/>
    <x v="2"/>
    <n v="2.0166666666666666"/>
    <x v="5"/>
    <x v="6"/>
    <s v="Thriller"/>
    <x v="13"/>
    <x v="0"/>
    <n v="185004"/>
    <n v="62000000"/>
    <x v="2988"/>
    <x v="3016"/>
    <x v="3"/>
    <x v="2559"/>
    <n v="19"/>
    <x v="7"/>
    <x v="115"/>
    <x v="0"/>
    <x v="409"/>
  </r>
  <r>
    <s v="tt3774114"/>
    <x v="2978"/>
    <x v="2981"/>
    <n v="134"/>
    <x v="2"/>
    <n v="2.2333333333333334"/>
    <x v="2"/>
    <x v="6"/>
    <s v="Drama"/>
    <x v="21"/>
    <x v="1"/>
    <n v="159895"/>
    <n v="40000000"/>
    <x v="2989"/>
    <x v="3017"/>
    <x v="2"/>
    <x v="2560"/>
    <n v="21"/>
    <x v="7"/>
    <x v="103"/>
    <x v="0"/>
    <x v="146"/>
  </r>
  <r>
    <s v="tt3774694"/>
    <x v="2979"/>
    <x v="2982"/>
    <n v="135"/>
    <x v="2"/>
    <n v="2.25"/>
    <x v="3"/>
    <x v="7"/>
    <s v="unknows"/>
    <x v="28"/>
    <x v="0"/>
    <n v="64722"/>
    <n v="3000000"/>
    <x v="2990"/>
    <x v="3018"/>
    <x v="2"/>
    <x v="2561"/>
    <n v="20"/>
    <x v="12"/>
    <x v="91"/>
    <x v="0"/>
    <x v="943"/>
  </r>
  <r>
    <s v="tt3778644"/>
    <x v="2980"/>
    <x v="2983"/>
    <n v="135"/>
    <x v="2"/>
    <n v="2.25"/>
    <x v="5"/>
    <x v="5"/>
    <s v="Sci-Fi"/>
    <x v="17"/>
    <x v="0"/>
    <n v="370252"/>
    <n v="275000000"/>
    <x v="2991"/>
    <x v="3019"/>
    <x v="3"/>
    <x v="2562"/>
    <n v="10"/>
    <x v="12"/>
    <x v="115"/>
    <x v="0"/>
    <x v="117"/>
  </r>
  <r>
    <s v="tt3783958"/>
    <x v="2981"/>
    <x v="2984"/>
    <n v="128"/>
    <x v="2"/>
    <n v="2.1333333333333333"/>
    <x v="0"/>
    <x v="3"/>
    <s v="Music"/>
    <x v="9"/>
    <x v="2"/>
    <n v="640317"/>
    <n v="30000000"/>
    <x v="2992"/>
    <x v="3020"/>
    <x v="3"/>
    <x v="2563"/>
    <n v="31"/>
    <x v="10"/>
    <x v="103"/>
    <x v="0"/>
    <x v="890"/>
  </r>
  <r>
    <s v="tt3794354"/>
    <x v="2982"/>
    <x v="2985"/>
    <n v="99"/>
    <x v="0"/>
    <n v="1.65"/>
    <x v="5"/>
    <x v="5"/>
    <s v="Comedy"/>
    <x v="7"/>
    <x v="0"/>
    <n v="153890"/>
    <n v="85000000"/>
    <x v="2993"/>
    <x v="3021"/>
    <x v="3"/>
    <x v="2564"/>
    <n v="25"/>
    <x v="1"/>
    <x v="111"/>
    <x v="0"/>
    <x v="966"/>
  </r>
  <r>
    <s v="tt3799694"/>
    <x v="2983"/>
    <x v="2986"/>
    <n v="116"/>
    <x v="0"/>
    <n v="1.9333333333333333"/>
    <x v="5"/>
    <x v="2"/>
    <s v="Crime"/>
    <x v="3"/>
    <x v="1"/>
    <n v="358271"/>
    <n v="50000000"/>
    <x v="2994"/>
    <x v="3022"/>
    <x v="0"/>
    <x v="2441"/>
    <n v="10"/>
    <x v="12"/>
    <x v="103"/>
    <x v="0"/>
    <x v="622"/>
  </r>
  <r>
    <s v="tt3811906"/>
    <x v="2984"/>
    <x v="2987"/>
    <n v="111"/>
    <x v="0"/>
    <n v="1.85"/>
    <x v="4"/>
    <x v="10"/>
    <s v="Mystery"/>
    <x v="27"/>
    <x v="0"/>
    <n v="104059"/>
    <n v="40000000"/>
    <x v="2995"/>
    <x v="3023"/>
    <x v="2"/>
    <x v="2565"/>
    <n v="1"/>
    <x v="9"/>
    <x v="109"/>
    <x v="0"/>
    <x v="645"/>
  </r>
  <r>
    <s v="tt3829266"/>
    <x v="2985"/>
    <x v="2988"/>
    <n v="107"/>
    <x v="0"/>
    <n v="1.7833333333333334"/>
    <x v="5"/>
    <x v="5"/>
    <s v="Horror"/>
    <x v="39"/>
    <x v="3"/>
    <n v="140591"/>
    <n v="88000000"/>
    <x v="2996"/>
    <x v="3024"/>
    <x v="0"/>
    <x v="1915"/>
    <n v="7"/>
    <x v="9"/>
    <x v="115"/>
    <x v="0"/>
    <x v="622"/>
  </r>
  <r>
    <s v="tt3829920"/>
    <x v="2986"/>
    <x v="2989"/>
    <n v="134"/>
    <x v="2"/>
    <n v="2.2333333333333334"/>
    <x v="5"/>
    <x v="18"/>
    <s v="Drama"/>
    <x v="2"/>
    <x v="1"/>
    <n v="75098"/>
    <n v="38000000"/>
    <x v="2997"/>
    <x v="3025"/>
    <x v="2"/>
    <x v="2566"/>
    <n v="18"/>
    <x v="4"/>
    <x v="101"/>
    <x v="0"/>
    <x v="905"/>
  </r>
  <r>
    <s v="tt3850214"/>
    <x v="2987"/>
    <x v="2990"/>
    <n v="103"/>
    <x v="0"/>
    <n v="1.7166666666666666"/>
    <x v="1"/>
    <x v="2"/>
    <s v="Crime"/>
    <x v="14"/>
    <x v="1"/>
    <n v="88519"/>
    <n v="7000000"/>
    <x v="2998"/>
    <x v="3026"/>
    <x v="0"/>
    <x v="2567"/>
    <n v="24"/>
    <x v="1"/>
    <x v="91"/>
    <x v="0"/>
    <x v="1245"/>
  </r>
  <r>
    <s v="tt3850590"/>
    <x v="2988"/>
    <x v="2991"/>
    <n v="98"/>
    <x v="0"/>
    <n v="1.6333333333333333"/>
    <x v="0"/>
    <x v="3"/>
    <s v="Fantasy"/>
    <x v="27"/>
    <x v="0"/>
    <n v="79950"/>
    <n v="15000000"/>
    <x v="2999"/>
    <x v="3027"/>
    <x v="0"/>
    <x v="2568"/>
    <n v="30"/>
    <x v="5"/>
    <x v="91"/>
    <x v="0"/>
    <x v="832"/>
  </r>
  <r>
    <s v="tt3861390"/>
    <x v="2989"/>
    <x v="2992"/>
    <n v="112"/>
    <x v="0"/>
    <n v="1.8666666666666667"/>
    <x v="1"/>
    <x v="19"/>
    <s v="Fantasy"/>
    <x v="33"/>
    <x v="0"/>
    <n v="80937"/>
    <n v="170000000"/>
    <x v="3000"/>
    <x v="3028"/>
    <x v="3"/>
    <x v="2569"/>
    <n v="11"/>
    <x v="3"/>
    <x v="94"/>
    <x v="0"/>
    <x v="129"/>
  </r>
  <r>
    <s v="tt3874544"/>
    <x v="2990"/>
    <x v="2993"/>
    <n v="97"/>
    <x v="0"/>
    <n v="1.6166666666666667"/>
    <x v="1"/>
    <x v="1"/>
    <s v="Comedy"/>
    <x v="33"/>
    <x v="0"/>
    <n v="137258"/>
    <n v="125000000"/>
    <x v="3001"/>
    <x v="3029"/>
    <x v="3"/>
    <x v="2420"/>
    <m/>
    <x v="11"/>
    <x v="124"/>
    <x v="0"/>
    <x v="864"/>
  </r>
  <r>
    <s v="tt3882082"/>
    <x v="2991"/>
    <x v="2994"/>
    <n v="97"/>
    <x v="0"/>
    <n v="1.6166666666666667"/>
    <x v="7"/>
    <x v="9"/>
    <s v="Thriller"/>
    <x v="34"/>
    <x v="0"/>
    <n v="100001"/>
    <n v="10000000"/>
    <x v="3002"/>
    <x v="3030"/>
    <x v="0"/>
    <x v="2264"/>
    <n v="20"/>
    <x v="1"/>
    <x v="103"/>
    <x v="0"/>
    <x v="1246"/>
  </r>
  <r>
    <s v="tt3890160"/>
    <x v="2992"/>
    <x v="2995"/>
    <n v="113"/>
    <x v="0"/>
    <n v="1.8833333333333333"/>
    <x v="5"/>
    <x v="6"/>
    <s v="Drama"/>
    <x v="2"/>
    <x v="1"/>
    <n v="587034"/>
    <n v="34000000"/>
    <x v="3003"/>
    <x v="3031"/>
    <x v="3"/>
    <x v="2570"/>
    <n v="11"/>
    <x v="3"/>
    <x v="101"/>
    <x v="0"/>
    <x v="721"/>
  </r>
  <r>
    <s v="tt3896198"/>
    <x v="2993"/>
    <x v="2996"/>
    <n v="136"/>
    <x v="2"/>
    <n v="2.2666666666666666"/>
    <x v="5"/>
    <x v="5"/>
    <s v="Comedy"/>
    <x v="2"/>
    <x v="1"/>
    <n v="740261"/>
    <n v="200000000"/>
    <x v="3004"/>
    <x v="3032"/>
    <x v="3"/>
    <x v="2571"/>
    <n v="10"/>
    <x v="8"/>
    <x v="101"/>
    <x v="0"/>
    <x v="711"/>
  </r>
  <r>
    <s v="tt3915174"/>
    <x v="2994"/>
    <x v="2997"/>
    <n v="102"/>
    <x v="0"/>
    <n v="1.7"/>
    <x v="1"/>
    <x v="1"/>
    <s v="Comedy"/>
    <x v="10"/>
    <x v="1"/>
    <n v="159401"/>
    <n v="90000000"/>
    <x v="3005"/>
    <x v="3033"/>
    <x v="3"/>
    <x v="2572"/>
    <n v="7"/>
    <x v="0"/>
    <x v="114"/>
    <x v="0"/>
    <x v="1247"/>
  </r>
  <r>
    <s v="tt3922818"/>
    <x v="2995"/>
    <x v="2998"/>
    <n v="120"/>
    <x v="0"/>
    <n v="2"/>
    <x v="3"/>
    <x v="7"/>
    <s v="Sci-Fi"/>
    <x v="0"/>
    <x v="0"/>
    <n v="55472"/>
    <n v="30000000"/>
    <x v="3006"/>
    <x v="3034"/>
    <x v="2"/>
    <x v="2420"/>
    <m/>
    <x v="11"/>
    <x v="124"/>
    <x v="0"/>
    <x v="479"/>
  </r>
  <r>
    <s v="tt3949660"/>
    <x v="2996"/>
    <x v="2999"/>
    <n v="112"/>
    <x v="0"/>
    <n v="1.8666666666666667"/>
    <x v="5"/>
    <x v="5"/>
    <s v="Comedy"/>
    <x v="32"/>
    <x v="3"/>
    <n v="98224"/>
    <n v="135000000"/>
    <x v="3007"/>
    <x v="3035"/>
    <x v="3"/>
    <x v="2573"/>
    <n v="22"/>
    <x v="12"/>
    <x v="103"/>
    <x v="0"/>
    <x v="1248"/>
  </r>
  <r>
    <s v="tt3960412"/>
    <x v="2997"/>
    <x v="3000"/>
    <n v="87"/>
    <x v="1"/>
    <n v="1.45"/>
    <x v="0"/>
    <x v="3"/>
    <s v="Music"/>
    <x v="13"/>
    <x v="0"/>
    <n v="66652"/>
    <n v="20000000"/>
    <x v="3008"/>
    <x v="3036"/>
    <x v="2"/>
    <x v="1584"/>
    <n v="24"/>
    <x v="12"/>
    <x v="103"/>
    <x v="0"/>
    <x v="1249"/>
  </r>
  <r>
    <s v="tt3967856"/>
    <x v="2998"/>
    <x v="3001"/>
    <n v="120"/>
    <x v="0"/>
    <n v="2"/>
    <x v="5"/>
    <x v="5"/>
    <s v="Drama"/>
    <x v="21"/>
    <x v="1"/>
    <n v="129398"/>
    <n v="50000000"/>
    <x v="3009"/>
    <x v="3037"/>
    <x v="2"/>
    <x v="2574"/>
    <n v="19"/>
    <x v="12"/>
    <x v="101"/>
    <x v="0"/>
    <x v="593"/>
  </r>
  <r>
    <s v="tt4005402"/>
    <x v="2999"/>
    <x v="3002"/>
    <n v="110"/>
    <x v="0"/>
    <n v="1.8333333333333333"/>
    <x v="2"/>
    <x v="3"/>
    <s v="History"/>
    <x v="16"/>
    <x v="1"/>
    <n v="56347"/>
    <n v="14000000"/>
    <x v="3010"/>
    <x v="3038"/>
    <x v="2"/>
    <x v="2575"/>
    <n v="13"/>
    <x v="9"/>
    <x v="91"/>
    <x v="0"/>
    <x v="1250"/>
  </r>
  <r>
    <s v="tt4034228"/>
    <x v="3000"/>
    <x v="3003"/>
    <n v="137"/>
    <x v="2"/>
    <n v="2.2833333333333332"/>
    <x v="3"/>
    <x v="11"/>
    <s v="unknows"/>
    <x v="10"/>
    <x v="1"/>
    <n v="302517"/>
    <n v="9000000"/>
    <x v="3011"/>
    <x v="3039"/>
    <x v="0"/>
    <x v="2538"/>
    <n v="23"/>
    <x v="1"/>
    <x v="103"/>
    <x v="0"/>
    <x v="1251"/>
  </r>
  <r>
    <s v="tt4034354"/>
    <x v="3001"/>
    <x v="3004"/>
    <n v="97"/>
    <x v="0"/>
    <n v="1.6166666666666667"/>
    <x v="0"/>
    <x v="3"/>
    <s v="Fantasy"/>
    <x v="17"/>
    <x v="0"/>
    <n v="130939"/>
    <n v="3000000"/>
    <x v="3012"/>
    <x v="3040"/>
    <x v="1"/>
    <x v="2576"/>
    <n v="22"/>
    <x v="1"/>
    <x v="103"/>
    <x v="0"/>
    <x v="1252"/>
  </r>
  <r>
    <s v="tt4046784"/>
    <x v="3002"/>
    <x v="3005"/>
    <n v="131"/>
    <x v="2"/>
    <n v="2.1833333333333331"/>
    <x v="5"/>
    <x v="5"/>
    <s v="Sci-Fi"/>
    <x v="33"/>
    <x v="0"/>
    <n v="267695"/>
    <n v="61000000"/>
    <x v="3013"/>
    <x v="3041"/>
    <x v="3"/>
    <x v="2577"/>
    <n v="1"/>
    <x v="9"/>
    <x v="91"/>
    <x v="0"/>
    <x v="1116"/>
  </r>
  <r>
    <s v="tt4052882"/>
    <x v="3003"/>
    <x v="3006"/>
    <n v="86"/>
    <x v="1"/>
    <n v="1.4333333333333333"/>
    <x v="5"/>
    <x v="3"/>
    <s v="Horror"/>
    <x v="33"/>
    <x v="0"/>
    <n v="141191"/>
    <n v="17000000"/>
    <x v="3014"/>
    <x v="3042"/>
    <x v="3"/>
    <x v="2578"/>
    <n v="21"/>
    <x v="6"/>
    <x v="103"/>
    <x v="0"/>
    <x v="657"/>
  </r>
  <r>
    <s v="tt4062536"/>
    <x v="3004"/>
    <x v="3007"/>
    <n v="95"/>
    <x v="0"/>
    <n v="1.5833333333333333"/>
    <x v="4"/>
    <x v="3"/>
    <s v="Horror"/>
    <x v="16"/>
    <x v="1"/>
    <n v="135778"/>
    <n v="5000000"/>
    <x v="3015"/>
    <x v="3043"/>
    <x v="2"/>
    <x v="2415"/>
    <n v="17"/>
    <x v="12"/>
    <x v="91"/>
    <x v="0"/>
    <x v="1179"/>
  </r>
  <r>
    <s v="tt4094724"/>
    <x v="3005"/>
    <x v="3008"/>
    <n v="108"/>
    <x v="0"/>
    <n v="1.8"/>
    <x v="5"/>
    <x v="10"/>
    <s v="Sci-Fi"/>
    <x v="34"/>
    <x v="0"/>
    <n v="107753"/>
    <n v="10000000"/>
    <x v="3016"/>
    <x v="3044"/>
    <x v="3"/>
    <x v="2466"/>
    <n v="29"/>
    <x v="6"/>
    <x v="103"/>
    <x v="0"/>
    <x v="1157"/>
  </r>
  <r>
    <s v="tt4116284"/>
    <x v="3006"/>
    <x v="3009"/>
    <n v="104"/>
    <x v="0"/>
    <n v="1.7333333333333334"/>
    <x v="5"/>
    <x v="5"/>
    <s v="Animation"/>
    <x v="21"/>
    <x v="1"/>
    <n v="167545"/>
    <n v="80000000"/>
    <x v="3017"/>
    <x v="3045"/>
    <x v="3"/>
    <x v="2579"/>
    <n v="1"/>
    <x v="2"/>
    <x v="101"/>
    <x v="0"/>
    <x v="919"/>
  </r>
  <r>
    <s v="tt4123430"/>
    <x v="3007"/>
    <x v="3010"/>
    <n v="134"/>
    <x v="2"/>
    <n v="2.2333333333333334"/>
    <x v="1"/>
    <x v="19"/>
    <s v="Fantasy"/>
    <x v="7"/>
    <x v="0"/>
    <n v="300966"/>
    <n v="200000000"/>
    <x v="3018"/>
    <x v="3046"/>
    <x v="3"/>
    <x v="2580"/>
    <n v="8"/>
    <x v="5"/>
    <x v="115"/>
    <x v="0"/>
    <x v="623"/>
  </r>
  <r>
    <s v="tt4123432"/>
    <x v="3008"/>
    <x v="3011"/>
    <n v="142"/>
    <x v="2"/>
    <n v="2.3666666666666667"/>
    <x v="1"/>
    <x v="19"/>
    <s v="Fantasy"/>
    <x v="27"/>
    <x v="0"/>
    <n v="161116"/>
    <n v="200000000"/>
    <x v="3019"/>
    <x v="3047"/>
    <x v="3"/>
    <x v="2581"/>
    <n v="6"/>
    <x v="8"/>
    <x v="114"/>
    <x v="0"/>
    <x v="623"/>
  </r>
  <r>
    <s v="tt4126476"/>
    <x v="3009"/>
    <x v="3012"/>
    <n v="105"/>
    <x v="0"/>
    <n v="1.75"/>
    <x v="3"/>
    <x v="7"/>
    <s v="unknows"/>
    <x v="39"/>
    <x v="3"/>
    <n v="62817"/>
    <n v="14000000"/>
    <x v="3020"/>
    <x v="3048"/>
    <x v="0"/>
    <x v="2582"/>
    <n v="10"/>
    <x v="8"/>
    <x v="94"/>
    <x v="0"/>
    <x v="1253"/>
  </r>
  <r>
    <s v="tt4136084"/>
    <x v="3010"/>
    <x v="3013"/>
    <n v="111"/>
    <x v="0"/>
    <n v="1.85"/>
    <x v="2"/>
    <x v="2"/>
    <s v="Drama"/>
    <x v="22"/>
    <x v="0"/>
    <n v="58620"/>
    <n v="29000000"/>
    <x v="3021"/>
    <x v="3049"/>
    <x v="0"/>
    <x v="2583"/>
    <n v="23"/>
    <x v="8"/>
    <x v="103"/>
    <x v="0"/>
    <x v="165"/>
  </r>
  <r>
    <s v="tt4139124"/>
    <x v="3011"/>
    <x v="3014"/>
    <n v="100"/>
    <x v="0"/>
    <n v="1.6666666666666667"/>
    <x v="5"/>
    <x v="2"/>
    <s v="Crime"/>
    <x v="27"/>
    <x v="0"/>
    <n v="51305"/>
    <n v="15000000"/>
    <x v="3022"/>
    <x v="3050"/>
    <x v="1"/>
    <x v="2584"/>
    <n v="13"/>
    <x v="3"/>
    <x v="103"/>
    <x v="0"/>
    <x v="1254"/>
  </r>
  <r>
    <s v="tt4154664"/>
    <x v="3012"/>
    <x v="3015"/>
    <n v="123"/>
    <x v="2"/>
    <n v="2.0499999999999998"/>
    <x v="5"/>
    <x v="5"/>
    <s v="Sci-Fi"/>
    <x v="22"/>
    <x v="0"/>
    <n v="594907"/>
    <n v="160000000"/>
    <x v="3023"/>
    <x v="3051"/>
    <x v="3"/>
    <x v="2585"/>
    <n v="27"/>
    <x v="2"/>
    <x v="94"/>
    <x v="0"/>
    <x v="803"/>
  </r>
  <r>
    <s v="tt4154756"/>
    <x v="3013"/>
    <x v="3016"/>
    <n v="149"/>
    <x v="2"/>
    <n v="2.4833333333333334"/>
    <x v="5"/>
    <x v="5"/>
    <s v="Sci-Fi"/>
    <x v="26"/>
    <x v="2"/>
    <n v="1164767"/>
    <n v="321000000"/>
    <x v="3024"/>
    <x v="3052"/>
    <x v="3"/>
    <x v="2586"/>
    <n v="23"/>
    <x v="8"/>
    <x v="115"/>
    <x v="0"/>
    <x v="750"/>
  </r>
  <r>
    <s v="tt4154796"/>
    <x v="3014"/>
    <x v="3017"/>
    <n v="181"/>
    <x v="2"/>
    <n v="3.0166666666666666"/>
    <x v="5"/>
    <x v="5"/>
    <s v="Drama"/>
    <x v="26"/>
    <x v="2"/>
    <n v="1224453"/>
    <n v="356000000"/>
    <x v="3025"/>
    <x v="3053"/>
    <x v="3"/>
    <x v="2587"/>
    <n v="18"/>
    <x v="8"/>
    <x v="94"/>
    <x v="0"/>
    <x v="750"/>
  </r>
  <r>
    <s v="tt4160708"/>
    <x v="3015"/>
    <x v="3018"/>
    <n v="88"/>
    <x v="1"/>
    <n v="1.4666666666666666"/>
    <x v="4"/>
    <x v="10"/>
    <s v="Thriller"/>
    <x v="1"/>
    <x v="1"/>
    <n v="293282"/>
    <n v="9900000"/>
    <x v="3026"/>
    <x v="3054"/>
    <x v="3"/>
    <x v="2485"/>
    <n v="12"/>
    <x v="3"/>
    <x v="103"/>
    <x v="0"/>
    <x v="984"/>
  </r>
  <r>
    <s v="tt4172430"/>
    <x v="3016"/>
    <x v="3019"/>
    <n v="144"/>
    <x v="2"/>
    <n v="2.4"/>
    <x v="5"/>
    <x v="3"/>
    <s v="History"/>
    <x v="21"/>
    <x v="1"/>
    <n v="155005"/>
    <n v="50000000"/>
    <x v="3027"/>
    <x v="3055"/>
    <x v="0"/>
    <x v="2588"/>
    <n v="12"/>
    <x v="1"/>
    <x v="103"/>
    <x v="0"/>
    <x v="281"/>
  </r>
  <r>
    <s v="tt4178092"/>
    <x v="998"/>
    <x v="998"/>
    <n v="108"/>
    <x v="0"/>
    <n v="1.8"/>
    <x v="3"/>
    <x v="9"/>
    <s v="Thriller"/>
    <x v="16"/>
    <x v="1"/>
    <n v="167689"/>
    <n v="5000000"/>
    <x v="3028"/>
    <x v="3056"/>
    <x v="0"/>
    <x v="2589"/>
    <n v="30"/>
    <x v="7"/>
    <x v="91"/>
    <x v="0"/>
    <x v="1255"/>
  </r>
  <r>
    <s v="tt4196776"/>
    <x v="3017"/>
    <x v="3020"/>
    <n v="123"/>
    <x v="2"/>
    <n v="2.0499999999999998"/>
    <x v="5"/>
    <x v="16"/>
    <s v="unknows"/>
    <x v="5"/>
    <x v="0"/>
    <n v="237838"/>
    <n v="120000000"/>
    <x v="3029"/>
    <x v="3057"/>
    <x v="3"/>
    <x v="2590"/>
    <n v="3"/>
    <x v="7"/>
    <x v="103"/>
    <x v="0"/>
    <x v="619"/>
  </r>
  <r>
    <s v="tt4209788"/>
    <x v="3018"/>
    <x v="3021"/>
    <n v="140"/>
    <x v="2"/>
    <n v="2.3333333333333335"/>
    <x v="2"/>
    <x v="6"/>
    <s v="Drama"/>
    <x v="3"/>
    <x v="1"/>
    <n v="183190"/>
    <n v="30000000"/>
    <x v="3030"/>
    <x v="3058"/>
    <x v="0"/>
    <x v="2307"/>
    <n v="8"/>
    <x v="9"/>
    <x v="101"/>
    <x v="0"/>
    <x v="892"/>
  </r>
  <r>
    <s v="tt4218572"/>
    <x v="3019"/>
    <x v="3022"/>
    <n v="129"/>
    <x v="2"/>
    <n v="2.15"/>
    <x v="4"/>
    <x v="3"/>
    <s v="Thriller"/>
    <x v="22"/>
    <x v="0"/>
    <n v="102477"/>
    <n v="42000000"/>
    <x v="3031"/>
    <x v="3059"/>
    <x v="0"/>
    <x v="2089"/>
    <n v="8"/>
    <x v="9"/>
    <x v="115"/>
    <x v="0"/>
    <x v="1103"/>
  </r>
  <r>
    <s v="tt4244994"/>
    <x v="3020"/>
    <x v="3023"/>
    <n v="152"/>
    <x v="2"/>
    <n v="2.5333333333333332"/>
    <x v="5"/>
    <x v="3"/>
    <s v="History"/>
    <x v="3"/>
    <x v="1"/>
    <n v="173308"/>
    <n v="100000000"/>
    <x v="3032"/>
    <x v="3060"/>
    <x v="2"/>
    <x v="2591"/>
    <n v="10"/>
    <x v="9"/>
    <x v="109"/>
    <x v="0"/>
    <x v="59"/>
  </r>
  <r>
    <s v="tt4244998"/>
    <x v="3021"/>
    <x v="3024"/>
    <n v="96"/>
    <x v="0"/>
    <n v="1.6"/>
    <x v="5"/>
    <x v="5"/>
    <s v="Drama"/>
    <x v="5"/>
    <x v="0"/>
    <n v="65332"/>
    <n v="51000000"/>
    <x v="3033"/>
    <x v="3061"/>
    <x v="0"/>
    <x v="2592"/>
    <n v="16"/>
    <x v="10"/>
    <x v="115"/>
    <x v="0"/>
    <x v="1256"/>
  </r>
  <r>
    <s v="tt4263482"/>
    <x v="3022"/>
    <x v="3025"/>
    <n v="92"/>
    <x v="0"/>
    <n v="1.5333333333333334"/>
    <x v="3"/>
    <x v="0"/>
    <s v="Horror"/>
    <x v="16"/>
    <x v="1"/>
    <n v="289171"/>
    <n v="4000000"/>
    <x v="3034"/>
    <x v="3062"/>
    <x v="0"/>
    <x v="2542"/>
    <n v="23"/>
    <x v="1"/>
    <x v="91"/>
    <x v="0"/>
    <x v="907"/>
  </r>
  <r>
    <s v="tt4276820"/>
    <x v="3023"/>
    <x v="3026"/>
    <n v="115"/>
    <x v="0"/>
    <n v="1.9166666666666667"/>
    <x v="2"/>
    <x v="3"/>
    <s v="unknows"/>
    <x v="14"/>
    <x v="1"/>
    <n v="169466"/>
    <n v="25000000"/>
    <x v="3035"/>
    <x v="3063"/>
    <x v="2"/>
    <x v="2554"/>
    <n v="24"/>
    <x v="5"/>
    <x v="103"/>
    <x v="0"/>
    <x v="834"/>
  </r>
  <r>
    <s v="tt4287320"/>
    <x v="3024"/>
    <x v="3027"/>
    <n v="110"/>
    <x v="0"/>
    <n v="1.8333333333333333"/>
    <x v="3"/>
    <x v="9"/>
    <s v="Sci-Fi"/>
    <x v="39"/>
    <x v="3"/>
    <n v="98030"/>
    <n v="18000000"/>
    <x v="3036"/>
    <x v="3064"/>
    <x v="0"/>
    <x v="2593"/>
    <n v="26"/>
    <x v="8"/>
    <x v="101"/>
    <x v="0"/>
    <x v="1102"/>
  </r>
  <r>
    <s v="tt4302938"/>
    <x v="3025"/>
    <x v="3028"/>
    <n v="101"/>
    <x v="0"/>
    <n v="1.6833333333333333"/>
    <x v="5"/>
    <x v="5"/>
    <s v="Animation"/>
    <x v="8"/>
    <x v="1"/>
    <n v="136382"/>
    <n v="60000000"/>
    <x v="3037"/>
    <x v="3065"/>
    <x v="0"/>
    <x v="2594"/>
    <n v="13"/>
    <x v="10"/>
    <x v="103"/>
    <x v="0"/>
    <x v="1257"/>
  </r>
  <r>
    <s v="tt4361050"/>
    <x v="3026"/>
    <x v="3029"/>
    <n v="99"/>
    <x v="0"/>
    <n v="1.65"/>
    <x v="3"/>
    <x v="10"/>
    <s v="Mystery"/>
    <x v="27"/>
    <x v="0"/>
    <n v="71357"/>
    <n v="9000000"/>
    <x v="3038"/>
    <x v="3066"/>
    <x v="0"/>
    <x v="2595"/>
    <n v="18"/>
    <x v="4"/>
    <x v="103"/>
    <x v="0"/>
    <x v="1185"/>
  </r>
  <r>
    <s v="tt4364194"/>
    <x v="3027"/>
    <x v="3030"/>
    <n v="97"/>
    <x v="0"/>
    <n v="1.6166666666666667"/>
    <x v="1"/>
    <x v="2"/>
    <s v="Drama"/>
    <x v="2"/>
    <x v="1"/>
    <n v="98762"/>
    <n v="6200000"/>
    <x v="3039"/>
    <x v="3067"/>
    <x v="3"/>
    <x v="2596"/>
    <n v="9"/>
    <x v="3"/>
    <x v="94"/>
    <x v="0"/>
    <x v="1258"/>
  </r>
  <r>
    <s v="tt4387040"/>
    <x v="3028"/>
    <x v="3031"/>
    <n v="130"/>
    <x v="2"/>
    <n v="2.1666666666666665"/>
    <x v="5"/>
    <x v="3"/>
    <s v="History"/>
    <x v="4"/>
    <x v="1"/>
    <n v="58314"/>
    <n v="4400000"/>
    <x v="3040"/>
    <x v="3068"/>
    <x v="1"/>
    <x v="2576"/>
    <n v="22"/>
    <x v="1"/>
    <x v="103"/>
    <x v="0"/>
    <x v="1259"/>
  </r>
  <r>
    <s v="tt4425200"/>
    <x v="3029"/>
    <x v="3032"/>
    <n v="122"/>
    <x v="2"/>
    <n v="2.0333333333333332"/>
    <x v="5"/>
    <x v="6"/>
    <s v="Thriller"/>
    <x v="3"/>
    <x v="1"/>
    <n v="495348"/>
    <n v="40000000"/>
    <x v="3041"/>
    <x v="3069"/>
    <x v="3"/>
    <x v="2597"/>
    <n v="30"/>
    <x v="1"/>
    <x v="101"/>
    <x v="0"/>
    <x v="877"/>
  </r>
  <r>
    <s v="tt4430212"/>
    <x v="3030"/>
    <x v="3033"/>
    <n v="163"/>
    <x v="2"/>
    <n v="2.7166666666666668"/>
    <x v="4"/>
    <x v="3"/>
    <s v="Mystery"/>
    <x v="18"/>
    <x v="2"/>
    <n v="91505"/>
    <n v="9400000"/>
    <x v="12"/>
    <x v="3070"/>
    <x v="2"/>
    <x v="2589"/>
    <n v="30"/>
    <x v="7"/>
    <x v="91"/>
    <x v="0"/>
    <x v="1260"/>
  </r>
  <r>
    <s v="tt4438848"/>
    <x v="3031"/>
    <x v="3034"/>
    <n v="92"/>
    <x v="0"/>
    <n v="1.5333333333333334"/>
    <x v="0"/>
    <x v="11"/>
    <s v="unknows"/>
    <x v="36"/>
    <x v="3"/>
    <n v="128408"/>
    <n v="35000000"/>
    <x v="3042"/>
    <x v="3071"/>
    <x v="0"/>
    <x v="2598"/>
    <n v="26"/>
    <x v="8"/>
    <x v="103"/>
    <x v="0"/>
    <x v="799"/>
  </r>
  <r>
    <s v="tt4463894"/>
    <x v="890"/>
    <x v="890"/>
    <n v="111"/>
    <x v="0"/>
    <n v="1.85"/>
    <x v="5"/>
    <x v="2"/>
    <s v="Crime"/>
    <x v="0"/>
    <x v="0"/>
    <n v="57516"/>
    <n v="35000000"/>
    <x v="3043"/>
    <x v="3072"/>
    <x v="2"/>
    <x v="2599"/>
    <n v="14"/>
    <x v="6"/>
    <x v="94"/>
    <x v="0"/>
    <x v="372"/>
  </r>
  <r>
    <s v="tt4465564"/>
    <x v="3032"/>
    <x v="3035"/>
    <n v="118"/>
    <x v="0"/>
    <n v="1.9666666666666666"/>
    <x v="3"/>
    <x v="7"/>
    <s v="Thriller"/>
    <x v="48"/>
    <x v="3"/>
    <n v="108807"/>
    <n v="55000000"/>
    <x v="3044"/>
    <x v="3073"/>
    <x v="3"/>
    <x v="2600"/>
    <n v="7"/>
    <x v="2"/>
    <x v="101"/>
    <x v="0"/>
    <x v="225"/>
  </r>
  <r>
    <s v="tt4468740"/>
    <x v="3033"/>
    <x v="3036"/>
    <n v="103"/>
    <x v="0"/>
    <n v="1.7166666666666666"/>
    <x v="1"/>
    <x v="2"/>
    <s v="Family"/>
    <x v="10"/>
    <x v="1"/>
    <n v="88403"/>
    <n v="40000000"/>
    <x v="3045"/>
    <x v="3074"/>
    <x v="3"/>
    <x v="2601"/>
    <n v="5"/>
    <x v="5"/>
    <x v="101"/>
    <x v="0"/>
    <x v="906"/>
  </r>
  <r>
    <s v="tt4477536"/>
    <x v="3034"/>
    <x v="3037"/>
    <n v="105"/>
    <x v="0"/>
    <n v="1.75"/>
    <x v="3"/>
    <x v="7"/>
    <s v="Thriller"/>
    <x v="53"/>
    <x v="3"/>
    <n v="71568"/>
    <n v="55000000"/>
    <x v="3046"/>
    <x v="3075"/>
    <x v="3"/>
    <x v="2602"/>
    <n v="6"/>
    <x v="2"/>
    <x v="115"/>
    <x v="0"/>
    <x v="225"/>
  </r>
  <r>
    <s v="tt4481414"/>
    <x v="3035"/>
    <x v="3038"/>
    <n v="101"/>
    <x v="0"/>
    <n v="1.6833333333333333"/>
    <x v="3"/>
    <x v="11"/>
    <s v="unknows"/>
    <x v="2"/>
    <x v="1"/>
    <n v="126721"/>
    <n v="7000000"/>
    <x v="3047"/>
    <x v="3076"/>
    <x v="0"/>
    <x v="2603"/>
    <n v="7"/>
    <x v="8"/>
    <x v="101"/>
    <x v="0"/>
    <x v="851"/>
  </r>
  <r>
    <s v="tt4495098"/>
    <x v="3036"/>
    <x v="3039"/>
    <n v="134"/>
    <x v="2"/>
    <n v="2.2333333333333334"/>
    <x v="5"/>
    <x v="5"/>
    <s v="Drama"/>
    <x v="14"/>
    <x v="1"/>
    <n v="54253"/>
    <n v="60000000"/>
    <x v="3048"/>
    <x v="3077"/>
    <x v="0"/>
    <x v="2604"/>
    <n v="16"/>
    <x v="7"/>
    <x v="100"/>
    <x v="0"/>
    <x v="921"/>
  </r>
  <r>
    <s v="tt4500922"/>
    <x v="3037"/>
    <x v="3040"/>
    <n v="143"/>
    <x v="2"/>
    <n v="2.3833333333333333"/>
    <x v="5"/>
    <x v="5"/>
    <s v="Sci-Fi"/>
    <x v="27"/>
    <x v="0"/>
    <n v="155697"/>
    <n v="62000000"/>
    <x v="3049"/>
    <x v="3078"/>
    <x v="3"/>
    <x v="2605"/>
    <n v="17"/>
    <x v="1"/>
    <x v="115"/>
    <x v="0"/>
    <x v="1116"/>
  </r>
  <r>
    <s v="tt4501244"/>
    <x v="3038"/>
    <x v="3041"/>
    <n v="111"/>
    <x v="0"/>
    <n v="1.85"/>
    <x v="0"/>
    <x v="11"/>
    <s v="unknows"/>
    <x v="27"/>
    <x v="0"/>
    <n v="120987"/>
    <n v="38000000"/>
    <x v="3050"/>
    <x v="3079"/>
    <x v="0"/>
    <x v="2606"/>
    <n v="17"/>
    <x v="0"/>
    <x v="103"/>
    <x v="0"/>
    <x v="585"/>
  </r>
  <r>
    <s v="tt4513674"/>
    <x v="3039"/>
    <x v="3042"/>
    <n v="96"/>
    <x v="0"/>
    <n v="1.6"/>
    <x v="0"/>
    <x v="3"/>
    <s v="Romance"/>
    <x v="5"/>
    <x v="0"/>
    <n v="80143"/>
    <n v="30000000"/>
    <x v="3051"/>
    <x v="3080"/>
    <x v="0"/>
    <x v="2607"/>
    <n v="11"/>
    <x v="12"/>
    <x v="103"/>
    <x v="0"/>
    <x v="46"/>
  </r>
  <r>
    <s v="tt4513678"/>
    <x v="3040"/>
    <x v="3043"/>
    <n v="124"/>
    <x v="2"/>
    <n v="2.0666666666666669"/>
    <x v="1"/>
    <x v="2"/>
    <s v="Fantasy"/>
    <x v="1"/>
    <x v="1"/>
    <n v="203530"/>
    <n v="75000000"/>
    <x v="3052"/>
    <x v="3081"/>
    <x v="3"/>
    <x v="2608"/>
    <n v="8"/>
    <x v="4"/>
    <x v="109"/>
    <x v="0"/>
    <x v="700"/>
  </r>
  <r>
    <s v="tt4520988"/>
    <x v="3041"/>
    <x v="3044"/>
    <n v="103"/>
    <x v="0"/>
    <n v="1.7166666666666666"/>
    <x v="1"/>
    <x v="1"/>
    <s v="Comedy"/>
    <x v="22"/>
    <x v="0"/>
    <n v="187601"/>
    <n v="150000000"/>
    <x v="3053"/>
    <x v="3082"/>
    <x v="3"/>
    <x v="2609"/>
    <n v="7"/>
    <x v="5"/>
    <x v="94"/>
    <x v="0"/>
    <x v="1170"/>
  </r>
  <r>
    <s v="tt4530422"/>
    <x v="3042"/>
    <x v="3045"/>
    <n v="110"/>
    <x v="0"/>
    <n v="1.8333333333333333"/>
    <x v="5"/>
    <x v="10"/>
    <s v="Sci-Fi"/>
    <x v="5"/>
    <x v="0"/>
    <n v="104751"/>
    <n v="38000000"/>
    <x v="3054"/>
    <x v="3083"/>
    <x v="1"/>
    <x v="2610"/>
    <n v="22"/>
    <x v="9"/>
    <x v="115"/>
    <x v="0"/>
    <x v="1008"/>
  </r>
  <r>
    <s v="tt4532826"/>
    <x v="28"/>
    <x v="28"/>
    <n v="116"/>
    <x v="0"/>
    <n v="1.9333333333333333"/>
    <x v="5"/>
    <x v="5"/>
    <s v="Drama"/>
    <x v="39"/>
    <x v="3"/>
    <n v="77998"/>
    <n v="100000000"/>
    <x v="3055"/>
    <x v="3084"/>
    <x v="2"/>
    <x v="2611"/>
    <n v="20"/>
    <x v="5"/>
    <x v="115"/>
    <x v="0"/>
    <x v="1261"/>
  </r>
  <r>
    <s v="tt4540710"/>
    <x v="3043"/>
    <x v="3046"/>
    <n v="132"/>
    <x v="2"/>
    <n v="2.2000000000000002"/>
    <x v="3"/>
    <x v="11"/>
    <s v="unknows"/>
    <x v="15"/>
    <x v="1"/>
    <n v="80515"/>
    <n v="13000000"/>
    <x v="3056"/>
    <x v="3085"/>
    <x v="2"/>
    <x v="2612"/>
    <n v="11"/>
    <x v="5"/>
    <x v="103"/>
    <x v="0"/>
    <x v="404"/>
  </r>
  <r>
    <s v="tt4550098"/>
    <x v="3044"/>
    <x v="3047"/>
    <n v="116"/>
    <x v="0"/>
    <n v="1.9333333333333333"/>
    <x v="3"/>
    <x v="16"/>
    <s v="unknows"/>
    <x v="15"/>
    <x v="1"/>
    <n v="296578"/>
    <n v="22500000"/>
    <x v="3057"/>
    <x v="3086"/>
    <x v="1"/>
    <x v="2502"/>
    <n v="2"/>
    <x v="9"/>
    <x v="103"/>
    <x v="0"/>
    <x v="995"/>
  </r>
  <r>
    <s v="tt4555426"/>
    <x v="3045"/>
    <x v="3048"/>
    <n v="125"/>
    <x v="2"/>
    <n v="2.0833333333333335"/>
    <x v="2"/>
    <x v="3"/>
    <s v="War"/>
    <x v="3"/>
    <x v="1"/>
    <n v="214837"/>
    <n v="30000000"/>
    <x v="3058"/>
    <x v="3087"/>
    <x v="3"/>
    <x v="2613"/>
    <n v="1"/>
    <x v="9"/>
    <x v="101"/>
    <x v="0"/>
    <x v="683"/>
  </r>
  <r>
    <s v="tt4560436"/>
    <x v="3046"/>
    <x v="3049"/>
    <n v="94"/>
    <x v="0"/>
    <n v="1.5666666666666667"/>
    <x v="5"/>
    <x v="16"/>
    <s v="unknows"/>
    <x v="28"/>
    <x v="0"/>
    <n v="85210"/>
    <n v="50000000"/>
    <x v="3059"/>
    <x v="3088"/>
    <x v="0"/>
    <x v="2614"/>
    <n v="9"/>
    <x v="10"/>
    <x v="115"/>
    <x v="0"/>
    <x v="570"/>
  </r>
  <r>
    <s v="tt4566758"/>
    <x v="765"/>
    <x v="765"/>
    <n v="115"/>
    <x v="0"/>
    <n v="1.9166666666666667"/>
    <x v="5"/>
    <x v="5"/>
    <s v="Drama"/>
    <x v="24"/>
    <x v="3"/>
    <n v="156369"/>
    <n v="200000000"/>
    <x v="3060"/>
    <x v="3089"/>
    <x v="2"/>
    <x v="2615"/>
    <n v="9"/>
    <x v="3"/>
    <x v="111"/>
    <x v="0"/>
    <x v="1262"/>
  </r>
  <r>
    <s v="tt4572514"/>
    <x v="3047"/>
    <x v="3050"/>
    <n v="133"/>
    <x v="2"/>
    <n v="2.2166666666666668"/>
    <x v="5"/>
    <x v="6"/>
    <s v="Drama"/>
    <x v="21"/>
    <x v="1"/>
    <n v="110080"/>
    <n v="45000000"/>
    <x v="3061"/>
    <x v="3090"/>
    <x v="1"/>
    <x v="2616"/>
    <n v="17"/>
    <x v="5"/>
    <x v="103"/>
    <x v="0"/>
    <x v="570"/>
  </r>
  <r>
    <s v="tt4575576"/>
    <x v="3048"/>
    <x v="3051"/>
    <n v="104"/>
    <x v="0"/>
    <n v="1.7333333333333334"/>
    <x v="1"/>
    <x v="2"/>
    <s v="Drama"/>
    <x v="14"/>
    <x v="1"/>
    <n v="82628"/>
    <n v="75000000"/>
    <x v="3062"/>
    <x v="3091"/>
    <x v="3"/>
    <x v="2617"/>
    <n v="30"/>
    <x v="7"/>
    <x v="115"/>
    <x v="0"/>
    <x v="527"/>
  </r>
  <r>
    <s v="tt4589218"/>
    <x v="3049"/>
    <x v="3052"/>
    <n v="109"/>
    <x v="0"/>
    <n v="1.8166666666666667"/>
    <x v="7"/>
    <x v="9"/>
    <s v="Thriller"/>
    <x v="38"/>
    <x v="3"/>
    <n v="58172"/>
    <n v="20000000"/>
    <x v="3063"/>
    <x v="3092"/>
    <x v="3"/>
    <x v="2618"/>
    <n v="25"/>
    <x v="4"/>
    <x v="100"/>
    <x v="0"/>
    <x v="1263"/>
  </r>
  <r>
    <s v="tt4595882"/>
    <x v="3050"/>
    <x v="3053"/>
    <n v="106"/>
    <x v="0"/>
    <n v="1.7666666666666666"/>
    <x v="2"/>
    <x v="2"/>
    <s v="Crime"/>
    <x v="1"/>
    <x v="1"/>
    <n v="55183"/>
    <n v="10000000"/>
    <x v="3064"/>
    <x v="3093"/>
    <x v="1"/>
    <x v="1746"/>
    <n v="1"/>
    <x v="9"/>
    <x v="115"/>
    <x v="0"/>
    <x v="1223"/>
  </r>
  <r>
    <s v="tt4622512"/>
    <x v="3051"/>
    <x v="3054"/>
    <n v="121"/>
    <x v="2"/>
    <n v="2.0166666666666666"/>
    <x v="2"/>
    <x v="2"/>
    <s v="Drama"/>
    <x v="13"/>
    <x v="0"/>
    <n v="58710"/>
    <n v="25000000"/>
    <x v="3065"/>
    <x v="3094"/>
    <x v="2"/>
    <x v="2619"/>
    <n v="2"/>
    <x v="9"/>
    <x v="101"/>
    <x v="0"/>
    <x v="726"/>
  </r>
  <r>
    <s v="tt4624424"/>
    <x v="3052"/>
    <x v="3055"/>
    <n v="87"/>
    <x v="1"/>
    <n v="1.45"/>
    <x v="1"/>
    <x v="1"/>
    <s v="Comedy"/>
    <x v="22"/>
    <x v="0"/>
    <n v="66089"/>
    <n v="70000000"/>
    <x v="3066"/>
    <x v="3095"/>
    <x v="3"/>
    <x v="2620"/>
    <n v="22"/>
    <x v="9"/>
    <x v="103"/>
    <x v="0"/>
    <x v="1264"/>
  </r>
  <r>
    <s v="tt4630562"/>
    <x v="3053"/>
    <x v="3056"/>
    <n v="136"/>
    <x v="2"/>
    <n v="2.2666666666666666"/>
    <x v="5"/>
    <x v="6"/>
    <s v="Thriller"/>
    <x v="5"/>
    <x v="0"/>
    <n v="248266"/>
    <n v="250000000"/>
    <x v="3067"/>
    <x v="3096"/>
    <x v="3"/>
    <x v="2621"/>
    <n v="4"/>
    <x v="8"/>
    <x v="101"/>
    <x v="0"/>
    <x v="292"/>
  </r>
  <r>
    <s v="tt4633694"/>
    <x v="3054"/>
    <x v="3057"/>
    <n v="117"/>
    <x v="0"/>
    <n v="1.95"/>
    <x v="5"/>
    <x v="5"/>
    <s v="Animation"/>
    <x v="26"/>
    <x v="2"/>
    <n v="638519"/>
    <n v="90000000"/>
    <x v="3068"/>
    <x v="3097"/>
    <x v="3"/>
    <x v="2622"/>
    <n v="12"/>
    <x v="0"/>
    <x v="115"/>
    <x v="0"/>
    <x v="1265"/>
  </r>
  <r>
    <s v="tt4649466"/>
    <x v="3055"/>
    <x v="3058"/>
    <n v="141"/>
    <x v="2"/>
    <n v="2.35"/>
    <x v="5"/>
    <x v="5"/>
    <s v="Comedy"/>
    <x v="13"/>
    <x v="0"/>
    <n v="352683"/>
    <n v="104000000"/>
    <x v="3069"/>
    <x v="3098"/>
    <x v="3"/>
    <x v="2623"/>
    <n v="20"/>
    <x v="9"/>
    <x v="101"/>
    <x v="0"/>
    <x v="774"/>
  </r>
  <r>
    <s v="tt4651520"/>
    <x v="3056"/>
    <x v="3059"/>
    <n v="100"/>
    <x v="0"/>
    <n v="1.6666666666666667"/>
    <x v="0"/>
    <x v="11"/>
    <s v="unknows"/>
    <x v="27"/>
    <x v="0"/>
    <n v="132368"/>
    <n v="20000000"/>
    <x v="3070"/>
    <x v="3099"/>
    <x v="3"/>
    <x v="2624"/>
    <n v="28"/>
    <x v="7"/>
    <x v="103"/>
    <x v="0"/>
    <x v="1101"/>
  </r>
  <r>
    <s v="tt4680182"/>
    <x v="3057"/>
    <x v="3060"/>
    <n v="109"/>
    <x v="0"/>
    <n v="1.8166666666666667"/>
    <x v="0"/>
    <x v="3"/>
    <s v="Fantasy"/>
    <x v="27"/>
    <x v="0"/>
    <n v="67967"/>
    <n v="15000000"/>
    <x v="3071"/>
    <x v="3100"/>
    <x v="2"/>
    <x v="2519"/>
    <n v="9"/>
    <x v="9"/>
    <x v="103"/>
    <x v="0"/>
    <x v="769"/>
  </r>
  <r>
    <s v="tt4682266"/>
    <x v="3058"/>
    <x v="3061"/>
    <n v="94"/>
    <x v="0"/>
    <n v="1.5666666666666667"/>
    <x v="5"/>
    <x v="10"/>
    <s v="Mystery"/>
    <x v="39"/>
    <x v="3"/>
    <n v="86770"/>
    <n v="67000000"/>
    <x v="3072"/>
    <x v="3101"/>
    <x v="2"/>
    <x v="2625"/>
    <n v="26"/>
    <x v="10"/>
    <x v="111"/>
    <x v="0"/>
    <x v="1197"/>
  </r>
  <r>
    <s v="tt4682786"/>
    <x v="3059"/>
    <x v="3062"/>
    <n v="97"/>
    <x v="0"/>
    <n v="1.6166666666666667"/>
    <x v="3"/>
    <x v="7"/>
    <s v="unknows"/>
    <x v="22"/>
    <x v="0"/>
    <n v="103792"/>
    <n v="36000000"/>
    <x v="3073"/>
    <x v="3102"/>
    <x v="0"/>
    <x v="2626"/>
    <n v="12"/>
    <x v="0"/>
    <x v="103"/>
    <x v="0"/>
    <x v="741"/>
  </r>
  <r>
    <s v="tt4686844"/>
    <x v="3060"/>
    <x v="3063"/>
    <n v="107"/>
    <x v="0"/>
    <n v="1.7833333333333334"/>
    <x v="0"/>
    <x v="3"/>
    <s v="History"/>
    <x v="14"/>
    <x v="1"/>
    <n v="110237"/>
    <n v="13000000"/>
    <x v="3074"/>
    <x v="3103"/>
    <x v="0"/>
    <x v="2307"/>
    <n v="8"/>
    <x v="9"/>
    <x v="101"/>
    <x v="0"/>
    <x v="1266"/>
  </r>
  <r>
    <s v="tt4695012"/>
    <x v="3061"/>
    <x v="3064"/>
    <n v="91"/>
    <x v="0"/>
    <n v="1.5166666666666666"/>
    <x v="3"/>
    <x v="10"/>
    <s v="Mystery"/>
    <x v="27"/>
    <x v="0"/>
    <n v="100042"/>
    <n v="5000000"/>
    <x v="3075"/>
    <x v="3104"/>
    <x v="0"/>
    <x v="2627"/>
    <n v="29"/>
    <x v="8"/>
    <x v="101"/>
    <x v="0"/>
    <x v="1267"/>
  </r>
  <r>
    <s v="tt4701182"/>
    <x v="3062"/>
    <x v="3065"/>
    <n v="114"/>
    <x v="0"/>
    <n v="1.9"/>
    <x v="5"/>
    <x v="5"/>
    <s v="Sci-Fi"/>
    <x v="13"/>
    <x v="0"/>
    <n v="183346"/>
    <n v="135000000"/>
    <x v="3076"/>
    <x v="3105"/>
    <x v="3"/>
    <x v="2628"/>
    <n v="3"/>
    <x v="0"/>
    <x v="115"/>
    <x v="0"/>
    <x v="1257"/>
  </r>
  <r>
    <s v="tt4729430"/>
    <x v="3063"/>
    <x v="3066"/>
    <n v="96"/>
    <x v="0"/>
    <n v="1.6"/>
    <x v="1"/>
    <x v="1"/>
    <s v="Comedy"/>
    <x v="18"/>
    <x v="2"/>
    <n v="173588"/>
    <n v="40000000"/>
    <x v="12"/>
    <x v="3106"/>
    <x v="2"/>
    <x v="2629"/>
    <n v="8"/>
    <x v="5"/>
    <x v="94"/>
    <x v="0"/>
    <x v="1268"/>
  </r>
  <r>
    <s v="tt4731136"/>
    <x v="3064"/>
    <x v="3067"/>
    <n v="146"/>
    <x v="2"/>
    <n v="2.4333333333333331"/>
    <x v="3"/>
    <x v="0"/>
    <s v="Horror"/>
    <x v="0"/>
    <x v="0"/>
    <n v="106876"/>
    <n v="40000000"/>
    <x v="3077"/>
    <x v="3107"/>
    <x v="2"/>
    <x v="2558"/>
    <n v="10"/>
    <x v="0"/>
    <x v="103"/>
    <x v="0"/>
    <x v="353"/>
  </r>
  <r>
    <s v="tt4765284"/>
    <x v="3065"/>
    <x v="3068"/>
    <n v="93"/>
    <x v="0"/>
    <n v="1.55"/>
    <x v="0"/>
    <x v="8"/>
    <s v="unknows"/>
    <x v="24"/>
    <x v="3"/>
    <n v="69948"/>
    <n v="45000000"/>
    <x v="3078"/>
    <x v="3108"/>
    <x v="3"/>
    <x v="2630"/>
    <n v="21"/>
    <x v="0"/>
    <x v="101"/>
    <x v="0"/>
    <x v="1269"/>
  </r>
  <r>
    <s v="tt4776998"/>
    <x v="3066"/>
    <x v="3069"/>
    <n v="133"/>
    <x v="2"/>
    <n v="2.2166666666666668"/>
    <x v="5"/>
    <x v="5"/>
    <s v="Drama"/>
    <x v="28"/>
    <x v="0"/>
    <n v="177738"/>
    <n v="90000000"/>
    <x v="3079"/>
    <x v="3109"/>
    <x v="2"/>
    <x v="2524"/>
    <n v="11"/>
    <x v="9"/>
    <x v="103"/>
    <x v="0"/>
    <x v="653"/>
  </r>
  <r>
    <s v="tt4777008"/>
    <x v="3067"/>
    <x v="3070"/>
    <n v="119"/>
    <x v="0"/>
    <n v="1.9833333333333334"/>
    <x v="1"/>
    <x v="19"/>
    <s v="Fantasy"/>
    <x v="5"/>
    <x v="0"/>
    <n v="115251"/>
    <n v="185000000"/>
    <x v="3080"/>
    <x v="3110"/>
    <x v="3"/>
    <x v="2631"/>
    <n v="16"/>
    <x v="4"/>
    <x v="94"/>
    <x v="0"/>
    <x v="1270"/>
  </r>
  <r>
    <s v="tt4779682"/>
    <x v="3068"/>
    <x v="3071"/>
    <n v="113"/>
    <x v="0"/>
    <n v="1.8833333333333333"/>
    <x v="5"/>
    <x v="10"/>
    <s v="Sci-Fi"/>
    <x v="29"/>
    <x v="3"/>
    <n v="201204"/>
    <n v="130000000"/>
    <x v="3081"/>
    <x v="3111"/>
    <x v="3"/>
    <x v="2632"/>
    <n v="8"/>
    <x v="10"/>
    <x v="115"/>
    <x v="0"/>
    <x v="237"/>
  </r>
  <r>
    <s v="tt4786282"/>
    <x v="3069"/>
    <x v="3072"/>
    <n v="81"/>
    <x v="1"/>
    <n v="1.35"/>
    <x v="7"/>
    <x v="9"/>
    <s v="unknows"/>
    <x v="33"/>
    <x v="0"/>
    <n v="139409"/>
    <n v="4900000"/>
    <x v="3082"/>
    <x v="3112"/>
    <x v="3"/>
    <x v="2376"/>
    <n v="8"/>
    <x v="6"/>
    <x v="103"/>
    <x v="0"/>
    <x v="723"/>
  </r>
  <r>
    <s v="tt4799050"/>
    <x v="3070"/>
    <x v="3073"/>
    <n v="101"/>
    <x v="0"/>
    <n v="1.6833333333333333"/>
    <x v="0"/>
    <x v="11"/>
    <s v="unknows"/>
    <x v="50"/>
    <x v="3"/>
    <n v="54880"/>
    <n v="20000000"/>
    <x v="3083"/>
    <x v="3113"/>
    <x v="0"/>
    <x v="2633"/>
    <n v="15"/>
    <x v="6"/>
    <x v="101"/>
    <x v="0"/>
    <x v="1271"/>
  </r>
  <r>
    <s v="tt4832640"/>
    <x v="3071"/>
    <x v="3074"/>
    <n v="170"/>
    <x v="2"/>
    <n v="2.8333333333333335"/>
    <x v="5"/>
    <x v="3"/>
    <s v="Romance"/>
    <x v="16"/>
    <x v="1"/>
    <n v="50289"/>
    <n v="13430000"/>
    <x v="3084"/>
    <x v="3114"/>
    <x v="0"/>
    <x v="2634"/>
    <n v="5"/>
    <x v="7"/>
    <x v="103"/>
    <x v="0"/>
    <x v="1272"/>
  </r>
  <r>
    <s v="tt4846232"/>
    <x v="3072"/>
    <x v="3075"/>
    <n v="102"/>
    <x v="0"/>
    <n v="1.7"/>
    <x v="4"/>
    <x v="3"/>
    <s v="Thriller"/>
    <x v="21"/>
    <x v="1"/>
    <n v="134631"/>
    <n v="4500000"/>
    <x v="3085"/>
    <x v="3115"/>
    <x v="2"/>
    <x v="2478"/>
    <n v="25"/>
    <x v="12"/>
    <x v="101"/>
    <x v="0"/>
    <x v="1273"/>
  </r>
  <r>
    <s v="tt4846340"/>
    <x v="3073"/>
    <x v="3076"/>
    <n v="127"/>
    <x v="2"/>
    <n v="2.1166666666666667"/>
    <x v="2"/>
    <x v="3"/>
    <s v="History"/>
    <x v="10"/>
    <x v="1"/>
    <n v="247686"/>
    <n v="25000000"/>
    <x v="3086"/>
    <x v="3116"/>
    <x v="3"/>
    <x v="2635"/>
    <n v="1"/>
    <x v="0"/>
    <x v="103"/>
    <x v="0"/>
    <x v="1156"/>
  </r>
  <r>
    <s v="tt4853102"/>
    <x v="3074"/>
    <x v="3077"/>
    <n v="76"/>
    <x v="1"/>
    <n v="1.2666666666666666"/>
    <x v="5"/>
    <x v="1"/>
    <s v="Crime"/>
    <x v="0"/>
    <x v="0"/>
    <n v="60457"/>
    <n v="3500000"/>
    <x v="3087"/>
    <x v="3117"/>
    <x v="1"/>
    <x v="2636"/>
    <n v="22"/>
    <x v="7"/>
    <x v="103"/>
    <x v="0"/>
    <x v="1274"/>
  </r>
  <r>
    <s v="tt4873118"/>
    <x v="1700"/>
    <x v="1700"/>
    <n v="123"/>
    <x v="2"/>
    <n v="2.0499999999999998"/>
    <x v="5"/>
    <x v="3"/>
    <s v="Thriller"/>
    <x v="15"/>
    <x v="1"/>
    <n v="137240"/>
    <n v="55000000"/>
    <x v="3088"/>
    <x v="3118"/>
    <x v="2"/>
    <x v="2637"/>
    <n v="19"/>
    <x v="8"/>
    <x v="100"/>
    <x v="0"/>
    <x v="860"/>
  </r>
  <r>
    <s v="tt4877122"/>
    <x v="3075"/>
    <x v="3078"/>
    <n v="86"/>
    <x v="1"/>
    <n v="1.4333333333333333"/>
    <x v="1"/>
    <x v="1"/>
    <s v="Comedy"/>
    <x v="58"/>
    <x v="3"/>
    <n v="69444"/>
    <n v="50000000"/>
    <x v="3089"/>
    <x v="3119"/>
    <x v="3"/>
    <x v="2638"/>
    <n v="27"/>
    <x v="7"/>
    <x v="101"/>
    <x v="0"/>
    <x v="1275"/>
  </r>
  <r>
    <s v="tt4881806"/>
    <x v="3076"/>
    <x v="3079"/>
    <n v="128"/>
    <x v="2"/>
    <n v="2.1333333333333333"/>
    <x v="5"/>
    <x v="5"/>
    <s v="Sci-Fi"/>
    <x v="28"/>
    <x v="0"/>
    <n v="335869"/>
    <n v="170000000"/>
    <x v="3090"/>
    <x v="3120"/>
    <x v="3"/>
    <x v="2639"/>
    <n v="21"/>
    <x v="12"/>
    <x v="115"/>
    <x v="0"/>
    <x v="1089"/>
  </r>
  <r>
    <s v="tt4912910"/>
    <x v="3077"/>
    <x v="3080"/>
    <n v="147"/>
    <x v="2"/>
    <n v="2.4500000000000002"/>
    <x v="5"/>
    <x v="5"/>
    <s v="Thriller"/>
    <x v="8"/>
    <x v="1"/>
    <n v="367786"/>
    <n v="178000000"/>
    <x v="3091"/>
    <x v="3121"/>
    <x v="3"/>
    <x v="2640"/>
    <n v="12"/>
    <x v="7"/>
    <x v="115"/>
    <x v="0"/>
    <x v="794"/>
  </r>
  <r>
    <s v="tt4913966"/>
    <x v="3078"/>
    <x v="3081"/>
    <n v="93"/>
    <x v="0"/>
    <n v="1.55"/>
    <x v="7"/>
    <x v="9"/>
    <s v="Thriller"/>
    <x v="50"/>
    <x v="3"/>
    <n v="56158"/>
    <n v="9000000"/>
    <x v="3092"/>
    <x v="3122"/>
    <x v="3"/>
    <x v="2641"/>
    <n v="15"/>
    <x v="3"/>
    <x v="94"/>
    <x v="0"/>
    <x v="1276"/>
  </r>
  <r>
    <s v="tt4916630"/>
    <x v="3079"/>
    <x v="3082"/>
    <n v="137"/>
    <x v="2"/>
    <n v="2.2833333333333332"/>
    <x v="2"/>
    <x v="6"/>
    <s v="Drama"/>
    <x v="2"/>
    <x v="1"/>
    <n v="73585"/>
    <n v="25000000"/>
    <x v="3093"/>
    <x v="3123"/>
    <x v="0"/>
    <x v="2642"/>
    <n v="6"/>
    <x v="9"/>
    <x v="94"/>
    <x v="0"/>
    <x v="1277"/>
  </r>
  <r>
    <s v="tt4925292"/>
    <x v="3080"/>
    <x v="3083"/>
    <n v="94"/>
    <x v="0"/>
    <n v="1.5666666666666667"/>
    <x v="0"/>
    <x v="3"/>
    <s v="unknows"/>
    <x v="3"/>
    <x v="1"/>
    <n v="316134"/>
    <n v="10000000"/>
    <x v="3094"/>
    <x v="3124"/>
    <x v="0"/>
    <x v="2613"/>
    <n v="1"/>
    <x v="9"/>
    <x v="101"/>
    <x v="0"/>
    <x v="1049"/>
  </r>
  <r>
    <s v="tt4971344"/>
    <x v="3081"/>
    <x v="3084"/>
    <n v="122"/>
    <x v="2"/>
    <n v="2.0333333333333332"/>
    <x v="3"/>
    <x v="12"/>
    <s v="unknows"/>
    <x v="17"/>
    <x v="0"/>
    <n v="68944"/>
    <n v="38000000"/>
    <x v="3095"/>
    <x v="3125"/>
    <x v="2"/>
    <x v="2643"/>
    <n v="2"/>
    <x v="9"/>
    <x v="115"/>
    <x v="0"/>
    <x v="964"/>
  </r>
  <r>
    <s v="tt4972582"/>
    <x v="3082"/>
    <x v="3085"/>
    <n v="117"/>
    <x v="0"/>
    <n v="1.95"/>
    <x v="7"/>
    <x v="16"/>
    <s v="unknows"/>
    <x v="21"/>
    <x v="1"/>
    <n v="533911"/>
    <n v="9000000"/>
    <x v="3096"/>
    <x v="3126"/>
    <x v="3"/>
    <x v="2644"/>
    <n v="26"/>
    <x v="9"/>
    <x v="103"/>
    <x v="0"/>
    <x v="435"/>
  </r>
  <r>
    <s v="tt4975722"/>
    <x v="3083"/>
    <x v="3086"/>
    <n v="111"/>
    <x v="0"/>
    <n v="1.85"/>
    <x v="3"/>
    <x v="11"/>
    <s v="unknows"/>
    <x v="3"/>
    <x v="1"/>
    <n v="324558"/>
    <n v="4000000"/>
    <x v="3097"/>
    <x v="3127"/>
    <x v="0"/>
    <x v="2502"/>
    <n v="2"/>
    <x v="9"/>
    <x v="103"/>
    <x v="0"/>
    <x v="1278"/>
  </r>
  <r>
    <s v="tt4998632"/>
    <x v="3084"/>
    <x v="3087"/>
    <n v="136"/>
    <x v="2"/>
    <n v="2.2666666666666666"/>
    <x v="5"/>
    <x v="6"/>
    <s v="Drama"/>
    <x v="28"/>
    <x v="0"/>
    <n v="88691"/>
    <n v="40000000"/>
    <x v="3098"/>
    <x v="3128"/>
    <x v="0"/>
    <x v="2645"/>
    <n v="16"/>
    <x v="3"/>
    <x v="114"/>
    <x v="0"/>
    <x v="281"/>
  </r>
  <r>
    <s v="tt5013056"/>
    <x v="3085"/>
    <x v="3088"/>
    <n v="106"/>
    <x v="0"/>
    <n v="1.7666666666666666"/>
    <x v="5"/>
    <x v="3"/>
    <s v="History"/>
    <x v="10"/>
    <x v="1"/>
    <n v="716711"/>
    <n v="100000000"/>
    <x v="3099"/>
    <x v="3129"/>
    <x v="3"/>
    <x v="2646"/>
    <n v="13"/>
    <x v="7"/>
    <x v="101"/>
    <x v="0"/>
    <x v="422"/>
  </r>
  <r>
    <s v="tt5022702"/>
    <x v="3086"/>
    <x v="3089"/>
    <n v="82"/>
    <x v="1"/>
    <n v="1.3666666666666667"/>
    <x v="7"/>
    <x v="16"/>
    <s v="unknows"/>
    <x v="5"/>
    <x v="0"/>
    <n v="149711"/>
    <n v="1000000"/>
    <x v="12"/>
    <x v="3130"/>
    <x v="2"/>
    <x v="2485"/>
    <n v="12"/>
    <x v="3"/>
    <x v="103"/>
    <x v="0"/>
    <x v="1185"/>
  </r>
  <r>
    <s v="tt5027774"/>
    <x v="3087"/>
    <x v="3090"/>
    <n v="115"/>
    <x v="0"/>
    <n v="1.9166666666666667"/>
    <x v="0"/>
    <x v="6"/>
    <s v="Drama"/>
    <x v="12"/>
    <x v="2"/>
    <n v="539810"/>
    <n v="15000000"/>
    <x v="3100"/>
    <x v="3131"/>
    <x v="3"/>
    <x v="2647"/>
    <n v="4"/>
    <x v="9"/>
    <x v="101"/>
    <x v="0"/>
    <x v="788"/>
  </r>
  <r>
    <s v="tt5028340"/>
    <x v="3088"/>
    <x v="3091"/>
    <n v="130"/>
    <x v="2"/>
    <n v="2.1666666666666665"/>
    <x v="1"/>
    <x v="2"/>
    <s v="Family"/>
    <x v="13"/>
    <x v="0"/>
    <n v="93252"/>
    <n v="130000000"/>
    <x v="3101"/>
    <x v="3132"/>
    <x v="3"/>
    <x v="2648"/>
    <n v="29"/>
    <x v="5"/>
    <x v="115"/>
    <x v="0"/>
    <x v="538"/>
  </r>
  <r>
    <s v="tt5033998"/>
    <x v="885"/>
    <x v="885"/>
    <n v="118"/>
    <x v="0"/>
    <n v="1.9666666666666666"/>
    <x v="5"/>
    <x v="5"/>
    <s v="Comedy"/>
    <x v="31"/>
    <x v="3"/>
    <n v="78026"/>
    <n v="48000000"/>
    <x v="3102"/>
    <x v="3133"/>
    <x v="0"/>
    <x v="2649"/>
    <n v="11"/>
    <x v="5"/>
    <x v="94"/>
    <x v="0"/>
    <x v="1027"/>
  </r>
  <r>
    <s v="tt5034838"/>
    <x v="3089"/>
    <x v="3092"/>
    <n v="113"/>
    <x v="0"/>
    <n v="1.8833333333333333"/>
    <x v="5"/>
    <x v="4"/>
    <s v="Thriller"/>
    <x v="33"/>
    <x v="0"/>
    <n v="227495"/>
    <n v="200000000"/>
    <x v="3103"/>
    <x v="3134"/>
    <x v="3"/>
    <x v="2650"/>
    <n v="24"/>
    <x v="3"/>
    <x v="109"/>
    <x v="0"/>
    <x v="967"/>
  </r>
  <r>
    <s v="tt5052448"/>
    <x v="3090"/>
    <x v="3093"/>
    <n v="104"/>
    <x v="0"/>
    <n v="1.7333333333333334"/>
    <x v="7"/>
    <x v="9"/>
    <s v="Thriller"/>
    <x v="10"/>
    <x v="1"/>
    <n v="668747"/>
    <n v="4500000"/>
    <x v="3104"/>
    <x v="3135"/>
    <x v="3"/>
    <x v="2651"/>
    <n v="23"/>
    <x v="1"/>
    <x v="101"/>
    <x v="0"/>
    <x v="904"/>
  </r>
  <r>
    <s v="tt5052474"/>
    <x v="3091"/>
    <x v="3094"/>
    <n v="122"/>
    <x v="2"/>
    <n v="2.0333333333333332"/>
    <x v="5"/>
    <x v="6"/>
    <s v="Drama"/>
    <x v="1"/>
    <x v="1"/>
    <n v="161318"/>
    <n v="35000000"/>
    <x v="3105"/>
    <x v="3136"/>
    <x v="0"/>
    <x v="2652"/>
    <n v="18"/>
    <x v="6"/>
    <x v="115"/>
    <x v="0"/>
    <x v="1279"/>
  </r>
  <r>
    <s v="tt5073642"/>
    <x v="3092"/>
    <x v="3095"/>
    <n v="111"/>
    <x v="0"/>
    <n v="1.85"/>
    <x v="7"/>
    <x v="9"/>
    <s v="Sci-Fi"/>
    <x v="27"/>
    <x v="0"/>
    <n v="54207"/>
    <n v="6000000"/>
    <x v="3106"/>
    <x v="3137"/>
    <x v="2"/>
    <x v="2500"/>
    <n v="7"/>
    <x v="9"/>
    <x v="94"/>
    <x v="0"/>
    <x v="1280"/>
  </r>
  <r>
    <s v="tt5083738"/>
    <x v="3093"/>
    <x v="3096"/>
    <n v="119"/>
    <x v="0"/>
    <n v="1.9833333333333334"/>
    <x v="2"/>
    <x v="2"/>
    <s v="Drama"/>
    <x v="15"/>
    <x v="1"/>
    <n v="214329"/>
    <n v="15000000"/>
    <x v="3107"/>
    <x v="3138"/>
    <x v="0"/>
    <x v="2653"/>
    <n v="30"/>
    <x v="10"/>
    <x v="115"/>
    <x v="0"/>
    <x v="1281"/>
  </r>
  <r>
    <s v="tt5090568"/>
    <x v="3094"/>
    <x v="3097"/>
    <n v="127"/>
    <x v="2"/>
    <n v="2.1166666666666667"/>
    <x v="5"/>
    <x v="5"/>
    <s v="Sci-Fi"/>
    <x v="28"/>
    <x v="0"/>
    <n v="87222"/>
    <n v="200000000"/>
    <x v="3108"/>
    <x v="3139"/>
    <x v="3"/>
    <x v="2128"/>
    <n v="27"/>
    <x v="12"/>
    <x v="100"/>
    <x v="0"/>
    <x v="1282"/>
  </r>
  <r>
    <s v="tt5095030"/>
    <x v="3095"/>
    <x v="3098"/>
    <n v="118"/>
    <x v="0"/>
    <n v="1.9666666666666666"/>
    <x v="5"/>
    <x v="5"/>
    <s v="Comedy"/>
    <x v="16"/>
    <x v="1"/>
    <n v="437607"/>
    <n v="162000000"/>
    <x v="3109"/>
    <x v="3140"/>
    <x v="3"/>
    <x v="2654"/>
    <n v="25"/>
    <x v="6"/>
    <x v="115"/>
    <x v="0"/>
    <x v="456"/>
  </r>
  <r>
    <s v="tt5108870"/>
    <x v="3096"/>
    <x v="3099"/>
    <n v="104"/>
    <x v="0"/>
    <n v="1.7333333333333334"/>
    <x v="5"/>
    <x v="5"/>
    <s v="Horror"/>
    <x v="50"/>
    <x v="3"/>
    <n v="143873"/>
    <n v="75000000"/>
    <x v="3110"/>
    <x v="3141"/>
    <x v="0"/>
    <x v="2655"/>
    <n v="23"/>
    <x v="3"/>
    <x v="114"/>
    <x v="0"/>
    <x v="867"/>
  </r>
  <r>
    <s v="tt5109784"/>
    <x v="3097"/>
    <x v="3100"/>
    <n v="121"/>
    <x v="2"/>
    <n v="2.0166666666666666"/>
    <x v="3"/>
    <x v="10"/>
    <s v="Mystery"/>
    <x v="5"/>
    <x v="0"/>
    <n v="243141"/>
    <n v="30000000"/>
    <x v="3111"/>
    <x v="3142"/>
    <x v="0"/>
    <x v="2025"/>
    <n v="5"/>
    <x v="9"/>
    <x v="101"/>
    <x v="0"/>
    <x v="406"/>
  </r>
  <r>
    <s v="tt5113040"/>
    <x v="3098"/>
    <x v="3101"/>
    <n v="86"/>
    <x v="1"/>
    <n v="1.4333333333333333"/>
    <x v="1"/>
    <x v="1"/>
    <s v="Comedy"/>
    <x v="0"/>
    <x v="0"/>
    <n v="67043"/>
    <n v="80000000"/>
    <x v="3112"/>
    <x v="3143"/>
    <x v="3"/>
    <x v="2656"/>
    <n v="24"/>
    <x v="12"/>
    <x v="94"/>
    <x v="0"/>
    <x v="1283"/>
  </r>
  <r>
    <s v="tt5113044"/>
    <x v="3099"/>
    <x v="3102"/>
    <n v="87"/>
    <x v="1"/>
    <n v="1.45"/>
    <x v="1"/>
    <x v="1"/>
    <s v="Comedy"/>
    <x v="7"/>
    <x v="0"/>
    <n v="80040"/>
    <n v="80000000"/>
    <x v="3113"/>
    <x v="3144"/>
    <x v="3"/>
    <x v="2657"/>
    <n v="13"/>
    <x v="6"/>
    <x v="114"/>
    <x v="0"/>
    <x v="1284"/>
  </r>
  <r>
    <s v="tt5140878"/>
    <x v="3100"/>
    <x v="3103"/>
    <n v="109"/>
    <x v="0"/>
    <n v="1.8166666666666667"/>
    <x v="7"/>
    <x v="9"/>
    <s v="Thriller"/>
    <x v="7"/>
    <x v="0"/>
    <n v="147407"/>
    <n v="15000000"/>
    <x v="3114"/>
    <x v="3145"/>
    <x v="3"/>
    <x v="2658"/>
    <n v="19"/>
    <x v="6"/>
    <x v="101"/>
    <x v="0"/>
    <x v="723"/>
  </r>
  <r>
    <s v="tt5164214"/>
    <x v="3101"/>
    <x v="3104"/>
    <n v="110"/>
    <x v="0"/>
    <n v="1.8333333333333333"/>
    <x v="5"/>
    <x v="2"/>
    <s v="Crime"/>
    <x v="33"/>
    <x v="0"/>
    <n v="235893"/>
    <n v="70000000"/>
    <x v="3115"/>
    <x v="3146"/>
    <x v="3"/>
    <x v="2544"/>
    <n v="5"/>
    <x v="6"/>
    <x v="115"/>
    <x v="0"/>
    <x v="379"/>
  </r>
  <r>
    <s v="tt5164432"/>
    <x v="3102"/>
    <x v="3105"/>
    <n v="110"/>
    <x v="0"/>
    <n v="1.8333333333333333"/>
    <x v="0"/>
    <x v="3"/>
    <s v="unknows"/>
    <x v="15"/>
    <x v="1"/>
    <n v="122642"/>
    <n v="17000000"/>
    <x v="3116"/>
    <x v="3147"/>
    <x v="0"/>
    <x v="2659"/>
    <n v="27"/>
    <x v="2"/>
    <x v="115"/>
    <x v="0"/>
    <x v="884"/>
  </r>
  <r>
    <s v="tt5177088"/>
    <x v="3103"/>
    <x v="3106"/>
    <n v="115"/>
    <x v="0"/>
    <n v="1.9166666666666667"/>
    <x v="5"/>
    <x v="5"/>
    <s v="Crime"/>
    <x v="28"/>
    <x v="0"/>
    <n v="50556"/>
    <n v="43000000"/>
    <x v="3117"/>
    <x v="3148"/>
    <x v="2"/>
    <x v="2660"/>
    <n v="18"/>
    <x v="4"/>
    <x v="115"/>
    <x v="0"/>
    <x v="984"/>
  </r>
  <r>
    <s v="tt5215952"/>
    <x v="3104"/>
    <x v="3107"/>
    <n v="156"/>
    <x v="2"/>
    <n v="2.6"/>
    <x v="3"/>
    <x v="10"/>
    <s v="Mystery"/>
    <x v="3"/>
    <x v="1"/>
    <n v="77730"/>
    <n v="6420000"/>
    <x v="3118"/>
    <x v="3149"/>
    <x v="0"/>
    <x v="2366"/>
    <n v="12"/>
    <x v="12"/>
    <x v="103"/>
    <x v="0"/>
    <x v="942"/>
  </r>
  <r>
    <s v="tt5220122"/>
    <x v="3105"/>
    <x v="3108"/>
    <n v="97"/>
    <x v="0"/>
    <n v="1.6166666666666667"/>
    <x v="1"/>
    <x v="1"/>
    <s v="Comedy"/>
    <x v="33"/>
    <x v="0"/>
    <n v="82173"/>
    <n v="80000000"/>
    <x v="3119"/>
    <x v="3150"/>
    <x v="3"/>
    <x v="2661"/>
    <n v="13"/>
    <x v="6"/>
    <x v="115"/>
    <x v="0"/>
    <x v="821"/>
  </r>
  <r>
    <s v="tt5246700"/>
    <x v="3106"/>
    <x v="3109"/>
    <n v="113"/>
    <x v="0"/>
    <n v="1.8833333333333333"/>
    <x v="5"/>
    <x v="3"/>
    <s v="Horror"/>
    <x v="31"/>
    <x v="3"/>
    <n v="56605"/>
    <n v="20000000"/>
    <x v="12"/>
    <x v="2128"/>
    <x v="2"/>
    <x v="2662"/>
    <n v="13"/>
    <x v="7"/>
    <x v="115"/>
    <x v="0"/>
    <x v="1285"/>
  </r>
  <r>
    <s v="tt5247022"/>
    <x v="3107"/>
    <x v="3110"/>
    <n v="118"/>
    <x v="0"/>
    <n v="1.9666666666666666"/>
    <x v="0"/>
    <x v="3"/>
    <s v="Romance"/>
    <x v="21"/>
    <x v="1"/>
    <n v="86974"/>
    <n v="5000000"/>
    <x v="3120"/>
    <x v="3151"/>
    <x v="1"/>
    <x v="2444"/>
    <n v="16"/>
    <x v="12"/>
    <x v="103"/>
    <x v="0"/>
    <x v="137"/>
  </r>
  <r>
    <s v="tt5294550"/>
    <x v="3108"/>
    <x v="3111"/>
    <n v="132"/>
    <x v="2"/>
    <n v="2.2000000000000002"/>
    <x v="2"/>
    <x v="6"/>
    <s v="Drama"/>
    <x v="22"/>
    <x v="0"/>
    <n v="89115"/>
    <n v="50000000"/>
    <x v="3121"/>
    <x v="3152"/>
    <x v="1"/>
    <x v="2663"/>
    <n v="18"/>
    <x v="0"/>
    <x v="101"/>
    <x v="0"/>
    <x v="59"/>
  </r>
  <r>
    <s v="tt5308322"/>
    <x v="3109"/>
    <x v="3112"/>
    <n v="96"/>
    <x v="0"/>
    <n v="1.6"/>
    <x v="0"/>
    <x v="10"/>
    <s v="Mystery"/>
    <x v="5"/>
    <x v="0"/>
    <n v="157755"/>
    <n v="4800000"/>
    <x v="3122"/>
    <x v="3153"/>
    <x v="3"/>
    <x v="2226"/>
    <n v="7"/>
    <x v="4"/>
    <x v="101"/>
    <x v="0"/>
    <x v="902"/>
  </r>
  <r>
    <s v="tt5362988"/>
    <x v="3110"/>
    <x v="3113"/>
    <n v="107"/>
    <x v="0"/>
    <n v="1.7833333333333334"/>
    <x v="4"/>
    <x v="3"/>
    <s v="Mystery"/>
    <x v="8"/>
    <x v="1"/>
    <n v="271213"/>
    <n v="11000000"/>
    <x v="3123"/>
    <x v="3154"/>
    <x v="0"/>
    <x v="2202"/>
    <n v="21"/>
    <x v="1"/>
    <x v="101"/>
    <x v="0"/>
    <x v="1286"/>
  </r>
  <r>
    <s v="tt5363618"/>
    <x v="3111"/>
    <x v="3114"/>
    <n v="120"/>
    <x v="0"/>
    <n v="2"/>
    <x v="3"/>
    <x v="8"/>
    <s v="unknows"/>
    <x v="8"/>
    <x v="1"/>
    <n v="143832"/>
    <n v="5400000"/>
    <x v="3124"/>
    <x v="3155"/>
    <x v="2"/>
    <x v="2642"/>
    <n v="6"/>
    <x v="9"/>
    <x v="94"/>
    <x v="0"/>
    <x v="1287"/>
  </r>
  <r>
    <s v="tt5390504"/>
    <x v="3112"/>
    <x v="3115"/>
    <n v="143"/>
    <x v="2"/>
    <n v="2.3833333333333333"/>
    <x v="4"/>
    <x v="3"/>
    <s v="History"/>
    <x v="21"/>
    <x v="1"/>
    <n v="55264"/>
    <n v="34000000"/>
    <x v="3125"/>
    <x v="3156"/>
    <x v="2"/>
    <x v="2664"/>
    <n v="25"/>
    <x v="7"/>
    <x v="101"/>
    <x v="0"/>
    <x v="216"/>
  </r>
  <r>
    <s v="tt5433138"/>
    <x v="3113"/>
    <x v="3116"/>
    <n v="143"/>
    <x v="2"/>
    <n v="2.3833333333333333"/>
    <x v="5"/>
    <x v="6"/>
    <s v="Thriller"/>
    <x v="50"/>
    <x v="3"/>
    <n v="156606"/>
    <n v="200000000"/>
    <x v="3126"/>
    <x v="3157"/>
    <x v="3"/>
    <x v="2665"/>
    <n v="19"/>
    <x v="12"/>
    <x v="109"/>
    <x v="0"/>
    <x v="752"/>
  </r>
  <r>
    <s v="tt5433140"/>
    <x v="3114"/>
    <x v="3117"/>
    <n v="141"/>
    <x v="2"/>
    <n v="2.35"/>
    <x v="5"/>
    <x v="5"/>
    <s v="Crime"/>
    <x v="24"/>
    <x v="3"/>
    <n v="101746"/>
    <n v="340000000"/>
    <x v="3127"/>
    <x v="3158"/>
    <x v="3"/>
    <x v="2666"/>
    <n v="12"/>
    <x v="12"/>
    <x v="100"/>
    <x v="0"/>
    <x v="1288"/>
  </r>
  <r>
    <s v="tt5439796"/>
    <x v="3115"/>
    <x v="3118"/>
    <n v="118"/>
    <x v="0"/>
    <n v="1.9666666666666666"/>
    <x v="5"/>
    <x v="2"/>
    <s v="Crime"/>
    <x v="16"/>
    <x v="1"/>
    <n v="158998"/>
    <n v="29000000"/>
    <x v="3128"/>
    <x v="3159"/>
    <x v="0"/>
    <x v="2667"/>
    <n v="7"/>
    <x v="10"/>
    <x v="101"/>
    <x v="0"/>
    <x v="194"/>
  </r>
  <r>
    <s v="tt5442430"/>
    <x v="803"/>
    <x v="803"/>
    <n v="104"/>
    <x v="0"/>
    <n v="1.7333333333333334"/>
    <x v="7"/>
    <x v="4"/>
    <s v="Thriller"/>
    <x v="5"/>
    <x v="0"/>
    <n v="246155"/>
    <n v="58000000"/>
    <x v="3129"/>
    <x v="3160"/>
    <x v="0"/>
    <x v="2668"/>
    <n v="18"/>
    <x v="3"/>
    <x v="101"/>
    <x v="0"/>
    <x v="867"/>
  </r>
  <r>
    <s v="tt5462602"/>
    <x v="3116"/>
    <x v="3119"/>
    <n v="120"/>
    <x v="0"/>
    <n v="2"/>
    <x v="0"/>
    <x v="3"/>
    <s v="Romance"/>
    <x v="15"/>
    <x v="1"/>
    <n v="141338"/>
    <n v="5000000"/>
    <x v="3130"/>
    <x v="3161"/>
    <x v="0"/>
    <x v="2669"/>
    <n v="20"/>
    <x v="1"/>
    <x v="101"/>
    <x v="0"/>
    <x v="1289"/>
  </r>
  <r>
    <s v="tt5463162"/>
    <x v="3117"/>
    <x v="3120"/>
    <n v="119"/>
    <x v="0"/>
    <n v="1.9833333333333334"/>
    <x v="5"/>
    <x v="5"/>
    <s v="Comedy"/>
    <x v="2"/>
    <x v="1"/>
    <n v="623514"/>
    <n v="110000000"/>
    <x v="3131"/>
    <x v="3162"/>
    <x v="3"/>
    <x v="2670"/>
    <n v="1"/>
    <x v="12"/>
    <x v="115"/>
    <x v="0"/>
    <x v="975"/>
  </r>
  <r>
    <s v="tt5478478"/>
    <x v="3118"/>
    <x v="3121"/>
    <n v="134"/>
    <x v="2"/>
    <n v="2.2333333333333334"/>
    <x v="3"/>
    <x v="12"/>
    <s v="unknows"/>
    <x v="14"/>
    <x v="1"/>
    <n v="92729"/>
    <n v="39000000"/>
    <x v="3132"/>
    <x v="3163"/>
    <x v="2"/>
    <x v="2619"/>
    <n v="2"/>
    <x v="9"/>
    <x v="101"/>
    <x v="0"/>
    <x v="949"/>
  </r>
  <r>
    <s v="tt5500218"/>
    <x v="3119"/>
    <x v="3122"/>
    <n v="102"/>
    <x v="0"/>
    <n v="1.7"/>
    <x v="5"/>
    <x v="3"/>
    <s v="Fantasy"/>
    <x v="36"/>
    <x v="3"/>
    <n v="53020"/>
    <n v="100000000"/>
    <x v="12"/>
    <x v="2150"/>
    <x v="2"/>
    <x v="2671"/>
    <n v="26"/>
    <x v="10"/>
    <x v="114"/>
    <x v="0"/>
    <x v="1008"/>
  </r>
  <r>
    <s v="tt5503686"/>
    <x v="3120"/>
    <x v="3123"/>
    <n v="110"/>
    <x v="0"/>
    <n v="1.8333333333333333"/>
    <x v="0"/>
    <x v="6"/>
    <s v="Drama"/>
    <x v="33"/>
    <x v="0"/>
    <n v="105593"/>
    <n v="20000000"/>
    <x v="3133"/>
    <x v="3164"/>
    <x v="3"/>
    <x v="2500"/>
    <n v="7"/>
    <x v="9"/>
    <x v="94"/>
    <x v="0"/>
    <x v="994"/>
  </r>
  <r>
    <s v="tt5519340"/>
    <x v="3121"/>
    <x v="3124"/>
    <n v="117"/>
    <x v="0"/>
    <n v="1.95"/>
    <x v="5"/>
    <x v="0"/>
    <s v="Thriller"/>
    <x v="33"/>
    <x v="0"/>
    <n v="198503"/>
    <n v="90000000"/>
    <x v="12"/>
    <x v="3165"/>
    <x v="2"/>
    <x v="2672"/>
    <n v="13"/>
    <x v="0"/>
    <x v="101"/>
    <x v="0"/>
    <x v="688"/>
  </r>
  <r>
    <s v="tt5537002"/>
    <x v="3122"/>
    <x v="3125"/>
    <n v="206"/>
    <x v="2"/>
    <n v="3.4333333333333331"/>
    <x v="4"/>
    <x v="3"/>
    <s v="History"/>
    <x v="9"/>
    <x v="2"/>
    <n v="79064"/>
    <n v="200000000"/>
    <x v="3134"/>
    <x v="3166"/>
    <x v="2"/>
    <x v="2673"/>
    <n v="20"/>
    <x v="12"/>
    <x v="100"/>
    <x v="0"/>
    <x v="22"/>
  </r>
  <r>
    <s v="tt5580036"/>
    <x v="3123"/>
    <x v="3126"/>
    <n v="119"/>
    <x v="0"/>
    <n v="1.9833333333333334"/>
    <x v="2"/>
    <x v="2"/>
    <s v="Drama"/>
    <x v="15"/>
    <x v="1"/>
    <n v="235605"/>
    <n v="11000000"/>
    <x v="3135"/>
    <x v="3167"/>
    <x v="0"/>
    <x v="2307"/>
    <n v="8"/>
    <x v="9"/>
    <x v="101"/>
    <x v="0"/>
    <x v="804"/>
  </r>
  <r>
    <s v="tt5580390"/>
    <x v="3124"/>
    <x v="3127"/>
    <n v="123"/>
    <x v="2"/>
    <n v="2.0499999999999998"/>
    <x v="3"/>
    <x v="0"/>
    <s v="Romance"/>
    <x v="21"/>
    <x v="1"/>
    <n v="439311"/>
    <n v="19400000"/>
    <x v="3136"/>
    <x v="3168"/>
    <x v="3"/>
    <x v="2674"/>
    <n v="31"/>
    <x v="10"/>
    <x v="101"/>
    <x v="0"/>
    <x v="351"/>
  </r>
  <r>
    <s v="tt5592248"/>
    <x v="3125"/>
    <x v="3128"/>
    <n v="93"/>
    <x v="0"/>
    <n v="1.55"/>
    <x v="3"/>
    <x v="14"/>
    <s v="Thriller"/>
    <x v="33"/>
    <x v="0"/>
    <n v="60580"/>
    <n v="10500000"/>
    <x v="3137"/>
    <x v="3169"/>
    <x v="0"/>
    <x v="2675"/>
    <n v="24"/>
    <x v="12"/>
    <x v="101"/>
    <x v="0"/>
    <x v="424"/>
  </r>
  <r>
    <s v="tt5606664"/>
    <x v="3126"/>
    <x v="3129"/>
    <n v="152"/>
    <x v="2"/>
    <n v="2.5333333333333332"/>
    <x v="3"/>
    <x v="0"/>
    <s v="Horror"/>
    <x v="21"/>
    <x v="1"/>
    <n v="211711"/>
    <n v="45000000"/>
    <x v="3138"/>
    <x v="3170"/>
    <x v="0"/>
    <x v="2676"/>
    <n v="30"/>
    <x v="4"/>
    <x v="94"/>
    <x v="0"/>
    <x v="1185"/>
  </r>
  <r>
    <s v="tt5610554"/>
    <x v="3127"/>
    <x v="3130"/>
    <n v="95"/>
    <x v="0"/>
    <n v="1.5833333333333333"/>
    <x v="0"/>
    <x v="3"/>
    <s v="Mystery"/>
    <x v="17"/>
    <x v="0"/>
    <n v="62127"/>
    <n v="13000000"/>
    <x v="3139"/>
    <x v="3171"/>
    <x v="1"/>
    <x v="2677"/>
    <n v="23"/>
    <x v="1"/>
    <x v="115"/>
    <x v="0"/>
    <x v="700"/>
  </r>
  <r>
    <s v="tt5613484"/>
    <x v="3128"/>
    <x v="3131"/>
    <n v="85"/>
    <x v="1"/>
    <n v="1.4166666666666667"/>
    <x v="0"/>
    <x v="3"/>
    <s v="unknows"/>
    <x v="21"/>
    <x v="1"/>
    <n v="75008"/>
    <n v="1700000"/>
    <x v="3140"/>
    <x v="3172"/>
    <x v="1"/>
    <x v="2678"/>
    <n v="9"/>
    <x v="9"/>
    <x v="115"/>
    <x v="0"/>
    <x v="1290"/>
  </r>
  <r>
    <s v="tt5649144"/>
    <x v="3129"/>
    <x v="3132"/>
    <n v="111"/>
    <x v="0"/>
    <n v="1.85"/>
    <x v="3"/>
    <x v="11"/>
    <s v="unknows"/>
    <x v="2"/>
    <x v="1"/>
    <n v="123636"/>
    <n v="2000000"/>
    <x v="3141"/>
    <x v="3173"/>
    <x v="1"/>
    <x v="2394"/>
    <n v="22"/>
    <x v="12"/>
    <x v="101"/>
    <x v="0"/>
    <x v="1291"/>
  </r>
  <r>
    <s v="tt5657846"/>
    <x v="3130"/>
    <x v="3133"/>
    <n v="100"/>
    <x v="0"/>
    <n v="1.6666666666666667"/>
    <x v="0"/>
    <x v="11"/>
    <s v="unknows"/>
    <x v="34"/>
    <x v="0"/>
    <n v="79757"/>
    <n v="69000000"/>
    <x v="3142"/>
    <x v="3174"/>
    <x v="3"/>
    <x v="2679"/>
    <n v="8"/>
    <x v="5"/>
    <x v="101"/>
    <x v="0"/>
    <x v="920"/>
  </r>
  <r>
    <s v="tt5688932"/>
    <x v="3131"/>
    <x v="3134"/>
    <n v="112"/>
    <x v="0"/>
    <n v="1.8666666666666667"/>
    <x v="0"/>
    <x v="3"/>
    <s v="Fantasy"/>
    <x v="17"/>
    <x v="0"/>
    <n v="86123"/>
    <n v="3200000"/>
    <x v="3143"/>
    <x v="3175"/>
    <x v="0"/>
    <x v="2680"/>
    <n v="20"/>
    <x v="1"/>
    <x v="115"/>
    <x v="0"/>
    <x v="1292"/>
  </r>
  <r>
    <s v="tt5697572"/>
    <x v="3132"/>
    <x v="3135"/>
    <n v="110"/>
    <x v="0"/>
    <n v="1.8333333333333333"/>
    <x v="0"/>
    <x v="3"/>
    <s v="Family"/>
    <x v="61"/>
    <x v="3"/>
    <n v="54638"/>
    <n v="95000000"/>
    <x v="3144"/>
    <x v="3176"/>
    <x v="2"/>
    <x v="2431"/>
    <n v="16"/>
    <x v="0"/>
    <x v="94"/>
    <x v="0"/>
    <x v="808"/>
  </r>
  <r>
    <s v="tt5719748"/>
    <x v="3133"/>
    <x v="3136"/>
    <n v="119"/>
    <x v="0"/>
    <n v="1.9833333333333334"/>
    <x v="5"/>
    <x v="2"/>
    <s v="Crime"/>
    <x v="27"/>
    <x v="0"/>
    <n v="74790"/>
    <n v="60000000"/>
    <x v="3145"/>
    <x v="3177"/>
    <x v="0"/>
    <x v="2681"/>
    <n v="6"/>
    <x v="2"/>
    <x v="94"/>
    <x v="0"/>
    <x v="1293"/>
  </r>
  <r>
    <s v="tt5726086"/>
    <x v="3134"/>
    <x v="3137"/>
    <n v="103"/>
    <x v="0"/>
    <n v="1.7166666666666666"/>
    <x v="7"/>
    <x v="9"/>
    <s v="Thriller"/>
    <x v="36"/>
    <x v="3"/>
    <n v="69459"/>
    <n v="10000000"/>
    <x v="3146"/>
    <x v="3178"/>
    <x v="3"/>
    <x v="2682"/>
    <n v="3"/>
    <x v="1"/>
    <x v="115"/>
    <x v="0"/>
    <x v="1294"/>
  </r>
  <r>
    <s v="tt5727208"/>
    <x v="3135"/>
    <x v="3138"/>
    <n v="135"/>
    <x v="2"/>
    <n v="2.25"/>
    <x v="4"/>
    <x v="3"/>
    <s v="Thriller"/>
    <x v="3"/>
    <x v="1"/>
    <n v="306755"/>
    <n v="19000000"/>
    <x v="3147"/>
    <x v="3179"/>
    <x v="0"/>
    <x v="1268"/>
    <n v="30"/>
    <x v="10"/>
    <x v="94"/>
    <x v="0"/>
    <x v="1273"/>
  </r>
  <r>
    <s v="tt5758778"/>
    <x v="3136"/>
    <x v="3139"/>
    <n v="102"/>
    <x v="0"/>
    <n v="1.7"/>
    <x v="5"/>
    <x v="5"/>
    <s v="Thriller"/>
    <x v="24"/>
    <x v="3"/>
    <n v="130852"/>
    <n v="125000000"/>
    <x v="3148"/>
    <x v="3180"/>
    <x v="3"/>
    <x v="2683"/>
    <n v="11"/>
    <x v="7"/>
    <x v="115"/>
    <x v="0"/>
    <x v="606"/>
  </r>
  <r>
    <s v="tt5774060"/>
    <x v="3137"/>
    <x v="3140"/>
    <n v="95"/>
    <x v="0"/>
    <n v="1.5833333333333333"/>
    <x v="5"/>
    <x v="10"/>
    <s v="Sci-Fi"/>
    <x v="32"/>
    <x v="3"/>
    <n v="91286"/>
    <n v="80000000"/>
    <x v="3149"/>
    <x v="3181"/>
    <x v="2"/>
    <x v="2088"/>
    <n v="7"/>
    <x v="1"/>
    <x v="111"/>
    <x v="0"/>
    <x v="1212"/>
  </r>
  <r>
    <s v="tt5776858"/>
    <x v="3138"/>
    <x v="3141"/>
    <n v="130"/>
    <x v="2"/>
    <n v="2.1666666666666665"/>
    <x v="3"/>
    <x v="14"/>
    <s v="Romance"/>
    <x v="3"/>
    <x v="1"/>
    <n v="141488"/>
    <n v="35000000"/>
    <x v="3150"/>
    <x v="3182"/>
    <x v="0"/>
    <x v="2684"/>
    <n v="11"/>
    <x v="0"/>
    <x v="101"/>
    <x v="0"/>
    <x v="331"/>
  </r>
  <r>
    <s v="tt5783956"/>
    <x v="3139"/>
    <x v="3142"/>
    <n v="97"/>
    <x v="0"/>
    <n v="1.6166666666666667"/>
    <x v="0"/>
    <x v="0"/>
    <s v="Romance"/>
    <x v="0"/>
    <x v="0"/>
    <n v="52888"/>
    <n v="9500000"/>
    <x v="12"/>
    <x v="3183"/>
    <x v="2"/>
    <x v="2685"/>
    <n v="9"/>
    <x v="2"/>
    <x v="115"/>
    <x v="0"/>
    <x v="1093"/>
  </r>
  <r>
    <s v="tt5814060"/>
    <x v="3140"/>
    <x v="3143"/>
    <n v="96"/>
    <x v="0"/>
    <n v="1.6"/>
    <x v="7"/>
    <x v="9"/>
    <s v="Thriller"/>
    <x v="39"/>
    <x v="3"/>
    <n v="164671"/>
    <n v="22000000"/>
    <x v="3151"/>
    <x v="3184"/>
    <x v="3"/>
    <x v="2686"/>
    <n v="4"/>
    <x v="9"/>
    <x v="115"/>
    <x v="0"/>
    <x v="1295"/>
  </r>
  <r>
    <s v="tt5814534"/>
    <x v="3141"/>
    <x v="3144"/>
    <n v="102"/>
    <x v="0"/>
    <n v="1.7"/>
    <x v="5"/>
    <x v="5"/>
    <s v="Animation"/>
    <x v="22"/>
    <x v="0"/>
    <n v="54729"/>
    <n v="100000000"/>
    <x v="3152"/>
    <x v="3185"/>
    <x v="0"/>
    <x v="2687"/>
    <n v="4"/>
    <x v="0"/>
    <x v="94"/>
    <x v="0"/>
    <x v="1296"/>
  </r>
  <r>
    <s v="tt5834262"/>
    <x v="3142"/>
    <x v="3145"/>
    <n v="94"/>
    <x v="0"/>
    <n v="1.5666666666666667"/>
    <x v="5"/>
    <x v="6"/>
    <s v="Drama"/>
    <x v="28"/>
    <x v="0"/>
    <n v="57064"/>
    <n v="15000000"/>
    <x v="3153"/>
    <x v="3186"/>
    <x v="2"/>
    <x v="2688"/>
    <n v="26"/>
    <x v="1"/>
    <x v="115"/>
    <x v="0"/>
    <x v="1297"/>
  </r>
  <r>
    <s v="tt5834426"/>
    <x v="3143"/>
    <x v="3146"/>
    <n v="130"/>
    <x v="2"/>
    <n v="2.1666666666666665"/>
    <x v="5"/>
    <x v="5"/>
    <s v="Sci-Fi"/>
    <x v="30"/>
    <x v="3"/>
    <n v="94504"/>
    <n v="150000000"/>
    <x v="3154"/>
    <x v="3187"/>
    <x v="2"/>
    <x v="2689"/>
    <n v="2"/>
    <x v="2"/>
    <x v="114"/>
    <x v="0"/>
    <x v="233"/>
  </r>
  <r>
    <s v="tt5848272"/>
    <x v="3144"/>
    <x v="3147"/>
    <n v="112"/>
    <x v="0"/>
    <n v="1.8666666666666667"/>
    <x v="1"/>
    <x v="1"/>
    <s v="Comedy"/>
    <x v="16"/>
    <x v="1"/>
    <n v="176557"/>
    <n v="175000000"/>
    <x v="3155"/>
    <x v="3188"/>
    <x v="3"/>
    <x v="2690"/>
    <n v="5"/>
    <x v="5"/>
    <x v="115"/>
    <x v="0"/>
    <x v="1298"/>
  </r>
  <r>
    <s v="tt5884052"/>
    <x v="3145"/>
    <x v="3148"/>
    <n v="104"/>
    <x v="0"/>
    <n v="1.7333333333333334"/>
    <x v="5"/>
    <x v="5"/>
    <s v="Comedy"/>
    <x v="7"/>
    <x v="0"/>
    <n v="178396"/>
    <n v="150000000"/>
    <x v="3156"/>
    <x v="3189"/>
    <x v="3"/>
    <x v="2691"/>
    <n v="2"/>
    <x v="12"/>
    <x v="94"/>
    <x v="0"/>
    <x v="881"/>
  </r>
  <r>
    <s v="tt5886046"/>
    <x v="3146"/>
    <x v="3149"/>
    <n v="99"/>
    <x v="0"/>
    <n v="1.65"/>
    <x v="5"/>
    <x v="5"/>
    <s v="Horror"/>
    <x v="0"/>
    <x v="0"/>
    <n v="137416"/>
    <n v="9000000"/>
    <x v="3157"/>
    <x v="3190"/>
    <x v="3"/>
    <x v="2692"/>
    <n v="2"/>
    <x v="1"/>
    <x v="94"/>
    <x v="0"/>
    <x v="1294"/>
  </r>
  <r>
    <s v="tt5968394"/>
    <x v="3147"/>
    <x v="3150"/>
    <n v="109"/>
    <x v="0"/>
    <n v="1.8166666666666667"/>
    <x v="5"/>
    <x v="10"/>
    <s v="Sci-Fi"/>
    <x v="34"/>
    <x v="0"/>
    <n v="56655"/>
    <n v="25000000"/>
    <x v="3158"/>
    <x v="3191"/>
    <x v="2"/>
    <x v="2641"/>
    <n v="15"/>
    <x v="3"/>
    <x v="94"/>
    <x v="0"/>
    <x v="996"/>
  </r>
  <r>
    <s v="tt5971474"/>
    <x v="334"/>
    <x v="334"/>
    <n v="135"/>
    <x v="2"/>
    <n v="2.25"/>
    <x v="1"/>
    <x v="19"/>
    <s v="Fantasy"/>
    <x v="14"/>
    <x v="1"/>
    <n v="142113"/>
    <n v="250000000"/>
    <x v="3159"/>
    <x v="3192"/>
    <x v="3"/>
    <x v="2693"/>
    <n v="8"/>
    <x v="12"/>
    <x v="100"/>
    <x v="0"/>
    <x v="538"/>
  </r>
  <r>
    <s v="tt5988370"/>
    <x v="3148"/>
    <x v="3151"/>
    <n v="108"/>
    <x v="0"/>
    <n v="1.8"/>
    <x v="2"/>
    <x v="3"/>
    <s v="unknows"/>
    <x v="67"/>
    <x v="3"/>
    <n v="73940"/>
    <n v="8000000"/>
    <x v="3160"/>
    <x v="3193"/>
    <x v="2"/>
    <x v="2694"/>
    <n v="2"/>
    <x v="3"/>
    <x v="101"/>
    <x v="0"/>
    <x v="1299"/>
  </r>
  <r>
    <s v="tt6048922"/>
    <x v="3149"/>
    <x v="3152"/>
    <n v="91"/>
    <x v="0"/>
    <n v="1.5166666666666666"/>
    <x v="5"/>
    <x v="3"/>
    <s v="History"/>
    <x v="16"/>
    <x v="1"/>
    <n v="108381"/>
    <n v="50300000"/>
    <x v="12"/>
    <x v="3194"/>
    <x v="2"/>
    <x v="2695"/>
    <n v="10"/>
    <x v="7"/>
    <x v="111"/>
    <x v="0"/>
    <x v="1300"/>
  </r>
  <r>
    <s v="tt6053438"/>
    <x v="3150"/>
    <x v="3153"/>
    <n v="113"/>
    <x v="0"/>
    <n v="1.8833333333333333"/>
    <x v="3"/>
    <x v="9"/>
    <s v="Thriller"/>
    <x v="1"/>
    <x v="1"/>
    <n v="61117"/>
    <n v="3500000"/>
    <x v="3161"/>
    <x v="3195"/>
    <x v="1"/>
    <x v="2674"/>
    <n v="31"/>
    <x v="10"/>
    <x v="101"/>
    <x v="0"/>
    <x v="1301"/>
  </r>
  <r>
    <s v="tt6079516"/>
    <x v="3151"/>
    <x v="3154"/>
    <n v="98"/>
    <x v="0"/>
    <n v="1.6333333333333333"/>
    <x v="3"/>
    <x v="10"/>
    <s v="Mystery"/>
    <x v="22"/>
    <x v="0"/>
    <n v="63214"/>
    <n v="3000000"/>
    <x v="3162"/>
    <x v="3196"/>
    <x v="2"/>
    <x v="2569"/>
    <n v="11"/>
    <x v="3"/>
    <x v="94"/>
    <x v="0"/>
    <x v="1302"/>
  </r>
  <r>
    <s v="tt6105098"/>
    <x v="516"/>
    <x v="516"/>
    <n v="118"/>
    <x v="0"/>
    <n v="1.9666666666666666"/>
    <x v="1"/>
    <x v="1"/>
    <s v="Drama"/>
    <x v="22"/>
    <x v="0"/>
    <n v="260956"/>
    <n v="260000000"/>
    <x v="3163"/>
    <x v="3197"/>
    <x v="3"/>
    <x v="2696"/>
    <n v="9"/>
    <x v="7"/>
    <x v="94"/>
    <x v="0"/>
    <x v="560"/>
  </r>
  <r>
    <s v="tt6111574"/>
    <x v="3152"/>
    <x v="3155"/>
    <n v="100"/>
    <x v="0"/>
    <n v="1.6666666666666667"/>
    <x v="4"/>
    <x v="3"/>
    <s v="Mystery"/>
    <x v="36"/>
    <x v="3"/>
    <n v="80859"/>
    <n v="40000000"/>
    <x v="12"/>
    <x v="3106"/>
    <x v="2"/>
    <x v="1706"/>
    <n v="14"/>
    <x v="12"/>
    <x v="109"/>
    <x v="0"/>
    <x v="683"/>
  </r>
  <r>
    <s v="tt6133466"/>
    <x v="3153"/>
    <x v="3156"/>
    <n v="97"/>
    <x v="0"/>
    <n v="1.6166666666666667"/>
    <x v="5"/>
    <x v="10"/>
    <s v="Sci-Fi"/>
    <x v="50"/>
    <x v="3"/>
    <n v="68717"/>
    <n v="13000000"/>
    <x v="3164"/>
    <x v="3198"/>
    <x v="3"/>
    <x v="2697"/>
    <n v="4"/>
    <x v="7"/>
    <x v="115"/>
    <x v="0"/>
    <x v="1303"/>
  </r>
  <r>
    <s v="tt6139732"/>
    <x v="412"/>
    <x v="412"/>
    <n v="128"/>
    <x v="2"/>
    <n v="2.1333333333333333"/>
    <x v="1"/>
    <x v="2"/>
    <s v="Family"/>
    <x v="17"/>
    <x v="0"/>
    <n v="283561"/>
    <n v="183000000"/>
    <x v="3165"/>
    <x v="3199"/>
    <x v="3"/>
    <x v="1965"/>
    <n v="8"/>
    <x v="12"/>
    <x v="94"/>
    <x v="0"/>
    <x v="860"/>
  </r>
  <r>
    <s v="tt6146586"/>
    <x v="3154"/>
    <x v="3157"/>
    <n v="130"/>
    <x v="2"/>
    <n v="2.1666666666666665"/>
    <x v="5"/>
    <x v="6"/>
    <s v="Thriller"/>
    <x v="3"/>
    <x v="1"/>
    <n v="410062"/>
    <n v="75000000"/>
    <x v="3166"/>
    <x v="3200"/>
    <x v="3"/>
    <x v="2698"/>
    <n v="15"/>
    <x v="12"/>
    <x v="94"/>
    <x v="0"/>
    <x v="877"/>
  </r>
  <r>
    <s v="tt6189022"/>
    <x v="3155"/>
    <x v="3158"/>
    <n v="121"/>
    <x v="2"/>
    <n v="2.0166666666666666"/>
    <x v="5"/>
    <x v="16"/>
    <s v="unknows"/>
    <x v="0"/>
    <x v="0"/>
    <n v="106883"/>
    <n v="40000000"/>
    <x v="3167"/>
    <x v="3201"/>
    <x v="3"/>
    <x v="2699"/>
    <n v="20"/>
    <x v="10"/>
    <x v="94"/>
    <x v="0"/>
    <x v="837"/>
  </r>
  <r>
    <s v="tt6264654"/>
    <x v="3156"/>
    <x v="3159"/>
    <n v="115"/>
    <x v="0"/>
    <n v="1.9166666666666667"/>
    <x v="5"/>
    <x v="5"/>
    <s v="Comedy"/>
    <x v="1"/>
    <x v="1"/>
    <n v="406563"/>
    <n v="120000000"/>
    <x v="3168"/>
    <x v="3202"/>
    <x v="3"/>
    <x v="2700"/>
    <m/>
    <x v="11"/>
    <x v="125"/>
    <x v="0"/>
    <x v="543"/>
  </r>
  <r>
    <s v="tt6265828"/>
    <x v="3157"/>
    <x v="3160"/>
    <n v="92"/>
    <x v="0"/>
    <n v="1.5333333333333334"/>
    <x v="3"/>
    <x v="0"/>
    <s v="Mystery"/>
    <x v="22"/>
    <x v="0"/>
    <n v="77499"/>
    <n v="100000"/>
    <x v="3169"/>
    <x v="3203"/>
    <x v="1"/>
    <x v="2460"/>
    <n v="22"/>
    <x v="1"/>
    <x v="101"/>
    <x v="0"/>
    <x v="1206"/>
  </r>
  <r>
    <s v="tt6266538"/>
    <x v="3158"/>
    <x v="3161"/>
    <n v="132"/>
    <x v="2"/>
    <n v="2.2000000000000002"/>
    <x v="2"/>
    <x v="2"/>
    <s v="Drama"/>
    <x v="14"/>
    <x v="1"/>
    <n v="157949"/>
    <n v="60000000"/>
    <x v="3170"/>
    <x v="3204"/>
    <x v="0"/>
    <x v="2622"/>
    <n v="12"/>
    <x v="0"/>
    <x v="115"/>
    <x v="0"/>
    <x v="597"/>
  </r>
  <r>
    <s v="tt6294822"/>
    <x v="3159"/>
    <x v="3162"/>
    <n v="116"/>
    <x v="0"/>
    <n v="1.9333333333333333"/>
    <x v="2"/>
    <x v="3"/>
    <s v="History"/>
    <x v="14"/>
    <x v="1"/>
    <n v="159169"/>
    <n v="50000000"/>
    <x v="3171"/>
    <x v="3205"/>
    <x v="3"/>
    <x v="2701"/>
    <n v="14"/>
    <x v="0"/>
    <x v="101"/>
    <x v="0"/>
    <x v="33"/>
  </r>
  <r>
    <s v="tt6306064"/>
    <x v="3160"/>
    <x v="3163"/>
    <n v="96"/>
    <x v="0"/>
    <n v="1.6"/>
    <x v="5"/>
    <x v="5"/>
    <s v="Biography"/>
    <x v="5"/>
    <x v="0"/>
    <n v="60372"/>
    <n v="35000000"/>
    <x v="3172"/>
    <x v="3206"/>
    <x v="0"/>
    <x v="2702"/>
    <n v="31"/>
    <x v="12"/>
    <x v="115"/>
    <x v="0"/>
    <x v="980"/>
  </r>
  <r>
    <s v="tt6320628"/>
    <x v="3161"/>
    <x v="3164"/>
    <n v="129"/>
    <x v="2"/>
    <n v="2.15"/>
    <x v="5"/>
    <x v="5"/>
    <s v="Comedy"/>
    <x v="3"/>
    <x v="1"/>
    <n v="536191"/>
    <n v="160000000"/>
    <x v="3173"/>
    <x v="3207"/>
    <x v="3"/>
    <x v="2703"/>
    <n v="26"/>
    <x v="6"/>
    <x v="94"/>
    <x v="0"/>
    <x v="901"/>
  </r>
  <r>
    <s v="tt6334354"/>
    <x v="3162"/>
    <x v="3165"/>
    <n v="132"/>
    <x v="2"/>
    <n v="2.2000000000000002"/>
    <x v="5"/>
    <x v="5"/>
    <s v="Comedy"/>
    <x v="14"/>
    <x v="1"/>
    <n v="390733"/>
    <n v="185000000"/>
    <x v="3174"/>
    <x v="3208"/>
    <x v="2"/>
    <x v="2704"/>
    <n v="28"/>
    <x v="7"/>
    <x v="109"/>
    <x v="0"/>
    <x v="711"/>
  </r>
  <r>
    <s v="tt6343314"/>
    <x v="3163"/>
    <x v="3166"/>
    <n v="130"/>
    <x v="2"/>
    <n v="2.1666666666666665"/>
    <x v="5"/>
    <x v="3"/>
    <s v="Sport"/>
    <x v="1"/>
    <x v="1"/>
    <n v="151169"/>
    <n v="50000000"/>
    <x v="3175"/>
    <x v="3209"/>
    <x v="3"/>
    <x v="2705"/>
    <n v="14"/>
    <x v="5"/>
    <x v="115"/>
    <x v="0"/>
    <x v="1282"/>
  </r>
  <r>
    <s v="tt6359956"/>
    <x v="3164"/>
    <x v="3167"/>
    <n v="104"/>
    <x v="0"/>
    <n v="1.7333333333333334"/>
    <x v="0"/>
    <x v="11"/>
    <s v="unknows"/>
    <x v="29"/>
    <x v="3"/>
    <n v="55817"/>
    <n v="28000000"/>
    <x v="3176"/>
    <x v="3210"/>
    <x v="3"/>
    <x v="2706"/>
    <n v="1"/>
    <x v="5"/>
    <x v="101"/>
    <x v="0"/>
    <x v="1101"/>
  </r>
  <r>
    <s v="tt6394270"/>
    <x v="3165"/>
    <x v="3168"/>
    <n v="109"/>
    <x v="0"/>
    <n v="1.8166666666666667"/>
    <x v="2"/>
    <x v="3"/>
    <s v="unknows"/>
    <x v="22"/>
    <x v="0"/>
    <n v="123771"/>
    <n v="32000000"/>
    <x v="3177"/>
    <x v="3211"/>
    <x v="0"/>
    <x v="2707"/>
    <n v="13"/>
    <x v="0"/>
    <x v="94"/>
    <x v="0"/>
    <x v="329"/>
  </r>
  <r>
    <s v="tt6398184"/>
    <x v="3166"/>
    <x v="3169"/>
    <n v="122"/>
    <x v="2"/>
    <n v="2.0333333333333332"/>
    <x v="3"/>
    <x v="7"/>
    <s v="unknows"/>
    <x v="3"/>
    <x v="1"/>
    <n v="61182"/>
    <n v="13000000"/>
    <x v="3178"/>
    <x v="3212"/>
    <x v="3"/>
    <x v="2708"/>
    <n v="9"/>
    <x v="9"/>
    <x v="94"/>
    <x v="0"/>
    <x v="1304"/>
  </r>
  <r>
    <s v="tt6443346"/>
    <x v="3167"/>
    <x v="3170"/>
    <n v="125"/>
    <x v="2"/>
    <n v="2.0833333333333335"/>
    <x v="5"/>
    <x v="5"/>
    <s v="Fantasy"/>
    <x v="27"/>
    <x v="0"/>
    <n v="262191"/>
    <n v="195000000"/>
    <x v="3179"/>
    <x v="3213"/>
    <x v="3"/>
    <x v="2709"/>
    <n v="19"/>
    <x v="4"/>
    <x v="114"/>
    <x v="0"/>
    <x v="657"/>
  </r>
  <r>
    <s v="tt6450804"/>
    <x v="3168"/>
    <x v="3171"/>
    <n v="128"/>
    <x v="2"/>
    <n v="2.1333333333333333"/>
    <x v="5"/>
    <x v="5"/>
    <s v="Sci-Fi"/>
    <x v="27"/>
    <x v="0"/>
    <n v="189024"/>
    <n v="185000000"/>
    <x v="3180"/>
    <x v="3214"/>
    <x v="0"/>
    <x v="2710"/>
    <n v="23"/>
    <x v="4"/>
    <x v="94"/>
    <x v="0"/>
    <x v="1030"/>
  </r>
  <r>
    <s v="tt6452574"/>
    <x v="3169"/>
    <x v="3172"/>
    <n v="155"/>
    <x v="2"/>
    <n v="2.5833333333333335"/>
    <x v="2"/>
    <x v="2"/>
    <s v="Drama"/>
    <x v="2"/>
    <x v="1"/>
    <n v="58808"/>
    <n v="14000000"/>
    <x v="3181"/>
    <x v="3215"/>
    <x v="0"/>
    <x v="2711"/>
    <n v="28"/>
    <x v="6"/>
    <x v="115"/>
    <x v="0"/>
    <x v="1305"/>
  </r>
  <r>
    <s v="tt6467266"/>
    <x v="3170"/>
    <x v="3173"/>
    <n v="110"/>
    <x v="0"/>
    <n v="1.8333333333333333"/>
    <x v="1"/>
    <x v="1"/>
    <s v="Comedy"/>
    <x v="3"/>
    <x v="1"/>
    <n v="80637"/>
    <n v="85000000"/>
    <x v="3182"/>
    <x v="3216"/>
    <x v="3"/>
    <x v="2712"/>
    <n v="14"/>
    <x v="5"/>
    <x v="109"/>
    <x v="0"/>
    <x v="1233"/>
  </r>
  <r>
    <s v="tt6472976"/>
    <x v="3171"/>
    <x v="3174"/>
    <n v="116"/>
    <x v="0"/>
    <n v="1.9333333333333333"/>
    <x v="3"/>
    <x v="7"/>
    <s v="unknows"/>
    <x v="14"/>
    <x v="1"/>
    <n v="78881"/>
    <n v="7000000"/>
    <x v="3183"/>
    <x v="3217"/>
    <x v="0"/>
    <x v="2713"/>
    <n v="14"/>
    <x v="3"/>
    <x v="94"/>
    <x v="0"/>
    <x v="1306"/>
  </r>
  <r>
    <s v="tt6475714"/>
    <x v="3172"/>
    <x v="3175"/>
    <n v="103"/>
    <x v="0"/>
    <n v="1.7166666666666666"/>
    <x v="5"/>
    <x v="5"/>
    <s v="Fantasy"/>
    <x v="50"/>
    <x v="3"/>
    <n v="65738"/>
    <n v="60000000"/>
    <x v="3184"/>
    <x v="3218"/>
    <x v="2"/>
    <x v="2254"/>
    <n v="3"/>
    <x v="9"/>
    <x v="111"/>
    <x v="0"/>
    <x v="300"/>
  </r>
  <r>
    <s v="tt6491178"/>
    <x v="3173"/>
    <x v="3176"/>
    <n v="158"/>
    <x v="2"/>
    <n v="2.6333333333333333"/>
    <x v="5"/>
    <x v="6"/>
    <s v="Drama"/>
    <x v="17"/>
    <x v="0"/>
    <n v="53271"/>
    <n v="15000000"/>
    <x v="3185"/>
    <x v="3219"/>
    <x v="2"/>
    <x v="2714"/>
    <n v="3"/>
    <x v="9"/>
    <x v="115"/>
    <x v="0"/>
    <x v="1190"/>
  </r>
  <r>
    <s v="tt6499752"/>
    <x v="3174"/>
    <x v="3177"/>
    <n v="100"/>
    <x v="0"/>
    <n v="1.6666666666666667"/>
    <x v="5"/>
    <x v="4"/>
    <s v="Thriller"/>
    <x v="15"/>
    <x v="1"/>
    <n v="200023"/>
    <n v="5000000"/>
    <x v="3186"/>
    <x v="3220"/>
    <x v="0"/>
    <x v="2432"/>
    <n v="10"/>
    <x v="3"/>
    <x v="115"/>
    <x v="0"/>
    <x v="882"/>
  </r>
  <r>
    <s v="tt6513120"/>
    <x v="3175"/>
    <x v="3178"/>
    <n v="108"/>
    <x v="0"/>
    <n v="1.8"/>
    <x v="2"/>
    <x v="2"/>
    <s v="Drama"/>
    <x v="1"/>
    <x v="1"/>
    <n v="85962"/>
    <n v="11000000"/>
    <x v="3187"/>
    <x v="3221"/>
    <x v="0"/>
    <x v="2715"/>
    <n v="28"/>
    <x v="1"/>
    <x v="94"/>
    <x v="0"/>
    <x v="1307"/>
  </r>
  <r>
    <s v="tt6565702"/>
    <x v="3176"/>
    <x v="3179"/>
    <n v="113"/>
    <x v="0"/>
    <n v="1.8833333333333333"/>
    <x v="5"/>
    <x v="5"/>
    <s v="Sci-Fi"/>
    <x v="36"/>
    <x v="3"/>
    <n v="199512"/>
    <n v="200000000"/>
    <x v="3188"/>
    <x v="3222"/>
    <x v="0"/>
    <x v="2716"/>
    <n v="4"/>
    <x v="6"/>
    <x v="94"/>
    <x v="0"/>
    <x v="1308"/>
  </r>
  <r>
    <s v="tt6628394"/>
    <x v="3177"/>
    <x v="3180"/>
    <n v="141"/>
    <x v="2"/>
    <n v="2.35"/>
    <x v="4"/>
    <x v="3"/>
    <s v="Mystery"/>
    <x v="1"/>
    <x v="1"/>
    <n v="160391"/>
    <n v="32000000"/>
    <x v="3189"/>
    <x v="3223"/>
    <x v="2"/>
    <x v="2610"/>
    <n v="22"/>
    <x v="9"/>
    <x v="115"/>
    <x v="0"/>
    <x v="976"/>
  </r>
  <r>
    <s v="tt6644200"/>
    <x v="3178"/>
    <x v="3181"/>
    <n v="90"/>
    <x v="0"/>
    <n v="1.5"/>
    <x v="3"/>
    <x v="10"/>
    <s v="Sci-Fi"/>
    <x v="15"/>
    <x v="1"/>
    <n v="567042"/>
    <n v="17000000"/>
    <x v="3190"/>
    <x v="3224"/>
    <x v="3"/>
    <x v="2717"/>
    <n v="9"/>
    <x v="3"/>
    <x v="115"/>
    <x v="0"/>
    <x v="1309"/>
  </r>
  <r>
    <s v="tt6663582"/>
    <x v="3179"/>
    <x v="3182"/>
    <n v="117"/>
    <x v="0"/>
    <n v="1.95"/>
    <x v="5"/>
    <x v="5"/>
    <s v="Comedy"/>
    <x v="34"/>
    <x v="0"/>
    <n v="81602"/>
    <n v="40000000"/>
    <x v="3191"/>
    <x v="3225"/>
    <x v="0"/>
    <x v="2718"/>
    <n v="25"/>
    <x v="7"/>
    <x v="115"/>
    <x v="0"/>
    <x v="1310"/>
  </r>
  <r>
    <s v="tt6673612"/>
    <x v="3180"/>
    <x v="3183"/>
    <n v="101"/>
    <x v="0"/>
    <n v="1.6833333333333333"/>
    <x v="1"/>
    <x v="2"/>
    <s v="Family"/>
    <x v="29"/>
    <x v="3"/>
    <n v="69279"/>
    <n v="175000000"/>
    <x v="3192"/>
    <x v="3226"/>
    <x v="0"/>
    <x v="2719"/>
    <n v="1"/>
    <x v="1"/>
    <x v="111"/>
    <x v="0"/>
    <x v="607"/>
  </r>
  <r>
    <s v="tt6679794"/>
    <x v="3181"/>
    <x v="3184"/>
    <n v="121"/>
    <x v="2"/>
    <n v="2.0166666666666666"/>
    <x v="5"/>
    <x v="18"/>
    <s v="Drama"/>
    <x v="17"/>
    <x v="0"/>
    <n v="78463"/>
    <n v="120000000"/>
    <x v="12"/>
    <x v="3227"/>
    <x v="2"/>
    <x v="2720"/>
    <n v="6"/>
    <x v="9"/>
    <x v="115"/>
    <x v="0"/>
    <x v="1196"/>
  </r>
  <r>
    <s v="tt6710474"/>
    <x v="3182"/>
    <x v="3185"/>
    <n v="139"/>
    <x v="2"/>
    <n v="2.3166666666666669"/>
    <x v="5"/>
    <x v="5"/>
    <s v="Comedy"/>
    <x v="10"/>
    <x v="1"/>
    <n v="486970"/>
    <n v="14300000"/>
    <x v="3193"/>
    <x v="3228"/>
    <x v="3"/>
    <x v="2721"/>
    <n v="11"/>
    <x v="3"/>
    <x v="114"/>
    <x v="0"/>
    <x v="1252"/>
  </r>
  <r>
    <s v="tt6718170"/>
    <x v="3183"/>
    <x v="3186"/>
    <n v="92"/>
    <x v="0"/>
    <n v="1.5333333333333334"/>
    <x v="1"/>
    <x v="1"/>
    <s v="Comedy"/>
    <x v="1"/>
    <x v="1"/>
    <n v="202296"/>
    <n v="100000000"/>
    <x v="3194"/>
    <x v="3229"/>
    <x v="3"/>
    <x v="2722"/>
    <n v="1"/>
    <x v="8"/>
    <x v="100"/>
    <x v="0"/>
    <x v="1311"/>
  </r>
  <r>
    <s v="tt6723592"/>
    <x v="3184"/>
    <x v="3187"/>
    <n v="150"/>
    <x v="2"/>
    <n v="2.5"/>
    <x v="5"/>
    <x v="4"/>
    <s v="Thriller"/>
    <x v="21"/>
    <x v="1"/>
    <n v="566725"/>
    <n v="205000000"/>
    <x v="3195"/>
    <x v="3230"/>
    <x v="3"/>
    <x v="2723"/>
    <n v="22"/>
    <x v="10"/>
    <x v="111"/>
    <x v="0"/>
    <x v="422"/>
  </r>
  <r>
    <s v="tt6751668"/>
    <x v="3185"/>
    <x v="3188"/>
    <n v="132"/>
    <x v="2"/>
    <n v="2.2000000000000002"/>
    <x v="3"/>
    <x v="16"/>
    <s v="unknows"/>
    <x v="25"/>
    <x v="2"/>
    <n v="900583"/>
    <n v="11400000"/>
    <x v="3196"/>
    <x v="3231"/>
    <x v="3"/>
    <x v="2724"/>
    <n v="21"/>
    <x v="12"/>
    <x v="94"/>
    <x v="0"/>
    <x v="593"/>
  </r>
  <r>
    <s v="tt6772950"/>
    <x v="3186"/>
    <x v="3189"/>
    <n v="100"/>
    <x v="0"/>
    <n v="1.6666666666666667"/>
    <x v="7"/>
    <x v="16"/>
    <s v="unknows"/>
    <x v="50"/>
    <x v="3"/>
    <n v="61479"/>
    <n v="3500000"/>
    <x v="3197"/>
    <x v="3232"/>
    <x v="0"/>
    <x v="2725"/>
    <n v="12"/>
    <x v="8"/>
    <x v="115"/>
    <x v="0"/>
    <x v="858"/>
  </r>
  <r>
    <s v="tt6791096"/>
    <x v="3187"/>
    <x v="3190"/>
    <n v="110"/>
    <x v="0"/>
    <n v="1.8333333333333333"/>
    <x v="0"/>
    <x v="7"/>
    <s v="unknows"/>
    <x v="29"/>
    <x v="3"/>
    <n v="56423"/>
    <n v="32000000"/>
    <x v="3198"/>
    <x v="3233"/>
    <x v="0"/>
    <x v="2726"/>
    <n v="19"/>
    <x v="8"/>
    <x v="115"/>
    <x v="0"/>
    <x v="1312"/>
  </r>
  <r>
    <s v="tt6791350"/>
    <x v="3188"/>
    <x v="3191"/>
    <n v="150"/>
    <x v="2"/>
    <n v="2.5"/>
    <x v="5"/>
    <x v="5"/>
    <s v="Comedy"/>
    <x v="4"/>
    <x v="1"/>
    <n v="339692"/>
    <n v="250000000"/>
    <x v="3199"/>
    <x v="3234"/>
    <x v="3"/>
    <x v="2637"/>
    <n v="19"/>
    <x v="8"/>
    <x v="100"/>
    <x v="0"/>
    <x v="711"/>
  </r>
  <r>
    <s v="tt6802400"/>
    <x v="3189"/>
    <x v="3192"/>
    <n v="110"/>
    <x v="0"/>
    <n v="1.8333333333333333"/>
    <x v="0"/>
    <x v="8"/>
    <s v="unknows"/>
    <x v="39"/>
    <x v="3"/>
    <n v="73745"/>
    <n v="60000000"/>
    <x v="12"/>
    <x v="2847"/>
    <x v="2"/>
    <x v="2727"/>
    <n v="5"/>
    <x v="3"/>
    <x v="109"/>
    <x v="0"/>
    <x v="745"/>
  </r>
  <r>
    <s v="tt6806448"/>
    <x v="3190"/>
    <x v="3193"/>
    <n v="137"/>
    <x v="2"/>
    <n v="2.2833333333333332"/>
    <x v="5"/>
    <x v="5"/>
    <s v="Thriller"/>
    <x v="7"/>
    <x v="0"/>
    <n v="229750"/>
    <n v="200000000"/>
    <x v="3200"/>
    <x v="3235"/>
    <x v="3"/>
    <x v="2728"/>
    <n v="13"/>
    <x v="7"/>
    <x v="94"/>
    <x v="0"/>
    <x v="975"/>
  </r>
  <r>
    <s v="tt6820256"/>
    <x v="3191"/>
    <x v="3194"/>
    <n v="98"/>
    <x v="0"/>
    <n v="1.6333333333333333"/>
    <x v="1"/>
    <x v="3"/>
    <s v="unknows"/>
    <x v="22"/>
    <x v="0"/>
    <n v="56761"/>
    <n v="2000000"/>
    <x v="3201"/>
    <x v="3236"/>
    <x v="1"/>
    <x v="2562"/>
    <n v="10"/>
    <x v="12"/>
    <x v="115"/>
    <x v="0"/>
    <x v="1313"/>
  </r>
  <r>
    <s v="tt6823368"/>
    <x v="3192"/>
    <x v="3195"/>
    <n v="129"/>
    <x v="2"/>
    <n v="2.15"/>
    <x v="3"/>
    <x v="10"/>
    <s v="Sci-Fi"/>
    <x v="5"/>
    <x v="0"/>
    <n v="260492"/>
    <n v="20000000"/>
    <x v="3202"/>
    <x v="3237"/>
    <x v="3"/>
    <x v="2729"/>
    <n v="7"/>
    <x v="1"/>
    <x v="94"/>
    <x v="0"/>
    <x v="435"/>
  </r>
  <r>
    <s v="tt6850820"/>
    <x v="3193"/>
    <x v="3196"/>
    <n v="101"/>
    <x v="0"/>
    <n v="1.6833333333333333"/>
    <x v="5"/>
    <x v="16"/>
    <s v="unknows"/>
    <x v="7"/>
    <x v="0"/>
    <n v="69140"/>
    <n v="25000000"/>
    <x v="3203"/>
    <x v="3238"/>
    <x v="0"/>
    <x v="2730"/>
    <n v="28"/>
    <x v="10"/>
    <x v="115"/>
    <x v="0"/>
    <x v="849"/>
  </r>
  <r>
    <s v="tt6856242"/>
    <x v="3194"/>
    <x v="3197"/>
    <n v="131"/>
    <x v="2"/>
    <n v="2.1833333333333331"/>
    <x v="5"/>
    <x v="5"/>
    <s v="Thriller"/>
    <x v="33"/>
    <x v="0"/>
    <n v="165715"/>
    <n v="100000000"/>
    <x v="3204"/>
    <x v="3239"/>
    <x v="0"/>
    <x v="2731"/>
    <m/>
    <x v="11"/>
    <x v="126"/>
    <x v="0"/>
    <x v="774"/>
  </r>
  <r>
    <s v="tt6857112"/>
    <x v="3195"/>
    <x v="3198"/>
    <n v="116"/>
    <x v="0"/>
    <n v="1.9333333333333333"/>
    <x v="7"/>
    <x v="9"/>
    <s v="Thriller"/>
    <x v="22"/>
    <x v="0"/>
    <n v="329825"/>
    <n v="20000000"/>
    <x v="3205"/>
    <x v="3240"/>
    <x v="3"/>
    <x v="2732"/>
    <n v="8"/>
    <x v="3"/>
    <x v="94"/>
    <x v="0"/>
    <x v="904"/>
  </r>
  <r>
    <s v="tt6878306"/>
    <x v="3196"/>
    <x v="3199"/>
    <n v="118"/>
    <x v="0"/>
    <n v="1.9666666666666666"/>
    <x v="5"/>
    <x v="5"/>
    <s v="Drama"/>
    <x v="22"/>
    <x v="0"/>
    <n v="93575"/>
    <n v="38000000"/>
    <x v="3206"/>
    <x v="3241"/>
    <x v="2"/>
    <x v="2733"/>
    <n v="25"/>
    <x v="0"/>
    <x v="111"/>
    <x v="0"/>
    <x v="619"/>
  </r>
  <r>
    <s v="tt6902676"/>
    <x v="3197"/>
    <x v="3200"/>
    <n v="98"/>
    <x v="0"/>
    <n v="1.6333333333333333"/>
    <x v="5"/>
    <x v="2"/>
    <s v="Crime"/>
    <x v="33"/>
    <x v="0"/>
    <n v="67375"/>
    <n v="15000000"/>
    <x v="3207"/>
    <x v="3242"/>
    <x v="2"/>
    <x v="2708"/>
    <n v="9"/>
    <x v="9"/>
    <x v="94"/>
    <x v="0"/>
    <x v="1314"/>
  </r>
  <r>
    <s v="tt6911608"/>
    <x v="3198"/>
    <x v="3201"/>
    <n v="114"/>
    <x v="0"/>
    <n v="1.9"/>
    <x v="0"/>
    <x v="17"/>
    <s v="Romance"/>
    <x v="5"/>
    <x v="0"/>
    <n v="104789"/>
    <n v="75000000"/>
    <x v="3208"/>
    <x v="3243"/>
    <x v="3"/>
    <x v="2683"/>
    <n v="11"/>
    <x v="7"/>
    <x v="115"/>
    <x v="0"/>
    <x v="1024"/>
  </r>
  <r>
    <s v="tt6920084"/>
    <x v="3199"/>
    <x v="3202"/>
    <n v="107"/>
    <x v="0"/>
    <n v="1.7833333333333334"/>
    <x v="5"/>
    <x v="10"/>
    <s v="Sci-Fi"/>
    <x v="50"/>
    <x v="3"/>
    <n v="61436"/>
    <n v="25000000"/>
    <x v="3209"/>
    <x v="3244"/>
    <x v="0"/>
    <x v="2734"/>
    <n v="19"/>
    <x v="5"/>
    <x v="109"/>
    <x v="0"/>
    <x v="1214"/>
  </r>
  <r>
    <s v="tt6921996"/>
    <x v="3200"/>
    <x v="3203"/>
    <n v="89"/>
    <x v="1"/>
    <n v="1.4833333333333334"/>
    <x v="5"/>
    <x v="5"/>
    <s v="Comedy"/>
    <x v="27"/>
    <x v="0"/>
    <n v="80997"/>
    <n v="25000000"/>
    <x v="3210"/>
    <x v="3245"/>
    <x v="3"/>
    <x v="2735"/>
    <n v="13"/>
    <x v="9"/>
    <x v="115"/>
    <x v="0"/>
    <x v="1315"/>
  </r>
  <r>
    <s v="tt6924650"/>
    <x v="3201"/>
    <x v="3204"/>
    <n v="138"/>
    <x v="2"/>
    <n v="2.2999999999999998"/>
    <x v="5"/>
    <x v="3"/>
    <s v="History"/>
    <x v="13"/>
    <x v="0"/>
    <n v="92132"/>
    <n v="100000000"/>
    <x v="3211"/>
    <x v="3246"/>
    <x v="0"/>
    <x v="2736"/>
    <n v="24"/>
    <x v="4"/>
    <x v="94"/>
    <x v="0"/>
    <x v="233"/>
  </r>
  <r>
    <s v="tt6966692"/>
    <x v="3202"/>
    <x v="3205"/>
    <n v="130"/>
    <x v="2"/>
    <n v="2.1666666666666665"/>
    <x v="2"/>
    <x v="2"/>
    <s v="Drama"/>
    <x v="18"/>
    <x v="2"/>
    <n v="541058"/>
    <n v="23000000"/>
    <x v="3212"/>
    <x v="3247"/>
    <x v="3"/>
    <x v="2737"/>
    <n v="11"/>
    <x v="9"/>
    <x v="115"/>
    <x v="0"/>
    <x v="1316"/>
  </r>
  <r>
    <s v="tt6977338"/>
    <x v="3203"/>
    <x v="3206"/>
    <n v="90"/>
    <x v="0"/>
    <n v="1.5"/>
    <x v="1"/>
    <x v="2"/>
    <s v="unknows"/>
    <x v="13"/>
    <x v="0"/>
    <n v="79168"/>
    <n v="20000000"/>
    <x v="3213"/>
    <x v="3248"/>
    <x v="0"/>
    <x v="2569"/>
    <n v="11"/>
    <x v="3"/>
    <x v="94"/>
    <x v="0"/>
    <x v="1061"/>
  </r>
  <r>
    <s v="tt6998518"/>
    <x v="3204"/>
    <x v="3207"/>
    <n v="121"/>
    <x v="2"/>
    <n v="2.0166666666666666"/>
    <x v="5"/>
    <x v="0"/>
    <s v="Horror"/>
    <x v="7"/>
    <x v="0"/>
    <n v="86448"/>
    <n v="6000000"/>
    <x v="3214"/>
    <x v="3249"/>
    <x v="2"/>
    <x v="2738"/>
    <n v="19"/>
    <x v="1"/>
    <x v="115"/>
    <x v="0"/>
    <x v="1317"/>
  </r>
  <r>
    <s v="tt7014006"/>
    <x v="3205"/>
    <x v="3208"/>
    <n v="93"/>
    <x v="0"/>
    <n v="1.55"/>
    <x v="0"/>
    <x v="3"/>
    <s v="unknows"/>
    <x v="3"/>
    <x v="1"/>
    <n v="80930"/>
    <n v="2000000"/>
    <x v="3215"/>
    <x v="3250"/>
    <x v="0"/>
    <x v="2738"/>
    <n v="19"/>
    <x v="1"/>
    <x v="115"/>
    <x v="0"/>
    <x v="1318"/>
  </r>
  <r>
    <s v="tt7040874"/>
    <x v="3206"/>
    <x v="3209"/>
    <n v="117"/>
    <x v="0"/>
    <n v="1.95"/>
    <x v="0"/>
    <x v="6"/>
    <s v="Mystery"/>
    <x v="22"/>
    <x v="0"/>
    <n v="158584"/>
    <n v="20000000"/>
    <x v="3216"/>
    <x v="3251"/>
    <x v="0"/>
    <x v="2739"/>
    <n v="10"/>
    <x v="9"/>
    <x v="115"/>
    <x v="0"/>
    <x v="985"/>
  </r>
  <r>
    <s v="tt7069210"/>
    <x v="3207"/>
    <x v="3210"/>
    <n v="112"/>
    <x v="0"/>
    <n v="1.8666666666666667"/>
    <x v="7"/>
    <x v="9"/>
    <s v="Thriller"/>
    <x v="33"/>
    <x v="0"/>
    <n v="133526"/>
    <n v="39000000"/>
    <x v="3217"/>
    <x v="3252"/>
    <x v="3"/>
    <x v="2740"/>
    <n v="26"/>
    <x v="12"/>
    <x v="109"/>
    <x v="0"/>
    <x v="1276"/>
  </r>
  <r>
    <s v="tt7097896"/>
    <x v="3208"/>
    <x v="3211"/>
    <n v="97"/>
    <x v="0"/>
    <n v="1.6166666666666667"/>
    <x v="5"/>
    <x v="4"/>
    <s v="Thriller"/>
    <x v="32"/>
    <x v="3"/>
    <n v="250090"/>
    <n v="110000000"/>
    <x v="3218"/>
    <x v="3253"/>
    <x v="3"/>
    <x v="2741"/>
    <n v="14"/>
    <x v="9"/>
    <x v="109"/>
    <x v="0"/>
    <x v="1319"/>
  </r>
  <r>
    <s v="tt7125860"/>
    <x v="3209"/>
    <x v="3212"/>
    <n v="119"/>
    <x v="0"/>
    <n v="1.9833333333333334"/>
    <x v="3"/>
    <x v="7"/>
    <s v="unknows"/>
    <x v="1"/>
    <x v="1"/>
    <n v="51632"/>
    <n v="12000000"/>
    <x v="3219"/>
    <x v="3254"/>
    <x v="1"/>
    <x v="2678"/>
    <n v="9"/>
    <x v="9"/>
    <x v="115"/>
    <x v="0"/>
    <x v="1278"/>
  </r>
  <r>
    <s v="tt7126948"/>
    <x v="3210"/>
    <x v="3213"/>
    <n v="151"/>
    <x v="2"/>
    <n v="2.5166666666666666"/>
    <x v="5"/>
    <x v="5"/>
    <s v="Fantasy"/>
    <x v="35"/>
    <x v="3"/>
    <n v="285708"/>
    <n v="200000000"/>
    <x v="3220"/>
    <x v="3255"/>
    <x v="2"/>
    <x v="2742"/>
    <n v="16"/>
    <x v="0"/>
    <x v="111"/>
    <x v="0"/>
    <x v="583"/>
  </r>
  <r>
    <s v="tt7131622"/>
    <x v="3211"/>
    <x v="3214"/>
    <n v="161"/>
    <x v="2"/>
    <n v="2.6833333333333331"/>
    <x v="0"/>
    <x v="3"/>
    <s v="unknows"/>
    <x v="2"/>
    <x v="1"/>
    <n v="807540"/>
    <n v="90000000"/>
    <x v="3221"/>
    <x v="3256"/>
    <x v="3"/>
    <x v="2724"/>
    <n v="21"/>
    <x v="12"/>
    <x v="94"/>
    <x v="0"/>
    <x v="231"/>
  </r>
  <r>
    <s v="tt7144666"/>
    <x v="3212"/>
    <x v="3215"/>
    <n v="103"/>
    <x v="0"/>
    <n v="1.7166666666666666"/>
    <x v="7"/>
    <x v="9"/>
    <s v="Thriller"/>
    <x v="17"/>
    <x v="0"/>
    <n v="180247"/>
    <n v="18000000"/>
    <x v="3222"/>
    <x v="3257"/>
    <x v="3"/>
    <x v="2743"/>
    <n v="25"/>
    <x v="9"/>
    <x v="109"/>
    <x v="0"/>
    <x v="674"/>
  </r>
  <r>
    <s v="tt7146812"/>
    <x v="3213"/>
    <x v="3216"/>
    <n v="102"/>
    <x v="0"/>
    <n v="1.7"/>
    <x v="5"/>
    <x v="5"/>
    <s v="Animation"/>
    <x v="3"/>
    <x v="1"/>
    <n v="163915"/>
    <n v="175000000"/>
    <x v="3223"/>
    <x v="3258"/>
    <x v="2"/>
    <x v="2744"/>
    <n v="21"/>
    <x v="2"/>
    <x v="111"/>
    <x v="0"/>
    <x v="1037"/>
  </r>
  <r>
    <s v="tt7286456"/>
    <x v="3214"/>
    <x v="3217"/>
    <n v="122"/>
    <x v="2"/>
    <n v="2.0333333333333332"/>
    <x v="4"/>
    <x v="3"/>
    <s v="Thriller"/>
    <x v="26"/>
    <x v="2"/>
    <n v="1417996"/>
    <n v="55000000"/>
    <x v="3224"/>
    <x v="3259"/>
    <x v="3"/>
    <x v="2745"/>
    <n v="31"/>
    <x v="10"/>
    <x v="94"/>
    <x v="0"/>
    <x v="467"/>
  </r>
  <r>
    <s v="tt7349662"/>
    <x v="3215"/>
    <x v="3218"/>
    <n v="135"/>
    <x v="2"/>
    <n v="2.25"/>
    <x v="2"/>
    <x v="2"/>
    <s v="Crime"/>
    <x v="15"/>
    <x v="1"/>
    <n v="282656"/>
    <n v="15000000"/>
    <x v="3225"/>
    <x v="3260"/>
    <x v="0"/>
    <x v="2746"/>
    <n v="14"/>
    <x v="12"/>
    <x v="115"/>
    <x v="0"/>
    <x v="178"/>
  </r>
  <r>
    <s v="tt7349950"/>
    <x v="3216"/>
    <x v="3219"/>
    <n v="169"/>
    <x v="2"/>
    <n v="2.8166666666666669"/>
    <x v="3"/>
    <x v="0"/>
    <s v="Horror"/>
    <x v="7"/>
    <x v="0"/>
    <n v="292238"/>
    <n v="79000000"/>
    <x v="3226"/>
    <x v="3261"/>
    <x v="3"/>
    <x v="2747"/>
    <n v="26"/>
    <x v="10"/>
    <x v="94"/>
    <x v="0"/>
    <x v="710"/>
  </r>
  <r>
    <s v="tt7401588"/>
    <x v="3217"/>
    <x v="3220"/>
    <n v="118"/>
    <x v="0"/>
    <n v="1.9666666666666666"/>
    <x v="0"/>
    <x v="3"/>
    <s v="unknows"/>
    <x v="21"/>
    <x v="1"/>
    <n v="115592"/>
    <n v="48000000"/>
    <x v="3227"/>
    <x v="3262"/>
    <x v="0"/>
    <x v="2748"/>
    <n v="11"/>
    <x v="5"/>
    <x v="115"/>
    <x v="0"/>
    <x v="920"/>
  </r>
  <r>
    <s v="tt7405458"/>
    <x v="3218"/>
    <x v="3221"/>
    <n v="126"/>
    <x v="2"/>
    <n v="2.1"/>
    <x v="0"/>
    <x v="3"/>
    <s v="unknows"/>
    <x v="15"/>
    <x v="1"/>
    <n v="139398"/>
    <n v="50000000"/>
    <x v="3228"/>
    <x v="3263"/>
    <x v="0"/>
    <x v="2749"/>
    <n v="25"/>
    <x v="0"/>
    <x v="114"/>
    <x v="0"/>
    <x v="527"/>
  </r>
  <r>
    <s v="tt7504726"/>
    <x v="3219"/>
    <x v="3222"/>
    <n v="100"/>
    <x v="0"/>
    <n v="1.6666666666666667"/>
    <x v="1"/>
    <x v="3"/>
    <s v="Family"/>
    <x v="13"/>
    <x v="0"/>
    <n v="54302"/>
    <n v="135000000"/>
    <x v="3229"/>
    <x v="3264"/>
    <x v="2"/>
    <x v="2750"/>
    <n v="13"/>
    <x v="2"/>
    <x v="111"/>
    <x v="0"/>
    <x v="1320"/>
  </r>
  <r>
    <s v="tt7550000"/>
    <x v="3220"/>
    <x v="3223"/>
    <n v="113"/>
    <x v="0"/>
    <n v="1.8833333333333333"/>
    <x v="5"/>
    <x v="6"/>
    <s v="Sci-Fi"/>
    <x v="34"/>
    <x v="0"/>
    <n v="95434"/>
    <n v="85000000"/>
    <x v="12"/>
    <x v="3265"/>
    <x v="2"/>
    <x v="2751"/>
    <n v="14"/>
    <x v="10"/>
    <x v="111"/>
    <x v="0"/>
    <x v="1153"/>
  </r>
  <r>
    <s v="tt7556122"/>
    <x v="3221"/>
    <x v="3224"/>
    <n v="125"/>
    <x v="2"/>
    <n v="2.0833333333333335"/>
    <x v="5"/>
    <x v="16"/>
    <s v="unknows"/>
    <x v="13"/>
    <x v="0"/>
    <n v="178675"/>
    <n v="70000000"/>
    <x v="12"/>
    <x v="1953"/>
    <x v="2"/>
    <x v="2695"/>
    <n v="10"/>
    <x v="7"/>
    <x v="111"/>
    <x v="0"/>
    <x v="1321"/>
  </r>
  <r>
    <s v="tt7599146"/>
    <x v="3222"/>
    <x v="3225"/>
    <n v="131"/>
    <x v="2"/>
    <n v="2.1833333333333331"/>
    <x v="2"/>
    <x v="6"/>
    <s v="Drama"/>
    <x v="8"/>
    <x v="1"/>
    <n v="81186"/>
    <n v="14600000"/>
    <x v="3230"/>
    <x v="3266"/>
    <x v="3"/>
    <x v="2752"/>
    <n v="22"/>
    <x v="6"/>
    <x v="100"/>
    <x v="0"/>
    <x v="1322"/>
  </r>
  <r>
    <s v="tt7638348"/>
    <x v="3223"/>
    <x v="3226"/>
    <n v="100"/>
    <x v="0"/>
    <n v="1.6666666666666667"/>
    <x v="5"/>
    <x v="5"/>
    <s v="Comedy"/>
    <x v="22"/>
    <x v="0"/>
    <n v="76415"/>
    <n v="45000000"/>
    <x v="3231"/>
    <x v="3267"/>
    <x v="2"/>
    <x v="1700"/>
    <n v="11"/>
    <x v="2"/>
    <x v="111"/>
    <x v="0"/>
    <x v="702"/>
  </r>
  <r>
    <s v="tt7653254"/>
    <x v="3224"/>
    <x v="3227"/>
    <n v="137"/>
    <x v="2"/>
    <n v="2.2833333333333332"/>
    <x v="3"/>
    <x v="7"/>
    <s v="unknows"/>
    <x v="4"/>
    <x v="1"/>
    <n v="335089"/>
    <n v="18600000"/>
    <x v="3232"/>
    <x v="3268"/>
    <x v="2"/>
    <x v="2479"/>
    <n v="29"/>
    <x v="10"/>
    <x v="94"/>
    <x v="0"/>
    <x v="612"/>
  </r>
  <r>
    <s v="tt7657566"/>
    <x v="3225"/>
    <x v="3228"/>
    <n v="127"/>
    <x v="2"/>
    <n v="2.1166666666666667"/>
    <x v="4"/>
    <x v="3"/>
    <s v="Mystery"/>
    <x v="33"/>
    <x v="0"/>
    <n v="175694"/>
    <n v="90000000"/>
    <x v="3233"/>
    <x v="3269"/>
    <x v="0"/>
    <x v="2753"/>
    <n v="9"/>
    <x v="2"/>
    <x v="114"/>
    <x v="0"/>
    <x v="245"/>
  </r>
  <r>
    <s v="tt7668870"/>
    <x v="3226"/>
    <x v="3229"/>
    <n v="102"/>
    <x v="0"/>
    <n v="1.7"/>
    <x v="3"/>
    <x v="9"/>
    <s v="Thriller"/>
    <x v="2"/>
    <x v="1"/>
    <n v="176593"/>
    <n v="880000"/>
    <x v="3234"/>
    <x v="3270"/>
    <x v="0"/>
    <x v="2754"/>
    <n v="21"/>
    <x v="1"/>
    <x v="115"/>
    <x v="0"/>
    <x v="1323"/>
  </r>
  <r>
    <s v="tt7713068"/>
    <x v="3227"/>
    <x v="3230"/>
    <n v="109"/>
    <x v="0"/>
    <n v="1.8166666666666667"/>
    <x v="5"/>
    <x v="2"/>
    <s v="Crime"/>
    <x v="28"/>
    <x v="0"/>
    <n v="257885"/>
    <n v="84500000"/>
    <x v="3235"/>
    <x v="3271"/>
    <x v="3"/>
    <x v="2564"/>
    <n v="25"/>
    <x v="1"/>
    <x v="111"/>
    <x v="0"/>
    <x v="1324"/>
  </r>
  <r>
    <s v="tt7734218"/>
    <x v="3228"/>
    <x v="3231"/>
    <n v="93"/>
    <x v="0"/>
    <n v="1.55"/>
    <x v="5"/>
    <x v="2"/>
    <s v="Crime"/>
    <x v="27"/>
    <x v="0"/>
    <n v="50492"/>
    <n v="16000000"/>
    <x v="3236"/>
    <x v="3272"/>
    <x v="0"/>
    <x v="2755"/>
    <n v="13"/>
    <x v="3"/>
    <x v="94"/>
    <x v="0"/>
    <x v="809"/>
  </r>
  <r>
    <s v="tt7737786"/>
    <x v="3229"/>
    <x v="3232"/>
    <n v="119"/>
    <x v="0"/>
    <n v="1.9833333333333334"/>
    <x v="5"/>
    <x v="16"/>
    <s v="unknows"/>
    <x v="0"/>
    <x v="0"/>
    <n v="128066"/>
    <n v="34000000"/>
    <x v="3237"/>
    <x v="3273"/>
    <x v="0"/>
    <x v="2756"/>
    <n v="29"/>
    <x v="7"/>
    <x v="111"/>
    <x v="0"/>
    <x v="837"/>
  </r>
  <r>
    <s v="tt7740496"/>
    <x v="3230"/>
    <x v="3233"/>
    <n v="150"/>
    <x v="2"/>
    <n v="2.5"/>
    <x v="4"/>
    <x v="3"/>
    <s v="Thriller"/>
    <x v="16"/>
    <x v="1"/>
    <n v="159038"/>
    <n v="60000000"/>
    <x v="3238"/>
    <x v="3274"/>
    <x v="2"/>
    <x v="2757"/>
    <n v="1"/>
    <x v="0"/>
    <x v="109"/>
    <x v="0"/>
    <x v="351"/>
  </r>
  <r>
    <s v="tt7752126"/>
    <x v="3231"/>
    <x v="3234"/>
    <n v="90"/>
    <x v="0"/>
    <n v="1.5"/>
    <x v="3"/>
    <x v="10"/>
    <s v="Mystery"/>
    <x v="28"/>
    <x v="0"/>
    <n v="105281"/>
    <n v="6000000"/>
    <x v="3239"/>
    <x v="3275"/>
    <x v="0"/>
    <x v="2758"/>
    <n v="9"/>
    <x v="12"/>
    <x v="94"/>
    <x v="0"/>
    <x v="1325"/>
  </r>
  <r>
    <s v="tt7784604"/>
    <x v="3232"/>
    <x v="3235"/>
    <n v="127"/>
    <x v="2"/>
    <n v="2.1166666666666667"/>
    <x v="3"/>
    <x v="10"/>
    <s v="Mystery"/>
    <x v="21"/>
    <x v="1"/>
    <n v="360553"/>
    <n v="10000000"/>
    <x v="3240"/>
    <x v="3276"/>
    <x v="0"/>
    <x v="2754"/>
    <n v="21"/>
    <x v="1"/>
    <x v="115"/>
    <x v="0"/>
    <x v="1326"/>
  </r>
  <r>
    <s v="tt7798634"/>
    <x v="3233"/>
    <x v="3236"/>
    <n v="95"/>
    <x v="0"/>
    <n v="1.5833333333333333"/>
    <x v="5"/>
    <x v="2"/>
    <s v="Horror"/>
    <x v="17"/>
    <x v="0"/>
    <n v="173830"/>
    <n v="6000000"/>
    <x v="3241"/>
    <x v="3277"/>
    <x v="0"/>
    <x v="2759"/>
    <n v="12"/>
    <x v="3"/>
    <x v="94"/>
    <x v="0"/>
    <x v="1327"/>
  </r>
  <r>
    <s v="tt7825208"/>
    <x v="3234"/>
    <x v="3237"/>
    <n v="155"/>
    <x v="2"/>
    <n v="2.5833333333333335"/>
    <x v="5"/>
    <x v="3"/>
    <s v="History"/>
    <x v="1"/>
    <x v="1"/>
    <n v="55817"/>
    <n v="4000000"/>
    <x v="12"/>
    <x v="3278"/>
    <x v="2"/>
    <x v="2760"/>
    <n v="15"/>
    <x v="2"/>
    <x v="94"/>
    <x v="0"/>
    <x v="1328"/>
  </r>
  <r>
    <s v="tt7846844"/>
    <x v="3235"/>
    <x v="3238"/>
    <n v="123"/>
    <x v="2"/>
    <n v="2.0499999999999998"/>
    <x v="5"/>
    <x v="5"/>
    <s v="Crime"/>
    <x v="5"/>
    <x v="0"/>
    <n v="211289"/>
    <n v="20000000"/>
    <x v="12"/>
    <x v="2128"/>
    <x v="2"/>
    <x v="2761"/>
    <n v="23"/>
    <x v="9"/>
    <x v="111"/>
    <x v="0"/>
    <x v="1329"/>
  </r>
  <r>
    <s v="tt7888964"/>
    <x v="3236"/>
    <x v="3239"/>
    <n v="92"/>
    <x v="0"/>
    <n v="1.5333333333333334"/>
    <x v="5"/>
    <x v="6"/>
    <s v="Drama"/>
    <x v="3"/>
    <x v="1"/>
    <n v="308722"/>
    <n v="16000000"/>
    <x v="3242"/>
    <x v="3279"/>
    <x v="0"/>
    <x v="1929"/>
    <n v="18"/>
    <x v="3"/>
    <x v="109"/>
    <x v="0"/>
    <x v="1220"/>
  </r>
  <r>
    <s v="tt7958736"/>
    <x v="3237"/>
    <x v="3240"/>
    <n v="99"/>
    <x v="0"/>
    <n v="1.65"/>
    <x v="7"/>
    <x v="9"/>
    <s v="Thriller"/>
    <x v="29"/>
    <x v="3"/>
    <n v="58233"/>
    <n v="5000000"/>
    <x v="3243"/>
    <x v="3280"/>
    <x v="0"/>
    <x v="2557"/>
    <n v="29"/>
    <x v="12"/>
    <x v="94"/>
    <x v="0"/>
    <x v="1038"/>
  </r>
  <r>
    <s v="tt7959026"/>
    <x v="3238"/>
    <x v="3241"/>
    <n v="116"/>
    <x v="0"/>
    <n v="1.9333333333333333"/>
    <x v="4"/>
    <x v="3"/>
    <s v="Thriller"/>
    <x v="16"/>
    <x v="1"/>
    <n v="148272"/>
    <n v="50000000"/>
    <x v="3244"/>
    <x v="3281"/>
    <x v="3"/>
    <x v="2762"/>
    <n v="10"/>
    <x v="0"/>
    <x v="115"/>
    <x v="0"/>
    <x v="18"/>
  </r>
  <r>
    <s v="tt7975244"/>
    <x v="3239"/>
    <x v="3242"/>
    <n v="123"/>
    <x v="2"/>
    <n v="2.0499999999999998"/>
    <x v="5"/>
    <x v="5"/>
    <s v="Comedy"/>
    <x v="13"/>
    <x v="0"/>
    <n v="272465"/>
    <n v="125000000"/>
    <x v="3245"/>
    <x v="3282"/>
    <x v="3"/>
    <x v="2687"/>
    <n v="4"/>
    <x v="0"/>
    <x v="94"/>
    <x v="0"/>
    <x v="516"/>
  </r>
  <r>
    <s v="tt7979580"/>
    <x v="3240"/>
    <x v="3243"/>
    <n v="114"/>
    <x v="0"/>
    <n v="1.9"/>
    <x v="5"/>
    <x v="5"/>
    <s v="Animation"/>
    <x v="2"/>
    <x v="1"/>
    <n v="121882"/>
    <n v="38000000"/>
    <x v="12"/>
    <x v="3283"/>
    <x v="2"/>
    <x v="1803"/>
    <n v="22"/>
    <x v="8"/>
    <x v="109"/>
    <x v="0"/>
    <x v="1330"/>
  </r>
  <r>
    <s v="tt7984734"/>
    <x v="3241"/>
    <x v="3244"/>
    <n v="109"/>
    <x v="0"/>
    <n v="1.8166666666666667"/>
    <x v="3"/>
    <x v="0"/>
    <s v="Horror"/>
    <x v="3"/>
    <x v="1"/>
    <n v="242569"/>
    <n v="11000000"/>
    <x v="3246"/>
    <x v="3284"/>
    <x v="1"/>
    <x v="2763"/>
    <n v="19"/>
    <x v="12"/>
    <x v="94"/>
    <x v="0"/>
    <x v="907"/>
  </r>
  <r>
    <s v="tt7985704"/>
    <x v="3242"/>
    <x v="3245"/>
    <n v="114"/>
    <x v="0"/>
    <n v="1.9"/>
    <x v="5"/>
    <x v="2"/>
    <s v="Thriller"/>
    <x v="33"/>
    <x v="0"/>
    <n v="75252"/>
    <n v="50000000"/>
    <x v="3247"/>
    <x v="3285"/>
    <x v="2"/>
    <x v="2764"/>
    <n v="3"/>
    <x v="1"/>
    <x v="100"/>
    <x v="0"/>
    <x v="860"/>
  </r>
  <r>
    <s v="tt7991608"/>
    <x v="3243"/>
    <x v="3246"/>
    <n v="118"/>
    <x v="0"/>
    <n v="1.9666666666666666"/>
    <x v="5"/>
    <x v="2"/>
    <s v="Thriller"/>
    <x v="33"/>
    <x v="0"/>
    <n v="305158"/>
    <n v="200000000"/>
    <x v="3248"/>
    <x v="3286"/>
    <x v="2"/>
    <x v="2765"/>
    <n v="4"/>
    <x v="5"/>
    <x v="109"/>
    <x v="0"/>
    <x v="606"/>
  </r>
  <r>
    <s v="tt8041270"/>
    <x v="3244"/>
    <x v="3247"/>
    <n v="147"/>
    <x v="2"/>
    <n v="2.4500000000000002"/>
    <x v="5"/>
    <x v="5"/>
    <s v="Sci-Fi"/>
    <x v="29"/>
    <x v="3"/>
    <n v="194409"/>
    <n v="165000000"/>
    <x v="3249"/>
    <x v="3287"/>
    <x v="3"/>
    <x v="2766"/>
    <n v="23"/>
    <x v="12"/>
    <x v="114"/>
    <x v="0"/>
    <x v="617"/>
  </r>
  <r>
    <s v="tt8079248"/>
    <x v="3245"/>
    <x v="3248"/>
    <n v="116"/>
    <x v="0"/>
    <n v="1.9333333333333333"/>
    <x v="0"/>
    <x v="0"/>
    <s v="Music"/>
    <x v="22"/>
    <x v="0"/>
    <n v="162180"/>
    <n v="26000000"/>
    <x v="3250"/>
    <x v="3288"/>
    <x v="3"/>
    <x v="2767"/>
    <n v="4"/>
    <x v="12"/>
    <x v="94"/>
    <x v="0"/>
    <x v="272"/>
  </r>
  <r>
    <s v="tt8093700"/>
    <x v="3246"/>
    <x v="3249"/>
    <n v="135"/>
    <x v="2"/>
    <n v="2.25"/>
    <x v="5"/>
    <x v="3"/>
    <s v="History"/>
    <x v="17"/>
    <x v="0"/>
    <n v="68950"/>
    <n v="50000000"/>
    <x v="3251"/>
    <x v="3289"/>
    <x v="0"/>
    <x v="2768"/>
    <n v="9"/>
    <x v="9"/>
    <x v="114"/>
    <x v="0"/>
    <x v="1321"/>
  </r>
  <r>
    <s v="tt8097030"/>
    <x v="3247"/>
    <x v="3250"/>
    <n v="100"/>
    <x v="0"/>
    <n v="1.6666666666666667"/>
    <x v="1"/>
    <x v="1"/>
    <s v="Comedy"/>
    <x v="16"/>
    <x v="1"/>
    <n v="142985"/>
    <n v="175000000"/>
    <x v="3252"/>
    <x v="3290"/>
    <x v="2"/>
    <x v="2269"/>
    <n v="1"/>
    <x v="3"/>
    <x v="114"/>
    <x v="0"/>
    <x v="1331"/>
  </r>
  <r>
    <s v="tt8106534"/>
    <x v="3248"/>
    <x v="3251"/>
    <n v="128"/>
    <x v="2"/>
    <n v="2.1333333333333333"/>
    <x v="5"/>
    <x v="16"/>
    <s v="unknows"/>
    <x v="28"/>
    <x v="0"/>
    <n v="191299"/>
    <n v="150000000"/>
    <x v="12"/>
    <x v="3291"/>
    <x v="2"/>
    <x v="2769"/>
    <n v="10"/>
    <x v="0"/>
    <x v="94"/>
    <x v="0"/>
    <x v="281"/>
  </r>
  <r>
    <s v="tt8108198"/>
    <x v="3249"/>
    <x v="3252"/>
    <n v="139"/>
    <x v="2"/>
    <n v="2.3166666666666669"/>
    <x v="4"/>
    <x v="9"/>
    <s v="Thriller"/>
    <x v="18"/>
    <x v="2"/>
    <n v="99633"/>
    <n v="4500000"/>
    <x v="3253"/>
    <x v="3292"/>
    <x v="0"/>
    <x v="2770"/>
    <n v="4"/>
    <x v="4"/>
    <x v="115"/>
    <x v="0"/>
    <x v="1332"/>
  </r>
  <r>
    <s v="tt8110232"/>
    <x v="3250"/>
    <x v="3253"/>
    <n v="120"/>
    <x v="0"/>
    <n v="2"/>
    <x v="4"/>
    <x v="3"/>
    <s v="unknows"/>
    <x v="33"/>
    <x v="0"/>
    <n v="60730"/>
    <n v="50000000"/>
    <x v="3254"/>
    <x v="3293"/>
    <x v="2"/>
    <x v="2771"/>
    <n v="22"/>
    <x v="9"/>
    <x v="109"/>
    <x v="0"/>
    <x v="1009"/>
  </r>
  <r>
    <s v="tt8115900"/>
    <x v="3251"/>
    <x v="3254"/>
    <n v="100"/>
    <x v="0"/>
    <n v="1.6666666666666667"/>
    <x v="5"/>
    <x v="5"/>
    <s v="Animation"/>
    <x v="22"/>
    <x v="0"/>
    <n v="53420"/>
    <n v="70000000"/>
    <x v="3255"/>
    <x v="3294"/>
    <x v="3"/>
    <x v="2645"/>
    <n v="16"/>
    <x v="3"/>
    <x v="114"/>
    <x v="0"/>
    <x v="1333"/>
  </r>
  <r>
    <s v="tt8155288"/>
    <x v="3252"/>
    <x v="3255"/>
    <n v="100"/>
    <x v="0"/>
    <n v="1.6666666666666667"/>
    <x v="0"/>
    <x v="10"/>
    <s v="Mystery"/>
    <x v="27"/>
    <x v="0"/>
    <n v="82964"/>
    <n v="9000000"/>
    <x v="3256"/>
    <x v="3295"/>
    <x v="0"/>
    <x v="2772"/>
    <n v="13"/>
    <x v="2"/>
    <x v="94"/>
    <x v="0"/>
    <x v="902"/>
  </r>
  <r>
    <s v="tt8244784"/>
    <x v="3253"/>
    <x v="3256"/>
    <n v="90"/>
    <x v="0"/>
    <n v="1.5"/>
    <x v="5"/>
    <x v="10"/>
    <s v="Thriller"/>
    <x v="7"/>
    <x v="0"/>
    <n v="124145"/>
    <n v="14000000"/>
    <x v="3257"/>
    <x v="3296"/>
    <x v="2"/>
    <x v="2773"/>
    <n v="11"/>
    <x v="3"/>
    <x v="111"/>
    <x v="0"/>
    <x v="1334"/>
  </r>
  <r>
    <s v="tt8267604"/>
    <x v="3254"/>
    <x v="3257"/>
    <n v="126"/>
    <x v="2"/>
    <n v="2.1"/>
    <x v="3"/>
    <x v="11"/>
    <s v="unknows"/>
    <x v="26"/>
    <x v="2"/>
    <n v="100413"/>
    <n v="4000000"/>
    <x v="3258"/>
    <x v="3297"/>
    <x v="0"/>
    <x v="2774"/>
    <n v="17"/>
    <x v="12"/>
    <x v="115"/>
    <x v="0"/>
    <x v="1335"/>
  </r>
  <r>
    <s v="tt8350360"/>
    <x v="3255"/>
    <x v="3258"/>
    <n v="106"/>
    <x v="0"/>
    <n v="1.7666666666666666"/>
    <x v="7"/>
    <x v="9"/>
    <s v="Thriller"/>
    <x v="32"/>
    <x v="3"/>
    <n v="84507"/>
    <n v="30000000"/>
    <x v="3259"/>
    <x v="3298"/>
    <x v="3"/>
    <x v="2775"/>
    <n v="17"/>
    <x v="6"/>
    <x v="94"/>
    <x v="0"/>
    <x v="1336"/>
  </r>
  <r>
    <s v="tt8364368"/>
    <x v="3256"/>
    <x v="3259"/>
    <n v="87"/>
    <x v="1"/>
    <n v="1.45"/>
    <x v="5"/>
    <x v="5"/>
    <s v="Horror"/>
    <x v="28"/>
    <x v="0"/>
    <n v="91761"/>
    <n v="13500000"/>
    <x v="3260"/>
    <x v="3299"/>
    <x v="0"/>
    <x v="2776"/>
    <n v="10"/>
    <x v="7"/>
    <x v="94"/>
    <x v="0"/>
    <x v="736"/>
  </r>
  <r>
    <s v="tt8367814"/>
    <x v="3257"/>
    <x v="3260"/>
    <n v="113"/>
    <x v="0"/>
    <n v="1.8833333333333333"/>
    <x v="5"/>
    <x v="6"/>
    <s v="unknows"/>
    <x v="10"/>
    <x v="1"/>
    <n v="374674"/>
    <n v="22000000"/>
    <x v="3261"/>
    <x v="3300"/>
    <x v="0"/>
    <x v="2777"/>
    <n v="3"/>
    <x v="0"/>
    <x v="94"/>
    <x v="0"/>
    <x v="860"/>
  </r>
  <r>
    <s v="tt8368406"/>
    <x v="3258"/>
    <x v="3261"/>
    <n v="97"/>
    <x v="0"/>
    <n v="1.6166666666666667"/>
    <x v="7"/>
    <x v="9"/>
    <s v="Sci-Fi"/>
    <x v="32"/>
    <x v="3"/>
    <n v="70233"/>
    <n v="4000000"/>
    <x v="3262"/>
    <x v="3301"/>
    <x v="2"/>
    <x v="2778"/>
    <n v="18"/>
    <x v="12"/>
    <x v="94"/>
    <x v="0"/>
    <x v="1337"/>
  </r>
  <r>
    <s v="tt8385148"/>
    <x v="3259"/>
    <x v="3262"/>
    <n v="100"/>
    <x v="0"/>
    <n v="1.6666666666666667"/>
    <x v="5"/>
    <x v="2"/>
    <s v="Crime"/>
    <x v="28"/>
    <x v="0"/>
    <n v="103877"/>
    <n v="70000000"/>
    <x v="3263"/>
    <x v="3302"/>
    <x v="1"/>
    <x v="2779"/>
    <n v="10"/>
    <x v="6"/>
    <x v="109"/>
    <x v="0"/>
    <x v="928"/>
  </r>
  <r>
    <s v="tt8426926"/>
    <x v="3260"/>
    <x v="3263"/>
    <n v="178"/>
    <x v="2"/>
    <n v="2.9666666666666668"/>
    <x v="5"/>
    <x v="5"/>
    <s v="Drama"/>
    <x v="40"/>
    <x v="3"/>
    <n v="56965"/>
    <n v="18000000"/>
    <x v="3264"/>
    <x v="3303"/>
    <x v="2"/>
    <x v="2780"/>
    <n v="22"/>
    <x v="7"/>
    <x v="114"/>
    <x v="0"/>
    <x v="1338"/>
  </r>
  <r>
    <s v="tt8579674"/>
    <x v="3261"/>
    <x v="3264"/>
    <n v="119"/>
    <x v="0"/>
    <n v="1.9833333333333334"/>
    <x v="5"/>
    <x v="3"/>
    <s v="War"/>
    <x v="18"/>
    <x v="2"/>
    <n v="648241"/>
    <n v="95000000"/>
    <x v="3265"/>
    <x v="3304"/>
    <x v="3"/>
    <x v="2687"/>
    <n v="4"/>
    <x v="0"/>
    <x v="94"/>
    <x v="0"/>
    <x v="437"/>
  </r>
  <r>
    <s v="tt8623904"/>
    <x v="3262"/>
    <x v="3265"/>
    <n v="103"/>
    <x v="0"/>
    <n v="1.7166666666666666"/>
    <x v="0"/>
    <x v="3"/>
    <s v="Fantasy"/>
    <x v="7"/>
    <x v="0"/>
    <n v="84953"/>
    <n v="25000000"/>
    <x v="3266"/>
    <x v="3305"/>
    <x v="0"/>
    <x v="2609"/>
    <n v="7"/>
    <x v="5"/>
    <x v="94"/>
    <x v="0"/>
    <x v="985"/>
  </r>
  <r>
    <s v="tt8663516"/>
    <x v="283"/>
    <x v="283"/>
    <n v="90"/>
    <x v="0"/>
    <n v="1.5"/>
    <x v="3"/>
    <x v="10"/>
    <s v="Sci-Fi"/>
    <x v="36"/>
    <x v="3"/>
    <n v="55399"/>
    <n v="10000000"/>
    <x v="3267"/>
    <x v="3306"/>
    <x v="0"/>
    <x v="2781"/>
    <n v="18"/>
    <x v="6"/>
    <x v="94"/>
    <x v="0"/>
    <x v="1339"/>
  </r>
  <r>
    <s v="tt8688634"/>
    <x v="3263"/>
    <x v="3266"/>
    <n v="99"/>
    <x v="0"/>
    <n v="1.65"/>
    <x v="5"/>
    <x v="6"/>
    <s v="Drama"/>
    <x v="5"/>
    <x v="0"/>
    <n v="71965"/>
    <n v="33000000"/>
    <x v="3268"/>
    <x v="3307"/>
    <x v="0"/>
    <x v="1733"/>
    <n v="25"/>
    <x v="9"/>
    <x v="94"/>
    <x v="0"/>
    <x v="1340"/>
  </r>
  <r>
    <s v="tt8721424"/>
    <x v="3264"/>
    <x v="3267"/>
    <n v="120"/>
    <x v="0"/>
    <n v="2"/>
    <x v="2"/>
    <x v="2"/>
    <s v="Drama"/>
    <x v="15"/>
    <x v="1"/>
    <n v="115846"/>
    <n v="55000000"/>
    <x v="3269"/>
    <x v="3308"/>
    <x v="2"/>
    <x v="2782"/>
    <n v="10"/>
    <x v="5"/>
    <x v="109"/>
    <x v="0"/>
    <x v="1341"/>
  </r>
  <r>
    <s v="tt8760708"/>
    <x v="3265"/>
    <x v="3268"/>
    <n v="102"/>
    <x v="0"/>
    <n v="1.7"/>
    <x v="7"/>
    <x v="4"/>
    <s v="Thriller"/>
    <x v="0"/>
    <x v="0"/>
    <n v="131033"/>
    <n v="12000000"/>
    <x v="3270"/>
    <x v="3309"/>
    <x v="3"/>
    <x v="2572"/>
    <n v="7"/>
    <x v="0"/>
    <x v="114"/>
    <x v="0"/>
    <x v="1342"/>
  </r>
  <r>
    <s v="tt8772262"/>
    <x v="3266"/>
    <x v="3269"/>
    <n v="148"/>
    <x v="2"/>
    <n v="2.4666666666666668"/>
    <x v="3"/>
    <x v="10"/>
    <s v="Mystery"/>
    <x v="1"/>
    <x v="1"/>
    <n v="377072"/>
    <n v="9000000"/>
    <x v="3271"/>
    <x v="3310"/>
    <x v="0"/>
    <x v="2783"/>
    <n v="24"/>
    <x v="6"/>
    <x v="94"/>
    <x v="0"/>
    <x v="1326"/>
  </r>
  <r>
    <s v="tt8847712"/>
    <x v="3267"/>
    <x v="3270"/>
    <n v="107"/>
    <x v="0"/>
    <n v="1.7833333333333334"/>
    <x v="0"/>
    <x v="3"/>
    <s v="Romance"/>
    <x v="1"/>
    <x v="1"/>
    <n v="144034"/>
    <n v="25000000"/>
    <x v="3272"/>
    <x v="3311"/>
    <x v="0"/>
    <x v="2539"/>
    <n v="12"/>
    <x v="7"/>
    <x v="109"/>
    <x v="0"/>
    <x v="308"/>
  </r>
  <r>
    <s v="tt8912936"/>
    <x v="3268"/>
    <x v="3271"/>
    <n v="105"/>
    <x v="0"/>
    <n v="1.75"/>
    <x v="5"/>
    <x v="5"/>
    <s v="Animation"/>
    <x v="1"/>
    <x v="1"/>
    <n v="72557"/>
    <n v="90000000"/>
    <x v="3273"/>
    <x v="3312"/>
    <x v="3"/>
    <x v="2784"/>
    <m/>
    <x v="11"/>
    <x v="127"/>
    <x v="0"/>
    <x v="1343"/>
  </r>
  <r>
    <s v="tt8936646"/>
    <x v="3269"/>
    <x v="3272"/>
    <n v="116"/>
    <x v="0"/>
    <n v="1.9333333333333333"/>
    <x v="5"/>
    <x v="16"/>
    <s v="unknows"/>
    <x v="22"/>
    <x v="0"/>
    <n v="253496"/>
    <n v="65000000"/>
    <x v="12"/>
    <x v="2141"/>
    <x v="2"/>
    <x v="2785"/>
    <n v="24"/>
    <x v="8"/>
    <x v="111"/>
    <x v="0"/>
    <x v="1344"/>
  </r>
  <r>
    <s v="tt8946378"/>
    <x v="3270"/>
    <x v="3273"/>
    <n v="130"/>
    <x v="2"/>
    <n v="2.1666666666666665"/>
    <x v="0"/>
    <x v="6"/>
    <s v="Drama"/>
    <x v="4"/>
    <x v="1"/>
    <n v="746095"/>
    <n v="40000000"/>
    <x v="3274"/>
    <x v="3313"/>
    <x v="3"/>
    <x v="2500"/>
    <n v="7"/>
    <x v="9"/>
    <x v="94"/>
    <x v="0"/>
    <x v="652"/>
  </r>
  <r>
    <s v="tt9032400"/>
    <x v="3271"/>
    <x v="3274"/>
    <n v="156"/>
    <x v="2"/>
    <n v="2.6"/>
    <x v="5"/>
    <x v="5"/>
    <s v="Fantasy"/>
    <x v="33"/>
    <x v="0"/>
    <n v="372452"/>
    <n v="200000000"/>
    <x v="3275"/>
    <x v="3314"/>
    <x v="3"/>
    <x v="2786"/>
    <n v="18"/>
    <x v="4"/>
    <x v="109"/>
    <x v="0"/>
    <x v="1345"/>
  </r>
  <r>
    <s v="tt9114286"/>
    <x v="3272"/>
    <x v="3275"/>
    <n v="161"/>
    <x v="2"/>
    <n v="2.6833333333333331"/>
    <x v="5"/>
    <x v="5"/>
    <s v="Drama"/>
    <x v="13"/>
    <x v="0"/>
    <n v="289232"/>
    <n v="250000000"/>
    <x v="3276"/>
    <x v="3315"/>
    <x v="3"/>
    <x v="2787"/>
    <n v="9"/>
    <x v="5"/>
    <x v="114"/>
    <x v="0"/>
    <x v="1119"/>
  </r>
  <r>
    <s v="tt9198364"/>
    <x v="3273"/>
    <x v="3276"/>
    <n v="108"/>
    <x v="0"/>
    <n v="1.8"/>
    <x v="3"/>
    <x v="0"/>
    <s v="Romance"/>
    <x v="13"/>
    <x v="0"/>
    <n v="55655"/>
    <n v="60000000"/>
    <x v="3277"/>
    <x v="3316"/>
    <x v="2"/>
    <x v="2788"/>
    <n v="20"/>
    <x v="12"/>
    <x v="114"/>
    <x v="0"/>
    <x v="64"/>
  </r>
  <r>
    <s v="tt9203694"/>
    <x v="3274"/>
    <x v="3277"/>
    <n v="116"/>
    <x v="0"/>
    <n v="1.9333333333333333"/>
    <x v="1"/>
    <x v="4"/>
    <s v="Thriller"/>
    <x v="29"/>
    <x v="3"/>
    <n v="50363"/>
    <n v="10000000"/>
    <x v="12"/>
    <x v="3317"/>
    <x v="2"/>
    <x v="1803"/>
    <n v="22"/>
    <x v="8"/>
    <x v="109"/>
    <x v="0"/>
    <x v="1313"/>
  </r>
  <r>
    <s v="tt9214832"/>
    <x v="3275"/>
    <x v="3278"/>
    <n v="124"/>
    <x v="2"/>
    <n v="2.0666666666666669"/>
    <x v="0"/>
    <x v="3"/>
    <s v="Romance"/>
    <x v="13"/>
    <x v="0"/>
    <n v="60145"/>
    <n v="10000000"/>
    <x v="3278"/>
    <x v="3318"/>
    <x v="0"/>
    <x v="2750"/>
    <n v="13"/>
    <x v="2"/>
    <x v="111"/>
    <x v="0"/>
    <x v="1346"/>
  </r>
  <r>
    <s v="tt9224104"/>
    <x v="3276"/>
    <x v="3279"/>
    <n v="116"/>
    <x v="0"/>
    <n v="1.9333333333333333"/>
    <x v="5"/>
    <x v="5"/>
    <s v="Horror"/>
    <x v="30"/>
    <x v="3"/>
    <n v="62714"/>
    <n v="129000000"/>
    <x v="3279"/>
    <x v="3319"/>
    <x v="3"/>
    <x v="2789"/>
    <n v="9"/>
    <x v="6"/>
    <x v="100"/>
    <x v="0"/>
    <x v="1347"/>
  </r>
  <r>
    <s v="tt9243946"/>
    <x v="3277"/>
    <x v="3280"/>
    <n v="122"/>
    <x v="2"/>
    <n v="2.0333333333333332"/>
    <x v="5"/>
    <x v="6"/>
    <s v="Drama"/>
    <x v="21"/>
    <x v="1"/>
    <n v="280414"/>
    <n v="6000000"/>
    <x v="12"/>
    <x v="3320"/>
    <x v="2"/>
    <x v="2790"/>
    <n v="7"/>
    <x v="4"/>
    <x v="94"/>
    <x v="0"/>
    <x v="1348"/>
  </r>
  <r>
    <s v="tt9347730"/>
    <x v="419"/>
    <x v="419"/>
    <n v="91"/>
    <x v="0"/>
    <n v="1.5166666666666666"/>
    <x v="7"/>
    <x v="16"/>
    <s v="unknows"/>
    <x v="32"/>
    <x v="3"/>
    <n v="73523"/>
    <n v="22000000"/>
    <x v="3280"/>
    <x v="3321"/>
    <x v="0"/>
    <x v="2791"/>
    <n v="22"/>
    <x v="10"/>
    <x v="109"/>
    <x v="0"/>
    <x v="1349"/>
  </r>
  <r>
    <s v="tt9362722"/>
    <x v="3278"/>
    <x v="3281"/>
    <n v="140"/>
    <x v="2"/>
    <n v="2.3333333333333335"/>
    <x v="5"/>
    <x v="5"/>
    <s v="Animation"/>
    <x v="20"/>
    <x v="2"/>
    <n v="291041"/>
    <n v="150000000"/>
    <x v="3281"/>
    <x v="3322"/>
    <x v="3"/>
    <x v="2792"/>
    <n v="31"/>
    <x v="12"/>
    <x v="100"/>
    <x v="0"/>
    <x v="1350"/>
  </r>
  <r>
    <s v="tt9362930"/>
    <x v="3279"/>
    <x v="3282"/>
    <n v="127"/>
    <x v="2"/>
    <n v="2.1166666666666667"/>
    <x v="5"/>
    <x v="5"/>
    <s v="Sci-Fi"/>
    <x v="28"/>
    <x v="0"/>
    <n v="59401"/>
    <n v="104000000"/>
    <x v="3282"/>
    <x v="3323"/>
    <x v="0"/>
    <x v="2793"/>
    <n v="16"/>
    <x v="10"/>
    <x v="100"/>
    <x v="0"/>
    <x v="1351"/>
  </r>
  <r>
    <s v="tt9376612"/>
    <x v="3280"/>
    <x v="3283"/>
    <n v="132"/>
    <x v="2"/>
    <n v="2.2000000000000002"/>
    <x v="5"/>
    <x v="5"/>
    <s v="Fantasy"/>
    <x v="3"/>
    <x v="1"/>
    <n v="419133"/>
    <n v="200000000"/>
    <x v="3283"/>
    <x v="3324"/>
    <x v="3"/>
    <x v="2794"/>
    <n v="16"/>
    <x v="10"/>
    <x v="109"/>
    <x v="0"/>
    <x v="1277"/>
  </r>
  <r>
    <s v="tt9411972"/>
    <x v="3281"/>
    <x v="3284"/>
    <n v="125"/>
    <x v="2"/>
    <n v="2.0833333333333335"/>
    <x v="3"/>
    <x v="9"/>
    <s v="Romance"/>
    <x v="14"/>
    <x v="1"/>
    <n v="110104"/>
    <n v="24000000"/>
    <x v="3284"/>
    <x v="3325"/>
    <x v="3"/>
    <x v="2795"/>
    <n v="26"/>
    <x v="6"/>
    <x v="114"/>
    <x v="0"/>
    <x v="1352"/>
  </r>
  <r>
    <s v="tt9419884"/>
    <x v="3282"/>
    <x v="3285"/>
    <n v="126"/>
    <x v="2"/>
    <n v="2.1"/>
    <x v="5"/>
    <x v="5"/>
    <s v="Fantasy"/>
    <x v="17"/>
    <x v="0"/>
    <n v="458344"/>
    <n v="200000000"/>
    <x v="3285"/>
    <x v="3326"/>
    <x v="3"/>
    <x v="2796"/>
    <n v="2"/>
    <x v="12"/>
    <x v="114"/>
    <x v="0"/>
    <x v="86"/>
  </r>
  <r>
    <s v="tt9426210"/>
    <x v="3283"/>
    <x v="3286"/>
    <n v="112"/>
    <x v="0"/>
    <n v="1.8666666666666667"/>
    <x v="11"/>
    <x v="3"/>
    <s v="Fantasy"/>
    <x v="15"/>
    <x v="1"/>
    <n v="51686"/>
    <n v="11100000"/>
    <x v="3286"/>
    <x v="3327"/>
    <x v="3"/>
    <x v="2797"/>
    <n v="15"/>
    <x v="1"/>
    <x v="94"/>
    <x v="0"/>
    <x v="857"/>
  </r>
  <r>
    <s v="tt9603212"/>
    <x v="3284"/>
    <x v="3287"/>
    <n v="163"/>
    <x v="2"/>
    <n v="2.7166666666666668"/>
    <x v="5"/>
    <x v="5"/>
    <s v="Thriller"/>
    <x v="10"/>
    <x v="1"/>
    <n v="181176"/>
    <n v="291000000"/>
    <x v="3287"/>
    <x v="3328"/>
    <x v="3"/>
    <x v="2798"/>
    <n v="19"/>
    <x v="6"/>
    <x v="100"/>
    <x v="0"/>
    <x v="794"/>
  </r>
  <r>
    <s v="tt9620288"/>
    <x v="3285"/>
    <x v="3288"/>
    <n v="144"/>
    <x v="2"/>
    <n v="2.4"/>
    <x v="2"/>
    <x v="3"/>
    <s v="Sport"/>
    <x v="15"/>
    <x v="1"/>
    <n v="129020"/>
    <n v="50000000"/>
    <x v="3288"/>
    <x v="3329"/>
    <x v="2"/>
    <x v="1955"/>
    <n v="2"/>
    <x v="9"/>
    <x v="109"/>
    <x v="0"/>
    <x v="1353"/>
  </r>
  <r>
    <s v="tt9637132"/>
    <x v="3286"/>
    <x v="3289"/>
    <n v="135"/>
    <x v="2"/>
    <n v="2.25"/>
    <x v="5"/>
    <x v="3"/>
    <s v="History"/>
    <x v="36"/>
    <x v="3"/>
    <n v="53325"/>
    <n v="25000000"/>
    <x v="3289"/>
    <x v="3330"/>
    <x v="2"/>
    <x v="2799"/>
    <n v="3"/>
    <x v="6"/>
    <x v="114"/>
    <x v="0"/>
    <x v="1354"/>
  </r>
  <r>
    <s v="tt9639470"/>
    <x v="3287"/>
    <x v="3290"/>
    <n v="116"/>
    <x v="0"/>
    <n v="1.9333333333333333"/>
    <x v="3"/>
    <x v="10"/>
    <s v="Mystery"/>
    <x v="16"/>
    <x v="1"/>
    <n v="165677"/>
    <n v="43000000"/>
    <x v="3290"/>
    <x v="3331"/>
    <x v="2"/>
    <x v="2800"/>
    <n v="4"/>
    <x v="9"/>
    <x v="109"/>
    <x v="0"/>
    <x v="721"/>
  </r>
  <r>
    <s v="tt9686708"/>
    <x v="3288"/>
    <x v="3291"/>
    <n v="136"/>
    <x v="2"/>
    <n v="2.2666666666666666"/>
    <x v="0"/>
    <x v="3"/>
    <s v="unknows"/>
    <x v="1"/>
    <x v="1"/>
    <n v="74646"/>
    <n v="35000000"/>
    <x v="3291"/>
    <x v="3332"/>
    <x v="2"/>
    <x v="2801"/>
    <n v="12"/>
    <x v="6"/>
    <x v="111"/>
    <x v="0"/>
    <x v="678"/>
  </r>
  <r>
    <s v="tt9764362"/>
    <x v="3289"/>
    <x v="3292"/>
    <n v="107"/>
    <x v="0"/>
    <n v="1.7833333333333334"/>
    <x v="0"/>
    <x v="10"/>
    <s v="Thriller"/>
    <x v="14"/>
    <x v="1"/>
    <n v="359425"/>
    <n v="35000000"/>
    <x v="3292"/>
    <x v="3333"/>
    <x v="0"/>
    <x v="2044"/>
    <n v="10"/>
    <x v="9"/>
    <x v="114"/>
    <x v="0"/>
    <x v="786"/>
  </r>
  <r>
    <s v="tt9770150"/>
    <x v="3290"/>
    <x v="3293"/>
    <n v="107"/>
    <x v="0"/>
    <n v="1.7833333333333334"/>
    <x v="3"/>
    <x v="11"/>
    <s v="unknows"/>
    <x v="21"/>
    <x v="1"/>
    <n v="175977"/>
    <n v="5000000"/>
    <x v="3293"/>
    <x v="3334"/>
    <x v="0"/>
    <x v="2802"/>
    <n v="11"/>
    <x v="9"/>
    <x v="111"/>
    <x v="0"/>
    <x v="1345"/>
  </r>
  <r>
    <s v="tt9777666"/>
    <x v="3291"/>
    <x v="3294"/>
    <n v="138"/>
    <x v="2"/>
    <n v="2.2999999999999998"/>
    <x v="5"/>
    <x v="5"/>
    <s v="Drama"/>
    <x v="5"/>
    <x v="0"/>
    <n v="220617"/>
    <n v="200000000"/>
    <x v="137"/>
    <x v="3335"/>
    <x v="2"/>
    <x v="2525"/>
    <n v="30"/>
    <x v="6"/>
    <x v="109"/>
    <x v="0"/>
    <x v="919"/>
  </r>
  <r>
    <s v="tt9784798"/>
    <x v="3292"/>
    <x v="3295"/>
    <n v="126"/>
    <x v="2"/>
    <n v="2.1"/>
    <x v="2"/>
    <x v="3"/>
    <s v="History"/>
    <x v="3"/>
    <x v="1"/>
    <n v="88568"/>
    <n v="26000000"/>
    <x v="3294"/>
    <x v="3336"/>
    <x v="2"/>
    <x v="2803"/>
    <n v="1"/>
    <x v="2"/>
    <x v="109"/>
    <x v="0"/>
    <x v="1355"/>
  </r>
  <r>
    <s v="tt9844522"/>
    <x v="3293"/>
    <x v="3296"/>
    <n v="88"/>
    <x v="1"/>
    <n v="1.4666666666666666"/>
    <x v="5"/>
    <x v="5"/>
    <s v="Horror"/>
    <x v="36"/>
    <x v="3"/>
    <n v="56955"/>
    <n v="15000000"/>
    <x v="3295"/>
    <x v="3337"/>
    <x v="0"/>
    <x v="2804"/>
    <n v="1"/>
    <x v="7"/>
    <x v="109"/>
    <x v="0"/>
    <x v="1294"/>
  </r>
  <r>
    <s v="tt9893250"/>
    <x v="3294"/>
    <x v="3297"/>
    <n v="118"/>
    <x v="0"/>
    <n v="1.9666666666666666"/>
    <x v="0"/>
    <x v="6"/>
    <s v="Drama"/>
    <x v="0"/>
    <x v="0"/>
    <n v="141433"/>
    <n v="14000000"/>
    <x v="3296"/>
    <x v="3338"/>
    <x v="2"/>
    <x v="2805"/>
    <n v="12"/>
    <x v="9"/>
    <x v="111"/>
    <x v="0"/>
    <x v="1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466E58-CD21-4565-8997-EE1FF723A381}" name="PivotTable1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71:F77"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axis="axisRow" showAll="0" measureFilter="1">
      <items count="69">
        <item x="67"/>
        <item x="66"/>
        <item x="65"/>
        <item x="60"/>
        <item x="63"/>
        <item x="54"/>
        <item x="57"/>
        <item x="61"/>
        <item x="64"/>
        <item x="58"/>
        <item x="62"/>
        <item x="49"/>
        <item x="37"/>
        <item x="47"/>
        <item x="51"/>
        <item x="45"/>
        <item x="41"/>
        <item x="52"/>
        <item x="59"/>
        <item x="55"/>
        <item x="53"/>
        <item x="48"/>
        <item x="40"/>
        <item x="56"/>
        <item x="46"/>
        <item x="31"/>
        <item x="30"/>
        <item x="50"/>
        <item x="39"/>
        <item x="35"/>
        <item x="38"/>
        <item x="29"/>
        <item x="36"/>
        <item x="24"/>
        <item x="32"/>
        <item x="34"/>
        <item x="28"/>
        <item x="27"/>
        <item x="33"/>
        <item x="0"/>
        <item x="7"/>
        <item x="5"/>
        <item x="13"/>
        <item x="22"/>
        <item x="17"/>
        <item x="16"/>
        <item x="1"/>
        <item x="14"/>
        <item x="21"/>
        <item x="3"/>
        <item x="15"/>
        <item x="2"/>
        <item x="8"/>
        <item x="10"/>
        <item x="4"/>
        <item x="9"/>
        <item x="12"/>
        <item x="18"/>
        <item x="6"/>
        <item x="26"/>
        <item x="25"/>
        <item x="23"/>
        <item x="20"/>
        <item x="42"/>
        <item x="43"/>
        <item x="19"/>
        <item x="11"/>
        <item x="44"/>
        <item t="default"/>
      </items>
    </pivotField>
    <pivotField showAll="0">
      <items count="5">
        <item x="0"/>
        <item x="2"/>
        <item x="1"/>
        <item x="3"/>
        <item t="default"/>
      </items>
    </pivotField>
    <pivotField dataField="1"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s>
  <rowFields count="1">
    <field x="9"/>
  </rowFields>
  <rowItems count="6">
    <i>
      <x v="46"/>
    </i>
    <i>
      <x v="48"/>
    </i>
    <i>
      <x v="51"/>
    </i>
    <i>
      <x v="52"/>
    </i>
    <i>
      <x v="53"/>
    </i>
    <i t="grand">
      <x/>
    </i>
  </rowItems>
  <colItems count="1">
    <i/>
  </colItems>
  <dataFields count="1">
    <dataField name="Sum of numVotes"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EC194-9040-42D3-BA0E-D05812759B4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4:B30" firstHeaderRow="1" firstDataRow="1" firstDataCol="1"/>
  <pivotFields count="22">
    <pivotField showAll="0"/>
    <pivotField showAll="0"/>
    <pivotField showAll="0"/>
    <pivotField showAll="0"/>
    <pivotField showAll="0">
      <items count="4">
        <item x="2"/>
        <item x="0"/>
        <item x="1"/>
        <item t="default"/>
      </items>
    </pivotField>
    <pivotField showAll="0"/>
    <pivotField axis="axisRow" showAll="0" measureFilter="1">
      <items count="17">
        <item x="5"/>
        <item x="1"/>
        <item x="11"/>
        <item x="2"/>
        <item x="0"/>
        <item x="4"/>
        <item x="13"/>
        <item x="3"/>
        <item x="6"/>
        <item x="8"/>
        <item x="7"/>
        <item x="12"/>
        <item x="10"/>
        <item x="15"/>
        <item x="14"/>
        <item x="9"/>
        <item t="default"/>
      </items>
    </pivotField>
    <pivotField showAll="0"/>
    <pivotField showAll="0"/>
    <pivotField dataField="1" showAll="0">
      <items count="69">
        <item x="67"/>
        <item x="66"/>
        <item x="65"/>
        <item x="60"/>
        <item x="63"/>
        <item x="54"/>
        <item x="57"/>
        <item x="61"/>
        <item x="64"/>
        <item x="58"/>
        <item x="62"/>
        <item x="49"/>
        <item x="37"/>
        <item x="47"/>
        <item x="51"/>
        <item x="45"/>
        <item x="41"/>
        <item x="52"/>
        <item x="59"/>
        <item x="55"/>
        <item x="53"/>
        <item x="48"/>
        <item x="40"/>
        <item x="56"/>
        <item x="46"/>
        <item x="31"/>
        <item x="30"/>
        <item x="50"/>
        <item x="39"/>
        <item x="35"/>
        <item x="38"/>
        <item x="29"/>
        <item x="36"/>
        <item x="24"/>
        <item x="32"/>
        <item x="34"/>
        <item x="28"/>
        <item x="27"/>
        <item x="33"/>
        <item x="0"/>
        <item x="7"/>
        <item x="5"/>
        <item x="13"/>
        <item x="22"/>
        <item x="17"/>
        <item x="16"/>
        <item x="1"/>
        <item x="14"/>
        <item x="21"/>
        <item x="3"/>
        <item x="15"/>
        <item x="2"/>
        <item x="8"/>
        <item x="10"/>
        <item x="4"/>
        <item x="9"/>
        <item x="12"/>
        <item x="18"/>
        <item x="6"/>
        <item x="26"/>
        <item x="25"/>
        <item x="23"/>
        <item x="20"/>
        <item x="42"/>
        <item x="43"/>
        <item x="19"/>
        <item x="11"/>
        <item x="44"/>
        <item t="default"/>
      </items>
    </pivotField>
    <pivotField showAll="0">
      <items count="5">
        <item x="0"/>
        <item x="2"/>
        <item x="1"/>
        <item x="3"/>
        <item t="default"/>
      </items>
    </pivotField>
    <pivotField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s>
  <rowFields count="1">
    <field x="6"/>
  </rowFields>
  <rowItems count="6">
    <i>
      <x v="2"/>
    </i>
    <i>
      <x v="3"/>
    </i>
    <i>
      <x v="8"/>
    </i>
    <i>
      <x v="11"/>
    </i>
    <i>
      <x v="15"/>
    </i>
    <i t="grand">
      <x/>
    </i>
  </rowItems>
  <colItems count="1">
    <i/>
  </colItems>
  <dataFields count="1">
    <dataField name="Average of averageRating" fld="9" subtotal="average" baseField="6"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002A55-37E8-4AE4-A090-1F23EFC873CA}"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4:B240" firstHeaderRow="1" firstDataRow="1" firstDataCol="1"/>
  <pivotFields count="22">
    <pivotField showAll="0"/>
    <pivotField axis="axisRow" showAll="0" measureFilter="1">
      <items count="3296">
        <item x="1689"/>
        <item x="1709"/>
        <item x="1634"/>
        <item x="2175"/>
        <item x="1521"/>
        <item x="1620"/>
        <item x="3261"/>
        <item x="2128"/>
        <item x="986"/>
        <item x="567"/>
        <item x="2203"/>
        <item x="2116"/>
        <item x="871"/>
        <item x="1597"/>
        <item x="598"/>
        <item x="593"/>
        <item x="2330"/>
        <item x="2675"/>
        <item x="2412"/>
        <item x="2346"/>
        <item x="1269"/>
        <item x="3016"/>
        <item x="927"/>
        <item x="1616"/>
        <item x="1922"/>
        <item x="1229"/>
        <item x="2224"/>
        <item x="159"/>
        <item x="2535"/>
        <item x="3263"/>
        <item x="1210"/>
        <item x="2190"/>
        <item x="2753"/>
        <item x="1191"/>
        <item x="1937"/>
        <item x="958"/>
        <item x="1146"/>
        <item x="1668"/>
        <item x="2714"/>
        <item x="1408"/>
        <item x="1439"/>
        <item x="2475"/>
        <item x="2208"/>
        <item x="1542"/>
        <item x="1032"/>
        <item x="2879"/>
        <item x="2273"/>
        <item x="119"/>
        <item x="1930"/>
        <item x="1288"/>
        <item x="2248"/>
        <item x="1965"/>
        <item x="3248"/>
        <item x="1171"/>
        <item x="1506"/>
        <item x="833"/>
        <item x="3164"/>
        <item x="2912"/>
        <item x="1105"/>
        <item x="61"/>
        <item x="453"/>
        <item x="740"/>
        <item x="2015"/>
        <item x="140"/>
        <item x="1313"/>
        <item x="6"/>
        <item x="3064"/>
        <item x="2554"/>
        <item x="423"/>
        <item x="289"/>
        <item x="3157"/>
        <item x="2463"/>
        <item x="1472"/>
        <item x="570"/>
        <item x="2746"/>
        <item x="1467"/>
        <item x="941"/>
        <item x="428"/>
        <item x="1446"/>
        <item x="3218"/>
        <item x="2825"/>
        <item x="2934"/>
        <item x="2882"/>
        <item x="2647"/>
        <item x="767"/>
        <item x="175"/>
        <item x="206"/>
        <item x="265"/>
        <item x="299"/>
        <item x="1920"/>
        <item x="770"/>
        <item x="481"/>
        <item x="2193"/>
        <item x="3178"/>
        <item x="439"/>
        <item x="1489"/>
        <item x="2590"/>
        <item x="1282"/>
        <item x="1962"/>
        <item x="3206"/>
        <item x="725"/>
        <item x="2252"/>
        <item x="2396"/>
        <item x="651"/>
        <item x="2219"/>
        <item x="1291"/>
        <item x="218"/>
        <item x="1347"/>
        <item x="1131"/>
        <item x="987"/>
        <item x="1477"/>
        <item x="2456"/>
        <item x="1120"/>
        <item x="1071"/>
        <item x="2723"/>
        <item x="2466"/>
        <item x="654"/>
        <item x="1420"/>
        <item x="497"/>
        <item x="540"/>
        <item x="1601"/>
        <item x="2445"/>
        <item x="2880"/>
        <item x="1102"/>
        <item x="448"/>
        <item x="3160"/>
        <item x="3009"/>
        <item x="2584"/>
        <item x="189"/>
        <item x="2123"/>
        <item x="14"/>
        <item x="2491"/>
        <item x="655"/>
        <item x="3028"/>
        <item x="120"/>
        <item x="90"/>
        <item x="412"/>
        <item x="1294"/>
        <item x="1388"/>
        <item x="1048"/>
        <item x="1956"/>
        <item x="2828"/>
        <item x="78"/>
        <item x="1369"/>
        <item x="2760"/>
        <item x="656"/>
        <item x="413"/>
        <item x="222"/>
        <item x="1758"/>
        <item x="1581"/>
        <item x="450"/>
        <item x="2671"/>
        <item x="3108"/>
        <item x="49"/>
        <item x="2932"/>
        <item x="2963"/>
        <item x="935"/>
        <item x="2202"/>
        <item x="900"/>
        <item x="1287"/>
        <item x="3021"/>
        <item x="1905"/>
        <item x="2185"/>
        <item x="982"/>
        <item x="160"/>
        <item x="3084"/>
        <item x="2643"/>
        <item x="912"/>
        <item x="1769"/>
        <item x="19"/>
        <item x="734"/>
        <item x="2579"/>
        <item x="2952"/>
        <item x="894"/>
        <item x="1059"/>
        <item x="854"/>
        <item x="2461"/>
        <item x="2717"/>
        <item x="2919"/>
        <item x="1251"/>
        <item x="1087"/>
        <item x="657"/>
        <item x="1039"/>
        <item x="2460"/>
        <item x="1976"/>
        <item x="105"/>
        <item x="2109"/>
        <item x="1749"/>
        <item x="131"/>
        <item x="658"/>
        <item x="1148"/>
        <item x="802"/>
        <item x="659"/>
        <item x="2183"/>
        <item x="1320"/>
        <item x="3249"/>
        <item x="3155"/>
        <item x="251"/>
        <item x="1805"/>
        <item x="1185"/>
        <item x="2568"/>
        <item x="2922"/>
        <item x="3255"/>
        <item x="3100"/>
        <item x="60"/>
        <item x="2857"/>
        <item x="2794"/>
        <item x="2415"/>
        <item x="1861"/>
        <item x="1712"/>
        <item x="3095"/>
        <item x="2042"/>
        <item x="735"/>
        <item x="867"/>
        <item x="79"/>
        <item x="1690"/>
        <item x="542"/>
        <item x="2565"/>
        <item x="1798"/>
        <item x="2371"/>
        <item x="349"/>
        <item x="2560"/>
        <item x="3191"/>
        <item x="1970"/>
        <item x="835"/>
        <item x="736"/>
        <item x="451"/>
        <item x="1940"/>
        <item x="1243"/>
        <item x="2819"/>
        <item x="2271"/>
        <item x="2341"/>
        <item x="2866"/>
        <item x="711"/>
        <item x="543"/>
        <item x="2688"/>
        <item x="50"/>
        <item x="2337"/>
        <item x="1008"/>
        <item x="2803"/>
        <item x="1779"/>
        <item x="2373"/>
        <item x="1552"/>
        <item x="2260"/>
        <item x="1161"/>
        <item x="660"/>
        <item x="861"/>
        <item x="1644"/>
        <item x="2646"/>
        <item x="1755"/>
        <item x="2481"/>
        <item x="2792"/>
        <item x="3014"/>
        <item x="3013"/>
        <item x="983"/>
        <item x="350"/>
        <item x="2111"/>
        <item x="2836"/>
        <item x="544"/>
        <item x="1614"/>
        <item x="2992"/>
        <item x="2010"/>
        <item x="1344"/>
        <item x="498"/>
        <item x="190"/>
        <item x="316"/>
        <item x="351"/>
        <item x="380"/>
        <item x="545"/>
        <item x="2389"/>
        <item x="917"/>
        <item x="1118"/>
        <item x="2041"/>
        <item x="3056"/>
        <item x="1192"/>
        <item x="2231"/>
        <item x="3177"/>
        <item x="2711"/>
        <item x="20"/>
        <item x="999"/>
        <item x="1813"/>
        <item x="2434"/>
        <item x="2395"/>
        <item x="42"/>
        <item x="381"/>
        <item x="823"/>
        <item x="1082"/>
        <item x="414"/>
        <item x="317"/>
        <item x="661"/>
        <item x="1378"/>
        <item x="547"/>
        <item x="415"/>
        <item x="2887"/>
        <item x="452"/>
        <item x="3074"/>
        <item x="2167"/>
        <item x="3051"/>
        <item x="1093"/>
        <item x="944"/>
        <item x="2349"/>
        <item x="2367"/>
        <item x="1396"/>
        <item x="1792"/>
        <item x="662"/>
        <item x="2096"/>
        <item x="2289"/>
        <item x="2704"/>
        <item x="2179"/>
        <item x="2417"/>
        <item x="382"/>
        <item x="599"/>
        <item x="1522"/>
        <item x="1009"/>
        <item x="1908"/>
        <item x="1440"/>
        <item x="1731"/>
        <item x="280"/>
        <item x="2525"/>
        <item x="2542"/>
        <item x="2726"/>
        <item x="548"/>
        <item x="1406"/>
        <item x="1156"/>
        <item x="2656"/>
        <item x="2403"/>
        <item x="883"/>
        <item x="737"/>
        <item x="2228"/>
        <item x="1589"/>
        <item x="2531"/>
        <item x="995"/>
        <item x="161"/>
        <item x="252"/>
        <item x="499"/>
        <item x="1385"/>
        <item x="937"/>
        <item x="281"/>
        <item x="851"/>
        <item x="2066"/>
        <item x="1224"/>
        <item x="2738"/>
        <item x="974"/>
        <item x="223"/>
        <item x="383"/>
        <item x="318"/>
        <item x="1049"/>
        <item x="549"/>
        <item x="2827"/>
        <item x="3227"/>
        <item x="3167"/>
        <item x="1438"/>
        <item x="2129"/>
        <item x="1088"/>
        <item x="2286"/>
        <item x="2589"/>
        <item x="3272"/>
        <item x="319"/>
        <item x="1660"/>
        <item x="1900"/>
        <item x="2941"/>
        <item x="2849"/>
        <item x="3215"/>
        <item x="738"/>
        <item x="952"/>
        <item x="121"/>
        <item x="2605"/>
        <item x="1323"/>
        <item x="1602"/>
        <item x="804"/>
        <item x="35"/>
        <item x="2035"/>
        <item x="1852"/>
        <item x="2818"/>
        <item x="2502"/>
        <item x="1617"/>
        <item x="2964"/>
        <item x="162"/>
        <item x="2484"/>
        <item x="253"/>
        <item x="1000"/>
        <item x="106"/>
        <item x="3279"/>
        <item x="2766"/>
        <item x="2772"/>
        <item x="930"/>
        <item x="2059"/>
        <item x="224"/>
        <item x="1762"/>
        <item x="2546"/>
        <item x="936"/>
        <item x="1461"/>
        <item x="3165"/>
        <item x="2813"/>
        <item x="1959"/>
        <item x="664"/>
        <item x="2383"/>
        <item x="1592"/>
        <item x="320"/>
        <item x="3223"/>
        <item x="601"/>
        <item x="602"/>
        <item x="822"/>
        <item x="1198"/>
        <item x="2012"/>
        <item x="916"/>
        <item x="384"/>
        <item x="1874"/>
        <item x="418"/>
        <item x="2166"/>
        <item x="550"/>
        <item x="191"/>
        <item x="665"/>
        <item x="1447"/>
        <item x="856"/>
        <item x="1882"/>
        <item x="2372"/>
        <item x="2966"/>
        <item x="1466"/>
        <item x="1215"/>
        <item x="2369"/>
        <item x="1029"/>
        <item x="3121"/>
        <item x="3231"/>
        <item x="968"/>
        <item x="896"/>
        <item x="1437"/>
        <item x="603"/>
        <item x="2194"/>
        <item x="1508"/>
        <item x="2107"/>
        <item x="2780"/>
        <item x="2151"/>
        <item x="1252"/>
        <item x="1016"/>
        <item x="1767"/>
        <item x="1209"/>
        <item x="1132"/>
        <item x="666"/>
        <item x="282"/>
        <item x="2250"/>
        <item x="2212"/>
        <item x="1040"/>
        <item x="3062"/>
        <item x="2363"/>
        <item x="2067"/>
        <item x="1871"/>
        <item x="2814"/>
        <item x="15"/>
        <item x="1181"/>
        <item x="93"/>
        <item x="3039"/>
        <item x="3050"/>
        <item x="419"/>
        <item x="80"/>
        <item x="813"/>
        <item x="385"/>
        <item x="3254"/>
        <item x="1401"/>
        <item x="2943"/>
        <item x="1653"/>
        <item x="2596"/>
        <item x="2954"/>
        <item x="3012"/>
        <item x="2407"/>
        <item x="3147"/>
        <item x="454"/>
        <item x="2526"/>
        <item x="2796"/>
        <item x="51"/>
        <item x="1216"/>
        <item x="2163"/>
        <item x="2959"/>
        <item x="1787"/>
        <item x="552"/>
        <item x="1405"/>
        <item x="553"/>
        <item x="888"/>
        <item x="247"/>
        <item x="1083"/>
        <item x="3132"/>
        <item x="1020"/>
        <item x="1244"/>
        <item x="1271"/>
        <item x="2384"/>
        <item x="1964"/>
        <item x="605"/>
        <item x="1830"/>
        <item x="1084"/>
        <item x="1479"/>
        <item x="2683"/>
        <item x="420"/>
        <item x="2588"/>
        <item x="107"/>
        <item x="1352"/>
        <item x="1543"/>
        <item x="2348"/>
        <item x="1691"/>
        <item x="885"/>
        <item x="1186"/>
        <item x="668"/>
        <item x="1299"/>
        <item x="1624"/>
        <item x="2871"/>
        <item x="2664"/>
        <item x="1173"/>
        <item x="1372"/>
        <item x="741"/>
        <item x="1957"/>
        <item x="669"/>
        <item x="972"/>
        <item x="163"/>
        <item x="283"/>
        <item x="352"/>
        <item x="36"/>
        <item x="1744"/>
        <item x="2282"/>
        <item x="1024"/>
        <item x="139"/>
        <item x="1435"/>
        <item x="3048"/>
        <item x="2532"/>
        <item x="2508"/>
        <item x="1307"/>
        <item x="300"/>
        <item x="2905"/>
        <item x="743"/>
        <item x="1916"/>
        <item x="386"/>
        <item x="1799"/>
        <item x="500"/>
        <item x="501"/>
        <item x="1546"/>
        <item x="1441"/>
        <item x="455"/>
        <item x="62"/>
        <item x="1391"/>
        <item x="2292"/>
        <item x="1845"/>
        <item x="2661"/>
        <item x="2007"/>
        <item x="193"/>
        <item x="555"/>
        <item x="1448"/>
        <item x="225"/>
        <item x="2336"/>
        <item x="284"/>
        <item x="2779"/>
        <item x="194"/>
        <item x="1987"/>
        <item x="2864"/>
        <item x="884"/>
        <item x="3133"/>
        <item x="1363"/>
        <item x="3059"/>
        <item x="1013"/>
        <item x="2506"/>
        <item x="2999"/>
        <item x="3092"/>
        <item x="3057"/>
        <item x="3189"/>
        <item x="285"/>
        <item x="196"/>
        <item x="670"/>
        <item x="108"/>
        <item x="164"/>
        <item x="2921"/>
        <item x="456"/>
        <item x="1108"/>
        <item x="2570"/>
        <item x="671"/>
        <item x="1326"/>
        <item x="672"/>
        <item x="2453"/>
        <item x="2397"/>
        <item x="457"/>
        <item x="673"/>
        <item x="2300"/>
        <item x="556"/>
        <item x="1245"/>
        <item x="796"/>
        <item x="2028"/>
        <item x="606"/>
        <item x="1504"/>
        <item x="965"/>
        <item x="1714"/>
        <item x="2062"/>
        <item x="608"/>
        <item x="3256"/>
        <item x="2218"/>
        <item x="2903"/>
        <item x="2429"/>
        <item x="2900"/>
        <item x="3163"/>
        <item x="2054"/>
        <item x="122"/>
        <item x="321"/>
        <item x="2893"/>
        <item x="2823"/>
        <item x="557"/>
        <item x="221"/>
        <item x="250"/>
        <item x="954"/>
        <item x="843"/>
        <item x="2913"/>
        <item x="353"/>
        <item x="1217"/>
        <item x="2401"/>
        <item x="3130"/>
        <item x="1783"/>
        <item x="1717"/>
        <item x="911"/>
        <item x="354"/>
        <item x="286"/>
        <item x="558"/>
        <item x="674"/>
        <item x="2004"/>
        <item x="1144"/>
        <item x="675"/>
        <item x="3176"/>
        <item x="2025"/>
        <item x="2787"/>
        <item x="1411"/>
        <item x="3045"/>
        <item x="355"/>
        <item x="1679"/>
        <item x="2229"/>
        <item x="458"/>
        <item x="68"/>
        <item x="2694"/>
        <item x="197"/>
        <item x="2267"/>
        <item x="1573"/>
        <item x="609"/>
        <item x="69"/>
        <item x="356"/>
        <item x="459"/>
        <item x="3268"/>
        <item x="417"/>
        <item x="559"/>
        <item x="2691"/>
        <item x="560"/>
        <item x="322"/>
        <item x="287"/>
        <item x="1643"/>
        <item x="2227"/>
        <item x="2343"/>
        <item x="3117"/>
        <item x="1938"/>
        <item x="1788"/>
        <item x="421"/>
        <item x="2198"/>
        <item x="3225"/>
        <item x="1625"/>
        <item x="2087"/>
        <item x="872"/>
        <item x="744"/>
        <item x="2718"/>
        <item x="2609"/>
        <item x="1982"/>
        <item x="1632"/>
        <item x="2777"/>
        <item x="16"/>
        <item x="2789"/>
        <item x="2105"/>
        <item x="460"/>
        <item x="2214"/>
        <item x="1462"/>
        <item x="561"/>
        <item x="2262"/>
        <item x="2524"/>
        <item x="2939"/>
        <item x="3112"/>
        <item x="1353"/>
        <item x="969"/>
        <item x="2251"/>
        <item x="7"/>
        <item x="2138"/>
        <item x="357"/>
        <item x="1042"/>
        <item x="288"/>
        <item x="358"/>
        <item x="562"/>
        <item x="1553"/>
        <item x="821"/>
        <item x="254"/>
        <item x="2606"/>
        <item x="8"/>
        <item x="2161"/>
        <item x="504"/>
        <item x="2345"/>
        <item x="2086"/>
        <item x="1734"/>
        <item x="2594"/>
        <item x="2600"/>
        <item x="323"/>
        <item x="678"/>
        <item x="3126"/>
        <item x="2154"/>
        <item x="3282"/>
        <item x="1342"/>
        <item x="43"/>
        <item x="1129"/>
        <item x="745"/>
        <item x="1121"/>
        <item x="3180"/>
        <item x="1534"/>
        <item x="2233"/>
        <item x="2732"/>
        <item x="563"/>
        <item x="679"/>
        <item x="1043"/>
        <item x="610"/>
        <item x="2221"/>
        <item x="3015"/>
        <item x="21"/>
        <item x="2071"/>
        <item x="1078"/>
        <item x="2020"/>
        <item x="1529"/>
        <item x="1729"/>
        <item x="2987"/>
        <item x="873"/>
        <item x="1889"/>
        <item x="227"/>
        <item x="2303"/>
        <item x="3166"/>
        <item x="1832"/>
        <item x="2728"/>
        <item x="2070"/>
        <item x="3173"/>
        <item x="2045"/>
        <item x="611"/>
        <item x="2362"/>
        <item x="1135"/>
        <item x="1593"/>
        <item x="2279"/>
        <item x="1824"/>
        <item x="2742"/>
        <item x="3030"/>
        <item x="1773"/>
        <item x="324"/>
        <item x="1026"/>
        <item x="2186"/>
        <item x="505"/>
        <item x="2689"/>
        <item x="2989"/>
        <item x="165"/>
        <item x="2875"/>
        <item x="3085"/>
        <item x="1094"/>
        <item x="2082"/>
        <item x="124"/>
        <item x="2006"/>
        <item x="2230"/>
        <item x="1865"/>
        <item x="506"/>
        <item x="2032"/>
        <item x="2177"/>
        <item x="2482"/>
        <item x="359"/>
        <item x="1459"/>
        <item x="1110"/>
        <item x="3205"/>
        <item x="3277"/>
        <item x="431"/>
        <item x="811"/>
        <item x="1319"/>
        <item x="2433"/>
        <item x="1337"/>
        <item x="1226"/>
        <item x="1853"/>
        <item x="812"/>
        <item x="1513"/>
        <item x="1359"/>
        <item x="1246"/>
        <item x="2968"/>
        <item x="2406"/>
        <item x="3275"/>
        <item x="255"/>
        <item x="2884"/>
        <item x="1659"/>
        <item x="866"/>
        <item x="2603"/>
        <item x="2547"/>
        <item x="991"/>
        <item x="198"/>
        <item x="747"/>
        <item x="3235"/>
        <item x="2791"/>
        <item x="22"/>
        <item x="2132"/>
        <item x="2518"/>
        <item x="836"/>
        <item x="1849"/>
        <item x="1793"/>
        <item x="1018"/>
        <item x="1610"/>
        <item x="613"/>
        <item x="52"/>
        <item x="959"/>
        <item x="81"/>
        <item x="614"/>
        <item x="109"/>
        <item x="2155"/>
        <item x="3146"/>
        <item x="3293"/>
        <item x="1273"/>
        <item x="3271"/>
        <item x="1312"/>
        <item x="1510"/>
        <item x="681"/>
        <item x="742"/>
        <item x="2850"/>
        <item x="2881"/>
        <item x="1774"/>
        <item x="3182"/>
        <item x="1483"/>
        <item x="2402"/>
        <item x="2234"/>
        <item x="256"/>
        <item x="2272"/>
        <item x="1053"/>
        <item x="1687"/>
        <item x="110"/>
        <item x="615"/>
        <item x="791"/>
        <item x="2400"/>
        <item x="3269"/>
        <item x="1706"/>
        <item x="2681"/>
        <item x="748"/>
        <item x="3113"/>
        <item x="682"/>
        <item x="1328"/>
        <item x="1554"/>
        <item x="1925"/>
        <item x="2404"/>
        <item x="461"/>
        <item x="1735"/>
        <item x="126"/>
        <item x="2909"/>
        <item x="3007"/>
        <item x="3008"/>
        <item x="749"/>
        <item x="1732"/>
        <item x="1570"/>
        <item x="1931"/>
        <item x="422"/>
        <item x="617"/>
        <item x="1954"/>
        <item x="2621"/>
        <item x="3190"/>
        <item x="2448"/>
        <item x="127"/>
        <item x="3114"/>
        <item x="2344"/>
        <item x="257"/>
        <item x="388"/>
        <item x="750"/>
        <item x="2057"/>
        <item x="2840"/>
        <item x="2933"/>
        <item x="228"/>
        <item x="325"/>
        <item x="3032"/>
        <item x="3034"/>
        <item x="2762"/>
        <item x="837"/>
        <item x="3175"/>
        <item x="2356"/>
        <item x="960"/>
        <item x="1194"/>
        <item x="1515"/>
        <item x="2476"/>
        <item x="920"/>
        <item x="2747"/>
        <item x="931"/>
        <item x="1095"/>
        <item x="1193"/>
        <item x="1499"/>
        <item x="128"/>
        <item x="564"/>
        <item x="2160"/>
        <item x="3150"/>
        <item x="2189"/>
        <item x="3171"/>
        <item x="3049"/>
        <item x="1526"/>
        <item x="96"/>
        <item x="142"/>
        <item x="360"/>
        <item x="199"/>
        <item x="2622"/>
        <item x="229"/>
        <item x="1393"/>
        <item x="1500"/>
        <item x="1822"/>
        <item x="3010"/>
        <item x="684"/>
        <item x="1544"/>
        <item x="2782"/>
        <item x="878"/>
        <item x="1771"/>
        <item x="166"/>
        <item x="111"/>
        <item x="2635"/>
        <item x="1794"/>
        <item x="1004"/>
        <item x="508"/>
        <item x="1562"/>
        <item x="1364"/>
        <item x="565"/>
        <item x="509"/>
        <item x="2047"/>
        <item x="1085"/>
        <item x="510"/>
        <item x="2091"/>
        <item x="290"/>
        <item x="2038"/>
        <item x="1230"/>
        <item x="1021"/>
        <item x="1253"/>
        <item x="390"/>
        <item x="3156"/>
        <item x="2064"/>
        <item x="463"/>
        <item x="1670"/>
        <item x="566"/>
        <item x="948"/>
        <item x="751"/>
        <item x="1442"/>
        <item x="98"/>
        <item x="231"/>
        <item x="113"/>
        <item x="129"/>
        <item x="167"/>
        <item x="391"/>
        <item x="2483"/>
        <item x="200"/>
        <item x="620"/>
        <item x="752"/>
        <item x="2113"/>
        <item x="1859"/>
        <item x="2754"/>
        <item x="3041"/>
        <item x="2765"/>
        <item x="258"/>
        <item x="1365"/>
        <item x="1806"/>
        <item x="2142"/>
        <item x="2859"/>
        <item x="2848"/>
        <item x="686"/>
        <item x="2437"/>
        <item x="1996"/>
        <item x="1417"/>
        <item x="924"/>
        <item x="2845"/>
        <item x="1980"/>
        <item x="130"/>
        <item x="993"/>
        <item x="2259"/>
        <item x="1262"/>
        <item x="1315"/>
        <item x="688"/>
        <item x="1971"/>
        <item x="689"/>
        <item x="2658"/>
        <item x="2826"/>
        <item x="2176"/>
        <item x="3090"/>
        <item x="568"/>
        <item x="1547"/>
        <item x="2424"/>
        <item x="361"/>
        <item x="2170"/>
        <item x="1075"/>
        <item x="2019"/>
        <item x="1145"/>
        <item x="1943"/>
        <item x="889"/>
        <item x="168"/>
        <item x="326"/>
        <item x="3040"/>
        <item x="1825"/>
        <item x="1005"/>
        <item x="3035"/>
        <item x="1174"/>
        <item x="979"/>
        <item x="1264"/>
        <item x="918"/>
        <item x="919"/>
        <item x="3192"/>
        <item x="2100"/>
        <item x="424"/>
        <item x="327"/>
        <item x="1398"/>
        <item x="844"/>
        <item x="1403"/>
        <item x="2797"/>
        <item x="753"/>
        <item x="3089"/>
        <item x="2974"/>
        <item x="2829"/>
        <item x="2261"/>
        <item x="2581"/>
        <item x="569"/>
        <item x="1626"/>
        <item x="2744"/>
        <item x="950"/>
        <item x="3203"/>
        <item x="1627"/>
        <item x="259"/>
        <item x="1574"/>
        <item x="3072"/>
        <item x="690"/>
        <item x="363"/>
        <item x="1998"/>
        <item x="1130"/>
        <item x="1298"/>
        <item x="2147"/>
        <item x="3036"/>
        <item x="293"/>
        <item x="2359"/>
        <item x="71"/>
        <item x="691"/>
        <item x="3202"/>
        <item x="2080"/>
        <item x="3004"/>
        <item x="1902"/>
        <item x="3229"/>
        <item x="169"/>
        <item x="364"/>
        <item x="3149"/>
        <item x="1536"/>
        <item x="1661"/>
        <item x="692"/>
        <item x="465"/>
        <item x="2297"/>
        <item x="2721"/>
        <item x="2509"/>
        <item x="2670"/>
        <item x="2993"/>
        <item x="3188"/>
        <item x="2381"/>
        <item x="2256"/>
        <item x="3197"/>
        <item x="1974"/>
        <item x="571"/>
        <item x="2701"/>
        <item x="1698"/>
        <item x="1556"/>
        <item x="756"/>
        <item x="1683"/>
        <item x="1721"/>
        <item x="72"/>
        <item x="292"/>
        <item x="2014"/>
        <item x="757"/>
        <item x="114"/>
        <item x="143"/>
        <item x="2013"/>
        <item x="1608"/>
        <item x="1941"/>
        <item x="234"/>
        <item x="988"/>
        <item x="1355"/>
        <item x="2339"/>
        <item x="870"/>
        <item x="3109"/>
        <item x="3252"/>
        <item x="1348"/>
        <item x="622"/>
        <item x="426"/>
        <item x="1545"/>
        <item x="693"/>
        <item x="466"/>
        <item x="2899"/>
        <item x="1725"/>
        <item x="1349"/>
        <item x="10"/>
        <item x="2235"/>
        <item x="1162"/>
        <item x="1891"/>
        <item x="2143"/>
        <item x="1256"/>
        <item x="1524"/>
        <item x="1382"/>
        <item x="1182"/>
        <item x="1025"/>
        <item x="1576"/>
        <item x="1054"/>
        <item x="2391"/>
        <item x="806"/>
        <item x="807"/>
        <item x="572"/>
        <item x="328"/>
        <item x="511"/>
        <item x="2831"/>
        <item x="907"/>
        <item x="1507"/>
        <item x="2578"/>
        <item x="1470"/>
        <item x="694"/>
        <item x="2496"/>
        <item x="2156"/>
        <item x="3232"/>
        <item x="1175"/>
        <item x="1946"/>
        <item x="2318"/>
        <item x="1218"/>
        <item x="3073"/>
        <item x="1409"/>
        <item x="868"/>
        <item x="18"/>
        <item x="1909"/>
        <item x="235"/>
        <item x="115"/>
        <item x="1430"/>
        <item x="1923"/>
        <item x="1673"/>
        <item x="2842"/>
        <item x="3259"/>
        <item x="467"/>
        <item x="2131"/>
        <item x="1200"/>
        <item x="897"/>
        <item x="2729"/>
        <item x="365"/>
        <item x="425"/>
        <item x="695"/>
        <item x="2759"/>
        <item x="2592"/>
        <item x="329"/>
        <item x="1594"/>
        <item x="392"/>
        <item x="2388"/>
        <item x="2712"/>
        <item x="1621"/>
        <item x="1283"/>
        <item x="1618"/>
        <item x="1751"/>
        <item x="3118"/>
        <item x="2885"/>
        <item x="393"/>
        <item x="468"/>
        <item x="2187"/>
        <item x="3142"/>
        <item x="1449"/>
        <item x="1837"/>
        <item x="2815"/>
        <item x="3105"/>
        <item x="2435"/>
        <item x="1057"/>
        <item x="2061"/>
        <item x="1211"/>
        <item x="1456"/>
        <item x="945"/>
        <item x="2277"/>
        <item x="1126"/>
        <item x="3106"/>
        <item x="913"/>
        <item x="2237"/>
        <item x="1055"/>
        <item x="1641"/>
        <item x="1878"/>
        <item x="2494"/>
        <item x="2786"/>
        <item x="1295"/>
        <item x="394"/>
        <item x="1915"/>
        <item x="1141"/>
        <item x="2597"/>
        <item x="3086"/>
        <item x="3120"/>
        <item x="1718"/>
        <item x="2366"/>
        <item x="1122"/>
        <item x="3294"/>
        <item x="3187"/>
        <item x="1317"/>
        <item x="696"/>
        <item x="1994"/>
        <item x="2098"/>
        <item x="1765"/>
        <item x="2873"/>
        <item x="3151"/>
        <item x="2199"/>
        <item x="1167"/>
        <item x="820"/>
        <item x="2334"/>
        <item x="1290"/>
        <item x="3123"/>
        <item x="1103"/>
        <item x="2936"/>
        <item x="2515"/>
        <item x="2029"/>
        <item x="1583"/>
        <item x="1165"/>
        <item x="1195"/>
        <item x="2673"/>
        <item x="1433"/>
        <item x="3209"/>
        <item x="2283"/>
        <item x="1360"/>
        <item x="2209"/>
        <item x="1776"/>
        <item x="1422"/>
        <item x="2306"/>
        <item x="2257"/>
        <item x="469"/>
        <item x="573"/>
        <item x="470"/>
        <item x="1657"/>
        <item x="2487"/>
        <item x="2210"/>
        <item x="2296"/>
        <item x="2960"/>
        <item x="471"/>
        <item x="624"/>
        <item x="2480"/>
        <item x="2364"/>
        <item x="1354"/>
        <item x="330"/>
        <item x="170"/>
        <item x="1280"/>
        <item x="2896"/>
        <item x="1329"/>
        <item x="2575"/>
        <item x="1747"/>
        <item x="260"/>
        <item x="2492"/>
        <item x="2679"/>
        <item x="1636"/>
        <item x="2690"/>
        <item x="2444"/>
        <item x="2730"/>
        <item x="2910"/>
        <item x="3134"/>
        <item x="1127"/>
        <item x="849"/>
        <item x="3217"/>
        <item x="1820"/>
        <item x="513"/>
        <item x="1399"/>
        <item x="2696"/>
        <item x="1760"/>
        <item x="2719"/>
        <item x="840"/>
        <item x="73"/>
        <item x="1603"/>
        <item x="2173"/>
        <item x="2874"/>
        <item x="1374"/>
        <item x="2180"/>
        <item x="2244"/>
        <item x="2970"/>
        <item x="2808"/>
        <item x="2311"/>
        <item x="3216"/>
        <item x="3061"/>
        <item x="2914"/>
        <item x="2184"/>
        <item x="1801"/>
        <item x="2471"/>
        <item x="2715"/>
        <item x="625"/>
        <item x="1809"/>
        <item x="1785"/>
        <item x="2929"/>
        <item x="2148"/>
        <item x="2281"/>
        <item x="2056"/>
        <item x="1745"/>
        <item x="2897"/>
        <item x="1231"/>
        <item x="2474"/>
        <item x="699"/>
        <item x="367"/>
        <item x="626"/>
        <item x="1527"/>
        <item x="3017"/>
        <item x="981"/>
        <item x="44"/>
        <item x="74"/>
        <item x="1079"/>
        <item x="1081"/>
        <item x="1179"/>
        <item x="2442"/>
        <item x="2077"/>
        <item x="627"/>
        <item x="1176"/>
        <item x="395"/>
        <item x="2924"/>
        <item x="628"/>
        <item x="2770"/>
        <item x="2785"/>
        <item x="1038"/>
        <item x="1474"/>
        <item x="1056"/>
        <item x="1646"/>
        <item x="2878"/>
        <item x="3029"/>
        <item x="3154"/>
        <item x="1986"/>
        <item x="1115"/>
        <item x="2485"/>
        <item x="3200"/>
        <item x="574"/>
        <item x="2834"/>
        <item x="3214"/>
        <item x="2024"/>
        <item x="2313"/>
        <item x="1379"/>
        <item x="2807"/>
        <item x="971"/>
        <item x="3292"/>
        <item x="575"/>
        <item x="2083"/>
        <item x="576"/>
        <item x="3239"/>
        <item x="2751"/>
        <item x="1736"/>
        <item x="1860"/>
        <item x="514"/>
        <item x="1682"/>
        <item x="2472"/>
        <item x="472"/>
        <item x="892"/>
        <item x="1366"/>
        <item x="3244"/>
        <item x="3076"/>
        <item x="2421"/>
        <item x="1548"/>
        <item x="1187"/>
        <item x="3079"/>
        <item x="1457"/>
        <item x="1921"/>
        <item x="2529"/>
        <item x="1099"/>
        <item x="1047"/>
        <item x="473"/>
        <item x="2405"/>
        <item x="0"/>
        <item x="3011"/>
        <item x="915"/>
        <item x="2788"/>
        <item x="2"/>
        <item x="2206"/>
        <item x="2501"/>
        <item x="331"/>
        <item x="577"/>
        <item x="1096"/>
        <item x="1400"/>
        <item x="2333"/>
        <item x="2355"/>
        <item x="2543"/>
        <item x="2048"/>
        <item x="3122"/>
        <item x="2561"/>
        <item x="368"/>
        <item x="1300"/>
        <item x="2648"/>
        <item x="1327"/>
        <item x="3285"/>
        <item x="1227"/>
        <item x="629"/>
        <item x="3055"/>
        <item x="2858"/>
        <item x="1334"/>
        <item x="1381"/>
        <item x="1109"/>
        <item x="700"/>
        <item x="3063"/>
        <item x="1953"/>
        <item x="3270"/>
        <item x="2425"/>
        <item x="2958"/>
        <item x="1711"/>
        <item x="1606"/>
        <item x="2973"/>
        <item x="2467"/>
        <item x="1112"/>
        <item x="82"/>
        <item x="2988"/>
        <item x="3025"/>
        <item x="1380"/>
        <item x="1588"/>
        <item x="2246"/>
        <item x="2743"/>
        <item x="701"/>
        <item x="2981"/>
        <item x="1615"/>
        <item x="2645"/>
        <item x="237"/>
        <item x="1301"/>
        <item x="3080"/>
        <item x="1628"/>
        <item x="845"/>
        <item x="1901"/>
        <item x="1528"/>
        <item x="1647"/>
        <item x="864"/>
        <item x="1234"/>
        <item x="2436"/>
        <item x="1803"/>
        <item x="474"/>
        <item x="3262"/>
        <item x="630"/>
        <item x="3287"/>
        <item x="32"/>
        <item x="2145"/>
        <item x="2139"/>
        <item x="2159"/>
        <item x="2164"/>
        <item x="578"/>
        <item x="1050"/>
        <item x="1263"/>
        <item x="203"/>
        <item x="2169"/>
        <item x="515"/>
        <item x="1989"/>
        <item x="2534"/>
        <item x="2181"/>
        <item x="2090"/>
        <item x="261"/>
        <item x="332"/>
        <item x="429"/>
        <item x="799"/>
        <item x="2629"/>
        <item x="1752"/>
        <item x="1877"/>
        <item x="702"/>
        <item x="333"/>
        <item x="2069"/>
        <item x="803"/>
        <item x="2002"/>
        <item x="667"/>
        <item x="83"/>
        <item x="1637"/>
        <item x="3069"/>
        <item x="1975"/>
        <item x="2556"/>
        <item x="1119"/>
        <item x="2168"/>
        <item x="1590"/>
        <item x="2975"/>
        <item x="1876"/>
        <item x="1485"/>
        <item x="1919"/>
        <item x="1563"/>
        <item x="1611"/>
        <item x="946"/>
        <item x="238"/>
        <item x="518"/>
        <item x="24"/>
        <item x="2773"/>
        <item x="1272"/>
        <item x="478"/>
        <item x="2844"/>
        <item x="2446"/>
        <item x="2918"/>
        <item x="3115"/>
        <item x="53"/>
        <item x="2447"/>
        <item x="703"/>
        <item x="2917"/>
        <item x="2037"/>
        <item x="2707"/>
        <item x="335"/>
        <item x="2225"/>
        <item x="1469"/>
        <item x="1311"/>
        <item x="632"/>
        <item x="760"/>
        <item x="1266"/>
        <item x="2979"/>
        <item x="1759"/>
        <item x="1207"/>
        <item x="3102"/>
        <item x="1549"/>
        <item x="2869"/>
        <item x="3"/>
        <item x="3265"/>
        <item x="3237"/>
        <item x="2872"/>
        <item x="1932"/>
        <item x="2665"/>
        <item x="2439"/>
        <item x="84"/>
        <item x="204"/>
        <item x="2308"/>
        <item x="1305"/>
        <item x="2226"/>
        <item x="1715"/>
        <item x="1858"/>
        <item x="2867"/>
        <item x="2625"/>
        <item x="2745"/>
        <item x="923"/>
        <item x="1058"/>
        <item x="430"/>
        <item x="2440"/>
        <item x="3067"/>
        <item x="2984"/>
        <item x="579"/>
        <item x="2672"/>
        <item x="1789"/>
        <item x="3198"/>
        <item x="1772"/>
        <item x="2426"/>
        <item x="1248"/>
        <item x="809"/>
        <item x="3000"/>
        <item x="3204"/>
        <item x="85"/>
        <item x="239"/>
        <item x="54"/>
        <item x="1560"/>
        <item x="2469"/>
        <item x="1540"/>
        <item x="3234"/>
        <item x="1827"/>
        <item x="3224"/>
        <item x="633"/>
        <item x="3088"/>
        <item x="2763"/>
        <item x="1199"/>
        <item x="2809"/>
        <item x="1520"/>
        <item x="1236"/>
        <item x="634"/>
        <item x="520"/>
        <item x="1680"/>
        <item x="3037"/>
        <item x="3002"/>
        <item x="2830"/>
        <item x="2841"/>
        <item x="938"/>
        <item x="1394"/>
        <item x="25"/>
        <item x="2949"/>
        <item x="705"/>
        <item x="1151"/>
        <item x="984"/>
        <item x="1454"/>
        <item x="2021"/>
        <item x="3276"/>
        <item x="1947"/>
        <item x="2399"/>
        <item x="975"/>
        <item x="1460"/>
        <item x="1308"/>
        <item x="706"/>
        <item x="2323"/>
        <item x="792"/>
        <item x="2750"/>
        <item x="967"/>
        <item x="475"/>
        <item x="763"/>
        <item x="1564"/>
        <item x="1674"/>
        <item x="3128"/>
        <item x="75"/>
        <item x="2462"/>
        <item x="296"/>
        <item x="2838"/>
        <item x="3266"/>
        <item x="3201"/>
        <item x="2860"/>
        <item x="3046"/>
        <item x="1955"/>
        <item x="369"/>
        <item x="1488"/>
        <item x="707"/>
        <item x="2008"/>
        <item x="1168"/>
        <item x="2752"/>
        <item x="3099"/>
        <item x="932"/>
        <item x="1302"/>
        <item x="2514"/>
        <item x="1784"/>
        <item x="370"/>
        <item x="985"/>
        <item x="1423"/>
        <item x="2633"/>
        <item x="3043"/>
        <item x="2034"/>
        <item x="939"/>
        <item x="635"/>
        <item x="3284"/>
        <item x="3077"/>
        <item x="2182"/>
        <item x="2781"/>
        <item x="764"/>
        <item x="1221"/>
        <item x="297"/>
        <item x="2948"/>
        <item x="3018"/>
        <item x="1183"/>
        <item x="2737"/>
        <item x="2152"/>
        <item x="1285"/>
        <item x="1425"/>
        <item x="3172"/>
        <item x="1367"/>
        <item x="2368"/>
        <item x="1136"/>
        <item x="2357"/>
        <item x="1879"/>
        <item x="962"/>
        <item x="2117"/>
        <item x="3143"/>
        <item x="3083"/>
        <item x="86"/>
        <item x="2552"/>
        <item x="264"/>
        <item x="3096"/>
        <item x="2068"/>
        <item x="2430"/>
        <item x="580"/>
        <item x="708"/>
        <item x="2895"/>
        <item x="2165"/>
        <item x="3097"/>
        <item x="1426"/>
        <item x="966"/>
        <item x="709"/>
        <item x="2269"/>
        <item x="1318"/>
        <item x="1631"/>
        <item x="1777"/>
        <item x="1128"/>
        <item x="2907"/>
        <item x="1730"/>
        <item x="1856"/>
        <item x="2310"/>
        <item x="2687"/>
        <item x="476"/>
        <item x="477"/>
        <item x="2632"/>
        <item x="765"/>
        <item x="906"/>
        <item x="1498"/>
        <item x="1086"/>
        <item x="2931"/>
        <item x="1761"/>
        <item x="710"/>
        <item x="1076"/>
        <item x="2114"/>
        <item x="1768"/>
        <item x="434"/>
        <item x="397"/>
        <item x="2126"/>
        <item x="307"/>
        <item x="398"/>
        <item x="2026"/>
        <item x="1678"/>
        <item x="824"/>
        <item x="1238"/>
        <item x="1650"/>
        <item x="521"/>
        <item x="400"/>
        <item x="1455"/>
        <item x="1386"/>
        <item x="76"/>
        <item x="336"/>
        <item x="205"/>
        <item x="146"/>
        <item x="1133"/>
        <item x="1361"/>
        <item x="1672"/>
        <item x="522"/>
        <item x="172"/>
        <item x="2586"/>
        <item x="2776"/>
        <item x="2666"/>
        <item x="3031"/>
        <item x="2951"/>
        <item x="55"/>
        <item x="1966"/>
        <item x="875"/>
        <item x="2270"/>
        <item x="147"/>
        <item x="537"/>
        <item x="2454"/>
        <item x="3196"/>
        <item x="1579"/>
        <item x="1928"/>
        <item x="1707"/>
        <item x="2027"/>
        <item x="2843"/>
        <item x="401"/>
        <item x="1480"/>
        <item x="2868"/>
        <item x="3230"/>
        <item x="1044"/>
        <item x="2121"/>
        <item x="1708"/>
        <item x="2569"/>
        <item x="2423"/>
        <item x="1722"/>
        <item x="2326"/>
        <item x="2784"/>
        <item x="2641"/>
        <item x="3236"/>
        <item x="3044"/>
        <item x="3290"/>
        <item x="2674"/>
        <item x="2044"/>
        <item x="1702"/>
        <item x="1124"/>
        <item x="1675"/>
        <item x="808"/>
        <item x="2516"/>
        <item x="2904"/>
        <item x="858"/>
        <item x="2634"/>
        <item x="955"/>
        <item x="2375"/>
        <item x="2140"/>
        <item x="3101"/>
        <item x="1022"/>
        <item x="1748"/>
        <item x="1303"/>
        <item x="825"/>
        <item x="148"/>
        <item x="2790"/>
        <item x="2564"/>
        <item x="2536"/>
        <item x="876"/>
        <item x="2998"/>
        <item x="2043"/>
        <item x="1180"/>
        <item x="1341"/>
        <item x="301"/>
        <item x="2755"/>
        <item x="1884"/>
        <item x="176"/>
        <item x="3211"/>
        <item x="1137"/>
        <item x="2420"/>
        <item x="46"/>
        <item x="1091"/>
        <item x="2459"/>
        <item x="2539"/>
        <item x="2986"/>
        <item x="3213"/>
        <item x="1212"/>
        <item x="1471"/>
        <item x="1384"/>
        <item x="3242"/>
        <item x="2410"/>
        <item x="1114"/>
        <item x="100"/>
        <item x="996"/>
        <item x="2094"/>
        <item x="2146"/>
        <item x="3026"/>
        <item x="2488"/>
        <item x="207"/>
        <item x="768"/>
        <item x="2149"/>
        <item x="1204"/>
        <item x="582"/>
        <item x="1662"/>
        <item x="3181"/>
        <item x="1239"/>
        <item x="266"/>
        <item x="267"/>
        <item x="3042"/>
        <item x="2477"/>
        <item x="1568"/>
        <item x="2511"/>
        <item x="2824"/>
        <item x="2051"/>
        <item x="3033"/>
        <item x="2655"/>
        <item x="208"/>
        <item x="2923"/>
        <item x="2125"/>
        <item x="1072"/>
        <item x="1648"/>
        <item x="26"/>
        <item x="2961"/>
        <item x="27"/>
        <item x="2115"/>
        <item x="2408"/>
        <item x="2567"/>
        <item x="2698"/>
        <item x="2478"/>
        <item x="3185"/>
        <item x="337"/>
        <item x="1473"/>
        <item x="2620"/>
        <item x="435"/>
        <item x="2285"/>
        <item x="818"/>
        <item x="3107"/>
        <item x="436"/>
        <item x="3047"/>
        <item x="4"/>
        <item x="2039"/>
        <item x="2055"/>
        <item x="1001"/>
        <item x="769"/>
        <item x="1275"/>
        <item x="989"/>
        <item x="209"/>
        <item x="1692"/>
        <item x="2624"/>
        <item x="3193"/>
        <item x="1814"/>
        <item x="2602"/>
        <item x="1649"/>
        <item x="1452"/>
        <item x="1807"/>
        <item x="338"/>
        <item x="1213"/>
        <item x="2856"/>
        <item x="3138"/>
        <item x="638"/>
        <item x="482"/>
        <item x="2804"/>
        <item x="940"/>
        <item x="841"/>
        <item x="1885"/>
        <item x="1671"/>
        <item x="1612"/>
        <item x="1416"/>
        <item x="2571"/>
        <item x="2242"/>
        <item x="1237"/>
        <item x="834"/>
        <item x="2659"/>
        <item x="2861"/>
        <item x="3065"/>
        <item x="2703"/>
        <item x="268"/>
        <item x="1766"/>
        <item x="827"/>
        <item x="242"/>
        <item x="771"/>
        <item x="583"/>
        <item x="402"/>
        <item x="3145"/>
        <item x="177"/>
        <item x="210"/>
        <item x="132"/>
        <item x="2626"/>
        <item x="1863"/>
        <item x="2997"/>
        <item x="1502"/>
        <item x="2972"/>
        <item x="772"/>
        <item x="1892"/>
        <item x="269"/>
        <item x="371"/>
        <item x="2338"/>
        <item x="2793"/>
        <item x="2413"/>
        <item x="1703"/>
        <item x="243"/>
        <item x="372"/>
        <item x="2122"/>
        <item x="1514"/>
        <item x="1727"/>
        <item x="2294"/>
        <item x="1828"/>
        <item x="639"/>
        <item x="1443"/>
        <item x="1695"/>
        <item x="2309"/>
        <item x="2805"/>
        <item x="3220"/>
        <item x="2486"/>
        <item x="2354"/>
        <item x="1006"/>
        <item x="880"/>
        <item x="2097"/>
        <item x="523"/>
        <item x="1113"/>
        <item x="1619"/>
        <item x="1676"/>
        <item x="1609"/>
        <item x="2994"/>
        <item x="1834"/>
        <item x="2031"/>
        <item x="1019"/>
        <item x="928"/>
        <item x="524"/>
        <item x="1786"/>
        <item x="1893"/>
        <item x="2023"/>
        <item x="101"/>
        <item x="117"/>
        <item x="302"/>
        <item x="271"/>
        <item x="3144"/>
        <item x="1663"/>
        <item x="303"/>
        <item x="212"/>
        <item x="2150"/>
        <item x="2734"/>
        <item x="213"/>
        <item x="2133"/>
        <item x="640"/>
        <item x="1051"/>
        <item x="1412"/>
        <item x="1304"/>
        <item x="3233"/>
        <item x="2520"/>
        <item x="1572"/>
        <item x="525"/>
        <item x="214"/>
        <item x="2205"/>
        <item x="2587"/>
        <item x="178"/>
        <item x="1147"/>
        <item x="1538"/>
        <item x="304"/>
        <item x="3243"/>
        <item x="963"/>
        <item x="2377"/>
        <item x="2870"/>
        <item x="1862"/>
        <item x="2617"/>
        <item x="1061"/>
        <item x="1739"/>
        <item x="3148"/>
        <item x="1817"/>
        <item x="2320"/>
        <item x="980"/>
        <item x="2916"/>
        <item x="1802"/>
        <item x="2084"/>
        <item x="1160"/>
        <item x="2000"/>
        <item x="929"/>
        <item x="1664"/>
        <item x="438"/>
        <item x="774"/>
        <item x="2172"/>
        <item x="1222"/>
        <item x="1569"/>
        <item x="2604"/>
        <item x="2835"/>
        <item x="3199"/>
        <item x="179"/>
        <item x="1906"/>
        <item x="2946"/>
        <item x="526"/>
        <item x="2327"/>
        <item x="2322"/>
        <item x="2865"/>
        <item x="2102"/>
        <item x="1983"/>
        <item x="926"/>
        <item x="2347"/>
        <item x="2771"/>
        <item x="2353"/>
        <item x="2253"/>
        <item x="152"/>
        <item x="339"/>
        <item x="1068"/>
        <item x="990"/>
        <item x="28"/>
        <item x="485"/>
        <item x="403"/>
        <item x="272"/>
        <item x="373"/>
        <item x="486"/>
        <item x="2663"/>
        <item x="1321"/>
        <item x="2274"/>
        <item x="2682"/>
        <item x="1977"/>
        <item x="58"/>
        <item x="1713"/>
        <item x="87"/>
        <item x="133"/>
        <item x="216"/>
        <item x="374"/>
        <item x="2976"/>
        <item x="1565"/>
        <item x="180"/>
        <item x="642"/>
        <item x="902"/>
        <item x="800"/>
        <item x="2908"/>
        <item x="3070"/>
        <item x="814"/>
        <item x="2593"/>
        <item x="1465"/>
        <item x="2724"/>
        <item x="1550"/>
        <item x="893"/>
        <item x="1205"/>
        <item x="2775"/>
        <item x="1486"/>
        <item x="2652"/>
        <item x="775"/>
        <item x="1097"/>
        <item x="1158"/>
        <item x="815"/>
        <item x="1613"/>
        <item x="1069"/>
        <item x="1073"/>
        <item x="2550"/>
        <item x="2505"/>
        <item x="2528"/>
        <item x="2455"/>
        <item x="2610"/>
        <item x="1223"/>
        <item x="1898"/>
        <item x="3119"/>
        <item x="3286"/>
        <item x="2705"/>
        <item x="1867"/>
        <item x="3169"/>
        <item x="64"/>
        <item x="2527"/>
        <item x="2468"/>
        <item x="970"/>
        <item x="2708"/>
        <item x="776"/>
        <item x="1432"/>
        <item x="2370"/>
        <item x="1571"/>
        <item x="1738"/>
        <item x="1875"/>
        <item x="2079"/>
        <item x="2191"/>
        <item x="153"/>
        <item x="922"/>
        <item x="1070"/>
        <item x="1188"/>
        <item x="1331"/>
        <item x="1790"/>
        <item x="2928"/>
        <item x="440"/>
        <item x="488"/>
        <item x="1260"/>
        <item x="1101"/>
        <item x="1258"/>
        <item x="1651"/>
        <item x="1604"/>
        <item x="2545"/>
        <item x="643"/>
        <item x="716"/>
        <item x="831"/>
        <item x="2217"/>
        <item x="2563"/>
        <item x="305"/>
        <item x="585"/>
        <item x="1254"/>
        <item x="3226"/>
        <item x="1716"/>
        <item x="1240"/>
        <item x="2549"/>
        <item x="1339"/>
        <item x="1117"/>
        <item x="2288"/>
        <item x="340"/>
        <item x="2249"/>
        <item x="2709"/>
        <item x="1963"/>
        <item x="1840"/>
        <item x="586"/>
        <item x="1023"/>
        <item x="1402"/>
        <item x="29"/>
        <item x="1080"/>
        <item x="1815"/>
        <item x="2631"/>
        <item x="717"/>
        <item x="2060"/>
        <item x="1945"/>
        <item x="2216"/>
        <item x="2085"/>
        <item x="2640"/>
        <item x="348"/>
        <item x="890"/>
        <item x="838"/>
        <item x="528"/>
        <item x="1066"/>
        <item x="2541"/>
        <item x="3260"/>
        <item x="3280"/>
        <item x="1177"/>
        <item x="942"/>
        <item x="1139"/>
        <item x="1189"/>
        <item x="1607"/>
        <item x="1958"/>
        <item x="1935"/>
        <item x="2393"/>
        <item x="886"/>
        <item x="1816"/>
        <item x="1639"/>
        <item x="644"/>
        <item x="1677"/>
        <item x="1829"/>
        <item x="244"/>
        <item x="587"/>
        <item x="1134"/>
        <item x="810"/>
        <item x="1170"/>
        <item x="1880"/>
        <item x="1511"/>
        <item x="2075"/>
        <item x="2930"/>
        <item x="3091"/>
        <item x="1427"/>
        <item x="2680"/>
        <item x="1387"/>
        <item x="1138"/>
        <item x="1740"/>
        <item x="1418"/>
        <item x="1896"/>
        <item x="1993"/>
        <item x="1475"/>
        <item x="1655"/>
        <item x="903"/>
        <item x="2940"/>
        <item x="3170"/>
        <item x="2627"/>
        <item x="2852"/>
        <item x="441"/>
        <item x="489"/>
        <item x="2599"/>
        <item x="777"/>
        <item x="181"/>
        <item x="1293"/>
        <item x="1490"/>
        <item x="2022"/>
        <item x="2422"/>
        <item x="3136"/>
        <item x="645"/>
        <item x="406"/>
        <item x="490"/>
        <item x="891"/>
        <item x="718"/>
        <item x="646"/>
        <item x="1586"/>
        <item x="1952"/>
        <item x="801"/>
        <item x="2414"/>
        <item x="65"/>
        <item x="1699"/>
        <item x="778"/>
        <item x="1523"/>
        <item x="442"/>
        <item x="1868"/>
        <item x="2548"/>
        <item x="2978"/>
        <item x="2533"/>
        <item x="1190"/>
        <item x="719"/>
        <item x="2980"/>
        <item x="1918"/>
        <item x="1741"/>
        <item x="1270"/>
        <item x="1332"/>
        <item x="2982"/>
        <item x="2197"/>
        <item x="134"/>
        <item x="3131"/>
        <item x="2449"/>
        <item x="3222"/>
        <item x="3111"/>
        <item x="1899"/>
        <item x="881"/>
        <item x="2577"/>
        <item x="30"/>
        <item x="949"/>
        <item x="647"/>
        <item x="2955"/>
        <item x="274"/>
        <item x="1370"/>
        <item x="720"/>
        <item x="588"/>
        <item x="2697"/>
        <item x="2778"/>
        <item x="531"/>
        <item x="721"/>
        <item x="1811"/>
        <item x="2207"/>
        <item x="722"/>
        <item x="859"/>
        <item x="1214"/>
        <item x="1512"/>
        <item x="3278"/>
        <item x="3161"/>
        <item x="2739"/>
        <item x="3054"/>
        <item x="2036"/>
        <item x="3141"/>
        <item x="217"/>
        <item x="1981"/>
        <item x="904"/>
        <item x="1034"/>
        <item x="182"/>
        <item x="1961"/>
        <item x="3082"/>
        <item x="2618"/>
        <item x="2692"/>
        <item x="2901"/>
        <item x="1098"/>
        <item x="1003"/>
        <item x="1143"/>
        <item x="1277"/>
        <item x="2713"/>
        <item x="245"/>
        <item x="2304"/>
        <item x="1791"/>
        <item x="2839"/>
        <item x="135"/>
        <item x="183"/>
        <item x="2321"/>
        <item x="246"/>
        <item x="341"/>
        <item x="407"/>
        <item x="648"/>
        <item x="532"/>
        <item x="779"/>
        <item x="1062"/>
        <item x="88"/>
        <item x="794"/>
        <item x="797"/>
        <item x="798"/>
        <item x="67"/>
        <item x="2817"/>
        <item x="95"/>
        <item x="150"/>
        <item x="2812"/>
        <item x="2816"/>
        <item x="2120"/>
        <item x="1733"/>
        <item x="533"/>
        <item x="184"/>
        <item x="724"/>
        <item x="1268"/>
        <item x="1696"/>
        <item x="1371"/>
        <item x="1413"/>
        <item x="342"/>
        <item x="1839"/>
        <item x="1666"/>
        <item x="1968"/>
        <item x="2135"/>
        <item x="2582"/>
        <item x="754"/>
        <item x="2684"/>
        <item x="860"/>
        <item x="2920"/>
        <item x="898"/>
        <item x="2522"/>
        <item x="3052"/>
        <item x="3274"/>
        <item x="2314"/>
        <item x="589"/>
        <item x="1531"/>
        <item x="12"/>
        <item x="534"/>
        <item x="1535"/>
        <item x="118"/>
        <item x="901"/>
        <item x="1030"/>
        <item x="3228"/>
        <item x="1278"/>
        <item x="1926"/>
        <item x="2302"/>
        <item x="2915"/>
        <item x="3071"/>
        <item x="1854"/>
        <item x="2392"/>
        <item x="2500"/>
        <item x="491"/>
        <item x="1444"/>
        <item x="1046"/>
        <item x="1833"/>
        <item x="1551"/>
        <item x="77"/>
        <item x="103"/>
        <item x="154"/>
        <item x="275"/>
        <item x="1296"/>
        <item x="1541"/>
        <item x="1934"/>
        <item x="1985"/>
        <item x="1497"/>
        <item x="1067"/>
        <item x="1011"/>
        <item x="649"/>
        <item x="3001"/>
        <item x="1033"/>
        <item x="1818"/>
        <item x="1197"/>
        <item x="1414"/>
        <item x="1345"/>
        <item x="2853"/>
        <item x="2352"/>
        <item x="2863"/>
        <item x="1810"/>
        <item x="2519"/>
        <item x="1894"/>
        <item x="2312"/>
        <item x="2806"/>
        <item x="2081"/>
        <item x="1340"/>
        <item x="2009"/>
        <item x="1517"/>
        <item x="2693"/>
        <item x="1464"/>
        <item x="343"/>
        <item x="780"/>
        <item x="59"/>
        <item x="1377"/>
        <item x="1208"/>
        <item x="2489"/>
        <item x="2837"/>
        <item x="375"/>
        <item x="408"/>
        <item x="2996"/>
        <item x="1346"/>
        <item x="3184"/>
        <item x="409"/>
        <item x="933"/>
        <item x="2276"/>
        <item x="1584"/>
        <item x="3168"/>
        <item x="155"/>
        <item x="2431"/>
        <item x="2110"/>
        <item x="1559"/>
        <item x="2580"/>
        <item x="650"/>
        <item x="2188"/>
        <item x="746"/>
        <item x="1491"/>
        <item x="2756"/>
        <item x="992"/>
        <item x="314"/>
        <item x="2710"/>
        <item x="2810"/>
        <item x="379"/>
        <item x="2299"/>
        <item x="315"/>
        <item x="1929"/>
        <item x="2503"/>
        <item x="449"/>
        <item x="1903"/>
        <item x="2612"/>
        <item x="2350"/>
        <item x="541"/>
        <item x="1421"/>
        <item x="2660"/>
        <item x="1064"/>
        <item x="1"/>
        <item x="2504"/>
        <item x="1598"/>
        <item x="839"/>
        <item x="1561"/>
        <item x="1848"/>
        <item x="1281"/>
        <item x="2761"/>
        <item x="2158"/>
        <item x="3251"/>
        <item x="964"/>
        <item x="546"/>
        <item x="2614"/>
        <item x="895"/>
        <item x="2258"/>
        <item x="3125"/>
        <item x="2030"/>
        <item x="1582"/>
        <item x="2329"/>
        <item x="2649"/>
        <item x="2967"/>
        <item x="663"/>
        <item x="2451"/>
        <item x="3116"/>
        <item x="2630"/>
        <item x="600"/>
        <item x="1434"/>
        <item x="3212"/>
        <item x="947"/>
        <item x="1864"/>
        <item x="2706"/>
        <item x="91"/>
        <item x="92"/>
        <item x="2076"/>
        <item x="416"/>
        <item x="862"/>
        <item x="1988"/>
        <item x="2740"/>
        <item x="1819"/>
        <item x="855"/>
        <item x="2243"/>
        <item x="2990"/>
        <item x="1990"/>
        <item x="1074"/>
        <item x="2136"/>
        <item x="1375"/>
        <item x="1587"/>
        <item x="1336"/>
        <item x="1780"/>
        <item x="2991"/>
        <item x="1887"/>
        <item x="1701"/>
        <item x="192"/>
        <item x="1623"/>
        <item x="551"/>
        <item x="1844"/>
        <item x="1310"/>
        <item x="2926"/>
        <item x="1831"/>
        <item x="313"/>
        <item x="2266"/>
        <item x="1149"/>
        <item x="2213"/>
        <item x="604"/>
        <item x="2623"/>
        <item x="3219"/>
        <item x="2574"/>
        <item x="1203"/>
        <item x="877"/>
        <item x="978"/>
        <item x="2380"/>
        <item x="2130"/>
        <item x="1754"/>
        <item x="1338"/>
        <item x="1927"/>
        <item x="1166"/>
        <item x="805"/>
        <item x="3024"/>
        <item x="554"/>
        <item x="502"/>
        <item x="2822"/>
        <item x="2553"/>
        <item x="1846"/>
        <item x="226"/>
        <item x="195"/>
        <item x="2443"/>
        <item x="2360"/>
        <item x="2898"/>
        <item x="3207"/>
        <item x="1431"/>
        <item x="37"/>
        <item x="1172"/>
        <item x="2722"/>
        <item x="1041"/>
        <item x="1700"/>
        <item x="607"/>
        <item x="1640"/>
        <item x="1007"/>
        <item x="1724"/>
        <item x="2862"/>
        <item x="503"/>
        <item x="1539"/>
        <item x="3078"/>
        <item x="1410"/>
        <item x="1808"/>
        <item x="1838"/>
        <item x="123"/>
        <item x="1684"/>
        <item x="2280"/>
        <item x="2497"/>
        <item x="2040"/>
        <item x="1225"/>
        <item x="1917"/>
        <item x="141"/>
        <item x="3060"/>
        <item x="2178"/>
        <item x="70"/>
        <item x="1496"/>
        <item x="1978"/>
        <item x="1654"/>
        <item x="676"/>
        <item x="1065"/>
        <item x="2220"/>
        <item x="677"/>
        <item x="1450"/>
        <item x="2493"/>
        <item x="2432"/>
        <item x="2947"/>
        <item x="2876"/>
        <item x="387"/>
        <item x="1196"/>
        <item x="2457"/>
        <item x="2513"/>
        <item x="1397"/>
        <item x="1984"/>
        <item x="2611"/>
        <item x="680"/>
        <item x="2616"/>
        <item x="94"/>
        <item x="3075"/>
        <item x="795"/>
        <item x="612"/>
        <item x="1645"/>
        <item x="2977"/>
        <item x="2530"/>
        <item x="125"/>
        <item x="1484"/>
        <item x="23"/>
        <item x="2255"/>
        <item x="2562"/>
        <item x="2764"/>
        <item x="1944"/>
        <item x="1493"/>
        <item x="2335"/>
        <item x="829"/>
        <item x="1658"/>
        <item x="2798"/>
        <item x="997"/>
        <item x="1316"/>
        <item x="616"/>
        <item x="1012"/>
        <item x="1669"/>
        <item x="3053"/>
        <item x="1972"/>
        <item x="2833"/>
        <item x="3093"/>
        <item x="683"/>
        <item x="1914"/>
        <item x="2093"/>
        <item x="2700"/>
        <item x="2676"/>
        <item x="462"/>
        <item x="3153"/>
        <item x="2559"/>
        <item x="618"/>
        <item x="389"/>
        <item x="2137"/>
        <item x="1585"/>
        <item x="507"/>
        <item x="3129"/>
        <item x="2324"/>
        <item x="230"/>
        <item x="97"/>
        <item x="1857"/>
        <item x="2470"/>
        <item x="1314"/>
        <item x="3023"/>
        <item x="1516"/>
        <item x="2171"/>
        <item x="112"/>
        <item x="9"/>
        <item x="3267"/>
        <item x="619"/>
        <item x="2668"/>
        <item x="464"/>
        <item x="685"/>
        <item x="2678"/>
        <item x="687"/>
        <item x="1743"/>
        <item x="857"/>
        <item x="3257"/>
        <item x="621"/>
        <item x="2088"/>
        <item x="998"/>
        <item x="3103"/>
        <item x="1089"/>
        <item x="2962"/>
        <item x="2078"/>
        <item x="1578"/>
        <item x="17"/>
        <item x="38"/>
        <item x="362"/>
        <item x="99"/>
        <item x="232"/>
        <item x="1424"/>
        <item x="2654"/>
        <item x="1289"/>
        <item x="201"/>
        <item x="2748"/>
        <item x="2498"/>
        <item x="1555"/>
        <item x="2278"/>
        <item x="233"/>
        <item x="291"/>
        <item x="2677"/>
        <item x="2376"/>
        <item x="1939"/>
        <item x="755"/>
        <item x="2458"/>
        <item x="2846"/>
        <item x="1445"/>
        <item x="1575"/>
        <item x="2411"/>
        <item x="1494"/>
        <item x="2889"/>
        <item x="2058"/>
        <item x="2328"/>
        <item x="2636"/>
        <item x="1904"/>
        <item x="2938"/>
        <item x="1274"/>
        <item x="914"/>
        <item x="1742"/>
        <item x="1501"/>
        <item x="2802"/>
        <item x="2358"/>
        <item x="2607"/>
        <item x="1635"/>
        <item x="1795"/>
        <item x="236"/>
        <item x="1373"/>
        <item x="2642"/>
        <item x="1883"/>
        <item x="2758"/>
        <item x="2104"/>
        <item x="1652"/>
        <item x="2394"/>
        <item x="1116"/>
        <item x="1850"/>
        <item x="2108"/>
        <item x="2702"/>
        <item x="512"/>
        <item x="623"/>
        <item x="2890"/>
        <item x="2307"/>
        <item x="2637"/>
        <item x="2638"/>
        <item x="2639"/>
        <item x="3253"/>
        <item x="366"/>
        <item x="1107"/>
        <item x="2783"/>
        <item x="921"/>
        <item x="1872"/>
        <item x="2240"/>
        <item x="697"/>
        <item x="2386"/>
        <item x="2063"/>
        <item x="1595"/>
        <item x="2001"/>
        <item x="2686"/>
        <item x="2499"/>
        <item x="1782"/>
        <item x="1796"/>
        <item x="1219"/>
        <item x="2284"/>
        <item x="2074"/>
        <item x="848"/>
        <item x="2774"/>
        <item x="1911"/>
        <item x="2735"/>
        <item x="1383"/>
        <item x="2855"/>
        <item x="1557"/>
        <item x="2005"/>
        <item x="1999"/>
        <item x="2245"/>
        <item x="817"/>
        <item x="1951"/>
        <item x="1468"/>
        <item x="1220"/>
        <item x="698"/>
        <item x="1350"/>
        <item x="202"/>
        <item x="2613"/>
        <item x="2894"/>
        <item x="171"/>
        <item x="1843"/>
        <item x="173"/>
        <item x="144"/>
        <item x="3288"/>
        <item x="1567"/>
        <item x="3194"/>
        <item x="2390"/>
        <item x="1530"/>
        <item x="1265"/>
        <item x="1505"/>
        <item x="294"/>
        <item x="1895"/>
        <item x="396"/>
        <item x="1111"/>
        <item x="3020"/>
        <item x="2254"/>
        <item x="1847"/>
        <item x="1642"/>
        <item x="427"/>
        <item x="11"/>
        <item x="1235"/>
        <item x="2239"/>
        <item x="2416"/>
        <item x="295"/>
        <item x="2473"/>
        <item x="1201"/>
        <item x="758"/>
        <item x="869"/>
        <item x="1992"/>
        <item x="1890"/>
        <item x="1429"/>
        <item x="3006"/>
        <item x="2385"/>
        <item x="2945"/>
        <item x="1335"/>
        <item x="1150"/>
        <item x="2821"/>
        <item x="3241"/>
        <item x="2127"/>
        <item x="516"/>
        <item x="334"/>
        <item x="2555"/>
        <item x="517"/>
        <item x="1948"/>
        <item x="1487"/>
        <item x="262"/>
        <item x="2598"/>
        <item x="2153"/>
        <item x="631"/>
        <item x="2851"/>
        <item x="1463"/>
        <item x="1558"/>
        <item x="2374"/>
        <item x="759"/>
        <item x="908"/>
        <item x="909"/>
        <item x="1719"/>
        <item x="263"/>
        <item x="2268"/>
        <item x="2157"/>
        <item x="704"/>
        <item x="1812"/>
        <item x="1404"/>
        <item x="2265"/>
        <item x="2769"/>
        <item x="1330"/>
        <item x="2800"/>
        <item x="1106"/>
        <item x="1757"/>
        <item x="2103"/>
        <item x="2490"/>
        <item x="761"/>
        <item x="1781"/>
        <item x="1028"/>
        <item x="45"/>
        <item x="39"/>
        <item x="2211"/>
        <item x="1356"/>
        <item x="3250"/>
        <item x="2965"/>
        <item x="519"/>
        <item x="762"/>
        <item x="2419"/>
        <item x="826"/>
        <item x="1014"/>
        <item x="2033"/>
        <item x="1027"/>
        <item x="2572"/>
        <item x="145"/>
        <item x="1694"/>
        <item x="3068"/>
        <item x="2192"/>
        <item x="3289"/>
        <item x="874"/>
        <item x="1015"/>
        <item x="1804"/>
        <item x="432"/>
        <item x="240"/>
        <item x="1869"/>
        <item x="3240"/>
        <item x="241"/>
        <item x="2716"/>
        <item x="2409"/>
        <item x="1090"/>
        <item x="2731"/>
        <item x="3238"/>
        <item x="739"/>
        <item x="976"/>
        <item x="1851"/>
        <item x="433"/>
        <item x="2144"/>
        <item x="399"/>
        <item x="298"/>
        <item x="1737"/>
        <item x="174"/>
        <item x="766"/>
        <item x="2650"/>
        <item x="581"/>
        <item x="188"/>
        <item x="3058"/>
        <item x="1478"/>
        <item x="2361"/>
        <item x="2983"/>
        <item x="2950"/>
        <item x="479"/>
        <item x="852"/>
        <item x="2053"/>
        <item x="1259"/>
        <item x="2795"/>
        <item x="1723"/>
        <item x="3140"/>
        <item x="636"/>
        <item x="3221"/>
        <item x="56"/>
        <item x="1100"/>
        <item x="1681"/>
        <item x="2301"/>
        <item x="2725"/>
        <item x="1010"/>
        <item x="57"/>
        <item x="149"/>
        <item x="1451"/>
        <item x="1605"/>
        <item x="2331"/>
        <item x="1267"/>
        <item x="2801"/>
        <item x="951"/>
        <item x="712"/>
        <item x="3027"/>
        <item x="480"/>
        <item x="637"/>
        <item x="925"/>
        <item x="2507"/>
        <item x="1157"/>
        <item x="1060"/>
        <item x="483"/>
        <item x="1415"/>
        <item x="2342"/>
        <item x="2585"/>
        <item x="437"/>
        <item x="1017"/>
        <item x="1276"/>
        <item x="2275"/>
        <item x="1566"/>
        <item x="3159"/>
        <item x="713"/>
        <item x="2985"/>
        <item x="1726"/>
        <item x="773"/>
        <item x="1775"/>
        <item x="270"/>
        <item x="1045"/>
        <item x="1362"/>
        <item x="3066"/>
        <item x="1991"/>
        <item x="1537"/>
        <item x="1257"/>
        <item x="2720"/>
        <item x="2886"/>
        <item x="3005"/>
        <item x="211"/>
        <item x="1638"/>
        <item x="584"/>
        <item x="2741"/>
        <item x="2619"/>
        <item x="714"/>
        <item x="2378"/>
        <item x="1924"/>
        <item x="1154"/>
        <item x="484"/>
        <item x="957"/>
        <item x="63"/>
        <item x="215"/>
        <item x="2510"/>
        <item x="2811"/>
        <item x="151"/>
        <item x="1169"/>
        <item x="1395"/>
        <item x="2101"/>
        <item x="1881"/>
        <item x="842"/>
        <item x="116"/>
        <item x="641"/>
        <item x="404"/>
        <item x="47"/>
        <item x="1357"/>
        <item x="2768"/>
        <item x="1092"/>
        <item x="1912"/>
        <item x="1155"/>
        <item x="1390"/>
        <item x="1960"/>
        <item x="1247"/>
        <item x="273"/>
        <item x="715"/>
        <item x="487"/>
        <item x="527"/>
        <item x="1184"/>
        <item x="1309"/>
        <item x="1002"/>
        <item x="1123"/>
        <item x="2247"/>
        <item x="2847"/>
        <item x="3098"/>
        <item x="1324"/>
        <item x="2428"/>
        <item x="1596"/>
        <item x="3003"/>
        <item x="3124"/>
        <item x="529"/>
        <item x="102"/>
        <item x="830"/>
        <item x="2877"/>
        <item x="405"/>
        <item x="1665"/>
        <item x="1481"/>
        <item x="3081"/>
        <item x="2291"/>
        <item x="910"/>
        <item x="1458"/>
        <item x="1693"/>
        <item x="2557"/>
        <item x="2232"/>
        <item x="1826"/>
        <item x="1913"/>
        <item x="2995"/>
        <item x="530"/>
        <item x="2538"/>
        <item x="1518"/>
        <item x="1835"/>
        <item x="2749"/>
        <item x="1292"/>
        <item x="3179"/>
        <item x="66"/>
        <item x="1351"/>
        <item x="1284"/>
        <item x="1241"/>
        <item x="31"/>
        <item x="905"/>
        <item x="1728"/>
        <item x="3162"/>
        <item x="899"/>
        <item x="3183"/>
        <item x="1063"/>
        <item x="1873"/>
        <item x="2052"/>
        <item x="832"/>
        <item x="1333"/>
        <item x="185"/>
        <item x="40"/>
        <item x="1232"/>
        <item x="1532"/>
        <item x="2888"/>
        <item x="781"/>
        <item x="136"/>
        <item x="847"/>
        <item x="879"/>
        <item x="492"/>
        <item x="1104"/>
        <item x="1629"/>
        <item x="3291"/>
        <item x="2201"/>
        <item x="1841"/>
        <item x="1159"/>
        <item x="1710"/>
        <item x="2018"/>
        <item x="1140"/>
        <item x="729"/>
        <item x="1152"/>
        <item x="2263"/>
        <item x="2517"/>
        <item x="2264"/>
        <item x="2215"/>
        <item x="2092"/>
        <item x="2072"/>
        <item x="2089"/>
        <item x="277"/>
        <item x="2662"/>
        <item x="595"/>
        <item x="1358"/>
        <item x="882"/>
        <item x="2956"/>
        <item x="2464"/>
        <item x="3104"/>
        <item x="2942"/>
        <item x="346"/>
        <item x="89"/>
        <item x="2241"/>
        <item x="2891"/>
        <item x="733"/>
        <item x="1967"/>
        <item x="2544"/>
        <item x="1419"/>
        <item x="1376"/>
        <item x="977"/>
        <item x="1870"/>
        <item x="785"/>
        <item x="2298"/>
        <item x="2095"/>
        <item x="953"/>
        <item x="1242"/>
        <item x="34"/>
        <item x="2669"/>
        <item x="3022"/>
        <item x="279"/>
        <item x="1942"/>
        <item x="1778"/>
        <item x="2340"/>
        <item x="2452"/>
        <item x="3152"/>
        <item x="3246"/>
        <item x="2595"/>
        <item x="853"/>
        <item x="2162"/>
        <item x="1509"/>
        <item x="2065"/>
        <item x="789"/>
        <item x="1599"/>
        <item x="1910"/>
        <item x="410"/>
        <item x="1685"/>
        <item x="819"/>
        <item x="306"/>
        <item x="1037"/>
        <item x="1764"/>
        <item x="1249"/>
        <item x="863"/>
        <item x="2558"/>
        <item x="186"/>
        <item x="2204"/>
        <item x="2293"/>
        <item x="2450"/>
        <item x="2011"/>
        <item x="2944"/>
        <item x="2657"/>
        <item x="248"/>
        <item x="3087"/>
        <item x="48"/>
        <item x="723"/>
        <item x="276"/>
        <item x="3273"/>
        <item x="5"/>
        <item x="3264"/>
        <item x="2325"/>
        <item x="104"/>
        <item x="535"/>
        <item x="1720"/>
        <item x="1178"/>
        <item x="652"/>
        <item x="793"/>
        <item x="726"/>
        <item x="1633"/>
        <item x="590"/>
        <item x="2290"/>
        <item x="493"/>
        <item x="591"/>
        <item x="727"/>
        <item x="2644"/>
        <item x="137"/>
        <item x="249"/>
        <item x="2551"/>
        <item x="187"/>
        <item x="376"/>
        <item x="1688"/>
        <item x="592"/>
        <item x="728"/>
        <item x="1580"/>
        <item x="2653"/>
        <item x="156"/>
        <item x="934"/>
        <item x="846"/>
        <item x="2906"/>
        <item x="1936"/>
        <item x="2628"/>
        <item x="2727"/>
        <item x="1525"/>
        <item x="2699"/>
        <item x="2315"/>
        <item x="2003"/>
        <item x="3094"/>
        <item x="2925"/>
        <item x="1436"/>
        <item x="2073"/>
        <item x="1797"/>
        <item x="828"/>
        <item x="377"/>
        <item x="2124"/>
        <item x="1855"/>
        <item x="2537"/>
        <item x="2382"/>
        <item x="2521"/>
        <item x="138"/>
        <item x="2049"/>
        <item x="1897"/>
        <item x="2685"/>
        <item x="1261"/>
        <item x="2319"/>
        <item x="536"/>
        <item x="494"/>
        <item x="2911"/>
        <item x="3186"/>
        <item x="3127"/>
        <item x="2608"/>
        <item x="344"/>
        <item x="3247"/>
        <item x="2902"/>
        <item x="2046"/>
        <item x="443"/>
        <item x="308"/>
        <item x="653"/>
        <item x="1206"/>
        <item x="730"/>
        <item x="782"/>
        <item x="850"/>
        <item x="1368"/>
        <item x="994"/>
        <item x="2583"/>
        <item x="2365"/>
        <item x="345"/>
        <item x="3135"/>
        <item x="444"/>
        <item x="2351"/>
        <item x="1250"/>
        <item x="594"/>
        <item x="3137"/>
        <item x="1228"/>
        <item x="2387"/>
        <item x="2971"/>
        <item x="1476"/>
        <item x="1836"/>
        <item x="1052"/>
        <item x="445"/>
        <item x="2969"/>
        <item x="1949"/>
        <item x="1697"/>
        <item x="446"/>
        <item x="2317"/>
        <item x="1286"/>
        <item x="1704"/>
        <item x="1888"/>
        <item x="1866"/>
        <item x="1997"/>
        <item x="2134"/>
        <item x="3174"/>
        <item x="2295"/>
        <item x="865"/>
        <item x="3195"/>
        <item x="1577"/>
        <item x="2695"/>
        <item x="1630"/>
        <item x="2398"/>
        <item x="1823"/>
        <item x="2736"/>
        <item x="1933"/>
        <item x="2523"/>
        <item x="783"/>
        <item x="2512"/>
        <item x="1279"/>
        <item x="1077"/>
        <item x="1591"/>
        <item x="1533"/>
        <item x="731"/>
        <item x="2222"/>
        <item x="3208"/>
        <item x="2854"/>
        <item x="956"/>
        <item x="3158"/>
        <item x="1750"/>
        <item x="2651"/>
        <item x="157"/>
        <item x="2141"/>
        <item x="3258"/>
        <item x="732"/>
        <item x="784"/>
        <item x="1297"/>
        <item x="1842"/>
        <item x="1322"/>
        <item x="1306"/>
        <item x="278"/>
        <item x="1973"/>
        <item x="1886"/>
        <item x="1202"/>
        <item x="2119"/>
        <item x="1746"/>
        <item x="1756"/>
        <item x="2667"/>
        <item x="2937"/>
        <item x="2427"/>
        <item x="1495"/>
        <item x="1800"/>
        <item x="158"/>
        <item x="2441"/>
        <item x="2236"/>
        <item x="1503"/>
        <item x="2016"/>
        <item x="596"/>
        <item x="447"/>
        <item x="495"/>
        <item x="1763"/>
        <item x="2305"/>
        <item x="2200"/>
        <item x="1753"/>
        <item x="1125"/>
        <item x="3283"/>
        <item x="1453"/>
        <item x="219"/>
        <item x="2540"/>
        <item x="2957"/>
        <item x="33"/>
        <item x="1031"/>
        <item x="1142"/>
        <item x="411"/>
        <item x="786"/>
        <item x="1979"/>
        <item x="2379"/>
        <item x="887"/>
        <item x="2438"/>
        <item x="2935"/>
        <item x="973"/>
        <item x="2112"/>
        <item x="496"/>
        <item x="1770"/>
        <item x="347"/>
        <item x="2118"/>
        <item x="3139"/>
        <item x="3281"/>
        <item x="1428"/>
        <item x="2576"/>
        <item x="597"/>
        <item x="2106"/>
        <item x="2832"/>
        <item x="2953"/>
        <item x="1407"/>
        <item x="2767"/>
        <item x="1389"/>
        <item x="309"/>
        <item x="3038"/>
        <item x="1233"/>
        <item x="3019"/>
        <item x="2757"/>
        <item x="378"/>
        <item x="2733"/>
        <item x="1969"/>
        <item x="2892"/>
        <item x="787"/>
        <item x="788"/>
        <item x="310"/>
        <item x="13"/>
        <item x="1325"/>
        <item x="3110"/>
        <item x="1035"/>
        <item x="2316"/>
        <item x="2591"/>
        <item x="1343"/>
        <item x="220"/>
        <item x="538"/>
        <item x="1519"/>
        <item x="2799"/>
        <item x="2820"/>
        <item x="943"/>
        <item x="1622"/>
        <item x="3210"/>
        <item x="311"/>
        <item x="1686"/>
        <item x="1821"/>
        <item x="2050"/>
        <item x="2495"/>
        <item x="2566"/>
        <item x="1705"/>
        <item x="1163"/>
        <item x="539"/>
        <item x="2287"/>
        <item x="1153"/>
        <item x="790"/>
        <item x="1656"/>
        <item x="2927"/>
        <item x="2615"/>
        <item x="2223"/>
        <item x="1392"/>
        <item x="1164"/>
        <item x="2238"/>
        <item x="1255"/>
        <item x="1036"/>
        <item x="1995"/>
        <item x="2017"/>
        <item x="3245"/>
        <item x="2332"/>
        <item x="1907"/>
        <item x="1667"/>
        <item x="2479"/>
        <item x="41"/>
        <item x="312"/>
        <item x="2196"/>
        <item x="2601"/>
        <item x="1482"/>
        <item x="816"/>
        <item x="1950"/>
        <item x="2195"/>
        <item x="1492"/>
        <item x="2573"/>
        <item x="1600"/>
        <item x="2099"/>
        <item x="2418"/>
        <item x="2174"/>
        <item x="961"/>
        <item x="2465"/>
        <item x="2883"/>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items count="5">
        <item x="0"/>
        <item x="2"/>
        <item x="1"/>
        <item x="3"/>
        <item t="default"/>
      </items>
    </pivotField>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pivotFields>
  <rowFields count="1">
    <field x="1"/>
  </rowFields>
  <rowItems count="6">
    <i>
      <x v="249"/>
    </i>
    <i>
      <x v="250"/>
    </i>
    <i>
      <x v="252"/>
    </i>
    <i>
      <x v="2707"/>
    </i>
    <i>
      <x v="3038"/>
    </i>
    <i t="grand">
      <x/>
    </i>
  </rowItems>
  <colItems count="1">
    <i/>
  </colItems>
  <dataFields count="1">
    <dataField name="Sum of Profit" fld="14"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B6BCD1-AF0E-45AF-887F-64DF581402DD}" name="PivotTable2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6:B111" firstHeaderRow="1" firstDataRow="1" firstDataCol="1"/>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axis="axisRow" dataField="1" showAll="0">
      <items count="5">
        <item x="3"/>
        <item x="2"/>
        <item x="1"/>
        <item x="0"/>
        <item t="default"/>
      </items>
    </pivotField>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Count of Movie Status" fld="15"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5" count="1" selected="0">
            <x v="0"/>
          </reference>
        </references>
      </pivotArea>
    </chartFormat>
    <chartFormat chart="2" format="8">
      <pivotArea type="data" outline="0" fieldPosition="0">
        <references count="2">
          <reference field="4294967294" count="1" selected="0">
            <x v="0"/>
          </reference>
          <reference field="15" count="1" selected="0">
            <x v="1"/>
          </reference>
        </references>
      </pivotArea>
    </chartFormat>
    <chartFormat chart="2" format="9">
      <pivotArea type="data" outline="0" fieldPosition="0">
        <references count="2">
          <reference field="4294967294" count="1" selected="0">
            <x v="0"/>
          </reference>
          <reference field="15" count="1" selected="0">
            <x v="2"/>
          </reference>
        </references>
      </pivotArea>
    </chartFormat>
    <chartFormat chart="2"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0DCE87-E39F-42B5-BCEF-9C11B361CE73}"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1:B215" firstHeaderRow="1" firstDataRow="1" firstDataCol="1"/>
  <pivotFields count="22">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showAll="0">
      <items count="5">
        <item x="3"/>
        <item x="2"/>
        <item x="1"/>
        <item x="0"/>
        <item t="default"/>
      </items>
    </pivotField>
    <pivotField showAll="0"/>
    <pivotField showAll="0"/>
    <pivotField axis="axisRow" showAll="0">
      <items count="14">
        <item x="8"/>
        <item x="10"/>
        <item x="0"/>
        <item x="2"/>
        <item x="1"/>
        <item x="7"/>
        <item x="6"/>
        <item x="3"/>
        <item x="12"/>
        <item x="5"/>
        <item x="4"/>
        <item x="9"/>
        <item x="11"/>
        <item t="default"/>
      </items>
    </pivotField>
    <pivotField showAll="0"/>
    <pivotField showAll="0"/>
    <pivotField showAll="0"/>
  </pivotFields>
  <rowFields count="1">
    <field x="18"/>
  </rowFields>
  <rowItems count="14">
    <i>
      <x/>
    </i>
    <i>
      <x v="1"/>
    </i>
    <i>
      <x v="2"/>
    </i>
    <i>
      <x v="3"/>
    </i>
    <i>
      <x v="4"/>
    </i>
    <i>
      <x v="5"/>
    </i>
    <i>
      <x v="6"/>
    </i>
    <i>
      <x v="7"/>
    </i>
    <i>
      <x v="8"/>
    </i>
    <i>
      <x v="9"/>
    </i>
    <i>
      <x v="10"/>
    </i>
    <i>
      <x v="11"/>
    </i>
    <i>
      <x v="12"/>
    </i>
    <i t="grand">
      <x/>
    </i>
  </rowItems>
  <colItems count="1">
    <i/>
  </colItems>
  <dataFields count="1">
    <dataField name="Count of primaryTitl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E452F7-97CC-4C41-B2D3-30238ACA928E}"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8" firstHeaderRow="1" firstDataRow="1" firstDataCol="1"/>
  <pivotFields count="22">
    <pivotField showAll="0"/>
    <pivotField axis="axisRow" showAll="0" measureFilter="1" sortType="descending">
      <items count="3296">
        <item x="2883"/>
        <item x="2465"/>
        <item x="961"/>
        <item x="2174"/>
        <item x="2418"/>
        <item x="2099"/>
        <item x="1600"/>
        <item x="2573"/>
        <item x="1492"/>
        <item x="2195"/>
        <item x="1950"/>
        <item x="816"/>
        <item x="1482"/>
        <item x="2601"/>
        <item x="2196"/>
        <item x="312"/>
        <item x="41"/>
        <item x="2479"/>
        <item x="1667"/>
        <item x="1907"/>
        <item x="2332"/>
        <item x="3245"/>
        <item x="2017"/>
        <item x="1995"/>
        <item x="1036"/>
        <item x="1255"/>
        <item x="2238"/>
        <item x="1164"/>
        <item x="1392"/>
        <item x="2223"/>
        <item x="2615"/>
        <item x="2927"/>
        <item x="1656"/>
        <item x="790"/>
        <item x="1153"/>
        <item x="2287"/>
        <item x="539"/>
        <item x="1163"/>
        <item x="1705"/>
        <item x="2566"/>
        <item x="2495"/>
        <item x="2050"/>
        <item x="1821"/>
        <item x="1686"/>
        <item x="311"/>
        <item x="3210"/>
        <item x="1622"/>
        <item x="943"/>
        <item x="2820"/>
        <item x="2799"/>
        <item x="1519"/>
        <item x="538"/>
        <item x="220"/>
        <item x="1343"/>
        <item x="2591"/>
        <item x="2316"/>
        <item x="1035"/>
        <item x="3110"/>
        <item x="1325"/>
        <item x="13"/>
        <item x="310"/>
        <item x="788"/>
        <item x="787"/>
        <item x="2892"/>
        <item x="1969"/>
        <item x="2733"/>
        <item x="378"/>
        <item x="2757"/>
        <item x="3019"/>
        <item x="1233"/>
        <item x="3038"/>
        <item x="309"/>
        <item x="1389"/>
        <item x="2767"/>
        <item x="1407"/>
        <item x="2953"/>
        <item x="2832"/>
        <item x="2106"/>
        <item x="597"/>
        <item x="2576"/>
        <item x="1428"/>
        <item x="3281"/>
        <item x="3139"/>
        <item x="2118"/>
        <item x="347"/>
        <item x="1770"/>
        <item x="496"/>
        <item x="2112"/>
        <item x="973"/>
        <item x="2935"/>
        <item x="2438"/>
        <item x="887"/>
        <item x="2379"/>
        <item x="1979"/>
        <item x="786"/>
        <item x="411"/>
        <item x="1142"/>
        <item x="1031"/>
        <item x="33"/>
        <item x="2957"/>
        <item x="2540"/>
        <item x="219"/>
        <item x="1453"/>
        <item x="3283"/>
        <item x="1125"/>
        <item x="1753"/>
        <item x="2200"/>
        <item x="2305"/>
        <item x="1763"/>
        <item x="495"/>
        <item x="447"/>
        <item x="596"/>
        <item x="2016"/>
        <item x="1503"/>
        <item x="2236"/>
        <item x="2441"/>
        <item x="158"/>
        <item x="1800"/>
        <item x="1495"/>
        <item x="2427"/>
        <item x="2937"/>
        <item x="2667"/>
        <item x="1756"/>
        <item x="1746"/>
        <item x="2119"/>
        <item x="1202"/>
        <item x="1886"/>
        <item x="1973"/>
        <item x="278"/>
        <item x="1306"/>
        <item x="1322"/>
        <item x="1842"/>
        <item x="1297"/>
        <item x="784"/>
        <item x="732"/>
        <item x="3258"/>
        <item x="2141"/>
        <item x="157"/>
        <item x="2651"/>
        <item x="1750"/>
        <item x="3158"/>
        <item x="956"/>
        <item x="2854"/>
        <item x="3208"/>
        <item x="2222"/>
        <item x="731"/>
        <item x="1533"/>
        <item x="1591"/>
        <item x="1077"/>
        <item x="1279"/>
        <item x="2512"/>
        <item x="783"/>
        <item x="2523"/>
        <item x="1933"/>
        <item x="2736"/>
        <item x="1823"/>
        <item x="2398"/>
        <item x="1630"/>
        <item x="2695"/>
        <item x="1577"/>
        <item x="3195"/>
        <item x="865"/>
        <item x="2295"/>
        <item x="3174"/>
        <item x="2134"/>
        <item x="1997"/>
        <item x="1866"/>
        <item x="1888"/>
        <item x="1704"/>
        <item x="1286"/>
        <item x="2317"/>
        <item x="446"/>
        <item x="1697"/>
        <item x="1949"/>
        <item x="2969"/>
        <item x="445"/>
        <item x="1052"/>
        <item x="1836"/>
        <item x="1476"/>
        <item x="2971"/>
        <item x="2387"/>
        <item x="1228"/>
        <item x="3137"/>
        <item x="594"/>
        <item x="1250"/>
        <item x="2351"/>
        <item x="444"/>
        <item x="3135"/>
        <item x="345"/>
        <item x="2365"/>
        <item x="2583"/>
        <item x="994"/>
        <item x="1368"/>
        <item x="850"/>
        <item x="782"/>
        <item x="730"/>
        <item x="1206"/>
        <item x="653"/>
        <item x="308"/>
        <item x="443"/>
        <item x="2046"/>
        <item x="2902"/>
        <item x="3247"/>
        <item x="344"/>
        <item x="2608"/>
        <item x="3127"/>
        <item x="3186"/>
        <item x="2911"/>
        <item x="494"/>
        <item x="536"/>
        <item x="2319"/>
        <item x="1261"/>
        <item x="2685"/>
        <item x="1897"/>
        <item x="2049"/>
        <item x="138"/>
        <item x="2521"/>
        <item x="2382"/>
        <item x="2537"/>
        <item x="1855"/>
        <item x="2124"/>
        <item x="377"/>
        <item x="828"/>
        <item x="1797"/>
        <item x="2073"/>
        <item x="1436"/>
        <item x="2925"/>
        <item x="3094"/>
        <item x="2003"/>
        <item x="2315"/>
        <item x="2699"/>
        <item x="1525"/>
        <item x="2727"/>
        <item x="2628"/>
        <item x="1936"/>
        <item x="2906"/>
        <item x="846"/>
        <item x="934"/>
        <item x="156"/>
        <item x="2653"/>
        <item x="1580"/>
        <item x="728"/>
        <item x="592"/>
        <item x="1688"/>
        <item x="376"/>
        <item x="187"/>
        <item x="2551"/>
        <item x="249"/>
        <item x="137"/>
        <item x="2644"/>
        <item x="727"/>
        <item x="591"/>
        <item x="493"/>
        <item x="2290"/>
        <item x="590"/>
        <item x="1633"/>
        <item x="726"/>
        <item x="793"/>
        <item x="652"/>
        <item x="1178"/>
        <item x="1720"/>
        <item x="535"/>
        <item x="104"/>
        <item x="2325"/>
        <item x="3264"/>
        <item x="5"/>
        <item x="3273"/>
        <item x="276"/>
        <item x="723"/>
        <item x="48"/>
        <item x="3087"/>
        <item x="248"/>
        <item x="2657"/>
        <item x="2944"/>
        <item x="2011"/>
        <item x="2450"/>
        <item x="2293"/>
        <item x="2204"/>
        <item x="186"/>
        <item x="2558"/>
        <item x="863"/>
        <item x="1249"/>
        <item x="1764"/>
        <item x="1037"/>
        <item x="306"/>
        <item x="819"/>
        <item x="1685"/>
        <item x="410"/>
        <item x="1910"/>
        <item x="1599"/>
        <item x="789"/>
        <item x="2065"/>
        <item x="1509"/>
        <item x="2162"/>
        <item x="853"/>
        <item x="2595"/>
        <item x="3246"/>
        <item x="3152"/>
        <item x="2452"/>
        <item x="2340"/>
        <item x="1778"/>
        <item x="1942"/>
        <item x="279"/>
        <item x="3022"/>
        <item x="2669"/>
        <item x="34"/>
        <item x="1242"/>
        <item x="953"/>
        <item x="2095"/>
        <item x="2298"/>
        <item x="785"/>
        <item x="1870"/>
        <item x="977"/>
        <item x="1376"/>
        <item x="1419"/>
        <item x="2544"/>
        <item x="1967"/>
        <item x="733"/>
        <item x="2891"/>
        <item x="2241"/>
        <item x="89"/>
        <item x="346"/>
        <item x="2942"/>
        <item x="3104"/>
        <item x="2464"/>
        <item x="2956"/>
        <item x="882"/>
        <item x="1358"/>
        <item x="595"/>
        <item x="2662"/>
        <item x="277"/>
        <item x="2089"/>
        <item x="2072"/>
        <item x="2092"/>
        <item x="2215"/>
        <item x="2264"/>
        <item x="2517"/>
        <item x="2263"/>
        <item x="1152"/>
        <item x="729"/>
        <item x="1140"/>
        <item x="2018"/>
        <item x="1710"/>
        <item x="1159"/>
        <item x="1841"/>
        <item x="2201"/>
        <item x="3291"/>
        <item x="1629"/>
        <item x="1104"/>
        <item x="492"/>
        <item x="879"/>
        <item x="847"/>
        <item x="136"/>
        <item x="781"/>
        <item x="2888"/>
        <item x="1532"/>
        <item x="1232"/>
        <item x="40"/>
        <item x="185"/>
        <item x="1333"/>
        <item x="832"/>
        <item x="2052"/>
        <item x="1873"/>
        <item x="1063"/>
        <item x="3183"/>
        <item x="899"/>
        <item x="3162"/>
        <item x="1728"/>
        <item x="905"/>
        <item x="31"/>
        <item x="1241"/>
        <item x="1284"/>
        <item x="1351"/>
        <item x="66"/>
        <item x="3179"/>
        <item x="1292"/>
        <item x="2749"/>
        <item x="1835"/>
        <item x="1518"/>
        <item x="2538"/>
        <item x="530"/>
        <item x="2995"/>
        <item x="1913"/>
        <item x="1826"/>
        <item x="2232"/>
        <item x="2557"/>
        <item x="1693"/>
        <item x="1458"/>
        <item x="910"/>
        <item x="2291"/>
        <item x="3081"/>
        <item x="1481"/>
        <item x="1665"/>
        <item x="405"/>
        <item x="2877"/>
        <item x="830"/>
        <item x="102"/>
        <item x="529"/>
        <item x="3124"/>
        <item x="3003"/>
        <item x="1596"/>
        <item x="2428"/>
        <item x="1324"/>
        <item x="3098"/>
        <item x="2847"/>
        <item x="2247"/>
        <item x="1123"/>
        <item x="1002"/>
        <item x="1309"/>
        <item x="1184"/>
        <item x="527"/>
        <item x="487"/>
        <item x="715"/>
        <item x="273"/>
        <item x="1247"/>
        <item x="1960"/>
        <item x="1390"/>
        <item x="1155"/>
        <item x="1912"/>
        <item x="1092"/>
        <item x="2768"/>
        <item x="1357"/>
        <item x="47"/>
        <item x="404"/>
        <item x="641"/>
        <item x="116"/>
        <item x="842"/>
        <item x="1881"/>
        <item x="2101"/>
        <item x="1395"/>
        <item x="1169"/>
        <item x="151"/>
        <item x="2811"/>
        <item x="2510"/>
        <item x="215"/>
        <item x="63"/>
        <item x="957"/>
        <item x="484"/>
        <item x="1154"/>
        <item x="1924"/>
        <item x="2378"/>
        <item x="714"/>
        <item x="2619"/>
        <item x="2741"/>
        <item x="584"/>
        <item x="1638"/>
        <item x="211"/>
        <item x="3005"/>
        <item x="2886"/>
        <item x="2720"/>
        <item x="1257"/>
        <item x="1537"/>
        <item x="1991"/>
        <item x="3066"/>
        <item x="1362"/>
        <item x="1045"/>
        <item x="270"/>
        <item x="1775"/>
        <item x="773"/>
        <item x="1726"/>
        <item x="2985"/>
        <item x="713"/>
        <item x="3159"/>
        <item x="1566"/>
        <item x="2275"/>
        <item x="1276"/>
        <item x="1017"/>
        <item x="437"/>
        <item x="2585"/>
        <item x="2342"/>
        <item x="1415"/>
        <item x="483"/>
        <item x="1060"/>
        <item x="1157"/>
        <item x="2507"/>
        <item x="925"/>
        <item x="637"/>
        <item x="480"/>
        <item x="3027"/>
        <item x="712"/>
        <item x="951"/>
        <item x="2801"/>
        <item x="1267"/>
        <item x="2331"/>
        <item x="1605"/>
        <item x="1451"/>
        <item x="149"/>
        <item x="57"/>
        <item x="1010"/>
        <item x="2725"/>
        <item x="2301"/>
        <item x="1681"/>
        <item x="1100"/>
        <item x="56"/>
        <item x="3221"/>
        <item x="636"/>
        <item x="3140"/>
        <item x="1723"/>
        <item x="2795"/>
        <item x="1259"/>
        <item x="2053"/>
        <item x="852"/>
        <item x="479"/>
        <item x="2950"/>
        <item x="2983"/>
        <item x="2361"/>
        <item x="1478"/>
        <item x="3058"/>
        <item x="188"/>
        <item x="581"/>
        <item x="2650"/>
        <item x="766"/>
        <item x="174"/>
        <item x="1737"/>
        <item x="298"/>
        <item x="399"/>
        <item x="2144"/>
        <item x="433"/>
        <item x="1851"/>
        <item x="976"/>
        <item x="739"/>
        <item x="3238"/>
        <item x="2731"/>
        <item x="1090"/>
        <item x="2409"/>
        <item x="2716"/>
        <item x="241"/>
        <item x="3240"/>
        <item x="1869"/>
        <item x="240"/>
        <item x="432"/>
        <item x="1804"/>
        <item x="1015"/>
        <item x="874"/>
        <item x="3289"/>
        <item x="2192"/>
        <item x="3068"/>
        <item x="1694"/>
        <item x="145"/>
        <item x="2572"/>
        <item x="1027"/>
        <item x="2033"/>
        <item x="1014"/>
        <item x="826"/>
        <item x="2419"/>
        <item x="762"/>
        <item x="519"/>
        <item x="2965"/>
        <item x="3250"/>
        <item x="1356"/>
        <item x="2211"/>
        <item x="39"/>
        <item x="45"/>
        <item x="1028"/>
        <item x="1781"/>
        <item x="761"/>
        <item x="2490"/>
        <item x="2103"/>
        <item x="1757"/>
        <item x="1106"/>
        <item x="2800"/>
        <item x="1330"/>
        <item x="2769"/>
        <item x="2265"/>
        <item x="1404"/>
        <item x="1812"/>
        <item x="704"/>
        <item x="2157"/>
        <item x="2268"/>
        <item x="263"/>
        <item x="1719"/>
        <item x="909"/>
        <item x="908"/>
        <item x="759"/>
        <item x="2374"/>
        <item x="1558"/>
        <item x="1463"/>
        <item x="2851"/>
        <item x="631"/>
        <item x="2153"/>
        <item x="2598"/>
        <item x="262"/>
        <item x="1487"/>
        <item x="1948"/>
        <item x="517"/>
        <item x="2555"/>
        <item x="334"/>
        <item x="516"/>
        <item x="2127"/>
        <item x="3241"/>
        <item x="2821"/>
        <item x="1150"/>
        <item x="1335"/>
        <item x="2945"/>
        <item x="2385"/>
        <item x="3006"/>
        <item x="1429"/>
        <item x="1890"/>
        <item x="1992"/>
        <item x="869"/>
        <item x="758"/>
        <item x="1201"/>
        <item x="2473"/>
        <item x="295"/>
        <item x="2416"/>
        <item x="2239"/>
        <item x="1235"/>
        <item x="11"/>
        <item x="427"/>
        <item x="1642"/>
        <item x="1847"/>
        <item x="2254"/>
        <item x="3020"/>
        <item x="1111"/>
        <item x="396"/>
        <item x="1895"/>
        <item x="294"/>
        <item x="1505"/>
        <item x="1265"/>
        <item x="1530"/>
        <item x="2390"/>
        <item x="3194"/>
        <item x="1567"/>
        <item x="3288"/>
        <item x="144"/>
        <item x="173"/>
        <item x="1843"/>
        <item x="171"/>
        <item x="2894"/>
        <item x="2613"/>
        <item x="202"/>
        <item x="1350"/>
        <item x="698"/>
        <item x="1220"/>
        <item x="1468"/>
        <item x="1951"/>
        <item x="817"/>
        <item x="2245"/>
        <item x="1999"/>
        <item x="2005"/>
        <item x="1557"/>
        <item x="2855"/>
        <item x="1383"/>
        <item x="2735"/>
        <item x="1911"/>
        <item x="2774"/>
        <item x="848"/>
        <item x="2074"/>
        <item x="2284"/>
        <item x="1219"/>
        <item x="1796"/>
        <item x="1782"/>
        <item x="2499"/>
        <item x="2686"/>
        <item x="2001"/>
        <item x="1595"/>
        <item x="2063"/>
        <item x="2386"/>
        <item x="697"/>
        <item x="2240"/>
        <item x="1872"/>
        <item x="921"/>
        <item x="2783"/>
        <item x="1107"/>
        <item x="366"/>
        <item x="3253"/>
        <item x="2639"/>
        <item x="2638"/>
        <item x="2637"/>
        <item x="2307"/>
        <item x="2890"/>
        <item x="623"/>
        <item x="512"/>
        <item x="2702"/>
        <item x="2108"/>
        <item x="1850"/>
        <item x="1116"/>
        <item x="2394"/>
        <item x="1652"/>
        <item x="2104"/>
        <item x="2758"/>
        <item x="1883"/>
        <item x="2642"/>
        <item x="1373"/>
        <item x="236"/>
        <item x="1795"/>
        <item x="1635"/>
        <item x="2607"/>
        <item x="2358"/>
        <item x="2802"/>
        <item x="1501"/>
        <item x="1742"/>
        <item x="914"/>
        <item x="1274"/>
        <item x="2938"/>
        <item x="1904"/>
        <item x="2636"/>
        <item x="2328"/>
        <item x="2058"/>
        <item x="2889"/>
        <item x="1494"/>
        <item x="2411"/>
        <item x="1575"/>
        <item x="1445"/>
        <item x="2846"/>
        <item x="2458"/>
        <item x="755"/>
        <item x="1939"/>
        <item x="2376"/>
        <item x="2677"/>
        <item x="291"/>
        <item x="233"/>
        <item x="2278"/>
        <item x="1555"/>
        <item x="2498"/>
        <item x="2748"/>
        <item x="201"/>
        <item x="1289"/>
        <item x="2654"/>
        <item x="1424"/>
        <item x="232"/>
        <item x="99"/>
        <item x="362"/>
        <item x="38"/>
        <item x="17"/>
        <item x="1578"/>
        <item x="2078"/>
        <item x="2962"/>
        <item x="1089"/>
        <item x="3103"/>
        <item x="998"/>
        <item x="2088"/>
        <item x="621"/>
        <item x="3257"/>
        <item x="857"/>
        <item x="1743"/>
        <item x="687"/>
        <item x="2678"/>
        <item x="685"/>
        <item x="464"/>
        <item x="2668"/>
        <item x="619"/>
        <item x="3267"/>
        <item x="9"/>
        <item x="112"/>
        <item x="2171"/>
        <item x="1516"/>
        <item x="3023"/>
        <item x="1314"/>
        <item x="2470"/>
        <item x="1857"/>
        <item x="97"/>
        <item x="230"/>
        <item x="2324"/>
        <item x="3129"/>
        <item x="507"/>
        <item x="1585"/>
        <item x="2137"/>
        <item x="389"/>
        <item x="618"/>
        <item x="2559"/>
        <item x="3153"/>
        <item x="462"/>
        <item x="2676"/>
        <item x="2700"/>
        <item x="2093"/>
        <item x="1914"/>
        <item x="683"/>
        <item x="3093"/>
        <item x="2833"/>
        <item x="1972"/>
        <item x="3053"/>
        <item x="1669"/>
        <item x="1012"/>
        <item x="616"/>
        <item x="1316"/>
        <item x="997"/>
        <item x="2798"/>
        <item x="1658"/>
        <item x="829"/>
        <item x="2335"/>
        <item x="1493"/>
        <item x="1944"/>
        <item x="2764"/>
        <item x="2562"/>
        <item x="2255"/>
        <item x="23"/>
        <item x="1484"/>
        <item x="125"/>
        <item x="2530"/>
        <item x="2977"/>
        <item x="1645"/>
        <item x="612"/>
        <item x="795"/>
        <item x="3075"/>
        <item x="94"/>
        <item x="2616"/>
        <item x="680"/>
        <item x="2611"/>
        <item x="1984"/>
        <item x="1397"/>
        <item x="2513"/>
        <item x="2457"/>
        <item x="1196"/>
        <item x="387"/>
        <item x="2876"/>
        <item x="2947"/>
        <item x="2432"/>
        <item x="2493"/>
        <item x="1450"/>
        <item x="677"/>
        <item x="2220"/>
        <item x="1065"/>
        <item x="676"/>
        <item x="1654"/>
        <item x="1978"/>
        <item x="1496"/>
        <item x="70"/>
        <item x="2178"/>
        <item x="3060"/>
        <item x="141"/>
        <item x="1917"/>
        <item x="1225"/>
        <item x="2040"/>
        <item x="2497"/>
        <item x="2280"/>
        <item x="1684"/>
        <item x="123"/>
        <item x="1838"/>
        <item x="1808"/>
        <item x="1410"/>
        <item x="3078"/>
        <item x="1539"/>
        <item x="503"/>
        <item x="2862"/>
        <item x="1724"/>
        <item x="1007"/>
        <item x="1640"/>
        <item x="607"/>
        <item x="1700"/>
        <item x="1041"/>
        <item x="2722"/>
        <item x="1172"/>
        <item x="37"/>
        <item x="1431"/>
        <item x="3207"/>
        <item x="2898"/>
        <item x="2360"/>
        <item x="2443"/>
        <item x="195"/>
        <item x="226"/>
        <item x="1846"/>
        <item x="2553"/>
        <item x="2822"/>
        <item x="502"/>
        <item x="554"/>
        <item x="3024"/>
        <item x="805"/>
        <item x="1166"/>
        <item x="1927"/>
        <item x="1338"/>
        <item x="1754"/>
        <item x="2130"/>
        <item x="2380"/>
        <item x="978"/>
        <item x="877"/>
        <item x="1203"/>
        <item x="2574"/>
        <item x="3219"/>
        <item x="2623"/>
        <item x="604"/>
        <item x="2213"/>
        <item x="1149"/>
        <item x="2266"/>
        <item x="313"/>
        <item x="1831"/>
        <item x="2926"/>
        <item x="1310"/>
        <item x="1844"/>
        <item x="551"/>
        <item x="1623"/>
        <item x="192"/>
        <item x="1701"/>
        <item x="1887"/>
        <item x="2991"/>
        <item x="1780"/>
        <item x="1336"/>
        <item x="1587"/>
        <item x="1375"/>
        <item x="2136"/>
        <item x="1074"/>
        <item x="1990"/>
        <item x="2990"/>
        <item x="2243"/>
        <item x="855"/>
        <item x="1819"/>
        <item x="2740"/>
        <item x="1988"/>
        <item x="862"/>
        <item x="416"/>
        <item x="2076"/>
        <item x="92"/>
        <item x="91"/>
        <item x="2706"/>
        <item x="1864"/>
        <item x="947"/>
        <item x="3212"/>
        <item x="1434"/>
        <item x="600"/>
        <item x="2630"/>
        <item x="3116"/>
        <item x="2451"/>
        <item x="663"/>
        <item x="2967"/>
        <item x="2649"/>
        <item x="2329"/>
        <item x="1582"/>
        <item x="2030"/>
        <item x="3125"/>
        <item x="2258"/>
        <item x="895"/>
        <item x="2614"/>
        <item x="546"/>
        <item x="964"/>
        <item x="3251"/>
        <item x="2158"/>
        <item x="2761"/>
        <item x="1281"/>
        <item x="1848"/>
        <item x="1561"/>
        <item x="839"/>
        <item x="1598"/>
        <item x="2504"/>
        <item x="1"/>
        <item x="1064"/>
        <item x="2660"/>
        <item x="1421"/>
        <item x="541"/>
        <item x="2350"/>
        <item x="2612"/>
        <item x="1903"/>
        <item x="449"/>
        <item x="2503"/>
        <item x="1929"/>
        <item x="315"/>
        <item x="2299"/>
        <item x="379"/>
        <item x="2810"/>
        <item x="2710"/>
        <item x="314"/>
        <item x="992"/>
        <item x="2756"/>
        <item x="1491"/>
        <item x="746"/>
        <item x="2188"/>
        <item x="650"/>
        <item x="2580"/>
        <item x="1559"/>
        <item x="2110"/>
        <item x="2431"/>
        <item x="155"/>
        <item x="3168"/>
        <item x="1584"/>
        <item x="2276"/>
        <item x="933"/>
        <item x="409"/>
        <item x="3184"/>
        <item x="1346"/>
        <item x="2996"/>
        <item x="408"/>
        <item x="375"/>
        <item x="2837"/>
        <item x="2489"/>
        <item x="1208"/>
        <item x="1377"/>
        <item x="59"/>
        <item x="780"/>
        <item x="343"/>
        <item x="1464"/>
        <item x="2693"/>
        <item x="1517"/>
        <item x="2009"/>
        <item x="1340"/>
        <item x="2081"/>
        <item x="2806"/>
        <item x="2312"/>
        <item x="1894"/>
        <item x="2519"/>
        <item x="1810"/>
        <item x="2863"/>
        <item x="2352"/>
        <item x="2853"/>
        <item x="1345"/>
        <item x="1414"/>
        <item x="1197"/>
        <item x="1818"/>
        <item x="1033"/>
        <item x="3001"/>
        <item x="649"/>
        <item x="1011"/>
        <item x="1067"/>
        <item x="1497"/>
        <item x="1985"/>
        <item x="1934"/>
        <item x="1541"/>
        <item x="1296"/>
        <item x="275"/>
        <item x="154"/>
        <item x="103"/>
        <item x="77"/>
        <item x="1551"/>
        <item x="1833"/>
        <item x="1046"/>
        <item x="1444"/>
        <item x="491"/>
        <item x="2500"/>
        <item x="2392"/>
        <item x="1854"/>
        <item x="3071"/>
        <item x="2915"/>
        <item x="2302"/>
        <item x="1926"/>
        <item x="1278"/>
        <item x="3228"/>
        <item x="1030"/>
        <item x="901"/>
        <item x="118"/>
        <item x="1535"/>
        <item x="534"/>
        <item x="12"/>
        <item x="1531"/>
        <item x="589"/>
        <item x="2314"/>
        <item x="3274"/>
        <item x="3052"/>
        <item x="2522"/>
        <item x="898"/>
        <item x="2920"/>
        <item x="860"/>
        <item x="2684"/>
        <item x="754"/>
        <item x="2582"/>
        <item x="2135"/>
        <item x="1968"/>
        <item x="1666"/>
        <item x="1839"/>
        <item x="342"/>
        <item x="1413"/>
        <item x="1371"/>
        <item x="1696"/>
        <item x="1268"/>
        <item x="724"/>
        <item x="184"/>
        <item x="533"/>
        <item x="1733"/>
        <item x="2120"/>
        <item x="2816"/>
        <item x="2812"/>
        <item x="150"/>
        <item x="95"/>
        <item x="2817"/>
        <item x="67"/>
        <item x="798"/>
        <item x="797"/>
        <item x="794"/>
        <item x="88"/>
        <item x="1062"/>
        <item x="779"/>
        <item x="532"/>
        <item x="648"/>
        <item x="407"/>
        <item x="341"/>
        <item x="246"/>
        <item x="2321"/>
        <item x="183"/>
        <item x="135"/>
        <item x="2839"/>
        <item x="1791"/>
        <item x="2304"/>
        <item x="245"/>
        <item x="2713"/>
        <item x="1277"/>
        <item x="1143"/>
        <item x="1003"/>
        <item x="1098"/>
        <item x="2901"/>
        <item x="2692"/>
        <item x="2618"/>
        <item x="3082"/>
        <item x="1961"/>
        <item x="182"/>
        <item x="1034"/>
        <item x="904"/>
        <item x="1981"/>
        <item x="217"/>
        <item x="3141"/>
        <item x="2036"/>
        <item x="3054"/>
        <item x="2739"/>
        <item x="3161"/>
        <item x="3278"/>
        <item x="1512"/>
        <item x="1214"/>
        <item x="859"/>
        <item x="722"/>
        <item x="2207"/>
        <item x="1811"/>
        <item x="721"/>
        <item x="531"/>
        <item x="2778"/>
        <item x="2697"/>
        <item x="588"/>
        <item x="720"/>
        <item x="1370"/>
        <item x="274"/>
        <item x="2955"/>
        <item x="647"/>
        <item x="949"/>
        <item x="30"/>
        <item x="2577"/>
        <item x="881"/>
        <item x="1899"/>
        <item x="3111"/>
        <item x="3222"/>
        <item x="2449"/>
        <item x="3131"/>
        <item x="134"/>
        <item x="2197"/>
        <item x="2982"/>
        <item x="1332"/>
        <item x="1270"/>
        <item x="1741"/>
        <item x="1918"/>
        <item x="2980"/>
        <item x="719"/>
        <item x="1190"/>
        <item x="2533"/>
        <item x="2978"/>
        <item x="2548"/>
        <item x="1868"/>
        <item x="442"/>
        <item x="1523"/>
        <item x="778"/>
        <item x="1699"/>
        <item x="65"/>
        <item x="2414"/>
        <item x="801"/>
        <item x="1952"/>
        <item x="1586"/>
        <item x="646"/>
        <item x="718"/>
        <item x="891"/>
        <item x="490"/>
        <item x="406"/>
        <item x="645"/>
        <item x="3136"/>
        <item x="2422"/>
        <item x="2022"/>
        <item x="1490"/>
        <item x="1293"/>
        <item x="181"/>
        <item x="777"/>
        <item x="2599"/>
        <item x="489"/>
        <item x="441"/>
        <item x="2852"/>
        <item x="2627"/>
        <item x="3170"/>
        <item x="2940"/>
        <item x="903"/>
        <item x="1655"/>
        <item x="1475"/>
        <item x="1993"/>
        <item x="1896"/>
        <item x="1418"/>
        <item x="1740"/>
        <item x="1138"/>
        <item x="1387"/>
        <item x="2680"/>
        <item x="1427"/>
        <item x="3091"/>
        <item x="2930"/>
        <item x="2075"/>
        <item x="1511"/>
        <item x="1880"/>
        <item x="1170"/>
        <item x="810"/>
        <item x="1134"/>
        <item x="587"/>
        <item x="244"/>
        <item x="1829"/>
        <item x="1677"/>
        <item x="644"/>
        <item x="1639"/>
        <item x="1816"/>
        <item x="886"/>
        <item x="2393"/>
        <item x="1935"/>
        <item x="1958"/>
        <item x="1607"/>
        <item x="1189"/>
        <item x="1139"/>
        <item x="942"/>
        <item x="1177"/>
        <item x="3280"/>
        <item x="3260"/>
        <item x="2541"/>
        <item x="1066"/>
        <item x="528"/>
        <item x="838"/>
        <item x="890"/>
        <item x="348"/>
        <item x="2640"/>
        <item x="2085"/>
        <item x="2216"/>
        <item x="1945"/>
        <item x="2060"/>
        <item x="717"/>
        <item x="2631"/>
        <item x="1815"/>
        <item x="1080"/>
        <item x="29"/>
        <item x="1402"/>
        <item x="1023"/>
        <item x="586"/>
        <item x="1840"/>
        <item x="1963"/>
        <item x="2709"/>
        <item x="2249"/>
        <item x="340"/>
        <item x="2288"/>
        <item x="1117"/>
        <item x="1339"/>
        <item x="2549"/>
        <item x="1240"/>
        <item x="1716"/>
        <item x="3226"/>
        <item x="1254"/>
        <item x="585"/>
        <item x="305"/>
        <item x="2563"/>
        <item x="2217"/>
        <item x="831"/>
        <item x="716"/>
        <item x="643"/>
        <item x="2545"/>
        <item x="1604"/>
        <item x="1651"/>
        <item x="1258"/>
        <item x="1101"/>
        <item x="1260"/>
        <item x="488"/>
        <item x="440"/>
        <item x="2928"/>
        <item x="1790"/>
        <item x="1331"/>
        <item x="1188"/>
        <item x="1070"/>
        <item x="922"/>
        <item x="153"/>
        <item x="2191"/>
        <item x="2079"/>
        <item x="1875"/>
        <item x="1738"/>
        <item x="1571"/>
        <item x="2370"/>
        <item x="1432"/>
        <item x="776"/>
        <item x="2708"/>
        <item x="970"/>
        <item x="2468"/>
        <item x="2527"/>
        <item x="64"/>
        <item x="3169"/>
        <item x="1867"/>
        <item x="2705"/>
        <item x="3286"/>
        <item x="3119"/>
        <item x="1898"/>
        <item x="1223"/>
        <item x="2610"/>
        <item x="2455"/>
        <item x="2528"/>
        <item x="2505"/>
        <item x="2550"/>
        <item x="1073"/>
        <item x="1069"/>
        <item x="1613"/>
        <item x="815"/>
        <item x="1158"/>
        <item x="1097"/>
        <item x="775"/>
        <item x="2652"/>
        <item x="1486"/>
        <item x="2775"/>
        <item x="1205"/>
        <item x="893"/>
        <item x="1550"/>
        <item x="2724"/>
        <item x="1465"/>
        <item x="2593"/>
        <item x="814"/>
        <item x="3070"/>
        <item x="2908"/>
        <item x="800"/>
        <item x="902"/>
        <item x="642"/>
        <item x="180"/>
        <item x="1565"/>
        <item x="2976"/>
        <item x="374"/>
        <item x="216"/>
        <item x="133"/>
        <item x="87"/>
        <item x="1713"/>
        <item x="58"/>
        <item x="1977"/>
        <item x="2682"/>
        <item x="2274"/>
        <item x="1321"/>
        <item x="2663"/>
        <item x="486"/>
        <item x="373"/>
        <item x="272"/>
        <item x="403"/>
        <item x="485"/>
        <item x="28"/>
        <item x="990"/>
        <item x="1068"/>
        <item x="339"/>
        <item x="152"/>
        <item x="2253"/>
        <item x="2353"/>
        <item x="2771"/>
        <item x="2347"/>
        <item x="926"/>
        <item x="1983"/>
        <item x="2102"/>
        <item x="2865"/>
        <item x="2322"/>
        <item x="2327"/>
        <item x="526"/>
        <item x="2946"/>
        <item x="1906"/>
        <item x="179"/>
        <item x="3199"/>
        <item x="2835"/>
        <item x="2604"/>
        <item x="1569"/>
        <item x="1222"/>
        <item x="2172"/>
        <item x="774"/>
        <item x="438"/>
        <item x="1664"/>
        <item x="929"/>
        <item x="2000"/>
        <item x="1160"/>
        <item x="2084"/>
        <item x="1802"/>
        <item x="2916"/>
        <item x="980"/>
        <item x="2320"/>
        <item x="1817"/>
        <item x="3148"/>
        <item x="1739"/>
        <item x="1061"/>
        <item x="2617"/>
        <item x="1862"/>
        <item x="2870"/>
        <item x="2377"/>
        <item x="963"/>
        <item x="3243"/>
        <item x="304"/>
        <item x="1538"/>
        <item x="1147"/>
        <item x="178"/>
        <item x="2587"/>
        <item x="2205"/>
        <item x="214"/>
        <item x="525"/>
        <item x="1572"/>
        <item x="2520"/>
        <item x="3233"/>
        <item x="1304"/>
        <item x="1412"/>
        <item x="1051"/>
        <item x="640"/>
        <item x="2133"/>
        <item x="213"/>
        <item x="2734"/>
        <item x="2150"/>
        <item x="212"/>
        <item x="303"/>
        <item x="1663"/>
        <item x="3144"/>
        <item x="271"/>
        <item x="302"/>
        <item x="117"/>
        <item x="101"/>
        <item x="2023"/>
        <item x="1893"/>
        <item x="1786"/>
        <item x="524"/>
        <item x="928"/>
        <item x="1019"/>
        <item x="2031"/>
        <item x="1834"/>
        <item x="2994"/>
        <item x="1609"/>
        <item x="1676"/>
        <item x="1619"/>
        <item x="1113"/>
        <item x="523"/>
        <item x="2097"/>
        <item x="880"/>
        <item x="1006"/>
        <item x="2354"/>
        <item x="2486"/>
        <item x="3220"/>
        <item x="2805"/>
        <item x="2309"/>
        <item x="1695"/>
        <item x="1443"/>
        <item x="639"/>
        <item x="1828"/>
        <item x="2294"/>
        <item x="1727"/>
        <item x="1514"/>
        <item x="2122"/>
        <item x="372"/>
        <item x="243"/>
        <item x="1703"/>
        <item x="2413"/>
        <item x="2793"/>
        <item x="2338"/>
        <item x="371"/>
        <item x="269"/>
        <item x="1892"/>
        <item x="772"/>
        <item x="2972"/>
        <item x="1502"/>
        <item x="2997"/>
        <item x="1863"/>
        <item x="2626"/>
        <item x="132"/>
        <item x="210"/>
        <item x="177"/>
        <item x="3145"/>
        <item x="402"/>
        <item x="583"/>
        <item x="771"/>
        <item x="242"/>
        <item x="827"/>
        <item x="1766"/>
        <item x="268"/>
        <item x="2703"/>
        <item x="3065"/>
        <item x="2861"/>
        <item x="2659"/>
        <item x="834"/>
        <item x="1237"/>
        <item x="2242"/>
        <item x="2571"/>
        <item x="1416"/>
        <item x="1612"/>
        <item x="1671"/>
        <item x="1885"/>
        <item x="841"/>
        <item x="940"/>
        <item x="2804"/>
        <item x="482"/>
        <item x="638"/>
        <item x="3138"/>
        <item x="2856"/>
        <item x="1213"/>
        <item x="338"/>
        <item x="1807"/>
        <item x="1452"/>
        <item x="1649"/>
        <item x="2602"/>
        <item x="1814"/>
        <item x="3193"/>
        <item x="2624"/>
        <item x="1692"/>
        <item x="209"/>
        <item x="989"/>
        <item x="1275"/>
        <item x="769"/>
        <item x="1001"/>
        <item x="2055"/>
        <item x="2039"/>
        <item x="4"/>
        <item x="3047"/>
        <item x="436"/>
        <item x="3107"/>
        <item x="818"/>
        <item x="2285"/>
        <item x="435"/>
        <item x="2620"/>
        <item x="1473"/>
        <item x="337"/>
        <item x="3185"/>
        <item x="2478"/>
        <item x="2698"/>
        <item x="2567"/>
        <item x="2408"/>
        <item x="2115"/>
        <item x="27"/>
        <item x="2961"/>
        <item x="26"/>
        <item x="1648"/>
        <item x="1072"/>
        <item x="2125"/>
        <item x="2923"/>
        <item x="208"/>
        <item x="2655"/>
        <item x="3033"/>
        <item x="2051"/>
        <item x="2824"/>
        <item x="2511"/>
        <item x="1568"/>
        <item x="2477"/>
        <item x="3042"/>
        <item x="267"/>
        <item x="266"/>
        <item x="1239"/>
        <item x="3181"/>
        <item x="1662"/>
        <item x="582"/>
        <item x="1204"/>
        <item x="2149"/>
        <item x="768"/>
        <item x="207"/>
        <item x="2488"/>
        <item x="3026"/>
        <item x="2146"/>
        <item x="2094"/>
        <item x="996"/>
        <item x="100"/>
        <item x="1114"/>
        <item x="2410"/>
        <item x="3242"/>
        <item x="1384"/>
        <item x="1471"/>
        <item x="1212"/>
        <item x="3213"/>
        <item x="2986"/>
        <item x="2539"/>
        <item x="2459"/>
        <item x="1091"/>
        <item x="46"/>
        <item x="2420"/>
        <item x="1137"/>
        <item x="3211"/>
        <item x="176"/>
        <item x="1884"/>
        <item x="2755"/>
        <item x="301"/>
        <item x="1341"/>
        <item x="1180"/>
        <item x="2043"/>
        <item x="2998"/>
        <item x="876"/>
        <item x="2536"/>
        <item x="2564"/>
        <item x="2790"/>
        <item x="148"/>
        <item x="825"/>
        <item x="1303"/>
        <item x="1748"/>
        <item x="1022"/>
        <item x="3101"/>
        <item x="2140"/>
        <item x="2375"/>
        <item x="955"/>
        <item x="2634"/>
        <item x="858"/>
        <item x="2904"/>
        <item x="2516"/>
        <item x="808"/>
        <item x="1675"/>
        <item x="1124"/>
        <item x="1702"/>
        <item x="2044"/>
        <item x="2674"/>
        <item x="3290"/>
        <item x="3044"/>
        <item x="3236"/>
        <item x="2641"/>
        <item x="2784"/>
        <item x="2326"/>
        <item x="1722"/>
        <item x="2423"/>
        <item x="2569"/>
        <item x="1708"/>
        <item x="2121"/>
        <item x="1044"/>
        <item x="3230"/>
        <item x="2868"/>
        <item x="1480"/>
        <item x="401"/>
        <item x="2843"/>
        <item x="2027"/>
        <item x="1707"/>
        <item x="1928"/>
        <item x="1579"/>
        <item x="3196"/>
        <item x="2454"/>
        <item x="537"/>
        <item x="147"/>
        <item x="2270"/>
        <item x="875"/>
        <item x="1966"/>
        <item x="55"/>
        <item x="2951"/>
        <item x="3031"/>
        <item x="2666"/>
        <item x="2776"/>
        <item x="2586"/>
        <item x="172"/>
        <item x="522"/>
        <item x="1672"/>
        <item x="1361"/>
        <item x="1133"/>
        <item x="146"/>
        <item x="205"/>
        <item x="336"/>
        <item x="76"/>
        <item x="1386"/>
        <item x="1455"/>
        <item x="400"/>
        <item x="521"/>
        <item x="1650"/>
        <item x="1238"/>
        <item x="824"/>
        <item x="1678"/>
        <item x="2026"/>
        <item x="398"/>
        <item x="307"/>
        <item x="2126"/>
        <item x="397"/>
        <item x="434"/>
        <item x="1768"/>
        <item x="2114"/>
        <item x="1076"/>
        <item x="710"/>
        <item x="1761"/>
        <item x="2931"/>
        <item x="1086"/>
        <item x="1498"/>
        <item x="906"/>
        <item x="765"/>
        <item x="2632"/>
        <item x="477"/>
        <item x="476"/>
        <item x="2687"/>
        <item x="2310"/>
        <item x="1856"/>
        <item x="1730"/>
        <item x="2907"/>
        <item x="1128"/>
        <item x="1777"/>
        <item x="1631"/>
        <item x="1318"/>
        <item x="2269"/>
        <item x="709"/>
        <item x="966"/>
        <item x="1426"/>
        <item x="3097"/>
        <item x="2165"/>
        <item x="2895"/>
        <item x="708"/>
        <item x="580"/>
        <item x="2430"/>
        <item x="2068"/>
        <item x="3096"/>
        <item x="264"/>
        <item x="2552"/>
        <item x="86"/>
        <item x="3083"/>
        <item x="3143"/>
        <item x="2117"/>
        <item x="962"/>
        <item x="1879"/>
        <item x="2357"/>
        <item x="1136"/>
        <item x="2368"/>
        <item x="1367"/>
        <item x="3172"/>
        <item x="1425"/>
        <item x="1285"/>
        <item x="2152"/>
        <item x="2737"/>
        <item x="1183"/>
        <item x="3018"/>
        <item x="2948"/>
        <item x="297"/>
        <item x="1221"/>
        <item x="764"/>
        <item x="2781"/>
        <item x="2182"/>
        <item x="3077"/>
        <item x="3284"/>
        <item x="635"/>
        <item x="939"/>
        <item x="2034"/>
        <item x="3043"/>
        <item x="2633"/>
        <item x="1423"/>
        <item x="985"/>
        <item x="370"/>
        <item x="1784"/>
        <item x="2514"/>
        <item x="1302"/>
        <item x="932"/>
        <item x="3099"/>
        <item x="2752"/>
        <item x="1168"/>
        <item x="2008"/>
        <item x="707"/>
        <item x="1488"/>
        <item x="369"/>
        <item x="1955"/>
        <item x="3046"/>
        <item x="2860"/>
        <item x="3201"/>
        <item x="3266"/>
        <item x="2838"/>
        <item x="296"/>
        <item x="2462"/>
        <item x="75"/>
        <item x="3128"/>
        <item x="1674"/>
        <item x="1564"/>
        <item x="763"/>
        <item x="475"/>
        <item x="967"/>
        <item x="2750"/>
        <item x="792"/>
        <item x="2323"/>
        <item x="706"/>
        <item x="1308"/>
        <item x="1460"/>
        <item x="975"/>
        <item x="2399"/>
        <item x="1947"/>
        <item x="3276"/>
        <item x="2021"/>
        <item x="1454"/>
        <item x="984"/>
        <item x="1151"/>
        <item x="705"/>
        <item x="2949"/>
        <item x="25"/>
        <item x="1394"/>
        <item x="938"/>
        <item x="2841"/>
        <item x="2830"/>
        <item x="3002"/>
        <item x="3037"/>
        <item x="1680"/>
        <item x="520"/>
        <item x="634"/>
        <item x="1236"/>
        <item x="1520"/>
        <item x="2809"/>
        <item x="1199"/>
        <item x="2763"/>
        <item x="3088"/>
        <item x="633"/>
        <item x="3224"/>
        <item x="1827"/>
        <item x="3234"/>
        <item x="1540"/>
        <item x="2469"/>
        <item x="1560"/>
        <item x="54"/>
        <item x="239"/>
        <item x="85"/>
        <item x="3204"/>
        <item x="3000"/>
        <item x="809"/>
        <item x="1248"/>
        <item x="2426"/>
        <item x="1772"/>
        <item x="3198"/>
        <item x="1789"/>
        <item x="2672"/>
        <item x="579"/>
        <item x="2984"/>
        <item x="3067"/>
        <item x="2440"/>
        <item x="430"/>
        <item x="1058"/>
        <item x="923"/>
        <item x="2745"/>
        <item x="2625"/>
        <item x="2867"/>
        <item x="1858"/>
        <item x="1715"/>
        <item x="2226"/>
        <item x="1305"/>
        <item x="2308"/>
        <item x="204"/>
        <item x="84"/>
        <item x="2439"/>
        <item x="2665"/>
        <item x="1932"/>
        <item x="2872"/>
        <item x="3237"/>
        <item x="3265"/>
        <item x="3"/>
        <item x="2869"/>
        <item x="1549"/>
        <item x="3102"/>
        <item x="1207"/>
        <item x="1759"/>
        <item x="2979"/>
        <item x="1266"/>
        <item x="760"/>
        <item x="632"/>
        <item x="1311"/>
        <item x="1469"/>
        <item x="2225"/>
        <item x="335"/>
        <item x="2707"/>
        <item x="2037"/>
        <item x="2917"/>
        <item x="703"/>
        <item x="2447"/>
        <item x="53"/>
        <item x="3115"/>
        <item x="2918"/>
        <item x="2446"/>
        <item x="2844"/>
        <item x="478"/>
        <item x="1272"/>
        <item x="2773"/>
        <item x="24"/>
        <item x="518"/>
        <item x="238"/>
        <item x="946"/>
        <item x="1611"/>
        <item x="1563"/>
        <item x="1919"/>
        <item x="1485"/>
        <item x="1876"/>
        <item x="2975"/>
        <item x="1590"/>
        <item x="2168"/>
        <item x="1119"/>
        <item x="2556"/>
        <item x="1975"/>
        <item x="3069"/>
        <item x="1637"/>
        <item x="83"/>
        <item x="667"/>
        <item x="2002"/>
        <item x="803"/>
        <item x="2069"/>
        <item x="333"/>
        <item x="702"/>
        <item x="1877"/>
        <item x="1752"/>
        <item x="2629"/>
        <item x="799"/>
        <item x="429"/>
        <item x="332"/>
        <item x="261"/>
        <item x="2090"/>
        <item x="2181"/>
        <item x="2534"/>
        <item x="1989"/>
        <item x="515"/>
        <item x="2169"/>
        <item x="203"/>
        <item x="1263"/>
        <item x="1050"/>
        <item x="578"/>
        <item x="2164"/>
        <item x="2159"/>
        <item x="2139"/>
        <item x="2145"/>
        <item x="32"/>
        <item x="3287"/>
        <item x="630"/>
        <item x="3262"/>
        <item x="474"/>
        <item x="1803"/>
        <item x="2436"/>
        <item x="1234"/>
        <item x="864"/>
        <item x="1647"/>
        <item x="1528"/>
        <item x="1901"/>
        <item x="845"/>
        <item x="1628"/>
        <item x="3080"/>
        <item x="1301"/>
        <item x="237"/>
        <item x="2645"/>
        <item x="1615"/>
        <item x="2981"/>
        <item x="701"/>
        <item x="2743"/>
        <item x="2246"/>
        <item x="1588"/>
        <item x="1380"/>
        <item x="3025"/>
        <item x="2988"/>
        <item x="82"/>
        <item x="1112"/>
        <item x="2467"/>
        <item x="2973"/>
        <item x="1606"/>
        <item x="1711"/>
        <item x="2958"/>
        <item x="2425"/>
        <item x="3270"/>
        <item x="1953"/>
        <item x="3063"/>
        <item x="700"/>
        <item x="1109"/>
        <item x="1381"/>
        <item x="1334"/>
        <item x="2858"/>
        <item x="3055"/>
        <item x="629"/>
        <item x="1227"/>
        <item x="3285"/>
        <item x="1327"/>
        <item x="2648"/>
        <item x="1300"/>
        <item x="368"/>
        <item x="2561"/>
        <item x="3122"/>
        <item x="2048"/>
        <item x="2543"/>
        <item x="2355"/>
        <item x="2333"/>
        <item x="1400"/>
        <item x="1096"/>
        <item x="577"/>
        <item x="331"/>
        <item x="2501"/>
        <item x="2206"/>
        <item x="2"/>
        <item x="2788"/>
        <item x="915"/>
        <item x="3011"/>
        <item x="0"/>
        <item x="2405"/>
        <item x="473"/>
        <item x="1047"/>
        <item x="1099"/>
        <item x="2529"/>
        <item x="1921"/>
        <item x="1457"/>
        <item x="3079"/>
        <item x="1187"/>
        <item x="1548"/>
        <item x="2421"/>
        <item x="3076"/>
        <item x="3244"/>
        <item x="1366"/>
        <item x="892"/>
        <item x="472"/>
        <item x="2472"/>
        <item x="1682"/>
        <item x="514"/>
        <item x="1860"/>
        <item x="1736"/>
        <item x="2751"/>
        <item x="3239"/>
        <item x="576"/>
        <item x="2083"/>
        <item x="575"/>
        <item x="3292"/>
        <item x="971"/>
        <item x="2807"/>
        <item x="1379"/>
        <item x="2313"/>
        <item x="2024"/>
        <item x="3214"/>
        <item x="2834"/>
        <item x="574"/>
        <item x="3200"/>
        <item x="2485"/>
        <item x="1115"/>
        <item x="1986"/>
        <item x="3154"/>
        <item x="3029"/>
        <item x="2878"/>
        <item x="1646"/>
        <item x="1056"/>
        <item x="1474"/>
        <item x="1038"/>
        <item x="2785"/>
        <item x="2770"/>
        <item x="628"/>
        <item x="2924"/>
        <item x="395"/>
        <item x="1176"/>
        <item x="627"/>
        <item x="2077"/>
        <item x="2442"/>
        <item x="1179"/>
        <item x="1081"/>
        <item x="1079"/>
        <item x="74"/>
        <item x="44"/>
        <item x="981"/>
        <item x="3017"/>
        <item x="1527"/>
        <item x="626"/>
        <item x="367"/>
        <item x="699"/>
        <item x="2474"/>
        <item x="1231"/>
        <item x="2897"/>
        <item x="1745"/>
        <item x="2056"/>
        <item x="2281"/>
        <item x="2148"/>
        <item x="2929"/>
        <item x="1785"/>
        <item x="1809"/>
        <item x="625"/>
        <item x="2715"/>
        <item x="2471"/>
        <item x="1801"/>
        <item x="2184"/>
        <item x="2914"/>
        <item x="3061"/>
        <item x="3216"/>
        <item x="2311"/>
        <item x="2808"/>
        <item x="2970"/>
        <item x="2244"/>
        <item x="2180"/>
        <item x="1374"/>
        <item x="2874"/>
        <item x="2173"/>
        <item x="1603"/>
        <item x="73"/>
        <item x="840"/>
        <item x="2719"/>
        <item x="1760"/>
        <item x="2696"/>
        <item x="1399"/>
        <item x="513"/>
        <item x="1820"/>
        <item x="3217"/>
        <item x="849"/>
        <item x="1127"/>
        <item x="3134"/>
        <item x="2910"/>
        <item x="2730"/>
        <item x="2444"/>
        <item x="2690"/>
        <item x="1636"/>
        <item x="2679"/>
        <item x="2492"/>
        <item x="260"/>
        <item x="1747"/>
        <item x="2575"/>
        <item x="1329"/>
        <item x="2896"/>
        <item x="1280"/>
        <item x="170"/>
        <item x="330"/>
        <item x="1354"/>
        <item x="2364"/>
        <item x="2480"/>
        <item x="624"/>
        <item x="471"/>
        <item x="2960"/>
        <item x="2296"/>
        <item x="2210"/>
        <item x="2487"/>
        <item x="1657"/>
        <item x="470"/>
        <item x="573"/>
        <item x="469"/>
        <item x="2257"/>
        <item x="2306"/>
        <item x="1422"/>
        <item x="1776"/>
        <item x="2209"/>
        <item x="1360"/>
        <item x="2283"/>
        <item x="3209"/>
        <item x="1433"/>
        <item x="2673"/>
        <item x="1195"/>
        <item x="1165"/>
        <item x="1583"/>
        <item x="2029"/>
        <item x="2515"/>
        <item x="2936"/>
        <item x="1103"/>
        <item x="3123"/>
        <item x="1290"/>
        <item x="2334"/>
        <item x="820"/>
        <item x="1167"/>
        <item x="2199"/>
        <item x="3151"/>
        <item x="2873"/>
        <item x="1765"/>
        <item x="2098"/>
        <item x="1994"/>
        <item x="696"/>
        <item x="1317"/>
        <item x="3187"/>
        <item x="3294"/>
        <item x="1122"/>
        <item x="2366"/>
        <item x="1718"/>
        <item x="3120"/>
        <item x="3086"/>
        <item x="2597"/>
        <item x="1141"/>
        <item x="1915"/>
        <item x="394"/>
        <item x="1295"/>
        <item x="2786"/>
        <item x="2494"/>
        <item x="1878"/>
        <item x="1641"/>
        <item x="1055"/>
        <item x="2237"/>
        <item x="913"/>
        <item x="3106"/>
        <item x="1126"/>
        <item x="2277"/>
        <item x="945"/>
        <item x="1456"/>
        <item x="1211"/>
        <item x="2061"/>
        <item x="1057"/>
        <item x="2435"/>
        <item x="3105"/>
        <item x="2815"/>
        <item x="1837"/>
        <item x="1449"/>
        <item x="3142"/>
        <item x="2187"/>
        <item x="468"/>
        <item x="393"/>
        <item x="2885"/>
        <item x="3118"/>
        <item x="1751"/>
        <item x="1618"/>
        <item x="1283"/>
        <item x="1621"/>
        <item x="2712"/>
        <item x="2388"/>
        <item x="392"/>
        <item x="1594"/>
        <item x="329"/>
        <item x="2592"/>
        <item x="2759"/>
        <item x="695"/>
        <item x="425"/>
        <item x="365"/>
        <item x="2729"/>
        <item x="897"/>
        <item x="1200"/>
        <item x="2131"/>
        <item x="467"/>
        <item x="3259"/>
        <item x="2842"/>
        <item x="1673"/>
        <item x="1923"/>
        <item x="1430"/>
        <item x="115"/>
        <item x="235"/>
        <item x="1909"/>
        <item x="18"/>
        <item x="868"/>
        <item x="1409"/>
        <item x="3073"/>
        <item x="1218"/>
        <item x="2318"/>
        <item x="1946"/>
        <item x="1175"/>
        <item x="3232"/>
        <item x="2156"/>
        <item x="2496"/>
        <item x="694"/>
        <item x="1470"/>
        <item x="2578"/>
        <item x="1507"/>
        <item x="907"/>
        <item x="2831"/>
        <item x="511"/>
        <item x="328"/>
        <item x="572"/>
        <item x="807"/>
        <item x="806"/>
        <item x="2391"/>
        <item x="1054"/>
        <item x="1576"/>
        <item x="1025"/>
        <item x="1182"/>
        <item x="1382"/>
        <item x="1524"/>
        <item x="1256"/>
        <item x="2143"/>
        <item x="1891"/>
        <item x="1162"/>
        <item x="2235"/>
        <item x="10"/>
        <item x="1349"/>
        <item x="1725"/>
        <item x="2899"/>
        <item x="466"/>
        <item x="693"/>
        <item x="1545"/>
        <item x="426"/>
        <item x="622"/>
        <item x="1348"/>
        <item x="3252"/>
        <item x="3109"/>
        <item x="870"/>
        <item x="2339"/>
        <item x="1355"/>
        <item x="988"/>
        <item x="234"/>
        <item x="1941"/>
        <item x="1608"/>
        <item x="2013"/>
        <item x="143"/>
        <item x="114"/>
        <item x="757"/>
        <item x="2014"/>
        <item x="292"/>
        <item x="72"/>
        <item x="1721"/>
        <item x="1683"/>
        <item x="756"/>
        <item x="1556"/>
        <item x="1698"/>
        <item x="2701"/>
        <item x="571"/>
        <item x="1974"/>
        <item x="3197"/>
        <item x="2256"/>
        <item x="2381"/>
        <item x="3188"/>
        <item x="2993"/>
        <item x="2670"/>
        <item x="2509"/>
        <item x="2721"/>
        <item x="2297"/>
        <item x="465"/>
        <item x="692"/>
        <item x="1661"/>
        <item x="1536"/>
        <item x="3149"/>
        <item x="364"/>
        <item x="169"/>
        <item x="3229"/>
        <item x="1902"/>
        <item x="3004"/>
        <item x="2080"/>
        <item x="3202"/>
        <item x="691"/>
        <item x="71"/>
        <item x="2359"/>
        <item x="293"/>
        <item x="3036"/>
        <item x="2147"/>
        <item x="1298"/>
        <item x="1130"/>
        <item x="1998"/>
        <item x="363"/>
        <item x="690"/>
        <item x="3072"/>
        <item x="1574"/>
        <item x="259"/>
        <item x="1627"/>
        <item x="3203"/>
        <item x="950"/>
        <item x="2744"/>
        <item x="1626"/>
        <item x="569"/>
        <item x="2581"/>
        <item x="2261"/>
        <item x="2829"/>
        <item x="2974"/>
        <item x="3089"/>
        <item x="753"/>
        <item x="2797"/>
        <item x="1403"/>
        <item x="844"/>
        <item x="1398"/>
        <item x="327"/>
        <item x="424"/>
        <item x="2100"/>
        <item x="3192"/>
        <item x="919"/>
        <item x="918"/>
        <item x="1264"/>
        <item x="979"/>
        <item x="1174"/>
        <item x="3035"/>
        <item x="1005"/>
        <item x="1825"/>
        <item x="3040"/>
        <item x="326"/>
        <item x="168"/>
        <item x="889"/>
        <item x="1943"/>
        <item x="1145"/>
        <item x="2019"/>
        <item x="1075"/>
        <item x="2170"/>
        <item x="361"/>
        <item x="2424"/>
        <item x="1547"/>
        <item x="568"/>
        <item x="3090"/>
        <item x="2176"/>
        <item x="2826"/>
        <item x="2658"/>
        <item x="689"/>
        <item x="1971"/>
        <item x="688"/>
        <item x="1315"/>
        <item x="1262"/>
        <item x="2259"/>
        <item x="993"/>
        <item x="130"/>
        <item x="1980"/>
        <item x="2845"/>
        <item x="924"/>
        <item x="1417"/>
        <item x="1996"/>
        <item x="2437"/>
        <item x="686"/>
        <item x="2848"/>
        <item x="2859"/>
        <item x="2142"/>
        <item x="1806"/>
        <item x="1365"/>
        <item x="258"/>
        <item x="2765"/>
        <item x="3041"/>
        <item x="2754"/>
        <item x="1859"/>
        <item x="2113"/>
        <item x="752"/>
        <item x="620"/>
        <item x="200"/>
        <item x="2483"/>
        <item x="391"/>
        <item x="167"/>
        <item x="129"/>
        <item x="113"/>
        <item x="231"/>
        <item x="98"/>
        <item x="1442"/>
        <item x="751"/>
        <item x="948"/>
        <item x="566"/>
        <item x="1670"/>
        <item x="463"/>
        <item x="2064"/>
        <item x="3156"/>
        <item x="390"/>
        <item x="1253"/>
        <item x="1021"/>
        <item x="1230"/>
        <item x="2038"/>
        <item x="290"/>
        <item x="2091"/>
        <item x="510"/>
        <item x="1085"/>
        <item x="2047"/>
        <item x="509"/>
        <item x="565"/>
        <item x="1364"/>
        <item x="1562"/>
        <item x="508"/>
        <item x="1004"/>
        <item x="1794"/>
        <item x="2635"/>
        <item x="111"/>
        <item x="166"/>
        <item x="1771"/>
        <item x="878"/>
        <item x="2782"/>
        <item x="1544"/>
        <item x="684"/>
        <item x="3010"/>
        <item x="1822"/>
        <item x="1500"/>
        <item x="1393"/>
        <item x="229"/>
        <item x="2622"/>
        <item x="199"/>
        <item x="360"/>
        <item x="142"/>
        <item x="96"/>
        <item x="1526"/>
        <item x="3049"/>
        <item x="3171"/>
        <item x="2189"/>
        <item x="3150"/>
        <item x="2160"/>
        <item x="564"/>
        <item x="128"/>
        <item x="1499"/>
        <item x="1193"/>
        <item x="1095"/>
        <item x="931"/>
        <item x="2747"/>
        <item x="920"/>
        <item x="2476"/>
        <item x="1515"/>
        <item x="1194"/>
        <item x="960"/>
        <item x="2356"/>
        <item x="3175"/>
        <item x="837"/>
        <item x="2762"/>
        <item x="3034"/>
        <item x="3032"/>
        <item x="325"/>
        <item x="228"/>
        <item x="2933"/>
        <item x="2840"/>
        <item x="2057"/>
        <item x="750"/>
        <item x="388"/>
        <item x="257"/>
        <item x="2344"/>
        <item x="3114"/>
        <item x="127"/>
        <item x="2448"/>
        <item x="3190"/>
        <item x="2621"/>
        <item x="1954"/>
        <item x="617"/>
        <item x="422"/>
        <item x="1931"/>
        <item x="1570"/>
        <item x="1732"/>
        <item x="749"/>
        <item x="3008"/>
        <item x="3007"/>
        <item x="2909"/>
        <item x="126"/>
        <item x="1735"/>
        <item x="461"/>
        <item x="2404"/>
        <item x="1925"/>
        <item x="1554"/>
        <item x="1328"/>
        <item x="682"/>
        <item x="3113"/>
        <item x="748"/>
        <item x="2681"/>
        <item x="1706"/>
        <item x="3269"/>
        <item x="2400"/>
        <item x="791"/>
        <item x="615"/>
        <item x="110"/>
        <item x="1687"/>
        <item x="1053"/>
        <item x="2272"/>
        <item x="256"/>
        <item x="2234"/>
        <item x="2402"/>
        <item x="1483"/>
        <item x="3182"/>
        <item x="1774"/>
        <item x="2881"/>
        <item x="2850"/>
        <item x="742"/>
        <item x="681"/>
        <item x="1510"/>
        <item x="1312"/>
        <item x="3271"/>
        <item x="1273"/>
        <item x="3293"/>
        <item x="3146"/>
        <item x="2155"/>
        <item x="109"/>
        <item x="614"/>
        <item x="81"/>
        <item x="959"/>
        <item x="52"/>
        <item x="613"/>
        <item x="1610"/>
        <item x="1018"/>
        <item x="1793"/>
        <item x="1849"/>
        <item x="836"/>
        <item x="2518"/>
        <item x="2132"/>
        <item x="22"/>
        <item x="2791"/>
        <item x="3235"/>
        <item x="747"/>
        <item x="198"/>
        <item x="991"/>
        <item x="2547"/>
        <item x="2603"/>
        <item x="866"/>
        <item x="1659"/>
        <item x="2884"/>
        <item x="255"/>
        <item x="3275"/>
        <item x="2406"/>
        <item x="2968"/>
        <item x="1246"/>
        <item x="1359"/>
        <item x="1513"/>
        <item x="812"/>
        <item x="1853"/>
        <item x="1226"/>
        <item x="1337"/>
        <item x="2433"/>
        <item x="1319"/>
        <item x="811"/>
        <item x="431"/>
        <item x="3277"/>
        <item x="3205"/>
        <item x="1110"/>
        <item x="1459"/>
        <item x="359"/>
        <item x="2482"/>
        <item x="2177"/>
        <item x="2032"/>
        <item x="506"/>
        <item x="1865"/>
        <item x="2230"/>
        <item x="2006"/>
        <item x="124"/>
        <item x="2082"/>
        <item x="1094"/>
        <item x="3085"/>
        <item x="2875"/>
        <item x="165"/>
        <item x="2989"/>
        <item x="2689"/>
        <item x="505"/>
        <item x="2186"/>
        <item x="1026"/>
        <item x="324"/>
        <item x="1773"/>
        <item x="3030"/>
        <item x="2742"/>
        <item x="1824"/>
        <item x="2279"/>
        <item x="1593"/>
        <item x="1135"/>
        <item x="2362"/>
        <item x="611"/>
        <item x="2045"/>
        <item x="3173"/>
        <item x="2070"/>
        <item x="2728"/>
        <item x="1832"/>
        <item x="3166"/>
        <item x="2303"/>
        <item x="227"/>
        <item x="1889"/>
        <item x="873"/>
        <item x="2987"/>
        <item x="1729"/>
        <item x="1529"/>
        <item x="2020"/>
        <item x="1078"/>
        <item x="2071"/>
        <item x="21"/>
        <item x="3015"/>
        <item x="2221"/>
        <item x="610"/>
        <item x="1043"/>
        <item x="679"/>
        <item x="563"/>
        <item x="2732"/>
        <item x="2233"/>
        <item x="1534"/>
        <item x="3180"/>
        <item x="1121"/>
        <item x="745"/>
        <item x="1129"/>
        <item x="43"/>
        <item x="1342"/>
        <item x="3282"/>
        <item x="2154"/>
        <item x="3126"/>
        <item x="678"/>
        <item x="323"/>
        <item x="2600"/>
        <item x="2594"/>
        <item x="1734"/>
        <item x="2086"/>
        <item x="2345"/>
        <item x="504"/>
        <item x="2161"/>
        <item x="8"/>
        <item x="2606"/>
        <item x="254"/>
        <item x="821"/>
        <item x="1553"/>
        <item x="562"/>
        <item x="358"/>
        <item x="288"/>
        <item x="1042"/>
        <item x="357"/>
        <item x="2138"/>
        <item x="7"/>
        <item x="2251"/>
        <item x="969"/>
        <item x="1353"/>
        <item x="3112"/>
        <item x="2939"/>
        <item x="2524"/>
        <item x="2262"/>
        <item x="561"/>
        <item x="1462"/>
        <item x="2214"/>
        <item x="460"/>
        <item x="2105"/>
        <item x="2789"/>
        <item x="16"/>
        <item x="2777"/>
        <item x="1632"/>
        <item x="1982"/>
        <item x="2609"/>
        <item x="2718"/>
        <item x="744"/>
        <item x="872"/>
        <item x="2087"/>
        <item x="1625"/>
        <item x="3225"/>
        <item x="2198"/>
        <item x="421"/>
        <item x="1788"/>
        <item x="1938"/>
        <item x="3117"/>
        <item x="2343"/>
        <item x="2227"/>
        <item x="1643"/>
        <item x="287"/>
        <item x="322"/>
        <item x="560"/>
        <item x="2691"/>
        <item x="559"/>
        <item x="417"/>
        <item x="3268"/>
        <item x="459"/>
        <item x="356"/>
        <item x="69"/>
        <item x="609"/>
        <item x="1573"/>
        <item x="2267"/>
        <item x="197"/>
        <item x="2694"/>
        <item x="68"/>
        <item x="458"/>
        <item x="2229"/>
        <item x="1679"/>
        <item x="355"/>
        <item x="3045"/>
        <item x="1411"/>
        <item x="2787"/>
        <item x="2025"/>
        <item x="3176"/>
        <item x="675"/>
        <item x="1144"/>
        <item x="2004"/>
        <item x="674"/>
        <item x="558"/>
        <item x="286"/>
        <item x="354"/>
        <item x="911"/>
        <item x="1717"/>
        <item x="1783"/>
        <item x="3130"/>
        <item x="2401"/>
        <item x="1217"/>
        <item x="353"/>
        <item x="2913"/>
        <item x="843"/>
        <item x="954"/>
        <item x="250"/>
        <item x="221"/>
        <item x="557"/>
        <item x="2823"/>
        <item x="2893"/>
        <item x="321"/>
        <item x="122"/>
        <item x="2054"/>
        <item x="3163"/>
        <item x="2900"/>
        <item x="2429"/>
        <item x="2903"/>
        <item x="2218"/>
        <item x="3256"/>
        <item x="608"/>
        <item x="2062"/>
        <item x="1714"/>
        <item x="965"/>
        <item x="1504"/>
        <item x="606"/>
        <item x="2028"/>
        <item x="796"/>
        <item x="1245"/>
        <item x="556"/>
        <item x="2300"/>
        <item x="673"/>
        <item x="457"/>
        <item x="2397"/>
        <item x="2453"/>
        <item x="672"/>
        <item x="1326"/>
        <item x="671"/>
        <item x="2570"/>
        <item x="1108"/>
        <item x="456"/>
        <item x="2921"/>
        <item x="164"/>
        <item x="108"/>
        <item x="670"/>
        <item x="196"/>
        <item x="285"/>
        <item x="3189"/>
        <item x="3057"/>
        <item x="3092"/>
        <item x="2999"/>
        <item x="2506"/>
        <item x="1013"/>
        <item x="3059"/>
        <item x="1363"/>
        <item x="3133"/>
        <item x="884"/>
        <item x="2864"/>
        <item x="1987"/>
        <item x="194"/>
        <item x="2779"/>
        <item x="284"/>
        <item x="2336"/>
        <item x="225"/>
        <item x="1448"/>
        <item x="555"/>
        <item x="193"/>
        <item x="2007"/>
        <item x="2661"/>
        <item x="1845"/>
        <item x="2292"/>
        <item x="1391"/>
        <item x="62"/>
        <item x="455"/>
        <item x="1441"/>
        <item x="1546"/>
        <item x="501"/>
        <item x="500"/>
        <item x="1799"/>
        <item x="386"/>
        <item x="1916"/>
        <item x="743"/>
        <item x="2905"/>
        <item x="300"/>
        <item x="1307"/>
        <item x="2508"/>
        <item x="2532"/>
        <item x="3048"/>
        <item x="1435"/>
        <item x="139"/>
        <item x="1024"/>
        <item x="2282"/>
        <item x="1744"/>
        <item x="36"/>
        <item x="352"/>
        <item x="283"/>
        <item x="163"/>
        <item x="972"/>
        <item x="669"/>
        <item x="1957"/>
        <item x="741"/>
        <item x="1372"/>
        <item x="1173"/>
        <item x="2664"/>
        <item x="2871"/>
        <item x="1624"/>
        <item x="1299"/>
        <item x="668"/>
        <item x="1186"/>
        <item x="885"/>
        <item x="1691"/>
        <item x="2348"/>
        <item x="1543"/>
        <item x="1352"/>
        <item x="107"/>
        <item x="2588"/>
        <item x="420"/>
        <item x="2683"/>
        <item x="1479"/>
        <item x="1084"/>
        <item x="1830"/>
        <item x="605"/>
        <item x="1964"/>
        <item x="2384"/>
        <item x="1271"/>
        <item x="1244"/>
        <item x="1020"/>
        <item x="3132"/>
        <item x="1083"/>
        <item x="247"/>
        <item x="888"/>
        <item x="553"/>
        <item x="1405"/>
        <item x="552"/>
        <item x="1787"/>
        <item x="2959"/>
        <item x="2163"/>
        <item x="1216"/>
        <item x="51"/>
        <item x="2796"/>
        <item x="2526"/>
        <item x="454"/>
        <item x="3147"/>
        <item x="2407"/>
        <item x="3012"/>
        <item x="2954"/>
        <item x="2596"/>
        <item x="1653"/>
        <item x="2943"/>
        <item x="1401"/>
        <item x="3254"/>
        <item x="385"/>
        <item x="813"/>
        <item x="80"/>
        <item x="419"/>
        <item x="3050"/>
        <item x="3039"/>
        <item x="93"/>
        <item x="1181"/>
        <item x="15"/>
        <item x="2814"/>
        <item x="1871"/>
        <item x="2067"/>
        <item x="2363"/>
        <item x="3062"/>
        <item x="1040"/>
        <item x="2212"/>
        <item x="2250"/>
        <item x="282"/>
        <item x="666"/>
        <item x="1132"/>
        <item x="1209"/>
        <item x="1767"/>
        <item x="1016"/>
        <item x="1252"/>
        <item x="2151"/>
        <item x="2780"/>
        <item x="2107"/>
        <item x="1508"/>
        <item x="2194"/>
        <item x="603"/>
        <item x="1437"/>
        <item x="896"/>
        <item x="968"/>
        <item x="3231"/>
        <item x="3121"/>
        <item x="1029"/>
        <item x="2369"/>
        <item x="1215"/>
        <item x="1466"/>
        <item x="2966"/>
        <item x="2372"/>
        <item x="1882"/>
        <item x="856"/>
        <item x="1447"/>
        <item x="665"/>
        <item x="191"/>
        <item x="550"/>
        <item x="2166"/>
        <item x="418"/>
        <item x="1874"/>
        <item x="384"/>
        <item x="916"/>
        <item x="2012"/>
        <item x="1198"/>
        <item x="822"/>
        <item x="602"/>
        <item x="601"/>
        <item x="3223"/>
        <item x="320"/>
        <item x="1592"/>
        <item x="2383"/>
        <item x="664"/>
        <item x="1959"/>
        <item x="2813"/>
        <item x="3165"/>
        <item x="1461"/>
        <item x="936"/>
        <item x="2546"/>
        <item x="1762"/>
        <item x="224"/>
        <item x="2059"/>
        <item x="930"/>
        <item x="2772"/>
        <item x="2766"/>
        <item x="3279"/>
        <item x="106"/>
        <item x="1000"/>
        <item x="253"/>
        <item x="2484"/>
        <item x="162"/>
        <item x="2964"/>
        <item x="1617"/>
        <item x="2502"/>
        <item x="2818"/>
        <item x="1852"/>
        <item x="2035"/>
        <item x="35"/>
        <item x="804"/>
        <item x="1602"/>
        <item x="1323"/>
        <item x="2605"/>
        <item x="121"/>
        <item x="952"/>
        <item x="738"/>
        <item x="3215"/>
        <item x="2849"/>
        <item x="2941"/>
        <item x="1900"/>
        <item x="1660"/>
        <item x="319"/>
        <item x="3272"/>
        <item x="2589"/>
        <item x="2286"/>
        <item x="1088"/>
        <item x="2129"/>
        <item x="1438"/>
        <item x="3167"/>
        <item x="3227"/>
        <item x="2827"/>
        <item x="549"/>
        <item x="1049"/>
        <item x="318"/>
        <item x="383"/>
        <item x="223"/>
        <item x="974"/>
        <item x="2738"/>
        <item x="1224"/>
        <item x="2066"/>
        <item x="851"/>
        <item x="281"/>
        <item x="937"/>
        <item x="1385"/>
        <item x="499"/>
        <item x="252"/>
        <item x="161"/>
        <item x="995"/>
        <item x="2531"/>
        <item x="1589"/>
        <item x="2228"/>
        <item x="737"/>
        <item x="883"/>
        <item x="2403"/>
        <item x="2656"/>
        <item x="1156"/>
        <item x="1406"/>
        <item x="548"/>
        <item x="2726"/>
        <item x="2542"/>
        <item x="2525"/>
        <item x="280"/>
        <item x="1731"/>
        <item x="1440"/>
        <item x="1908"/>
        <item x="1009"/>
        <item x="1522"/>
        <item x="599"/>
        <item x="382"/>
        <item x="2417"/>
        <item x="2179"/>
        <item x="2704"/>
        <item x="2289"/>
        <item x="2096"/>
        <item x="662"/>
        <item x="1792"/>
        <item x="1396"/>
        <item x="2367"/>
        <item x="2349"/>
        <item x="944"/>
        <item x="1093"/>
        <item x="3051"/>
        <item x="2167"/>
        <item x="3074"/>
        <item x="452"/>
        <item x="2887"/>
        <item x="415"/>
        <item x="547"/>
        <item x="1378"/>
        <item x="661"/>
        <item x="317"/>
        <item x="414"/>
        <item x="1082"/>
        <item x="823"/>
        <item x="381"/>
        <item x="42"/>
        <item x="2395"/>
        <item x="2434"/>
        <item x="1813"/>
        <item x="999"/>
        <item x="20"/>
        <item x="2711"/>
        <item x="3177"/>
        <item x="2231"/>
        <item x="1192"/>
        <item x="3056"/>
        <item x="2041"/>
        <item x="1118"/>
        <item x="917"/>
        <item x="2389"/>
        <item x="545"/>
        <item x="380"/>
        <item x="351"/>
        <item x="316"/>
        <item x="190"/>
        <item x="498"/>
        <item x="1344"/>
        <item x="2010"/>
        <item x="2992"/>
        <item x="1614"/>
        <item x="544"/>
        <item x="2836"/>
        <item x="2111"/>
        <item x="350"/>
        <item x="983"/>
        <item x="3013"/>
        <item x="3014"/>
        <item x="2792"/>
        <item x="2481"/>
        <item x="1755"/>
        <item x="2646"/>
        <item x="1644"/>
        <item x="861"/>
        <item x="660"/>
        <item x="1161"/>
        <item x="2260"/>
        <item x="1552"/>
        <item x="2373"/>
        <item x="1779"/>
        <item x="2803"/>
        <item x="1008"/>
        <item x="2337"/>
        <item x="50"/>
        <item x="2688"/>
        <item x="543"/>
        <item x="711"/>
        <item x="2866"/>
        <item x="2341"/>
        <item x="2271"/>
        <item x="2819"/>
        <item x="1243"/>
        <item x="1940"/>
        <item x="451"/>
        <item x="736"/>
        <item x="835"/>
        <item x="1970"/>
        <item x="3191"/>
        <item x="2560"/>
        <item x="349"/>
        <item x="2371"/>
        <item x="1798"/>
        <item x="2565"/>
        <item x="542"/>
        <item x="1690"/>
        <item x="79"/>
        <item x="867"/>
        <item x="735"/>
        <item x="2042"/>
        <item x="3095"/>
        <item x="1712"/>
        <item x="1861"/>
        <item x="2415"/>
        <item x="2794"/>
        <item x="2857"/>
        <item x="60"/>
        <item x="3100"/>
        <item x="3255"/>
        <item x="2922"/>
        <item x="2568"/>
        <item x="1185"/>
        <item x="1805"/>
        <item x="251"/>
        <item x="3155"/>
        <item x="3249"/>
        <item x="1320"/>
        <item x="2183"/>
        <item x="659"/>
        <item x="802"/>
        <item x="1148"/>
        <item x="658"/>
        <item x="131"/>
        <item x="1749"/>
        <item x="2109"/>
        <item x="105"/>
        <item x="1976"/>
        <item x="2460"/>
        <item x="1039"/>
        <item x="657"/>
        <item x="1087"/>
        <item x="1251"/>
        <item x="2919"/>
        <item x="2717"/>
        <item x="2461"/>
        <item x="854"/>
        <item x="1059"/>
        <item x="894"/>
        <item x="2952"/>
        <item x="2579"/>
        <item x="734"/>
        <item x="19"/>
        <item x="1769"/>
        <item x="912"/>
        <item x="2643"/>
        <item x="3084"/>
        <item x="160"/>
        <item x="982"/>
        <item x="2185"/>
        <item x="1905"/>
        <item x="3021"/>
        <item x="1287"/>
        <item x="900"/>
        <item x="2202"/>
        <item x="935"/>
        <item x="2963"/>
        <item x="2932"/>
        <item x="49"/>
        <item x="3108"/>
        <item x="2671"/>
        <item x="450"/>
        <item x="1581"/>
        <item x="1758"/>
        <item x="222"/>
        <item x="413"/>
        <item x="656"/>
        <item x="2760"/>
        <item x="1369"/>
        <item x="78"/>
        <item x="2828"/>
        <item x="1956"/>
        <item x="1048"/>
        <item x="1388"/>
        <item x="1294"/>
        <item x="412"/>
        <item x="90"/>
        <item x="120"/>
        <item x="3028"/>
        <item x="655"/>
        <item x="2491"/>
        <item x="14"/>
        <item x="2123"/>
        <item x="189"/>
        <item x="2584"/>
        <item x="3009"/>
        <item x="3160"/>
        <item x="448"/>
        <item x="1102"/>
        <item x="2880"/>
        <item x="2445"/>
        <item x="1601"/>
        <item x="540"/>
        <item x="497"/>
        <item x="1420"/>
        <item x="654"/>
        <item x="2466"/>
        <item x="2723"/>
        <item x="1071"/>
        <item x="1120"/>
        <item x="2456"/>
        <item x="1477"/>
        <item x="987"/>
        <item x="1131"/>
        <item x="1347"/>
        <item x="218"/>
        <item x="1291"/>
        <item x="2219"/>
        <item x="651"/>
        <item x="2396"/>
        <item x="2252"/>
        <item x="725"/>
        <item x="3206"/>
        <item x="1962"/>
        <item x="1282"/>
        <item x="2590"/>
        <item x="1489"/>
        <item x="439"/>
        <item x="3178"/>
        <item x="2193"/>
        <item x="481"/>
        <item x="770"/>
        <item x="1920"/>
        <item x="299"/>
        <item x="265"/>
        <item x="206"/>
        <item x="175"/>
        <item x="767"/>
        <item x="2647"/>
        <item x="2882"/>
        <item x="2934"/>
        <item x="2825"/>
        <item x="3218"/>
        <item x="1446"/>
        <item x="428"/>
        <item x="941"/>
        <item x="1467"/>
        <item x="2746"/>
        <item x="570"/>
        <item x="1472"/>
        <item x="2463"/>
        <item x="3157"/>
        <item x="289"/>
        <item x="423"/>
        <item x="2554"/>
        <item x="3064"/>
        <item x="6"/>
        <item x="1313"/>
        <item x="140"/>
        <item x="2015"/>
        <item x="740"/>
        <item x="453"/>
        <item x="61"/>
        <item x="1105"/>
        <item x="2912"/>
        <item x="3164"/>
        <item x="833"/>
        <item x="1506"/>
        <item x="1171"/>
        <item x="3248"/>
        <item x="1965"/>
        <item x="2248"/>
        <item x="1288"/>
        <item x="1930"/>
        <item x="119"/>
        <item x="2273"/>
        <item x="2879"/>
        <item x="1032"/>
        <item x="1542"/>
        <item x="2208"/>
        <item x="2475"/>
        <item x="1439"/>
        <item x="1408"/>
        <item x="2714"/>
        <item x="1668"/>
        <item x="1146"/>
        <item x="958"/>
        <item x="1937"/>
        <item x="1191"/>
        <item x="2753"/>
        <item x="2190"/>
        <item x="1210"/>
        <item x="3263"/>
        <item x="2535"/>
        <item x="159"/>
        <item x="2224"/>
        <item x="1229"/>
        <item x="1922"/>
        <item x="1616"/>
        <item x="927"/>
        <item x="3016"/>
        <item x="1269"/>
        <item x="2346"/>
        <item x="2412"/>
        <item x="2675"/>
        <item x="2330"/>
        <item x="593"/>
        <item x="598"/>
        <item x="1597"/>
        <item x="871"/>
        <item x="2116"/>
        <item x="2203"/>
        <item x="567"/>
        <item x="986"/>
        <item x="2128"/>
        <item x="3261"/>
        <item x="1620"/>
        <item x="1521"/>
        <item x="2175"/>
        <item x="1634"/>
        <item x="1709"/>
        <item x="1689"/>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0"/>
        <item x="1"/>
        <item t="default"/>
      </items>
    </pivotField>
    <pivotField showAll="0"/>
    <pivotField showAll="0">
      <items count="17">
        <item x="5"/>
        <item x="1"/>
        <item x="11"/>
        <item x="2"/>
        <item x="0"/>
        <item x="4"/>
        <item x="13"/>
        <item x="3"/>
        <item x="6"/>
        <item x="8"/>
        <item x="7"/>
        <item x="12"/>
        <item x="10"/>
        <item x="15"/>
        <item x="14"/>
        <item x="9"/>
        <item t="default"/>
      </items>
    </pivotField>
    <pivotField showAll="0"/>
    <pivotField showAll="0"/>
    <pivotField showAll="0"/>
    <pivotField showAll="0">
      <items count="5">
        <item x="0"/>
        <item x="2"/>
        <item x="1"/>
        <item x="3"/>
        <item t="default"/>
      </items>
    </pivotField>
    <pivotField showAll="0"/>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pivotFields>
  <rowFields count="1">
    <field x="1"/>
  </rowFields>
  <rowItems count="6">
    <i>
      <x v="3045"/>
    </i>
    <i>
      <x v="3042"/>
    </i>
    <i>
      <x v="587"/>
    </i>
    <i>
      <x v="256"/>
    </i>
    <i>
      <x v="3044"/>
    </i>
    <i t="grand">
      <x/>
    </i>
  </rowItems>
  <colItems count="1">
    <i/>
  </colItems>
  <dataFields count="1">
    <dataField name="Sum of Profit" fld="14"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045"/>
          </reference>
        </references>
      </pivotArea>
    </chartFormat>
    <chartFormat chart="0" format="2">
      <pivotArea type="data" outline="0" fieldPosition="0">
        <references count="2">
          <reference field="4294967294" count="1" selected="0">
            <x v="0"/>
          </reference>
          <reference field="1" count="1" selected="0">
            <x v="3042"/>
          </reference>
        </references>
      </pivotArea>
    </chartFormat>
    <chartFormat chart="0" format="3">
      <pivotArea type="data" outline="0" fieldPosition="0">
        <references count="2">
          <reference field="4294967294" count="1" selected="0">
            <x v="0"/>
          </reference>
          <reference field="1" count="1" selected="0">
            <x v="587"/>
          </reference>
        </references>
      </pivotArea>
    </chartFormat>
    <chartFormat chart="0" format="4">
      <pivotArea type="data" outline="0" fieldPosition="0">
        <references count="2">
          <reference field="4294967294" count="1" selected="0">
            <x v="0"/>
          </reference>
          <reference field="1" count="1" selected="0">
            <x v="3044"/>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3045"/>
          </reference>
        </references>
      </pivotArea>
    </chartFormat>
    <chartFormat chart="7" format="12">
      <pivotArea type="data" outline="0" fieldPosition="0">
        <references count="2">
          <reference field="4294967294" count="1" selected="0">
            <x v="0"/>
          </reference>
          <reference field="1" count="1" selected="0">
            <x v="3042"/>
          </reference>
        </references>
      </pivotArea>
    </chartFormat>
    <chartFormat chart="7" format="13">
      <pivotArea type="data" outline="0" fieldPosition="0">
        <references count="2">
          <reference field="4294967294" count="1" selected="0">
            <x v="0"/>
          </reference>
          <reference field="1" count="1" selected="0">
            <x v="587"/>
          </reference>
        </references>
      </pivotArea>
    </chartFormat>
    <chartFormat chart="7" format="14">
      <pivotArea type="data" outline="0" fieldPosition="0">
        <references count="2">
          <reference field="4294967294" count="1" selected="0">
            <x v="0"/>
          </reference>
          <reference field="1" count="1" selected="0">
            <x v="304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548409-1404-428F-AB29-590C087522BF}" name="PivotTable2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3:A124" firstHeaderRow="1" firstDataRow="1" firstDataCol="0"/>
  <pivotFields count="22">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5">
        <item x="0"/>
        <item x="2"/>
        <item x="1"/>
        <item x="3"/>
        <item t="default"/>
      </items>
    </pivotField>
    <pivotField dataField="1" showAll="0"/>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s>
  <rowItems count="1">
    <i/>
  </rowItems>
  <colItems count="1">
    <i/>
  </colItems>
  <dataFields count="1">
    <dataField name="Sum of numVotes" fld="11" baseField="0" baseItem="0" numFmtId="166"/>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Status" xr10:uid="{E30881F6-B73F-46FD-A907-365C907F274B}" sourceName="Movie Status">
  <pivotTables>
    <pivotTable tabId="3" name="PivotTable1"/>
    <pivotTable tabId="3" name="PivotTable11"/>
    <pivotTable tabId="3" name="PivotTable21"/>
    <pivotTable tabId="3" name="PivotTable23"/>
    <pivotTable tabId="3" name="PivotTable3"/>
    <pivotTable tabId="3" name="PivotTable12"/>
    <pivotTable tabId="3" name="PivotTable19"/>
  </pivotTables>
  <data>
    <tabular pivotCacheId="86683189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A98782A-42F3-4336-8D49-8F5BE438F848}" sourceName="Rating Category">
  <pivotTables>
    <pivotTable tabId="3" name="PivotTable1"/>
    <pivotTable tabId="3" name="PivotTable11"/>
    <pivotTable tabId="3" name="PivotTable21"/>
    <pivotTable tabId="3" name="PivotTable23"/>
    <pivotTable tabId="3" name="PivotTable3"/>
    <pivotTable tabId="3" name="PivotTable12"/>
    <pivotTable tabId="3" name="PivotTable19"/>
  </pivotTables>
  <data>
    <tabular pivotCacheId="86683189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ntime_Category" xr10:uid="{B49E34CB-13A1-4EC5-9A9C-DEA3AF3DBE15}" sourceName="Runtime Category">
  <pivotTables>
    <pivotTable tabId="3" name="PivotTable1"/>
    <pivotTable tabId="3" name="PivotTable11"/>
    <pivotTable tabId="3" name="PivotTable21"/>
    <pivotTable tabId="3" name="PivotTable23"/>
    <pivotTable tabId="3" name="PivotTable3"/>
    <pivotTable tabId="3" name="PivotTable12"/>
    <pivotTable tabId="3" name="PivotTable19"/>
  </pivotTables>
  <data>
    <tabular pivotCacheId="8668318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ie Status" xr10:uid="{C913D092-C486-4D18-A44C-51F76E6EDD88}" cache="Slicer_Movie_Status" caption="Movie Status" rowHeight="234950"/>
  <slicer name="Rating Category" xr10:uid="{9AB7193C-7705-416F-996E-CF1ACEDEA611}" cache="Slicer_Rating_Category" caption="Rating Category" rowHeight="234950"/>
  <slicer name="Runtime Category" xr10:uid="{31C1ED84-21C3-46C5-9C21-F43D45871133}" cache="Slicer_Runtime_Category" caption="Runtime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ie Status 1" xr10:uid="{C0FD04C5-B8E2-4B20-B52A-6A0D33215772}" cache="Slicer_Movie_Status" caption="Movie Status" rowHeight="234950"/>
  <slicer name="Rating Category 1" xr10:uid="{4F0B7071-6CCC-46E6-9C1C-25E4FA4CCC16}" cache="Slicer_Rating_Category" caption="Rating Category" rowHeight="234950"/>
  <slicer name="Runtime Category 1" xr10:uid="{B9524B41-6F81-42D4-893A-21F5C38E9B6A}" cache="Slicer_Runtime_Category" caption="Runtime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D7DA1-FF12-4221-B42B-52BD94901F8B}">
  <dimension ref="A1:V3349"/>
  <sheetViews>
    <sheetView workbookViewId="0">
      <pane ySplit="1" topLeftCell="A9" activePane="bottomLeft" state="frozen"/>
      <selection pane="bottomLeft" activeCell="A3" sqref="A3"/>
    </sheetView>
  </sheetViews>
  <sheetFormatPr defaultRowHeight="14.4" x14ac:dyDescent="0.3"/>
  <cols>
    <col min="1" max="1" width="12.5546875" customWidth="1"/>
    <col min="2" max="2" width="24.5546875" customWidth="1"/>
    <col min="3" max="3" width="31.44140625" customWidth="1"/>
    <col min="4" max="4" width="13.33203125" style="6" customWidth="1"/>
    <col min="5" max="5" width="17.21875" style="6" customWidth="1"/>
    <col min="6" max="6" width="13.33203125" style="4" customWidth="1"/>
    <col min="7" max="7" width="25.109375" customWidth="1"/>
    <col min="8" max="8" width="15.88671875" customWidth="1"/>
    <col min="9" max="9" width="16.77734375" customWidth="1"/>
    <col min="10" max="11" width="15.21875" customWidth="1"/>
    <col min="12" max="12" width="10.33203125" style="10" customWidth="1"/>
    <col min="13" max="13" width="8.88671875" style="10"/>
    <col min="14" max="14" width="12.109375" style="10" customWidth="1"/>
    <col min="15" max="15" width="12.109375" style="6" customWidth="1"/>
    <col min="16" max="16" width="16.44140625" customWidth="1"/>
    <col min="17" max="17" width="26.88671875" customWidth="1"/>
    <col min="18" max="19" width="16.6640625" customWidth="1"/>
    <col min="20" max="20" width="16.6640625" style="12" customWidth="1"/>
    <col min="21" max="21" width="16.6640625" customWidth="1"/>
    <col min="22" max="22" width="23.77734375" customWidth="1"/>
  </cols>
  <sheetData>
    <row r="1" spans="1:22" s="2" customFormat="1" x14ac:dyDescent="0.3">
      <c r="A1" s="2" t="s">
        <v>0</v>
      </c>
      <c r="B1" s="2" t="s">
        <v>1</v>
      </c>
      <c r="C1" s="2" t="s">
        <v>2</v>
      </c>
      <c r="D1" s="5" t="s">
        <v>3</v>
      </c>
      <c r="E1" s="5" t="s">
        <v>10906</v>
      </c>
      <c r="F1" s="3" t="s">
        <v>10884</v>
      </c>
      <c r="G1" s="7" t="s">
        <v>10902</v>
      </c>
      <c r="H1" s="2" t="s">
        <v>10900</v>
      </c>
      <c r="I1" s="2" t="s">
        <v>10901</v>
      </c>
      <c r="J1" s="2" t="s">
        <v>4</v>
      </c>
      <c r="K1" s="2" t="s">
        <v>10905</v>
      </c>
      <c r="L1" s="9" t="s">
        <v>5</v>
      </c>
      <c r="M1" s="9" t="s">
        <v>6</v>
      </c>
      <c r="N1" s="9" t="s">
        <v>7</v>
      </c>
      <c r="O1" s="5" t="s">
        <v>10903</v>
      </c>
      <c r="P1" s="2" t="s">
        <v>10904</v>
      </c>
      <c r="Q1" s="2" t="s">
        <v>8</v>
      </c>
      <c r="R1" s="2" t="s">
        <v>10909</v>
      </c>
      <c r="S1" s="2" t="s">
        <v>10907</v>
      </c>
      <c r="T1" s="11" t="s">
        <v>10908</v>
      </c>
      <c r="U1" s="2" t="s">
        <v>10910</v>
      </c>
      <c r="V1" s="2" t="s">
        <v>9</v>
      </c>
    </row>
    <row r="2" spans="1:22" x14ac:dyDescent="0.3">
      <c r="A2" t="s">
        <v>10</v>
      </c>
      <c r="B2" t="s">
        <v>11</v>
      </c>
      <c r="C2" t="s">
        <v>11</v>
      </c>
      <c r="D2" s="6">
        <v>118</v>
      </c>
      <c r="E2" s="6" t="str">
        <f t="shared" ref="E2:E65" si="0">IF(D2&lt;90,"Short",IF(D2&lt;=120,"Medium","Long"))</f>
        <v>Medium</v>
      </c>
      <c r="F2" s="4">
        <f t="shared" ref="F2:F65" si="1">D2/60</f>
        <v>1.9666666666666666</v>
      </c>
      <c r="G2" s="8" t="s">
        <v>172</v>
      </c>
      <c r="H2" t="s">
        <v>10885</v>
      </c>
      <c r="I2" t="s">
        <v>10886</v>
      </c>
      <c r="J2">
        <v>6.4</v>
      </c>
      <c r="K2" t="str">
        <f t="shared" ref="K2:K65" si="2">IF(J2&gt;=8,"Excellent",IF(J2&gt;=7,"Good",IF(J2&gt;=6,"Average","Poor")))</f>
        <v>Average</v>
      </c>
      <c r="L2" s="10">
        <v>87925</v>
      </c>
      <c r="M2" s="10">
        <v>48000000</v>
      </c>
      <c r="N2" s="10">
        <v>76019048</v>
      </c>
      <c r="O2" s="6">
        <f t="shared" ref="O2:O65" si="3">N2-M2</f>
        <v>28019048</v>
      </c>
      <c r="P2" s="10" t="str" cm="1">
        <f t="array" ref="P2">_xlfn.IFS(O2&lt;=0,"Flop",O2&lt;10000000,"Hit",O2&lt;=100000000,"Superhit",O2&gt;100000000,"Blockbuster")</f>
        <v>Superhit</v>
      </c>
      <c r="Q2" t="s">
        <v>12</v>
      </c>
      <c r="R2">
        <v>11</v>
      </c>
      <c r="S2" t="str">
        <f t="shared" ref="S2:S65" si="4">LEFT(Q2,SEARCH(" ",Q2))</f>
        <v xml:space="preserve">December </v>
      </c>
      <c r="T2" s="12" t="str">
        <f t="shared" ref="T2:T65" si="5">RIGHT(Q2,5)</f>
        <v xml:space="preserve"> 2001</v>
      </c>
      <c r="U2" s="8" t="s">
        <v>10945</v>
      </c>
      <c r="V2" t="s">
        <v>13</v>
      </c>
    </row>
    <row r="3" spans="1:22" x14ac:dyDescent="0.3">
      <c r="A3" t="s">
        <v>14</v>
      </c>
      <c r="B3" t="s">
        <v>15</v>
      </c>
      <c r="C3" t="s">
        <v>16</v>
      </c>
      <c r="D3" s="6">
        <v>78</v>
      </c>
      <c r="E3" s="6" t="str">
        <f t="shared" si="0"/>
        <v>Short</v>
      </c>
      <c r="F3" s="4">
        <f t="shared" si="1"/>
        <v>1.3</v>
      </c>
      <c r="G3" s="8" t="s">
        <v>10887</v>
      </c>
      <c r="H3" t="s">
        <v>10888</v>
      </c>
      <c r="I3" t="s">
        <v>172</v>
      </c>
      <c r="J3">
        <v>7.1</v>
      </c>
      <c r="K3" t="str">
        <f t="shared" si="2"/>
        <v>Good</v>
      </c>
      <c r="L3" s="10">
        <v>111758</v>
      </c>
      <c r="M3" s="10">
        <v>4000000</v>
      </c>
      <c r="N3" s="10">
        <v>35459543</v>
      </c>
      <c r="O3" s="6">
        <f t="shared" si="3"/>
        <v>31459543</v>
      </c>
      <c r="P3" s="10" t="str" cm="1">
        <f t="array" ref="P3">_xlfn.IFS(O3&lt;=0,"Flop",O3&lt;10000000,"Hit",O3&lt;=100000000,"Superhit",O3&gt;100000000,"Blockbuster")</f>
        <v>Superhit</v>
      </c>
      <c r="Q3" t="s">
        <v>17</v>
      </c>
      <c r="R3">
        <v>11</v>
      </c>
      <c r="S3" t="str">
        <f t="shared" si="4"/>
        <v xml:space="preserve">December </v>
      </c>
      <c r="T3" s="12" t="str">
        <f t="shared" si="5"/>
        <v xml:space="preserve"> 1970</v>
      </c>
      <c r="U3" s="8" t="str" cm="1">
        <f t="array" ref="U3">_xlfn.IFS(Q3&lt;1970,"Old is Gold",Q3&lt;=1980,"80's Movies",Q3&lt;=2000,"90's Movies",Q3&lt;=2020,"Mid Rang",Q3&gt;2020,"Latest")</f>
        <v>Latest</v>
      </c>
      <c r="V3" t="s">
        <v>18</v>
      </c>
    </row>
    <row r="4" spans="1:22" x14ac:dyDescent="0.3">
      <c r="A4" t="s">
        <v>19</v>
      </c>
      <c r="B4" t="s">
        <v>20</v>
      </c>
      <c r="C4" t="s">
        <v>20</v>
      </c>
      <c r="D4" s="6">
        <v>144</v>
      </c>
      <c r="E4" s="6" t="str">
        <f t="shared" si="0"/>
        <v>Long</v>
      </c>
      <c r="F4" s="4">
        <f t="shared" si="1"/>
        <v>2.4</v>
      </c>
      <c r="G4" s="8" t="s">
        <v>10887</v>
      </c>
      <c r="H4" t="s">
        <v>172</v>
      </c>
      <c r="I4" t="s">
        <v>5878</v>
      </c>
      <c r="J4">
        <v>7.6</v>
      </c>
      <c r="K4" t="str">
        <f t="shared" si="2"/>
        <v>Good</v>
      </c>
      <c r="L4" s="10">
        <v>52628</v>
      </c>
      <c r="M4" s="10">
        <v>4000000</v>
      </c>
      <c r="N4" s="10">
        <v>5200000</v>
      </c>
      <c r="O4" s="6">
        <f t="shared" si="3"/>
        <v>1200000</v>
      </c>
      <c r="P4" s="10" t="str" cm="1">
        <f t="array" ref="P4">_xlfn.IFS(O4&lt;=0,"Flop",O4&lt;10000000,"Hit",O4&lt;=100000000,"Superhit",O4&gt;100000000,"Blockbuster")</f>
        <v>Hit</v>
      </c>
      <c r="Q4" t="s">
        <v>21</v>
      </c>
      <c r="R4">
        <v>1</v>
      </c>
      <c r="S4" t="str">
        <f t="shared" si="4"/>
        <v xml:space="preserve">January </v>
      </c>
      <c r="T4" s="12" t="str">
        <f t="shared" si="5"/>
        <v xml:space="preserve"> 1970</v>
      </c>
      <c r="U4" s="8" t="str" cm="1">
        <f t="array" ref="U4">_xlfn.IFS(Q4&lt;1970,"Old is Gold",Q4&lt;=1980,"80's Movies",Q4&lt;=2000,"90's Movies",Q4&lt;=2020,"Mid Rang",Q4&gt;2020,"Latest")</f>
        <v>Latest</v>
      </c>
      <c r="V4" t="s">
        <v>22</v>
      </c>
    </row>
    <row r="5" spans="1:22" x14ac:dyDescent="0.3">
      <c r="A5" t="s">
        <v>23</v>
      </c>
      <c r="B5" t="s">
        <v>24</v>
      </c>
      <c r="C5" t="s">
        <v>24</v>
      </c>
      <c r="D5" s="6">
        <v>116</v>
      </c>
      <c r="E5" s="6" t="str">
        <f t="shared" si="0"/>
        <v>Medium</v>
      </c>
      <c r="F5" s="4">
        <f t="shared" si="1"/>
        <v>1.9333333333333333</v>
      </c>
      <c r="G5" s="8" t="s">
        <v>172</v>
      </c>
      <c r="H5" t="s">
        <v>190</v>
      </c>
      <c r="I5" t="s">
        <v>5878</v>
      </c>
      <c r="J5">
        <v>7.4</v>
      </c>
      <c r="K5" t="str">
        <f t="shared" si="2"/>
        <v>Good</v>
      </c>
      <c r="L5" s="10">
        <v>75784</v>
      </c>
      <c r="M5" s="10">
        <v>3500000</v>
      </c>
      <c r="N5" s="10">
        <v>81600000</v>
      </c>
      <c r="O5" s="6">
        <f t="shared" si="3"/>
        <v>78100000</v>
      </c>
      <c r="P5" s="10" t="str" cm="1">
        <f t="array" ref="P5">_xlfn.IFS(O5&lt;=0,"Flop",O5&lt;10000000,"Hit",O5&lt;=100000000,"Superhit",O5&gt;100000000,"Blockbuster")</f>
        <v>Superhit</v>
      </c>
      <c r="Q5" t="s">
        <v>25</v>
      </c>
      <c r="R5">
        <v>25</v>
      </c>
      <c r="S5" t="str">
        <f t="shared" si="4"/>
        <v xml:space="preserve">January </v>
      </c>
      <c r="T5" s="12" t="str">
        <f t="shared" si="5"/>
        <v xml:space="preserve"> 1970</v>
      </c>
      <c r="U5" s="8" t="str" cm="1">
        <f t="array" ref="U5">_xlfn.IFS(Q5&lt;1970,"Old is Gold",Q5&lt;=1980,"80's Movies",Q5&lt;=2000,"90's Movies",Q5&lt;=2020,"Mid Rang",Q5&gt;2020,"Latest")</f>
        <v>Latest</v>
      </c>
      <c r="V5" t="s">
        <v>26</v>
      </c>
    </row>
    <row r="6" spans="1:22" x14ac:dyDescent="0.3">
      <c r="A6" t="s">
        <v>27</v>
      </c>
      <c r="B6" t="s">
        <v>28</v>
      </c>
      <c r="C6" t="s">
        <v>28</v>
      </c>
      <c r="D6" s="6">
        <v>172</v>
      </c>
      <c r="E6" s="6" t="str">
        <f t="shared" si="0"/>
        <v>Long</v>
      </c>
      <c r="F6" s="4">
        <f t="shared" si="1"/>
        <v>2.8666666666666667</v>
      </c>
      <c r="G6" s="8" t="s">
        <v>10889</v>
      </c>
      <c r="H6" t="s">
        <v>190</v>
      </c>
      <c r="I6" t="s">
        <v>5878</v>
      </c>
      <c r="J6">
        <v>7.9</v>
      </c>
      <c r="K6" t="str">
        <f t="shared" si="2"/>
        <v>Good</v>
      </c>
      <c r="L6" s="10">
        <v>106476</v>
      </c>
      <c r="M6" s="10">
        <v>12000000</v>
      </c>
      <c r="N6" s="10">
        <v>61749765</v>
      </c>
      <c r="O6" s="6">
        <f t="shared" si="3"/>
        <v>49749765</v>
      </c>
      <c r="P6" s="10" t="str" cm="1">
        <f t="array" ref="P6">_xlfn.IFS(O6&lt;=0,"Flop",O6&lt;10000000,"Hit",O6&lt;=100000000,"Superhit",O6&gt;100000000,"Blockbuster")</f>
        <v>Superhit</v>
      </c>
      <c r="Q6" t="s">
        <v>29</v>
      </c>
      <c r="R6">
        <v>4</v>
      </c>
      <c r="S6" t="str">
        <f t="shared" si="4"/>
        <v xml:space="preserve">February </v>
      </c>
      <c r="T6" s="12" t="str">
        <f t="shared" si="5"/>
        <v xml:space="preserve"> 1970</v>
      </c>
      <c r="U6" s="8" t="str" cm="1">
        <f t="array" ref="U6">_xlfn.IFS(Q6&lt;1970,"Old is Gold",Q6&lt;=1980,"80's Movies",Q6&lt;=2000,"90's Movies",Q6&lt;=2020,"Mid Rang",Q6&gt;2020,"Latest")</f>
        <v>Latest</v>
      </c>
      <c r="V6" t="s">
        <v>30</v>
      </c>
    </row>
    <row r="7" spans="1:22" x14ac:dyDescent="0.3">
      <c r="A7" t="s">
        <v>31</v>
      </c>
      <c r="B7" t="s">
        <v>32</v>
      </c>
      <c r="C7" t="s">
        <v>32</v>
      </c>
      <c r="D7" s="6">
        <v>86</v>
      </c>
      <c r="E7" s="6" t="str">
        <f t="shared" si="0"/>
        <v>Short</v>
      </c>
      <c r="F7" s="4">
        <f t="shared" si="1"/>
        <v>1.4333333333333333</v>
      </c>
      <c r="G7" s="8" t="s">
        <v>190</v>
      </c>
      <c r="H7" t="s">
        <v>10890</v>
      </c>
      <c r="I7" t="s">
        <v>5170</v>
      </c>
      <c r="J7">
        <v>6.6</v>
      </c>
      <c r="K7" t="str">
        <f t="shared" si="2"/>
        <v>Average</v>
      </c>
      <c r="L7" s="10">
        <v>53906</v>
      </c>
      <c r="M7" s="10">
        <v>777000</v>
      </c>
      <c r="N7" s="10">
        <v>2437000</v>
      </c>
      <c r="O7" s="6">
        <f t="shared" si="3"/>
        <v>1660000</v>
      </c>
      <c r="P7" s="10" t="str" cm="1">
        <f t="array" ref="P7">_xlfn.IFS(O7&lt;=0,"Flop",O7&lt;10000000,"Hit",O7&lt;=100000000,"Superhit",O7&gt;100000000,"Blockbuster")</f>
        <v>Hit</v>
      </c>
      <c r="Q7" t="s">
        <v>33</v>
      </c>
      <c r="R7">
        <v>11</v>
      </c>
      <c r="S7" t="str">
        <f t="shared" si="4"/>
        <v xml:space="preserve">March </v>
      </c>
      <c r="T7" s="12" t="str">
        <f t="shared" si="5"/>
        <v xml:space="preserve"> 1971</v>
      </c>
      <c r="U7" s="8" t="str" cm="1">
        <f t="array" ref="U7">_xlfn.IFS(Q7&lt;1970,"Old is Gold",Q7&lt;=1980,"80's Movies",Q7&lt;=2000,"90's Movies",Q7&lt;=2020,"Mid Rang",Q7&gt;2020,"Latest")</f>
        <v>Latest</v>
      </c>
      <c r="V7" t="s">
        <v>34</v>
      </c>
    </row>
    <row r="8" spans="1:22" x14ac:dyDescent="0.3">
      <c r="A8" t="s">
        <v>35</v>
      </c>
      <c r="B8" t="s">
        <v>36</v>
      </c>
      <c r="C8" t="s">
        <v>36</v>
      </c>
      <c r="D8" s="6">
        <v>136</v>
      </c>
      <c r="E8" s="6" t="str">
        <f t="shared" si="0"/>
        <v>Long</v>
      </c>
      <c r="F8" s="4">
        <f t="shared" si="1"/>
        <v>2.2666666666666666</v>
      </c>
      <c r="G8" s="8" t="s">
        <v>10891</v>
      </c>
      <c r="H8" t="s">
        <v>10890</v>
      </c>
      <c r="I8" t="s">
        <v>10899</v>
      </c>
      <c r="J8">
        <v>8.3000000000000007</v>
      </c>
      <c r="K8" t="str">
        <f t="shared" si="2"/>
        <v>Excellent</v>
      </c>
      <c r="L8" s="10">
        <v>864440</v>
      </c>
      <c r="M8" s="10">
        <v>2200000</v>
      </c>
      <c r="N8" s="10">
        <v>26960374</v>
      </c>
      <c r="O8" s="6">
        <f t="shared" si="3"/>
        <v>24760374</v>
      </c>
      <c r="P8" s="10" t="str" cm="1">
        <f t="array" ref="P8">_xlfn.IFS(O8&lt;=0,"Flop",O8&lt;10000000,"Hit",O8&lt;=100000000,"Superhit",O8&gt;100000000,"Blockbuster")</f>
        <v>Superhit</v>
      </c>
      <c r="Q8" t="s">
        <v>37</v>
      </c>
      <c r="R8">
        <v>19</v>
      </c>
      <c r="S8" t="str">
        <f t="shared" si="4"/>
        <v xml:space="preserve">December </v>
      </c>
      <c r="T8" s="12" t="str">
        <f t="shared" si="5"/>
        <v xml:space="preserve"> 1971</v>
      </c>
      <c r="U8" s="8" t="str" cm="1">
        <f t="array" ref="U8">_xlfn.IFS(Q8&lt;1970,"Old is Gold",Q8&lt;=1980,"80's Movies",Q8&lt;=2000,"90's Movies",Q8&lt;=2020,"Mid Rang",Q8&gt;2020,"Latest")</f>
        <v>Latest</v>
      </c>
      <c r="V8" t="s">
        <v>38</v>
      </c>
    </row>
    <row r="9" spans="1:22" x14ac:dyDescent="0.3">
      <c r="A9" t="s">
        <v>39</v>
      </c>
      <c r="B9" t="s">
        <v>40</v>
      </c>
      <c r="C9" t="s">
        <v>40</v>
      </c>
      <c r="D9" s="6">
        <v>120</v>
      </c>
      <c r="E9" s="6" t="str">
        <f t="shared" si="0"/>
        <v>Medium</v>
      </c>
      <c r="F9" s="4">
        <f t="shared" si="1"/>
        <v>2</v>
      </c>
      <c r="G9" s="8" t="s">
        <v>7406</v>
      </c>
      <c r="H9" t="s">
        <v>10887</v>
      </c>
      <c r="I9" t="s">
        <v>5170</v>
      </c>
      <c r="J9">
        <v>6.5</v>
      </c>
      <c r="K9" t="str">
        <f t="shared" si="2"/>
        <v>Average</v>
      </c>
      <c r="L9" s="10">
        <v>112043</v>
      </c>
      <c r="M9" s="10">
        <v>7200000</v>
      </c>
      <c r="N9" s="10">
        <v>43829933</v>
      </c>
      <c r="O9" s="6">
        <f t="shared" si="3"/>
        <v>36629933</v>
      </c>
      <c r="P9" s="10" t="str" cm="1">
        <f t="array" ref="P9">_xlfn.IFS(O9&lt;=0,"Flop",O9&lt;10000000,"Hit",O9&lt;=100000000,"Superhit",O9&gt;100000000,"Blockbuster")</f>
        <v>Superhit</v>
      </c>
      <c r="Q9" t="s">
        <v>41</v>
      </c>
      <c r="R9">
        <v>14</v>
      </c>
      <c r="S9" t="str">
        <f t="shared" si="4"/>
        <v xml:space="preserve">December </v>
      </c>
      <c r="T9" s="12" t="str">
        <f t="shared" si="5"/>
        <v xml:space="preserve"> 1971</v>
      </c>
      <c r="U9" s="8" t="str" cm="1">
        <f t="array" ref="U9">_xlfn.IFS(Q9&lt;1970,"Old is Gold",Q9&lt;=1980,"80's Movies",Q9&lt;=2000,"90's Movies",Q9&lt;=2020,"Mid Rang",Q9&gt;2020,"Latest")</f>
        <v>Latest</v>
      </c>
      <c r="V9" t="s">
        <v>42</v>
      </c>
    </row>
    <row r="10" spans="1:22" x14ac:dyDescent="0.3">
      <c r="A10" t="s">
        <v>43</v>
      </c>
      <c r="B10" t="s">
        <v>44</v>
      </c>
      <c r="C10" t="s">
        <v>44</v>
      </c>
      <c r="D10" s="6">
        <v>102</v>
      </c>
      <c r="E10" s="6" t="str">
        <f t="shared" si="0"/>
        <v>Medium</v>
      </c>
      <c r="F10" s="4">
        <f t="shared" si="1"/>
        <v>1.7</v>
      </c>
      <c r="G10" s="8" t="s">
        <v>7406</v>
      </c>
      <c r="H10" t="s">
        <v>10891</v>
      </c>
      <c r="I10" t="s">
        <v>5170</v>
      </c>
      <c r="J10">
        <v>7.7</v>
      </c>
      <c r="K10" t="str">
        <f t="shared" si="2"/>
        <v>Good</v>
      </c>
      <c r="L10" s="10">
        <v>165277</v>
      </c>
      <c r="M10" s="10">
        <v>4000000</v>
      </c>
      <c r="N10" s="10">
        <v>35988495</v>
      </c>
      <c r="O10" s="6">
        <f t="shared" si="3"/>
        <v>31988495</v>
      </c>
      <c r="P10" s="10" t="str" cm="1">
        <f t="array" ref="P10">_xlfn.IFS(O10&lt;=0,"Flop",O10&lt;10000000,"Hit",O10&lt;=100000000,"Superhit",O10&gt;100000000,"Blockbuster")</f>
        <v>Superhit</v>
      </c>
      <c r="Q10" t="s">
        <v>45</v>
      </c>
      <c r="R10">
        <v>21</v>
      </c>
      <c r="S10" t="str">
        <f t="shared" si="4"/>
        <v xml:space="preserve">December </v>
      </c>
      <c r="T10" s="12" t="str">
        <f t="shared" si="5"/>
        <v xml:space="preserve"> 1971</v>
      </c>
      <c r="U10" s="8" t="str" cm="1">
        <f t="array" ref="U10">_xlfn.IFS(Q10&lt;1970,"Old is Gold",Q10&lt;=1980,"80's Movies",Q10&lt;=2000,"90's Movies",Q10&lt;=2020,"Mid Rang",Q10&gt;2020,"Latest")</f>
        <v>Latest</v>
      </c>
      <c r="V10" t="s">
        <v>46</v>
      </c>
    </row>
    <row r="11" spans="1:22" x14ac:dyDescent="0.3">
      <c r="A11" t="s">
        <v>47</v>
      </c>
      <c r="B11" t="s">
        <v>48</v>
      </c>
      <c r="C11" t="s">
        <v>48</v>
      </c>
      <c r="D11" s="6">
        <v>104</v>
      </c>
      <c r="E11" s="6" t="str">
        <f t="shared" si="0"/>
        <v>Medium</v>
      </c>
      <c r="F11" s="4">
        <f t="shared" si="1"/>
        <v>1.7333333333333334</v>
      </c>
      <c r="G11" s="8" t="s">
        <v>7406</v>
      </c>
      <c r="H11" t="s">
        <v>10891</v>
      </c>
      <c r="I11" t="s">
        <v>190</v>
      </c>
      <c r="J11">
        <v>7.7</v>
      </c>
      <c r="K11" t="str">
        <f t="shared" si="2"/>
        <v>Good</v>
      </c>
      <c r="L11" s="10">
        <v>131995</v>
      </c>
      <c r="M11" s="10">
        <v>1800000</v>
      </c>
      <c r="N11" s="10">
        <v>51701871</v>
      </c>
      <c r="O11" s="6">
        <f t="shared" si="3"/>
        <v>49901871</v>
      </c>
      <c r="P11" s="10" t="str" cm="1">
        <f t="array" ref="P11">_xlfn.IFS(O11&lt;=0,"Flop",O11&lt;10000000,"Hit",O11&lt;=100000000,"Superhit",O11&gt;100000000,"Blockbuster")</f>
        <v>Superhit</v>
      </c>
      <c r="Q11" t="s">
        <v>49</v>
      </c>
      <c r="R11">
        <v>7</v>
      </c>
      <c r="S11" t="str">
        <f t="shared" si="4"/>
        <v xml:space="preserve">October </v>
      </c>
      <c r="T11" s="12" t="str">
        <f t="shared" si="5"/>
        <v xml:space="preserve"> 1971</v>
      </c>
      <c r="U11" s="8" t="str" cm="1">
        <f t="array" ref="U11">_xlfn.IFS(Q11&lt;1970,"Old is Gold",Q11&lt;=1980,"80's Movies",Q11&lt;=2000,"90's Movies",Q11&lt;=2020,"Mid Rang",Q11&gt;2020,"Latest")</f>
        <v>Latest</v>
      </c>
      <c r="V11" t="s">
        <v>50</v>
      </c>
    </row>
    <row r="12" spans="1:22" x14ac:dyDescent="0.3">
      <c r="A12" t="s">
        <v>51</v>
      </c>
      <c r="B12" t="s">
        <v>52</v>
      </c>
      <c r="C12" t="s">
        <v>52</v>
      </c>
      <c r="D12" s="6">
        <v>91</v>
      </c>
      <c r="E12" s="6" t="str">
        <f t="shared" si="0"/>
        <v>Medium</v>
      </c>
      <c r="F12" s="4">
        <f t="shared" si="1"/>
        <v>1.5166666666666666</v>
      </c>
      <c r="G12" s="8" t="s">
        <v>172</v>
      </c>
      <c r="H12" t="s">
        <v>190</v>
      </c>
      <c r="I12" t="s">
        <v>10886</v>
      </c>
      <c r="J12">
        <v>7.9</v>
      </c>
      <c r="K12" t="str">
        <f t="shared" si="2"/>
        <v>Good</v>
      </c>
      <c r="L12" s="10">
        <v>80626</v>
      </c>
      <c r="M12" s="10">
        <v>1200000</v>
      </c>
      <c r="N12" s="10">
        <v>1546</v>
      </c>
      <c r="O12" s="6">
        <f t="shared" si="3"/>
        <v>-1198454</v>
      </c>
      <c r="P12" s="10" t="str" cm="1">
        <f t="array" ref="P12">_xlfn.IFS(O12&lt;=0,"Flop",O12&lt;10000000,"Hit",O12&lt;=100000000,"Superhit",O12&gt;100000000,"Blockbuster")</f>
        <v>Flop</v>
      </c>
      <c r="Q12" t="s">
        <v>53</v>
      </c>
      <c r="R12">
        <v>20</v>
      </c>
      <c r="S12" t="str">
        <f t="shared" si="4"/>
        <v xml:space="preserve">December </v>
      </c>
      <c r="T12" s="12" t="str">
        <f t="shared" si="5"/>
        <v xml:space="preserve"> 1971</v>
      </c>
      <c r="U12" s="8" t="str" cm="1">
        <f t="array" ref="U12">_xlfn.IFS(Q12&lt;1970,"Old is Gold",Q12&lt;=1980,"80's Movies",Q12&lt;=2000,"90's Movies",Q12&lt;=2020,"Mid Rang",Q12&gt;2020,"Latest")</f>
        <v>Latest</v>
      </c>
      <c r="V12" t="s">
        <v>54</v>
      </c>
    </row>
    <row r="13" spans="1:22" x14ac:dyDescent="0.3">
      <c r="A13" t="s">
        <v>55</v>
      </c>
      <c r="B13" t="s">
        <v>56</v>
      </c>
      <c r="C13" t="s">
        <v>56</v>
      </c>
      <c r="D13" s="6">
        <v>118</v>
      </c>
      <c r="E13" s="6" t="str">
        <f t="shared" si="0"/>
        <v>Medium</v>
      </c>
      <c r="F13" s="4">
        <f t="shared" si="1"/>
        <v>1.9666666666666666</v>
      </c>
      <c r="G13" s="8" t="s">
        <v>190</v>
      </c>
      <c r="H13" t="s">
        <v>10886</v>
      </c>
      <c r="I13" t="s">
        <v>10899</v>
      </c>
      <c r="J13">
        <v>8</v>
      </c>
      <c r="K13" t="str">
        <f t="shared" si="2"/>
        <v>Excellent</v>
      </c>
      <c r="L13" s="10">
        <v>51275</v>
      </c>
      <c r="M13" s="10">
        <v>1300000</v>
      </c>
      <c r="N13" s="10">
        <v>29146131</v>
      </c>
      <c r="O13" s="6">
        <f t="shared" si="3"/>
        <v>27846131</v>
      </c>
      <c r="P13" s="10" t="str" cm="1">
        <f t="array" ref="P13">_xlfn.IFS(O13&lt;=0,"Flop",O13&lt;10000000,"Hit",O13&lt;=100000000,"Superhit",O13&gt;100000000,"Blockbuster")</f>
        <v>Superhit</v>
      </c>
      <c r="Q13" t="s">
        <v>57</v>
      </c>
      <c r="R13">
        <v>2</v>
      </c>
      <c r="S13" t="str">
        <f t="shared" si="4"/>
        <v xml:space="preserve">October </v>
      </c>
      <c r="T13" s="12" t="str">
        <f t="shared" si="5"/>
        <v xml:space="preserve"> 1971</v>
      </c>
      <c r="U13" s="8" t="str" cm="1">
        <f t="array" ref="U13">_xlfn.IFS(Q13&lt;1970,"Old is Gold",Q13&lt;=1980,"80's Movies",Q13&lt;=2000,"90's Movies",Q13&lt;=2020,"Mid Rang",Q13&gt;2020,"Latest")</f>
        <v>Latest</v>
      </c>
      <c r="V13" t="s">
        <v>58</v>
      </c>
    </row>
    <row r="14" spans="1:22" x14ac:dyDescent="0.3">
      <c r="A14" t="s">
        <v>59</v>
      </c>
      <c r="B14" t="s">
        <v>60</v>
      </c>
      <c r="C14" t="s">
        <v>60</v>
      </c>
      <c r="D14" s="6">
        <v>113</v>
      </c>
      <c r="E14" s="6" t="str">
        <f t="shared" si="0"/>
        <v>Medium</v>
      </c>
      <c r="F14" s="4">
        <f t="shared" si="1"/>
        <v>1.8833333333333333</v>
      </c>
      <c r="G14" s="8" t="s">
        <v>10891</v>
      </c>
      <c r="H14" t="s">
        <v>190</v>
      </c>
      <c r="I14" t="s">
        <v>5170</v>
      </c>
      <c r="J14">
        <v>7.4</v>
      </c>
      <c r="K14" t="str">
        <f t="shared" si="2"/>
        <v>Good</v>
      </c>
      <c r="L14" s="10">
        <v>63512</v>
      </c>
      <c r="M14" s="10">
        <v>3251794</v>
      </c>
      <c r="N14" s="10">
        <v>0</v>
      </c>
      <c r="O14" s="6">
        <f t="shared" si="3"/>
        <v>-3251794</v>
      </c>
      <c r="P14" s="10" t="str" cm="1">
        <f t="array" ref="P14">_xlfn.IFS(O14&lt;=0,"Flop",O14&lt;10000000,"Hit",O14&lt;=100000000,"Superhit",O14&gt;100000000,"Blockbuster")</f>
        <v>Flop</v>
      </c>
      <c r="Q14" t="s">
        <v>61</v>
      </c>
      <c r="R14">
        <v>25</v>
      </c>
      <c r="S14" t="str">
        <f t="shared" si="4"/>
        <v xml:space="preserve">November </v>
      </c>
      <c r="T14" s="12" t="str">
        <f t="shared" si="5"/>
        <v xml:space="preserve"> 1971</v>
      </c>
      <c r="U14" s="8" t="str" cm="1">
        <f t="array" ref="U14">_xlfn.IFS(Q14&lt;1970,"Old is Gold",Q14&lt;=1980,"80's Movies",Q14&lt;=2000,"90's Movies",Q14&lt;=2020,"Mid Rang",Q14&gt;2020,"Latest")</f>
        <v>Latest</v>
      </c>
      <c r="V14" t="s">
        <v>62</v>
      </c>
    </row>
    <row r="15" spans="1:22" x14ac:dyDescent="0.3">
      <c r="A15" t="s">
        <v>63</v>
      </c>
      <c r="B15" t="s">
        <v>64</v>
      </c>
      <c r="C15" t="s">
        <v>64</v>
      </c>
      <c r="D15" s="6">
        <v>100</v>
      </c>
      <c r="E15" s="6" t="str">
        <f t="shared" si="0"/>
        <v>Medium</v>
      </c>
      <c r="F15" s="4">
        <f t="shared" si="1"/>
        <v>1.6666666666666667</v>
      </c>
      <c r="G15" s="8" t="s">
        <v>10892</v>
      </c>
      <c r="H15" t="s">
        <v>10885</v>
      </c>
      <c r="I15" t="s">
        <v>10893</v>
      </c>
      <c r="J15">
        <v>7.8</v>
      </c>
      <c r="K15" t="str">
        <f t="shared" si="2"/>
        <v>Good</v>
      </c>
      <c r="L15" s="10">
        <v>215495</v>
      </c>
      <c r="M15" s="10">
        <v>3000000</v>
      </c>
      <c r="N15" s="10">
        <v>622861</v>
      </c>
      <c r="O15" s="6">
        <f t="shared" si="3"/>
        <v>-2377139</v>
      </c>
      <c r="P15" s="10" t="str" cm="1">
        <f t="array" ref="P15">_xlfn.IFS(O15&lt;=0,"Flop",O15&lt;10000000,"Hit",O15&lt;=100000000,"Superhit",O15&gt;100000000,"Blockbuster")</f>
        <v>Flop</v>
      </c>
      <c r="Q15" t="s">
        <v>65</v>
      </c>
      <c r="R15">
        <v>28</v>
      </c>
      <c r="S15" t="str">
        <f t="shared" si="4"/>
        <v xml:space="preserve">June </v>
      </c>
      <c r="T15" s="12" t="str">
        <f t="shared" si="5"/>
        <v xml:space="preserve"> 1971</v>
      </c>
      <c r="U15" s="8" t="str" cm="1">
        <f t="array" ref="U15">_xlfn.IFS(Q15&lt;1970,"Old is Gold",Q15&lt;=1980,"80's Movies",Q15&lt;=2000,"90's Movies",Q15&lt;=2020,"Mid Rang",Q15&gt;2020,"Latest")</f>
        <v>Latest</v>
      </c>
      <c r="V15" t="s">
        <v>66</v>
      </c>
    </row>
    <row r="16" spans="1:22" x14ac:dyDescent="0.3">
      <c r="A16" t="s">
        <v>67</v>
      </c>
      <c r="B16" t="s">
        <v>68</v>
      </c>
      <c r="C16" t="s">
        <v>69</v>
      </c>
      <c r="D16" s="6">
        <v>95</v>
      </c>
      <c r="E16" s="6" t="str">
        <f t="shared" si="0"/>
        <v>Medium</v>
      </c>
      <c r="F16" s="4">
        <f t="shared" si="1"/>
        <v>1.5833333333333333</v>
      </c>
      <c r="G16" s="8" t="s">
        <v>7406</v>
      </c>
      <c r="H16" t="s">
        <v>10887</v>
      </c>
      <c r="I16" t="s">
        <v>10889</v>
      </c>
      <c r="J16">
        <v>7.8</v>
      </c>
      <c r="K16" t="str">
        <f t="shared" si="2"/>
        <v>Good</v>
      </c>
      <c r="L16" s="10">
        <v>60516</v>
      </c>
      <c r="M16" s="10">
        <v>370000</v>
      </c>
      <c r="N16" s="10">
        <v>37041</v>
      </c>
      <c r="O16" s="6">
        <f t="shared" si="3"/>
        <v>-332959</v>
      </c>
      <c r="P16" s="10" t="str" cm="1">
        <f t="array" ref="P16">_xlfn.IFS(O16&lt;=0,"Flop",O16&lt;10000000,"Hit",O16&lt;=100000000,"Superhit",O16&gt;100000000,"Blockbuster")</f>
        <v>Flop</v>
      </c>
      <c r="Q16" t="s">
        <v>70</v>
      </c>
      <c r="R16">
        <v>29</v>
      </c>
      <c r="S16" t="str">
        <f t="shared" si="4"/>
        <v xml:space="preserve">December </v>
      </c>
      <c r="T16" s="12" t="str">
        <f t="shared" si="5"/>
        <v xml:space="preserve"> 1972</v>
      </c>
      <c r="U16" s="8" t="str" cm="1">
        <f t="array" ref="U16">_xlfn.IFS(Q16&lt;1970,"Old is Gold",Q16&lt;=1980,"80's Movies",Q16&lt;=2000,"90's Movies",Q16&lt;=2020,"Mid Rang",Q16&gt;2020,"Latest")</f>
        <v>Latest</v>
      </c>
      <c r="V16" t="s">
        <v>71</v>
      </c>
    </row>
    <row r="17" spans="1:22" x14ac:dyDescent="0.3">
      <c r="A17" t="s">
        <v>72</v>
      </c>
      <c r="B17" t="s">
        <v>73</v>
      </c>
      <c r="C17" t="s">
        <v>73</v>
      </c>
      <c r="D17" s="6">
        <v>124</v>
      </c>
      <c r="E17" s="6" t="str">
        <f t="shared" si="0"/>
        <v>Long</v>
      </c>
      <c r="F17" s="4">
        <f t="shared" si="1"/>
        <v>2.0666666666666669</v>
      </c>
      <c r="G17" s="8" t="s">
        <v>190</v>
      </c>
      <c r="H17" t="s">
        <v>10894</v>
      </c>
      <c r="I17" t="s">
        <v>10893</v>
      </c>
      <c r="J17">
        <v>7.8</v>
      </c>
      <c r="K17" t="str">
        <f t="shared" si="2"/>
        <v>Good</v>
      </c>
      <c r="L17" s="10">
        <v>58141</v>
      </c>
      <c r="M17" s="10">
        <v>4600000</v>
      </c>
      <c r="N17" s="10">
        <v>108405</v>
      </c>
      <c r="O17" s="6">
        <f t="shared" si="3"/>
        <v>-4491595</v>
      </c>
      <c r="P17" s="10" t="str" cm="1">
        <f t="array" ref="P17">_xlfn.IFS(O17&lt;=0,"Flop",O17&lt;10000000,"Hit",O17&lt;=100000000,"Superhit",O17&gt;100000000,"Blockbuster")</f>
        <v>Flop</v>
      </c>
      <c r="Q17" t="s">
        <v>74</v>
      </c>
      <c r="R17">
        <v>13</v>
      </c>
      <c r="S17" t="str">
        <f t="shared" si="4"/>
        <v xml:space="preserve">February </v>
      </c>
      <c r="T17" s="12" t="str">
        <f t="shared" si="5"/>
        <v xml:space="preserve"> 1972</v>
      </c>
      <c r="U17" s="8" t="str" cm="1">
        <f t="array" ref="U17">_xlfn.IFS(Q17&lt;1970,"Old is Gold",Q17&lt;=1980,"80's Movies",Q17&lt;=2000,"90's Movies",Q17&lt;=2020,"Mid Rang",Q17&gt;2020,"Latest")</f>
        <v>Latest</v>
      </c>
      <c r="V17" t="s">
        <v>75</v>
      </c>
    </row>
    <row r="18" spans="1:22" x14ac:dyDescent="0.3">
      <c r="A18" t="s">
        <v>76</v>
      </c>
      <c r="B18" t="s">
        <v>77</v>
      </c>
      <c r="C18" t="s">
        <v>77</v>
      </c>
      <c r="D18" s="6">
        <v>109</v>
      </c>
      <c r="E18" s="6" t="str">
        <f t="shared" si="0"/>
        <v>Medium</v>
      </c>
      <c r="F18" s="4">
        <f t="shared" si="1"/>
        <v>1.8166666666666667</v>
      </c>
      <c r="G18" s="8" t="s">
        <v>10887</v>
      </c>
      <c r="H18" t="s">
        <v>190</v>
      </c>
      <c r="I18" t="s">
        <v>5170</v>
      </c>
      <c r="J18">
        <v>7.7</v>
      </c>
      <c r="K18" t="str">
        <f t="shared" si="2"/>
        <v>Good</v>
      </c>
      <c r="L18" s="10">
        <v>117081</v>
      </c>
      <c r="M18" s="10">
        <v>2000000</v>
      </c>
      <c r="N18" s="10">
        <v>4534</v>
      </c>
      <c r="O18" s="6">
        <f t="shared" si="3"/>
        <v>-1995466</v>
      </c>
      <c r="P18" s="10" t="str" cm="1">
        <f t="array" ref="P18">_xlfn.IFS(O18&lt;=0,"Flop",O18&lt;10000000,"Hit",O18&lt;=100000000,"Superhit",O18&gt;100000000,"Blockbuster")</f>
        <v>Flop</v>
      </c>
      <c r="Q18" t="s">
        <v>78</v>
      </c>
      <c r="R18">
        <v>30</v>
      </c>
      <c r="S18" t="str">
        <f t="shared" si="4"/>
        <v xml:space="preserve">July </v>
      </c>
      <c r="T18" s="12" t="str">
        <f t="shared" si="5"/>
        <v xml:space="preserve"> 1972</v>
      </c>
      <c r="U18" s="8" t="str" cm="1">
        <f t="array" ref="U18">_xlfn.IFS(Q18&lt;1970,"Old is Gold",Q18&lt;=1980,"80's Movies",Q18&lt;=2000,"90's Movies",Q18&lt;=2020,"Mid Rang",Q18&gt;2020,"Latest")</f>
        <v>Latest</v>
      </c>
      <c r="V18" t="s">
        <v>79</v>
      </c>
    </row>
    <row r="19" spans="1:22" x14ac:dyDescent="0.3">
      <c r="A19" t="s">
        <v>80</v>
      </c>
      <c r="B19" t="s">
        <v>81</v>
      </c>
      <c r="C19" t="s">
        <v>81</v>
      </c>
      <c r="D19" s="6">
        <v>175</v>
      </c>
      <c r="E19" s="6" t="str">
        <f t="shared" si="0"/>
        <v>Long</v>
      </c>
      <c r="F19" s="4">
        <f t="shared" si="1"/>
        <v>2.9166666666666665</v>
      </c>
      <c r="G19" s="8" t="s">
        <v>10891</v>
      </c>
      <c r="H19" t="s">
        <v>190</v>
      </c>
      <c r="I19" t="s">
        <v>10899</v>
      </c>
      <c r="J19">
        <v>9.1999999999999993</v>
      </c>
      <c r="K19" t="str">
        <f t="shared" si="2"/>
        <v>Excellent</v>
      </c>
      <c r="L19" s="10">
        <v>1963432</v>
      </c>
      <c r="M19" s="10">
        <v>6000000</v>
      </c>
      <c r="N19" s="10">
        <v>250341816</v>
      </c>
      <c r="O19" s="6">
        <f t="shared" si="3"/>
        <v>244341816</v>
      </c>
      <c r="P19" s="10" t="str" cm="1">
        <f t="array" ref="P19">_xlfn.IFS(O19&lt;=0,"Flop",O19&lt;10000000,"Hit",O19&lt;=100000000,"Superhit",O19&gt;100000000,"Blockbuster")</f>
        <v>Blockbuster</v>
      </c>
      <c r="Q19" t="s">
        <v>82</v>
      </c>
      <c r="R19">
        <v>14</v>
      </c>
      <c r="S19" t="str">
        <f t="shared" si="4"/>
        <v xml:space="preserve">March </v>
      </c>
      <c r="T19" s="12" t="str">
        <f t="shared" si="5"/>
        <v xml:space="preserve"> 1972</v>
      </c>
      <c r="U19" s="8" t="str" cm="1">
        <f t="array" ref="U19">_xlfn.IFS(Q19&lt;1970,"Old is Gold",Q19&lt;=1980,"80's Movies",Q19&lt;=2000,"90's Movies",Q19&lt;=2020,"Mid Rang",Q19&gt;2020,"Latest")</f>
        <v>Latest</v>
      </c>
      <c r="V19" t="s">
        <v>83</v>
      </c>
    </row>
    <row r="20" spans="1:22" x14ac:dyDescent="0.3">
      <c r="A20" t="s">
        <v>84</v>
      </c>
      <c r="B20" t="s">
        <v>85</v>
      </c>
      <c r="C20" t="s">
        <v>85</v>
      </c>
      <c r="D20" s="6">
        <v>105</v>
      </c>
      <c r="E20" s="6" t="str">
        <f t="shared" si="0"/>
        <v>Medium</v>
      </c>
      <c r="F20" s="4">
        <f t="shared" si="1"/>
        <v>1.75</v>
      </c>
      <c r="G20" s="8" t="s">
        <v>190</v>
      </c>
      <c r="H20" t="s">
        <v>10895</v>
      </c>
      <c r="I20" t="s">
        <v>234</v>
      </c>
      <c r="J20">
        <v>7.4</v>
      </c>
      <c r="K20" t="str">
        <f t="shared" si="2"/>
        <v>Good</v>
      </c>
      <c r="L20" s="10">
        <v>62224</v>
      </c>
      <c r="M20" s="10">
        <v>5500000</v>
      </c>
      <c r="N20" s="10">
        <v>15706540</v>
      </c>
      <c r="O20" s="6">
        <f t="shared" si="3"/>
        <v>10206540</v>
      </c>
      <c r="P20" s="10" t="str" cm="1">
        <f t="array" ref="P20">_xlfn.IFS(O20&lt;=0,"Flop",O20&lt;10000000,"Hit",O20&lt;=100000000,"Superhit",O20&gt;100000000,"Blockbuster")</f>
        <v>Superhit</v>
      </c>
      <c r="Q20" t="s">
        <v>86</v>
      </c>
      <c r="R20">
        <v>6</v>
      </c>
      <c r="S20" t="str">
        <f t="shared" si="4"/>
        <v xml:space="preserve">April </v>
      </c>
      <c r="T20" s="12" t="str">
        <f t="shared" si="5"/>
        <v xml:space="preserve"> 1973</v>
      </c>
      <c r="U20" s="8" t="str" cm="1">
        <f t="array" ref="U20">_xlfn.IFS(Q20&lt;1970,"Old is Gold",Q20&lt;=1980,"80's Movies",Q20&lt;=2000,"90's Movies",Q20&lt;=2020,"Mid Rang",Q20&gt;2020,"Latest")</f>
        <v>Latest</v>
      </c>
      <c r="V20" t="s">
        <v>87</v>
      </c>
    </row>
    <row r="21" spans="1:22" x14ac:dyDescent="0.3">
      <c r="A21" t="s">
        <v>88</v>
      </c>
      <c r="B21" t="s">
        <v>89</v>
      </c>
      <c r="C21" t="s">
        <v>89</v>
      </c>
      <c r="D21" s="6">
        <v>110</v>
      </c>
      <c r="E21" s="6" t="str">
        <f t="shared" si="0"/>
        <v>Medium</v>
      </c>
      <c r="F21" s="4">
        <f t="shared" si="1"/>
        <v>1.8333333333333333</v>
      </c>
      <c r="G21" s="8" t="s">
        <v>172</v>
      </c>
      <c r="H21" t="s">
        <v>190</v>
      </c>
      <c r="I21" t="s">
        <v>10899</v>
      </c>
      <c r="J21">
        <v>7.4</v>
      </c>
      <c r="K21" t="str">
        <f t="shared" si="2"/>
        <v>Good</v>
      </c>
      <c r="L21" s="10">
        <v>96404</v>
      </c>
      <c r="M21" s="10">
        <v>750000</v>
      </c>
      <c r="N21" s="10">
        <v>115000889</v>
      </c>
      <c r="O21" s="6">
        <f t="shared" si="3"/>
        <v>114250889</v>
      </c>
      <c r="P21" s="10" t="str" cm="1">
        <f t="array" ref="P21">_xlfn.IFS(O21&lt;=0,"Flop",O21&lt;10000000,"Hit",O21&lt;=100000000,"Superhit",O21&gt;100000000,"Blockbuster")</f>
        <v>Blockbuster</v>
      </c>
      <c r="Q21" t="s">
        <v>90</v>
      </c>
      <c r="R21">
        <v>27</v>
      </c>
      <c r="S21" t="str">
        <f t="shared" si="4"/>
        <v xml:space="preserve">July </v>
      </c>
      <c r="T21" s="12" t="str">
        <f t="shared" si="5"/>
        <v xml:space="preserve"> 1973</v>
      </c>
      <c r="U21" s="8" t="str" cm="1">
        <f t="array" ref="U21">_xlfn.IFS(Q21&lt;1970,"Old is Gold",Q21&lt;=1980,"80's Movies",Q21&lt;=2000,"90's Movies",Q21&lt;=2020,"Mid Rang",Q21&gt;2020,"Latest")</f>
        <v>Latest</v>
      </c>
      <c r="V21" t="s">
        <v>34</v>
      </c>
    </row>
    <row r="22" spans="1:22" x14ac:dyDescent="0.3">
      <c r="A22" t="s">
        <v>91</v>
      </c>
      <c r="B22" t="s">
        <v>92</v>
      </c>
      <c r="C22" t="s">
        <v>92</v>
      </c>
      <c r="D22" s="6">
        <v>94</v>
      </c>
      <c r="E22" s="6" t="str">
        <f t="shared" si="0"/>
        <v>Medium</v>
      </c>
      <c r="F22" s="4">
        <f t="shared" si="1"/>
        <v>1.5666666666666667</v>
      </c>
      <c r="G22" s="8" t="s">
        <v>7406</v>
      </c>
      <c r="H22" t="s">
        <v>10891</v>
      </c>
      <c r="I22" t="s">
        <v>190</v>
      </c>
      <c r="J22">
        <v>7.7</v>
      </c>
      <c r="K22" t="str">
        <f t="shared" si="2"/>
        <v>Good</v>
      </c>
      <c r="L22" s="10">
        <v>76903</v>
      </c>
      <c r="M22" s="10">
        <v>450000</v>
      </c>
      <c r="N22" s="10">
        <v>54396</v>
      </c>
      <c r="O22" s="6">
        <f t="shared" si="3"/>
        <v>-395604</v>
      </c>
      <c r="P22" s="10" t="str" cm="1">
        <f t="array" ref="P22">_xlfn.IFS(O22&lt;=0,"Flop",O22&lt;10000000,"Hit",O22&lt;=100000000,"Superhit",O22&gt;100000000,"Blockbuster")</f>
        <v>Flop</v>
      </c>
      <c r="Q22" t="s">
        <v>93</v>
      </c>
      <c r="R22">
        <v>13</v>
      </c>
      <c r="S22" t="str">
        <f t="shared" si="4"/>
        <v xml:space="preserve">October </v>
      </c>
      <c r="T22" s="12" t="str">
        <f t="shared" si="5"/>
        <v xml:space="preserve"> 1973</v>
      </c>
      <c r="U22" s="8" t="str" cm="1">
        <f t="array" ref="U22">_xlfn.IFS(Q22&lt;1970,"Old is Gold",Q22&lt;=1980,"80's Movies",Q22&lt;=2000,"90's Movies",Q22&lt;=2020,"Mid Rang",Q22&gt;2020,"Latest")</f>
        <v>Latest</v>
      </c>
      <c r="V22" t="s">
        <v>94</v>
      </c>
    </row>
    <row r="23" spans="1:22" x14ac:dyDescent="0.3">
      <c r="A23" t="s">
        <v>95</v>
      </c>
      <c r="B23" t="s">
        <v>96</v>
      </c>
      <c r="C23" t="s">
        <v>96</v>
      </c>
      <c r="D23" s="6">
        <v>110</v>
      </c>
      <c r="E23" s="6" t="str">
        <f t="shared" si="0"/>
        <v>Medium</v>
      </c>
      <c r="F23" s="4">
        <f t="shared" si="1"/>
        <v>1.8333333333333333</v>
      </c>
      <c r="G23" s="8" t="s">
        <v>190</v>
      </c>
      <c r="H23" t="s">
        <v>105</v>
      </c>
      <c r="I23" t="s">
        <v>10895</v>
      </c>
      <c r="J23">
        <v>7.1</v>
      </c>
      <c r="K23" t="str">
        <f t="shared" si="2"/>
        <v>Good</v>
      </c>
      <c r="L23" s="10">
        <v>60820</v>
      </c>
      <c r="M23" s="10">
        <v>1500000</v>
      </c>
      <c r="N23" s="10">
        <v>114156</v>
      </c>
      <c r="O23" s="6">
        <f t="shared" si="3"/>
        <v>-1385844</v>
      </c>
      <c r="P23" s="10" t="str" cm="1">
        <f t="array" ref="P23">_xlfn.IFS(O23&lt;=0,"Flop",O23&lt;10000000,"Hit",O23&lt;=100000000,"Superhit",O23&gt;100000000,"Blockbuster")</f>
        <v>Flop</v>
      </c>
      <c r="Q23" t="s">
        <v>97</v>
      </c>
      <c r="R23">
        <v>11</v>
      </c>
      <c r="S23" t="str">
        <f t="shared" si="4"/>
        <v xml:space="preserve">October </v>
      </c>
      <c r="T23" s="12" t="str">
        <f t="shared" si="5"/>
        <v xml:space="preserve"> 1973</v>
      </c>
      <c r="U23" s="8" t="str" cm="1">
        <f t="array" ref="U23">_xlfn.IFS(Q23&lt;1970,"Old is Gold",Q23&lt;=1980,"80's Movies",Q23&lt;=2000,"90's Movies",Q23&lt;=2020,"Mid Rang",Q23&gt;2020,"Latest")</f>
        <v>Latest</v>
      </c>
      <c r="V23" t="s">
        <v>98</v>
      </c>
    </row>
    <row r="24" spans="1:22" x14ac:dyDescent="0.3">
      <c r="A24" t="s">
        <v>99</v>
      </c>
      <c r="B24" t="s">
        <v>100</v>
      </c>
      <c r="C24" t="s">
        <v>100</v>
      </c>
      <c r="D24" s="6">
        <v>102</v>
      </c>
      <c r="E24" s="6" t="str">
        <f t="shared" si="0"/>
        <v>Medium</v>
      </c>
      <c r="F24" s="4">
        <f t="shared" si="1"/>
        <v>1.7</v>
      </c>
      <c r="G24" s="8" t="s">
        <v>7406</v>
      </c>
      <c r="H24" t="s">
        <v>10891</v>
      </c>
      <c r="I24" t="s">
        <v>5170</v>
      </c>
      <c r="J24">
        <v>7.6</v>
      </c>
      <c r="K24" t="str">
        <f t="shared" si="2"/>
        <v>Good</v>
      </c>
      <c r="L24" s="10">
        <v>110940</v>
      </c>
      <c r="M24" s="10">
        <v>850000</v>
      </c>
      <c r="N24" s="10">
        <v>114252</v>
      </c>
      <c r="O24" s="6">
        <f t="shared" si="3"/>
        <v>-735748</v>
      </c>
      <c r="P24" s="10" t="str" cm="1">
        <f t="array" ref="P24">_xlfn.IFS(O24&lt;=0,"Flop",O24&lt;10000000,"Hit",O24&lt;=100000000,"Superhit",O24&gt;100000000,"Blockbuster")</f>
        <v>Flop</v>
      </c>
      <c r="Q24" t="s">
        <v>101</v>
      </c>
      <c r="R24">
        <v>26</v>
      </c>
      <c r="S24" t="str">
        <f t="shared" si="4"/>
        <v xml:space="preserve">July </v>
      </c>
      <c r="T24" s="12" t="str">
        <f t="shared" si="5"/>
        <v xml:space="preserve"> 1973</v>
      </c>
      <c r="U24" s="8" t="str" cm="1">
        <f t="array" ref="U24">_xlfn.IFS(Q24&lt;1970,"Old is Gold",Q24&lt;=1980,"80's Movies",Q24&lt;=2000,"90's Movies",Q24&lt;=2020,"Mid Rang",Q24&gt;2020,"Latest")</f>
        <v>Latest</v>
      </c>
      <c r="V24" t="s">
        <v>102</v>
      </c>
    </row>
    <row r="25" spans="1:22" x14ac:dyDescent="0.3">
      <c r="A25" t="s">
        <v>103</v>
      </c>
      <c r="B25" t="s">
        <v>104</v>
      </c>
      <c r="C25" t="s">
        <v>104</v>
      </c>
      <c r="D25" s="6">
        <v>122</v>
      </c>
      <c r="E25" s="6" t="str">
        <f t="shared" si="0"/>
        <v>Long</v>
      </c>
      <c r="F25" s="4">
        <f t="shared" si="1"/>
        <v>2.0333333333333332</v>
      </c>
      <c r="G25" s="8" t="s">
        <v>105</v>
      </c>
      <c r="H25" t="s">
        <v>10899</v>
      </c>
      <c r="I25" t="s">
        <v>10899</v>
      </c>
      <c r="J25">
        <v>8.1</v>
      </c>
      <c r="K25" t="str">
        <f t="shared" si="2"/>
        <v>Excellent</v>
      </c>
      <c r="L25" s="10">
        <v>443710</v>
      </c>
      <c r="M25" s="10">
        <v>11000000</v>
      </c>
      <c r="N25" s="10">
        <v>441306145</v>
      </c>
      <c r="O25" s="6">
        <f t="shared" si="3"/>
        <v>430306145</v>
      </c>
      <c r="P25" s="10" t="str" cm="1">
        <f t="array" ref="P25">_xlfn.IFS(O25&lt;=0,"Flop",O25&lt;10000000,"Hit",O25&lt;=100000000,"Superhit",O25&gt;100000000,"Blockbuster")</f>
        <v>Blockbuster</v>
      </c>
      <c r="Q25" t="s">
        <v>106</v>
      </c>
      <c r="R25">
        <v>26</v>
      </c>
      <c r="S25" t="str">
        <f t="shared" si="4"/>
        <v xml:space="preserve">December </v>
      </c>
      <c r="T25" s="12" t="str">
        <f t="shared" si="5"/>
        <v xml:space="preserve"> 1973</v>
      </c>
      <c r="U25" s="8" t="str" cm="1">
        <f t="array" ref="U25">_xlfn.IFS(Q25&lt;1970,"Old is Gold",Q25&lt;=1980,"80's Movies",Q25&lt;=2000,"90's Movies",Q25&lt;=2020,"Mid Rang",Q25&gt;2020,"Latest")</f>
        <v>Latest</v>
      </c>
      <c r="V25" t="s">
        <v>50</v>
      </c>
    </row>
    <row r="26" spans="1:22" x14ac:dyDescent="0.3">
      <c r="A26" t="s">
        <v>107</v>
      </c>
      <c r="B26" t="s">
        <v>108</v>
      </c>
      <c r="C26" t="s">
        <v>108</v>
      </c>
      <c r="D26" s="6">
        <v>121</v>
      </c>
      <c r="E26" s="6" t="str">
        <f t="shared" si="0"/>
        <v>Long</v>
      </c>
      <c r="F26" s="4">
        <f t="shared" si="1"/>
        <v>2.0166666666666666</v>
      </c>
      <c r="G26" s="8" t="s">
        <v>7406</v>
      </c>
      <c r="H26" t="s">
        <v>10887</v>
      </c>
      <c r="I26" t="s">
        <v>5170</v>
      </c>
      <c r="J26">
        <v>6.7</v>
      </c>
      <c r="K26" t="str">
        <f t="shared" si="2"/>
        <v>Average</v>
      </c>
      <c r="L26" s="10">
        <v>113277</v>
      </c>
      <c r="M26" s="10">
        <v>7000000</v>
      </c>
      <c r="N26" s="10">
        <v>35382710</v>
      </c>
      <c r="O26" s="6">
        <f t="shared" si="3"/>
        <v>28382710</v>
      </c>
      <c r="P26" s="10" t="str" cm="1">
        <f t="array" ref="P26">_xlfn.IFS(O26&lt;=0,"Flop",O26&lt;10000000,"Hit",O26&lt;=100000000,"Superhit",O26&gt;100000000,"Blockbuster")</f>
        <v>Superhit</v>
      </c>
      <c r="Q26" t="s">
        <v>109</v>
      </c>
      <c r="R26">
        <v>27</v>
      </c>
      <c r="S26" t="str">
        <f t="shared" si="4"/>
        <v xml:space="preserve">June </v>
      </c>
      <c r="T26" s="12" t="str">
        <f t="shared" si="5"/>
        <v xml:space="preserve"> 1973</v>
      </c>
      <c r="U26" s="8" t="str" cm="1">
        <f t="array" ref="U26">_xlfn.IFS(Q26&lt;1970,"Old is Gold",Q26&lt;=1980,"80's Movies",Q26&lt;=2000,"90's Movies",Q26&lt;=2020,"Mid Rang",Q26&gt;2020,"Latest")</f>
        <v>Latest</v>
      </c>
      <c r="V26" t="s">
        <v>42</v>
      </c>
    </row>
    <row r="27" spans="1:22" x14ac:dyDescent="0.3">
      <c r="A27" t="s">
        <v>110</v>
      </c>
      <c r="B27" t="s">
        <v>111</v>
      </c>
      <c r="C27" t="s">
        <v>111</v>
      </c>
      <c r="D27" s="6">
        <v>112</v>
      </c>
      <c r="E27" s="6" t="str">
        <f t="shared" si="0"/>
        <v>Medium</v>
      </c>
      <c r="F27" s="4">
        <f t="shared" si="1"/>
        <v>1.8666666666666667</v>
      </c>
      <c r="G27" s="8" t="s">
        <v>10891</v>
      </c>
      <c r="H27" t="s">
        <v>190</v>
      </c>
      <c r="I27" t="s">
        <v>5170</v>
      </c>
      <c r="J27">
        <v>7.2</v>
      </c>
      <c r="K27" t="str">
        <f t="shared" si="2"/>
        <v>Good</v>
      </c>
      <c r="L27" s="10">
        <v>116501</v>
      </c>
      <c r="M27" s="10">
        <v>500000</v>
      </c>
      <c r="N27" s="10">
        <v>59034</v>
      </c>
      <c r="O27" s="6">
        <f t="shared" si="3"/>
        <v>-440966</v>
      </c>
      <c r="P27" s="10" t="str" cm="1">
        <f t="array" ref="P27">_xlfn.IFS(O27&lt;=0,"Flop",O27&lt;10000000,"Hit",O27&lt;=100000000,"Superhit",O27&gt;100000000,"Blockbuster")</f>
        <v>Flop</v>
      </c>
      <c r="Q27" t="s">
        <v>112</v>
      </c>
      <c r="R27">
        <v>2</v>
      </c>
      <c r="S27" t="str">
        <f t="shared" si="4"/>
        <v xml:space="preserve">October </v>
      </c>
      <c r="T27" s="12" t="str">
        <f t="shared" si="5"/>
        <v xml:space="preserve"> 1973</v>
      </c>
      <c r="U27" s="8" t="str" cm="1">
        <f t="array" ref="U27">_xlfn.IFS(Q27&lt;1970,"Old is Gold",Q27&lt;=1980,"80's Movies",Q27&lt;=2000,"90's Movies",Q27&lt;=2020,"Mid Rang",Q27&gt;2020,"Latest")</f>
        <v>Latest</v>
      </c>
      <c r="V27" t="s">
        <v>113</v>
      </c>
    </row>
    <row r="28" spans="1:22" x14ac:dyDescent="0.3">
      <c r="A28" t="s">
        <v>114</v>
      </c>
      <c r="B28" t="s">
        <v>115</v>
      </c>
      <c r="C28" t="s">
        <v>115</v>
      </c>
      <c r="D28" s="6">
        <v>102</v>
      </c>
      <c r="E28" s="6" t="str">
        <f t="shared" si="0"/>
        <v>Medium</v>
      </c>
      <c r="F28" s="4">
        <f t="shared" si="1"/>
        <v>1.7</v>
      </c>
      <c r="G28" s="8" t="s">
        <v>172</v>
      </c>
      <c r="H28" t="s">
        <v>10891</v>
      </c>
      <c r="I28" t="s">
        <v>190</v>
      </c>
      <c r="J28">
        <v>8.1</v>
      </c>
      <c r="K28" t="str">
        <f t="shared" si="2"/>
        <v>Excellent</v>
      </c>
      <c r="L28" s="10">
        <v>51067</v>
      </c>
      <c r="M28" s="10">
        <v>2500000</v>
      </c>
      <c r="N28" s="10">
        <v>0</v>
      </c>
      <c r="O28" s="6">
        <f t="shared" si="3"/>
        <v>-2500000</v>
      </c>
      <c r="P28" s="10" t="str" cm="1">
        <f t="array" ref="P28">_xlfn.IFS(O28&lt;=0,"Flop",O28&lt;10000000,"Hit",O28&lt;=100000000,"Superhit",O28&gt;100000000,"Blockbuster")</f>
        <v>Flop</v>
      </c>
      <c r="Q28" t="s">
        <v>116</v>
      </c>
      <c r="R28">
        <v>9</v>
      </c>
      <c r="S28" t="str">
        <f t="shared" si="4"/>
        <v xml:space="preserve">April </v>
      </c>
      <c r="T28" s="12" t="str">
        <f t="shared" si="5"/>
        <v xml:space="preserve"> 1973</v>
      </c>
      <c r="U28" s="8" t="str" cm="1">
        <f t="array" ref="U28">_xlfn.IFS(Q28&lt;1970,"Old is Gold",Q28&lt;=1980,"80's Movies",Q28&lt;=2000,"90's Movies",Q28&lt;=2020,"Mid Rang",Q28&gt;2020,"Latest")</f>
        <v>Latest</v>
      </c>
      <c r="V28" t="s">
        <v>58</v>
      </c>
    </row>
    <row r="29" spans="1:22" x14ac:dyDescent="0.3">
      <c r="A29" t="s">
        <v>117</v>
      </c>
      <c r="B29" t="s">
        <v>118</v>
      </c>
      <c r="C29" t="s">
        <v>118</v>
      </c>
      <c r="D29" s="6">
        <v>151</v>
      </c>
      <c r="E29" s="6" t="str">
        <f t="shared" si="0"/>
        <v>Long</v>
      </c>
      <c r="F29" s="4">
        <f t="shared" si="1"/>
        <v>2.5166666666666666</v>
      </c>
      <c r="G29" s="8" t="s">
        <v>10889</v>
      </c>
      <c r="H29" t="s">
        <v>10891</v>
      </c>
      <c r="I29" t="s">
        <v>190</v>
      </c>
      <c r="J29">
        <v>8</v>
      </c>
      <c r="K29" t="str">
        <f t="shared" si="2"/>
        <v>Excellent</v>
      </c>
      <c r="L29" s="10">
        <v>136272</v>
      </c>
      <c r="M29" s="10">
        <v>12000000</v>
      </c>
      <c r="N29" s="10">
        <v>53267000</v>
      </c>
      <c r="O29" s="6">
        <f t="shared" si="3"/>
        <v>41267000</v>
      </c>
      <c r="P29" s="10" t="str" cm="1">
        <f t="array" ref="P29">_xlfn.IFS(O29&lt;=0,"Flop",O29&lt;10000000,"Hit",O29&lt;=100000000,"Superhit",O29&gt;100000000,"Blockbuster")</f>
        <v>Superhit</v>
      </c>
      <c r="Q29" t="s">
        <v>119</v>
      </c>
      <c r="R29">
        <v>16</v>
      </c>
      <c r="S29" t="str">
        <f t="shared" si="4"/>
        <v xml:space="preserve">December </v>
      </c>
      <c r="T29" s="12" t="str">
        <f t="shared" si="5"/>
        <v xml:space="preserve"> 1973</v>
      </c>
      <c r="U29" s="8" t="str" cm="1">
        <f t="array" ref="U29">_xlfn.IFS(Q29&lt;1970,"Old is Gold",Q29&lt;=1980,"80's Movies",Q29&lt;=2000,"90's Movies",Q29&lt;=2020,"Mid Rang",Q29&gt;2020,"Latest")</f>
        <v>Latest</v>
      </c>
      <c r="V29" t="s">
        <v>30</v>
      </c>
    </row>
    <row r="30" spans="1:22" x14ac:dyDescent="0.3">
      <c r="A30" t="s">
        <v>120</v>
      </c>
      <c r="B30" t="s">
        <v>121</v>
      </c>
      <c r="C30" t="s">
        <v>121</v>
      </c>
      <c r="D30" s="6">
        <v>83</v>
      </c>
      <c r="E30" s="6" t="str">
        <f t="shared" si="0"/>
        <v>Short</v>
      </c>
      <c r="F30" s="4">
        <f t="shared" si="1"/>
        <v>1.3833333333333333</v>
      </c>
      <c r="G30" s="8" t="s">
        <v>10887</v>
      </c>
      <c r="H30" t="s">
        <v>10888</v>
      </c>
      <c r="I30" t="s">
        <v>172</v>
      </c>
      <c r="J30">
        <v>7.5</v>
      </c>
      <c r="K30" t="str">
        <f t="shared" si="2"/>
        <v>Good</v>
      </c>
      <c r="L30" s="10">
        <v>135750</v>
      </c>
      <c r="M30" s="10">
        <v>5000000</v>
      </c>
      <c r="N30" s="10">
        <v>0</v>
      </c>
      <c r="O30" s="6">
        <f t="shared" si="3"/>
        <v>-5000000</v>
      </c>
      <c r="P30" s="10" t="str" cm="1">
        <f t="array" ref="P30">_xlfn.IFS(O30&lt;=0,"Flop",O30&lt;10000000,"Hit",O30&lt;=100000000,"Superhit",O30&gt;100000000,"Blockbuster")</f>
        <v>Flop</v>
      </c>
      <c r="Q30" t="s">
        <v>122</v>
      </c>
      <c r="R30">
        <v>8</v>
      </c>
      <c r="S30" t="str">
        <f t="shared" si="4"/>
        <v xml:space="preserve">November </v>
      </c>
      <c r="T30" s="12" t="str">
        <f t="shared" si="5"/>
        <v xml:space="preserve"> 1973</v>
      </c>
      <c r="U30" s="8" t="str" cm="1">
        <f t="array" ref="U30">_xlfn.IFS(Q30&lt;1970,"Old is Gold",Q30&lt;=1980,"80's Movies",Q30&lt;=2000,"90's Movies",Q30&lt;=2020,"Mid Rang",Q30&gt;2020,"Latest")</f>
        <v>Latest</v>
      </c>
      <c r="V30" t="s">
        <v>123</v>
      </c>
    </row>
    <row r="31" spans="1:22" x14ac:dyDescent="0.3">
      <c r="A31" t="s">
        <v>124</v>
      </c>
      <c r="B31" t="s">
        <v>125</v>
      </c>
      <c r="C31" t="s">
        <v>125</v>
      </c>
      <c r="D31" s="6">
        <v>130</v>
      </c>
      <c r="E31" s="6" t="str">
        <f t="shared" si="0"/>
        <v>Long</v>
      </c>
      <c r="F31" s="4">
        <f t="shared" si="1"/>
        <v>2.1666666666666665</v>
      </c>
      <c r="G31" s="8" t="s">
        <v>10889</v>
      </c>
      <c r="H31" t="s">
        <v>10891</v>
      </c>
      <c r="I31" t="s">
        <v>190</v>
      </c>
      <c r="J31">
        <v>7.7</v>
      </c>
      <c r="K31" t="str">
        <f t="shared" si="2"/>
        <v>Good</v>
      </c>
      <c r="L31" s="10">
        <v>131501</v>
      </c>
      <c r="M31" s="10">
        <v>3000000</v>
      </c>
      <c r="N31" s="10">
        <v>29857432</v>
      </c>
      <c r="O31" s="6">
        <f t="shared" si="3"/>
        <v>26857432</v>
      </c>
      <c r="P31" s="10" t="str" cm="1">
        <f t="array" ref="P31">_xlfn.IFS(O31&lt;=0,"Flop",O31&lt;10000000,"Hit",O31&lt;=100000000,"Superhit",O31&gt;100000000,"Blockbuster")</f>
        <v>Superhit</v>
      </c>
      <c r="Q31" t="s">
        <v>126</v>
      </c>
      <c r="R31">
        <v>5</v>
      </c>
      <c r="S31" t="str">
        <f t="shared" si="4"/>
        <v xml:space="preserve">December </v>
      </c>
      <c r="T31" s="12" t="str">
        <f t="shared" si="5"/>
        <v xml:space="preserve"> 1973</v>
      </c>
      <c r="U31" s="8" t="str" cm="1">
        <f t="array" ref="U31">_xlfn.IFS(Q31&lt;1970,"Old is Gold",Q31&lt;=1980,"80's Movies",Q31&lt;=2000,"90's Movies",Q31&lt;=2020,"Mid Rang",Q31&gt;2020,"Latest")</f>
        <v>Latest</v>
      </c>
      <c r="V31" t="s">
        <v>127</v>
      </c>
    </row>
    <row r="32" spans="1:22" x14ac:dyDescent="0.3">
      <c r="A32" t="s">
        <v>128</v>
      </c>
      <c r="B32" t="s">
        <v>129</v>
      </c>
      <c r="C32" t="s">
        <v>129</v>
      </c>
      <c r="D32" s="6">
        <v>97</v>
      </c>
      <c r="E32" s="6" t="str">
        <f t="shared" si="0"/>
        <v>Medium</v>
      </c>
      <c r="F32" s="4">
        <f t="shared" si="1"/>
        <v>1.6166666666666667</v>
      </c>
      <c r="G32" s="8" t="s">
        <v>10891</v>
      </c>
      <c r="H32" t="s">
        <v>10895</v>
      </c>
      <c r="I32" t="s">
        <v>10890</v>
      </c>
      <c r="J32">
        <v>7</v>
      </c>
      <c r="K32" t="str">
        <f t="shared" si="2"/>
        <v>Good</v>
      </c>
      <c r="L32" s="10">
        <v>69150</v>
      </c>
      <c r="M32" s="10">
        <v>4000000</v>
      </c>
      <c r="N32" s="10">
        <v>210</v>
      </c>
      <c r="O32" s="6">
        <f t="shared" si="3"/>
        <v>-3999790</v>
      </c>
      <c r="P32" s="10" t="str" cm="1">
        <f t="array" ref="P32">_xlfn.IFS(O32&lt;=0,"Flop",O32&lt;10000000,"Hit",O32&lt;=100000000,"Superhit",O32&gt;100000000,"Blockbuster")</f>
        <v>Flop</v>
      </c>
      <c r="Q32" t="s">
        <v>130</v>
      </c>
      <c r="R32">
        <v>18</v>
      </c>
      <c r="S32" t="str">
        <f t="shared" si="4"/>
        <v xml:space="preserve">April </v>
      </c>
      <c r="T32" s="12" t="str">
        <f t="shared" si="5"/>
        <v xml:space="preserve"> 1973</v>
      </c>
      <c r="U32" s="8" t="str" cm="1">
        <f t="array" ref="U32">_xlfn.IFS(Q32&lt;1970,"Old is Gold",Q32&lt;=1980,"80's Movies",Q32&lt;=2000,"90's Movies",Q32&lt;=2020,"Mid Rang",Q32&gt;2020,"Latest")</f>
        <v>Latest</v>
      </c>
      <c r="V32" t="s">
        <v>131</v>
      </c>
    </row>
    <row r="33" spans="1:22" x14ac:dyDescent="0.3">
      <c r="A33" t="s">
        <v>132</v>
      </c>
      <c r="B33" t="s">
        <v>133</v>
      </c>
      <c r="C33" t="s">
        <v>133</v>
      </c>
      <c r="D33" s="6">
        <v>129</v>
      </c>
      <c r="E33" s="6" t="str">
        <f t="shared" si="0"/>
        <v>Long</v>
      </c>
      <c r="F33" s="4">
        <f t="shared" si="1"/>
        <v>2.15</v>
      </c>
      <c r="G33" s="8" t="s">
        <v>172</v>
      </c>
      <c r="H33" t="s">
        <v>10891</v>
      </c>
      <c r="I33" t="s">
        <v>190</v>
      </c>
      <c r="J33">
        <v>8.3000000000000007</v>
      </c>
      <c r="K33" t="str">
        <f t="shared" si="2"/>
        <v>Excellent</v>
      </c>
      <c r="L33" s="10">
        <v>274104</v>
      </c>
      <c r="M33" s="10">
        <v>5500000</v>
      </c>
      <c r="N33" s="10">
        <v>156000000</v>
      </c>
      <c r="O33" s="6">
        <f t="shared" si="3"/>
        <v>150500000</v>
      </c>
      <c r="P33" s="10" t="str" cm="1">
        <f t="array" ref="P33">_xlfn.IFS(O33&lt;=0,"Flop",O33&lt;10000000,"Hit",O33&lt;=100000000,"Superhit",O33&gt;100000000,"Blockbuster")</f>
        <v>Blockbuster</v>
      </c>
      <c r="Q33" t="s">
        <v>134</v>
      </c>
      <c r="R33">
        <v>25</v>
      </c>
      <c r="S33" t="str">
        <f t="shared" si="4"/>
        <v xml:space="preserve">December </v>
      </c>
      <c r="T33" s="12" t="str">
        <f t="shared" si="5"/>
        <v xml:space="preserve"> 1973</v>
      </c>
      <c r="U33" s="8" t="str" cm="1">
        <f t="array" ref="U33">_xlfn.IFS(Q33&lt;1970,"Old is Gold",Q33&lt;=1980,"80's Movies",Q33&lt;=2000,"90's Movies",Q33&lt;=2020,"Mid Rang",Q33&gt;2020,"Latest")</f>
        <v>Latest</v>
      </c>
      <c r="V33" t="s">
        <v>135</v>
      </c>
    </row>
    <row r="34" spans="1:22" x14ac:dyDescent="0.3">
      <c r="A34" t="s">
        <v>136</v>
      </c>
      <c r="B34" t="s">
        <v>137</v>
      </c>
      <c r="C34" t="s">
        <v>138</v>
      </c>
      <c r="D34" s="6">
        <v>129</v>
      </c>
      <c r="E34" s="6" t="str">
        <f t="shared" si="0"/>
        <v>Long</v>
      </c>
      <c r="F34" s="4">
        <f t="shared" si="1"/>
        <v>2.15</v>
      </c>
      <c r="G34" s="8" t="s">
        <v>190</v>
      </c>
      <c r="H34" t="s">
        <v>10886</v>
      </c>
      <c r="I34" t="s">
        <v>10899</v>
      </c>
      <c r="J34">
        <v>6.9</v>
      </c>
      <c r="K34" t="str">
        <f t="shared" si="2"/>
        <v>Average</v>
      </c>
      <c r="L34" s="10">
        <v>57082</v>
      </c>
      <c r="M34" s="10">
        <v>1250000</v>
      </c>
      <c r="N34" s="10">
        <v>36182181</v>
      </c>
      <c r="O34" s="6">
        <f t="shared" si="3"/>
        <v>34932181</v>
      </c>
      <c r="P34" s="10" t="str" cm="1">
        <f t="array" ref="P34">_xlfn.IFS(O34&lt;=0,"Flop",O34&lt;10000000,"Hit",O34&lt;=100000000,"Superhit",O34&gt;100000000,"Blockbuster")</f>
        <v>Superhit</v>
      </c>
      <c r="Q34" t="s">
        <v>139</v>
      </c>
      <c r="R34">
        <v>14</v>
      </c>
      <c r="S34" t="str">
        <f t="shared" si="4"/>
        <v xml:space="preserve">October </v>
      </c>
      <c r="T34" s="12" t="str">
        <f t="shared" si="5"/>
        <v xml:space="preserve"> 1972</v>
      </c>
      <c r="U34" s="8" t="str" cm="1">
        <f t="array" ref="U34">_xlfn.IFS(Q34&lt;1970,"Old is Gold",Q34&lt;=1980,"80's Movies",Q34&lt;=2000,"90's Movies",Q34&lt;=2020,"Mid Rang",Q34&gt;2020,"Latest")</f>
        <v>Latest</v>
      </c>
      <c r="V34" t="s">
        <v>140</v>
      </c>
    </row>
    <row r="35" spans="1:22" x14ac:dyDescent="0.3">
      <c r="A35" t="s">
        <v>141</v>
      </c>
      <c r="B35" t="s">
        <v>142</v>
      </c>
      <c r="C35" t="s">
        <v>142</v>
      </c>
      <c r="D35" s="6">
        <v>88</v>
      </c>
      <c r="E35" s="6" t="str">
        <f t="shared" si="0"/>
        <v>Short</v>
      </c>
      <c r="F35" s="4">
        <f t="shared" si="1"/>
        <v>1.4666666666666666</v>
      </c>
      <c r="G35" s="8" t="s">
        <v>7406</v>
      </c>
      <c r="H35" t="s">
        <v>190</v>
      </c>
      <c r="I35" t="s">
        <v>10890</v>
      </c>
      <c r="J35">
        <v>6.9</v>
      </c>
      <c r="K35" t="str">
        <f t="shared" si="2"/>
        <v>Average</v>
      </c>
      <c r="L35" s="10">
        <v>61949</v>
      </c>
      <c r="M35" s="10">
        <v>1250000</v>
      </c>
      <c r="N35" s="10">
        <v>0</v>
      </c>
      <c r="O35" s="6">
        <f t="shared" si="3"/>
        <v>-1250000</v>
      </c>
      <c r="P35" s="10" t="str" cm="1">
        <f t="array" ref="P35">_xlfn.IFS(O35&lt;=0,"Flop",O35&lt;10000000,"Hit",O35&lt;=100000000,"Superhit",O35&gt;100000000,"Blockbuster")</f>
        <v>Flop</v>
      </c>
      <c r="Q35" t="s">
        <v>143</v>
      </c>
      <c r="R35">
        <v>24</v>
      </c>
      <c r="S35" t="str">
        <f t="shared" si="4"/>
        <v xml:space="preserve">October </v>
      </c>
      <c r="T35" s="12" t="str">
        <f t="shared" si="5"/>
        <v xml:space="preserve"> 1973</v>
      </c>
      <c r="U35" s="8" t="str" cm="1">
        <f t="array" ref="U35">_xlfn.IFS(Q35&lt;1970,"Old is Gold",Q35&lt;=1980,"80's Movies",Q35&lt;=2000,"90's Movies",Q35&lt;=2020,"Mid Rang",Q35&gt;2020,"Latest")</f>
        <v>Latest</v>
      </c>
      <c r="V35" t="s">
        <v>144</v>
      </c>
    </row>
    <row r="36" spans="1:22" x14ac:dyDescent="0.3">
      <c r="A36" t="s">
        <v>145</v>
      </c>
      <c r="B36" t="s">
        <v>146</v>
      </c>
      <c r="C36" t="s">
        <v>146</v>
      </c>
      <c r="D36" s="6">
        <v>88</v>
      </c>
      <c r="E36" s="6" t="str">
        <f t="shared" si="0"/>
        <v>Short</v>
      </c>
      <c r="F36" s="4">
        <f t="shared" si="1"/>
        <v>1.4666666666666666</v>
      </c>
      <c r="G36" s="8" t="s">
        <v>105</v>
      </c>
      <c r="H36" t="s">
        <v>10895</v>
      </c>
      <c r="I36" t="s">
        <v>5170</v>
      </c>
      <c r="J36">
        <v>7.5</v>
      </c>
      <c r="K36" t="str">
        <f t="shared" si="2"/>
        <v>Good</v>
      </c>
      <c r="L36" s="10">
        <v>89128</v>
      </c>
      <c r="M36" s="10">
        <v>810000</v>
      </c>
      <c r="N36" s="10">
        <v>512343</v>
      </c>
      <c r="O36" s="6">
        <f t="shared" si="3"/>
        <v>-297657</v>
      </c>
      <c r="P36" s="10" t="str" cm="1">
        <f t="array" ref="P36">_xlfn.IFS(O36&lt;=0,"Flop",O36&lt;10000000,"Hit",O36&lt;=100000000,"Superhit",O36&gt;100000000,"Blockbuster")</f>
        <v>Flop</v>
      </c>
      <c r="Q36" t="s">
        <v>147</v>
      </c>
      <c r="R36">
        <v>6</v>
      </c>
      <c r="S36" t="str">
        <f t="shared" si="4"/>
        <v xml:space="preserve">December </v>
      </c>
      <c r="T36" s="12" t="str">
        <f t="shared" si="5"/>
        <v xml:space="preserve"> 1973</v>
      </c>
      <c r="U36" s="8" t="str" cm="1">
        <f t="array" ref="U36">_xlfn.IFS(Q36&lt;1970,"Old is Gold",Q36&lt;=1980,"80's Movies",Q36&lt;=2000,"90's Movies",Q36&lt;=2020,"Mid Rang",Q36&gt;2020,"Latest")</f>
        <v>Latest</v>
      </c>
      <c r="V36" t="s">
        <v>148</v>
      </c>
    </row>
    <row r="37" spans="1:22" x14ac:dyDescent="0.3">
      <c r="A37" t="s">
        <v>149</v>
      </c>
      <c r="B37" t="s">
        <v>150</v>
      </c>
      <c r="C37" t="s">
        <v>150</v>
      </c>
      <c r="D37" s="6">
        <v>93</v>
      </c>
      <c r="E37" s="6" t="str">
        <f t="shared" si="0"/>
        <v>Medium</v>
      </c>
      <c r="F37" s="4">
        <f t="shared" si="1"/>
        <v>1.55</v>
      </c>
      <c r="G37" s="8" t="s">
        <v>172</v>
      </c>
      <c r="H37" t="s">
        <v>234</v>
      </c>
      <c r="I37" t="s">
        <v>10899</v>
      </c>
      <c r="J37">
        <v>7.7</v>
      </c>
      <c r="K37" t="str">
        <f t="shared" si="2"/>
        <v>Good</v>
      </c>
      <c r="L37" s="10">
        <v>148020</v>
      </c>
      <c r="M37" s="10">
        <v>2600000</v>
      </c>
      <c r="N37" s="10">
        <v>119617265</v>
      </c>
      <c r="O37" s="6">
        <f t="shared" si="3"/>
        <v>117017265</v>
      </c>
      <c r="P37" s="10" t="str" cm="1">
        <f t="array" ref="P37">_xlfn.IFS(O37&lt;=0,"Flop",O37&lt;10000000,"Hit",O37&lt;=100000000,"Superhit",O37&gt;100000000,"Blockbuster")</f>
        <v>Blockbuster</v>
      </c>
      <c r="Q37" t="s">
        <v>151</v>
      </c>
      <c r="R37">
        <v>7</v>
      </c>
      <c r="S37" t="str">
        <f t="shared" si="4"/>
        <v xml:space="preserve">February </v>
      </c>
      <c r="T37" s="12" t="str">
        <f t="shared" si="5"/>
        <v xml:space="preserve"> 1974</v>
      </c>
      <c r="U37" s="8" t="str" cm="1">
        <f t="array" ref="U37">_xlfn.IFS(Q37&lt;1970,"Old is Gold",Q37&lt;=1980,"80's Movies",Q37&lt;=2000,"90's Movies",Q37&lt;=2020,"Mid Rang",Q37&gt;2020,"Latest")</f>
        <v>Latest</v>
      </c>
      <c r="V37" t="s">
        <v>152</v>
      </c>
    </row>
    <row r="38" spans="1:22" x14ac:dyDescent="0.3">
      <c r="A38" t="s">
        <v>153</v>
      </c>
      <c r="B38" t="s">
        <v>154</v>
      </c>
      <c r="C38" t="s">
        <v>154</v>
      </c>
      <c r="D38" s="6">
        <v>130</v>
      </c>
      <c r="E38" s="6" t="str">
        <f t="shared" si="0"/>
        <v>Long</v>
      </c>
      <c r="F38" s="4">
        <f t="shared" si="1"/>
        <v>2.1666666666666665</v>
      </c>
      <c r="G38" s="8" t="s">
        <v>190</v>
      </c>
      <c r="H38" t="s">
        <v>10895</v>
      </c>
      <c r="I38" t="s">
        <v>5170</v>
      </c>
      <c r="J38">
        <v>8.1999999999999993</v>
      </c>
      <c r="K38" t="str">
        <f t="shared" si="2"/>
        <v>Excellent</v>
      </c>
      <c r="L38" s="10">
        <v>342025</v>
      </c>
      <c r="M38" s="10">
        <v>6000000</v>
      </c>
      <c r="N38" s="10">
        <v>29226502</v>
      </c>
      <c r="O38" s="6">
        <f t="shared" si="3"/>
        <v>23226502</v>
      </c>
      <c r="P38" s="10" t="str" cm="1">
        <f t="array" ref="P38">_xlfn.IFS(O38&lt;=0,"Flop",O38&lt;10000000,"Hit",O38&lt;=100000000,"Superhit",O38&gt;100000000,"Blockbuster")</f>
        <v>Superhit</v>
      </c>
      <c r="Q38" t="s">
        <v>155</v>
      </c>
      <c r="R38">
        <v>19</v>
      </c>
      <c r="S38" t="str">
        <f t="shared" si="4"/>
        <v xml:space="preserve">June </v>
      </c>
      <c r="T38" s="12" t="str">
        <f t="shared" si="5"/>
        <v xml:space="preserve"> 1974</v>
      </c>
      <c r="U38" s="8" t="str" cm="1">
        <f t="array" ref="U38">_xlfn.IFS(Q38&lt;1970,"Old is Gold",Q38&lt;=1980,"80's Movies",Q38&lt;=2000,"90's Movies",Q38&lt;=2020,"Mid Rang",Q38&gt;2020,"Latest")</f>
        <v>Latest</v>
      </c>
      <c r="V38" t="s">
        <v>156</v>
      </c>
    </row>
    <row r="39" spans="1:22" x14ac:dyDescent="0.3">
      <c r="A39" t="s">
        <v>157</v>
      </c>
      <c r="B39" t="s">
        <v>158</v>
      </c>
      <c r="C39" t="s">
        <v>158</v>
      </c>
      <c r="D39" s="6">
        <v>113</v>
      </c>
      <c r="E39" s="6" t="str">
        <f t="shared" si="0"/>
        <v>Medium</v>
      </c>
      <c r="F39" s="4">
        <f t="shared" si="1"/>
        <v>1.8833333333333333</v>
      </c>
      <c r="G39" s="8" t="s">
        <v>190</v>
      </c>
      <c r="H39" t="s">
        <v>10895</v>
      </c>
      <c r="I39" t="s">
        <v>5170</v>
      </c>
      <c r="J39">
        <v>7.8</v>
      </c>
      <c r="K39" t="str">
        <f t="shared" si="2"/>
        <v>Good</v>
      </c>
      <c r="L39" s="10">
        <v>118229</v>
      </c>
      <c r="M39" s="10">
        <v>1600000</v>
      </c>
      <c r="N39" s="10">
        <v>4696729</v>
      </c>
      <c r="O39" s="6">
        <f t="shared" si="3"/>
        <v>3096729</v>
      </c>
      <c r="P39" s="10" t="str" cm="1">
        <f t="array" ref="P39">_xlfn.IFS(O39&lt;=0,"Flop",O39&lt;10000000,"Hit",O39&lt;=100000000,"Superhit",O39&gt;100000000,"Blockbuster")</f>
        <v>Hit</v>
      </c>
      <c r="Q39" t="s">
        <v>159</v>
      </c>
      <c r="R39">
        <v>7</v>
      </c>
      <c r="S39" t="str">
        <f t="shared" si="4"/>
        <v xml:space="preserve">April </v>
      </c>
      <c r="T39" s="12" t="str">
        <f t="shared" si="5"/>
        <v xml:space="preserve"> 1974</v>
      </c>
      <c r="U39" s="8" t="str" cm="1">
        <f t="array" ref="U39">_xlfn.IFS(Q39&lt;1970,"Old is Gold",Q39&lt;=1980,"80's Movies",Q39&lt;=2000,"90's Movies",Q39&lt;=2020,"Mid Rang",Q39&gt;2020,"Latest")</f>
        <v>Latest</v>
      </c>
      <c r="V39" t="s">
        <v>83</v>
      </c>
    </row>
    <row r="40" spans="1:22" x14ac:dyDescent="0.3">
      <c r="A40" t="s">
        <v>160</v>
      </c>
      <c r="B40" t="s">
        <v>161</v>
      </c>
      <c r="C40" t="s">
        <v>161</v>
      </c>
      <c r="D40" s="6">
        <v>202</v>
      </c>
      <c r="E40" s="6" t="str">
        <f t="shared" si="0"/>
        <v>Long</v>
      </c>
      <c r="F40" s="4">
        <f t="shared" si="1"/>
        <v>3.3666666666666667</v>
      </c>
      <c r="G40" s="8" t="s">
        <v>10891</v>
      </c>
      <c r="H40" t="s">
        <v>190</v>
      </c>
      <c r="I40" t="s">
        <v>10899</v>
      </c>
      <c r="J40">
        <v>9</v>
      </c>
      <c r="K40" t="str">
        <f t="shared" si="2"/>
        <v>Excellent</v>
      </c>
      <c r="L40" s="10">
        <v>1333027</v>
      </c>
      <c r="M40" s="10">
        <v>13000000</v>
      </c>
      <c r="N40" s="10">
        <v>47961919</v>
      </c>
      <c r="O40" s="6">
        <f t="shared" si="3"/>
        <v>34961919</v>
      </c>
      <c r="P40" s="10" t="str" cm="1">
        <f t="array" ref="P40">_xlfn.IFS(O40&lt;=0,"Flop",O40&lt;10000000,"Hit",O40&lt;=100000000,"Superhit",O40&gt;100000000,"Blockbuster")</f>
        <v>Superhit</v>
      </c>
      <c r="Q40" t="s">
        <v>162</v>
      </c>
      <c r="R40">
        <v>12</v>
      </c>
      <c r="S40" t="str">
        <f t="shared" si="4"/>
        <v xml:space="preserve">December </v>
      </c>
      <c r="T40" s="12" t="str">
        <f t="shared" si="5"/>
        <v xml:space="preserve"> 1974</v>
      </c>
      <c r="U40" s="8" t="str" cm="1">
        <f t="array" ref="U40">_xlfn.IFS(Q40&lt;1970,"Old is Gold",Q40&lt;=1980,"80's Movies",Q40&lt;=2000,"90's Movies",Q40&lt;=2020,"Mid Rang",Q40&gt;2020,"Latest")</f>
        <v>Latest</v>
      </c>
      <c r="V40" t="s">
        <v>83</v>
      </c>
    </row>
    <row r="41" spans="1:22" x14ac:dyDescent="0.3">
      <c r="A41" t="s">
        <v>163</v>
      </c>
      <c r="B41" t="s">
        <v>164</v>
      </c>
      <c r="C41" t="s">
        <v>164</v>
      </c>
      <c r="D41" s="6">
        <v>125</v>
      </c>
      <c r="E41" s="6" t="str">
        <f t="shared" si="0"/>
        <v>Long</v>
      </c>
      <c r="F41" s="4">
        <f t="shared" si="1"/>
        <v>2.0833333333333335</v>
      </c>
      <c r="G41" s="8" t="s">
        <v>7406</v>
      </c>
      <c r="H41" t="s">
        <v>10887</v>
      </c>
      <c r="I41" t="s">
        <v>5170</v>
      </c>
      <c r="J41">
        <v>6.7</v>
      </c>
      <c r="K41" t="str">
        <f t="shared" si="2"/>
        <v>Average</v>
      </c>
      <c r="L41" s="10">
        <v>111025</v>
      </c>
      <c r="M41" s="10">
        <v>7000000</v>
      </c>
      <c r="N41" s="10">
        <v>20972000</v>
      </c>
      <c r="O41" s="6">
        <f t="shared" si="3"/>
        <v>13972000</v>
      </c>
      <c r="P41" s="10" t="str" cm="1">
        <f t="array" ref="P41">_xlfn.IFS(O41&lt;=0,"Flop",O41&lt;10000000,"Hit",O41&lt;=100000000,"Superhit",O41&gt;100000000,"Blockbuster")</f>
        <v>Superhit</v>
      </c>
      <c r="Q41" t="s">
        <v>165</v>
      </c>
      <c r="R41">
        <v>14</v>
      </c>
      <c r="S41" t="str">
        <f t="shared" si="4"/>
        <v xml:space="preserve">December </v>
      </c>
      <c r="T41" s="12" t="str">
        <f t="shared" si="5"/>
        <v xml:space="preserve"> 1974</v>
      </c>
      <c r="U41" s="8" t="str" cm="1">
        <f t="array" ref="U41">_xlfn.IFS(Q41&lt;1970,"Old is Gold",Q41&lt;=1980,"80's Movies",Q41&lt;=2000,"90's Movies",Q41&lt;=2020,"Mid Rang",Q41&gt;2020,"Latest")</f>
        <v>Latest</v>
      </c>
      <c r="V41" t="s">
        <v>42</v>
      </c>
    </row>
    <row r="42" spans="1:22" x14ac:dyDescent="0.3">
      <c r="A42" t="s">
        <v>166</v>
      </c>
      <c r="B42" t="s">
        <v>167</v>
      </c>
      <c r="C42" t="s">
        <v>167</v>
      </c>
      <c r="D42" s="6">
        <v>83</v>
      </c>
      <c r="E42" s="6" t="str">
        <f t="shared" si="0"/>
        <v>Short</v>
      </c>
      <c r="F42" s="4">
        <f t="shared" si="1"/>
        <v>1.3833333333333333</v>
      </c>
      <c r="G42" s="8" t="s">
        <v>105</v>
      </c>
      <c r="H42" t="s">
        <v>10899</v>
      </c>
      <c r="I42" t="s">
        <v>10899</v>
      </c>
      <c r="J42">
        <v>7.4</v>
      </c>
      <c r="K42" t="str">
        <f t="shared" si="2"/>
        <v>Good</v>
      </c>
      <c r="L42" s="10">
        <v>178769</v>
      </c>
      <c r="M42" s="10">
        <v>140000</v>
      </c>
      <c r="N42" s="10">
        <v>30860378</v>
      </c>
      <c r="O42" s="6">
        <f t="shared" si="3"/>
        <v>30720378</v>
      </c>
      <c r="P42" s="10" t="str" cm="1">
        <f t="array" ref="P42">_xlfn.IFS(O42&lt;=0,"Flop",O42&lt;10000000,"Hit",O42&lt;=100000000,"Superhit",O42&gt;100000000,"Blockbuster")</f>
        <v>Superhit</v>
      </c>
      <c r="Q42" t="s">
        <v>168</v>
      </c>
      <c r="R42">
        <v>1</v>
      </c>
      <c r="S42" t="str">
        <f t="shared" si="4"/>
        <v xml:space="preserve">October </v>
      </c>
      <c r="T42" s="12" t="str">
        <f t="shared" si="5"/>
        <v xml:space="preserve"> 1974</v>
      </c>
      <c r="U42" s="8" t="str" cm="1">
        <f t="array" ref="U42">_xlfn.IFS(Q42&lt;1970,"Old is Gold",Q42&lt;=1980,"80's Movies",Q42&lt;=2000,"90's Movies",Q42&lt;=2020,"Mid Rang",Q42&gt;2020,"Latest")</f>
        <v>Latest</v>
      </c>
      <c r="V42" t="s">
        <v>169</v>
      </c>
    </row>
    <row r="43" spans="1:22" x14ac:dyDescent="0.3">
      <c r="A43" t="s">
        <v>170</v>
      </c>
      <c r="B43" t="s">
        <v>171</v>
      </c>
      <c r="C43" t="s">
        <v>171</v>
      </c>
      <c r="D43" s="6">
        <v>106</v>
      </c>
      <c r="E43" s="6" t="str">
        <f t="shared" si="0"/>
        <v>Medium</v>
      </c>
      <c r="F43" s="4">
        <f t="shared" si="1"/>
        <v>1.7666666666666666</v>
      </c>
      <c r="G43" s="8" t="s">
        <v>172</v>
      </c>
      <c r="H43" t="s">
        <v>10899</v>
      </c>
      <c r="I43" t="s">
        <v>10899</v>
      </c>
      <c r="J43">
        <v>8</v>
      </c>
      <c r="K43" t="str">
        <f t="shared" si="2"/>
        <v>Excellent</v>
      </c>
      <c r="L43" s="10">
        <v>166262</v>
      </c>
      <c r="M43" s="10">
        <v>2800000</v>
      </c>
      <c r="N43" s="10">
        <v>86273333</v>
      </c>
      <c r="O43" s="6">
        <f t="shared" si="3"/>
        <v>83473333</v>
      </c>
      <c r="P43" s="10" t="str" cm="1">
        <f t="array" ref="P43">_xlfn.IFS(O43&lt;=0,"Flop",O43&lt;10000000,"Hit",O43&lt;=100000000,"Superhit",O43&gt;100000000,"Blockbuster")</f>
        <v>Superhit</v>
      </c>
      <c r="Q43" t="s">
        <v>173</v>
      </c>
      <c r="R43">
        <v>15</v>
      </c>
      <c r="S43" t="str">
        <f t="shared" si="4"/>
        <v xml:space="preserve">December </v>
      </c>
      <c r="T43" s="12" t="str">
        <f t="shared" si="5"/>
        <v xml:space="preserve"> 1974</v>
      </c>
      <c r="U43" s="8" t="str" cm="1">
        <f t="array" ref="U43">_xlfn.IFS(Q43&lt;1970,"Old is Gold",Q43&lt;=1980,"80's Movies",Q43&lt;=2000,"90's Movies",Q43&lt;=2020,"Mid Rang",Q43&gt;2020,"Latest")</f>
        <v>Latest</v>
      </c>
      <c r="V43" t="s">
        <v>152</v>
      </c>
    </row>
    <row r="44" spans="1:22" x14ac:dyDescent="0.3">
      <c r="A44" t="s">
        <v>174</v>
      </c>
      <c r="B44" t="s">
        <v>175</v>
      </c>
      <c r="C44" t="s">
        <v>175</v>
      </c>
      <c r="D44" s="6">
        <v>185</v>
      </c>
      <c r="E44" s="6" t="str">
        <f t="shared" si="0"/>
        <v>Long</v>
      </c>
      <c r="F44" s="4">
        <f t="shared" si="1"/>
        <v>3.0833333333333335</v>
      </c>
      <c r="G44" s="8" t="s">
        <v>10887</v>
      </c>
      <c r="H44" t="s">
        <v>190</v>
      </c>
      <c r="I44" t="s">
        <v>5878</v>
      </c>
      <c r="J44">
        <v>8.1</v>
      </c>
      <c r="K44" t="str">
        <f t="shared" si="2"/>
        <v>Excellent</v>
      </c>
      <c r="L44" s="10">
        <v>178289</v>
      </c>
      <c r="M44" s="10">
        <v>11000000</v>
      </c>
      <c r="N44" s="10">
        <v>245878</v>
      </c>
      <c r="O44" s="6">
        <f t="shared" si="3"/>
        <v>-10754122</v>
      </c>
      <c r="P44" s="10" t="str" cm="1">
        <f t="array" ref="P44">_xlfn.IFS(O44&lt;=0,"Flop",O44&lt;10000000,"Hit",O44&lt;=100000000,"Superhit",O44&gt;100000000,"Blockbuster")</f>
        <v>Flop</v>
      </c>
      <c r="Q44" t="s">
        <v>176</v>
      </c>
      <c r="R44">
        <v>11</v>
      </c>
      <c r="S44" t="str">
        <f t="shared" si="4"/>
        <v xml:space="preserve">December </v>
      </c>
      <c r="T44" s="12" t="str">
        <f t="shared" si="5"/>
        <v xml:space="preserve"> 1975</v>
      </c>
      <c r="U44" s="8" t="str" cm="1">
        <f t="array" ref="U44">_xlfn.IFS(Q44&lt;1970,"Old is Gold",Q44&lt;=1980,"80's Movies",Q44&lt;=2000,"90's Movies",Q44&lt;=2020,"Mid Rang",Q44&gt;2020,"Latest")</f>
        <v>Latest</v>
      </c>
      <c r="V44" t="s">
        <v>38</v>
      </c>
    </row>
    <row r="45" spans="1:22" x14ac:dyDescent="0.3">
      <c r="A45" t="s">
        <v>177</v>
      </c>
      <c r="B45" t="s">
        <v>178</v>
      </c>
      <c r="C45" t="s">
        <v>178</v>
      </c>
      <c r="D45" s="6">
        <v>125</v>
      </c>
      <c r="E45" s="6" t="str">
        <f t="shared" si="0"/>
        <v>Long</v>
      </c>
      <c r="F45" s="4">
        <f t="shared" si="1"/>
        <v>2.0833333333333335</v>
      </c>
      <c r="G45" s="8" t="s">
        <v>10889</v>
      </c>
      <c r="H45" t="s">
        <v>10891</v>
      </c>
      <c r="I45" t="s">
        <v>190</v>
      </c>
      <c r="J45">
        <v>8</v>
      </c>
      <c r="K45" t="str">
        <f t="shared" si="2"/>
        <v>Excellent</v>
      </c>
      <c r="L45" s="10">
        <v>268858</v>
      </c>
      <c r="M45" s="10">
        <v>1800000</v>
      </c>
      <c r="N45" s="10">
        <v>50000000</v>
      </c>
      <c r="O45" s="6">
        <f t="shared" si="3"/>
        <v>48200000</v>
      </c>
      <c r="P45" s="10" t="str" cm="1">
        <f t="array" ref="P45">_xlfn.IFS(O45&lt;=0,"Flop",O45&lt;10000000,"Hit",O45&lt;=100000000,"Superhit",O45&gt;100000000,"Blockbuster")</f>
        <v>Superhit</v>
      </c>
      <c r="Q45" t="s">
        <v>179</v>
      </c>
      <c r="R45">
        <v>19</v>
      </c>
      <c r="S45" t="str">
        <f t="shared" si="4"/>
        <v xml:space="preserve">September </v>
      </c>
      <c r="T45" s="12" t="str">
        <f t="shared" si="5"/>
        <v xml:space="preserve"> 1975</v>
      </c>
      <c r="U45" s="8" t="str" cm="1">
        <f t="array" ref="U45">_xlfn.IFS(Q45&lt;1970,"Old is Gold",Q45&lt;=1980,"80's Movies",Q45&lt;=2000,"90's Movies",Q45&lt;=2020,"Mid Rang",Q45&gt;2020,"Latest")</f>
        <v>Latest</v>
      </c>
      <c r="V45" t="s">
        <v>127</v>
      </c>
    </row>
    <row r="46" spans="1:22" x14ac:dyDescent="0.3">
      <c r="A46" t="s">
        <v>180</v>
      </c>
      <c r="B46" t="s">
        <v>181</v>
      </c>
      <c r="C46" t="s">
        <v>181</v>
      </c>
      <c r="D46" s="6">
        <v>124</v>
      </c>
      <c r="E46" s="6" t="str">
        <f t="shared" si="0"/>
        <v>Long</v>
      </c>
      <c r="F46" s="4">
        <f t="shared" si="1"/>
        <v>2.0666666666666669</v>
      </c>
      <c r="G46" s="8" t="s">
        <v>10887</v>
      </c>
      <c r="H46" t="s">
        <v>10895</v>
      </c>
      <c r="I46" t="s">
        <v>5170</v>
      </c>
      <c r="J46">
        <v>8.1</v>
      </c>
      <c r="K46" t="str">
        <f t="shared" si="2"/>
        <v>Excellent</v>
      </c>
      <c r="L46" s="10">
        <v>644554</v>
      </c>
      <c r="M46" s="10">
        <v>7000000</v>
      </c>
      <c r="N46" s="10">
        <v>476512065</v>
      </c>
      <c r="O46" s="6">
        <f t="shared" si="3"/>
        <v>469512065</v>
      </c>
      <c r="P46" s="10" t="str" cm="1">
        <f t="array" ref="P46">_xlfn.IFS(O46&lt;=0,"Flop",O46&lt;10000000,"Hit",O46&lt;=100000000,"Superhit",O46&gt;100000000,"Blockbuster")</f>
        <v>Blockbuster</v>
      </c>
      <c r="Q46" t="s">
        <v>182</v>
      </c>
      <c r="R46">
        <v>20</v>
      </c>
      <c r="S46" t="str">
        <f t="shared" si="4"/>
        <v xml:space="preserve">June </v>
      </c>
      <c r="T46" s="12" t="str">
        <f t="shared" si="5"/>
        <v xml:space="preserve"> 1975</v>
      </c>
      <c r="U46" s="8" t="str" cm="1">
        <f t="array" ref="U46">_xlfn.IFS(Q46&lt;1970,"Old is Gold",Q46&lt;=1980,"80's Movies",Q46&lt;=2000,"90's Movies",Q46&lt;=2020,"Mid Rang",Q46&gt;2020,"Latest")</f>
        <v>Latest</v>
      </c>
      <c r="V46" t="s">
        <v>183</v>
      </c>
    </row>
    <row r="47" spans="1:22" x14ac:dyDescent="0.3">
      <c r="A47" t="s">
        <v>184</v>
      </c>
      <c r="B47" t="s">
        <v>185</v>
      </c>
      <c r="C47" t="s">
        <v>185</v>
      </c>
      <c r="D47" s="6">
        <v>129</v>
      </c>
      <c r="E47" s="6" t="str">
        <f t="shared" si="0"/>
        <v>Long</v>
      </c>
      <c r="F47" s="4">
        <f t="shared" si="1"/>
        <v>2.15</v>
      </c>
      <c r="G47" s="8" t="s">
        <v>10887</v>
      </c>
      <c r="H47" t="s">
        <v>5878</v>
      </c>
      <c r="I47" t="s">
        <v>10899</v>
      </c>
      <c r="J47">
        <v>7.8</v>
      </c>
      <c r="K47" t="str">
        <f t="shared" si="2"/>
        <v>Good</v>
      </c>
      <c r="L47" s="10">
        <v>51197</v>
      </c>
      <c r="M47" s="10">
        <v>8000000</v>
      </c>
      <c r="N47" s="10">
        <v>12678</v>
      </c>
      <c r="O47" s="6">
        <f t="shared" si="3"/>
        <v>-7987322</v>
      </c>
      <c r="P47" s="10" t="str" cm="1">
        <f t="array" ref="P47">_xlfn.IFS(O47&lt;=0,"Flop",O47&lt;10000000,"Hit",O47&lt;=100000000,"Superhit",O47&gt;100000000,"Blockbuster")</f>
        <v>Flop</v>
      </c>
      <c r="Q47" t="s">
        <v>186</v>
      </c>
      <c r="R47">
        <v>27</v>
      </c>
      <c r="S47" t="str">
        <f t="shared" si="4"/>
        <v xml:space="preserve">November </v>
      </c>
      <c r="T47" s="12" t="str">
        <f t="shared" si="5"/>
        <v xml:space="preserve"> 1975</v>
      </c>
      <c r="U47" s="8" t="str" cm="1">
        <f t="array" ref="U47">_xlfn.IFS(Q47&lt;1970,"Old is Gold",Q47&lt;=1980,"80's Movies",Q47&lt;=2000,"90's Movies",Q47&lt;=2020,"Mid Rang",Q47&gt;2020,"Latest")</f>
        <v>Latest</v>
      </c>
      <c r="V47" t="s">
        <v>187</v>
      </c>
    </row>
    <row r="48" spans="1:22" x14ac:dyDescent="0.3">
      <c r="A48" t="s">
        <v>188</v>
      </c>
      <c r="B48" t="s">
        <v>189</v>
      </c>
      <c r="C48" t="s">
        <v>189</v>
      </c>
      <c r="D48" s="6">
        <v>133</v>
      </c>
      <c r="E48" s="6" t="str">
        <f t="shared" si="0"/>
        <v>Long</v>
      </c>
      <c r="F48" s="4">
        <f t="shared" si="1"/>
        <v>2.2166666666666668</v>
      </c>
      <c r="G48" s="8" t="s">
        <v>190</v>
      </c>
      <c r="H48" t="s">
        <v>10899</v>
      </c>
      <c r="I48" t="s">
        <v>10899</v>
      </c>
      <c r="J48">
        <v>8.6999999999999993</v>
      </c>
      <c r="K48" t="str">
        <f t="shared" si="2"/>
        <v>Excellent</v>
      </c>
      <c r="L48" s="10">
        <v>1049260</v>
      </c>
      <c r="M48" s="10">
        <v>3000000</v>
      </c>
      <c r="N48" s="10">
        <v>109114817</v>
      </c>
      <c r="O48" s="6">
        <f t="shared" si="3"/>
        <v>106114817</v>
      </c>
      <c r="P48" s="10" t="str" cm="1">
        <f t="array" ref="P48">_xlfn.IFS(O48&lt;=0,"Flop",O48&lt;10000000,"Hit",O48&lt;=100000000,"Superhit",O48&gt;100000000,"Blockbuster")</f>
        <v>Blockbuster</v>
      </c>
      <c r="Q48" t="s">
        <v>191</v>
      </c>
      <c r="R48">
        <v>19</v>
      </c>
      <c r="S48" t="str">
        <f t="shared" si="4"/>
        <v xml:space="preserve">November </v>
      </c>
      <c r="T48" s="12" t="str">
        <f t="shared" si="5"/>
        <v xml:space="preserve"> 1975</v>
      </c>
      <c r="U48" s="8" t="str" cm="1">
        <f t="array" ref="U48">_xlfn.IFS(Q48&lt;1970,"Old is Gold",Q48&lt;=1980,"80's Movies",Q48&lt;=2000,"90's Movies",Q48&lt;=2020,"Mid Rang",Q48&gt;2020,"Latest")</f>
        <v>Latest</v>
      </c>
      <c r="V48" t="s">
        <v>192</v>
      </c>
    </row>
    <row r="49" spans="1:22" x14ac:dyDescent="0.3">
      <c r="A49" t="s">
        <v>193</v>
      </c>
      <c r="B49" t="s">
        <v>194</v>
      </c>
      <c r="C49" t="s">
        <v>194</v>
      </c>
      <c r="D49" s="6">
        <v>100</v>
      </c>
      <c r="E49" s="6" t="str">
        <f t="shared" si="0"/>
        <v>Medium</v>
      </c>
      <c r="F49" s="4">
        <f t="shared" si="1"/>
        <v>1.6666666666666667</v>
      </c>
      <c r="G49" s="8" t="s">
        <v>172</v>
      </c>
      <c r="H49" t="s">
        <v>105</v>
      </c>
      <c r="I49" t="s">
        <v>10893</v>
      </c>
      <c r="J49">
        <v>7.4</v>
      </c>
      <c r="K49" t="str">
        <f t="shared" si="2"/>
        <v>Good</v>
      </c>
      <c r="L49" s="10">
        <v>163210</v>
      </c>
      <c r="M49" s="10">
        <v>1200000</v>
      </c>
      <c r="N49" s="10">
        <v>115341126</v>
      </c>
      <c r="O49" s="6">
        <f t="shared" si="3"/>
        <v>114141126</v>
      </c>
      <c r="P49" s="10" t="str" cm="1">
        <f t="array" ref="P49">_xlfn.IFS(O49&lt;=0,"Flop",O49&lt;10000000,"Hit",O49&lt;=100000000,"Superhit",O49&gt;100000000,"Blockbuster")</f>
        <v>Blockbuster</v>
      </c>
      <c r="Q49" t="s">
        <v>195</v>
      </c>
      <c r="R49">
        <v>14</v>
      </c>
      <c r="S49" t="str">
        <f t="shared" si="4"/>
        <v xml:space="preserve">August </v>
      </c>
      <c r="T49" s="12" t="str">
        <f t="shared" si="5"/>
        <v xml:space="preserve"> 1975</v>
      </c>
      <c r="U49" s="8" t="str" cm="1">
        <f t="array" ref="U49">_xlfn.IFS(Q49&lt;1970,"Old is Gold",Q49&lt;=1980,"80's Movies",Q49&lt;=2000,"90's Movies",Q49&lt;=2020,"Mid Rang",Q49&gt;2020,"Latest")</f>
        <v>Latest</v>
      </c>
      <c r="V49" t="s">
        <v>196</v>
      </c>
    </row>
    <row r="50" spans="1:22" x14ac:dyDescent="0.3">
      <c r="A50" t="s">
        <v>197</v>
      </c>
      <c r="B50" t="s">
        <v>198</v>
      </c>
      <c r="C50" t="s">
        <v>198</v>
      </c>
      <c r="D50" s="6">
        <v>117</v>
      </c>
      <c r="E50" s="6" t="str">
        <f t="shared" si="0"/>
        <v>Medium</v>
      </c>
      <c r="F50" s="4">
        <f t="shared" si="1"/>
        <v>1.95</v>
      </c>
      <c r="G50" s="8" t="s">
        <v>10891</v>
      </c>
      <c r="H50" t="s">
        <v>10895</v>
      </c>
      <c r="I50" t="s">
        <v>5170</v>
      </c>
      <c r="J50">
        <v>7.4</v>
      </c>
      <c r="K50" t="str">
        <f t="shared" si="2"/>
        <v>Good</v>
      </c>
      <c r="L50" s="10">
        <v>60556</v>
      </c>
      <c r="M50" s="10">
        <v>20000000</v>
      </c>
      <c r="N50" s="10">
        <v>27476252</v>
      </c>
      <c r="O50" s="6">
        <f t="shared" si="3"/>
        <v>7476252</v>
      </c>
      <c r="P50" s="10" t="str" cm="1">
        <f t="array" ref="P50">_xlfn.IFS(O50&lt;=0,"Flop",O50&lt;10000000,"Hit",O50&lt;=100000000,"Superhit",O50&gt;100000000,"Blockbuster")</f>
        <v>Hit</v>
      </c>
      <c r="Q50" t="s">
        <v>199</v>
      </c>
      <c r="R50">
        <v>24</v>
      </c>
      <c r="S50" t="str">
        <f t="shared" si="4"/>
        <v xml:space="preserve">September </v>
      </c>
      <c r="T50" s="12" t="str">
        <f t="shared" si="5"/>
        <v xml:space="preserve"> 1975</v>
      </c>
      <c r="U50" s="8" t="str" cm="1">
        <f t="array" ref="U50">_xlfn.IFS(Q50&lt;1970,"Old is Gold",Q50&lt;=1980,"80's Movies",Q50&lt;=2000,"90's Movies",Q50&lt;=2020,"Mid Rang",Q50&gt;2020,"Latest")</f>
        <v>Latest</v>
      </c>
      <c r="V50" t="s">
        <v>200</v>
      </c>
    </row>
    <row r="51" spans="1:22" x14ac:dyDescent="0.3">
      <c r="A51" t="s">
        <v>201</v>
      </c>
      <c r="B51" t="s">
        <v>202</v>
      </c>
      <c r="C51" t="s">
        <v>202</v>
      </c>
      <c r="D51" s="6">
        <v>138</v>
      </c>
      <c r="E51" s="6" t="str">
        <f t="shared" si="0"/>
        <v>Long</v>
      </c>
      <c r="F51" s="4">
        <f t="shared" si="1"/>
        <v>2.2999999999999998</v>
      </c>
      <c r="G51" s="8" t="s">
        <v>190</v>
      </c>
      <c r="H51" t="s">
        <v>10896</v>
      </c>
      <c r="I51" t="s">
        <v>5170</v>
      </c>
      <c r="J51">
        <v>7.9</v>
      </c>
      <c r="K51" t="str">
        <f t="shared" si="2"/>
        <v>Good</v>
      </c>
      <c r="L51" s="10">
        <v>123134</v>
      </c>
      <c r="M51" s="10">
        <v>8500000</v>
      </c>
      <c r="N51" s="10">
        <v>70600000</v>
      </c>
      <c r="O51" s="6">
        <f t="shared" si="3"/>
        <v>62100000</v>
      </c>
      <c r="P51" s="10" t="str" cm="1">
        <f t="array" ref="P51">_xlfn.IFS(O51&lt;=0,"Flop",O51&lt;10000000,"Hit",O51&lt;=100000000,"Superhit",O51&gt;100000000,"Blockbuster")</f>
        <v>Superhit</v>
      </c>
      <c r="Q51" t="s">
        <v>203</v>
      </c>
      <c r="R51">
        <v>4</v>
      </c>
      <c r="S51" t="str">
        <f t="shared" si="4"/>
        <v xml:space="preserve">April </v>
      </c>
      <c r="T51" s="12" t="str">
        <f t="shared" si="5"/>
        <v xml:space="preserve"> 1976</v>
      </c>
      <c r="U51" s="8" t="str" cm="1">
        <f t="array" ref="U51">_xlfn.IFS(Q51&lt;1970,"Old is Gold",Q51&lt;=1980,"80's Movies",Q51&lt;=2000,"90's Movies",Q51&lt;=2020,"Mid Rang",Q51&gt;2020,"Latest")</f>
        <v>Latest</v>
      </c>
      <c r="V51" t="s">
        <v>204</v>
      </c>
    </row>
    <row r="52" spans="1:22" x14ac:dyDescent="0.3">
      <c r="A52" t="s">
        <v>205</v>
      </c>
      <c r="B52" t="s">
        <v>206</v>
      </c>
      <c r="C52" t="s">
        <v>206</v>
      </c>
      <c r="D52" s="6">
        <v>91</v>
      </c>
      <c r="E52" s="6" t="str">
        <f t="shared" si="0"/>
        <v>Medium</v>
      </c>
      <c r="F52" s="4">
        <f t="shared" si="1"/>
        <v>1.5166666666666666</v>
      </c>
      <c r="G52" s="8" t="s">
        <v>7406</v>
      </c>
      <c r="H52" t="s">
        <v>10891</v>
      </c>
      <c r="I52" t="s">
        <v>5170</v>
      </c>
      <c r="J52">
        <v>7.3</v>
      </c>
      <c r="K52" t="str">
        <f t="shared" si="2"/>
        <v>Good</v>
      </c>
      <c r="L52" s="10">
        <v>54149</v>
      </c>
      <c r="M52" s="10">
        <v>150000</v>
      </c>
      <c r="N52" s="10">
        <v>0</v>
      </c>
      <c r="O52" s="6">
        <f t="shared" si="3"/>
        <v>-150000</v>
      </c>
      <c r="P52" s="10" t="str" cm="1">
        <f t="array" ref="P52">_xlfn.IFS(O52&lt;=0,"Flop",O52&lt;10000000,"Hit",O52&lt;=100000000,"Superhit",O52&gt;100000000,"Blockbuster")</f>
        <v>Flop</v>
      </c>
      <c r="Q52" t="s">
        <v>207</v>
      </c>
      <c r="R52">
        <v>8</v>
      </c>
      <c r="S52" t="str">
        <f t="shared" si="4"/>
        <v xml:space="preserve">October </v>
      </c>
      <c r="T52" s="12" t="str">
        <f t="shared" si="5"/>
        <v xml:space="preserve"> 1976</v>
      </c>
      <c r="U52" s="8" t="str" cm="1">
        <f t="array" ref="U52">_xlfn.IFS(Q52&lt;1970,"Old is Gold",Q52&lt;=1980,"80's Movies",Q52&lt;=2000,"90's Movies",Q52&lt;=2020,"Mid Rang",Q52&gt;2020,"Latest")</f>
        <v>Latest</v>
      </c>
      <c r="V52" t="s">
        <v>208</v>
      </c>
    </row>
    <row r="53" spans="1:22" x14ac:dyDescent="0.3">
      <c r="A53" t="s">
        <v>209</v>
      </c>
      <c r="B53" t="s">
        <v>210</v>
      </c>
      <c r="C53" t="s">
        <v>210</v>
      </c>
      <c r="D53" s="6">
        <v>98</v>
      </c>
      <c r="E53" s="6" t="str">
        <f t="shared" si="0"/>
        <v>Medium</v>
      </c>
      <c r="F53" s="4">
        <f t="shared" si="1"/>
        <v>1.6333333333333333</v>
      </c>
      <c r="G53" s="8" t="s">
        <v>105</v>
      </c>
      <c r="H53" t="s">
        <v>10895</v>
      </c>
      <c r="I53" t="s">
        <v>10899</v>
      </c>
      <c r="J53">
        <v>7.4</v>
      </c>
      <c r="K53" t="str">
        <f t="shared" si="2"/>
        <v>Good</v>
      </c>
      <c r="L53" s="10">
        <v>201876</v>
      </c>
      <c r="M53" s="10">
        <v>1800000</v>
      </c>
      <c r="N53" s="10">
        <v>33800000</v>
      </c>
      <c r="O53" s="6">
        <f t="shared" si="3"/>
        <v>32000000</v>
      </c>
      <c r="P53" s="10" t="str" cm="1">
        <f t="array" ref="P53">_xlfn.IFS(O53&lt;=0,"Flop",O53&lt;10000000,"Hit",O53&lt;=100000000,"Superhit",O53&gt;100000000,"Blockbuster")</f>
        <v>Superhit</v>
      </c>
      <c r="Q53" t="s">
        <v>211</v>
      </c>
      <c r="R53">
        <v>3</v>
      </c>
      <c r="S53" t="str">
        <f t="shared" si="4"/>
        <v xml:space="preserve">November </v>
      </c>
      <c r="T53" s="12" t="str">
        <f t="shared" si="5"/>
        <v xml:space="preserve"> 1976</v>
      </c>
      <c r="U53" s="8" t="str" cm="1">
        <f t="array" ref="U53">_xlfn.IFS(Q53&lt;1970,"Old is Gold",Q53&lt;=1980,"80's Movies",Q53&lt;=2000,"90's Movies",Q53&lt;=2020,"Mid Rang",Q53&gt;2020,"Latest")</f>
        <v>Latest</v>
      </c>
      <c r="V53" t="s">
        <v>212</v>
      </c>
    </row>
    <row r="54" spans="1:22" x14ac:dyDescent="0.3">
      <c r="A54" t="s">
        <v>213</v>
      </c>
      <c r="B54" t="s">
        <v>214</v>
      </c>
      <c r="C54" t="s">
        <v>214</v>
      </c>
      <c r="D54" s="6">
        <v>89</v>
      </c>
      <c r="E54" s="6" t="str">
        <f t="shared" si="0"/>
        <v>Short</v>
      </c>
      <c r="F54" s="4">
        <f t="shared" si="1"/>
        <v>1.4833333333333334</v>
      </c>
      <c r="G54" s="8" t="s">
        <v>10885</v>
      </c>
      <c r="H54" t="s">
        <v>105</v>
      </c>
      <c r="I54" t="s">
        <v>10899</v>
      </c>
      <c r="J54">
        <v>7.3</v>
      </c>
      <c r="K54" t="str">
        <f t="shared" si="2"/>
        <v>Good</v>
      </c>
      <c r="L54" s="10">
        <v>124232</v>
      </c>
      <c r="M54" s="10">
        <v>10000</v>
      </c>
      <c r="N54" s="10">
        <v>23557</v>
      </c>
      <c r="O54" s="6">
        <f t="shared" si="3"/>
        <v>13557</v>
      </c>
      <c r="P54" s="10" t="str" cm="1">
        <f t="array" ref="P54">_xlfn.IFS(O54&lt;=0,"Flop",O54&lt;10000000,"Hit",O54&lt;=100000000,"Superhit",O54&gt;100000000,"Blockbuster")</f>
        <v>Hit</v>
      </c>
      <c r="Q54" t="s">
        <v>215</v>
      </c>
      <c r="R54">
        <v>19</v>
      </c>
      <c r="S54" t="str">
        <f t="shared" si="4"/>
        <v xml:space="preserve">March </v>
      </c>
      <c r="T54" s="12" t="str">
        <f t="shared" si="5"/>
        <v xml:space="preserve"> 1977</v>
      </c>
      <c r="U54" s="8" t="str" cm="1">
        <f t="array" ref="U54">_xlfn.IFS(Q54&lt;1970,"Old is Gold",Q54&lt;=1980,"80's Movies",Q54&lt;=2000,"90's Movies",Q54&lt;=2020,"Mid Rang",Q54&gt;2020,"Latest")</f>
        <v>Latest</v>
      </c>
      <c r="V54" t="s">
        <v>216</v>
      </c>
    </row>
    <row r="55" spans="1:22" x14ac:dyDescent="0.3">
      <c r="A55" t="s">
        <v>217</v>
      </c>
      <c r="B55" t="s">
        <v>218</v>
      </c>
      <c r="C55" t="s">
        <v>218</v>
      </c>
      <c r="D55" s="6">
        <v>119</v>
      </c>
      <c r="E55" s="6" t="str">
        <f t="shared" si="0"/>
        <v>Medium</v>
      </c>
      <c r="F55" s="4">
        <f t="shared" si="1"/>
        <v>1.9833333333333334</v>
      </c>
      <c r="G55" s="8" t="s">
        <v>7406</v>
      </c>
      <c r="H55" t="s">
        <v>10887</v>
      </c>
      <c r="I55" t="s">
        <v>10890</v>
      </c>
      <c r="J55">
        <v>6.8</v>
      </c>
      <c r="K55" t="str">
        <f t="shared" si="2"/>
        <v>Average</v>
      </c>
      <c r="L55" s="10">
        <v>59826</v>
      </c>
      <c r="M55" s="10">
        <v>9000000</v>
      </c>
      <c r="N55" s="10">
        <v>0</v>
      </c>
      <c r="O55" s="6">
        <f t="shared" si="3"/>
        <v>-9000000</v>
      </c>
      <c r="P55" s="10" t="str" cm="1">
        <f t="array" ref="P55">_xlfn.IFS(O55&lt;=0,"Flop",O55&lt;10000000,"Hit",O55&lt;=100000000,"Superhit",O55&gt;100000000,"Blockbuster")</f>
        <v>Flop</v>
      </c>
      <c r="Q55" t="s">
        <v>219</v>
      </c>
      <c r="R55">
        <v>23</v>
      </c>
      <c r="S55" t="str">
        <f t="shared" si="4"/>
        <v xml:space="preserve">June </v>
      </c>
      <c r="T55" s="12" t="str">
        <f t="shared" si="5"/>
        <v xml:space="preserve"> 1976</v>
      </c>
      <c r="U55" s="8" t="str" cm="1">
        <f t="array" ref="U55">_xlfn.IFS(Q55&lt;1970,"Old is Gold",Q55&lt;=1980,"80's Movies",Q55&lt;=2000,"90's Movies",Q55&lt;=2020,"Mid Rang",Q55&gt;2020,"Latest")</f>
        <v>Latest</v>
      </c>
      <c r="V55" t="s">
        <v>220</v>
      </c>
    </row>
    <row r="56" spans="1:22" x14ac:dyDescent="0.3">
      <c r="A56" t="s">
        <v>221</v>
      </c>
      <c r="B56" t="s">
        <v>222</v>
      </c>
      <c r="C56" t="s">
        <v>222</v>
      </c>
      <c r="D56" s="6">
        <v>125</v>
      </c>
      <c r="E56" s="6" t="str">
        <f t="shared" si="0"/>
        <v>Long</v>
      </c>
      <c r="F56" s="4">
        <f t="shared" si="1"/>
        <v>2.0833333333333335</v>
      </c>
      <c r="G56" s="8" t="s">
        <v>10891</v>
      </c>
      <c r="H56" t="s">
        <v>190</v>
      </c>
      <c r="I56" t="s">
        <v>5170</v>
      </c>
      <c r="J56">
        <v>7.4</v>
      </c>
      <c r="K56" t="str">
        <f t="shared" si="2"/>
        <v>Good</v>
      </c>
      <c r="L56" s="10">
        <v>68705</v>
      </c>
      <c r="M56" s="10">
        <v>6500000</v>
      </c>
      <c r="N56" s="10">
        <v>21709020</v>
      </c>
      <c r="O56" s="6">
        <f t="shared" si="3"/>
        <v>15209020</v>
      </c>
      <c r="P56" s="10" t="str" cm="1">
        <f t="array" ref="P56">_xlfn.IFS(O56&lt;=0,"Flop",O56&lt;10000000,"Hit",O56&lt;=100000000,"Superhit",O56&gt;100000000,"Blockbuster")</f>
        <v>Superhit</v>
      </c>
      <c r="Q56" t="s">
        <v>223</v>
      </c>
      <c r="R56">
        <v>6</v>
      </c>
      <c r="S56" t="str">
        <f t="shared" si="4"/>
        <v xml:space="preserve">October </v>
      </c>
      <c r="T56" s="12" t="str">
        <f t="shared" si="5"/>
        <v xml:space="preserve"> 1976</v>
      </c>
      <c r="U56" s="8" t="str" cm="1">
        <f t="array" ref="U56">_xlfn.IFS(Q56&lt;1970,"Old is Gold",Q56&lt;=1980,"80's Movies",Q56&lt;=2000,"90's Movies",Q56&lt;=2020,"Mid Rang",Q56&gt;2020,"Latest")</f>
        <v>Latest</v>
      </c>
      <c r="V56" t="s">
        <v>224</v>
      </c>
    </row>
    <row r="57" spans="1:22" x14ac:dyDescent="0.3">
      <c r="A57" t="s">
        <v>225</v>
      </c>
      <c r="B57" t="s">
        <v>226</v>
      </c>
      <c r="C57" t="s">
        <v>226</v>
      </c>
      <c r="D57" s="6">
        <v>121</v>
      </c>
      <c r="E57" s="6" t="str">
        <f t="shared" si="0"/>
        <v>Long</v>
      </c>
      <c r="F57" s="4">
        <f t="shared" si="1"/>
        <v>2.0166666666666666</v>
      </c>
      <c r="G57" s="8" t="s">
        <v>190</v>
      </c>
      <c r="H57" t="s">
        <v>10899</v>
      </c>
      <c r="I57" t="s">
        <v>10899</v>
      </c>
      <c r="J57">
        <v>8.1</v>
      </c>
      <c r="K57" t="str">
        <f t="shared" si="2"/>
        <v>Excellent</v>
      </c>
      <c r="L57" s="10">
        <v>166646</v>
      </c>
      <c r="M57" s="10">
        <v>3800000</v>
      </c>
      <c r="N57" s="10">
        <v>23690757</v>
      </c>
      <c r="O57" s="6">
        <f t="shared" si="3"/>
        <v>19890757</v>
      </c>
      <c r="P57" s="10" t="str" cm="1">
        <f t="array" ref="P57">_xlfn.IFS(O57&lt;=0,"Flop",O57&lt;10000000,"Hit",O57&lt;=100000000,"Superhit",O57&gt;100000000,"Blockbuster")</f>
        <v>Superhit</v>
      </c>
      <c r="Q57" t="s">
        <v>227</v>
      </c>
      <c r="R57">
        <v>14</v>
      </c>
      <c r="S57" t="str">
        <f t="shared" si="4"/>
        <v xml:space="preserve">November </v>
      </c>
      <c r="T57" s="12" t="str">
        <f t="shared" si="5"/>
        <v xml:space="preserve"> 1976</v>
      </c>
      <c r="U57" s="8" t="str" cm="1">
        <f t="array" ref="U57">_xlfn.IFS(Q57&lt;1970,"Old is Gold",Q57&lt;=1980,"80's Movies",Q57&lt;=2000,"90's Movies",Q57&lt;=2020,"Mid Rang",Q57&gt;2020,"Latest")</f>
        <v>Latest</v>
      </c>
      <c r="V57" t="s">
        <v>127</v>
      </c>
    </row>
    <row r="58" spans="1:22" x14ac:dyDescent="0.3">
      <c r="A58" t="s">
        <v>228</v>
      </c>
      <c r="B58" t="s">
        <v>229</v>
      </c>
      <c r="C58" t="s">
        <v>229</v>
      </c>
      <c r="D58" s="6">
        <v>111</v>
      </c>
      <c r="E58" s="6" t="str">
        <f t="shared" si="0"/>
        <v>Medium</v>
      </c>
      <c r="F58" s="4">
        <f t="shared" si="1"/>
        <v>1.85</v>
      </c>
      <c r="G58" s="8" t="s">
        <v>105</v>
      </c>
      <c r="H58" t="s">
        <v>10895</v>
      </c>
      <c r="I58" t="s">
        <v>10899</v>
      </c>
      <c r="J58">
        <v>7.5</v>
      </c>
      <c r="K58" t="str">
        <f t="shared" si="2"/>
        <v>Good</v>
      </c>
      <c r="L58" s="10">
        <v>128038</v>
      </c>
      <c r="M58" s="10">
        <v>2800000</v>
      </c>
      <c r="N58" s="10">
        <v>60922980</v>
      </c>
      <c r="O58" s="6">
        <f t="shared" si="3"/>
        <v>58122980</v>
      </c>
      <c r="P58" s="10" t="str" cm="1">
        <f t="array" ref="P58">_xlfn.IFS(O58&lt;=0,"Flop",O58&lt;10000000,"Hit",O58&lt;=100000000,"Superhit",O58&gt;100000000,"Blockbuster")</f>
        <v>Superhit</v>
      </c>
      <c r="Q58" t="s">
        <v>230</v>
      </c>
      <c r="R58">
        <v>25</v>
      </c>
      <c r="S58" t="str">
        <f t="shared" si="4"/>
        <v xml:space="preserve">June </v>
      </c>
      <c r="T58" s="12" t="str">
        <f t="shared" si="5"/>
        <v xml:space="preserve"> 1976</v>
      </c>
      <c r="U58" s="8" t="str" cm="1">
        <f t="array" ref="U58">_xlfn.IFS(Q58&lt;1970,"Old is Gold",Q58&lt;=1980,"80's Movies",Q58&lt;=2000,"90's Movies",Q58&lt;=2020,"Mid Rang",Q58&gt;2020,"Latest")</f>
        <v>Latest</v>
      </c>
      <c r="V58" t="s">
        <v>231</v>
      </c>
    </row>
    <row r="59" spans="1:22" x14ac:dyDescent="0.3">
      <c r="A59" t="s">
        <v>232</v>
      </c>
      <c r="B59" t="s">
        <v>233</v>
      </c>
      <c r="C59" t="s">
        <v>233</v>
      </c>
      <c r="D59" s="6">
        <v>135</v>
      </c>
      <c r="E59" s="6" t="str">
        <f t="shared" si="0"/>
        <v>Long</v>
      </c>
      <c r="F59" s="4">
        <f t="shared" si="1"/>
        <v>2.25</v>
      </c>
      <c r="G59" s="8" t="s">
        <v>234</v>
      </c>
      <c r="H59" t="s">
        <v>10899</v>
      </c>
      <c r="I59" t="s">
        <v>10899</v>
      </c>
      <c r="J59">
        <v>7.8</v>
      </c>
      <c r="K59" t="str">
        <f t="shared" si="2"/>
        <v>Good</v>
      </c>
      <c r="L59" s="10">
        <v>78172</v>
      </c>
      <c r="M59" s="10">
        <v>3700000</v>
      </c>
      <c r="N59" s="10">
        <v>31800000</v>
      </c>
      <c r="O59" s="6">
        <f t="shared" si="3"/>
        <v>28100000</v>
      </c>
      <c r="P59" s="10" t="str" cm="1">
        <f t="array" ref="P59">_xlfn.IFS(O59&lt;=0,"Flop",O59&lt;10000000,"Hit",O59&lt;=100000000,"Superhit",O59&gt;100000000,"Blockbuster")</f>
        <v>Superhit</v>
      </c>
      <c r="Q59" t="s">
        <v>235</v>
      </c>
      <c r="R59">
        <v>26</v>
      </c>
      <c r="S59" t="str">
        <f t="shared" si="4"/>
        <v xml:space="preserve">June </v>
      </c>
      <c r="T59" s="12" t="str">
        <f t="shared" si="5"/>
        <v xml:space="preserve"> 1976</v>
      </c>
      <c r="U59" s="8" t="str" cm="1">
        <f t="array" ref="U59">_xlfn.IFS(Q59&lt;1970,"Old is Gold",Q59&lt;=1980,"80's Movies",Q59&lt;=2000,"90's Movies",Q59&lt;=2020,"Mid Rang",Q59&gt;2020,"Latest")</f>
        <v>Latest</v>
      </c>
      <c r="V59" t="s">
        <v>87</v>
      </c>
    </row>
    <row r="60" spans="1:22" x14ac:dyDescent="0.3">
      <c r="A60" t="s">
        <v>236</v>
      </c>
      <c r="B60" t="s">
        <v>237</v>
      </c>
      <c r="C60" t="s">
        <v>237</v>
      </c>
      <c r="D60" s="6">
        <v>120</v>
      </c>
      <c r="E60" s="6" t="str">
        <f t="shared" si="0"/>
        <v>Medium</v>
      </c>
      <c r="F60" s="4">
        <f t="shared" si="1"/>
        <v>2</v>
      </c>
      <c r="G60" s="8" t="s">
        <v>190</v>
      </c>
      <c r="H60" t="s">
        <v>10897</v>
      </c>
      <c r="I60" t="s">
        <v>10899</v>
      </c>
      <c r="J60">
        <v>8.1</v>
      </c>
      <c r="K60" t="str">
        <f t="shared" si="2"/>
        <v>Excellent</v>
      </c>
      <c r="L60" s="10">
        <v>613757</v>
      </c>
      <c r="M60" s="10">
        <v>960000</v>
      </c>
      <c r="N60" s="10">
        <v>117250587</v>
      </c>
      <c r="O60" s="6">
        <f t="shared" si="3"/>
        <v>116290587</v>
      </c>
      <c r="P60" s="10" t="str" cm="1">
        <f t="array" ref="P60">_xlfn.IFS(O60&lt;=0,"Flop",O60&lt;10000000,"Hit",O60&lt;=100000000,"Superhit",O60&gt;100000000,"Blockbuster")</f>
        <v>Blockbuster</v>
      </c>
      <c r="Q60" t="s">
        <v>238</v>
      </c>
      <c r="R60">
        <v>20</v>
      </c>
      <c r="S60" t="str">
        <f t="shared" si="4"/>
        <v xml:space="preserve">November </v>
      </c>
      <c r="T60" s="12" t="str">
        <f t="shared" si="5"/>
        <v xml:space="preserve"> 1976</v>
      </c>
      <c r="U60" s="8" t="str" cm="1">
        <f t="array" ref="U60">_xlfn.IFS(Q60&lt;1970,"Old is Gold",Q60&lt;=1980,"80's Movies",Q60&lt;=2000,"90's Movies",Q60&lt;=2020,"Mid Rang",Q60&gt;2020,"Latest")</f>
        <v>Latest</v>
      </c>
      <c r="V60" t="s">
        <v>239</v>
      </c>
    </row>
    <row r="61" spans="1:22" x14ac:dyDescent="0.3">
      <c r="A61" t="s">
        <v>240</v>
      </c>
      <c r="B61" t="s">
        <v>241</v>
      </c>
      <c r="C61" t="s">
        <v>241</v>
      </c>
      <c r="D61" s="6">
        <v>114</v>
      </c>
      <c r="E61" s="6" t="str">
        <f t="shared" si="0"/>
        <v>Medium</v>
      </c>
      <c r="F61" s="4">
        <f t="shared" si="1"/>
        <v>1.9</v>
      </c>
      <c r="G61" s="8" t="s">
        <v>10891</v>
      </c>
      <c r="H61" t="s">
        <v>190</v>
      </c>
      <c r="I61" t="s">
        <v>10899</v>
      </c>
      <c r="J61">
        <v>8.1999999999999993</v>
      </c>
      <c r="K61" t="str">
        <f t="shared" si="2"/>
        <v>Excellent</v>
      </c>
      <c r="L61" s="10">
        <v>893140</v>
      </c>
      <c r="M61" s="10">
        <v>1300000</v>
      </c>
      <c r="N61" s="10">
        <v>28573323</v>
      </c>
      <c r="O61" s="6">
        <f t="shared" si="3"/>
        <v>27273323</v>
      </c>
      <c r="P61" s="10" t="str" cm="1">
        <f t="array" ref="P61">_xlfn.IFS(O61&lt;=0,"Flop",O61&lt;10000000,"Hit",O61&lt;=100000000,"Superhit",O61&gt;100000000,"Blockbuster")</f>
        <v>Superhit</v>
      </c>
      <c r="Q61" t="s">
        <v>242</v>
      </c>
      <c r="R61">
        <v>8</v>
      </c>
      <c r="S61" t="str">
        <f t="shared" si="4"/>
        <v xml:space="preserve">February </v>
      </c>
      <c r="T61" s="12" t="str">
        <f t="shared" si="5"/>
        <v xml:space="preserve"> 1976</v>
      </c>
      <c r="U61" s="8" t="str" cm="1">
        <f t="array" ref="U61">_xlfn.IFS(Q61&lt;1970,"Old is Gold",Q61&lt;=1980,"80's Movies",Q61&lt;=2000,"90's Movies",Q61&lt;=2020,"Mid Rang",Q61&gt;2020,"Latest")</f>
        <v>Latest</v>
      </c>
      <c r="V61" t="s">
        <v>113</v>
      </c>
    </row>
    <row r="62" spans="1:22" x14ac:dyDescent="0.3">
      <c r="A62" t="s">
        <v>243</v>
      </c>
      <c r="B62" t="s">
        <v>244</v>
      </c>
      <c r="C62" t="s">
        <v>244</v>
      </c>
      <c r="D62" s="6">
        <v>93</v>
      </c>
      <c r="E62" s="6" t="str">
        <f t="shared" si="0"/>
        <v>Medium</v>
      </c>
      <c r="F62" s="4">
        <f t="shared" si="1"/>
        <v>1.55</v>
      </c>
      <c r="G62" s="8" t="s">
        <v>172</v>
      </c>
      <c r="H62" t="s">
        <v>10886</v>
      </c>
      <c r="I62" t="s">
        <v>10899</v>
      </c>
      <c r="J62">
        <v>8</v>
      </c>
      <c r="K62" t="str">
        <f t="shared" si="2"/>
        <v>Excellent</v>
      </c>
      <c r="L62" s="10">
        <v>273832</v>
      </c>
      <c r="M62" s="10">
        <v>4000000</v>
      </c>
      <c r="N62" s="10">
        <v>38288028</v>
      </c>
      <c r="O62" s="6">
        <f t="shared" si="3"/>
        <v>34288028</v>
      </c>
      <c r="P62" s="10" t="str" cm="1">
        <f t="array" ref="P62">_xlfn.IFS(O62&lt;=0,"Flop",O62&lt;10000000,"Hit",O62&lt;=100000000,"Superhit",O62&gt;100000000,"Blockbuster")</f>
        <v>Superhit</v>
      </c>
      <c r="Q62" t="s">
        <v>245</v>
      </c>
      <c r="R62">
        <v>27</v>
      </c>
      <c r="S62" t="str">
        <f t="shared" si="4"/>
        <v xml:space="preserve">March </v>
      </c>
      <c r="T62" s="12" t="str">
        <f t="shared" si="5"/>
        <v xml:space="preserve"> 1977</v>
      </c>
      <c r="U62" s="8" t="str" cm="1">
        <f t="array" ref="U62">_xlfn.IFS(Q62&lt;1970,"Old is Gold",Q62&lt;=1980,"80's Movies",Q62&lt;=2000,"90's Movies",Q62&lt;=2020,"Mid Rang",Q62&gt;2020,"Latest")</f>
        <v>Latest</v>
      </c>
      <c r="V62" t="s">
        <v>246</v>
      </c>
    </row>
    <row r="63" spans="1:22" x14ac:dyDescent="0.3">
      <c r="A63" t="s">
        <v>247</v>
      </c>
      <c r="B63" t="s">
        <v>248</v>
      </c>
      <c r="C63" t="s">
        <v>248</v>
      </c>
      <c r="D63" s="6">
        <v>175</v>
      </c>
      <c r="E63" s="6" t="str">
        <f t="shared" si="0"/>
        <v>Long</v>
      </c>
      <c r="F63" s="4">
        <f t="shared" si="1"/>
        <v>2.9166666666666665</v>
      </c>
      <c r="G63" s="8" t="s">
        <v>190</v>
      </c>
      <c r="H63" t="s">
        <v>10896</v>
      </c>
      <c r="I63" t="s">
        <v>5878</v>
      </c>
      <c r="J63">
        <v>7.4</v>
      </c>
      <c r="K63" t="str">
        <f t="shared" si="2"/>
        <v>Good</v>
      </c>
      <c r="L63" s="10">
        <v>60220</v>
      </c>
      <c r="M63" s="10">
        <v>27000000</v>
      </c>
      <c r="N63" s="10">
        <v>50750000</v>
      </c>
      <c r="O63" s="6">
        <f t="shared" si="3"/>
        <v>23750000</v>
      </c>
      <c r="P63" s="10" t="str" cm="1">
        <f t="array" ref="P63">_xlfn.IFS(O63&lt;=0,"Flop",O63&lt;10000000,"Hit",O63&lt;=100000000,"Superhit",O63&gt;100000000,"Blockbuster")</f>
        <v>Superhit</v>
      </c>
      <c r="Q63">
        <v>1977</v>
      </c>
      <c r="S63" t="e">
        <f t="shared" si="4"/>
        <v>#VALUE!</v>
      </c>
      <c r="T63" s="12" t="str">
        <f t="shared" si="5"/>
        <v>1977</v>
      </c>
      <c r="U63" s="8" t="str" cm="1">
        <f t="array" ref="U63">_xlfn.IFS(Q63&lt;1970,"Old is Gold",Q63&lt;=1980,"80's Movies",Q63&lt;=2000,"90's Movies",Q63&lt;=2020,"Mid Rang",Q63&gt;2020,"Latest")</f>
        <v>80's Movies</v>
      </c>
      <c r="V63" t="s">
        <v>249</v>
      </c>
    </row>
    <row r="64" spans="1:22" x14ac:dyDescent="0.3">
      <c r="A64" t="s">
        <v>250</v>
      </c>
      <c r="B64" t="s">
        <v>251</v>
      </c>
      <c r="C64" t="s">
        <v>251</v>
      </c>
      <c r="D64" s="6">
        <v>138</v>
      </c>
      <c r="E64" s="6" t="str">
        <f t="shared" si="0"/>
        <v>Long</v>
      </c>
      <c r="F64" s="4">
        <f t="shared" si="1"/>
        <v>2.2999999999999998</v>
      </c>
      <c r="G64" s="8" t="s">
        <v>190</v>
      </c>
      <c r="H64" t="s">
        <v>10890</v>
      </c>
      <c r="I64" t="s">
        <v>10899</v>
      </c>
      <c r="J64">
        <v>7.6</v>
      </c>
      <c r="K64" t="str">
        <f t="shared" si="2"/>
        <v>Good</v>
      </c>
      <c r="L64" s="10">
        <v>212488</v>
      </c>
      <c r="M64" s="10">
        <v>20000000</v>
      </c>
      <c r="N64" s="10">
        <v>306889114</v>
      </c>
      <c r="O64" s="6">
        <f t="shared" si="3"/>
        <v>286889114</v>
      </c>
      <c r="P64" s="10" t="str" cm="1">
        <f t="array" ref="P64">_xlfn.IFS(O64&lt;=0,"Flop",O64&lt;10000000,"Hit",O64&lt;=100000000,"Superhit",O64&gt;100000000,"Blockbuster")</f>
        <v>Blockbuster</v>
      </c>
      <c r="Q64" t="s">
        <v>252</v>
      </c>
      <c r="R64">
        <v>15</v>
      </c>
      <c r="S64" t="str">
        <f t="shared" si="4"/>
        <v xml:space="preserve">November </v>
      </c>
      <c r="T64" s="12" t="str">
        <f t="shared" si="5"/>
        <v xml:space="preserve"> 1977</v>
      </c>
      <c r="U64" s="8" t="str" cm="1">
        <f t="array" ref="U64">_xlfn.IFS(Q64&lt;1970,"Old is Gold",Q64&lt;=1980,"80's Movies",Q64&lt;=2000,"90's Movies",Q64&lt;=2020,"Mid Rang",Q64&gt;2020,"Latest")</f>
        <v>Latest</v>
      </c>
      <c r="V64" t="s">
        <v>183</v>
      </c>
    </row>
    <row r="65" spans="1:22" x14ac:dyDescent="0.3">
      <c r="A65" t="s">
        <v>253</v>
      </c>
      <c r="B65" t="s">
        <v>254</v>
      </c>
      <c r="C65" t="s">
        <v>254</v>
      </c>
      <c r="D65" s="6">
        <v>77</v>
      </c>
      <c r="E65" s="6" t="str">
        <f t="shared" si="0"/>
        <v>Short</v>
      </c>
      <c r="F65" s="4">
        <f t="shared" si="1"/>
        <v>1.2833333333333334</v>
      </c>
      <c r="G65" s="8" t="s">
        <v>10887</v>
      </c>
      <c r="H65" t="s">
        <v>10888</v>
      </c>
      <c r="I65" t="s">
        <v>172</v>
      </c>
      <c r="J65">
        <v>6.9</v>
      </c>
      <c r="K65" t="str">
        <f t="shared" si="2"/>
        <v>Average</v>
      </c>
      <c r="L65" s="10">
        <v>68287</v>
      </c>
      <c r="M65" s="10">
        <v>7500000</v>
      </c>
      <c r="N65" s="10">
        <v>71215869</v>
      </c>
      <c r="O65" s="6">
        <f t="shared" si="3"/>
        <v>63715869</v>
      </c>
      <c r="P65" s="10" t="str" cm="1">
        <f t="array" ref="P65">_xlfn.IFS(O65&lt;=0,"Flop",O65&lt;10000000,"Hit",O65&lt;=100000000,"Superhit",O65&gt;100000000,"Blockbuster")</f>
        <v>Superhit</v>
      </c>
      <c r="Q65" t="s">
        <v>255</v>
      </c>
      <c r="R65">
        <v>19</v>
      </c>
      <c r="S65" t="str">
        <f t="shared" si="4"/>
        <v xml:space="preserve">June </v>
      </c>
      <c r="T65" s="12" t="str">
        <f t="shared" si="5"/>
        <v xml:space="preserve"> 1977</v>
      </c>
      <c r="U65" s="8" t="str" cm="1">
        <f t="array" ref="U65">_xlfn.IFS(Q65&lt;1970,"Old is Gold",Q65&lt;=1980,"80's Movies",Q65&lt;=2000,"90's Movies",Q65&lt;=2020,"Mid Rang",Q65&gt;2020,"Latest")</f>
        <v>Latest</v>
      </c>
      <c r="V65" t="s">
        <v>256</v>
      </c>
    </row>
    <row r="66" spans="1:22" x14ac:dyDescent="0.3">
      <c r="A66" t="s">
        <v>257</v>
      </c>
      <c r="B66" t="s">
        <v>258</v>
      </c>
      <c r="C66" t="s">
        <v>258</v>
      </c>
      <c r="D66" s="6">
        <v>118</v>
      </c>
      <c r="E66" s="6" t="str">
        <f t="shared" ref="E66:E129" si="6">IF(D66&lt;90,"Short",IF(D66&lt;=120,"Medium","Long"))</f>
        <v>Medium</v>
      </c>
      <c r="F66" s="4">
        <f t="shared" ref="F66:F129" si="7">D66/60</f>
        <v>1.9666666666666666</v>
      </c>
      <c r="G66" s="8" t="s">
        <v>190</v>
      </c>
      <c r="H66" t="s">
        <v>10894</v>
      </c>
      <c r="I66" t="s">
        <v>10899</v>
      </c>
      <c r="J66">
        <v>6.8</v>
      </c>
      <c r="K66" t="str">
        <f t="shared" ref="K66:K129" si="8">IF(J66&gt;=8,"Excellent",IF(J66&gt;=7,"Good",IF(J66&gt;=6,"Average","Poor")))</f>
        <v>Average</v>
      </c>
      <c r="L66" s="10">
        <v>85296</v>
      </c>
      <c r="M66" s="10">
        <v>3000000</v>
      </c>
      <c r="N66" s="10">
        <v>237113184</v>
      </c>
      <c r="O66" s="6">
        <f t="shared" ref="O66:O129" si="9">N66-M66</f>
        <v>234113184</v>
      </c>
      <c r="P66" s="10" t="str" cm="1">
        <f t="array" ref="P66">_xlfn.IFS(O66&lt;=0,"Flop",O66&lt;10000000,"Hit",O66&lt;=100000000,"Superhit",O66&gt;100000000,"Blockbuster")</f>
        <v>Blockbuster</v>
      </c>
      <c r="Q66" t="s">
        <v>259</v>
      </c>
      <c r="R66">
        <v>12</v>
      </c>
      <c r="S66" t="str">
        <f t="shared" ref="S66:S129" si="10">LEFT(Q66,SEARCH(" ",Q66))</f>
        <v xml:space="preserve">December </v>
      </c>
      <c r="T66" s="12" t="str">
        <f t="shared" ref="T66:T129" si="11">RIGHT(Q66,5)</f>
        <v xml:space="preserve"> 1977</v>
      </c>
      <c r="U66" s="8" t="str" cm="1">
        <f t="array" ref="U66">_xlfn.IFS(Q66&lt;1970,"Old is Gold",Q66&lt;=1980,"80's Movies",Q66&lt;=2000,"90's Movies",Q66&lt;=2020,"Mid Rang",Q66&gt;2020,"Latest")</f>
        <v>Latest</v>
      </c>
      <c r="V66" t="s">
        <v>260</v>
      </c>
    </row>
    <row r="67" spans="1:22" x14ac:dyDescent="0.3">
      <c r="A67" t="s">
        <v>261</v>
      </c>
      <c r="B67" t="s">
        <v>262</v>
      </c>
      <c r="C67" t="s">
        <v>262</v>
      </c>
      <c r="D67" s="6">
        <v>96</v>
      </c>
      <c r="E67" s="6" t="str">
        <f t="shared" si="6"/>
        <v>Medium</v>
      </c>
      <c r="F67" s="4">
        <f t="shared" si="7"/>
        <v>1.6</v>
      </c>
      <c r="G67" s="8" t="s">
        <v>7406</v>
      </c>
      <c r="H67" t="s">
        <v>10887</v>
      </c>
      <c r="I67" t="s">
        <v>172</v>
      </c>
      <c r="J67">
        <v>7</v>
      </c>
      <c r="K67" t="str">
        <f t="shared" si="8"/>
        <v>Good</v>
      </c>
      <c r="L67" s="10">
        <v>55469</v>
      </c>
      <c r="M67" s="10">
        <v>4300000</v>
      </c>
      <c r="N67" s="10">
        <v>126737428</v>
      </c>
      <c r="O67" s="6">
        <f t="shared" si="9"/>
        <v>122437428</v>
      </c>
      <c r="P67" s="10" t="str" cm="1">
        <f t="array" ref="P67">_xlfn.IFS(O67&lt;=0,"Flop",O67&lt;10000000,"Hit",O67&lt;=100000000,"Superhit",O67&gt;100000000,"Blockbuster")</f>
        <v>Blockbuster</v>
      </c>
      <c r="Q67" t="s">
        <v>263</v>
      </c>
      <c r="R67">
        <v>19</v>
      </c>
      <c r="S67" t="str">
        <f t="shared" si="10"/>
        <v xml:space="preserve">May </v>
      </c>
      <c r="T67" s="12" t="str">
        <f t="shared" si="11"/>
        <v xml:space="preserve"> 1977</v>
      </c>
      <c r="U67" s="8" t="str" cm="1">
        <f t="array" ref="U67">_xlfn.IFS(Q67&lt;1970,"Old is Gold",Q67&lt;=1980,"80's Movies",Q67&lt;=2000,"90's Movies",Q67&lt;=2020,"Mid Rang",Q67&gt;2020,"Latest")</f>
        <v>Latest</v>
      </c>
      <c r="V67" t="s">
        <v>264</v>
      </c>
    </row>
    <row r="68" spans="1:22" x14ac:dyDescent="0.3">
      <c r="A68" t="s">
        <v>265</v>
      </c>
      <c r="B68" t="s">
        <v>266</v>
      </c>
      <c r="C68" t="s">
        <v>266</v>
      </c>
      <c r="D68" s="6">
        <v>125</v>
      </c>
      <c r="E68" s="6" t="str">
        <f t="shared" si="6"/>
        <v>Long</v>
      </c>
      <c r="F68" s="4">
        <f t="shared" si="7"/>
        <v>2.0833333333333335</v>
      </c>
      <c r="G68" s="8" t="s">
        <v>7406</v>
      </c>
      <c r="H68" t="s">
        <v>10887</v>
      </c>
      <c r="I68" t="s">
        <v>5170</v>
      </c>
      <c r="J68">
        <v>7</v>
      </c>
      <c r="K68" t="str">
        <f t="shared" si="8"/>
        <v>Good</v>
      </c>
      <c r="L68" s="10">
        <v>114112</v>
      </c>
      <c r="M68" s="10">
        <v>13500000</v>
      </c>
      <c r="N68" s="10">
        <v>46875764</v>
      </c>
      <c r="O68" s="6">
        <f t="shared" si="9"/>
        <v>33375764</v>
      </c>
      <c r="P68" s="10" t="str" cm="1">
        <f t="array" ref="P68">_xlfn.IFS(O68&lt;=0,"Flop",O68&lt;10000000,"Hit",O68&lt;=100000000,"Superhit",O68&gt;100000000,"Blockbuster")</f>
        <v>Superhit</v>
      </c>
      <c r="Q68" t="s">
        <v>267</v>
      </c>
      <c r="R68">
        <v>7</v>
      </c>
      <c r="S68" t="str">
        <f t="shared" si="10"/>
        <v xml:space="preserve">July </v>
      </c>
      <c r="T68" s="12" t="str">
        <f t="shared" si="11"/>
        <v xml:space="preserve"> 1977</v>
      </c>
      <c r="U68" s="8" t="str" cm="1">
        <f t="array" ref="U68">_xlfn.IFS(Q68&lt;1970,"Old is Gold",Q68&lt;=1980,"80's Movies",Q68&lt;=2000,"90's Movies",Q68&lt;=2020,"Mid Rang",Q68&gt;2020,"Latest")</f>
        <v>Latest</v>
      </c>
      <c r="V68" t="s">
        <v>268</v>
      </c>
    </row>
    <row r="69" spans="1:22" x14ac:dyDescent="0.3">
      <c r="A69" t="s">
        <v>269</v>
      </c>
      <c r="B69" t="s">
        <v>270</v>
      </c>
      <c r="C69" t="s">
        <v>271</v>
      </c>
      <c r="D69" s="6">
        <v>121</v>
      </c>
      <c r="E69" s="6" t="str">
        <f t="shared" si="6"/>
        <v>Long</v>
      </c>
      <c r="F69" s="4">
        <f t="shared" si="7"/>
        <v>2.0166666666666666</v>
      </c>
      <c r="G69" s="8" t="s">
        <v>7406</v>
      </c>
      <c r="H69" t="s">
        <v>10887</v>
      </c>
      <c r="I69" t="s">
        <v>10885</v>
      </c>
      <c r="J69">
        <v>8.6</v>
      </c>
      <c r="K69" t="str">
        <f t="shared" si="8"/>
        <v>Excellent</v>
      </c>
      <c r="L69" s="10">
        <v>1421081</v>
      </c>
      <c r="M69" s="10">
        <v>11000000</v>
      </c>
      <c r="N69" s="10">
        <v>775398007</v>
      </c>
      <c r="O69" s="6">
        <f t="shared" si="9"/>
        <v>764398007</v>
      </c>
      <c r="P69" s="10" t="str" cm="1">
        <f t="array" ref="P69">_xlfn.IFS(O69&lt;=0,"Flop",O69&lt;10000000,"Hit",O69&lt;=100000000,"Superhit",O69&gt;100000000,"Blockbuster")</f>
        <v>Blockbuster</v>
      </c>
      <c r="Q69" t="s">
        <v>272</v>
      </c>
      <c r="R69">
        <v>25</v>
      </c>
      <c r="S69" t="str">
        <f t="shared" si="10"/>
        <v xml:space="preserve">May </v>
      </c>
      <c r="T69" s="12" t="str">
        <f t="shared" si="11"/>
        <v xml:space="preserve"> 1977</v>
      </c>
      <c r="U69" s="8" t="str" cm="1">
        <f t="array" ref="U69">_xlfn.IFS(Q69&lt;1970,"Old is Gold",Q69&lt;=1980,"80's Movies",Q69&lt;=2000,"90's Movies",Q69&lt;=2020,"Mid Rang",Q69&gt;2020,"Latest")</f>
        <v>Latest</v>
      </c>
      <c r="V69" t="s">
        <v>34</v>
      </c>
    </row>
    <row r="70" spans="1:22" x14ac:dyDescent="0.3">
      <c r="A70" t="s">
        <v>273</v>
      </c>
      <c r="B70" t="s">
        <v>274</v>
      </c>
      <c r="C70" t="s">
        <v>274</v>
      </c>
      <c r="D70" s="6">
        <v>127</v>
      </c>
      <c r="E70" s="6" t="str">
        <f t="shared" si="6"/>
        <v>Long</v>
      </c>
      <c r="F70" s="4">
        <f t="shared" si="7"/>
        <v>2.1166666666666667</v>
      </c>
      <c r="G70" s="8" t="s">
        <v>105</v>
      </c>
      <c r="H70" t="s">
        <v>5170</v>
      </c>
      <c r="I70" t="s">
        <v>10899</v>
      </c>
      <c r="J70">
        <v>7.8</v>
      </c>
      <c r="K70" t="str">
        <f t="shared" si="8"/>
        <v>Good</v>
      </c>
      <c r="L70" s="10">
        <v>126456</v>
      </c>
      <c r="M70" s="10">
        <v>650000</v>
      </c>
      <c r="N70" s="10">
        <v>159822</v>
      </c>
      <c r="O70" s="6">
        <f t="shared" si="9"/>
        <v>-490178</v>
      </c>
      <c r="P70" s="10" t="str" cm="1">
        <f t="array" ref="P70">_xlfn.IFS(O70&lt;=0,"Flop",O70&lt;10000000,"Hit",O70&lt;=100000000,"Superhit",O70&gt;100000000,"Blockbuster")</f>
        <v>Flop</v>
      </c>
      <c r="Q70" t="s">
        <v>275</v>
      </c>
      <c r="R70">
        <v>1</v>
      </c>
      <c r="S70" t="str">
        <f t="shared" si="10"/>
        <v xml:space="preserve">September </v>
      </c>
      <c r="T70" s="12" t="str">
        <f t="shared" si="11"/>
        <v xml:space="preserve"> 1978</v>
      </c>
      <c r="U70" s="8" t="str" cm="1">
        <f t="array" ref="U70">_xlfn.IFS(Q70&lt;1970,"Old is Gold",Q70&lt;=1980,"80's Movies",Q70&lt;=2000,"90's Movies",Q70&lt;=2020,"Mid Rang",Q70&gt;2020,"Latest")</f>
        <v>Latest</v>
      </c>
      <c r="V70" t="s">
        <v>276</v>
      </c>
    </row>
    <row r="71" spans="1:22" x14ac:dyDescent="0.3">
      <c r="A71" t="s">
        <v>277</v>
      </c>
      <c r="B71" t="s">
        <v>278</v>
      </c>
      <c r="C71" t="s">
        <v>278</v>
      </c>
      <c r="D71" s="6">
        <v>94</v>
      </c>
      <c r="E71" s="6" t="str">
        <f t="shared" si="6"/>
        <v>Medium</v>
      </c>
      <c r="F71" s="4">
        <f t="shared" si="7"/>
        <v>1.5666666666666667</v>
      </c>
      <c r="G71" s="8" t="s">
        <v>190</v>
      </c>
      <c r="H71" t="s">
        <v>10886</v>
      </c>
      <c r="I71" t="s">
        <v>10899</v>
      </c>
      <c r="J71">
        <v>7.8</v>
      </c>
      <c r="K71" t="str">
        <f t="shared" si="8"/>
        <v>Good</v>
      </c>
      <c r="L71" s="10">
        <v>61290</v>
      </c>
      <c r="M71" s="10">
        <v>3000000</v>
      </c>
      <c r="N71" s="10">
        <v>3475702</v>
      </c>
      <c r="O71" s="6">
        <f t="shared" si="9"/>
        <v>475702</v>
      </c>
      <c r="P71" s="10" t="str" cm="1">
        <f t="array" ref="P71">_xlfn.IFS(O71&lt;=0,"Flop",O71&lt;10000000,"Hit",O71&lt;=100000000,"Superhit",O71&gt;100000000,"Blockbuster")</f>
        <v>Hit</v>
      </c>
      <c r="Q71" t="s">
        <v>279</v>
      </c>
      <c r="R71">
        <v>13</v>
      </c>
      <c r="S71" t="str">
        <f t="shared" si="10"/>
        <v xml:space="preserve">September </v>
      </c>
      <c r="T71" s="12" t="str">
        <f t="shared" si="11"/>
        <v xml:space="preserve"> 1978</v>
      </c>
      <c r="U71" s="8" t="str" cm="1">
        <f t="array" ref="U71">_xlfn.IFS(Q71&lt;1970,"Old is Gold",Q71&lt;=1980,"80's Movies",Q71&lt;=2000,"90's Movies",Q71&lt;=2020,"Mid Rang",Q71&gt;2020,"Latest")</f>
        <v>Latest</v>
      </c>
      <c r="V71" t="s">
        <v>94</v>
      </c>
    </row>
    <row r="72" spans="1:22" x14ac:dyDescent="0.3">
      <c r="A72" t="s">
        <v>280</v>
      </c>
      <c r="B72" t="s">
        <v>281</v>
      </c>
      <c r="C72" t="s">
        <v>281</v>
      </c>
      <c r="D72" s="6">
        <v>183</v>
      </c>
      <c r="E72" s="6" t="str">
        <f t="shared" si="6"/>
        <v>Long</v>
      </c>
      <c r="F72" s="4">
        <f t="shared" si="7"/>
        <v>3.05</v>
      </c>
      <c r="G72" s="8" t="s">
        <v>190</v>
      </c>
      <c r="H72" t="s">
        <v>5878</v>
      </c>
      <c r="I72" t="s">
        <v>10899</v>
      </c>
      <c r="J72">
        <v>8.1</v>
      </c>
      <c r="K72" t="str">
        <f t="shared" si="8"/>
        <v>Excellent</v>
      </c>
      <c r="L72" s="10">
        <v>354527</v>
      </c>
      <c r="M72" s="10">
        <v>15000000</v>
      </c>
      <c r="N72" s="10">
        <v>49074379</v>
      </c>
      <c r="O72" s="6">
        <f t="shared" si="9"/>
        <v>34074379</v>
      </c>
      <c r="P72" s="10" t="str" cm="1">
        <f t="array" ref="P72">_xlfn.IFS(O72&lt;=0,"Flop",O72&lt;10000000,"Hit",O72&lt;=100000000,"Superhit",O72&gt;100000000,"Blockbuster")</f>
        <v>Superhit</v>
      </c>
      <c r="Q72" t="s">
        <v>282</v>
      </c>
      <c r="R72">
        <v>8</v>
      </c>
      <c r="S72" t="str">
        <f t="shared" si="10"/>
        <v xml:space="preserve">December </v>
      </c>
      <c r="T72" s="12" t="str">
        <f t="shared" si="11"/>
        <v xml:space="preserve"> 1978</v>
      </c>
      <c r="U72" s="8" t="str" cm="1">
        <f t="array" ref="U72">_xlfn.IFS(Q72&lt;1970,"Old is Gold",Q72&lt;=1980,"80's Movies",Q72&lt;=2000,"90's Movies",Q72&lt;=2020,"Mid Rang",Q72&gt;2020,"Latest")</f>
        <v>Latest</v>
      </c>
      <c r="V72" t="s">
        <v>283</v>
      </c>
    </row>
    <row r="73" spans="1:22" x14ac:dyDescent="0.3">
      <c r="A73" t="s">
        <v>284</v>
      </c>
      <c r="B73" t="s">
        <v>285</v>
      </c>
      <c r="C73" t="s">
        <v>285</v>
      </c>
      <c r="D73" s="6">
        <v>110</v>
      </c>
      <c r="E73" s="6" t="str">
        <f t="shared" si="6"/>
        <v>Medium</v>
      </c>
      <c r="F73" s="4">
        <f t="shared" si="7"/>
        <v>1.8333333333333333</v>
      </c>
      <c r="G73" s="8" t="s">
        <v>172</v>
      </c>
      <c r="H73" t="s">
        <v>10893</v>
      </c>
      <c r="I73" t="s">
        <v>10886</v>
      </c>
      <c r="J73">
        <v>7.2</v>
      </c>
      <c r="K73" t="str">
        <f t="shared" si="8"/>
        <v>Good</v>
      </c>
      <c r="L73" s="10">
        <v>293487</v>
      </c>
      <c r="M73" s="10">
        <v>6000000</v>
      </c>
      <c r="N73" s="10">
        <v>396271103</v>
      </c>
      <c r="O73" s="6">
        <f t="shared" si="9"/>
        <v>390271103</v>
      </c>
      <c r="P73" s="10" t="str" cm="1">
        <f t="array" ref="P73">_xlfn.IFS(O73&lt;=0,"Flop",O73&lt;10000000,"Hit",O73&lt;=100000000,"Superhit",O73&gt;100000000,"Blockbuster")</f>
        <v>Blockbuster</v>
      </c>
      <c r="Q73" t="s">
        <v>286</v>
      </c>
      <c r="R73">
        <v>13</v>
      </c>
      <c r="S73" t="str">
        <f t="shared" si="10"/>
        <v xml:space="preserve">June </v>
      </c>
      <c r="T73" s="12" t="str">
        <f t="shared" si="11"/>
        <v xml:space="preserve"> 1978</v>
      </c>
      <c r="U73" s="8" t="str" cm="1">
        <f t="array" ref="U73">_xlfn.IFS(Q73&lt;1970,"Old is Gold",Q73&lt;=1980,"80's Movies",Q73&lt;=2000,"90's Movies",Q73&lt;=2020,"Mid Rang",Q73&gt;2020,"Latest")</f>
        <v>Latest</v>
      </c>
      <c r="V73" t="s">
        <v>287</v>
      </c>
    </row>
    <row r="74" spans="1:22" x14ac:dyDescent="0.3">
      <c r="A74" t="s">
        <v>288</v>
      </c>
      <c r="B74" t="s">
        <v>289</v>
      </c>
      <c r="C74" t="s">
        <v>289</v>
      </c>
      <c r="D74" s="6">
        <v>91</v>
      </c>
      <c r="E74" s="6" t="str">
        <f t="shared" si="6"/>
        <v>Medium</v>
      </c>
      <c r="F74" s="4">
        <f t="shared" si="7"/>
        <v>1.5166666666666666</v>
      </c>
      <c r="G74" s="8" t="s">
        <v>105</v>
      </c>
      <c r="H74" t="s">
        <v>5170</v>
      </c>
      <c r="I74" t="s">
        <v>10899</v>
      </c>
      <c r="J74">
        <v>7.7</v>
      </c>
      <c r="K74" t="str">
        <f t="shared" si="8"/>
        <v>Good</v>
      </c>
      <c r="L74" s="10">
        <v>300736</v>
      </c>
      <c r="M74" s="10">
        <v>325000</v>
      </c>
      <c r="N74" s="10">
        <v>47160000</v>
      </c>
      <c r="O74" s="6">
        <f t="shared" si="9"/>
        <v>46835000</v>
      </c>
      <c r="P74" s="10" t="str" cm="1">
        <f t="array" ref="P74">_xlfn.IFS(O74&lt;=0,"Flop",O74&lt;10000000,"Hit",O74&lt;=100000000,"Superhit",O74&gt;100000000,"Blockbuster")</f>
        <v>Superhit</v>
      </c>
      <c r="Q74" t="s">
        <v>290</v>
      </c>
      <c r="R74">
        <v>25</v>
      </c>
      <c r="S74" t="str">
        <f t="shared" si="10"/>
        <v xml:space="preserve">October </v>
      </c>
      <c r="T74" s="12" t="str">
        <f t="shared" si="11"/>
        <v xml:space="preserve"> 1978</v>
      </c>
      <c r="U74" s="8" t="str" cm="1">
        <f t="array" ref="U74">_xlfn.IFS(Q74&lt;1970,"Old is Gold",Q74&lt;=1980,"80's Movies",Q74&lt;=2000,"90's Movies",Q74&lt;=2020,"Mid Rang",Q74&gt;2020,"Latest")</f>
        <v>Latest</v>
      </c>
      <c r="V74" t="s">
        <v>208</v>
      </c>
    </row>
    <row r="75" spans="1:22" x14ac:dyDescent="0.3">
      <c r="A75" t="s">
        <v>291</v>
      </c>
      <c r="B75" t="s">
        <v>292</v>
      </c>
      <c r="C75" t="s">
        <v>292</v>
      </c>
      <c r="D75" s="6">
        <v>115</v>
      </c>
      <c r="E75" s="6" t="str">
        <f t="shared" si="6"/>
        <v>Medium</v>
      </c>
      <c r="F75" s="4">
        <f t="shared" si="7"/>
        <v>1.9166666666666667</v>
      </c>
      <c r="G75" s="8" t="s">
        <v>105</v>
      </c>
      <c r="H75" t="s">
        <v>10890</v>
      </c>
      <c r="I75" t="s">
        <v>10899</v>
      </c>
      <c r="J75">
        <v>7.4</v>
      </c>
      <c r="K75" t="str">
        <f t="shared" si="8"/>
        <v>Good</v>
      </c>
      <c r="L75" s="10">
        <v>67208</v>
      </c>
      <c r="M75" s="10">
        <v>3500000</v>
      </c>
      <c r="N75" s="10">
        <v>24946715</v>
      </c>
      <c r="O75" s="6">
        <f t="shared" si="9"/>
        <v>21446715</v>
      </c>
      <c r="P75" s="10" t="str" cm="1">
        <f t="array" ref="P75">_xlfn.IFS(O75&lt;=0,"Flop",O75&lt;10000000,"Hit",O75&lt;=100000000,"Superhit",O75&gt;100000000,"Blockbuster")</f>
        <v>Superhit</v>
      </c>
      <c r="Q75" t="s">
        <v>293</v>
      </c>
      <c r="R75">
        <v>21</v>
      </c>
      <c r="S75" t="str">
        <f t="shared" si="10"/>
        <v xml:space="preserve">December </v>
      </c>
      <c r="T75" s="12" t="str">
        <f t="shared" si="11"/>
        <v xml:space="preserve"> 1978</v>
      </c>
      <c r="U75" s="8" t="str" cm="1">
        <f t="array" ref="U75">_xlfn.IFS(Q75&lt;1970,"Old is Gold",Q75&lt;=1980,"80's Movies",Q75&lt;=2000,"90's Movies",Q75&lt;=2020,"Mid Rang",Q75&gt;2020,"Latest")</f>
        <v>Latest</v>
      </c>
      <c r="V75" t="s">
        <v>294</v>
      </c>
    </row>
    <row r="76" spans="1:22" x14ac:dyDescent="0.3">
      <c r="A76" t="s">
        <v>295</v>
      </c>
      <c r="B76" t="s">
        <v>296</v>
      </c>
      <c r="C76" t="s">
        <v>296</v>
      </c>
      <c r="D76" s="6">
        <v>116</v>
      </c>
      <c r="E76" s="6" t="str">
        <f t="shared" si="6"/>
        <v>Medium</v>
      </c>
      <c r="F76" s="4">
        <f t="shared" si="7"/>
        <v>1.9333333333333333</v>
      </c>
      <c r="G76" s="8" t="s">
        <v>10887</v>
      </c>
      <c r="H76" t="s">
        <v>105</v>
      </c>
      <c r="I76" t="s">
        <v>5170</v>
      </c>
      <c r="J76">
        <v>5.8</v>
      </c>
      <c r="K76" t="str">
        <f t="shared" si="8"/>
        <v>Poor</v>
      </c>
      <c r="L76" s="10">
        <v>83238</v>
      </c>
      <c r="M76" s="10">
        <v>20000000</v>
      </c>
      <c r="N76" s="10">
        <v>187884007</v>
      </c>
      <c r="O76" s="6">
        <f t="shared" si="9"/>
        <v>167884007</v>
      </c>
      <c r="P76" s="10" t="str" cm="1">
        <f t="array" ref="P76">_xlfn.IFS(O76&lt;=0,"Flop",O76&lt;10000000,"Hit",O76&lt;=100000000,"Superhit",O76&gt;100000000,"Blockbuster")</f>
        <v>Blockbuster</v>
      </c>
      <c r="Q76" t="s">
        <v>297</v>
      </c>
      <c r="R76">
        <v>16</v>
      </c>
      <c r="S76" t="str">
        <f t="shared" si="10"/>
        <v xml:space="preserve">June </v>
      </c>
      <c r="T76" s="12" t="str">
        <f t="shared" si="11"/>
        <v xml:space="preserve"> 1978</v>
      </c>
      <c r="U76" s="8" t="str" cm="1">
        <f t="array" ref="U76">_xlfn.IFS(Q76&lt;1970,"Old is Gold",Q76&lt;=1980,"80's Movies",Q76&lt;=2000,"90's Movies",Q76&lt;=2020,"Mid Rang",Q76&gt;2020,"Latest")</f>
        <v>Latest</v>
      </c>
      <c r="V76" t="s">
        <v>298</v>
      </c>
    </row>
    <row r="77" spans="1:22" x14ac:dyDescent="0.3">
      <c r="A77" t="s">
        <v>299</v>
      </c>
      <c r="B77" t="s">
        <v>300</v>
      </c>
      <c r="C77" t="s">
        <v>300</v>
      </c>
      <c r="D77" s="6">
        <v>121</v>
      </c>
      <c r="E77" s="6" t="str">
        <f t="shared" si="6"/>
        <v>Long</v>
      </c>
      <c r="F77" s="4">
        <f t="shared" si="7"/>
        <v>2.0166666666666666</v>
      </c>
      <c r="G77" s="8" t="s">
        <v>10889</v>
      </c>
      <c r="H77" t="s">
        <v>10891</v>
      </c>
      <c r="I77" t="s">
        <v>190</v>
      </c>
      <c r="J77">
        <v>7.5</v>
      </c>
      <c r="K77" t="str">
        <f t="shared" si="8"/>
        <v>Good</v>
      </c>
      <c r="L77" s="10">
        <v>86568</v>
      </c>
      <c r="M77" s="10">
        <v>2300000</v>
      </c>
      <c r="N77" s="10">
        <v>35000000</v>
      </c>
      <c r="O77" s="6">
        <f t="shared" si="9"/>
        <v>32700000</v>
      </c>
      <c r="P77" s="10" t="str" cm="1">
        <f t="array" ref="P77">_xlfn.IFS(O77&lt;=0,"Flop",O77&lt;10000000,"Hit",O77&lt;=100000000,"Superhit",O77&gt;100000000,"Blockbuster")</f>
        <v>Superhit</v>
      </c>
      <c r="Q77">
        <v>1978</v>
      </c>
      <c r="S77" t="e">
        <f t="shared" si="10"/>
        <v>#VALUE!</v>
      </c>
      <c r="T77" s="12" t="str">
        <f t="shared" si="11"/>
        <v>1978</v>
      </c>
      <c r="U77" s="8" t="str" cm="1">
        <f t="array" ref="U77">_xlfn.IFS(Q77&lt;1970,"Old is Gold",Q77&lt;=1980,"80's Movies",Q77&lt;=2000,"90's Movies",Q77&lt;=2020,"Mid Rang",Q77&gt;2020,"Latest")</f>
        <v>80's Movies</v>
      </c>
      <c r="V77" t="s">
        <v>301</v>
      </c>
    </row>
    <row r="78" spans="1:22" x14ac:dyDescent="0.3">
      <c r="A78" t="s">
        <v>302</v>
      </c>
      <c r="B78" t="s">
        <v>303</v>
      </c>
      <c r="C78" t="s">
        <v>303</v>
      </c>
      <c r="D78" s="6">
        <v>109</v>
      </c>
      <c r="E78" s="6" t="str">
        <f t="shared" si="6"/>
        <v>Medium</v>
      </c>
      <c r="F78" s="4">
        <f t="shared" si="7"/>
        <v>1.8166666666666667</v>
      </c>
      <c r="G78" s="8" t="s">
        <v>172</v>
      </c>
      <c r="H78" t="s">
        <v>10899</v>
      </c>
      <c r="I78" t="s">
        <v>10899</v>
      </c>
      <c r="J78">
        <v>7.4</v>
      </c>
      <c r="K78" t="str">
        <f t="shared" si="8"/>
        <v>Good</v>
      </c>
      <c r="L78" s="10">
        <v>127184</v>
      </c>
      <c r="M78" s="10">
        <v>3000000</v>
      </c>
      <c r="N78" s="10">
        <v>141607219</v>
      </c>
      <c r="O78" s="6">
        <f t="shared" si="9"/>
        <v>138607219</v>
      </c>
      <c r="P78" s="10" t="str" cm="1">
        <f t="array" ref="P78">_xlfn.IFS(O78&lt;=0,"Flop",O78&lt;10000000,"Hit",O78&lt;=100000000,"Superhit",O78&gt;100000000,"Blockbuster")</f>
        <v>Blockbuster</v>
      </c>
      <c r="Q78" t="s">
        <v>304</v>
      </c>
      <c r="R78">
        <v>27</v>
      </c>
      <c r="S78" t="str">
        <f t="shared" si="10"/>
        <v xml:space="preserve">July </v>
      </c>
      <c r="T78" s="12" t="str">
        <f t="shared" si="11"/>
        <v xml:space="preserve"> 1978</v>
      </c>
      <c r="U78" s="8" t="str" cm="1">
        <f t="array" ref="U78">_xlfn.IFS(Q78&lt;1970,"Old is Gold",Q78&lt;=1980,"80's Movies",Q78&lt;=2000,"90's Movies",Q78&lt;=2020,"Mid Rang",Q78&gt;2020,"Latest")</f>
        <v>Latest</v>
      </c>
      <c r="V78" t="s">
        <v>305</v>
      </c>
    </row>
    <row r="79" spans="1:22" x14ac:dyDescent="0.3">
      <c r="A79" t="s">
        <v>306</v>
      </c>
      <c r="B79" t="s">
        <v>307</v>
      </c>
      <c r="C79" t="s">
        <v>307</v>
      </c>
      <c r="D79" s="6">
        <v>143</v>
      </c>
      <c r="E79" s="6" t="str">
        <f t="shared" si="6"/>
        <v>Long</v>
      </c>
      <c r="F79" s="4">
        <f t="shared" si="7"/>
        <v>2.3833333333333333</v>
      </c>
      <c r="G79" s="8" t="s">
        <v>7406</v>
      </c>
      <c r="H79" t="s">
        <v>10887</v>
      </c>
      <c r="I79" t="s">
        <v>10890</v>
      </c>
      <c r="J79">
        <v>7.4</v>
      </c>
      <c r="K79" t="str">
        <f t="shared" si="8"/>
        <v>Good</v>
      </c>
      <c r="L79" s="10">
        <v>184047</v>
      </c>
      <c r="M79" s="10">
        <v>55000000</v>
      </c>
      <c r="N79" s="10">
        <v>300478449</v>
      </c>
      <c r="O79" s="6">
        <f t="shared" si="9"/>
        <v>245478449</v>
      </c>
      <c r="P79" s="10" t="str" cm="1">
        <f t="array" ref="P79">_xlfn.IFS(O79&lt;=0,"Flop",O79&lt;10000000,"Hit",O79&lt;=100000000,"Superhit",O79&gt;100000000,"Blockbuster")</f>
        <v>Blockbuster</v>
      </c>
      <c r="Q79" t="s">
        <v>308</v>
      </c>
      <c r="R79">
        <v>10</v>
      </c>
      <c r="S79" t="str">
        <f t="shared" si="10"/>
        <v xml:space="preserve">December </v>
      </c>
      <c r="T79" s="12" t="str">
        <f t="shared" si="11"/>
        <v xml:space="preserve"> 1978</v>
      </c>
      <c r="U79" s="8" t="str" cm="1">
        <f t="array" ref="U79">_xlfn.IFS(Q79&lt;1970,"Old is Gold",Q79&lt;=1980,"80's Movies",Q79&lt;=2000,"90's Movies",Q79&lt;=2020,"Mid Rang",Q79&gt;2020,"Latest")</f>
        <v>Latest</v>
      </c>
      <c r="V79" t="s">
        <v>231</v>
      </c>
    </row>
    <row r="80" spans="1:22" x14ac:dyDescent="0.3">
      <c r="A80" t="s">
        <v>309</v>
      </c>
      <c r="B80" t="s">
        <v>310</v>
      </c>
      <c r="C80" t="s">
        <v>310</v>
      </c>
      <c r="D80" s="6">
        <v>117</v>
      </c>
      <c r="E80" s="6" t="str">
        <f t="shared" si="6"/>
        <v>Medium</v>
      </c>
      <c r="F80" s="4">
        <f t="shared" si="7"/>
        <v>1.95</v>
      </c>
      <c r="G80" s="8" t="s">
        <v>105</v>
      </c>
      <c r="H80" t="s">
        <v>10890</v>
      </c>
      <c r="I80" t="s">
        <v>10899</v>
      </c>
      <c r="J80">
        <v>8.5</v>
      </c>
      <c r="K80" t="str">
        <f t="shared" si="8"/>
        <v>Excellent</v>
      </c>
      <c r="L80" s="10">
        <v>926218</v>
      </c>
      <c r="M80" s="10">
        <v>11000000</v>
      </c>
      <c r="N80" s="10">
        <v>106285522</v>
      </c>
      <c r="O80" s="6">
        <f t="shared" si="9"/>
        <v>95285522</v>
      </c>
      <c r="P80" s="10" t="str" cm="1">
        <f t="array" ref="P80">_xlfn.IFS(O80&lt;=0,"Flop",O80&lt;10000000,"Hit",O80&lt;=100000000,"Superhit",O80&gt;100000000,"Blockbuster")</f>
        <v>Superhit</v>
      </c>
      <c r="Q80" t="s">
        <v>311</v>
      </c>
      <c r="R80">
        <v>25</v>
      </c>
      <c r="S80" t="str">
        <f t="shared" si="10"/>
        <v xml:space="preserve">May </v>
      </c>
      <c r="T80" s="12" t="str">
        <f t="shared" si="11"/>
        <v xml:space="preserve"> 1979</v>
      </c>
      <c r="U80" s="8" t="str" cm="1">
        <f t="array" ref="U80">_xlfn.IFS(Q80&lt;1970,"Old is Gold",Q80&lt;=1980,"80's Movies",Q80&lt;=2000,"90's Movies",Q80&lt;=2020,"Mid Rang",Q80&gt;2020,"Latest")</f>
        <v>Latest</v>
      </c>
      <c r="V80" t="s">
        <v>312</v>
      </c>
    </row>
    <row r="81" spans="1:22" x14ac:dyDescent="0.3">
      <c r="A81" t="s">
        <v>313</v>
      </c>
      <c r="B81" t="s">
        <v>314</v>
      </c>
      <c r="C81" t="s">
        <v>314</v>
      </c>
      <c r="D81" s="6">
        <v>147</v>
      </c>
      <c r="E81" s="6" t="str">
        <f t="shared" si="6"/>
        <v>Long</v>
      </c>
      <c r="F81" s="4">
        <f t="shared" si="7"/>
        <v>2.4500000000000002</v>
      </c>
      <c r="G81" s="8" t="s">
        <v>190</v>
      </c>
      <c r="H81" t="s">
        <v>10895</v>
      </c>
      <c r="I81" t="s">
        <v>5878</v>
      </c>
      <c r="J81">
        <v>8.4</v>
      </c>
      <c r="K81" t="str">
        <f t="shared" si="8"/>
        <v>Excellent</v>
      </c>
      <c r="L81" s="10">
        <v>695771</v>
      </c>
      <c r="M81" s="10">
        <v>31500000</v>
      </c>
      <c r="N81" s="10">
        <v>104880868</v>
      </c>
      <c r="O81" s="6">
        <f t="shared" si="9"/>
        <v>73380868</v>
      </c>
      <c r="P81" s="10" t="str" cm="1">
        <f t="array" ref="P81">_xlfn.IFS(O81&lt;=0,"Flop",O81&lt;10000000,"Hit",O81&lt;=100000000,"Superhit",O81&gt;100000000,"Blockbuster")</f>
        <v>Superhit</v>
      </c>
      <c r="Q81" t="s">
        <v>315</v>
      </c>
      <c r="R81">
        <v>19</v>
      </c>
      <c r="S81" t="str">
        <f t="shared" si="10"/>
        <v xml:space="preserve">May </v>
      </c>
      <c r="T81" s="12" t="str">
        <f t="shared" si="11"/>
        <v xml:space="preserve"> 1979</v>
      </c>
      <c r="U81" s="8" t="str" cm="1">
        <f t="array" ref="U81">_xlfn.IFS(Q81&lt;1970,"Old is Gold",Q81&lt;=1980,"80's Movies",Q81&lt;=2000,"90's Movies",Q81&lt;=2020,"Mid Rang",Q81&gt;2020,"Latest")</f>
        <v>Latest</v>
      </c>
      <c r="V81" t="s">
        <v>83</v>
      </c>
    </row>
    <row r="82" spans="1:22" x14ac:dyDescent="0.3">
      <c r="A82" t="s">
        <v>316</v>
      </c>
      <c r="B82" t="s">
        <v>317</v>
      </c>
      <c r="C82" t="s">
        <v>317</v>
      </c>
      <c r="D82" s="6">
        <v>95</v>
      </c>
      <c r="E82" s="6" t="str">
        <f t="shared" si="6"/>
        <v>Medium</v>
      </c>
      <c r="F82" s="4">
        <f t="shared" si="7"/>
        <v>1.5833333333333333</v>
      </c>
      <c r="G82" s="8" t="s">
        <v>10887</v>
      </c>
      <c r="H82" t="s">
        <v>105</v>
      </c>
      <c r="I82" t="s">
        <v>10899</v>
      </c>
      <c r="J82">
        <v>5.8</v>
      </c>
      <c r="K82" t="str">
        <f t="shared" si="8"/>
        <v>Poor</v>
      </c>
      <c r="L82" s="10">
        <v>59690</v>
      </c>
      <c r="M82" s="10">
        <v>100000</v>
      </c>
      <c r="N82" s="10">
        <v>0</v>
      </c>
      <c r="O82" s="6">
        <f t="shared" si="9"/>
        <v>-100000</v>
      </c>
      <c r="P82" s="10" t="str" cm="1">
        <f t="array" ref="P82">_xlfn.IFS(O82&lt;=0,"Flop",O82&lt;10000000,"Hit",O82&lt;=100000000,"Superhit",O82&gt;100000000,"Blockbuster")</f>
        <v>Flop</v>
      </c>
      <c r="Q82" t="s">
        <v>318</v>
      </c>
      <c r="R82">
        <v>7</v>
      </c>
      <c r="S82" t="str">
        <f t="shared" si="10"/>
        <v xml:space="preserve">February </v>
      </c>
      <c r="T82" s="12" t="str">
        <f t="shared" si="11"/>
        <v xml:space="preserve"> 1980</v>
      </c>
      <c r="U82" s="8" t="str" cm="1">
        <f t="array" ref="U82">_xlfn.IFS(Q82&lt;1970,"Old is Gold",Q82&lt;=1980,"80's Movies",Q82&lt;=2000,"90's Movies",Q82&lt;=2020,"Mid Rang",Q82&gt;2020,"Latest")</f>
        <v>Latest</v>
      </c>
      <c r="V82" t="s">
        <v>319</v>
      </c>
    </row>
    <row r="83" spans="1:22" x14ac:dyDescent="0.3">
      <c r="A83" t="s">
        <v>320</v>
      </c>
      <c r="B83" t="s">
        <v>321</v>
      </c>
      <c r="C83" t="s">
        <v>321</v>
      </c>
      <c r="D83" s="6">
        <v>112</v>
      </c>
      <c r="E83" s="6" t="str">
        <f t="shared" si="6"/>
        <v>Medium</v>
      </c>
      <c r="F83" s="4">
        <f t="shared" si="7"/>
        <v>1.8666666666666667</v>
      </c>
      <c r="G83" s="8" t="s">
        <v>7406</v>
      </c>
      <c r="H83" t="s">
        <v>10889</v>
      </c>
      <c r="I83" t="s">
        <v>10891</v>
      </c>
      <c r="J83">
        <v>7.6</v>
      </c>
      <c r="K83" t="str">
        <f t="shared" si="8"/>
        <v>Good</v>
      </c>
      <c r="L83" s="10">
        <v>144224</v>
      </c>
      <c r="M83" s="10">
        <v>8000000</v>
      </c>
      <c r="N83" s="10">
        <v>43005351</v>
      </c>
      <c r="O83" s="6">
        <f t="shared" si="9"/>
        <v>35005351</v>
      </c>
      <c r="P83" s="10" t="str" cm="1">
        <f t="array" ref="P83">_xlfn.IFS(O83&lt;=0,"Flop",O83&lt;10000000,"Hit",O83&lt;=100000000,"Superhit",O83&gt;100000000,"Blockbuster")</f>
        <v>Superhit</v>
      </c>
      <c r="Q83" t="s">
        <v>322</v>
      </c>
      <c r="R83">
        <v>22</v>
      </c>
      <c r="S83" t="str">
        <f t="shared" si="10"/>
        <v xml:space="preserve">June </v>
      </c>
      <c r="T83" s="12" t="str">
        <f t="shared" si="11"/>
        <v xml:space="preserve"> 1979</v>
      </c>
      <c r="U83" s="8" t="str" cm="1">
        <f t="array" ref="U83">_xlfn.IFS(Q83&lt;1970,"Old is Gold",Q83&lt;=1980,"80's Movies",Q83&lt;=2000,"90's Movies",Q83&lt;=2020,"Mid Rang",Q83&gt;2020,"Latest")</f>
        <v>Latest</v>
      </c>
      <c r="V83" t="s">
        <v>323</v>
      </c>
    </row>
    <row r="84" spans="1:22" x14ac:dyDescent="0.3">
      <c r="A84" t="s">
        <v>324</v>
      </c>
      <c r="B84" t="s">
        <v>325</v>
      </c>
      <c r="C84" t="s">
        <v>325</v>
      </c>
      <c r="D84" s="6">
        <v>105</v>
      </c>
      <c r="E84" s="6" t="str">
        <f t="shared" si="6"/>
        <v>Medium</v>
      </c>
      <c r="F84" s="4">
        <f t="shared" si="7"/>
        <v>1.75</v>
      </c>
      <c r="G84" s="8" t="s">
        <v>190</v>
      </c>
      <c r="H84" t="s">
        <v>10899</v>
      </c>
      <c r="I84" t="s">
        <v>10899</v>
      </c>
      <c r="J84">
        <v>7.8</v>
      </c>
      <c r="K84" t="str">
        <f t="shared" si="8"/>
        <v>Good</v>
      </c>
      <c r="L84" s="10">
        <v>151904</v>
      </c>
      <c r="M84" s="10">
        <v>8000000</v>
      </c>
      <c r="N84" s="10">
        <v>106260000</v>
      </c>
      <c r="O84" s="6">
        <f t="shared" si="9"/>
        <v>98260000</v>
      </c>
      <c r="P84" s="10" t="str" cm="1">
        <f t="array" ref="P84">_xlfn.IFS(O84&lt;=0,"Flop",O84&lt;10000000,"Hit",O84&lt;=100000000,"Superhit",O84&gt;100000000,"Blockbuster")</f>
        <v>Superhit</v>
      </c>
      <c r="Q84" t="s">
        <v>326</v>
      </c>
      <c r="R84">
        <v>5</v>
      </c>
      <c r="S84" t="str">
        <f t="shared" si="10"/>
        <v xml:space="preserve">December </v>
      </c>
      <c r="T84" s="12" t="str">
        <f t="shared" si="11"/>
        <v xml:space="preserve"> 1979</v>
      </c>
      <c r="U84" s="8" t="str" cm="1">
        <f t="array" ref="U84">_xlfn.IFS(Q84&lt;1970,"Old is Gold",Q84&lt;=1980,"80's Movies",Q84&lt;=2000,"90's Movies",Q84&lt;=2020,"Mid Rang",Q84&gt;2020,"Latest")</f>
        <v>Latest</v>
      </c>
      <c r="V84" t="s">
        <v>327</v>
      </c>
    </row>
    <row r="85" spans="1:22" x14ac:dyDescent="0.3">
      <c r="A85" t="s">
        <v>328</v>
      </c>
      <c r="B85" t="s">
        <v>329</v>
      </c>
      <c r="C85" t="s">
        <v>329</v>
      </c>
      <c r="D85" s="6">
        <v>94</v>
      </c>
      <c r="E85" s="6" t="str">
        <f t="shared" si="6"/>
        <v>Medium</v>
      </c>
      <c r="F85" s="4">
        <f t="shared" si="7"/>
        <v>1.5666666666666667</v>
      </c>
      <c r="G85" s="8" t="s">
        <v>172</v>
      </c>
      <c r="H85" t="s">
        <v>10899</v>
      </c>
      <c r="I85" t="s">
        <v>10899</v>
      </c>
      <c r="J85">
        <v>8</v>
      </c>
      <c r="K85" t="str">
        <f t="shared" si="8"/>
        <v>Excellent</v>
      </c>
      <c r="L85" s="10">
        <v>416540</v>
      </c>
      <c r="M85" s="10">
        <v>4000000</v>
      </c>
      <c r="N85" s="10">
        <v>20745728</v>
      </c>
      <c r="O85" s="6">
        <f t="shared" si="9"/>
        <v>16745728</v>
      </c>
      <c r="P85" s="10" t="str" cm="1">
        <f t="array" ref="P85">_xlfn.IFS(O85&lt;=0,"Flop",O85&lt;10000000,"Hit",O85&lt;=100000000,"Superhit",O85&gt;100000000,"Blockbuster")</f>
        <v>Superhit</v>
      </c>
      <c r="Q85" t="s">
        <v>330</v>
      </c>
      <c r="R85">
        <v>17</v>
      </c>
      <c r="S85" t="str">
        <f t="shared" si="10"/>
        <v xml:space="preserve">August </v>
      </c>
      <c r="T85" s="12" t="str">
        <f t="shared" si="11"/>
        <v xml:space="preserve"> 1979</v>
      </c>
      <c r="U85" s="8" t="str" cm="1">
        <f t="array" ref="U85">_xlfn.IFS(Q85&lt;1970,"Old is Gold",Q85&lt;=1980,"80's Movies",Q85&lt;=2000,"90's Movies",Q85&lt;=2020,"Mid Rang",Q85&gt;2020,"Latest")</f>
        <v>Latest</v>
      </c>
      <c r="V85" t="s">
        <v>331</v>
      </c>
    </row>
    <row r="86" spans="1:22" x14ac:dyDescent="0.3">
      <c r="A86" t="s">
        <v>332</v>
      </c>
      <c r="B86" t="s">
        <v>333</v>
      </c>
      <c r="C86" t="s">
        <v>333</v>
      </c>
      <c r="D86" s="6">
        <v>88</v>
      </c>
      <c r="E86" s="6" t="str">
        <f t="shared" si="6"/>
        <v>Short</v>
      </c>
      <c r="F86" s="4">
        <f t="shared" si="7"/>
        <v>1.4666666666666666</v>
      </c>
      <c r="G86" s="8" t="s">
        <v>7406</v>
      </c>
      <c r="H86" t="s">
        <v>10887</v>
      </c>
      <c r="I86" t="s">
        <v>10890</v>
      </c>
      <c r="J86">
        <v>6.8</v>
      </c>
      <c r="K86" t="str">
        <f t="shared" si="8"/>
        <v>Average</v>
      </c>
      <c r="L86" s="10">
        <v>217283</v>
      </c>
      <c r="M86" s="10">
        <v>300000</v>
      </c>
      <c r="N86" s="10">
        <v>8773197</v>
      </c>
      <c r="O86" s="6">
        <f t="shared" si="9"/>
        <v>8473197</v>
      </c>
      <c r="P86" s="10" t="str" cm="1">
        <f t="array" ref="P86">_xlfn.IFS(O86&lt;=0,"Flop",O86&lt;10000000,"Hit",O86&lt;=100000000,"Superhit",O86&gt;100000000,"Blockbuster")</f>
        <v>Hit</v>
      </c>
      <c r="Q86" t="s">
        <v>334</v>
      </c>
      <c r="R86">
        <v>12</v>
      </c>
      <c r="S86" t="str">
        <f t="shared" si="10"/>
        <v xml:space="preserve">April </v>
      </c>
      <c r="T86" s="12" t="str">
        <f t="shared" si="11"/>
        <v xml:space="preserve"> 1979</v>
      </c>
      <c r="U86" s="8" t="str" cm="1">
        <f t="array" ref="U86">_xlfn.IFS(Q86&lt;1970,"Old is Gold",Q86&lt;=1980,"80's Movies",Q86&lt;=2000,"90's Movies",Q86&lt;=2020,"Mid Rang",Q86&gt;2020,"Latest")</f>
        <v>Latest</v>
      </c>
      <c r="V86" t="s">
        <v>335</v>
      </c>
    </row>
    <row r="87" spans="1:22" x14ac:dyDescent="0.3">
      <c r="A87" t="s">
        <v>336</v>
      </c>
      <c r="B87" t="s">
        <v>337</v>
      </c>
      <c r="C87" t="s">
        <v>337</v>
      </c>
      <c r="D87" s="6">
        <v>96</v>
      </c>
      <c r="E87" s="6" t="str">
        <f t="shared" si="6"/>
        <v>Medium</v>
      </c>
      <c r="F87" s="4">
        <f t="shared" si="7"/>
        <v>1.6</v>
      </c>
      <c r="G87" s="8" t="s">
        <v>172</v>
      </c>
      <c r="H87" t="s">
        <v>190</v>
      </c>
      <c r="I87" t="s">
        <v>10886</v>
      </c>
      <c r="J87">
        <v>7.8</v>
      </c>
      <c r="K87" t="str">
        <f t="shared" si="8"/>
        <v>Good</v>
      </c>
      <c r="L87" s="10">
        <v>144824</v>
      </c>
      <c r="M87" s="10">
        <v>9000000</v>
      </c>
      <c r="N87" s="10">
        <v>40194067</v>
      </c>
      <c r="O87" s="6">
        <f t="shared" si="9"/>
        <v>31194067</v>
      </c>
      <c r="P87" s="10" t="str" cm="1">
        <f t="array" ref="P87">_xlfn.IFS(O87&lt;=0,"Flop",O87&lt;10000000,"Hit",O87&lt;=100000000,"Superhit",O87&gt;100000000,"Blockbuster")</f>
        <v>Superhit</v>
      </c>
      <c r="Q87" t="s">
        <v>338</v>
      </c>
      <c r="R87">
        <v>18</v>
      </c>
      <c r="S87" t="str">
        <f t="shared" si="10"/>
        <v xml:space="preserve">April </v>
      </c>
      <c r="T87" s="12" t="str">
        <f t="shared" si="11"/>
        <v xml:space="preserve"> 1979</v>
      </c>
      <c r="U87" s="8" t="str" cm="1">
        <f t="array" ref="U87">_xlfn.IFS(Q87&lt;1970,"Old is Gold",Q87&lt;=1980,"80's Movies",Q87&lt;=2000,"90's Movies",Q87&lt;=2020,"Mid Rang",Q87&gt;2020,"Latest")</f>
        <v>Latest</v>
      </c>
      <c r="V87" t="s">
        <v>246</v>
      </c>
    </row>
    <row r="88" spans="1:22" x14ac:dyDescent="0.3">
      <c r="A88" t="s">
        <v>339</v>
      </c>
      <c r="B88" t="s">
        <v>340</v>
      </c>
      <c r="C88" t="s">
        <v>340</v>
      </c>
      <c r="D88" s="6">
        <v>126</v>
      </c>
      <c r="E88" s="6" t="str">
        <f t="shared" si="6"/>
        <v>Long</v>
      </c>
      <c r="F88" s="4">
        <f t="shared" si="7"/>
        <v>2.1</v>
      </c>
      <c r="G88" s="8" t="s">
        <v>7406</v>
      </c>
      <c r="H88" t="s">
        <v>10887</v>
      </c>
      <c r="I88" t="s">
        <v>10890</v>
      </c>
      <c r="J88">
        <v>6.2</v>
      </c>
      <c r="K88" t="str">
        <f t="shared" si="8"/>
        <v>Average</v>
      </c>
      <c r="L88" s="10">
        <v>106688</v>
      </c>
      <c r="M88" s="10">
        <v>34000000</v>
      </c>
      <c r="N88" s="10">
        <v>210308099</v>
      </c>
      <c r="O88" s="6">
        <f t="shared" si="9"/>
        <v>176308099</v>
      </c>
      <c r="P88" s="10" t="str" cm="1">
        <f t="array" ref="P88">_xlfn.IFS(O88&lt;=0,"Flop",O88&lt;10000000,"Hit",O88&lt;=100000000,"Superhit",O88&gt;100000000,"Blockbuster")</f>
        <v>Blockbuster</v>
      </c>
      <c r="Q88" t="s">
        <v>341</v>
      </c>
      <c r="R88">
        <v>26</v>
      </c>
      <c r="S88" t="str">
        <f t="shared" si="10"/>
        <v xml:space="preserve">June </v>
      </c>
      <c r="T88" s="12" t="str">
        <f t="shared" si="11"/>
        <v xml:space="preserve"> 1979</v>
      </c>
      <c r="U88" s="8" t="str" cm="1">
        <f t="array" ref="U88">_xlfn.IFS(Q88&lt;1970,"Old is Gold",Q88&lt;=1980,"80's Movies",Q88&lt;=2000,"90's Movies",Q88&lt;=2020,"Mid Rang",Q88&gt;2020,"Latest")</f>
        <v>Latest</v>
      </c>
      <c r="V88" t="s">
        <v>268</v>
      </c>
    </row>
    <row r="89" spans="1:22" x14ac:dyDescent="0.3">
      <c r="A89" t="s">
        <v>342</v>
      </c>
      <c r="B89" t="s">
        <v>343</v>
      </c>
      <c r="C89" t="s">
        <v>343</v>
      </c>
      <c r="D89" s="6">
        <v>119</v>
      </c>
      <c r="E89" s="6" t="str">
        <f t="shared" si="6"/>
        <v>Medium</v>
      </c>
      <c r="F89" s="4">
        <f t="shared" si="7"/>
        <v>1.9833333333333334</v>
      </c>
      <c r="G89" s="8" t="s">
        <v>190</v>
      </c>
      <c r="H89" t="s">
        <v>10897</v>
      </c>
      <c r="I89" t="s">
        <v>10899</v>
      </c>
      <c r="J89">
        <v>7.3</v>
      </c>
      <c r="K89" t="str">
        <f t="shared" si="8"/>
        <v>Good</v>
      </c>
      <c r="L89" s="10">
        <v>226370</v>
      </c>
      <c r="M89" s="10">
        <v>7000000</v>
      </c>
      <c r="N89" s="10">
        <v>85187855</v>
      </c>
      <c r="O89" s="6">
        <f t="shared" si="9"/>
        <v>78187855</v>
      </c>
      <c r="P89" s="10" t="str" cm="1">
        <f t="array" ref="P89">_xlfn.IFS(O89&lt;=0,"Flop",O89&lt;10000000,"Hit",O89&lt;=100000000,"Superhit",O89&gt;100000000,"Blockbuster")</f>
        <v>Superhit</v>
      </c>
      <c r="Q89" t="s">
        <v>344</v>
      </c>
      <c r="R89">
        <v>14</v>
      </c>
      <c r="S89" t="str">
        <f t="shared" si="10"/>
        <v xml:space="preserve">June </v>
      </c>
      <c r="T89" s="12" t="str">
        <f t="shared" si="11"/>
        <v xml:space="preserve"> 1979</v>
      </c>
      <c r="U89" s="8" t="str" cm="1">
        <f t="array" ref="U89">_xlfn.IFS(Q89&lt;1970,"Old is Gold",Q89&lt;=1980,"80's Movies",Q89&lt;=2000,"90's Movies",Q89&lt;=2020,"Mid Rang",Q89&gt;2020,"Latest")</f>
        <v>Latest</v>
      </c>
      <c r="V89" t="s">
        <v>345</v>
      </c>
    </row>
    <row r="90" spans="1:22" x14ac:dyDescent="0.3">
      <c r="A90" t="s">
        <v>346</v>
      </c>
      <c r="B90" t="s">
        <v>347</v>
      </c>
      <c r="C90" t="s">
        <v>347</v>
      </c>
      <c r="D90" s="6">
        <v>143</v>
      </c>
      <c r="E90" s="6" t="str">
        <f t="shared" si="6"/>
        <v>Long</v>
      </c>
      <c r="F90" s="4">
        <f t="shared" si="7"/>
        <v>2.3833333333333333</v>
      </c>
      <c r="G90" s="8" t="s">
        <v>10887</v>
      </c>
      <c r="H90" t="s">
        <v>10895</v>
      </c>
      <c r="I90" t="s">
        <v>10890</v>
      </c>
      <c r="J90">
        <v>6.4</v>
      </c>
      <c r="K90" t="str">
        <f t="shared" si="8"/>
        <v>Average</v>
      </c>
      <c r="L90" s="10">
        <v>94985</v>
      </c>
      <c r="M90" s="10">
        <v>35000000</v>
      </c>
      <c r="N90" s="10">
        <v>82674320</v>
      </c>
      <c r="O90" s="6">
        <f t="shared" si="9"/>
        <v>47674320</v>
      </c>
      <c r="P90" s="10" t="str" cm="1">
        <f t="array" ref="P90">_xlfn.IFS(O90&lt;=0,"Flop",O90&lt;10000000,"Hit",O90&lt;=100000000,"Superhit",O90&gt;100000000,"Blockbuster")</f>
        <v>Superhit</v>
      </c>
      <c r="Q90" t="s">
        <v>348</v>
      </c>
      <c r="R90">
        <v>6</v>
      </c>
      <c r="S90" t="str">
        <f t="shared" si="10"/>
        <v xml:space="preserve">December </v>
      </c>
      <c r="T90" s="12" t="str">
        <f t="shared" si="11"/>
        <v xml:space="preserve"> 1979</v>
      </c>
      <c r="U90" s="8" t="str" cm="1">
        <f t="array" ref="U90">_xlfn.IFS(Q90&lt;1970,"Old is Gold",Q90&lt;=1980,"80's Movies",Q90&lt;=2000,"90's Movies",Q90&lt;=2020,"Mid Rang",Q90&gt;2020,"Latest")</f>
        <v>Latest</v>
      </c>
      <c r="V90" t="s">
        <v>349</v>
      </c>
    </row>
    <row r="91" spans="1:22" x14ac:dyDescent="0.3">
      <c r="A91" t="s">
        <v>350</v>
      </c>
      <c r="B91" t="s">
        <v>351</v>
      </c>
      <c r="C91" t="s">
        <v>351</v>
      </c>
      <c r="D91" s="6">
        <v>93</v>
      </c>
      <c r="E91" s="6" t="str">
        <f t="shared" si="6"/>
        <v>Medium</v>
      </c>
      <c r="F91" s="4">
        <f t="shared" si="7"/>
        <v>1.55</v>
      </c>
      <c r="G91" s="8" t="s">
        <v>7406</v>
      </c>
      <c r="H91" t="s">
        <v>10891</v>
      </c>
      <c r="I91" t="s">
        <v>5170</v>
      </c>
      <c r="J91">
        <v>7.5</v>
      </c>
      <c r="K91" t="str">
        <f t="shared" si="8"/>
        <v>Good</v>
      </c>
      <c r="L91" s="10">
        <v>108263</v>
      </c>
      <c r="M91" s="10">
        <v>4000000</v>
      </c>
      <c r="N91" s="10">
        <v>22490471</v>
      </c>
      <c r="O91" s="6">
        <f t="shared" si="9"/>
        <v>18490471</v>
      </c>
      <c r="P91" s="10" t="str" cm="1">
        <f t="array" ref="P91">_xlfn.IFS(O91&lt;=0,"Flop",O91&lt;10000000,"Hit",O91&lt;=100000000,"Superhit",O91&gt;100000000,"Blockbuster")</f>
        <v>Superhit</v>
      </c>
      <c r="Q91" t="s">
        <v>352</v>
      </c>
      <c r="R91">
        <v>1</v>
      </c>
      <c r="S91" t="str">
        <f t="shared" si="10"/>
        <v xml:space="preserve">February </v>
      </c>
      <c r="T91" s="12" t="str">
        <f t="shared" si="11"/>
        <v xml:space="preserve"> 1979</v>
      </c>
      <c r="U91" s="8" t="str" cm="1">
        <f t="array" ref="U91">_xlfn.IFS(Q91&lt;1970,"Old is Gold",Q91&lt;=1980,"80's Movies",Q91&lt;=2000,"90's Movies",Q91&lt;=2020,"Mid Rang",Q91&gt;2020,"Latest")</f>
        <v>Latest</v>
      </c>
      <c r="V91" t="s">
        <v>353</v>
      </c>
    </row>
    <row r="92" spans="1:22" x14ac:dyDescent="0.3">
      <c r="A92" t="s">
        <v>354</v>
      </c>
      <c r="B92" t="s">
        <v>355</v>
      </c>
      <c r="C92" t="s">
        <v>355</v>
      </c>
      <c r="D92" s="6">
        <v>88</v>
      </c>
      <c r="E92" s="6" t="str">
        <f t="shared" si="6"/>
        <v>Short</v>
      </c>
      <c r="F92" s="4">
        <f t="shared" si="7"/>
        <v>1.4666666666666666</v>
      </c>
      <c r="G92" s="8" t="s">
        <v>172</v>
      </c>
      <c r="H92" t="s">
        <v>10899</v>
      </c>
      <c r="I92" t="s">
        <v>10899</v>
      </c>
      <c r="J92">
        <v>7.7</v>
      </c>
      <c r="K92" t="str">
        <f t="shared" si="8"/>
        <v>Good</v>
      </c>
      <c r="L92" s="10">
        <v>254328</v>
      </c>
      <c r="M92" s="10">
        <v>3500000</v>
      </c>
      <c r="N92" s="10">
        <v>83454304</v>
      </c>
      <c r="O92" s="6">
        <f t="shared" si="9"/>
        <v>79954304</v>
      </c>
      <c r="P92" s="10" t="str" cm="1">
        <f t="array" ref="P92">_xlfn.IFS(O92&lt;=0,"Flop",O92&lt;10000000,"Hit",O92&lt;=100000000,"Superhit",O92&gt;100000000,"Blockbuster")</f>
        <v>Superhit</v>
      </c>
      <c r="Q92" t="s">
        <v>356</v>
      </c>
      <c r="R92">
        <v>2</v>
      </c>
      <c r="S92" t="str">
        <f t="shared" si="10"/>
        <v xml:space="preserve">July </v>
      </c>
      <c r="T92" s="12" t="str">
        <f t="shared" si="11"/>
        <v xml:space="preserve"> 1980</v>
      </c>
      <c r="U92" s="8" t="str" cm="1">
        <f t="array" ref="U92">_xlfn.IFS(Q92&lt;1970,"Old is Gold",Q92&lt;=1980,"80's Movies",Q92&lt;=2000,"90's Movies",Q92&lt;=2020,"Mid Rang",Q92&gt;2020,"Latest")</f>
        <v>Latest</v>
      </c>
      <c r="V92" t="s">
        <v>357</v>
      </c>
    </row>
    <row r="93" spans="1:22" x14ac:dyDescent="0.3">
      <c r="A93" t="s">
        <v>358</v>
      </c>
      <c r="B93" t="s">
        <v>359</v>
      </c>
      <c r="C93" t="s">
        <v>359</v>
      </c>
      <c r="D93" s="6">
        <v>104</v>
      </c>
      <c r="E93" s="6" t="str">
        <f t="shared" si="6"/>
        <v>Medium</v>
      </c>
      <c r="F93" s="4">
        <f t="shared" si="7"/>
        <v>1.7333333333333334</v>
      </c>
      <c r="G93" s="8" t="s">
        <v>10887</v>
      </c>
      <c r="H93" t="s">
        <v>190</v>
      </c>
      <c r="I93" t="s">
        <v>10886</v>
      </c>
      <c r="J93">
        <v>5.8</v>
      </c>
      <c r="K93" t="str">
        <f t="shared" si="8"/>
        <v>Poor</v>
      </c>
      <c r="L93" s="10">
        <v>74958</v>
      </c>
      <c r="M93" s="10">
        <v>4500000</v>
      </c>
      <c r="N93" s="10">
        <v>58853106</v>
      </c>
      <c r="O93" s="6">
        <f t="shared" si="9"/>
        <v>54353106</v>
      </c>
      <c r="P93" s="10" t="str" cm="1">
        <f t="array" ref="P93">_xlfn.IFS(O93&lt;=0,"Flop",O93&lt;10000000,"Hit",O93&lt;=100000000,"Superhit",O93&gt;100000000,"Blockbuster")</f>
        <v>Superhit</v>
      </c>
      <c r="Q93" t="s">
        <v>360</v>
      </c>
      <c r="R93">
        <v>19</v>
      </c>
      <c r="S93" t="str">
        <f t="shared" si="10"/>
        <v xml:space="preserve">June </v>
      </c>
      <c r="T93" s="12" t="str">
        <f t="shared" si="11"/>
        <v xml:space="preserve"> 1980</v>
      </c>
      <c r="U93" s="8" t="str" cm="1">
        <f t="array" ref="U93">_xlfn.IFS(Q93&lt;1970,"Old is Gold",Q93&lt;=1980,"80's Movies",Q93&lt;=2000,"90's Movies",Q93&lt;=2020,"Mid Rang",Q93&gt;2020,"Latest")</f>
        <v>Latest</v>
      </c>
      <c r="V93" t="s">
        <v>287</v>
      </c>
    </row>
    <row r="94" spans="1:22" x14ac:dyDescent="0.3">
      <c r="A94" t="s">
        <v>361</v>
      </c>
      <c r="B94" t="s">
        <v>362</v>
      </c>
      <c r="C94" t="s">
        <v>362</v>
      </c>
      <c r="D94" s="6">
        <v>133</v>
      </c>
      <c r="E94" s="6" t="str">
        <f t="shared" si="6"/>
        <v>Long</v>
      </c>
      <c r="F94" s="4">
        <f t="shared" si="7"/>
        <v>2.2166666666666668</v>
      </c>
      <c r="G94" s="8" t="s">
        <v>7406</v>
      </c>
      <c r="H94" t="s">
        <v>10887</v>
      </c>
      <c r="I94" t="s">
        <v>172</v>
      </c>
      <c r="J94">
        <v>7.9</v>
      </c>
      <c r="K94" t="str">
        <f t="shared" si="8"/>
        <v>Good</v>
      </c>
      <c r="L94" s="10">
        <v>209524</v>
      </c>
      <c r="M94" s="10">
        <v>27500000</v>
      </c>
      <c r="N94" s="10">
        <v>115229890</v>
      </c>
      <c r="O94" s="6">
        <f t="shared" si="9"/>
        <v>87729890</v>
      </c>
      <c r="P94" s="10" t="str" cm="1">
        <f t="array" ref="P94">_xlfn.IFS(O94&lt;=0,"Flop",O94&lt;10000000,"Hit",O94&lt;=100000000,"Superhit",O94&gt;100000000,"Blockbuster")</f>
        <v>Superhit</v>
      </c>
      <c r="Q94" t="s">
        <v>363</v>
      </c>
      <c r="R94">
        <v>20</v>
      </c>
      <c r="S94" t="str">
        <f t="shared" si="10"/>
        <v xml:space="preserve">June </v>
      </c>
      <c r="T94" s="12" t="str">
        <f t="shared" si="11"/>
        <v xml:space="preserve"> 1980</v>
      </c>
      <c r="U94" s="8" t="str" cm="1">
        <f t="array" ref="U94">_xlfn.IFS(Q94&lt;1970,"Old is Gold",Q94&lt;=1980,"80's Movies",Q94&lt;=2000,"90's Movies",Q94&lt;=2020,"Mid Rang",Q94&gt;2020,"Latest")</f>
        <v>Latest</v>
      </c>
      <c r="V94" t="s">
        <v>305</v>
      </c>
    </row>
    <row r="95" spans="1:22" x14ac:dyDescent="0.3">
      <c r="A95" t="s">
        <v>364</v>
      </c>
      <c r="B95" t="s">
        <v>365</v>
      </c>
      <c r="C95" t="s">
        <v>365</v>
      </c>
      <c r="D95" s="6">
        <v>98</v>
      </c>
      <c r="E95" s="6" t="str">
        <f t="shared" si="6"/>
        <v>Medium</v>
      </c>
      <c r="F95" s="4">
        <f t="shared" si="7"/>
        <v>1.6333333333333333</v>
      </c>
      <c r="G95" s="8" t="s">
        <v>172</v>
      </c>
      <c r="H95" t="s">
        <v>10897</v>
      </c>
      <c r="I95" t="s">
        <v>10899</v>
      </c>
      <c r="J95">
        <v>7.2</v>
      </c>
      <c r="K95" t="str">
        <f t="shared" si="8"/>
        <v>Good</v>
      </c>
      <c r="L95" s="10">
        <v>124693</v>
      </c>
      <c r="M95" s="10">
        <v>6000000</v>
      </c>
      <c r="N95" s="10">
        <v>39918650</v>
      </c>
      <c r="O95" s="6">
        <f t="shared" si="9"/>
        <v>33918650</v>
      </c>
      <c r="P95" s="10" t="str" cm="1">
        <f t="array" ref="P95">_xlfn.IFS(O95&lt;=0,"Flop",O95&lt;10000000,"Hit",O95&lt;=100000000,"Superhit",O95&gt;100000000,"Blockbuster")</f>
        <v>Superhit</v>
      </c>
      <c r="Q95" t="s">
        <v>366</v>
      </c>
      <c r="R95">
        <v>25</v>
      </c>
      <c r="S95" t="str">
        <f t="shared" si="10"/>
        <v xml:space="preserve">July </v>
      </c>
      <c r="T95" s="12" t="str">
        <f t="shared" si="11"/>
        <v xml:space="preserve"> 1980</v>
      </c>
      <c r="U95" s="8" t="str" cm="1">
        <f t="array" ref="U95">_xlfn.IFS(Q95&lt;1970,"Old is Gold",Q95&lt;=1980,"80's Movies",Q95&lt;=2000,"90's Movies",Q95&lt;=2020,"Mid Rang",Q95&gt;2020,"Latest")</f>
        <v>Latest</v>
      </c>
      <c r="V95" t="s">
        <v>367</v>
      </c>
    </row>
    <row r="96" spans="1:22" x14ac:dyDescent="0.3">
      <c r="A96" t="s">
        <v>368</v>
      </c>
      <c r="B96" t="s">
        <v>369</v>
      </c>
      <c r="C96" t="s">
        <v>369</v>
      </c>
      <c r="D96" s="6">
        <v>124</v>
      </c>
      <c r="E96" s="6" t="str">
        <f t="shared" si="6"/>
        <v>Long</v>
      </c>
      <c r="F96" s="4">
        <f t="shared" si="7"/>
        <v>2.0666666666666669</v>
      </c>
      <c r="G96" s="8" t="s">
        <v>10889</v>
      </c>
      <c r="H96" t="s">
        <v>190</v>
      </c>
      <c r="I96" t="s">
        <v>10899</v>
      </c>
      <c r="J96">
        <v>8.1999999999999993</v>
      </c>
      <c r="K96" t="str">
        <f t="shared" si="8"/>
        <v>Excellent</v>
      </c>
      <c r="L96" s="10">
        <v>253282</v>
      </c>
      <c r="M96" s="10">
        <v>5000000</v>
      </c>
      <c r="N96" s="10">
        <v>26023860</v>
      </c>
      <c r="O96" s="6">
        <f t="shared" si="9"/>
        <v>21023860</v>
      </c>
      <c r="P96" s="10" t="str" cm="1">
        <f t="array" ref="P96">_xlfn.IFS(O96&lt;=0,"Flop",O96&lt;10000000,"Hit",O96&lt;=100000000,"Superhit",O96&gt;100000000,"Blockbuster")</f>
        <v>Superhit</v>
      </c>
      <c r="Q96" t="s">
        <v>370</v>
      </c>
      <c r="R96">
        <v>2</v>
      </c>
      <c r="S96" t="str">
        <f t="shared" si="10"/>
        <v xml:space="preserve">October </v>
      </c>
      <c r="T96" s="12" t="str">
        <f t="shared" si="11"/>
        <v xml:space="preserve"> 1980</v>
      </c>
      <c r="U96" s="8" t="str" cm="1">
        <f t="array" ref="U96">_xlfn.IFS(Q96&lt;1970,"Old is Gold",Q96&lt;=1980,"80's Movies",Q96&lt;=2000,"90's Movies",Q96&lt;=2020,"Mid Rang",Q96&gt;2020,"Latest")</f>
        <v>Latest</v>
      </c>
      <c r="V96" t="s">
        <v>216</v>
      </c>
    </row>
    <row r="97" spans="1:22" x14ac:dyDescent="0.3">
      <c r="A97" t="s">
        <v>371</v>
      </c>
      <c r="B97" t="s">
        <v>372</v>
      </c>
      <c r="C97" t="s">
        <v>372</v>
      </c>
      <c r="D97" s="6">
        <v>124</v>
      </c>
      <c r="E97" s="6" t="str">
        <f t="shared" si="6"/>
        <v>Long</v>
      </c>
      <c r="F97" s="4">
        <f t="shared" si="7"/>
        <v>2.0666666666666669</v>
      </c>
      <c r="G97" s="8" t="s">
        <v>7406</v>
      </c>
      <c r="H97" t="s">
        <v>10887</v>
      </c>
      <c r="I97" t="s">
        <v>10885</v>
      </c>
      <c r="J97">
        <v>8.6999999999999993</v>
      </c>
      <c r="K97" t="str">
        <f t="shared" si="8"/>
        <v>Excellent</v>
      </c>
      <c r="L97" s="10">
        <v>1349868</v>
      </c>
      <c r="M97" s="10">
        <v>18000000</v>
      </c>
      <c r="N97" s="10">
        <v>538375067</v>
      </c>
      <c r="O97" s="6">
        <f t="shared" si="9"/>
        <v>520375067</v>
      </c>
      <c r="P97" s="10" t="str" cm="1">
        <f t="array" ref="P97">_xlfn.IFS(O97&lt;=0,"Flop",O97&lt;10000000,"Hit",O97&lt;=100000000,"Superhit",O97&gt;100000000,"Blockbuster")</f>
        <v>Blockbuster</v>
      </c>
      <c r="Q97" t="s">
        <v>373</v>
      </c>
      <c r="R97">
        <v>17</v>
      </c>
      <c r="S97" t="str">
        <f t="shared" si="10"/>
        <v xml:space="preserve">May </v>
      </c>
      <c r="T97" s="12" t="str">
        <f t="shared" si="11"/>
        <v xml:space="preserve"> 1980</v>
      </c>
      <c r="U97" s="8" t="str" cm="1">
        <f t="array" ref="U97">_xlfn.IFS(Q97&lt;1970,"Old is Gold",Q97&lt;=1980,"80's Movies",Q97&lt;=2000,"90's Movies",Q97&lt;=2020,"Mid Rang",Q97&gt;2020,"Latest")</f>
        <v>Latest</v>
      </c>
      <c r="V97" t="s">
        <v>374</v>
      </c>
    </row>
    <row r="98" spans="1:22" x14ac:dyDescent="0.3">
      <c r="A98" t="s">
        <v>375</v>
      </c>
      <c r="B98" t="s">
        <v>376</v>
      </c>
      <c r="C98" t="s">
        <v>376</v>
      </c>
      <c r="D98" s="6">
        <v>111</v>
      </c>
      <c r="E98" s="6" t="str">
        <f t="shared" si="6"/>
        <v>Medium</v>
      </c>
      <c r="F98" s="4">
        <f t="shared" si="7"/>
        <v>1.85</v>
      </c>
      <c r="G98" s="8" t="s">
        <v>7406</v>
      </c>
      <c r="H98" t="s">
        <v>10887</v>
      </c>
      <c r="I98" t="s">
        <v>10890</v>
      </c>
      <c r="J98">
        <v>6.5</v>
      </c>
      <c r="K98" t="str">
        <f t="shared" si="8"/>
        <v>Average</v>
      </c>
      <c r="L98" s="10">
        <v>60119</v>
      </c>
      <c r="M98" s="10">
        <v>20000000</v>
      </c>
      <c r="N98" s="10">
        <v>27176821</v>
      </c>
      <c r="O98" s="6">
        <f t="shared" si="9"/>
        <v>7176821</v>
      </c>
      <c r="P98" s="10" t="str" cm="1">
        <f t="array" ref="P98">_xlfn.IFS(O98&lt;=0,"Flop",O98&lt;10000000,"Hit",O98&lt;=100000000,"Superhit",O98&gt;100000000,"Blockbuster")</f>
        <v>Hit</v>
      </c>
      <c r="Q98" s="1">
        <v>29556</v>
      </c>
      <c r="R98" s="1"/>
      <c r="S98" t="e">
        <f t="shared" si="10"/>
        <v>#VALUE!</v>
      </c>
      <c r="T98" s="12" t="str">
        <f t="shared" si="11"/>
        <v>29556</v>
      </c>
      <c r="U98" s="8" t="str" cm="1">
        <f t="array" ref="U98">_xlfn.IFS(Q98&lt;1970,"Old is Gold",Q98&lt;=1980,"80's Movies",Q98&lt;=2000,"90's Movies",Q98&lt;=2020,"Mid Rang",Q98&gt;2020,"Latest")</f>
        <v>Latest</v>
      </c>
      <c r="V98" t="s">
        <v>377</v>
      </c>
    </row>
    <row r="99" spans="1:22" x14ac:dyDescent="0.3">
      <c r="A99" t="s">
        <v>378</v>
      </c>
      <c r="B99" t="s">
        <v>379</v>
      </c>
      <c r="C99" t="s">
        <v>379</v>
      </c>
      <c r="D99" s="6">
        <v>89</v>
      </c>
      <c r="E99" s="6" t="str">
        <f t="shared" si="6"/>
        <v>Short</v>
      </c>
      <c r="F99" s="4">
        <f t="shared" si="7"/>
        <v>1.4833333333333334</v>
      </c>
      <c r="G99" s="8" t="s">
        <v>105</v>
      </c>
      <c r="H99" t="s">
        <v>5170</v>
      </c>
      <c r="I99" t="s">
        <v>10899</v>
      </c>
      <c r="J99">
        <v>6.8</v>
      </c>
      <c r="K99" t="str">
        <f t="shared" si="8"/>
        <v>Average</v>
      </c>
      <c r="L99" s="10">
        <v>81175</v>
      </c>
      <c r="M99" s="10">
        <v>1000000</v>
      </c>
      <c r="N99" s="10">
        <v>21448830</v>
      </c>
      <c r="O99" s="6">
        <f t="shared" si="9"/>
        <v>20448830</v>
      </c>
      <c r="P99" s="10" t="str" cm="1">
        <f t="array" ref="P99">_xlfn.IFS(O99&lt;=0,"Flop",O99&lt;10000000,"Hit",O99&lt;=100000000,"Superhit",O99&gt;100000000,"Blockbuster")</f>
        <v>Superhit</v>
      </c>
      <c r="Q99" s="1">
        <v>29221</v>
      </c>
      <c r="R99" s="1"/>
      <c r="S99" t="e">
        <f t="shared" si="10"/>
        <v>#VALUE!</v>
      </c>
      <c r="T99" s="12" t="str">
        <f t="shared" si="11"/>
        <v>29221</v>
      </c>
      <c r="U99" s="8" t="str" cm="1">
        <f t="array" ref="U99">_xlfn.IFS(Q99&lt;1970,"Old is Gold",Q99&lt;=1980,"80's Movies",Q99&lt;=2000,"90's Movies",Q99&lt;=2020,"Mid Rang",Q99&gt;2020,"Latest")</f>
        <v>Latest</v>
      </c>
      <c r="V99" t="s">
        <v>208</v>
      </c>
    </row>
    <row r="100" spans="1:22" x14ac:dyDescent="0.3">
      <c r="A100" t="s">
        <v>380</v>
      </c>
      <c r="B100" t="s">
        <v>381</v>
      </c>
      <c r="C100" t="s">
        <v>381</v>
      </c>
      <c r="D100" s="6">
        <v>95</v>
      </c>
      <c r="E100" s="6" t="str">
        <f t="shared" si="6"/>
        <v>Medium</v>
      </c>
      <c r="F100" s="4">
        <f t="shared" si="7"/>
        <v>1.5833333333333333</v>
      </c>
      <c r="G100" s="8" t="s">
        <v>105</v>
      </c>
      <c r="H100" t="s">
        <v>10895</v>
      </c>
      <c r="I100" t="s">
        <v>5170</v>
      </c>
      <c r="J100">
        <v>6.4</v>
      </c>
      <c r="K100" t="str">
        <f t="shared" si="8"/>
        <v>Average</v>
      </c>
      <c r="L100" s="10">
        <v>154210</v>
      </c>
      <c r="M100" s="10">
        <v>550000</v>
      </c>
      <c r="N100" s="10">
        <v>39911960</v>
      </c>
      <c r="O100" s="6">
        <f t="shared" si="9"/>
        <v>39361960</v>
      </c>
      <c r="P100" s="10" t="str" cm="1">
        <f t="array" ref="P100">_xlfn.IFS(O100&lt;=0,"Flop",O100&lt;10000000,"Hit",O100&lt;=100000000,"Superhit",O100&gt;100000000,"Blockbuster")</f>
        <v>Superhit</v>
      </c>
      <c r="Q100" t="s">
        <v>382</v>
      </c>
      <c r="R100">
        <v>9</v>
      </c>
      <c r="S100" t="str">
        <f t="shared" si="10"/>
        <v xml:space="preserve">May </v>
      </c>
      <c r="T100" s="12" t="str">
        <f t="shared" si="11"/>
        <v xml:space="preserve"> 1980</v>
      </c>
      <c r="U100" s="8" t="str" cm="1">
        <f t="array" ref="U100">_xlfn.IFS(Q100&lt;1970,"Old is Gold",Q100&lt;=1980,"80's Movies",Q100&lt;=2000,"90's Movies",Q100&lt;=2020,"Mid Rang",Q100&gt;2020,"Latest")</f>
        <v>Latest</v>
      </c>
      <c r="V100" t="s">
        <v>383</v>
      </c>
    </row>
    <row r="101" spans="1:22" x14ac:dyDescent="0.3">
      <c r="A101" t="s">
        <v>384</v>
      </c>
      <c r="B101" t="s">
        <v>385</v>
      </c>
      <c r="C101" t="s">
        <v>385</v>
      </c>
      <c r="D101" s="6">
        <v>109</v>
      </c>
      <c r="E101" s="6" t="str">
        <f t="shared" si="6"/>
        <v>Medium</v>
      </c>
      <c r="F101" s="4">
        <f t="shared" si="7"/>
        <v>1.8166666666666667</v>
      </c>
      <c r="G101" s="8" t="s">
        <v>10887</v>
      </c>
      <c r="H101" t="s">
        <v>172</v>
      </c>
      <c r="I101" t="s">
        <v>10899</v>
      </c>
      <c r="J101">
        <v>7.3</v>
      </c>
      <c r="K101" t="str">
        <f t="shared" si="8"/>
        <v>Good</v>
      </c>
      <c r="L101" s="10">
        <v>58579</v>
      </c>
      <c r="M101" s="10">
        <v>5000000</v>
      </c>
      <c r="N101" s="10">
        <v>30031783</v>
      </c>
      <c r="O101" s="6">
        <f t="shared" si="9"/>
        <v>25031783</v>
      </c>
      <c r="P101" s="10" t="str" cm="1">
        <f t="array" ref="P101">_xlfn.IFS(O101&lt;=0,"Flop",O101&lt;10000000,"Hit",O101&lt;=100000000,"Superhit",O101&gt;100000000,"Blockbuster")</f>
        <v>Superhit</v>
      </c>
      <c r="Q101" t="s">
        <v>386</v>
      </c>
      <c r="R101">
        <v>10</v>
      </c>
      <c r="S101" t="str">
        <f t="shared" si="10"/>
        <v xml:space="preserve">September </v>
      </c>
      <c r="T101" s="12" t="str">
        <f t="shared" si="11"/>
        <v xml:space="preserve"> 1980</v>
      </c>
      <c r="U101" s="8" t="str" cm="1">
        <f t="array" ref="U101">_xlfn.IFS(Q101&lt;1970,"Old is Gold",Q101&lt;=1980,"80's Movies",Q101&lt;=2000,"90's Movies",Q101&lt;=2020,"Mid Rang",Q101&gt;2020,"Latest")</f>
        <v>Latest</v>
      </c>
      <c r="V101" t="s">
        <v>387</v>
      </c>
    </row>
    <row r="102" spans="1:22" x14ac:dyDescent="0.3">
      <c r="A102" t="s">
        <v>388</v>
      </c>
      <c r="B102" t="s">
        <v>389</v>
      </c>
      <c r="C102" t="s">
        <v>389</v>
      </c>
      <c r="D102" s="6">
        <v>124</v>
      </c>
      <c r="E102" s="6" t="str">
        <f t="shared" si="6"/>
        <v>Long</v>
      </c>
      <c r="F102" s="4">
        <f t="shared" si="7"/>
        <v>2.0666666666666669</v>
      </c>
      <c r="G102" s="8" t="s">
        <v>190</v>
      </c>
      <c r="H102" t="s">
        <v>10899</v>
      </c>
      <c r="I102" t="s">
        <v>10899</v>
      </c>
      <c r="J102">
        <v>7.7</v>
      </c>
      <c r="K102" t="str">
        <f t="shared" si="8"/>
        <v>Good</v>
      </c>
      <c r="L102" s="10">
        <v>55406</v>
      </c>
      <c r="M102" s="10">
        <v>6000000</v>
      </c>
      <c r="N102" s="10">
        <v>54766923</v>
      </c>
      <c r="O102" s="6">
        <f t="shared" si="9"/>
        <v>48766923</v>
      </c>
      <c r="P102" s="10" t="str" cm="1">
        <f t="array" ref="P102">_xlfn.IFS(O102&lt;=0,"Flop",O102&lt;10000000,"Hit",O102&lt;=100000000,"Superhit",O102&gt;100000000,"Blockbuster")</f>
        <v>Superhit</v>
      </c>
      <c r="Q102" t="s">
        <v>390</v>
      </c>
      <c r="R102">
        <v>19</v>
      </c>
      <c r="S102" t="str">
        <f t="shared" si="10"/>
        <v xml:space="preserve">September </v>
      </c>
      <c r="T102" s="12" t="str">
        <f t="shared" si="11"/>
        <v xml:space="preserve"> 1980</v>
      </c>
      <c r="U102" s="8" t="str" cm="1">
        <f t="array" ref="U102">_xlfn.IFS(Q102&lt;1970,"Old is Gold",Q102&lt;=1980,"80's Movies",Q102&lt;=2000,"90's Movies",Q102&lt;=2020,"Mid Rang",Q102&gt;2020,"Latest")</f>
        <v>Latest</v>
      </c>
      <c r="V102" t="s">
        <v>391</v>
      </c>
    </row>
    <row r="103" spans="1:22" x14ac:dyDescent="0.3">
      <c r="A103" t="s">
        <v>392</v>
      </c>
      <c r="B103" t="s">
        <v>393</v>
      </c>
      <c r="C103" t="s">
        <v>393</v>
      </c>
      <c r="D103" s="6">
        <v>129</v>
      </c>
      <c r="E103" s="6" t="str">
        <f t="shared" si="6"/>
        <v>Long</v>
      </c>
      <c r="F103" s="4">
        <f t="shared" si="7"/>
        <v>2.15</v>
      </c>
      <c r="G103" s="8" t="s">
        <v>10889</v>
      </c>
      <c r="H103" t="s">
        <v>190</v>
      </c>
      <c r="I103" t="s">
        <v>10897</v>
      </c>
      <c r="J103">
        <v>8.1</v>
      </c>
      <c r="K103" t="str">
        <f t="shared" si="8"/>
        <v>Excellent</v>
      </c>
      <c r="L103" s="10">
        <v>371674</v>
      </c>
      <c r="M103" s="10">
        <v>18000000</v>
      </c>
      <c r="N103" s="10">
        <v>23404827</v>
      </c>
      <c r="O103" s="6">
        <f t="shared" si="9"/>
        <v>5404827</v>
      </c>
      <c r="P103" s="10" t="str" cm="1">
        <f t="array" ref="P103">_xlfn.IFS(O103&lt;=0,"Flop",O103&lt;10000000,"Hit",O103&lt;=100000000,"Superhit",O103&gt;100000000,"Blockbuster")</f>
        <v>Hit</v>
      </c>
      <c r="Q103" t="s">
        <v>394</v>
      </c>
      <c r="R103">
        <v>13</v>
      </c>
      <c r="S103" t="str">
        <f t="shared" si="10"/>
        <v xml:space="preserve">November </v>
      </c>
      <c r="T103" s="12" t="str">
        <f t="shared" si="11"/>
        <v xml:space="preserve"> 1980</v>
      </c>
      <c r="U103" s="8" t="str" cm="1">
        <f t="array" ref="U103">_xlfn.IFS(Q103&lt;1970,"Old is Gold",Q103&lt;=1980,"80's Movies",Q103&lt;=2000,"90's Movies",Q103&lt;=2020,"Mid Rang",Q103&gt;2020,"Latest")</f>
        <v>Latest</v>
      </c>
      <c r="V103" t="s">
        <v>113</v>
      </c>
    </row>
    <row r="104" spans="1:22" x14ac:dyDescent="0.3">
      <c r="A104" t="s">
        <v>395</v>
      </c>
      <c r="B104" t="s">
        <v>396</v>
      </c>
      <c r="C104" t="s">
        <v>396</v>
      </c>
      <c r="D104" s="6">
        <v>146</v>
      </c>
      <c r="E104" s="6" t="str">
        <f t="shared" si="6"/>
        <v>Long</v>
      </c>
      <c r="F104" s="4">
        <f t="shared" si="7"/>
        <v>2.4333333333333331</v>
      </c>
      <c r="G104" s="8" t="s">
        <v>190</v>
      </c>
      <c r="H104" t="s">
        <v>105</v>
      </c>
      <c r="I104" t="s">
        <v>10899</v>
      </c>
      <c r="J104">
        <v>8.4</v>
      </c>
      <c r="K104" t="str">
        <f t="shared" si="8"/>
        <v>Excellent</v>
      </c>
      <c r="L104" s="10">
        <v>1080035</v>
      </c>
      <c r="M104" s="10">
        <v>19000000</v>
      </c>
      <c r="N104" s="10">
        <v>47277357</v>
      </c>
      <c r="O104" s="6">
        <f t="shared" si="9"/>
        <v>28277357</v>
      </c>
      <c r="P104" s="10" t="str" cm="1">
        <f t="array" ref="P104">_xlfn.IFS(O104&lt;=0,"Flop",O104&lt;10000000,"Hit",O104&lt;=100000000,"Superhit",O104&gt;100000000,"Blockbuster")</f>
        <v>Superhit</v>
      </c>
      <c r="Q104" t="s">
        <v>397</v>
      </c>
      <c r="R104">
        <v>23</v>
      </c>
      <c r="S104" t="str">
        <f t="shared" si="10"/>
        <v xml:space="preserve">May </v>
      </c>
      <c r="T104" s="12" t="str">
        <f t="shared" si="11"/>
        <v xml:space="preserve"> 1980</v>
      </c>
      <c r="U104" s="8" t="str" cm="1">
        <f t="array" ref="U104">_xlfn.IFS(Q104&lt;1970,"Old is Gold",Q104&lt;=1980,"80's Movies",Q104&lt;=2000,"90's Movies",Q104&lt;=2020,"Mid Rang",Q104&gt;2020,"Latest")</f>
        <v>Latest</v>
      </c>
      <c r="V104" t="s">
        <v>38</v>
      </c>
    </row>
    <row r="105" spans="1:22" x14ac:dyDescent="0.3">
      <c r="A105" t="s">
        <v>398</v>
      </c>
      <c r="B105" t="s">
        <v>399</v>
      </c>
      <c r="C105" t="s">
        <v>399</v>
      </c>
      <c r="D105" s="6">
        <v>127</v>
      </c>
      <c r="E105" s="6" t="str">
        <f t="shared" si="6"/>
        <v>Long</v>
      </c>
      <c r="F105" s="4">
        <f t="shared" si="7"/>
        <v>2.1166666666666667</v>
      </c>
      <c r="G105" s="8" t="s">
        <v>7406</v>
      </c>
      <c r="H105" t="s">
        <v>10887</v>
      </c>
      <c r="I105" t="s">
        <v>10890</v>
      </c>
      <c r="J105">
        <v>6.8</v>
      </c>
      <c r="K105" t="str">
        <f t="shared" si="8"/>
        <v>Average</v>
      </c>
      <c r="L105" s="10">
        <v>112755</v>
      </c>
      <c r="M105" s="10">
        <v>54000000</v>
      </c>
      <c r="N105" s="10">
        <v>216385706</v>
      </c>
      <c r="O105" s="6">
        <f t="shared" si="9"/>
        <v>162385706</v>
      </c>
      <c r="P105" s="10" t="str" cm="1">
        <f t="array" ref="P105">_xlfn.IFS(O105&lt;=0,"Flop",O105&lt;10000000,"Hit",O105&lt;=100000000,"Superhit",O105&gt;100000000,"Blockbuster")</f>
        <v>Blockbuster</v>
      </c>
      <c r="Q105" t="s">
        <v>400</v>
      </c>
      <c r="R105">
        <v>4</v>
      </c>
      <c r="S105" t="str">
        <f t="shared" si="10"/>
        <v xml:space="preserve">December </v>
      </c>
      <c r="T105" s="12" t="str">
        <f t="shared" si="11"/>
        <v xml:space="preserve"> 1980</v>
      </c>
      <c r="U105" s="8" t="str" cm="1">
        <f t="array" ref="U105">_xlfn.IFS(Q105&lt;1970,"Old is Gold",Q105&lt;=1980,"80's Movies",Q105&lt;=2000,"90's Movies",Q105&lt;=2020,"Mid Rang",Q105&gt;2020,"Latest")</f>
        <v>Latest</v>
      </c>
      <c r="V105" t="s">
        <v>401</v>
      </c>
    </row>
    <row r="106" spans="1:22" x14ac:dyDescent="0.3">
      <c r="A106" t="s">
        <v>402</v>
      </c>
      <c r="B106" t="s">
        <v>403</v>
      </c>
      <c r="C106" t="s">
        <v>403</v>
      </c>
      <c r="D106" s="6">
        <v>116</v>
      </c>
      <c r="E106" s="6" t="str">
        <f t="shared" si="6"/>
        <v>Medium</v>
      </c>
      <c r="F106" s="4">
        <f t="shared" si="7"/>
        <v>1.9333333333333333</v>
      </c>
      <c r="G106" s="8" t="s">
        <v>10887</v>
      </c>
      <c r="H106" t="s">
        <v>172</v>
      </c>
      <c r="I106" t="s">
        <v>10885</v>
      </c>
      <c r="J106">
        <v>6.9</v>
      </c>
      <c r="K106" t="str">
        <f t="shared" si="8"/>
        <v>Average</v>
      </c>
      <c r="L106" s="10">
        <v>67022</v>
      </c>
      <c r="M106" s="10">
        <v>5000000</v>
      </c>
      <c r="N106" s="10">
        <v>42368025</v>
      </c>
      <c r="O106" s="6">
        <f t="shared" si="9"/>
        <v>37368025</v>
      </c>
      <c r="P106" s="10" t="str" cm="1">
        <f t="array" ref="P106">_xlfn.IFS(O106&lt;=0,"Flop",O106&lt;10000000,"Hit",O106&lt;=100000000,"Superhit",O106&gt;100000000,"Blockbuster")</f>
        <v>Superhit</v>
      </c>
      <c r="Q106" t="s">
        <v>404</v>
      </c>
      <c r="R106">
        <v>16</v>
      </c>
      <c r="S106" t="str">
        <f t="shared" si="10"/>
        <v xml:space="preserve">July </v>
      </c>
      <c r="T106" s="12" t="str">
        <f t="shared" si="11"/>
        <v xml:space="preserve"> 1981</v>
      </c>
      <c r="U106" s="8" t="str" cm="1">
        <f t="array" ref="U106">_xlfn.IFS(Q106&lt;1970,"Old is Gold",Q106&lt;=1980,"80's Movies",Q106&lt;=2000,"90's Movies",Q106&lt;=2020,"Mid Rang",Q106&gt;2020,"Latest")</f>
        <v>Latest</v>
      </c>
      <c r="V106" t="s">
        <v>405</v>
      </c>
    </row>
    <row r="107" spans="1:22" x14ac:dyDescent="0.3">
      <c r="A107" t="s">
        <v>406</v>
      </c>
      <c r="B107" t="s">
        <v>407</v>
      </c>
      <c r="C107" t="s">
        <v>407</v>
      </c>
      <c r="D107" s="6">
        <v>97</v>
      </c>
      <c r="E107" s="6" t="str">
        <f t="shared" si="6"/>
        <v>Medium</v>
      </c>
      <c r="F107" s="4">
        <f t="shared" si="7"/>
        <v>1.6166666666666667</v>
      </c>
      <c r="G107" s="8" t="s">
        <v>172</v>
      </c>
      <c r="H107" t="s">
        <v>105</v>
      </c>
      <c r="I107" t="s">
        <v>10899</v>
      </c>
      <c r="J107">
        <v>7.5</v>
      </c>
      <c r="K107" t="str">
        <f t="shared" si="8"/>
        <v>Good</v>
      </c>
      <c r="L107" s="10">
        <v>117306</v>
      </c>
      <c r="M107" s="10">
        <v>10000000</v>
      </c>
      <c r="N107" s="10">
        <v>30794462</v>
      </c>
      <c r="O107" s="6">
        <f t="shared" si="9"/>
        <v>20794462</v>
      </c>
      <c r="P107" s="10" t="str" cm="1">
        <f t="array" ref="P107">_xlfn.IFS(O107&lt;=0,"Flop",O107&lt;10000000,"Hit",O107&lt;=100000000,"Superhit",O107&gt;100000000,"Blockbuster")</f>
        <v>Superhit</v>
      </c>
      <c r="Q107" t="s">
        <v>408</v>
      </c>
      <c r="R107">
        <v>21</v>
      </c>
      <c r="S107" t="str">
        <f t="shared" si="10"/>
        <v xml:space="preserve">August </v>
      </c>
      <c r="T107" s="12" t="str">
        <f t="shared" si="11"/>
        <v xml:space="preserve"> 1981</v>
      </c>
      <c r="U107" s="8" t="str" cm="1">
        <f t="array" ref="U107">_xlfn.IFS(Q107&lt;1970,"Old is Gold",Q107&lt;=1980,"80's Movies",Q107&lt;=2000,"90's Movies",Q107&lt;=2020,"Mid Rang",Q107&gt;2020,"Latest")</f>
        <v>Latest</v>
      </c>
      <c r="V107" t="s">
        <v>305</v>
      </c>
    </row>
    <row r="108" spans="1:22" x14ac:dyDescent="0.3">
      <c r="A108" t="s">
        <v>409</v>
      </c>
      <c r="B108" t="s">
        <v>410</v>
      </c>
      <c r="C108" t="s">
        <v>410</v>
      </c>
      <c r="D108" s="6">
        <v>108</v>
      </c>
      <c r="E108" s="6" t="str">
        <f t="shared" si="6"/>
        <v>Medium</v>
      </c>
      <c r="F108" s="4">
        <f t="shared" si="7"/>
        <v>1.8</v>
      </c>
      <c r="G108" s="8" t="s">
        <v>10891</v>
      </c>
      <c r="H108" t="s">
        <v>190</v>
      </c>
      <c r="I108" t="s">
        <v>10895</v>
      </c>
      <c r="J108">
        <v>7.4</v>
      </c>
      <c r="K108" t="str">
        <f t="shared" si="8"/>
        <v>Good</v>
      </c>
      <c r="L108" s="10">
        <v>60280</v>
      </c>
      <c r="M108" s="10">
        <v>18000000</v>
      </c>
      <c r="N108" s="10">
        <v>12000754</v>
      </c>
      <c r="O108" s="6">
        <f t="shared" si="9"/>
        <v>-5999246</v>
      </c>
      <c r="P108" s="10" t="str" cm="1">
        <f t="array" ref="P108">_xlfn.IFS(O108&lt;=0,"Flop",O108&lt;10000000,"Hit",O108&lt;=100000000,"Superhit",O108&gt;100000000,"Blockbuster")</f>
        <v>Flop</v>
      </c>
      <c r="Q108" t="s">
        <v>411</v>
      </c>
      <c r="R108">
        <v>7</v>
      </c>
      <c r="S108" t="str">
        <f t="shared" si="10"/>
        <v xml:space="preserve">July </v>
      </c>
      <c r="T108" s="12" t="str">
        <f t="shared" si="11"/>
        <v xml:space="preserve"> 1981</v>
      </c>
      <c r="U108" s="8" t="str" cm="1">
        <f t="array" ref="U108">_xlfn.IFS(Q108&lt;1970,"Old is Gold",Q108&lt;=1980,"80's Movies",Q108&lt;=2000,"90's Movies",Q108&lt;=2020,"Mid Rang",Q108&gt;2020,"Latest")</f>
        <v>Latest</v>
      </c>
      <c r="V108" t="s">
        <v>212</v>
      </c>
    </row>
    <row r="109" spans="1:22" x14ac:dyDescent="0.3">
      <c r="A109" t="s">
        <v>412</v>
      </c>
      <c r="B109" t="s">
        <v>413</v>
      </c>
      <c r="C109" t="s">
        <v>413</v>
      </c>
      <c r="D109" s="6">
        <v>125</v>
      </c>
      <c r="E109" s="6" t="str">
        <f t="shared" si="6"/>
        <v>Long</v>
      </c>
      <c r="F109" s="4">
        <f t="shared" si="7"/>
        <v>2.0833333333333335</v>
      </c>
      <c r="G109" s="8" t="s">
        <v>10889</v>
      </c>
      <c r="H109" t="s">
        <v>190</v>
      </c>
      <c r="I109" t="s">
        <v>10897</v>
      </c>
      <c r="J109">
        <v>7.1</v>
      </c>
      <c r="K109" t="str">
        <f t="shared" si="8"/>
        <v>Good</v>
      </c>
      <c r="L109" s="10">
        <v>64552</v>
      </c>
      <c r="M109" s="10">
        <v>5500000</v>
      </c>
      <c r="N109" s="10">
        <v>59303359</v>
      </c>
      <c r="O109" s="6">
        <f t="shared" si="9"/>
        <v>53803359</v>
      </c>
      <c r="P109" s="10" t="str" cm="1">
        <f t="array" ref="P109">_xlfn.IFS(O109&lt;=0,"Flop",O109&lt;10000000,"Hit",O109&lt;=100000000,"Superhit",O109&gt;100000000,"Blockbuster")</f>
        <v>Superhit</v>
      </c>
      <c r="Q109" t="s">
        <v>414</v>
      </c>
      <c r="R109">
        <v>30</v>
      </c>
      <c r="S109" t="str">
        <f t="shared" si="10"/>
        <v xml:space="preserve">March </v>
      </c>
      <c r="T109" s="12" t="str">
        <f t="shared" si="11"/>
        <v xml:space="preserve"> 1981</v>
      </c>
      <c r="U109" s="8" t="str" cm="1">
        <f t="array" ref="U109">_xlfn.IFS(Q109&lt;1970,"Old is Gold",Q109&lt;=1980,"80's Movies",Q109&lt;=2000,"90's Movies",Q109&lt;=2020,"Mid Rang",Q109&gt;2020,"Latest")</f>
        <v>Latest</v>
      </c>
      <c r="V109" t="s">
        <v>415</v>
      </c>
    </row>
    <row r="110" spans="1:22" x14ac:dyDescent="0.3">
      <c r="A110" t="s">
        <v>416</v>
      </c>
      <c r="B110" t="s">
        <v>417</v>
      </c>
      <c r="C110" t="s">
        <v>417</v>
      </c>
      <c r="D110" s="6">
        <v>129</v>
      </c>
      <c r="E110" s="6" t="str">
        <f t="shared" si="6"/>
        <v>Long</v>
      </c>
      <c r="F110" s="4">
        <f t="shared" si="7"/>
        <v>2.15</v>
      </c>
      <c r="G110" s="8" t="s">
        <v>7406</v>
      </c>
      <c r="H110" t="s">
        <v>10887</v>
      </c>
      <c r="I110" t="s">
        <v>10885</v>
      </c>
      <c r="J110">
        <v>6.9</v>
      </c>
      <c r="K110" t="str">
        <f t="shared" si="8"/>
        <v>Average</v>
      </c>
      <c r="L110" s="10">
        <v>159016</v>
      </c>
      <c r="M110" s="10">
        <v>20000000</v>
      </c>
      <c r="N110" s="10">
        <v>68851475</v>
      </c>
      <c r="O110" s="6">
        <f t="shared" si="9"/>
        <v>48851475</v>
      </c>
      <c r="P110" s="10" t="str" cm="1">
        <f t="array" ref="P110">_xlfn.IFS(O110&lt;=0,"Flop",O110&lt;10000000,"Hit",O110&lt;=100000000,"Superhit",O110&gt;100000000,"Blockbuster")</f>
        <v>Superhit</v>
      </c>
      <c r="Q110" t="s">
        <v>418</v>
      </c>
      <c r="R110">
        <v>16</v>
      </c>
      <c r="S110" t="str">
        <f t="shared" si="10"/>
        <v xml:space="preserve">March </v>
      </c>
      <c r="T110" s="12" t="str">
        <f t="shared" si="11"/>
        <v xml:space="preserve"> 1982</v>
      </c>
      <c r="U110" s="8" t="str" cm="1">
        <f t="array" ref="U110">_xlfn.IFS(Q110&lt;1970,"Old is Gold",Q110&lt;=1980,"80's Movies",Q110&lt;=2000,"90's Movies",Q110&lt;=2020,"Mid Rang",Q110&gt;2020,"Latest")</f>
        <v>Latest</v>
      </c>
      <c r="V110" t="s">
        <v>419</v>
      </c>
    </row>
    <row r="111" spans="1:22" x14ac:dyDescent="0.3">
      <c r="A111" t="s">
        <v>420</v>
      </c>
      <c r="B111" t="s">
        <v>421</v>
      </c>
      <c r="C111" t="s">
        <v>421</v>
      </c>
      <c r="D111" s="6">
        <v>99</v>
      </c>
      <c r="E111" s="6" t="str">
        <f t="shared" si="6"/>
        <v>Medium</v>
      </c>
      <c r="F111" s="4">
        <f t="shared" si="7"/>
        <v>1.65</v>
      </c>
      <c r="G111" s="8" t="s">
        <v>7406</v>
      </c>
      <c r="H111" t="s">
        <v>10887</v>
      </c>
      <c r="I111" t="s">
        <v>10890</v>
      </c>
      <c r="J111">
        <v>7.1</v>
      </c>
      <c r="K111" t="str">
        <f t="shared" si="8"/>
        <v>Good</v>
      </c>
      <c r="L111" s="10">
        <v>152912</v>
      </c>
      <c r="M111" s="10">
        <v>6000000</v>
      </c>
      <c r="N111" s="10">
        <v>25274965</v>
      </c>
      <c r="O111" s="6">
        <f t="shared" si="9"/>
        <v>19274965</v>
      </c>
      <c r="P111" s="10" t="str" cm="1">
        <f t="array" ref="P111">_xlfn.IFS(O111&lt;=0,"Flop",O111&lt;10000000,"Hit",O111&lt;=100000000,"Superhit",O111&gt;100000000,"Blockbuster")</f>
        <v>Superhit</v>
      </c>
      <c r="Q111" t="s">
        <v>422</v>
      </c>
      <c r="R111">
        <v>1</v>
      </c>
      <c r="S111" t="str">
        <f t="shared" si="10"/>
        <v xml:space="preserve">April </v>
      </c>
      <c r="T111" s="12" t="str">
        <f t="shared" si="11"/>
        <v xml:space="preserve"> 1981</v>
      </c>
      <c r="U111" s="8" t="str" cm="1">
        <f t="array" ref="U111">_xlfn.IFS(Q111&lt;1970,"Old is Gold",Q111&lt;=1980,"80's Movies",Q111&lt;=2000,"90's Movies",Q111&lt;=2020,"Mid Rang",Q111&gt;2020,"Latest")</f>
        <v>Latest</v>
      </c>
      <c r="V111" t="s">
        <v>208</v>
      </c>
    </row>
    <row r="112" spans="1:22" x14ac:dyDescent="0.3">
      <c r="A112" t="s">
        <v>423</v>
      </c>
      <c r="B112" t="s">
        <v>424</v>
      </c>
      <c r="C112" t="s">
        <v>424</v>
      </c>
      <c r="D112" s="6">
        <v>140</v>
      </c>
      <c r="E112" s="6" t="str">
        <f t="shared" si="6"/>
        <v>Long</v>
      </c>
      <c r="F112" s="4">
        <f t="shared" si="7"/>
        <v>2.3333333333333335</v>
      </c>
      <c r="G112" s="8" t="s">
        <v>10887</v>
      </c>
      <c r="H112" t="s">
        <v>190</v>
      </c>
      <c r="I112" t="s">
        <v>10885</v>
      </c>
      <c r="J112">
        <v>7.3</v>
      </c>
      <c r="K112" t="str">
        <f t="shared" si="8"/>
        <v>Good</v>
      </c>
      <c r="L112" s="10">
        <v>65668</v>
      </c>
      <c r="M112" s="10">
        <v>11000000</v>
      </c>
      <c r="N112" s="10">
        <v>34971136</v>
      </c>
      <c r="O112" s="6">
        <f t="shared" si="9"/>
        <v>23971136</v>
      </c>
      <c r="P112" s="10" t="str" cm="1">
        <f t="array" ref="P112">_xlfn.IFS(O112&lt;=0,"Flop",O112&lt;10000000,"Hit",O112&lt;=100000000,"Superhit",O112&gt;100000000,"Blockbuster")</f>
        <v>Superhit</v>
      </c>
      <c r="Q112" t="s">
        <v>425</v>
      </c>
      <c r="R112">
        <v>10</v>
      </c>
      <c r="S112" t="str">
        <f t="shared" si="10"/>
        <v xml:space="preserve">April </v>
      </c>
      <c r="T112" s="12" t="str">
        <f t="shared" si="11"/>
        <v xml:space="preserve"> 1981</v>
      </c>
      <c r="U112" s="8" t="str" cm="1">
        <f t="array" ref="U112">_xlfn.IFS(Q112&lt;1970,"Old is Gold",Q112&lt;=1980,"80's Movies",Q112&lt;=2000,"90's Movies",Q112&lt;=2020,"Mid Rang",Q112&gt;2020,"Latest")</f>
        <v>Latest</v>
      </c>
      <c r="V112" t="s">
        <v>79</v>
      </c>
    </row>
    <row r="113" spans="1:22" x14ac:dyDescent="0.3">
      <c r="A113" t="s">
        <v>426</v>
      </c>
      <c r="B113" t="s">
        <v>427</v>
      </c>
      <c r="C113" t="s">
        <v>427</v>
      </c>
      <c r="D113" s="6">
        <v>127</v>
      </c>
      <c r="E113" s="6" t="str">
        <f t="shared" si="6"/>
        <v>Long</v>
      </c>
      <c r="F113" s="4">
        <f t="shared" si="7"/>
        <v>2.1166666666666667</v>
      </c>
      <c r="G113" s="8" t="s">
        <v>7406</v>
      </c>
      <c r="H113" t="s">
        <v>10887</v>
      </c>
      <c r="I113" t="s">
        <v>5170</v>
      </c>
      <c r="J113">
        <v>6.7</v>
      </c>
      <c r="K113" t="str">
        <f t="shared" si="8"/>
        <v>Average</v>
      </c>
      <c r="L113" s="10">
        <v>106293</v>
      </c>
      <c r="M113" s="10">
        <v>28000000</v>
      </c>
      <c r="N113" s="10">
        <v>54837550</v>
      </c>
      <c r="O113" s="6">
        <f t="shared" si="9"/>
        <v>26837550</v>
      </c>
      <c r="P113" s="10" t="str" cm="1">
        <f t="array" ref="P113">_xlfn.IFS(O113&lt;=0,"Flop",O113&lt;10000000,"Hit",O113&lt;=100000000,"Superhit",O113&gt;100000000,"Blockbuster")</f>
        <v>Superhit</v>
      </c>
      <c r="Q113" t="s">
        <v>428</v>
      </c>
      <c r="R113">
        <v>24</v>
      </c>
      <c r="S113" t="str">
        <f t="shared" si="10"/>
        <v xml:space="preserve">June </v>
      </c>
      <c r="T113" s="12" t="str">
        <f t="shared" si="11"/>
        <v xml:space="preserve"> 1981</v>
      </c>
      <c r="U113" s="8" t="str" cm="1">
        <f t="array" ref="U113">_xlfn.IFS(Q113&lt;1970,"Old is Gold",Q113&lt;=1980,"80's Movies",Q113&lt;=2000,"90's Movies",Q113&lt;=2020,"Mid Rang",Q113&gt;2020,"Latest")</f>
        <v>Latest</v>
      </c>
      <c r="V113" t="s">
        <v>429</v>
      </c>
    </row>
    <row r="114" spans="1:22" x14ac:dyDescent="0.3">
      <c r="A114" t="s">
        <v>430</v>
      </c>
      <c r="B114" t="s">
        <v>431</v>
      </c>
      <c r="C114" t="s">
        <v>431</v>
      </c>
      <c r="D114" s="6">
        <v>83</v>
      </c>
      <c r="E114" s="6" t="str">
        <f t="shared" si="6"/>
        <v>Short</v>
      </c>
      <c r="F114" s="4">
        <f t="shared" si="7"/>
        <v>1.3833333333333333</v>
      </c>
      <c r="G114" s="8" t="s">
        <v>10887</v>
      </c>
      <c r="H114" t="s">
        <v>10888</v>
      </c>
      <c r="I114" t="s">
        <v>190</v>
      </c>
      <c r="J114">
        <v>7.2</v>
      </c>
      <c r="K114" t="str">
        <f t="shared" si="8"/>
        <v>Good</v>
      </c>
      <c r="L114" s="10">
        <v>99485</v>
      </c>
      <c r="M114" s="10">
        <v>12000000</v>
      </c>
      <c r="N114" s="10">
        <v>63456988</v>
      </c>
      <c r="O114" s="6">
        <f t="shared" si="9"/>
        <v>51456988</v>
      </c>
      <c r="P114" s="10" t="str" cm="1">
        <f t="array" ref="P114">_xlfn.IFS(O114&lt;=0,"Flop",O114&lt;10000000,"Hit",O114&lt;=100000000,"Superhit",O114&gt;100000000,"Blockbuster")</f>
        <v>Superhit</v>
      </c>
      <c r="Q114" t="s">
        <v>432</v>
      </c>
      <c r="R114">
        <v>10</v>
      </c>
      <c r="S114" t="str">
        <f t="shared" si="10"/>
        <v xml:space="preserve">July </v>
      </c>
      <c r="T114" s="12" t="str">
        <f t="shared" si="11"/>
        <v xml:space="preserve"> 1981</v>
      </c>
      <c r="U114" s="8" t="str" cm="1">
        <f t="array" ref="U114">_xlfn.IFS(Q114&lt;1970,"Old is Gold",Q114&lt;=1980,"80's Movies",Q114&lt;=2000,"90's Movies",Q114&lt;=2020,"Mid Rang",Q114&gt;2020,"Latest")</f>
        <v>Latest</v>
      </c>
      <c r="V114" t="s">
        <v>433</v>
      </c>
    </row>
    <row r="115" spans="1:22" x14ac:dyDescent="0.3">
      <c r="A115" t="s">
        <v>434</v>
      </c>
      <c r="B115" t="s">
        <v>435</v>
      </c>
      <c r="C115" t="s">
        <v>436</v>
      </c>
      <c r="D115" s="6">
        <v>87</v>
      </c>
      <c r="E115" s="6" t="str">
        <f t="shared" si="6"/>
        <v>Short</v>
      </c>
      <c r="F115" s="4">
        <f t="shared" si="7"/>
        <v>1.45</v>
      </c>
      <c r="G115" s="8" t="s">
        <v>105</v>
      </c>
      <c r="H115" t="s">
        <v>10895</v>
      </c>
      <c r="I115" t="s">
        <v>5170</v>
      </c>
      <c r="J115">
        <v>6.1</v>
      </c>
      <c r="K115" t="str">
        <f t="shared" si="8"/>
        <v>Average</v>
      </c>
      <c r="L115" s="10">
        <v>75960</v>
      </c>
      <c r="M115" s="10">
        <v>1250000</v>
      </c>
      <c r="N115" s="10">
        <v>21722776</v>
      </c>
      <c r="O115" s="6">
        <f t="shared" si="9"/>
        <v>20472776</v>
      </c>
      <c r="P115" s="10" t="str" cm="1">
        <f t="array" ref="P115">_xlfn.IFS(O115&lt;=0,"Flop",O115&lt;10000000,"Hit",O115&lt;=100000000,"Superhit",O115&gt;100000000,"Blockbuster")</f>
        <v>Superhit</v>
      </c>
      <c r="Q115" t="s">
        <v>437</v>
      </c>
      <c r="R115">
        <v>1</v>
      </c>
      <c r="S115" t="str">
        <f t="shared" si="10"/>
        <v xml:space="preserve">May </v>
      </c>
      <c r="T115" s="12" t="str">
        <f t="shared" si="11"/>
        <v xml:space="preserve"> 1981</v>
      </c>
      <c r="U115" s="8" t="str" cm="1">
        <f t="array" ref="U115">_xlfn.IFS(Q115&lt;1970,"Old is Gold",Q115&lt;=1980,"80's Movies",Q115&lt;=2000,"90's Movies",Q115&lt;=2020,"Mid Rang",Q115&gt;2020,"Latest")</f>
        <v>Latest</v>
      </c>
      <c r="V115" t="s">
        <v>438</v>
      </c>
    </row>
    <row r="116" spans="1:22" x14ac:dyDescent="0.3">
      <c r="A116" t="s">
        <v>439</v>
      </c>
      <c r="B116" t="s">
        <v>440</v>
      </c>
      <c r="C116" t="s">
        <v>440</v>
      </c>
      <c r="D116" s="6">
        <v>92</v>
      </c>
      <c r="E116" s="6" t="str">
        <f t="shared" si="6"/>
        <v>Medium</v>
      </c>
      <c r="F116" s="4">
        <f t="shared" si="7"/>
        <v>1.5333333333333334</v>
      </c>
      <c r="G116" s="8" t="s">
        <v>105</v>
      </c>
      <c r="H116" t="s">
        <v>10899</v>
      </c>
      <c r="I116" t="s">
        <v>10899</v>
      </c>
      <c r="J116">
        <v>6.5</v>
      </c>
      <c r="K116" t="str">
        <f t="shared" si="8"/>
        <v>Average</v>
      </c>
      <c r="L116" s="10">
        <v>99791</v>
      </c>
      <c r="M116" s="10">
        <v>2500000</v>
      </c>
      <c r="N116" s="10">
        <v>25533818</v>
      </c>
      <c r="O116" s="6">
        <f t="shared" si="9"/>
        <v>23033818</v>
      </c>
      <c r="P116" s="10" t="str" cm="1">
        <f t="array" ref="P116">_xlfn.IFS(O116&lt;=0,"Flop",O116&lt;10000000,"Hit",O116&lt;=100000000,"Superhit",O116&gt;100000000,"Blockbuster")</f>
        <v>Superhit</v>
      </c>
      <c r="Q116" t="s">
        <v>441</v>
      </c>
      <c r="R116">
        <v>30</v>
      </c>
      <c r="S116" t="str">
        <f t="shared" si="10"/>
        <v xml:space="preserve">October </v>
      </c>
      <c r="T116" s="12" t="str">
        <f t="shared" si="11"/>
        <v xml:space="preserve"> 1981</v>
      </c>
      <c r="U116" s="8" t="str" cm="1">
        <f t="array" ref="U116">_xlfn.IFS(Q116&lt;1970,"Old is Gold",Q116&lt;=1980,"80's Movies",Q116&lt;=2000,"90's Movies",Q116&lt;=2020,"Mid Rang",Q116&gt;2020,"Latest")</f>
        <v>Latest</v>
      </c>
      <c r="V116" t="s">
        <v>442</v>
      </c>
    </row>
    <row r="117" spans="1:22" x14ac:dyDescent="0.3">
      <c r="A117" t="s">
        <v>443</v>
      </c>
      <c r="B117" t="s">
        <v>444</v>
      </c>
      <c r="C117" t="s">
        <v>444</v>
      </c>
      <c r="D117" s="6">
        <v>92</v>
      </c>
      <c r="E117" s="6" t="str">
        <f t="shared" si="6"/>
        <v>Medium</v>
      </c>
      <c r="F117" s="4">
        <f t="shared" si="7"/>
        <v>1.5333333333333334</v>
      </c>
      <c r="G117" s="8" t="s">
        <v>172</v>
      </c>
      <c r="H117" t="s">
        <v>10896</v>
      </c>
      <c r="I117" t="s">
        <v>10893</v>
      </c>
      <c r="J117">
        <v>6.8</v>
      </c>
      <c r="K117" t="str">
        <f t="shared" si="8"/>
        <v>Average</v>
      </c>
      <c r="L117" s="10">
        <v>54315</v>
      </c>
      <c r="M117" s="10">
        <v>11000000</v>
      </c>
      <c r="N117" s="10">
        <v>31672907</v>
      </c>
      <c r="O117" s="6">
        <f t="shared" si="9"/>
        <v>20672907</v>
      </c>
      <c r="P117" s="10" t="str" cm="1">
        <f t="array" ref="P117">_xlfn.IFS(O117&lt;=0,"Flop",O117&lt;10000000,"Hit",O117&lt;=100000000,"Superhit",O117&gt;100000000,"Blockbuster")</f>
        <v>Superhit</v>
      </c>
      <c r="Q117" t="s">
        <v>445</v>
      </c>
      <c r="R117">
        <v>12</v>
      </c>
      <c r="S117" t="str">
        <f t="shared" si="10"/>
        <v xml:space="preserve">June </v>
      </c>
      <c r="T117" s="12" t="str">
        <f t="shared" si="11"/>
        <v xml:space="preserve"> 1981</v>
      </c>
      <c r="U117" s="8" t="str" cm="1">
        <f t="array" ref="U117">_xlfn.IFS(Q117&lt;1970,"Old is Gold",Q117&lt;=1980,"80's Movies",Q117&lt;=2000,"90's Movies",Q117&lt;=2020,"Mid Rang",Q117&gt;2020,"Latest")</f>
        <v>Latest</v>
      </c>
      <c r="V117" t="s">
        <v>152</v>
      </c>
    </row>
    <row r="118" spans="1:22" x14ac:dyDescent="0.3">
      <c r="A118" t="s">
        <v>446</v>
      </c>
      <c r="B118" t="s">
        <v>447</v>
      </c>
      <c r="C118" t="s">
        <v>448</v>
      </c>
      <c r="D118" s="6">
        <v>96</v>
      </c>
      <c r="E118" s="6" t="str">
        <f t="shared" si="6"/>
        <v>Medium</v>
      </c>
      <c r="F118" s="4">
        <f t="shared" si="7"/>
        <v>1.6</v>
      </c>
      <c r="G118" s="8" t="s">
        <v>7406</v>
      </c>
      <c r="H118" t="s">
        <v>10887</v>
      </c>
      <c r="I118" t="s">
        <v>10890</v>
      </c>
      <c r="J118">
        <v>7.6</v>
      </c>
      <c r="K118" t="str">
        <f t="shared" si="8"/>
        <v>Good</v>
      </c>
      <c r="L118" s="10">
        <v>189591</v>
      </c>
      <c r="M118" s="10">
        <v>3000000</v>
      </c>
      <c r="N118" s="10">
        <v>23668406</v>
      </c>
      <c r="O118" s="6">
        <f t="shared" si="9"/>
        <v>20668406</v>
      </c>
      <c r="P118" s="10" t="str" cm="1">
        <f t="array" ref="P118">_xlfn.IFS(O118&lt;=0,"Flop",O118&lt;10000000,"Hit",O118&lt;=100000000,"Superhit",O118&gt;100000000,"Blockbuster")</f>
        <v>Superhit</v>
      </c>
      <c r="Q118" t="s">
        <v>449</v>
      </c>
      <c r="R118">
        <v>24</v>
      </c>
      <c r="S118" t="str">
        <f t="shared" si="10"/>
        <v xml:space="preserve">December </v>
      </c>
      <c r="T118" s="12" t="str">
        <f t="shared" si="11"/>
        <v xml:space="preserve"> 1981</v>
      </c>
      <c r="U118" s="8" t="str" cm="1">
        <f t="array" ref="U118">_xlfn.IFS(Q118&lt;1970,"Old is Gold",Q118&lt;=1980,"80's Movies",Q118&lt;=2000,"90's Movies",Q118&lt;=2020,"Mid Rang",Q118&gt;2020,"Latest")</f>
        <v>Latest</v>
      </c>
      <c r="V118" t="s">
        <v>335</v>
      </c>
    </row>
    <row r="119" spans="1:22" x14ac:dyDescent="0.3">
      <c r="A119" t="s">
        <v>450</v>
      </c>
      <c r="B119" t="s">
        <v>451</v>
      </c>
      <c r="C119" t="s">
        <v>451</v>
      </c>
      <c r="D119" s="6">
        <v>115</v>
      </c>
      <c r="E119" s="6" t="str">
        <f t="shared" si="6"/>
        <v>Medium</v>
      </c>
      <c r="F119" s="4">
        <f t="shared" si="7"/>
        <v>1.9166666666666667</v>
      </c>
      <c r="G119" s="8" t="s">
        <v>7406</v>
      </c>
      <c r="H119" t="s">
        <v>10887</v>
      </c>
      <c r="I119" t="s">
        <v>10899</v>
      </c>
      <c r="J119">
        <v>8.4</v>
      </c>
      <c r="K119" t="str">
        <f t="shared" si="8"/>
        <v>Excellent</v>
      </c>
      <c r="L119" s="10">
        <v>1017826</v>
      </c>
      <c r="M119" s="10">
        <v>18000000</v>
      </c>
      <c r="N119" s="10">
        <v>389925971</v>
      </c>
      <c r="O119" s="6">
        <f t="shared" si="9"/>
        <v>371925971</v>
      </c>
      <c r="P119" s="10" t="str" cm="1">
        <f t="array" ref="P119">_xlfn.IFS(O119&lt;=0,"Flop",O119&lt;10000000,"Hit",O119&lt;=100000000,"Superhit",O119&gt;100000000,"Blockbuster")</f>
        <v>Blockbuster</v>
      </c>
      <c r="Q119" t="s">
        <v>445</v>
      </c>
      <c r="R119">
        <v>12</v>
      </c>
      <c r="S119" t="str">
        <f t="shared" si="10"/>
        <v xml:space="preserve">June </v>
      </c>
      <c r="T119" s="12" t="str">
        <f t="shared" si="11"/>
        <v xml:space="preserve"> 1981</v>
      </c>
      <c r="U119" s="8" t="str" cm="1">
        <f t="array" ref="U119">_xlfn.IFS(Q119&lt;1970,"Old is Gold",Q119&lt;=1980,"80's Movies",Q119&lt;=2000,"90's Movies",Q119&lt;=2020,"Mid Rang",Q119&gt;2020,"Latest")</f>
        <v>Latest</v>
      </c>
      <c r="V119" t="s">
        <v>183</v>
      </c>
    </row>
    <row r="120" spans="1:22" x14ac:dyDescent="0.3">
      <c r="A120" t="s">
        <v>452</v>
      </c>
      <c r="B120" t="s">
        <v>453</v>
      </c>
      <c r="C120" t="s">
        <v>453</v>
      </c>
      <c r="D120" s="6">
        <v>106</v>
      </c>
      <c r="E120" s="6" t="str">
        <f t="shared" si="6"/>
        <v>Medium</v>
      </c>
      <c r="F120" s="4">
        <f t="shared" si="7"/>
        <v>1.7666666666666666</v>
      </c>
      <c r="G120" s="8" t="s">
        <v>172</v>
      </c>
      <c r="H120" t="s">
        <v>5878</v>
      </c>
      <c r="I120" t="s">
        <v>10899</v>
      </c>
      <c r="J120">
        <v>6.8</v>
      </c>
      <c r="K120" t="str">
        <f t="shared" si="8"/>
        <v>Average</v>
      </c>
      <c r="L120" s="10">
        <v>78295</v>
      </c>
      <c r="M120" s="10">
        <v>10000000</v>
      </c>
      <c r="N120" s="10">
        <v>85297000</v>
      </c>
      <c r="O120" s="6">
        <f t="shared" si="9"/>
        <v>75297000</v>
      </c>
      <c r="P120" s="10" t="str" cm="1">
        <f t="array" ref="P120">_xlfn.IFS(O120&lt;=0,"Flop",O120&lt;10000000,"Hit",O120&lt;=100000000,"Superhit",O120&gt;100000000,"Blockbuster")</f>
        <v>Superhit</v>
      </c>
      <c r="Q120" t="s">
        <v>454</v>
      </c>
      <c r="R120">
        <v>26</v>
      </c>
      <c r="S120" t="str">
        <f t="shared" si="10"/>
        <v xml:space="preserve">June </v>
      </c>
      <c r="T120" s="12" t="str">
        <f t="shared" si="11"/>
        <v xml:space="preserve"> 1981</v>
      </c>
      <c r="U120" s="8" t="str" cm="1">
        <f t="array" ref="U120">_xlfn.IFS(Q120&lt;1970,"Old is Gold",Q120&lt;=1980,"80's Movies",Q120&lt;=2000,"90's Movies",Q120&lt;=2020,"Mid Rang",Q120&gt;2020,"Latest")</f>
        <v>Latest</v>
      </c>
      <c r="V120" t="s">
        <v>455</v>
      </c>
    </row>
    <row r="121" spans="1:22" x14ac:dyDescent="0.3">
      <c r="A121" t="s">
        <v>456</v>
      </c>
      <c r="B121" t="s">
        <v>457</v>
      </c>
      <c r="C121" t="s">
        <v>457</v>
      </c>
      <c r="D121" s="6">
        <v>96</v>
      </c>
      <c r="E121" s="6" t="str">
        <f t="shared" si="6"/>
        <v>Medium</v>
      </c>
      <c r="F121" s="4">
        <f t="shared" si="7"/>
        <v>1.6</v>
      </c>
      <c r="G121" s="8" t="s">
        <v>7406</v>
      </c>
      <c r="H121" t="s">
        <v>172</v>
      </c>
      <c r="I121" t="s">
        <v>10891</v>
      </c>
      <c r="J121">
        <v>6.9</v>
      </c>
      <c r="K121" t="str">
        <f t="shared" si="8"/>
        <v>Average</v>
      </c>
      <c r="L121" s="10">
        <v>83219</v>
      </c>
      <c r="M121" s="10">
        <v>12000000</v>
      </c>
      <c r="N121" s="10">
        <v>78868508</v>
      </c>
      <c r="O121" s="6">
        <f t="shared" si="9"/>
        <v>66868508</v>
      </c>
      <c r="P121" s="10" t="str" cm="1">
        <f t="array" ref="P121">_xlfn.IFS(O121&lt;=0,"Flop",O121&lt;10000000,"Hit",O121&lt;=100000000,"Superhit",O121&gt;100000000,"Blockbuster")</f>
        <v>Superhit</v>
      </c>
      <c r="Q121" t="s">
        <v>458</v>
      </c>
      <c r="R121">
        <v>8</v>
      </c>
      <c r="S121" t="str">
        <f t="shared" si="10"/>
        <v xml:space="preserve">December </v>
      </c>
      <c r="T121" s="12" t="str">
        <f t="shared" si="11"/>
        <v xml:space="preserve"> 1982</v>
      </c>
      <c r="U121" s="8" t="str" cm="1">
        <f t="array" ref="U121">_xlfn.IFS(Q121&lt;1970,"Old is Gold",Q121&lt;=1980,"80's Movies",Q121&lt;=2000,"90's Movies",Q121&lt;=2020,"Mid Rang",Q121&gt;2020,"Latest")</f>
        <v>Latest</v>
      </c>
      <c r="V121" t="s">
        <v>353</v>
      </c>
    </row>
    <row r="122" spans="1:22" x14ac:dyDescent="0.3">
      <c r="A122" t="s">
        <v>459</v>
      </c>
      <c r="B122" t="s">
        <v>460</v>
      </c>
      <c r="C122" t="s">
        <v>460</v>
      </c>
      <c r="D122" s="6">
        <v>85</v>
      </c>
      <c r="E122" s="6" t="str">
        <f t="shared" si="6"/>
        <v>Short</v>
      </c>
      <c r="F122" s="4">
        <f t="shared" si="7"/>
        <v>1.4166666666666667</v>
      </c>
      <c r="G122" s="8" t="s">
        <v>172</v>
      </c>
      <c r="H122" t="s">
        <v>10890</v>
      </c>
      <c r="I122" t="s">
        <v>10899</v>
      </c>
      <c r="J122">
        <v>6.1</v>
      </c>
      <c r="K122" t="str">
        <f t="shared" si="8"/>
        <v>Average</v>
      </c>
      <c r="L122" s="10">
        <v>55579</v>
      </c>
      <c r="M122" s="10">
        <v>15000000</v>
      </c>
      <c r="N122" s="10">
        <v>27150534</v>
      </c>
      <c r="O122" s="6">
        <f t="shared" si="9"/>
        <v>12150534</v>
      </c>
      <c r="P122" s="10" t="str" cm="1">
        <f t="array" ref="P122">_xlfn.IFS(O122&lt;=0,"Flop",O122&lt;10000000,"Hit",O122&lt;=100000000,"Superhit",O122&gt;100000000,"Blockbuster")</f>
        <v>Superhit</v>
      </c>
      <c r="Q122" t="s">
        <v>461</v>
      </c>
      <c r="R122">
        <v>10</v>
      </c>
      <c r="S122" t="str">
        <f t="shared" si="10"/>
        <v xml:space="preserve">December </v>
      </c>
      <c r="T122" s="12" t="str">
        <f t="shared" si="11"/>
        <v xml:space="preserve"> 1982</v>
      </c>
      <c r="U122" s="8" t="str" cm="1">
        <f t="array" ref="U122">_xlfn.IFS(Q122&lt;1970,"Old is Gold",Q122&lt;=1980,"80's Movies",Q122&lt;=2000,"90's Movies",Q122&lt;=2020,"Mid Rang",Q122&gt;2020,"Latest")</f>
        <v>Latest</v>
      </c>
      <c r="V122" t="s">
        <v>462</v>
      </c>
    </row>
    <row r="123" spans="1:22" x14ac:dyDescent="0.3">
      <c r="A123" t="s">
        <v>463</v>
      </c>
      <c r="B123" t="s">
        <v>464</v>
      </c>
      <c r="C123" t="s">
        <v>464</v>
      </c>
      <c r="D123" s="6">
        <v>117</v>
      </c>
      <c r="E123" s="6" t="str">
        <f t="shared" si="6"/>
        <v>Medium</v>
      </c>
      <c r="F123" s="4">
        <f t="shared" si="7"/>
        <v>1.95</v>
      </c>
      <c r="G123" s="8" t="s">
        <v>7406</v>
      </c>
      <c r="H123" t="s">
        <v>190</v>
      </c>
      <c r="I123" t="s">
        <v>10890</v>
      </c>
      <c r="J123">
        <v>8.1</v>
      </c>
      <c r="K123" t="str">
        <f t="shared" si="8"/>
        <v>Excellent</v>
      </c>
      <c r="L123" s="10">
        <v>804935</v>
      </c>
      <c r="M123" s="10">
        <v>28000000</v>
      </c>
      <c r="N123" s="10">
        <v>41712525</v>
      </c>
      <c r="O123" s="6">
        <f t="shared" si="9"/>
        <v>13712525</v>
      </c>
      <c r="P123" s="10" t="str" cm="1">
        <f t="array" ref="P123">_xlfn.IFS(O123&lt;=0,"Flop",O123&lt;10000000,"Hit",O123&lt;=100000000,"Superhit",O123&gt;100000000,"Blockbuster")</f>
        <v>Superhit</v>
      </c>
      <c r="Q123" t="s">
        <v>465</v>
      </c>
      <c r="R123">
        <v>25</v>
      </c>
      <c r="S123" t="str">
        <f t="shared" si="10"/>
        <v xml:space="preserve">June </v>
      </c>
      <c r="T123" s="12" t="str">
        <f t="shared" si="11"/>
        <v xml:space="preserve"> 1982</v>
      </c>
      <c r="U123" s="8" t="str" cm="1">
        <f t="array" ref="U123">_xlfn.IFS(Q123&lt;1970,"Old is Gold",Q123&lt;=1980,"80's Movies",Q123&lt;=2000,"90's Movies",Q123&lt;=2020,"Mid Rang",Q123&gt;2020,"Latest")</f>
        <v>Latest</v>
      </c>
      <c r="V123" t="s">
        <v>312</v>
      </c>
    </row>
    <row r="124" spans="1:22" x14ac:dyDescent="0.3">
      <c r="A124" t="s">
        <v>466</v>
      </c>
      <c r="B124" t="s">
        <v>467</v>
      </c>
      <c r="C124" t="s">
        <v>467</v>
      </c>
      <c r="D124" s="6">
        <v>120</v>
      </c>
      <c r="E124" s="6" t="str">
        <f t="shared" si="6"/>
        <v>Medium</v>
      </c>
      <c r="F124" s="4">
        <f t="shared" si="7"/>
        <v>2</v>
      </c>
      <c r="G124" s="8" t="s">
        <v>172</v>
      </c>
      <c r="H124" t="s">
        <v>10885</v>
      </c>
      <c r="I124" t="s">
        <v>105</v>
      </c>
      <c r="J124">
        <v>6.8</v>
      </c>
      <c r="K124" t="str">
        <f t="shared" si="8"/>
        <v>Average</v>
      </c>
      <c r="L124" s="10">
        <v>52134</v>
      </c>
      <c r="M124" s="10">
        <v>8000000</v>
      </c>
      <c r="N124" s="10">
        <v>21028755</v>
      </c>
      <c r="O124" s="6">
        <f t="shared" si="9"/>
        <v>13028755</v>
      </c>
      <c r="P124" s="10" t="str" cm="1">
        <f t="array" ref="P124">_xlfn.IFS(O124&lt;=0,"Flop",O124&lt;10000000,"Hit",O124&lt;=100000000,"Superhit",O124&gt;100000000,"Blockbuster")</f>
        <v>Superhit</v>
      </c>
      <c r="Q124" t="s">
        <v>468</v>
      </c>
      <c r="R124">
        <v>20</v>
      </c>
      <c r="S124" t="str">
        <f t="shared" si="10"/>
        <v xml:space="preserve">May </v>
      </c>
      <c r="T124" s="12" t="str">
        <f t="shared" si="11"/>
        <v xml:space="preserve"> 1982</v>
      </c>
      <c r="U124" s="8" t="str" cm="1">
        <f t="array" ref="U124">_xlfn.IFS(Q124&lt;1970,"Old is Gold",Q124&lt;=1980,"80's Movies",Q124&lt;=2000,"90's Movies",Q124&lt;=2020,"Mid Rang",Q124&gt;2020,"Latest")</f>
        <v>Latest</v>
      </c>
      <c r="V124" t="s">
        <v>276</v>
      </c>
    </row>
    <row r="125" spans="1:22" x14ac:dyDescent="0.3">
      <c r="A125" t="s">
        <v>469</v>
      </c>
      <c r="B125" t="s">
        <v>470</v>
      </c>
      <c r="C125" t="s">
        <v>470</v>
      </c>
      <c r="D125" s="6">
        <v>93</v>
      </c>
      <c r="E125" s="6" t="str">
        <f t="shared" si="6"/>
        <v>Medium</v>
      </c>
      <c r="F125" s="4">
        <f t="shared" si="7"/>
        <v>1.55</v>
      </c>
      <c r="G125" s="8" t="s">
        <v>10887</v>
      </c>
      <c r="H125" t="s">
        <v>10892</v>
      </c>
      <c r="I125" t="s">
        <v>10885</v>
      </c>
      <c r="J125">
        <v>7.1</v>
      </c>
      <c r="K125" t="str">
        <f t="shared" si="8"/>
        <v>Good</v>
      </c>
      <c r="L125" s="10">
        <v>70263</v>
      </c>
      <c r="M125" s="10">
        <v>15000000</v>
      </c>
      <c r="N125" s="10">
        <v>41631350</v>
      </c>
      <c r="O125" s="6">
        <f t="shared" si="9"/>
        <v>26631350</v>
      </c>
      <c r="P125" s="10" t="str" cm="1">
        <f t="array" ref="P125">_xlfn.IFS(O125&lt;=0,"Flop",O125&lt;10000000,"Hit",O125&lt;=100000000,"Superhit",O125&gt;100000000,"Blockbuster")</f>
        <v>Superhit</v>
      </c>
      <c r="Q125" t="s">
        <v>471</v>
      </c>
      <c r="R125">
        <v>17</v>
      </c>
      <c r="S125" t="str">
        <f t="shared" si="10"/>
        <v xml:space="preserve">December </v>
      </c>
      <c r="T125" s="12" t="str">
        <f t="shared" si="11"/>
        <v xml:space="preserve"> 1982</v>
      </c>
      <c r="U125" s="8" t="str" cm="1">
        <f t="array" ref="U125">_xlfn.IFS(Q125&lt;1970,"Old is Gold",Q125&lt;=1980,"80's Movies",Q125&lt;=2000,"90's Movies",Q125&lt;=2020,"Mid Rang",Q125&gt;2020,"Latest")</f>
        <v>Latest</v>
      </c>
      <c r="V125" t="s">
        <v>472</v>
      </c>
    </row>
    <row r="126" spans="1:22" x14ac:dyDescent="0.3">
      <c r="A126" t="s">
        <v>473</v>
      </c>
      <c r="B126" t="s">
        <v>474</v>
      </c>
      <c r="C126" t="s">
        <v>474</v>
      </c>
      <c r="D126" s="6">
        <v>115</v>
      </c>
      <c r="E126" s="6" t="str">
        <f t="shared" si="6"/>
        <v>Medium</v>
      </c>
      <c r="F126" s="4">
        <f t="shared" si="7"/>
        <v>1.9166666666666667</v>
      </c>
      <c r="G126" s="8" t="s">
        <v>10887</v>
      </c>
      <c r="H126" t="s">
        <v>10892</v>
      </c>
      <c r="I126" t="s">
        <v>10890</v>
      </c>
      <c r="J126">
        <v>7.9</v>
      </c>
      <c r="K126" t="str">
        <f t="shared" si="8"/>
        <v>Good</v>
      </c>
      <c r="L126" s="10">
        <v>428935</v>
      </c>
      <c r="M126" s="10">
        <v>10500000</v>
      </c>
      <c r="N126" s="10">
        <v>792910554</v>
      </c>
      <c r="O126" s="6">
        <f t="shared" si="9"/>
        <v>782410554</v>
      </c>
      <c r="P126" s="10" t="str" cm="1">
        <f t="array" ref="P126">_xlfn.IFS(O126&lt;=0,"Flop",O126&lt;10000000,"Hit",O126&lt;=100000000,"Superhit",O126&gt;100000000,"Blockbuster")</f>
        <v>Blockbuster</v>
      </c>
      <c r="Q126" t="s">
        <v>475</v>
      </c>
      <c r="R126">
        <v>26</v>
      </c>
      <c r="S126" t="str">
        <f t="shared" si="10"/>
        <v xml:space="preserve">May </v>
      </c>
      <c r="T126" s="12" t="str">
        <f t="shared" si="11"/>
        <v xml:space="preserve"> 1982</v>
      </c>
      <c r="U126" s="8" t="str" cm="1">
        <f t="array" ref="U126">_xlfn.IFS(Q126&lt;1970,"Old is Gold",Q126&lt;=1980,"80's Movies",Q126&lt;=2000,"90's Movies",Q126&lt;=2020,"Mid Rang",Q126&gt;2020,"Latest")</f>
        <v>Latest</v>
      </c>
      <c r="V126" t="s">
        <v>183</v>
      </c>
    </row>
    <row r="127" spans="1:22" x14ac:dyDescent="0.3">
      <c r="A127" t="s">
        <v>476</v>
      </c>
      <c r="B127" t="s">
        <v>477</v>
      </c>
      <c r="C127" t="s">
        <v>477</v>
      </c>
      <c r="D127" s="6">
        <v>85</v>
      </c>
      <c r="E127" s="6" t="str">
        <f t="shared" si="6"/>
        <v>Short</v>
      </c>
      <c r="F127" s="4">
        <f t="shared" si="7"/>
        <v>1.4166666666666667</v>
      </c>
      <c r="G127" s="8" t="s">
        <v>105</v>
      </c>
      <c r="H127" t="s">
        <v>10899</v>
      </c>
      <c r="I127" t="s">
        <v>10899</v>
      </c>
      <c r="J127">
        <v>7.4</v>
      </c>
      <c r="K127" t="str">
        <f t="shared" si="8"/>
        <v>Good</v>
      </c>
      <c r="L127" s="10">
        <v>228112</v>
      </c>
      <c r="M127" s="10">
        <v>350000</v>
      </c>
      <c r="N127" s="10">
        <v>2895379</v>
      </c>
      <c r="O127" s="6">
        <f t="shared" si="9"/>
        <v>2545379</v>
      </c>
      <c r="P127" s="10" t="str" cm="1">
        <f t="array" ref="P127">_xlfn.IFS(O127&lt;=0,"Flop",O127&lt;10000000,"Hit",O127&lt;=100000000,"Superhit",O127&gt;100000000,"Blockbuster")</f>
        <v>Hit</v>
      </c>
      <c r="Q127" t="s">
        <v>478</v>
      </c>
      <c r="R127">
        <v>15</v>
      </c>
      <c r="S127" t="str">
        <f t="shared" si="10"/>
        <v xml:space="preserve">October </v>
      </c>
      <c r="T127" s="12" t="str">
        <f t="shared" si="11"/>
        <v xml:space="preserve"> 1981</v>
      </c>
      <c r="U127" s="8" t="str" cm="1">
        <f t="array" ref="U127">_xlfn.IFS(Q127&lt;1970,"Old is Gold",Q127&lt;=1980,"80's Movies",Q127&lt;=2000,"90's Movies",Q127&lt;=2020,"Mid Rang",Q127&gt;2020,"Latest")</f>
        <v>Latest</v>
      </c>
      <c r="V127" t="s">
        <v>479</v>
      </c>
    </row>
    <row r="128" spans="1:22" x14ac:dyDescent="0.3">
      <c r="A128" t="s">
        <v>480</v>
      </c>
      <c r="B128" t="s">
        <v>481</v>
      </c>
      <c r="C128" t="s">
        <v>482</v>
      </c>
      <c r="D128" s="6">
        <v>188</v>
      </c>
      <c r="E128" s="6" t="str">
        <f t="shared" si="6"/>
        <v>Long</v>
      </c>
      <c r="F128" s="4">
        <f t="shared" si="7"/>
        <v>3.1333333333333333</v>
      </c>
      <c r="G128" s="8" t="s">
        <v>190</v>
      </c>
      <c r="H128" t="s">
        <v>10899</v>
      </c>
      <c r="I128" t="s">
        <v>10899</v>
      </c>
      <c r="J128">
        <v>8.1</v>
      </c>
      <c r="K128" t="str">
        <f t="shared" si="8"/>
        <v>Excellent</v>
      </c>
      <c r="L128" s="10">
        <v>66294</v>
      </c>
      <c r="M128" s="10">
        <v>6000000</v>
      </c>
      <c r="N128" s="10">
        <v>6799117</v>
      </c>
      <c r="O128" s="6">
        <f t="shared" si="9"/>
        <v>799117</v>
      </c>
      <c r="P128" s="10" t="str" cm="1">
        <f t="array" ref="P128">_xlfn.IFS(O128&lt;=0,"Flop",O128&lt;10000000,"Hit",O128&lt;=100000000,"Superhit",O128&gt;100000000,"Blockbuster")</f>
        <v>Hit</v>
      </c>
      <c r="Q128" t="s">
        <v>471</v>
      </c>
      <c r="R128">
        <v>17</v>
      </c>
      <c r="S128" t="str">
        <f t="shared" si="10"/>
        <v xml:space="preserve">December </v>
      </c>
      <c r="T128" s="12" t="str">
        <f t="shared" si="11"/>
        <v xml:space="preserve"> 1982</v>
      </c>
      <c r="U128" s="8" t="str" cm="1">
        <f t="array" ref="U128">_xlfn.IFS(Q128&lt;1970,"Old is Gold",Q128&lt;=1980,"80's Movies",Q128&lt;=2000,"90's Movies",Q128&lt;=2020,"Mid Rang",Q128&gt;2020,"Latest")</f>
        <v>Latest</v>
      </c>
      <c r="V128" t="s">
        <v>483</v>
      </c>
    </row>
    <row r="129" spans="1:22" x14ac:dyDescent="0.3">
      <c r="A129" t="s">
        <v>484</v>
      </c>
      <c r="B129" t="s">
        <v>485</v>
      </c>
      <c r="C129" t="s">
        <v>485</v>
      </c>
      <c r="D129" s="6">
        <v>90</v>
      </c>
      <c r="E129" s="6" t="str">
        <f t="shared" si="6"/>
        <v>Medium</v>
      </c>
      <c r="F129" s="4">
        <f t="shared" si="7"/>
        <v>1.5</v>
      </c>
      <c r="G129" s="8" t="s">
        <v>172</v>
      </c>
      <c r="H129" t="s">
        <v>190</v>
      </c>
      <c r="I129" t="s">
        <v>10899</v>
      </c>
      <c r="J129">
        <v>7.1</v>
      </c>
      <c r="K129" t="str">
        <f t="shared" si="8"/>
        <v>Good</v>
      </c>
      <c r="L129" s="10">
        <v>112959</v>
      </c>
      <c r="M129" s="10">
        <v>4500000</v>
      </c>
      <c r="N129" s="10">
        <v>27093116</v>
      </c>
      <c r="O129" s="6">
        <f t="shared" si="9"/>
        <v>22593116</v>
      </c>
      <c r="P129" s="10" t="str" cm="1">
        <f t="array" ref="P129">_xlfn.IFS(O129&lt;=0,"Flop",O129&lt;10000000,"Hit",O129&lt;=100000000,"Superhit",O129&gt;100000000,"Blockbuster")</f>
        <v>Superhit</v>
      </c>
      <c r="Q129" t="s">
        <v>486</v>
      </c>
      <c r="R129">
        <v>13</v>
      </c>
      <c r="S129" t="str">
        <f t="shared" si="10"/>
        <v xml:space="preserve">August </v>
      </c>
      <c r="T129" s="12" t="str">
        <f t="shared" si="11"/>
        <v xml:space="preserve"> 1982</v>
      </c>
      <c r="U129" s="8" t="str" cm="1">
        <f t="array" ref="U129">_xlfn.IFS(Q129&lt;1970,"Old is Gold",Q129&lt;=1980,"80's Movies",Q129&lt;=2000,"90's Movies",Q129&lt;=2020,"Mid Rang",Q129&gt;2020,"Latest")</f>
        <v>Latest</v>
      </c>
      <c r="V129" t="s">
        <v>487</v>
      </c>
    </row>
    <row r="130" spans="1:22" x14ac:dyDescent="0.3">
      <c r="A130" t="s">
        <v>488</v>
      </c>
      <c r="B130" t="s">
        <v>489</v>
      </c>
      <c r="C130" t="s">
        <v>489</v>
      </c>
      <c r="D130" s="6">
        <v>93</v>
      </c>
      <c r="E130" s="6" t="str">
        <f t="shared" ref="E130:E193" si="12">IF(D130&lt;90,"Short",IF(D130&lt;=120,"Medium","Long"))</f>
        <v>Medium</v>
      </c>
      <c r="F130" s="4">
        <f t="shared" ref="F130:F193" si="13">D130/60</f>
        <v>1.55</v>
      </c>
      <c r="G130" s="8" t="s">
        <v>7406</v>
      </c>
      <c r="H130" t="s">
        <v>10887</v>
      </c>
      <c r="I130" t="s">
        <v>5170</v>
      </c>
      <c r="J130">
        <v>7.7</v>
      </c>
      <c r="K130" t="str">
        <f t="shared" ref="K130:K193" si="14">IF(J130&gt;=8,"Excellent",IF(J130&gt;=7,"Good",IF(J130&gt;=6,"Average","Poor")))</f>
        <v>Good</v>
      </c>
      <c r="L130" s="10">
        <v>268737</v>
      </c>
      <c r="M130" s="10">
        <v>15000000</v>
      </c>
      <c r="N130" s="10">
        <v>125212904</v>
      </c>
      <c r="O130" s="6">
        <f t="shared" ref="O130:O193" si="15">N130-M130</f>
        <v>110212904</v>
      </c>
      <c r="P130" s="10" t="str" cm="1">
        <f t="array" ref="P130">_xlfn.IFS(O130&lt;=0,"Flop",O130&lt;10000000,"Hit",O130&lt;=100000000,"Superhit",O130&gt;100000000,"Blockbuster")</f>
        <v>Blockbuster</v>
      </c>
      <c r="Q130" t="s">
        <v>490</v>
      </c>
      <c r="R130">
        <v>22</v>
      </c>
      <c r="S130" t="str">
        <f t="shared" ref="S130:S193" si="16">LEFT(Q130,SEARCH(" ",Q130))</f>
        <v xml:space="preserve">October </v>
      </c>
      <c r="T130" s="12" t="str">
        <f t="shared" ref="T130:T193" si="17">RIGHT(Q130,5)</f>
        <v xml:space="preserve"> 1982</v>
      </c>
      <c r="U130" s="8" t="str" cm="1">
        <f t="array" ref="U130">_xlfn.IFS(Q130&lt;1970,"Old is Gold",Q130&lt;=1980,"80's Movies",Q130&lt;=2000,"90's Movies",Q130&lt;=2020,"Mid Rang",Q130&gt;2020,"Latest")</f>
        <v>Latest</v>
      </c>
      <c r="V130" t="s">
        <v>491</v>
      </c>
    </row>
    <row r="131" spans="1:22" x14ac:dyDescent="0.3">
      <c r="A131" t="s">
        <v>492</v>
      </c>
      <c r="B131" t="s">
        <v>493</v>
      </c>
      <c r="C131" t="s">
        <v>494</v>
      </c>
      <c r="D131" s="6">
        <v>95</v>
      </c>
      <c r="E131" s="6" t="str">
        <f t="shared" si="12"/>
        <v>Medium</v>
      </c>
      <c r="F131" s="4">
        <f t="shared" si="13"/>
        <v>1.5833333333333333</v>
      </c>
      <c r="G131" s="8" t="s">
        <v>105</v>
      </c>
      <c r="H131" t="s">
        <v>5170</v>
      </c>
      <c r="I131" t="s">
        <v>10899</v>
      </c>
      <c r="J131">
        <v>5.6</v>
      </c>
      <c r="K131" t="str">
        <f t="shared" si="14"/>
        <v>Poor</v>
      </c>
      <c r="L131" s="10">
        <v>59141</v>
      </c>
      <c r="M131" s="10">
        <v>2300000</v>
      </c>
      <c r="N131" s="10">
        <v>36690067</v>
      </c>
      <c r="O131" s="6">
        <f t="shared" si="15"/>
        <v>34390067</v>
      </c>
      <c r="P131" s="10" t="str" cm="1">
        <f t="array" ref="P131">_xlfn.IFS(O131&lt;=0,"Flop",O131&lt;10000000,"Hit",O131&lt;=100000000,"Superhit",O131&gt;100000000,"Blockbuster")</f>
        <v>Superhit</v>
      </c>
      <c r="Q131" t="s">
        <v>486</v>
      </c>
      <c r="R131">
        <v>13</v>
      </c>
      <c r="S131" t="str">
        <f t="shared" si="16"/>
        <v xml:space="preserve">August </v>
      </c>
      <c r="T131" s="12" t="str">
        <f t="shared" si="17"/>
        <v xml:space="preserve"> 1982</v>
      </c>
      <c r="U131" s="8" t="str" cm="1">
        <f t="array" ref="U131">_xlfn.IFS(Q131&lt;1970,"Old is Gold",Q131&lt;=1980,"80's Movies",Q131&lt;=2000,"90's Movies",Q131&lt;=2020,"Mid Rang",Q131&gt;2020,"Latest")</f>
        <v>Latest</v>
      </c>
      <c r="V131" t="s">
        <v>438</v>
      </c>
    </row>
    <row r="132" spans="1:22" x14ac:dyDescent="0.3">
      <c r="A132" t="s">
        <v>495</v>
      </c>
      <c r="B132" t="s">
        <v>496</v>
      </c>
      <c r="C132" t="s">
        <v>496</v>
      </c>
      <c r="D132" s="6">
        <v>191</v>
      </c>
      <c r="E132" s="6" t="str">
        <f t="shared" si="12"/>
        <v>Long</v>
      </c>
      <c r="F132" s="4">
        <f t="shared" si="13"/>
        <v>3.1833333333333331</v>
      </c>
      <c r="G132" s="8" t="s">
        <v>10889</v>
      </c>
      <c r="H132" t="s">
        <v>190</v>
      </c>
      <c r="I132" t="s">
        <v>10896</v>
      </c>
      <c r="J132">
        <v>8</v>
      </c>
      <c r="K132" t="str">
        <f t="shared" si="14"/>
        <v>Excellent</v>
      </c>
      <c r="L132" s="10">
        <v>238002</v>
      </c>
      <c r="M132" s="10">
        <v>22000000</v>
      </c>
      <c r="N132" s="10">
        <v>52767889</v>
      </c>
      <c r="O132" s="6">
        <f t="shared" si="15"/>
        <v>30767889</v>
      </c>
      <c r="P132" s="10" t="str" cm="1">
        <f t="array" ref="P132">_xlfn.IFS(O132&lt;=0,"Flop",O132&lt;10000000,"Hit",O132&lt;=100000000,"Superhit",O132&gt;100000000,"Blockbuster")</f>
        <v>Superhit</v>
      </c>
      <c r="Q132" t="s">
        <v>497</v>
      </c>
      <c r="R132">
        <v>30</v>
      </c>
      <c r="S132" t="str">
        <f t="shared" si="16"/>
        <v xml:space="preserve">November </v>
      </c>
      <c r="T132" s="12" t="str">
        <f t="shared" si="17"/>
        <v xml:space="preserve"> 1982</v>
      </c>
      <c r="U132" s="8" t="str" cm="1">
        <f t="array" ref="U132">_xlfn.IFS(Q132&lt;1970,"Old is Gold",Q132&lt;=1980,"80's Movies",Q132&lt;=2000,"90's Movies",Q132&lt;=2020,"Mid Rang",Q132&gt;2020,"Latest")</f>
        <v>Latest</v>
      </c>
      <c r="V132" t="s">
        <v>249</v>
      </c>
    </row>
    <row r="133" spans="1:22" x14ac:dyDescent="0.3">
      <c r="A133" t="s">
        <v>498</v>
      </c>
      <c r="B133" t="s">
        <v>499</v>
      </c>
      <c r="C133" t="s">
        <v>499</v>
      </c>
      <c r="D133" s="6">
        <v>124</v>
      </c>
      <c r="E133" s="6" t="str">
        <f t="shared" si="12"/>
        <v>Long</v>
      </c>
      <c r="F133" s="4">
        <f t="shared" si="13"/>
        <v>2.0666666666666669</v>
      </c>
      <c r="G133" s="8" t="s">
        <v>190</v>
      </c>
      <c r="H133" t="s">
        <v>10886</v>
      </c>
      <c r="I133" t="s">
        <v>10899</v>
      </c>
      <c r="J133">
        <v>7</v>
      </c>
      <c r="K133" t="str">
        <f t="shared" si="14"/>
        <v>Good</v>
      </c>
      <c r="L133" s="10">
        <v>60628</v>
      </c>
      <c r="M133" s="10">
        <v>7500000</v>
      </c>
      <c r="N133" s="10">
        <v>129795554</v>
      </c>
      <c r="O133" s="6">
        <f t="shared" si="15"/>
        <v>122295554</v>
      </c>
      <c r="P133" s="10" t="str" cm="1">
        <f t="array" ref="P133">_xlfn.IFS(O133&lt;=0,"Flop",O133&lt;10000000,"Hit",O133&lt;=100000000,"Superhit",O133&gt;100000000,"Blockbuster")</f>
        <v>Blockbuster</v>
      </c>
      <c r="Q133" t="s">
        <v>500</v>
      </c>
      <c r="R133">
        <v>28</v>
      </c>
      <c r="S133" t="str">
        <f t="shared" si="16"/>
        <v xml:space="preserve">July </v>
      </c>
      <c r="T133" s="12" t="str">
        <f t="shared" si="17"/>
        <v xml:space="preserve"> 1982</v>
      </c>
      <c r="U133" s="8" t="str" cm="1">
        <f t="array" ref="U133">_xlfn.IFS(Q133&lt;1970,"Old is Gold",Q133&lt;=1980,"80's Movies",Q133&lt;=2000,"90's Movies",Q133&lt;=2020,"Mid Rang",Q133&gt;2020,"Latest")</f>
        <v>Latest</v>
      </c>
      <c r="V133" t="s">
        <v>501</v>
      </c>
    </row>
    <row r="134" spans="1:22" x14ac:dyDescent="0.3">
      <c r="A134" t="s">
        <v>502</v>
      </c>
      <c r="B134" t="s">
        <v>503</v>
      </c>
      <c r="C134" t="s">
        <v>503</v>
      </c>
      <c r="D134" s="6">
        <v>114</v>
      </c>
      <c r="E134" s="6" t="str">
        <f t="shared" si="12"/>
        <v>Medium</v>
      </c>
      <c r="F134" s="4">
        <f t="shared" si="13"/>
        <v>1.9</v>
      </c>
      <c r="G134" s="8" t="s">
        <v>105</v>
      </c>
      <c r="H134" t="s">
        <v>5170</v>
      </c>
      <c r="I134" t="s">
        <v>10899</v>
      </c>
      <c r="J134">
        <v>7.3</v>
      </c>
      <c r="K134" t="str">
        <f t="shared" si="14"/>
        <v>Good</v>
      </c>
      <c r="L134" s="10">
        <v>176246</v>
      </c>
      <c r="M134" s="10">
        <v>10700000</v>
      </c>
      <c r="N134" s="10">
        <v>77229971</v>
      </c>
      <c r="O134" s="6">
        <f t="shared" si="15"/>
        <v>66529971</v>
      </c>
      <c r="P134" s="10" t="str" cm="1">
        <f t="array" ref="P134">_xlfn.IFS(O134&lt;=0,"Flop",O134&lt;10000000,"Hit",O134&lt;=100000000,"Superhit",O134&gt;100000000,"Blockbuster")</f>
        <v>Superhit</v>
      </c>
      <c r="Q134" t="s">
        <v>504</v>
      </c>
      <c r="R134">
        <v>21</v>
      </c>
      <c r="S134" t="str">
        <f t="shared" si="16"/>
        <v xml:space="preserve">May </v>
      </c>
      <c r="T134" s="12" t="str">
        <f t="shared" si="17"/>
        <v xml:space="preserve"> 1982</v>
      </c>
      <c r="U134" s="8" t="str" cm="1">
        <f t="array" ref="U134">_xlfn.IFS(Q134&lt;1970,"Old is Gold",Q134&lt;=1980,"80's Movies",Q134&lt;=2000,"90's Movies",Q134&lt;=2020,"Mid Rang",Q134&gt;2020,"Latest")</f>
        <v>Latest</v>
      </c>
      <c r="V134" t="s">
        <v>169</v>
      </c>
    </row>
    <row r="135" spans="1:22" x14ac:dyDescent="0.3">
      <c r="A135" t="s">
        <v>505</v>
      </c>
      <c r="B135" t="s">
        <v>506</v>
      </c>
      <c r="C135" t="s">
        <v>506</v>
      </c>
      <c r="D135" s="6">
        <v>99</v>
      </c>
      <c r="E135" s="6" t="str">
        <f t="shared" si="12"/>
        <v>Medium</v>
      </c>
      <c r="F135" s="4">
        <f t="shared" si="13"/>
        <v>1.65</v>
      </c>
      <c r="G135" s="8" t="s">
        <v>190</v>
      </c>
      <c r="H135" t="s">
        <v>10897</v>
      </c>
      <c r="I135" t="s">
        <v>10899</v>
      </c>
      <c r="J135">
        <v>6.8</v>
      </c>
      <c r="K135" t="str">
        <f t="shared" si="14"/>
        <v>Average</v>
      </c>
      <c r="L135" s="10">
        <v>206636</v>
      </c>
      <c r="M135" s="10">
        <v>17000000</v>
      </c>
      <c r="N135" s="10">
        <v>125052686</v>
      </c>
      <c r="O135" s="6">
        <f t="shared" si="15"/>
        <v>108052686</v>
      </c>
      <c r="P135" s="10" t="str" cm="1">
        <f t="array" ref="P135">_xlfn.IFS(O135&lt;=0,"Flop",O135&lt;10000000,"Hit",O135&lt;=100000000,"Superhit",O135&gt;100000000,"Blockbuster")</f>
        <v>Blockbuster</v>
      </c>
      <c r="Q135" t="s">
        <v>507</v>
      </c>
      <c r="R135">
        <v>24</v>
      </c>
      <c r="S135" t="str">
        <f t="shared" si="16"/>
        <v xml:space="preserve">May </v>
      </c>
      <c r="T135" s="12" t="str">
        <f t="shared" si="17"/>
        <v xml:space="preserve"> 1982</v>
      </c>
      <c r="U135" s="8" t="str" cm="1">
        <f t="array" ref="U135">_xlfn.IFS(Q135&lt;1970,"Old is Gold",Q135&lt;=1980,"80's Movies",Q135&lt;=2000,"90's Movies",Q135&lt;=2020,"Mid Rang",Q135&gt;2020,"Latest")</f>
        <v>Latest</v>
      </c>
      <c r="V135" t="s">
        <v>345</v>
      </c>
    </row>
    <row r="136" spans="1:22" x14ac:dyDescent="0.3">
      <c r="A136" t="s">
        <v>508</v>
      </c>
      <c r="B136" t="s">
        <v>509</v>
      </c>
      <c r="C136" t="s">
        <v>509</v>
      </c>
      <c r="D136" s="6">
        <v>150</v>
      </c>
      <c r="E136" s="6" t="str">
        <f t="shared" si="12"/>
        <v>Long</v>
      </c>
      <c r="F136" s="4">
        <f t="shared" si="13"/>
        <v>2.5</v>
      </c>
      <c r="G136" s="8" t="s">
        <v>190</v>
      </c>
      <c r="H136" t="s">
        <v>10886</v>
      </c>
      <c r="I136" t="s">
        <v>10899</v>
      </c>
      <c r="J136">
        <v>7.5</v>
      </c>
      <c r="K136" t="str">
        <f t="shared" si="14"/>
        <v>Good</v>
      </c>
      <c r="L136" s="10">
        <v>51466</v>
      </c>
      <c r="M136" s="10">
        <v>12000000</v>
      </c>
      <c r="N136" s="10">
        <v>30036166</v>
      </c>
      <c r="O136" s="6">
        <f t="shared" si="15"/>
        <v>18036166</v>
      </c>
      <c r="P136" s="10" t="str" cm="1">
        <f t="array" ref="P136">_xlfn.IFS(O136&lt;=0,"Flop",O136&lt;10000000,"Hit",O136&lt;=100000000,"Superhit",O136&gt;100000000,"Blockbuster")</f>
        <v>Superhit</v>
      </c>
      <c r="Q136" t="s">
        <v>458</v>
      </c>
      <c r="R136">
        <v>8</v>
      </c>
      <c r="S136" t="str">
        <f t="shared" si="16"/>
        <v xml:space="preserve">December </v>
      </c>
      <c r="T136" s="12" t="str">
        <f t="shared" si="17"/>
        <v xml:space="preserve"> 1982</v>
      </c>
      <c r="U136" s="8" t="str" cm="1">
        <f t="array" ref="U136">_xlfn.IFS(Q136&lt;1970,"Old is Gold",Q136&lt;=1980,"80's Movies",Q136&lt;=2000,"90's Movies",Q136&lt;=2020,"Mid Rang",Q136&gt;2020,"Latest")</f>
        <v>Latest</v>
      </c>
      <c r="V136" t="s">
        <v>204</v>
      </c>
    </row>
    <row r="137" spans="1:22" x14ac:dyDescent="0.3">
      <c r="A137" t="s">
        <v>510</v>
      </c>
      <c r="B137" t="s">
        <v>511</v>
      </c>
      <c r="C137" t="s">
        <v>511</v>
      </c>
      <c r="D137" s="6">
        <v>113</v>
      </c>
      <c r="E137" s="6" t="str">
        <f t="shared" si="12"/>
        <v>Medium</v>
      </c>
      <c r="F137" s="4">
        <f t="shared" si="13"/>
        <v>1.8833333333333333</v>
      </c>
      <c r="G137" s="8" t="s">
        <v>7406</v>
      </c>
      <c r="H137" t="s">
        <v>10887</v>
      </c>
      <c r="I137" t="s">
        <v>10890</v>
      </c>
      <c r="J137">
        <v>7.7</v>
      </c>
      <c r="K137" t="str">
        <f t="shared" si="14"/>
        <v>Good</v>
      </c>
      <c r="L137" s="10">
        <v>127336</v>
      </c>
      <c r="M137" s="10">
        <v>11200000</v>
      </c>
      <c r="N137" s="10">
        <v>79818511</v>
      </c>
      <c r="O137" s="6">
        <f t="shared" si="15"/>
        <v>68618511</v>
      </c>
      <c r="P137" s="10" t="str" cm="1">
        <f t="array" ref="P137">_xlfn.IFS(O137&lt;=0,"Flop",O137&lt;10000000,"Hit",O137&lt;=100000000,"Superhit",O137&gt;100000000,"Blockbuster")</f>
        <v>Superhit</v>
      </c>
      <c r="Q137" t="s">
        <v>512</v>
      </c>
      <c r="R137">
        <v>4</v>
      </c>
      <c r="S137" t="str">
        <f t="shared" si="16"/>
        <v xml:space="preserve">June </v>
      </c>
      <c r="T137" s="12" t="str">
        <f t="shared" si="17"/>
        <v xml:space="preserve"> 1982</v>
      </c>
      <c r="U137" s="8" t="str" cm="1">
        <f t="array" ref="U137">_xlfn.IFS(Q137&lt;1970,"Old is Gold",Q137&lt;=1980,"80's Movies",Q137&lt;=2000,"90's Movies",Q137&lt;=2020,"Mid Rang",Q137&gt;2020,"Latest")</f>
        <v>Latest</v>
      </c>
      <c r="V137" t="s">
        <v>513</v>
      </c>
    </row>
    <row r="138" spans="1:22" x14ac:dyDescent="0.3">
      <c r="A138" t="s">
        <v>514</v>
      </c>
      <c r="B138" t="s">
        <v>515</v>
      </c>
      <c r="C138" t="s">
        <v>515</v>
      </c>
      <c r="D138" s="6">
        <v>109</v>
      </c>
      <c r="E138" s="6" t="str">
        <f t="shared" si="12"/>
        <v>Medium</v>
      </c>
      <c r="F138" s="4">
        <f t="shared" si="13"/>
        <v>1.8166666666666667</v>
      </c>
      <c r="G138" s="8" t="s">
        <v>105</v>
      </c>
      <c r="H138" t="s">
        <v>10895</v>
      </c>
      <c r="I138" t="s">
        <v>10890</v>
      </c>
      <c r="J138">
        <v>8.1999999999999993</v>
      </c>
      <c r="K138" t="str">
        <f t="shared" si="14"/>
        <v>Excellent</v>
      </c>
      <c r="L138" s="10">
        <v>453053</v>
      </c>
      <c r="M138" s="10">
        <v>15000000</v>
      </c>
      <c r="N138" s="10">
        <v>19634641</v>
      </c>
      <c r="O138" s="6">
        <f t="shared" si="15"/>
        <v>4634641</v>
      </c>
      <c r="P138" s="10" t="str" cm="1">
        <f t="array" ref="P138">_xlfn.IFS(O138&lt;=0,"Flop",O138&lt;10000000,"Hit",O138&lt;=100000000,"Superhit",O138&gt;100000000,"Blockbuster")</f>
        <v>Hit</v>
      </c>
      <c r="Q138" t="s">
        <v>465</v>
      </c>
      <c r="R138">
        <v>25</v>
      </c>
      <c r="S138" t="str">
        <f t="shared" si="16"/>
        <v xml:space="preserve">June </v>
      </c>
      <c r="T138" s="12" t="str">
        <f t="shared" si="17"/>
        <v xml:space="preserve"> 1982</v>
      </c>
      <c r="U138" s="8" t="str" cm="1">
        <f t="array" ref="U138">_xlfn.IFS(Q138&lt;1970,"Old is Gold",Q138&lt;=1980,"80's Movies",Q138&lt;=2000,"90's Movies",Q138&lt;=2020,"Mid Rang",Q138&gt;2020,"Latest")</f>
        <v>Latest</v>
      </c>
      <c r="V138" t="s">
        <v>208</v>
      </c>
    </row>
    <row r="139" spans="1:22" x14ac:dyDescent="0.3">
      <c r="A139" t="s">
        <v>516</v>
      </c>
      <c r="B139" t="s">
        <v>517</v>
      </c>
      <c r="C139" t="s">
        <v>517</v>
      </c>
      <c r="D139" s="6">
        <v>116</v>
      </c>
      <c r="E139" s="6" t="str">
        <f t="shared" si="12"/>
        <v>Medium</v>
      </c>
      <c r="F139" s="4">
        <f t="shared" si="13"/>
        <v>1.9333333333333333</v>
      </c>
      <c r="G139" s="8" t="s">
        <v>172</v>
      </c>
      <c r="H139" t="s">
        <v>190</v>
      </c>
      <c r="I139" t="s">
        <v>10886</v>
      </c>
      <c r="J139">
        <v>7.4</v>
      </c>
      <c r="K139" t="str">
        <f t="shared" si="14"/>
        <v>Good</v>
      </c>
      <c r="L139" s="10">
        <v>112565</v>
      </c>
      <c r="M139" s="10">
        <v>21000000</v>
      </c>
      <c r="N139" s="10">
        <v>177200271</v>
      </c>
      <c r="O139" s="6">
        <f t="shared" si="15"/>
        <v>156200271</v>
      </c>
      <c r="P139" s="10" t="str" cm="1">
        <f t="array" ref="P139">_xlfn.IFS(O139&lt;=0,"Flop",O139&lt;10000000,"Hit",O139&lt;=100000000,"Superhit",O139&gt;100000000,"Blockbuster")</f>
        <v>Blockbuster</v>
      </c>
      <c r="Q139" t="s">
        <v>518</v>
      </c>
      <c r="R139">
        <v>1</v>
      </c>
      <c r="S139" t="str">
        <f t="shared" si="16"/>
        <v xml:space="preserve">December </v>
      </c>
      <c r="T139" s="12" t="str">
        <f t="shared" si="17"/>
        <v xml:space="preserve"> 1982</v>
      </c>
      <c r="U139" s="8" t="str" cm="1">
        <f t="array" ref="U139">_xlfn.IFS(Q139&lt;1970,"Old is Gold",Q139&lt;=1980,"80's Movies",Q139&lt;=2000,"90's Movies",Q139&lt;=2020,"Mid Rang",Q139&gt;2020,"Latest")</f>
        <v>Latest</v>
      </c>
      <c r="V139" t="s">
        <v>200</v>
      </c>
    </row>
    <row r="140" spans="1:22" x14ac:dyDescent="0.3">
      <c r="A140" t="s">
        <v>519</v>
      </c>
      <c r="B140" t="s">
        <v>520</v>
      </c>
      <c r="C140" t="s">
        <v>520</v>
      </c>
      <c r="D140" s="6">
        <v>96</v>
      </c>
      <c r="E140" s="6" t="str">
        <f t="shared" si="12"/>
        <v>Medium</v>
      </c>
      <c r="F140" s="4">
        <f t="shared" si="13"/>
        <v>1.6</v>
      </c>
      <c r="G140" s="8" t="s">
        <v>7406</v>
      </c>
      <c r="H140" t="s">
        <v>10887</v>
      </c>
      <c r="I140" t="s">
        <v>10890</v>
      </c>
      <c r="J140">
        <v>6.7</v>
      </c>
      <c r="K140" t="str">
        <f t="shared" si="14"/>
        <v>Average</v>
      </c>
      <c r="L140" s="10">
        <v>127099</v>
      </c>
      <c r="M140" s="10">
        <v>17000000</v>
      </c>
      <c r="N140" s="10">
        <v>33000525</v>
      </c>
      <c r="O140" s="6">
        <f t="shared" si="15"/>
        <v>16000525</v>
      </c>
      <c r="P140" s="10" t="str" cm="1">
        <f t="array" ref="P140">_xlfn.IFS(O140&lt;=0,"Flop",O140&lt;10000000,"Hit",O140&lt;=100000000,"Superhit",O140&gt;100000000,"Blockbuster")</f>
        <v>Superhit</v>
      </c>
      <c r="Q140" t="s">
        <v>521</v>
      </c>
      <c r="R140">
        <v>9</v>
      </c>
      <c r="S140" t="str">
        <f t="shared" si="16"/>
        <v xml:space="preserve">July </v>
      </c>
      <c r="T140" s="12" t="str">
        <f t="shared" si="17"/>
        <v xml:space="preserve"> 1982</v>
      </c>
      <c r="U140" s="8" t="str" cm="1">
        <f t="array" ref="U140">_xlfn.IFS(Q140&lt;1970,"Old is Gold",Q140&lt;=1980,"80's Movies",Q140&lt;=2000,"90's Movies",Q140&lt;=2020,"Mid Rang",Q140&gt;2020,"Latest")</f>
        <v>Latest</v>
      </c>
      <c r="V140" t="s">
        <v>522</v>
      </c>
    </row>
    <row r="141" spans="1:22" x14ac:dyDescent="0.3">
      <c r="A141" t="s">
        <v>523</v>
      </c>
      <c r="B141" t="s">
        <v>524</v>
      </c>
      <c r="C141" t="s">
        <v>524</v>
      </c>
      <c r="D141" s="6">
        <v>110</v>
      </c>
      <c r="E141" s="6" t="str">
        <f t="shared" si="12"/>
        <v>Medium</v>
      </c>
      <c r="F141" s="4">
        <f t="shared" si="13"/>
        <v>1.8333333333333333</v>
      </c>
      <c r="G141" s="8" t="s">
        <v>105</v>
      </c>
      <c r="H141" t="s">
        <v>5170</v>
      </c>
      <c r="I141" t="s">
        <v>10899</v>
      </c>
      <c r="J141">
        <v>6.7</v>
      </c>
      <c r="K141" t="str">
        <f t="shared" si="14"/>
        <v>Average</v>
      </c>
      <c r="L141" s="10">
        <v>90191</v>
      </c>
      <c r="M141" s="10">
        <v>9700000</v>
      </c>
      <c r="N141" s="10">
        <v>21042514</v>
      </c>
      <c r="O141" s="6">
        <f t="shared" si="15"/>
        <v>11342514</v>
      </c>
      <c r="P141" s="10" t="str" cm="1">
        <f t="array" ref="P141">_xlfn.IFS(O141&lt;=0,"Flop",O141&lt;10000000,"Hit",O141&lt;=100000000,"Superhit",O141&gt;100000000,"Blockbuster")</f>
        <v>Superhit</v>
      </c>
      <c r="Q141" t="s">
        <v>525</v>
      </c>
      <c r="R141">
        <v>9</v>
      </c>
      <c r="S141" t="str">
        <f t="shared" si="16"/>
        <v xml:space="preserve">December </v>
      </c>
      <c r="T141" s="12" t="str">
        <f t="shared" si="17"/>
        <v xml:space="preserve"> 1983</v>
      </c>
      <c r="U141" s="8" t="str" cm="1">
        <f t="array" ref="U141">_xlfn.IFS(Q141&lt;1970,"Old is Gold",Q141&lt;=1980,"80's Movies",Q141&lt;=2000,"90's Movies",Q141&lt;=2020,"Mid Rang",Q141&gt;2020,"Latest")</f>
        <v>Latest</v>
      </c>
      <c r="V141" t="s">
        <v>208</v>
      </c>
    </row>
    <row r="142" spans="1:22" x14ac:dyDescent="0.3">
      <c r="A142" t="s">
        <v>526</v>
      </c>
      <c r="B142" t="s">
        <v>527</v>
      </c>
      <c r="C142" t="s">
        <v>527</v>
      </c>
      <c r="D142" s="6">
        <v>93</v>
      </c>
      <c r="E142" s="6" t="str">
        <f t="shared" si="12"/>
        <v>Medium</v>
      </c>
      <c r="F142" s="4">
        <f t="shared" si="13"/>
        <v>1.55</v>
      </c>
      <c r="G142" s="8" t="s">
        <v>172</v>
      </c>
      <c r="H142" t="s">
        <v>10892</v>
      </c>
      <c r="I142" t="s">
        <v>10899</v>
      </c>
      <c r="J142">
        <v>7.9</v>
      </c>
      <c r="K142" t="str">
        <f t="shared" si="14"/>
        <v>Good</v>
      </c>
      <c r="L142" s="10">
        <v>162232</v>
      </c>
      <c r="M142" s="10">
        <v>3300000</v>
      </c>
      <c r="N142" s="10">
        <v>20791649</v>
      </c>
      <c r="O142" s="6">
        <f t="shared" si="15"/>
        <v>17491649</v>
      </c>
      <c r="P142" s="10" t="str" cm="1">
        <f t="array" ref="P142">_xlfn.IFS(O142&lt;=0,"Flop",O142&lt;10000000,"Hit",O142&lt;=100000000,"Superhit",O142&gt;100000000,"Blockbuster")</f>
        <v>Superhit</v>
      </c>
      <c r="Q142" t="s">
        <v>528</v>
      </c>
      <c r="R142">
        <v>18</v>
      </c>
      <c r="S142" t="str">
        <f t="shared" si="16"/>
        <v xml:space="preserve">November </v>
      </c>
      <c r="T142" s="12" t="str">
        <f t="shared" si="17"/>
        <v xml:space="preserve"> 1983</v>
      </c>
      <c r="U142" s="8" t="str" cm="1">
        <f t="array" ref="U142">_xlfn.IFS(Q142&lt;1970,"Old is Gold",Q142&lt;=1980,"80's Movies",Q142&lt;=2000,"90's Movies",Q142&lt;=2020,"Mid Rang",Q142&gt;2020,"Latest")</f>
        <v>Latest</v>
      </c>
      <c r="V142" t="s">
        <v>529</v>
      </c>
    </row>
    <row r="143" spans="1:22" x14ac:dyDescent="0.3">
      <c r="A143" t="s">
        <v>530</v>
      </c>
      <c r="B143" t="s">
        <v>531</v>
      </c>
      <c r="C143" t="s">
        <v>531</v>
      </c>
      <c r="D143" s="6">
        <v>103</v>
      </c>
      <c r="E143" s="6" t="str">
        <f t="shared" si="12"/>
        <v>Medium</v>
      </c>
      <c r="F143" s="4">
        <f t="shared" si="13"/>
        <v>1.7166666666666666</v>
      </c>
      <c r="G143" s="8" t="s">
        <v>190</v>
      </c>
      <c r="H143" t="s">
        <v>105</v>
      </c>
      <c r="I143" t="s">
        <v>10890</v>
      </c>
      <c r="J143">
        <v>7.2</v>
      </c>
      <c r="K143" t="str">
        <f t="shared" si="14"/>
        <v>Good</v>
      </c>
      <c r="L143" s="10">
        <v>75398</v>
      </c>
      <c r="M143" s="10">
        <v>10000000</v>
      </c>
      <c r="N143" s="10">
        <v>20766616</v>
      </c>
      <c r="O143" s="6">
        <f t="shared" si="15"/>
        <v>10766616</v>
      </c>
      <c r="P143" s="10" t="str" cm="1">
        <f t="array" ref="P143">_xlfn.IFS(O143&lt;=0,"Flop",O143&lt;10000000,"Hit",O143&lt;=100000000,"Superhit",O143&gt;100000000,"Blockbuster")</f>
        <v>Superhit</v>
      </c>
      <c r="Q143" t="s">
        <v>532</v>
      </c>
      <c r="R143">
        <v>21</v>
      </c>
      <c r="S143" t="str">
        <f t="shared" si="16"/>
        <v xml:space="preserve">October </v>
      </c>
      <c r="T143" s="12" t="str">
        <f t="shared" si="17"/>
        <v xml:space="preserve"> 1983</v>
      </c>
      <c r="U143" s="8" t="str" cm="1">
        <f t="array" ref="U143">_xlfn.IFS(Q143&lt;1970,"Old is Gold",Q143&lt;=1980,"80's Movies",Q143&lt;=2000,"90's Movies",Q143&lt;=2020,"Mid Rang",Q143&gt;2020,"Latest")</f>
        <v>Latest</v>
      </c>
      <c r="V143" t="s">
        <v>533</v>
      </c>
    </row>
    <row r="144" spans="1:22" x14ac:dyDescent="0.3">
      <c r="A144" t="s">
        <v>534</v>
      </c>
      <c r="B144" t="s">
        <v>535</v>
      </c>
      <c r="C144" t="s">
        <v>535</v>
      </c>
      <c r="D144" s="6">
        <v>95</v>
      </c>
      <c r="E144" s="6" t="str">
        <f t="shared" si="12"/>
        <v>Medium</v>
      </c>
      <c r="F144" s="4">
        <f t="shared" si="13"/>
        <v>1.5833333333333333</v>
      </c>
      <c r="G144" s="8" t="s">
        <v>190</v>
      </c>
      <c r="H144" t="s">
        <v>10894</v>
      </c>
      <c r="I144" t="s">
        <v>10886</v>
      </c>
      <c r="J144">
        <v>6.2</v>
      </c>
      <c r="K144" t="str">
        <f t="shared" si="14"/>
        <v>Average</v>
      </c>
      <c r="L144" s="10">
        <v>58086</v>
      </c>
      <c r="M144" s="10">
        <v>7500000</v>
      </c>
      <c r="N144" s="10">
        <v>92921203</v>
      </c>
      <c r="O144" s="6">
        <f t="shared" si="15"/>
        <v>85421203</v>
      </c>
      <c r="P144" s="10" t="str" cm="1">
        <f t="array" ref="P144">_xlfn.IFS(O144&lt;=0,"Flop",O144&lt;10000000,"Hit",O144&lt;=100000000,"Superhit",O144&gt;100000000,"Blockbuster")</f>
        <v>Superhit</v>
      </c>
      <c r="Q144" t="s">
        <v>536</v>
      </c>
      <c r="R144">
        <v>15</v>
      </c>
      <c r="S144" t="str">
        <f t="shared" si="16"/>
        <v xml:space="preserve">April </v>
      </c>
      <c r="T144" s="12" t="str">
        <f t="shared" si="17"/>
        <v xml:space="preserve"> 1983</v>
      </c>
      <c r="U144" s="8" t="str" cm="1">
        <f t="array" ref="U144">_xlfn.IFS(Q144&lt;1970,"Old is Gold",Q144&lt;=1980,"80's Movies",Q144&lt;=2000,"90's Movies",Q144&lt;=2020,"Mid Rang",Q144&gt;2020,"Latest")</f>
        <v>Latest</v>
      </c>
      <c r="V144" t="s">
        <v>537</v>
      </c>
    </row>
    <row r="145" spans="1:22" x14ac:dyDescent="0.3">
      <c r="A145" t="s">
        <v>538</v>
      </c>
      <c r="B145" t="s">
        <v>539</v>
      </c>
      <c r="C145" t="s">
        <v>539</v>
      </c>
      <c r="D145" s="6">
        <v>98</v>
      </c>
      <c r="E145" s="6" t="str">
        <f t="shared" si="12"/>
        <v>Medium</v>
      </c>
      <c r="F145" s="4">
        <f t="shared" si="13"/>
        <v>1.6333333333333333</v>
      </c>
      <c r="G145" s="8" t="s">
        <v>105</v>
      </c>
      <c r="H145" t="s">
        <v>10895</v>
      </c>
      <c r="I145" t="s">
        <v>10890</v>
      </c>
      <c r="J145">
        <v>5.0999999999999996</v>
      </c>
      <c r="K145" t="str">
        <f t="shared" si="14"/>
        <v>Poor</v>
      </c>
      <c r="L145" s="10">
        <v>59842</v>
      </c>
      <c r="M145" s="10">
        <v>2500000</v>
      </c>
      <c r="N145" s="10">
        <v>14400000</v>
      </c>
      <c r="O145" s="6">
        <f t="shared" si="15"/>
        <v>11900000</v>
      </c>
      <c r="P145" s="10" t="str" cm="1">
        <f t="array" ref="P145">_xlfn.IFS(O145&lt;=0,"Flop",O145&lt;10000000,"Hit",O145&lt;=100000000,"Superhit",O145&gt;100000000,"Blockbuster")</f>
        <v>Superhit</v>
      </c>
      <c r="Q145" t="s">
        <v>490</v>
      </c>
      <c r="R145">
        <v>22</v>
      </c>
      <c r="S145" t="str">
        <f t="shared" si="16"/>
        <v xml:space="preserve">October </v>
      </c>
      <c r="T145" s="12" t="str">
        <f t="shared" si="17"/>
        <v xml:space="preserve"> 1982</v>
      </c>
      <c r="U145" s="8" t="str" cm="1">
        <f t="array" ref="U145">_xlfn.IFS(Q145&lt;1970,"Old is Gold",Q145&lt;=1980,"80's Movies",Q145&lt;=2000,"90's Movies",Q145&lt;=2020,"Mid Rang",Q145&gt;2020,"Latest")</f>
        <v>Latest</v>
      </c>
      <c r="V145" t="s">
        <v>540</v>
      </c>
    </row>
    <row r="146" spans="1:22" x14ac:dyDescent="0.3">
      <c r="A146" t="s">
        <v>541</v>
      </c>
      <c r="B146" t="s">
        <v>542</v>
      </c>
      <c r="C146" t="s">
        <v>542</v>
      </c>
      <c r="D146" s="6">
        <v>109</v>
      </c>
      <c r="E146" s="6" t="str">
        <f t="shared" si="12"/>
        <v>Medium</v>
      </c>
      <c r="F146" s="4">
        <f t="shared" si="13"/>
        <v>1.8166666666666667</v>
      </c>
      <c r="G146" s="8" t="s">
        <v>172</v>
      </c>
      <c r="H146" t="s">
        <v>10891</v>
      </c>
      <c r="I146" t="s">
        <v>190</v>
      </c>
      <c r="J146">
        <v>7.8</v>
      </c>
      <c r="K146" t="str">
        <f t="shared" si="14"/>
        <v>Good</v>
      </c>
      <c r="L146" s="10">
        <v>114576</v>
      </c>
      <c r="M146" s="10">
        <v>20000000</v>
      </c>
      <c r="N146" s="10">
        <v>2536242</v>
      </c>
      <c r="O146" s="6">
        <f t="shared" si="15"/>
        <v>-17463758</v>
      </c>
      <c r="P146" s="10" t="str" cm="1">
        <f t="array" ref="P146">_xlfn.IFS(O146&lt;=0,"Flop",O146&lt;10000000,"Hit",O146&lt;=100000000,"Superhit",O146&gt;100000000,"Blockbuster")</f>
        <v>Flop</v>
      </c>
      <c r="Q146" t="s">
        <v>543</v>
      </c>
      <c r="R146">
        <v>18</v>
      </c>
      <c r="S146" t="str">
        <f t="shared" si="16"/>
        <v xml:space="preserve">December </v>
      </c>
      <c r="T146" s="12" t="str">
        <f t="shared" si="17"/>
        <v xml:space="preserve"> 1982</v>
      </c>
      <c r="U146" s="8" t="str" cm="1">
        <f t="array" ref="U146">_xlfn.IFS(Q146&lt;1970,"Old is Gold",Q146&lt;=1980,"80's Movies",Q146&lt;=2000,"90's Movies",Q146&lt;=2020,"Mid Rang",Q146&gt;2020,"Latest")</f>
        <v>Latest</v>
      </c>
      <c r="V146" t="s">
        <v>113</v>
      </c>
    </row>
    <row r="147" spans="1:22" x14ac:dyDescent="0.3">
      <c r="A147" t="s">
        <v>544</v>
      </c>
      <c r="B147" t="s">
        <v>545</v>
      </c>
      <c r="C147" t="s">
        <v>545</v>
      </c>
      <c r="D147" s="6">
        <v>107</v>
      </c>
      <c r="E147" s="6" t="str">
        <f t="shared" si="12"/>
        <v>Medium</v>
      </c>
      <c r="F147" s="4">
        <f t="shared" si="13"/>
        <v>1.7833333333333334</v>
      </c>
      <c r="G147" s="8" t="s">
        <v>172</v>
      </c>
      <c r="H147" t="s">
        <v>10893</v>
      </c>
      <c r="I147" t="s">
        <v>10899</v>
      </c>
      <c r="J147">
        <v>7.5</v>
      </c>
      <c r="K147" t="str">
        <f t="shared" si="14"/>
        <v>Good</v>
      </c>
      <c r="L147" s="10">
        <v>123937</v>
      </c>
      <c r="M147" s="10">
        <v>9000000</v>
      </c>
      <c r="N147" s="10">
        <v>14949697</v>
      </c>
      <c r="O147" s="6">
        <f t="shared" si="15"/>
        <v>5949697</v>
      </c>
      <c r="P147" s="10" t="str" cm="1">
        <f t="array" ref="P147">_xlfn.IFS(O147&lt;=0,"Flop",O147&lt;10000000,"Hit",O147&lt;=100000000,"Superhit",O147&gt;100000000,"Blockbuster")</f>
        <v>Hit</v>
      </c>
      <c r="Q147" t="s">
        <v>546</v>
      </c>
      <c r="R147">
        <v>31</v>
      </c>
      <c r="S147" t="str">
        <f t="shared" si="16"/>
        <v xml:space="preserve">March </v>
      </c>
      <c r="T147" s="12" t="str">
        <f t="shared" si="17"/>
        <v xml:space="preserve"> 1983</v>
      </c>
      <c r="U147" s="8" t="str" cm="1">
        <f t="array" ref="U147">_xlfn.IFS(Q147&lt;1970,"Old is Gold",Q147&lt;=1980,"80's Movies",Q147&lt;=2000,"90's Movies",Q147&lt;=2020,"Mid Rang",Q147&gt;2020,"Latest")</f>
        <v>Latest</v>
      </c>
      <c r="V147" t="s">
        <v>331</v>
      </c>
    </row>
    <row r="148" spans="1:22" x14ac:dyDescent="0.3">
      <c r="A148" t="s">
        <v>547</v>
      </c>
      <c r="B148" t="s">
        <v>548</v>
      </c>
      <c r="C148" t="s">
        <v>548</v>
      </c>
      <c r="D148" s="6">
        <v>98</v>
      </c>
      <c r="E148" s="6" t="str">
        <f t="shared" si="12"/>
        <v>Medium</v>
      </c>
      <c r="F148" s="4">
        <f t="shared" si="13"/>
        <v>1.6333333333333333</v>
      </c>
      <c r="G148" s="8" t="s">
        <v>10887</v>
      </c>
      <c r="H148" t="s">
        <v>172</v>
      </c>
      <c r="I148" t="s">
        <v>10899</v>
      </c>
      <c r="J148">
        <v>7.3</v>
      </c>
      <c r="K148" t="str">
        <f t="shared" si="14"/>
        <v>Good</v>
      </c>
      <c r="L148" s="10">
        <v>117267</v>
      </c>
      <c r="M148" s="10">
        <v>15000000</v>
      </c>
      <c r="N148" s="10">
        <v>61418063</v>
      </c>
      <c r="O148" s="6">
        <f t="shared" si="15"/>
        <v>46418063</v>
      </c>
      <c r="P148" s="10" t="str" cm="1">
        <f t="array" ref="P148">_xlfn.IFS(O148&lt;=0,"Flop",O148&lt;10000000,"Hit",O148&lt;=100000000,"Superhit",O148&gt;100000000,"Blockbuster")</f>
        <v>Superhit</v>
      </c>
      <c r="Q148" t="s">
        <v>549</v>
      </c>
      <c r="R148">
        <v>29</v>
      </c>
      <c r="S148" t="str">
        <f t="shared" si="16"/>
        <v xml:space="preserve">July </v>
      </c>
      <c r="T148" s="12" t="str">
        <f t="shared" si="17"/>
        <v xml:space="preserve"> 1983</v>
      </c>
      <c r="U148" s="8" t="str" cm="1">
        <f t="array" ref="U148">_xlfn.IFS(Q148&lt;1970,"Old is Gold",Q148&lt;=1980,"80's Movies",Q148&lt;=2000,"90's Movies",Q148&lt;=2020,"Mid Rang",Q148&gt;2020,"Latest")</f>
        <v>Latest</v>
      </c>
      <c r="V148" t="s">
        <v>367</v>
      </c>
    </row>
    <row r="149" spans="1:22" x14ac:dyDescent="0.3">
      <c r="A149" t="s">
        <v>550</v>
      </c>
      <c r="B149" t="s">
        <v>551</v>
      </c>
      <c r="C149" t="s">
        <v>551</v>
      </c>
      <c r="D149" s="6">
        <v>134</v>
      </c>
      <c r="E149" s="6" t="str">
        <f t="shared" si="12"/>
        <v>Long</v>
      </c>
      <c r="F149" s="4">
        <f t="shared" si="13"/>
        <v>2.2333333333333334</v>
      </c>
      <c r="G149" s="8" t="s">
        <v>7406</v>
      </c>
      <c r="H149" t="s">
        <v>10887</v>
      </c>
      <c r="I149" t="s">
        <v>5170</v>
      </c>
      <c r="J149">
        <v>6.1</v>
      </c>
      <c r="K149" t="str">
        <f t="shared" si="14"/>
        <v>Average</v>
      </c>
      <c r="L149" s="10">
        <v>71639</v>
      </c>
      <c r="M149" s="10">
        <v>36000000</v>
      </c>
      <c r="N149" s="10">
        <v>55432841</v>
      </c>
      <c r="O149" s="6">
        <f t="shared" si="15"/>
        <v>19432841</v>
      </c>
      <c r="P149" s="10" t="str" cm="1">
        <f t="array" ref="P149">_xlfn.IFS(O149&lt;=0,"Flop",O149&lt;10000000,"Hit",O149&lt;=100000000,"Superhit",O149&gt;100000000,"Blockbuster")</f>
        <v>Superhit</v>
      </c>
      <c r="Q149" t="s">
        <v>552</v>
      </c>
      <c r="R149">
        <v>6</v>
      </c>
      <c r="S149" t="str">
        <f t="shared" si="16"/>
        <v xml:space="preserve">October </v>
      </c>
      <c r="T149" s="12" t="str">
        <f t="shared" si="17"/>
        <v xml:space="preserve"> 1983</v>
      </c>
      <c r="U149" s="8" t="str" cm="1">
        <f t="array" ref="U149">_xlfn.IFS(Q149&lt;1970,"Old is Gold",Q149&lt;=1980,"80's Movies",Q149&lt;=2000,"90's Movies",Q149&lt;=2020,"Mid Rang",Q149&gt;2020,"Latest")</f>
        <v>Latest</v>
      </c>
      <c r="V149" t="s">
        <v>374</v>
      </c>
    </row>
    <row r="150" spans="1:22" x14ac:dyDescent="0.3">
      <c r="A150" t="s">
        <v>553</v>
      </c>
      <c r="B150" t="s">
        <v>554</v>
      </c>
      <c r="C150" t="s">
        <v>554</v>
      </c>
      <c r="D150" s="6">
        <v>131</v>
      </c>
      <c r="E150" s="6" t="str">
        <f t="shared" si="12"/>
        <v>Long</v>
      </c>
      <c r="F150" s="4">
        <f t="shared" si="13"/>
        <v>2.1833333333333331</v>
      </c>
      <c r="G150" s="8" t="s">
        <v>7406</v>
      </c>
      <c r="H150" t="s">
        <v>10887</v>
      </c>
      <c r="I150" t="s">
        <v>5170</v>
      </c>
      <c r="J150">
        <v>6.5</v>
      </c>
      <c r="K150" t="str">
        <f t="shared" si="14"/>
        <v>Average</v>
      </c>
      <c r="L150" s="10">
        <v>110999</v>
      </c>
      <c r="M150" s="10">
        <v>27500000</v>
      </c>
      <c r="N150" s="10">
        <v>67917094</v>
      </c>
      <c r="O150" s="6">
        <f t="shared" si="15"/>
        <v>40417094</v>
      </c>
      <c r="P150" s="10" t="str" cm="1">
        <f t="array" ref="P150">_xlfn.IFS(O150&lt;=0,"Flop",O150&lt;10000000,"Hit",O150&lt;=100000000,"Superhit",O150&gt;100000000,"Blockbuster")</f>
        <v>Superhit</v>
      </c>
      <c r="Q150" t="s">
        <v>555</v>
      </c>
      <c r="R150">
        <v>6</v>
      </c>
      <c r="S150" t="str">
        <f t="shared" si="16"/>
        <v xml:space="preserve">June </v>
      </c>
      <c r="T150" s="12" t="str">
        <f t="shared" si="17"/>
        <v xml:space="preserve"> 1983</v>
      </c>
      <c r="U150" s="8" t="str" cm="1">
        <f t="array" ref="U150">_xlfn.IFS(Q150&lt;1970,"Old is Gold",Q150&lt;=1980,"80's Movies",Q150&lt;=2000,"90's Movies",Q150&lt;=2020,"Mid Rang",Q150&gt;2020,"Latest")</f>
        <v>Latest</v>
      </c>
      <c r="V150" t="s">
        <v>429</v>
      </c>
    </row>
    <row r="151" spans="1:22" x14ac:dyDescent="0.3">
      <c r="A151" t="s">
        <v>556</v>
      </c>
      <c r="B151" t="s">
        <v>557</v>
      </c>
      <c r="C151" t="s">
        <v>557</v>
      </c>
      <c r="D151" s="6">
        <v>91</v>
      </c>
      <c r="E151" s="6" t="str">
        <f t="shared" si="12"/>
        <v>Medium</v>
      </c>
      <c r="F151" s="4">
        <f t="shared" si="13"/>
        <v>1.5166666666666666</v>
      </c>
      <c r="G151" s="8" t="s">
        <v>10891</v>
      </c>
      <c r="H151" t="s">
        <v>190</v>
      </c>
      <c r="I151" t="s">
        <v>10899</v>
      </c>
      <c r="J151">
        <v>7</v>
      </c>
      <c r="K151" t="str">
        <f t="shared" si="14"/>
        <v>Good</v>
      </c>
      <c r="L151" s="10">
        <v>94481</v>
      </c>
      <c r="M151" s="10">
        <v>10000000</v>
      </c>
      <c r="N151" s="10">
        <v>25839182</v>
      </c>
      <c r="O151" s="6">
        <f t="shared" si="15"/>
        <v>15839182</v>
      </c>
      <c r="P151" s="10" t="str" cm="1">
        <f t="array" ref="P151">_xlfn.IFS(O151&lt;=0,"Flop",O151&lt;10000000,"Hit",O151&lt;=100000000,"Superhit",O151&gt;100000000,"Blockbuster")</f>
        <v>Superhit</v>
      </c>
      <c r="Q151" t="s">
        <v>558</v>
      </c>
      <c r="R151">
        <v>22</v>
      </c>
      <c r="S151" t="str">
        <f t="shared" si="16"/>
        <v xml:space="preserve">March </v>
      </c>
      <c r="T151" s="12" t="str">
        <f t="shared" si="17"/>
        <v xml:space="preserve"> 1983</v>
      </c>
      <c r="U151" s="8" t="str" cm="1">
        <f t="array" ref="U151">_xlfn.IFS(Q151&lt;1970,"Old is Gold",Q151&lt;=1980,"80's Movies",Q151&lt;=2000,"90's Movies",Q151&lt;=2020,"Mid Rang",Q151&gt;2020,"Latest")</f>
        <v>Latest</v>
      </c>
      <c r="V151" t="s">
        <v>83</v>
      </c>
    </row>
    <row r="152" spans="1:22" x14ac:dyDescent="0.3">
      <c r="A152" t="s">
        <v>559</v>
      </c>
      <c r="B152" t="s">
        <v>560</v>
      </c>
      <c r="C152" t="s">
        <v>560</v>
      </c>
      <c r="D152" s="6">
        <v>131</v>
      </c>
      <c r="E152" s="6" t="str">
        <f t="shared" si="12"/>
        <v>Long</v>
      </c>
      <c r="F152" s="4">
        <f t="shared" si="13"/>
        <v>2.1833333333333331</v>
      </c>
      <c r="G152" s="8" t="s">
        <v>7406</v>
      </c>
      <c r="H152" t="s">
        <v>10887</v>
      </c>
      <c r="I152" t="s">
        <v>10885</v>
      </c>
      <c r="J152">
        <v>8.3000000000000007</v>
      </c>
      <c r="K152" t="str">
        <f t="shared" si="14"/>
        <v>Excellent</v>
      </c>
      <c r="L152" s="10">
        <v>1099045</v>
      </c>
      <c r="M152" s="10">
        <v>32500000</v>
      </c>
      <c r="N152" s="10">
        <v>475106177</v>
      </c>
      <c r="O152" s="6">
        <f t="shared" si="15"/>
        <v>442606177</v>
      </c>
      <c r="P152" s="10" t="str" cm="1">
        <f t="array" ref="P152">_xlfn.IFS(O152&lt;=0,"Flop",O152&lt;10000000,"Hit",O152&lt;=100000000,"Superhit",O152&gt;100000000,"Blockbuster")</f>
        <v>Blockbuster</v>
      </c>
      <c r="Q152" t="s">
        <v>561</v>
      </c>
      <c r="R152">
        <v>23</v>
      </c>
      <c r="S152" t="str">
        <f t="shared" si="16"/>
        <v xml:space="preserve">May </v>
      </c>
      <c r="T152" s="12" t="str">
        <f t="shared" si="17"/>
        <v xml:space="preserve"> 1983</v>
      </c>
      <c r="U152" s="8" t="str" cm="1">
        <f t="array" ref="U152">_xlfn.IFS(Q152&lt;1970,"Old is Gold",Q152&lt;=1980,"80's Movies",Q152&lt;=2000,"90's Movies",Q152&lt;=2020,"Mid Rang",Q152&gt;2020,"Latest")</f>
        <v>Latest</v>
      </c>
      <c r="V152" t="s">
        <v>562</v>
      </c>
    </row>
    <row r="153" spans="1:22" x14ac:dyDescent="0.3">
      <c r="A153" t="s">
        <v>563</v>
      </c>
      <c r="B153" t="s">
        <v>564</v>
      </c>
      <c r="C153" t="s">
        <v>564</v>
      </c>
      <c r="D153" s="6">
        <v>193</v>
      </c>
      <c r="E153" s="6" t="str">
        <f t="shared" si="12"/>
        <v>Long</v>
      </c>
      <c r="F153" s="4">
        <f t="shared" si="13"/>
        <v>3.2166666666666668</v>
      </c>
      <c r="G153" s="8" t="s">
        <v>10887</v>
      </c>
      <c r="H153" t="s">
        <v>10889</v>
      </c>
      <c r="I153" t="s">
        <v>190</v>
      </c>
      <c r="J153">
        <v>7.8</v>
      </c>
      <c r="K153" t="str">
        <f t="shared" si="14"/>
        <v>Good</v>
      </c>
      <c r="L153" s="10">
        <v>64303</v>
      </c>
      <c r="M153" s="10">
        <v>27000000</v>
      </c>
      <c r="N153" s="10">
        <v>21192315</v>
      </c>
      <c r="O153" s="6">
        <f t="shared" si="15"/>
        <v>-5807685</v>
      </c>
      <c r="P153" s="10" t="str" cm="1">
        <f t="array" ref="P153">_xlfn.IFS(O153&lt;=0,"Flop",O153&lt;10000000,"Hit",O153&lt;=100000000,"Superhit",O153&gt;100000000,"Blockbuster")</f>
        <v>Flop</v>
      </c>
      <c r="Q153" t="s">
        <v>532</v>
      </c>
      <c r="R153">
        <v>21</v>
      </c>
      <c r="S153" t="str">
        <f t="shared" si="16"/>
        <v xml:space="preserve">October </v>
      </c>
      <c r="T153" s="12" t="str">
        <f t="shared" si="17"/>
        <v xml:space="preserve"> 1983</v>
      </c>
      <c r="U153" s="8" t="str" cm="1">
        <f t="array" ref="U153">_xlfn.IFS(Q153&lt;1970,"Old is Gold",Q153&lt;=1980,"80's Movies",Q153&lt;=2000,"90's Movies",Q153&lt;=2020,"Mid Rang",Q153&gt;2020,"Latest")</f>
        <v>Latest</v>
      </c>
      <c r="V153" t="s">
        <v>294</v>
      </c>
    </row>
    <row r="154" spans="1:22" x14ac:dyDescent="0.3">
      <c r="A154" t="s">
        <v>565</v>
      </c>
      <c r="B154" t="s">
        <v>566</v>
      </c>
      <c r="C154" t="s">
        <v>566</v>
      </c>
      <c r="D154" s="6">
        <v>99</v>
      </c>
      <c r="E154" s="6" t="str">
        <f t="shared" si="12"/>
        <v>Medium</v>
      </c>
      <c r="F154" s="4">
        <f t="shared" si="13"/>
        <v>1.65</v>
      </c>
      <c r="G154" s="8" t="s">
        <v>172</v>
      </c>
      <c r="H154" t="s">
        <v>10891</v>
      </c>
      <c r="I154" t="s">
        <v>190</v>
      </c>
      <c r="J154">
        <v>6.8</v>
      </c>
      <c r="K154" t="str">
        <f t="shared" si="14"/>
        <v>Average</v>
      </c>
      <c r="L154" s="10">
        <v>97740</v>
      </c>
      <c r="M154" s="10">
        <v>6200000</v>
      </c>
      <c r="N154" s="10">
        <v>63541777</v>
      </c>
      <c r="O154" s="6">
        <f t="shared" si="15"/>
        <v>57341777</v>
      </c>
      <c r="P154" s="10" t="str" cm="1">
        <f t="array" ref="P154">_xlfn.IFS(O154&lt;=0,"Flop",O154&lt;10000000,"Hit",O154&lt;=100000000,"Superhit",O154&gt;100000000,"Blockbuster")</f>
        <v>Superhit</v>
      </c>
      <c r="Q154" t="s">
        <v>567</v>
      </c>
      <c r="R154">
        <v>5</v>
      </c>
      <c r="S154" t="str">
        <f t="shared" si="16"/>
        <v xml:space="preserve">August </v>
      </c>
      <c r="T154" s="12" t="str">
        <f t="shared" si="17"/>
        <v xml:space="preserve"> 1983</v>
      </c>
      <c r="U154" s="8" t="str" cm="1">
        <f t="array" ref="U154">_xlfn.IFS(Q154&lt;1970,"Old is Gold",Q154&lt;=1980,"80's Movies",Q154&lt;=2000,"90's Movies",Q154&lt;=2020,"Mid Rang",Q154&gt;2020,"Latest")</f>
        <v>Latest</v>
      </c>
      <c r="V154" t="s">
        <v>568</v>
      </c>
    </row>
    <row r="155" spans="1:22" x14ac:dyDescent="0.3">
      <c r="A155" t="s">
        <v>569</v>
      </c>
      <c r="B155" t="s">
        <v>570</v>
      </c>
      <c r="C155" t="s">
        <v>570</v>
      </c>
      <c r="D155" s="6">
        <v>170</v>
      </c>
      <c r="E155" s="6" t="str">
        <f t="shared" si="12"/>
        <v>Long</v>
      </c>
      <c r="F155" s="4">
        <f t="shared" si="13"/>
        <v>2.8333333333333335</v>
      </c>
      <c r="G155" s="8" t="s">
        <v>10891</v>
      </c>
      <c r="H155" t="s">
        <v>190</v>
      </c>
      <c r="I155" t="s">
        <v>10899</v>
      </c>
      <c r="J155">
        <v>8.3000000000000007</v>
      </c>
      <c r="K155" t="str">
        <f t="shared" si="14"/>
        <v>Excellent</v>
      </c>
      <c r="L155" s="10">
        <v>891408</v>
      </c>
      <c r="M155" s="10">
        <v>25000000</v>
      </c>
      <c r="N155" s="10">
        <v>65884703</v>
      </c>
      <c r="O155" s="6">
        <f t="shared" si="15"/>
        <v>40884703</v>
      </c>
      <c r="P155" s="10" t="str" cm="1">
        <f t="array" ref="P155">_xlfn.IFS(O155&lt;=0,"Flop",O155&lt;10000000,"Hit",O155&lt;=100000000,"Superhit",O155&gt;100000000,"Blockbuster")</f>
        <v>Superhit</v>
      </c>
      <c r="Q155" t="s">
        <v>571</v>
      </c>
      <c r="R155">
        <v>1</v>
      </c>
      <c r="S155" t="str">
        <f t="shared" si="16"/>
        <v xml:space="preserve">December </v>
      </c>
      <c r="T155" s="12" t="str">
        <f t="shared" si="17"/>
        <v xml:space="preserve"> 1983</v>
      </c>
      <c r="U155" s="8" t="str" cm="1">
        <f t="array" ref="U155">_xlfn.IFS(Q155&lt;1970,"Old is Gold",Q155&lt;=1980,"80's Movies",Q155&lt;=2000,"90's Movies",Q155&lt;=2020,"Mid Rang",Q155&gt;2020,"Latest")</f>
        <v>Latest</v>
      </c>
      <c r="V155" t="s">
        <v>212</v>
      </c>
    </row>
    <row r="156" spans="1:22" x14ac:dyDescent="0.3">
      <c r="A156" t="s">
        <v>572</v>
      </c>
      <c r="B156" t="s">
        <v>573</v>
      </c>
      <c r="C156" t="s">
        <v>573</v>
      </c>
      <c r="D156" s="6">
        <v>125</v>
      </c>
      <c r="E156" s="6" t="str">
        <f t="shared" si="12"/>
        <v>Long</v>
      </c>
      <c r="F156" s="4">
        <f t="shared" si="13"/>
        <v>2.0833333333333335</v>
      </c>
      <c r="G156" s="8" t="s">
        <v>7406</v>
      </c>
      <c r="H156" t="s">
        <v>10887</v>
      </c>
      <c r="I156" t="s">
        <v>172</v>
      </c>
      <c r="J156">
        <v>5</v>
      </c>
      <c r="K156" t="str">
        <f t="shared" si="14"/>
        <v>Poor</v>
      </c>
      <c r="L156" s="10">
        <v>73565</v>
      </c>
      <c r="M156" s="10">
        <v>39000000</v>
      </c>
      <c r="N156" s="10">
        <v>80250623</v>
      </c>
      <c r="O156" s="6">
        <f t="shared" si="15"/>
        <v>41250623</v>
      </c>
      <c r="P156" s="10" t="str" cm="1">
        <f t="array" ref="P156">_xlfn.IFS(O156&lt;=0,"Flop",O156&lt;10000000,"Hit",O156&lt;=100000000,"Superhit",O156&gt;100000000,"Blockbuster")</f>
        <v>Superhit</v>
      </c>
      <c r="Q156" t="s">
        <v>574</v>
      </c>
      <c r="R156">
        <v>17</v>
      </c>
      <c r="S156" t="str">
        <f t="shared" si="16"/>
        <v xml:space="preserve">June </v>
      </c>
      <c r="T156" s="12" t="str">
        <f t="shared" si="17"/>
        <v xml:space="preserve"> 1983</v>
      </c>
      <c r="U156" s="8" t="str" cm="1">
        <f t="array" ref="U156">_xlfn.IFS(Q156&lt;1970,"Old is Gold",Q156&lt;=1980,"80's Movies",Q156&lt;=2000,"90's Movies",Q156&lt;=2020,"Mid Rang",Q156&gt;2020,"Latest")</f>
        <v>Latest</v>
      </c>
      <c r="V156" t="s">
        <v>575</v>
      </c>
    </row>
    <row r="157" spans="1:22" x14ac:dyDescent="0.3">
      <c r="A157" t="s">
        <v>576</v>
      </c>
      <c r="B157" t="s">
        <v>577</v>
      </c>
      <c r="C157" t="s">
        <v>577</v>
      </c>
      <c r="D157" s="6">
        <v>132</v>
      </c>
      <c r="E157" s="6" t="str">
        <f t="shared" si="12"/>
        <v>Long</v>
      </c>
      <c r="F157" s="4">
        <f t="shared" si="13"/>
        <v>2.2000000000000002</v>
      </c>
      <c r="G157" s="8" t="s">
        <v>172</v>
      </c>
      <c r="H157" t="s">
        <v>190</v>
      </c>
      <c r="I157" t="s">
        <v>10899</v>
      </c>
      <c r="J157">
        <v>7.4</v>
      </c>
      <c r="K157" t="str">
        <f t="shared" si="14"/>
        <v>Good</v>
      </c>
      <c r="L157" s="10">
        <v>63998</v>
      </c>
      <c r="M157" s="10">
        <v>8000000</v>
      </c>
      <c r="N157" s="10">
        <v>108423749</v>
      </c>
      <c r="O157" s="6">
        <f t="shared" si="15"/>
        <v>100423749</v>
      </c>
      <c r="P157" s="10" t="str" cm="1">
        <f t="array" ref="P157">_xlfn.IFS(O157&lt;=0,"Flop",O157&lt;10000000,"Hit",O157&lt;=100000000,"Superhit",O157&gt;100000000,"Blockbuster")</f>
        <v>Blockbuster</v>
      </c>
      <c r="Q157" t="s">
        <v>578</v>
      </c>
      <c r="R157">
        <v>20</v>
      </c>
      <c r="S157" t="str">
        <f t="shared" si="16"/>
        <v xml:space="preserve">November </v>
      </c>
      <c r="T157" s="12" t="str">
        <f t="shared" si="17"/>
        <v xml:space="preserve"> 1983</v>
      </c>
      <c r="U157" s="8" t="str" cm="1">
        <f t="array" ref="U157">_xlfn.IFS(Q157&lt;1970,"Old is Gold",Q157&lt;=1980,"80's Movies",Q157&lt;=2000,"90's Movies",Q157&lt;=2020,"Mid Rang",Q157&gt;2020,"Latest")</f>
        <v>Latest</v>
      </c>
      <c r="V157" t="s">
        <v>579</v>
      </c>
    </row>
    <row r="158" spans="1:22" x14ac:dyDescent="0.3">
      <c r="A158" t="s">
        <v>580</v>
      </c>
      <c r="B158" t="s">
        <v>581</v>
      </c>
      <c r="C158" t="s">
        <v>581</v>
      </c>
      <c r="D158" s="6">
        <v>116</v>
      </c>
      <c r="E158" s="6" t="str">
        <f t="shared" si="12"/>
        <v>Medium</v>
      </c>
      <c r="F158" s="4">
        <f t="shared" si="13"/>
        <v>1.9333333333333333</v>
      </c>
      <c r="G158" s="8" t="s">
        <v>172</v>
      </c>
      <c r="H158" t="s">
        <v>10899</v>
      </c>
      <c r="I158" t="s">
        <v>10899</v>
      </c>
      <c r="J158">
        <v>7.5</v>
      </c>
      <c r="K158" t="str">
        <f t="shared" si="14"/>
        <v>Good</v>
      </c>
      <c r="L158" s="10">
        <v>160631</v>
      </c>
      <c r="M158" s="10">
        <v>15000000</v>
      </c>
      <c r="N158" s="10">
        <v>90404800</v>
      </c>
      <c r="O158" s="6">
        <f t="shared" si="15"/>
        <v>75404800</v>
      </c>
      <c r="P158" s="10" t="str" cm="1">
        <f t="array" ref="P158">_xlfn.IFS(O158&lt;=0,"Flop",O158&lt;10000000,"Hit",O158&lt;=100000000,"Superhit",O158&gt;100000000,"Blockbuster")</f>
        <v>Superhit</v>
      </c>
      <c r="Q158" t="s">
        <v>582</v>
      </c>
      <c r="R158">
        <v>7</v>
      </c>
      <c r="S158" t="str">
        <f t="shared" si="16"/>
        <v xml:space="preserve">June </v>
      </c>
      <c r="T158" s="12" t="str">
        <f t="shared" si="17"/>
        <v xml:space="preserve"> 1983</v>
      </c>
      <c r="U158" s="8" t="str" cm="1">
        <f t="array" ref="U158">_xlfn.IFS(Q158&lt;1970,"Old is Gold",Q158&lt;=1980,"80's Movies",Q158&lt;=2000,"90's Movies",Q158&lt;=2020,"Mid Rang",Q158&gt;2020,"Latest")</f>
        <v>Latest</v>
      </c>
      <c r="V158" t="s">
        <v>305</v>
      </c>
    </row>
    <row r="159" spans="1:22" x14ac:dyDescent="0.3">
      <c r="A159" t="s">
        <v>583</v>
      </c>
      <c r="B159" t="s">
        <v>584</v>
      </c>
      <c r="C159" t="s">
        <v>584</v>
      </c>
      <c r="D159" s="6">
        <v>87</v>
      </c>
      <c r="E159" s="6" t="str">
        <f t="shared" si="12"/>
        <v>Short</v>
      </c>
      <c r="F159" s="4">
        <f t="shared" si="13"/>
        <v>1.45</v>
      </c>
      <c r="G159" s="8" t="s">
        <v>105</v>
      </c>
      <c r="H159" t="s">
        <v>10890</v>
      </c>
      <c r="I159" t="s">
        <v>5170</v>
      </c>
      <c r="J159">
        <v>7.2</v>
      </c>
      <c r="K159" t="str">
        <f t="shared" si="14"/>
        <v>Good</v>
      </c>
      <c r="L159" s="10">
        <v>100336</v>
      </c>
      <c r="M159" s="10">
        <v>5952000</v>
      </c>
      <c r="N159" s="10">
        <v>2120439</v>
      </c>
      <c r="O159" s="6">
        <f t="shared" si="15"/>
        <v>-3831561</v>
      </c>
      <c r="P159" s="10" t="str" cm="1">
        <f t="array" ref="P159">_xlfn.IFS(O159&lt;=0,"Flop",O159&lt;10000000,"Hit",O159&lt;=100000000,"Superhit",O159&gt;100000000,"Blockbuster")</f>
        <v>Flop</v>
      </c>
      <c r="Q159" t="s">
        <v>585</v>
      </c>
      <c r="R159">
        <v>4</v>
      </c>
      <c r="S159" t="str">
        <f t="shared" si="16"/>
        <v xml:space="preserve">February </v>
      </c>
      <c r="T159" s="12" t="str">
        <f t="shared" si="17"/>
        <v xml:space="preserve"> 1983</v>
      </c>
      <c r="U159" s="8" t="str" cm="1">
        <f t="array" ref="U159">_xlfn.IFS(Q159&lt;1970,"Old is Gold",Q159&lt;=1980,"80's Movies",Q159&lt;=2000,"90's Movies",Q159&lt;=2020,"Mid Rang",Q159&gt;2020,"Latest")</f>
        <v>Latest</v>
      </c>
      <c r="V159" t="s">
        <v>533</v>
      </c>
    </row>
    <row r="160" spans="1:22" x14ac:dyDescent="0.3">
      <c r="A160" t="s">
        <v>586</v>
      </c>
      <c r="B160" t="s">
        <v>587</v>
      </c>
      <c r="C160" t="s">
        <v>587</v>
      </c>
      <c r="D160" s="6">
        <v>114</v>
      </c>
      <c r="E160" s="6" t="str">
        <f t="shared" si="12"/>
        <v>Medium</v>
      </c>
      <c r="F160" s="4">
        <f t="shared" si="13"/>
        <v>1.9</v>
      </c>
      <c r="G160" s="8" t="s">
        <v>7406</v>
      </c>
      <c r="H160" t="s">
        <v>190</v>
      </c>
      <c r="I160" t="s">
        <v>10890</v>
      </c>
      <c r="J160">
        <v>7.1</v>
      </c>
      <c r="K160" t="str">
        <f t="shared" si="14"/>
        <v>Good</v>
      </c>
      <c r="L160" s="10">
        <v>107842</v>
      </c>
      <c r="M160" s="10">
        <v>12000000</v>
      </c>
      <c r="N160" s="10">
        <v>79567667</v>
      </c>
      <c r="O160" s="6">
        <f t="shared" si="15"/>
        <v>67567667</v>
      </c>
      <c r="P160" s="10" t="str" cm="1">
        <f t="array" ref="P160">_xlfn.IFS(O160&lt;=0,"Flop",O160&lt;10000000,"Hit",O160&lt;=100000000,"Superhit",O160&gt;100000000,"Blockbuster")</f>
        <v>Superhit</v>
      </c>
      <c r="Q160" t="s">
        <v>588</v>
      </c>
      <c r="R160">
        <v>19</v>
      </c>
      <c r="S160" t="str">
        <f t="shared" si="16"/>
        <v xml:space="preserve">May </v>
      </c>
      <c r="T160" s="12" t="str">
        <f t="shared" si="17"/>
        <v xml:space="preserve"> 1983</v>
      </c>
      <c r="U160" s="8" t="str" cm="1">
        <f t="array" ref="U160">_xlfn.IFS(Q160&lt;1970,"Old is Gold",Q160&lt;=1980,"80's Movies",Q160&lt;=2000,"90's Movies",Q160&lt;=2020,"Mid Rang",Q160&gt;2020,"Latest")</f>
        <v>Latest</v>
      </c>
      <c r="V160" t="s">
        <v>260</v>
      </c>
    </row>
    <row r="161" spans="1:22" x14ac:dyDescent="0.3">
      <c r="A161" t="s">
        <v>589</v>
      </c>
      <c r="B161" t="s">
        <v>590</v>
      </c>
      <c r="C161" t="s">
        <v>590</v>
      </c>
      <c r="D161" s="6">
        <v>116</v>
      </c>
      <c r="E161" s="6" t="str">
        <f t="shared" si="12"/>
        <v>Medium</v>
      </c>
      <c r="F161" s="4">
        <f t="shared" si="13"/>
        <v>1.9333333333333333</v>
      </c>
      <c r="G161" s="8" t="s">
        <v>10887</v>
      </c>
      <c r="H161" t="s">
        <v>10895</v>
      </c>
      <c r="I161" t="s">
        <v>10890</v>
      </c>
      <c r="J161">
        <v>6.7</v>
      </c>
      <c r="K161" t="str">
        <f t="shared" si="14"/>
        <v>Average</v>
      </c>
      <c r="L161" s="10">
        <v>55967</v>
      </c>
      <c r="M161" s="10">
        <v>28000000</v>
      </c>
      <c r="N161" s="10">
        <v>40400657</v>
      </c>
      <c r="O161" s="6">
        <f t="shared" si="15"/>
        <v>12400657</v>
      </c>
      <c r="P161" s="10" t="str" cm="1">
        <f t="array" ref="P161">_xlfn.IFS(O161&lt;=0,"Flop",O161&lt;10000000,"Hit",O161&lt;=100000000,"Superhit",O161&gt;100000000,"Blockbuster")</f>
        <v>Superhit</v>
      </c>
      <c r="Q161" t="s">
        <v>591</v>
      </c>
      <c r="R161">
        <v>7</v>
      </c>
      <c r="S161" t="str">
        <f t="shared" si="16"/>
        <v xml:space="preserve">December </v>
      </c>
      <c r="T161" s="12" t="str">
        <f t="shared" si="17"/>
        <v xml:space="preserve"> 1984</v>
      </c>
      <c r="U161" s="8" t="str" cm="1">
        <f t="array" ref="U161">_xlfn.IFS(Q161&lt;1970,"Old is Gold",Q161&lt;=1980,"80's Movies",Q161&lt;=2000,"90's Movies",Q161&lt;=2020,"Mid Rang",Q161&gt;2020,"Latest")</f>
        <v>Latest</v>
      </c>
      <c r="V161" t="s">
        <v>592</v>
      </c>
    </row>
    <row r="162" spans="1:22" x14ac:dyDescent="0.3">
      <c r="A162" t="s">
        <v>593</v>
      </c>
      <c r="B162" t="s">
        <v>594</v>
      </c>
      <c r="C162" t="s">
        <v>594</v>
      </c>
      <c r="D162" s="6">
        <v>160</v>
      </c>
      <c r="E162" s="6" t="str">
        <f t="shared" si="12"/>
        <v>Long</v>
      </c>
      <c r="F162" s="4">
        <f t="shared" si="13"/>
        <v>2.6666666666666665</v>
      </c>
      <c r="G162" s="8" t="s">
        <v>10889</v>
      </c>
      <c r="H162" t="s">
        <v>190</v>
      </c>
      <c r="I162" t="s">
        <v>10894</v>
      </c>
      <c r="J162">
        <v>8.4</v>
      </c>
      <c r="K162" t="str">
        <f t="shared" si="14"/>
        <v>Excellent</v>
      </c>
      <c r="L162" s="10">
        <v>419447</v>
      </c>
      <c r="M162" s="10">
        <v>18000000</v>
      </c>
      <c r="N162" s="10">
        <v>52066791</v>
      </c>
      <c r="O162" s="6">
        <f t="shared" si="15"/>
        <v>34066791</v>
      </c>
      <c r="P162" s="10" t="str" cm="1">
        <f t="array" ref="P162">_xlfn.IFS(O162&lt;=0,"Flop",O162&lt;10000000,"Hit",O162&lt;=100000000,"Superhit",O162&gt;100000000,"Blockbuster")</f>
        <v>Superhit</v>
      </c>
      <c r="Q162" t="s">
        <v>595</v>
      </c>
      <c r="R162">
        <v>6</v>
      </c>
      <c r="S162" t="str">
        <f t="shared" si="16"/>
        <v xml:space="preserve">September </v>
      </c>
      <c r="T162" s="12" t="str">
        <f t="shared" si="17"/>
        <v xml:space="preserve"> 1984</v>
      </c>
      <c r="U162" s="8" t="str" cm="1">
        <f t="array" ref="U162">_xlfn.IFS(Q162&lt;1970,"Old is Gold",Q162&lt;=1980,"80's Movies",Q162&lt;=2000,"90's Movies",Q162&lt;=2020,"Mid Rang",Q162&gt;2020,"Latest")</f>
        <v>Latest</v>
      </c>
      <c r="V162" t="s">
        <v>192</v>
      </c>
    </row>
    <row r="163" spans="1:22" x14ac:dyDescent="0.3">
      <c r="A163" t="s">
        <v>596</v>
      </c>
      <c r="B163" t="s">
        <v>597</v>
      </c>
      <c r="C163" t="s">
        <v>597</v>
      </c>
      <c r="D163" s="6">
        <v>105</v>
      </c>
      <c r="E163" s="6" t="str">
        <f t="shared" si="12"/>
        <v>Medium</v>
      </c>
      <c r="F163" s="4">
        <f t="shared" si="13"/>
        <v>1.75</v>
      </c>
      <c r="G163" s="8" t="s">
        <v>7406</v>
      </c>
      <c r="H163" t="s">
        <v>172</v>
      </c>
      <c r="I163" t="s">
        <v>10891</v>
      </c>
      <c r="J163">
        <v>7.4</v>
      </c>
      <c r="K163" t="str">
        <f t="shared" si="14"/>
        <v>Good</v>
      </c>
      <c r="L163" s="10">
        <v>195508</v>
      </c>
      <c r="M163" s="10">
        <v>13000000</v>
      </c>
      <c r="N163" s="10">
        <v>316360478</v>
      </c>
      <c r="O163" s="6">
        <f t="shared" si="15"/>
        <v>303360478</v>
      </c>
      <c r="P163" s="10" t="str" cm="1">
        <f t="array" ref="P163">_xlfn.IFS(O163&lt;=0,"Flop",O163&lt;10000000,"Hit",O163&lt;=100000000,"Superhit",O163&gt;100000000,"Blockbuster")</f>
        <v>Blockbuster</v>
      </c>
      <c r="Q163" t="s">
        <v>598</v>
      </c>
      <c r="R163">
        <v>1</v>
      </c>
      <c r="S163" t="str">
        <f t="shared" si="16"/>
        <v xml:space="preserve">December </v>
      </c>
      <c r="T163" s="12" t="str">
        <f t="shared" si="17"/>
        <v xml:space="preserve"> 1984</v>
      </c>
      <c r="U163" s="8" t="str" cm="1">
        <f t="array" ref="U163">_xlfn.IFS(Q163&lt;1970,"Old is Gold",Q163&lt;=1980,"80's Movies",Q163&lt;=2000,"90's Movies",Q163&lt;=2020,"Mid Rang",Q163&gt;2020,"Latest")</f>
        <v>Latest</v>
      </c>
      <c r="V163" t="s">
        <v>599</v>
      </c>
    </row>
    <row r="164" spans="1:22" x14ac:dyDescent="0.3">
      <c r="A164" t="s">
        <v>600</v>
      </c>
      <c r="B164" t="s">
        <v>601</v>
      </c>
      <c r="C164" t="s">
        <v>601</v>
      </c>
      <c r="D164" s="6">
        <v>99</v>
      </c>
      <c r="E164" s="6" t="str">
        <f t="shared" si="12"/>
        <v>Medium</v>
      </c>
      <c r="F164" s="4">
        <f t="shared" si="13"/>
        <v>1.65</v>
      </c>
      <c r="G164" s="8" t="s">
        <v>10891</v>
      </c>
      <c r="H164" t="s">
        <v>190</v>
      </c>
      <c r="I164" t="s">
        <v>5170</v>
      </c>
      <c r="J164">
        <v>7.6</v>
      </c>
      <c r="K164" t="str">
        <f t="shared" si="14"/>
        <v>Good</v>
      </c>
      <c r="L164" s="10">
        <v>102345</v>
      </c>
      <c r="M164" s="10">
        <v>1500000</v>
      </c>
      <c r="N164" s="10">
        <v>4229114</v>
      </c>
      <c r="O164" s="6">
        <f t="shared" si="15"/>
        <v>2729114</v>
      </c>
      <c r="P164" s="10" t="str" cm="1">
        <f t="array" ref="P164">_xlfn.IFS(O164&lt;=0,"Flop",O164&lt;10000000,"Hit",O164&lt;=100000000,"Superhit",O164&gt;100000000,"Blockbuster")</f>
        <v>Hit</v>
      </c>
      <c r="Q164" t="s">
        <v>602</v>
      </c>
      <c r="R164">
        <v>26</v>
      </c>
      <c r="S164" t="str">
        <f t="shared" si="16"/>
        <v xml:space="preserve">March </v>
      </c>
      <c r="T164" s="12" t="str">
        <f t="shared" si="17"/>
        <v xml:space="preserve"> 1984</v>
      </c>
      <c r="U164" s="8" t="str" cm="1">
        <f t="array" ref="U164">_xlfn.IFS(Q164&lt;1970,"Old is Gold",Q164&lt;=1980,"80's Movies",Q164&lt;=2000,"90's Movies",Q164&lt;=2020,"Mid Rang",Q164&gt;2020,"Latest")</f>
        <v>Latest</v>
      </c>
      <c r="V164" t="s">
        <v>603</v>
      </c>
    </row>
    <row r="165" spans="1:22" x14ac:dyDescent="0.3">
      <c r="A165" t="s">
        <v>604</v>
      </c>
      <c r="B165" t="s">
        <v>605</v>
      </c>
      <c r="C165" t="s">
        <v>605</v>
      </c>
      <c r="D165" s="6">
        <v>92</v>
      </c>
      <c r="E165" s="6" t="str">
        <f t="shared" si="12"/>
        <v>Medium</v>
      </c>
      <c r="F165" s="4">
        <f t="shared" si="13"/>
        <v>1.5333333333333334</v>
      </c>
      <c r="G165" s="8" t="s">
        <v>105</v>
      </c>
      <c r="H165" t="s">
        <v>5170</v>
      </c>
      <c r="I165" t="s">
        <v>10899</v>
      </c>
      <c r="J165">
        <v>5.6</v>
      </c>
      <c r="K165" t="str">
        <f t="shared" si="14"/>
        <v>Poor</v>
      </c>
      <c r="L165" s="10">
        <v>56314</v>
      </c>
      <c r="M165" s="10">
        <v>800000</v>
      </c>
      <c r="N165" s="10">
        <v>14568989</v>
      </c>
      <c r="O165" s="6">
        <f t="shared" si="15"/>
        <v>13768989</v>
      </c>
      <c r="P165" s="10" t="str" cm="1">
        <f t="array" ref="P165">_xlfn.IFS(O165&lt;=0,"Flop",O165&lt;10000000,"Hit",O165&lt;=100000000,"Superhit",O165&gt;100000000,"Blockbuster")</f>
        <v>Superhit</v>
      </c>
      <c r="Q165" t="s">
        <v>606</v>
      </c>
      <c r="R165">
        <v>9</v>
      </c>
      <c r="S165" t="str">
        <f t="shared" si="16"/>
        <v xml:space="preserve">March </v>
      </c>
      <c r="T165" s="12" t="str">
        <f t="shared" si="17"/>
        <v xml:space="preserve"> 1984</v>
      </c>
      <c r="U165" s="8" t="str" cm="1">
        <f t="array" ref="U165">_xlfn.IFS(Q165&lt;1970,"Old is Gold",Q165&lt;=1980,"80's Movies",Q165&lt;=2000,"90's Movies",Q165&lt;=2020,"Mid Rang",Q165&gt;2020,"Latest")</f>
        <v>Latest</v>
      </c>
      <c r="V165" t="s">
        <v>607</v>
      </c>
    </row>
    <row r="166" spans="1:22" x14ac:dyDescent="0.3">
      <c r="A166" t="s">
        <v>608</v>
      </c>
      <c r="B166" t="s">
        <v>609</v>
      </c>
      <c r="C166" t="s">
        <v>609</v>
      </c>
      <c r="D166" s="6">
        <v>103</v>
      </c>
      <c r="E166" s="6" t="str">
        <f t="shared" si="12"/>
        <v>Medium</v>
      </c>
      <c r="F166" s="4">
        <f t="shared" si="13"/>
        <v>1.7166666666666666</v>
      </c>
      <c r="G166" s="8" t="s">
        <v>7406</v>
      </c>
      <c r="H166" t="s">
        <v>10887</v>
      </c>
      <c r="I166" t="s">
        <v>10885</v>
      </c>
      <c r="J166">
        <v>5.9</v>
      </c>
      <c r="K166" t="str">
        <f t="shared" si="14"/>
        <v>Poor</v>
      </c>
      <c r="L166" s="10">
        <v>84038</v>
      </c>
      <c r="M166" s="10">
        <v>18000000</v>
      </c>
      <c r="N166" s="10">
        <v>31042035</v>
      </c>
      <c r="O166" s="6">
        <f t="shared" si="15"/>
        <v>13042035</v>
      </c>
      <c r="P166" s="10" t="str" cm="1">
        <f t="array" ref="P166">_xlfn.IFS(O166&lt;=0,"Flop",O166&lt;10000000,"Hit",O166&lt;=100000000,"Superhit",O166&gt;100000000,"Blockbuster")</f>
        <v>Superhit</v>
      </c>
      <c r="Q166" t="s">
        <v>610</v>
      </c>
      <c r="R166">
        <v>29</v>
      </c>
      <c r="S166" t="str">
        <f t="shared" si="16"/>
        <v xml:space="preserve">June </v>
      </c>
      <c r="T166" s="12" t="str">
        <f t="shared" si="17"/>
        <v xml:space="preserve"> 1984</v>
      </c>
      <c r="U166" s="8" t="str" cm="1">
        <f t="array" ref="U166">_xlfn.IFS(Q166&lt;1970,"Old is Gold",Q166&lt;=1980,"80's Movies",Q166&lt;=2000,"90's Movies",Q166&lt;=2020,"Mid Rang",Q166&gt;2020,"Latest")</f>
        <v>Latest</v>
      </c>
      <c r="V166" t="s">
        <v>131</v>
      </c>
    </row>
    <row r="167" spans="1:22" x14ac:dyDescent="0.3">
      <c r="A167" t="s">
        <v>611</v>
      </c>
      <c r="B167" t="s">
        <v>612</v>
      </c>
      <c r="C167" t="s">
        <v>612</v>
      </c>
      <c r="D167" s="6">
        <v>137</v>
      </c>
      <c r="E167" s="6" t="str">
        <f t="shared" si="12"/>
        <v>Long</v>
      </c>
      <c r="F167" s="4">
        <f t="shared" si="13"/>
        <v>2.2833333333333332</v>
      </c>
      <c r="G167" s="8" t="s">
        <v>7406</v>
      </c>
      <c r="H167" t="s">
        <v>10887</v>
      </c>
      <c r="I167" t="s">
        <v>10890</v>
      </c>
      <c r="J167">
        <v>6.3</v>
      </c>
      <c r="K167" t="str">
        <f t="shared" si="14"/>
        <v>Average</v>
      </c>
      <c r="L167" s="10">
        <v>168752</v>
      </c>
      <c r="M167" s="10">
        <v>40000000</v>
      </c>
      <c r="N167" s="10">
        <v>30979816</v>
      </c>
      <c r="O167" s="6">
        <f t="shared" si="15"/>
        <v>-9020184</v>
      </c>
      <c r="P167" s="10" t="str" cm="1">
        <f t="array" ref="P167">_xlfn.IFS(O167&lt;=0,"Flop",O167&lt;10000000,"Hit",O167&lt;=100000000,"Superhit",O167&gt;100000000,"Blockbuster")</f>
        <v>Flop</v>
      </c>
      <c r="Q167" t="s">
        <v>613</v>
      </c>
      <c r="R167">
        <v>3</v>
      </c>
      <c r="S167" t="str">
        <f t="shared" si="16"/>
        <v xml:space="preserve">December </v>
      </c>
      <c r="T167" s="12" t="str">
        <f t="shared" si="17"/>
        <v xml:space="preserve"> 1984</v>
      </c>
      <c r="U167" s="8" t="str" cm="1">
        <f t="array" ref="U167">_xlfn.IFS(Q167&lt;1970,"Old is Gold",Q167&lt;=1980,"80's Movies",Q167&lt;=2000,"90's Movies",Q167&lt;=2020,"Mid Rang",Q167&gt;2020,"Latest")</f>
        <v>Latest</v>
      </c>
      <c r="V167" t="s">
        <v>216</v>
      </c>
    </row>
    <row r="168" spans="1:22" x14ac:dyDescent="0.3">
      <c r="A168" t="s">
        <v>614</v>
      </c>
      <c r="B168" t="s">
        <v>615</v>
      </c>
      <c r="C168" t="s">
        <v>615</v>
      </c>
      <c r="D168" s="6">
        <v>107</v>
      </c>
      <c r="E168" s="6" t="str">
        <f t="shared" si="12"/>
        <v>Medium</v>
      </c>
      <c r="F168" s="4">
        <f t="shared" si="13"/>
        <v>1.7833333333333334</v>
      </c>
      <c r="G168" s="8" t="s">
        <v>190</v>
      </c>
      <c r="H168" t="s">
        <v>10894</v>
      </c>
      <c r="I168" t="s">
        <v>10886</v>
      </c>
      <c r="J168">
        <v>6.6</v>
      </c>
      <c r="K168" t="str">
        <f t="shared" si="14"/>
        <v>Average</v>
      </c>
      <c r="L168" s="10">
        <v>88398</v>
      </c>
      <c r="M168" s="10">
        <v>8200000</v>
      </c>
      <c r="N168" s="10">
        <v>80040027</v>
      </c>
      <c r="O168" s="6">
        <f t="shared" si="15"/>
        <v>71840027</v>
      </c>
      <c r="P168" s="10" t="str" cm="1">
        <f t="array" ref="P168">_xlfn.IFS(O168&lt;=0,"Flop",O168&lt;10000000,"Hit",O168&lt;=100000000,"Superhit",O168&gt;100000000,"Blockbuster")</f>
        <v>Superhit</v>
      </c>
      <c r="Q168" t="s">
        <v>616</v>
      </c>
      <c r="R168">
        <v>17</v>
      </c>
      <c r="S168" t="str">
        <f t="shared" si="16"/>
        <v xml:space="preserve">February </v>
      </c>
      <c r="T168" s="12" t="str">
        <f t="shared" si="17"/>
        <v xml:space="preserve"> 1984</v>
      </c>
      <c r="U168" s="8" t="str" cm="1">
        <f t="array" ref="U168">_xlfn.IFS(Q168&lt;1970,"Old is Gold",Q168&lt;=1980,"80's Movies",Q168&lt;=2000,"90's Movies",Q168&lt;=2020,"Mid Rang",Q168&gt;2020,"Latest")</f>
        <v>Latest</v>
      </c>
      <c r="V168" t="s">
        <v>617</v>
      </c>
    </row>
    <row r="169" spans="1:22" x14ac:dyDescent="0.3">
      <c r="A169" t="s">
        <v>618</v>
      </c>
      <c r="B169" t="s">
        <v>619</v>
      </c>
      <c r="C169" t="s">
        <v>619</v>
      </c>
      <c r="D169" s="6">
        <v>91</v>
      </c>
      <c r="E169" s="6" t="str">
        <f t="shared" si="12"/>
        <v>Medium</v>
      </c>
      <c r="F169" s="4">
        <f t="shared" si="13"/>
        <v>1.5166666666666666</v>
      </c>
      <c r="G169" s="8" t="s">
        <v>105</v>
      </c>
      <c r="H169" t="s">
        <v>5170</v>
      </c>
      <c r="I169" t="s">
        <v>10899</v>
      </c>
      <c r="J169">
        <v>6</v>
      </c>
      <c r="K169" t="str">
        <f t="shared" si="14"/>
        <v>Average</v>
      </c>
      <c r="L169" s="10">
        <v>57811</v>
      </c>
      <c r="M169" s="10">
        <v>2600000</v>
      </c>
      <c r="N169" s="10">
        <v>32980880</v>
      </c>
      <c r="O169" s="6">
        <f t="shared" si="15"/>
        <v>30380880</v>
      </c>
      <c r="P169" s="10" t="str" cm="1">
        <f t="array" ref="P169">_xlfn.IFS(O169&lt;=0,"Flop",O169&lt;10000000,"Hit",O169&lt;=100000000,"Superhit",O169&gt;100000000,"Blockbuster")</f>
        <v>Superhit</v>
      </c>
      <c r="Q169" t="s">
        <v>620</v>
      </c>
      <c r="R169">
        <v>13</v>
      </c>
      <c r="S169" t="str">
        <f t="shared" si="16"/>
        <v xml:space="preserve">April </v>
      </c>
      <c r="T169" s="12" t="str">
        <f t="shared" si="17"/>
        <v xml:space="preserve"> 1984</v>
      </c>
      <c r="U169" s="8" t="str" cm="1">
        <f t="array" ref="U169">_xlfn.IFS(Q169&lt;1970,"Old is Gold",Q169&lt;=1980,"80's Movies",Q169&lt;=2000,"90's Movies",Q169&lt;=2020,"Mid Rang",Q169&gt;2020,"Latest")</f>
        <v>Latest</v>
      </c>
      <c r="V169" t="s">
        <v>621</v>
      </c>
    </row>
    <row r="170" spans="1:22" x14ac:dyDescent="0.3">
      <c r="A170" t="s">
        <v>622</v>
      </c>
      <c r="B170" t="s">
        <v>623</v>
      </c>
      <c r="C170" t="s">
        <v>623</v>
      </c>
      <c r="D170" s="6">
        <v>105</v>
      </c>
      <c r="E170" s="6" t="str">
        <f t="shared" si="12"/>
        <v>Medium</v>
      </c>
      <c r="F170" s="4">
        <f t="shared" si="13"/>
        <v>1.75</v>
      </c>
      <c r="G170" s="8" t="s">
        <v>7406</v>
      </c>
      <c r="H170" t="s">
        <v>172</v>
      </c>
      <c r="I170" t="s">
        <v>10885</v>
      </c>
      <c r="J170">
        <v>7.8</v>
      </c>
      <c r="K170" t="str">
        <f t="shared" si="14"/>
        <v>Good</v>
      </c>
      <c r="L170" s="10">
        <v>435444</v>
      </c>
      <c r="M170" s="10">
        <v>30000000</v>
      </c>
      <c r="N170" s="10">
        <v>296578797</v>
      </c>
      <c r="O170" s="6">
        <f t="shared" si="15"/>
        <v>266578797</v>
      </c>
      <c r="P170" s="10" t="str" cm="1">
        <f t="array" ref="P170">_xlfn.IFS(O170&lt;=0,"Flop",O170&lt;10000000,"Hit",O170&lt;=100000000,"Superhit",O170&gt;100000000,"Blockbuster")</f>
        <v>Blockbuster</v>
      </c>
      <c r="Q170" t="s">
        <v>624</v>
      </c>
      <c r="R170">
        <v>7</v>
      </c>
      <c r="S170" t="str">
        <f t="shared" si="16"/>
        <v xml:space="preserve">June </v>
      </c>
      <c r="T170" s="12" t="str">
        <f t="shared" si="17"/>
        <v xml:space="preserve"> 1984</v>
      </c>
      <c r="U170" s="8" t="str" cm="1">
        <f t="array" ref="U170">_xlfn.IFS(Q170&lt;1970,"Old is Gold",Q170&lt;=1980,"80's Movies",Q170&lt;=2000,"90's Movies",Q170&lt;=2020,"Mid Rang",Q170&gt;2020,"Latest")</f>
        <v>Latest</v>
      </c>
      <c r="V170" t="s">
        <v>455</v>
      </c>
    </row>
    <row r="171" spans="1:22" x14ac:dyDescent="0.3">
      <c r="A171" t="s">
        <v>625</v>
      </c>
      <c r="B171" t="s">
        <v>626</v>
      </c>
      <c r="C171" t="s">
        <v>626</v>
      </c>
      <c r="D171" s="6">
        <v>106</v>
      </c>
      <c r="E171" s="6" t="str">
        <f t="shared" si="12"/>
        <v>Medium</v>
      </c>
      <c r="F171" s="4">
        <f t="shared" si="13"/>
        <v>1.7666666666666666</v>
      </c>
      <c r="G171" s="8" t="s">
        <v>172</v>
      </c>
      <c r="H171" t="s">
        <v>10885</v>
      </c>
      <c r="I171" t="s">
        <v>105</v>
      </c>
      <c r="J171">
        <v>7.3</v>
      </c>
      <c r="K171" t="str">
        <f t="shared" si="14"/>
        <v>Good</v>
      </c>
      <c r="L171" s="10">
        <v>239724</v>
      </c>
      <c r="M171" s="10">
        <v>11000000</v>
      </c>
      <c r="N171" s="10">
        <v>153898890</v>
      </c>
      <c r="O171" s="6">
        <f t="shared" si="15"/>
        <v>142898890</v>
      </c>
      <c r="P171" s="10" t="str" cm="1">
        <f t="array" ref="P171">_xlfn.IFS(O171&lt;=0,"Flop",O171&lt;10000000,"Hit",O171&lt;=100000000,"Superhit",O171&gt;100000000,"Blockbuster")</f>
        <v>Blockbuster</v>
      </c>
      <c r="Q171" t="s">
        <v>627</v>
      </c>
      <c r="R171">
        <v>8</v>
      </c>
      <c r="S171" t="str">
        <f t="shared" si="16"/>
        <v xml:space="preserve">June </v>
      </c>
      <c r="T171" s="12" t="str">
        <f t="shared" si="17"/>
        <v xml:space="preserve"> 1984</v>
      </c>
      <c r="U171" s="8" t="str" cm="1">
        <f t="array" ref="U171">_xlfn.IFS(Q171&lt;1970,"Old is Gold",Q171&lt;=1980,"80's Movies",Q171&lt;=2000,"90's Movies",Q171&lt;=2020,"Mid Rang",Q171&gt;2020,"Latest")</f>
        <v>Latest</v>
      </c>
      <c r="V171" t="s">
        <v>628</v>
      </c>
    </row>
    <row r="172" spans="1:22" x14ac:dyDescent="0.3">
      <c r="A172" t="s">
        <v>629</v>
      </c>
      <c r="B172" t="s">
        <v>630</v>
      </c>
      <c r="C172" t="s">
        <v>630</v>
      </c>
      <c r="D172" s="6">
        <v>118</v>
      </c>
      <c r="E172" s="6" t="str">
        <f t="shared" si="12"/>
        <v>Medium</v>
      </c>
      <c r="F172" s="4">
        <f t="shared" si="13"/>
        <v>1.9666666666666666</v>
      </c>
      <c r="G172" s="8" t="s">
        <v>7406</v>
      </c>
      <c r="H172" t="s">
        <v>10887</v>
      </c>
      <c r="I172" t="s">
        <v>10899</v>
      </c>
      <c r="J172">
        <v>7.5</v>
      </c>
      <c r="K172" t="str">
        <f t="shared" si="14"/>
        <v>Good</v>
      </c>
      <c r="L172" s="10">
        <v>524781</v>
      </c>
      <c r="M172" s="10">
        <v>28000000</v>
      </c>
      <c r="N172" s="10">
        <v>333107271</v>
      </c>
      <c r="O172" s="6">
        <f t="shared" si="15"/>
        <v>305107271</v>
      </c>
      <c r="P172" s="10" t="str" cm="1">
        <f t="array" ref="P172">_xlfn.IFS(O172&lt;=0,"Flop",O172&lt;10000000,"Hit",O172&lt;=100000000,"Superhit",O172&gt;100000000,"Blockbuster")</f>
        <v>Blockbuster</v>
      </c>
      <c r="Q172" t="s">
        <v>631</v>
      </c>
      <c r="R172">
        <v>8</v>
      </c>
      <c r="S172" t="str">
        <f t="shared" si="16"/>
        <v xml:space="preserve">May </v>
      </c>
      <c r="T172" s="12" t="str">
        <f t="shared" si="17"/>
        <v xml:space="preserve"> 1984</v>
      </c>
      <c r="U172" s="8" t="str" cm="1">
        <f t="array" ref="U172">_xlfn.IFS(Q172&lt;1970,"Old is Gold",Q172&lt;=1980,"80's Movies",Q172&lt;=2000,"90's Movies",Q172&lt;=2020,"Mid Rang",Q172&gt;2020,"Latest")</f>
        <v>Latest</v>
      </c>
      <c r="V172" t="s">
        <v>183</v>
      </c>
    </row>
    <row r="173" spans="1:22" x14ac:dyDescent="0.3">
      <c r="A173" t="s">
        <v>632</v>
      </c>
      <c r="B173" t="s">
        <v>633</v>
      </c>
      <c r="C173" t="s">
        <v>633</v>
      </c>
      <c r="D173" s="6">
        <v>126</v>
      </c>
      <c r="E173" s="6" t="str">
        <f t="shared" si="12"/>
        <v>Long</v>
      </c>
      <c r="F173" s="4">
        <f t="shared" si="13"/>
        <v>2.1</v>
      </c>
      <c r="G173" s="8" t="s">
        <v>7406</v>
      </c>
      <c r="H173" t="s">
        <v>190</v>
      </c>
      <c r="I173" t="s">
        <v>10892</v>
      </c>
      <c r="J173">
        <v>7.3</v>
      </c>
      <c r="K173" t="str">
        <f t="shared" si="14"/>
        <v>Good</v>
      </c>
      <c r="L173" s="10">
        <v>238824</v>
      </c>
      <c r="M173" s="10">
        <v>8000000</v>
      </c>
      <c r="N173" s="10">
        <v>91119319</v>
      </c>
      <c r="O173" s="6">
        <f t="shared" si="15"/>
        <v>83119319</v>
      </c>
      <c r="P173" s="10" t="str" cm="1">
        <f t="array" ref="P173">_xlfn.IFS(O173&lt;=0,"Flop",O173&lt;10000000,"Hit",O173&lt;=100000000,"Superhit",O173&gt;100000000,"Blockbuster")</f>
        <v>Superhit</v>
      </c>
      <c r="Q173" t="s">
        <v>634</v>
      </c>
      <c r="R173">
        <v>22</v>
      </c>
      <c r="S173" t="str">
        <f t="shared" si="16"/>
        <v xml:space="preserve">June </v>
      </c>
      <c r="T173" s="12" t="str">
        <f t="shared" si="17"/>
        <v xml:space="preserve"> 1984</v>
      </c>
      <c r="U173" s="8" t="str" cm="1">
        <f t="array" ref="U173">_xlfn.IFS(Q173&lt;1970,"Old is Gold",Q173&lt;=1980,"80's Movies",Q173&lt;=2000,"90's Movies",Q173&lt;=2020,"Mid Rang",Q173&gt;2020,"Latest")</f>
        <v>Latest</v>
      </c>
      <c r="V173" t="s">
        <v>239</v>
      </c>
    </row>
    <row r="174" spans="1:22" x14ac:dyDescent="0.3">
      <c r="A174" t="s">
        <v>635</v>
      </c>
      <c r="B174" t="s">
        <v>636</v>
      </c>
      <c r="C174" t="s">
        <v>637</v>
      </c>
      <c r="D174" s="6">
        <v>117</v>
      </c>
      <c r="E174" s="6" t="str">
        <f t="shared" si="12"/>
        <v>Medium</v>
      </c>
      <c r="F174" s="4">
        <f t="shared" si="13"/>
        <v>1.95</v>
      </c>
      <c r="G174" s="8" t="s">
        <v>10887</v>
      </c>
      <c r="H174" t="s">
        <v>10888</v>
      </c>
      <c r="I174" t="s">
        <v>10890</v>
      </c>
      <c r="J174">
        <v>8</v>
      </c>
      <c r="K174" t="str">
        <f t="shared" si="14"/>
        <v>Excellent</v>
      </c>
      <c r="L174" s="10">
        <v>177702</v>
      </c>
      <c r="M174" s="10">
        <v>1000000</v>
      </c>
      <c r="N174" s="10">
        <v>8853968</v>
      </c>
      <c r="O174" s="6">
        <f t="shared" si="15"/>
        <v>7853968</v>
      </c>
      <c r="P174" s="10" t="str" cm="1">
        <f t="array" ref="P174">_xlfn.IFS(O174&lt;=0,"Flop",O174&lt;10000000,"Hit",O174&lt;=100000000,"Superhit",O174&gt;100000000,"Blockbuster")</f>
        <v>Hit</v>
      </c>
      <c r="Q174" t="s">
        <v>638</v>
      </c>
      <c r="R174">
        <v>11</v>
      </c>
      <c r="S174" t="str">
        <f t="shared" si="16"/>
        <v xml:space="preserve">March </v>
      </c>
      <c r="T174" s="12" t="str">
        <f t="shared" si="17"/>
        <v xml:space="preserve"> 1984</v>
      </c>
      <c r="U174" s="8" t="str" cm="1">
        <f t="array" ref="U174">_xlfn.IFS(Q174&lt;1970,"Old is Gold",Q174&lt;=1980,"80's Movies",Q174&lt;=2000,"90's Movies",Q174&lt;=2020,"Mid Rang",Q174&gt;2020,"Latest")</f>
        <v>Latest</v>
      </c>
      <c r="V174" t="s">
        <v>639</v>
      </c>
    </row>
    <row r="175" spans="1:22" x14ac:dyDescent="0.3">
      <c r="A175" t="s">
        <v>640</v>
      </c>
      <c r="B175" t="s">
        <v>641</v>
      </c>
      <c r="C175" t="s">
        <v>641</v>
      </c>
      <c r="D175" s="6">
        <v>141</v>
      </c>
      <c r="E175" s="6" t="str">
        <f t="shared" si="12"/>
        <v>Long</v>
      </c>
      <c r="F175" s="4">
        <f t="shared" si="13"/>
        <v>2.35</v>
      </c>
      <c r="G175" s="8" t="s">
        <v>10889</v>
      </c>
      <c r="H175" t="s">
        <v>190</v>
      </c>
      <c r="I175" t="s">
        <v>10896</v>
      </c>
      <c r="J175">
        <v>7.8</v>
      </c>
      <c r="K175" t="str">
        <f t="shared" si="14"/>
        <v>Good</v>
      </c>
      <c r="L175" s="10">
        <v>58158</v>
      </c>
      <c r="M175" s="10">
        <v>14400000</v>
      </c>
      <c r="N175" s="10">
        <v>34700291</v>
      </c>
      <c r="O175" s="6">
        <f t="shared" si="15"/>
        <v>20300291</v>
      </c>
      <c r="P175" s="10" t="str" cm="1">
        <f t="array" ref="P175">_xlfn.IFS(O175&lt;=0,"Flop",O175&lt;10000000,"Hit",O175&lt;=100000000,"Superhit",O175&gt;100000000,"Blockbuster")</f>
        <v>Superhit</v>
      </c>
      <c r="Q175" t="s">
        <v>642</v>
      </c>
      <c r="R175">
        <v>2</v>
      </c>
      <c r="S175" t="str">
        <f t="shared" si="16"/>
        <v xml:space="preserve">November </v>
      </c>
      <c r="T175" s="12" t="str">
        <f t="shared" si="17"/>
        <v xml:space="preserve"> 1984</v>
      </c>
      <c r="U175" s="8" t="str" cm="1">
        <f t="array" ref="U175">_xlfn.IFS(Q175&lt;1970,"Old is Gold",Q175&lt;=1980,"80's Movies",Q175&lt;=2000,"90's Movies",Q175&lt;=2020,"Mid Rang",Q175&gt;2020,"Latest")</f>
        <v>Latest</v>
      </c>
      <c r="V175" t="s">
        <v>643</v>
      </c>
    </row>
    <row r="176" spans="1:22" x14ac:dyDescent="0.3">
      <c r="A176" t="s">
        <v>644</v>
      </c>
      <c r="B176" t="s">
        <v>645</v>
      </c>
      <c r="C176" t="s">
        <v>645</v>
      </c>
      <c r="D176" s="6">
        <v>138</v>
      </c>
      <c r="E176" s="6" t="str">
        <f t="shared" si="12"/>
        <v>Long</v>
      </c>
      <c r="F176" s="4">
        <f t="shared" si="13"/>
        <v>2.2999999999999998</v>
      </c>
      <c r="G176" s="8" t="s">
        <v>190</v>
      </c>
      <c r="H176" t="s">
        <v>10897</v>
      </c>
      <c r="I176" t="s">
        <v>10899</v>
      </c>
      <c r="J176">
        <v>7.4</v>
      </c>
      <c r="K176" t="str">
        <f t="shared" si="14"/>
        <v>Good</v>
      </c>
      <c r="L176" s="10">
        <v>51597</v>
      </c>
      <c r="M176" s="10">
        <v>28000000</v>
      </c>
      <c r="N176" s="10">
        <v>47951979</v>
      </c>
      <c r="O176" s="6">
        <f t="shared" si="15"/>
        <v>19951979</v>
      </c>
      <c r="P176" s="10" t="str" cm="1">
        <f t="array" ref="P176">_xlfn.IFS(O176&lt;=0,"Flop",O176&lt;10000000,"Hit",O176&lt;=100000000,"Superhit",O176&gt;100000000,"Blockbuster")</f>
        <v>Superhit</v>
      </c>
      <c r="Q176" t="s">
        <v>646</v>
      </c>
      <c r="R176">
        <v>11</v>
      </c>
      <c r="S176" t="str">
        <f t="shared" si="16"/>
        <v xml:space="preserve">May </v>
      </c>
      <c r="T176" s="12" t="str">
        <f t="shared" si="17"/>
        <v xml:space="preserve"> 1984</v>
      </c>
      <c r="U176" s="8" t="str" cm="1">
        <f t="array" ref="U176">_xlfn.IFS(Q176&lt;1970,"Old is Gold",Q176&lt;=1980,"80's Movies",Q176&lt;=2000,"90's Movies",Q176&lt;=2020,"Mid Rang",Q176&gt;2020,"Latest")</f>
        <v>Latest</v>
      </c>
      <c r="V176" t="s">
        <v>647</v>
      </c>
    </row>
    <row r="177" spans="1:22" x14ac:dyDescent="0.3">
      <c r="A177" t="s">
        <v>648</v>
      </c>
      <c r="B177" t="s">
        <v>649</v>
      </c>
      <c r="C177" t="s">
        <v>649</v>
      </c>
      <c r="D177" s="6">
        <v>91</v>
      </c>
      <c r="E177" s="6" t="str">
        <f t="shared" si="12"/>
        <v>Medium</v>
      </c>
      <c r="F177" s="4">
        <f t="shared" si="13"/>
        <v>1.5166666666666666</v>
      </c>
      <c r="G177" s="8" t="s">
        <v>105</v>
      </c>
      <c r="H177" t="s">
        <v>10899</v>
      </c>
      <c r="I177" t="s">
        <v>10899</v>
      </c>
      <c r="J177">
        <v>7.4</v>
      </c>
      <c r="K177" t="str">
        <f t="shared" si="14"/>
        <v>Good</v>
      </c>
      <c r="L177" s="10">
        <v>257197</v>
      </c>
      <c r="M177" s="10">
        <v>1800000</v>
      </c>
      <c r="N177" s="10">
        <v>25685134</v>
      </c>
      <c r="O177" s="6">
        <f t="shared" si="15"/>
        <v>23885134</v>
      </c>
      <c r="P177" s="10" t="str" cm="1">
        <f t="array" ref="P177">_xlfn.IFS(O177&lt;=0,"Flop",O177&lt;10000000,"Hit",O177&lt;=100000000,"Superhit",O177&gt;100000000,"Blockbuster")</f>
        <v>Superhit</v>
      </c>
      <c r="Q177" s="1">
        <v>30956</v>
      </c>
      <c r="R177" s="1"/>
      <c r="S177" t="e">
        <f t="shared" si="16"/>
        <v>#VALUE!</v>
      </c>
      <c r="T177" s="12" t="str">
        <f t="shared" si="17"/>
        <v>30956</v>
      </c>
      <c r="U177" s="8" t="str" cm="1">
        <f t="array" ref="U177">_xlfn.IFS(Q177&lt;1970,"Old is Gold",Q177&lt;=1980,"80's Movies",Q177&lt;=2000,"90's Movies",Q177&lt;=2020,"Mid Rang",Q177&gt;2020,"Latest")</f>
        <v>Latest</v>
      </c>
      <c r="V177" t="s">
        <v>650</v>
      </c>
    </row>
    <row r="178" spans="1:22" x14ac:dyDescent="0.3">
      <c r="A178" t="s">
        <v>651</v>
      </c>
      <c r="B178" t="s">
        <v>652</v>
      </c>
      <c r="C178" t="s">
        <v>652</v>
      </c>
      <c r="D178" s="6">
        <v>229</v>
      </c>
      <c r="E178" s="6" t="str">
        <f t="shared" si="12"/>
        <v>Long</v>
      </c>
      <c r="F178" s="4">
        <f t="shared" si="13"/>
        <v>3.8166666666666669</v>
      </c>
      <c r="G178" s="8" t="s">
        <v>10891</v>
      </c>
      <c r="H178" t="s">
        <v>190</v>
      </c>
      <c r="I178" t="s">
        <v>10899</v>
      </c>
      <c r="J178">
        <v>8.3000000000000007</v>
      </c>
      <c r="K178" t="str">
        <f t="shared" si="14"/>
        <v>Excellent</v>
      </c>
      <c r="L178" s="10">
        <v>369185</v>
      </c>
      <c r="M178" s="10">
        <v>30000000</v>
      </c>
      <c r="N178" s="10">
        <v>5474090</v>
      </c>
      <c r="O178" s="6">
        <f t="shared" si="15"/>
        <v>-24525910</v>
      </c>
      <c r="P178" s="10" t="str" cm="1">
        <f t="array" ref="P178">_xlfn.IFS(O178&lt;=0,"Flop",O178&lt;10000000,"Hit",O178&lt;=100000000,"Superhit",O178&gt;100000000,"Blockbuster")</f>
        <v>Flop</v>
      </c>
      <c r="Q178" t="s">
        <v>653</v>
      </c>
      <c r="R178">
        <v>20</v>
      </c>
      <c r="S178" t="str">
        <f t="shared" si="16"/>
        <v xml:space="preserve">May </v>
      </c>
      <c r="T178" s="12" t="str">
        <f t="shared" si="17"/>
        <v xml:space="preserve"> 1984</v>
      </c>
      <c r="U178" s="8" t="str" cm="1">
        <f t="array" ref="U178">_xlfn.IFS(Q178&lt;1970,"Old is Gold",Q178&lt;=1980,"80's Movies",Q178&lt;=2000,"90's Movies",Q178&lt;=2020,"Mid Rang",Q178&gt;2020,"Latest")</f>
        <v>Latest</v>
      </c>
      <c r="V178" t="s">
        <v>654</v>
      </c>
    </row>
    <row r="179" spans="1:22" x14ac:dyDescent="0.3">
      <c r="A179" t="s">
        <v>655</v>
      </c>
      <c r="B179" t="s">
        <v>656</v>
      </c>
      <c r="C179" t="s">
        <v>656</v>
      </c>
      <c r="D179" s="6">
        <v>96</v>
      </c>
      <c r="E179" s="6" t="str">
        <f t="shared" si="12"/>
        <v>Medium</v>
      </c>
      <c r="F179" s="4">
        <f t="shared" si="13"/>
        <v>1.6</v>
      </c>
      <c r="G179" s="8" t="s">
        <v>172</v>
      </c>
      <c r="H179" t="s">
        <v>10899</v>
      </c>
      <c r="I179" t="s">
        <v>10899</v>
      </c>
      <c r="J179">
        <v>6.7</v>
      </c>
      <c r="K179" t="str">
        <f t="shared" si="14"/>
        <v>Average</v>
      </c>
      <c r="L179" s="10">
        <v>134328</v>
      </c>
      <c r="M179" s="10">
        <v>4500000</v>
      </c>
      <c r="N179" s="10">
        <v>81198894</v>
      </c>
      <c r="O179" s="6">
        <f t="shared" si="15"/>
        <v>76698894</v>
      </c>
      <c r="P179" s="10" t="str" cm="1">
        <f t="array" ref="P179">_xlfn.IFS(O179&lt;=0,"Flop",O179&lt;10000000,"Hit",O179&lt;=100000000,"Superhit",O179&gt;100000000,"Blockbuster")</f>
        <v>Superhit</v>
      </c>
      <c r="Q179" t="s">
        <v>657</v>
      </c>
      <c r="R179">
        <v>10</v>
      </c>
      <c r="S179" t="str">
        <f t="shared" si="16"/>
        <v xml:space="preserve">March </v>
      </c>
      <c r="T179" s="12" t="str">
        <f t="shared" si="17"/>
        <v xml:space="preserve"> 1984</v>
      </c>
      <c r="U179" s="8" t="str" cm="1">
        <f t="array" ref="U179">_xlfn.IFS(Q179&lt;1970,"Old is Gold",Q179&lt;=1980,"80's Movies",Q179&lt;=2000,"90's Movies",Q179&lt;=2020,"Mid Rang",Q179&gt;2020,"Latest")</f>
        <v>Latest</v>
      </c>
      <c r="V179" t="s">
        <v>658</v>
      </c>
    </row>
    <row r="180" spans="1:22" x14ac:dyDescent="0.3">
      <c r="A180" t="s">
        <v>659</v>
      </c>
      <c r="B180" t="s">
        <v>660</v>
      </c>
      <c r="C180" t="s">
        <v>660</v>
      </c>
      <c r="D180" s="6">
        <v>114</v>
      </c>
      <c r="E180" s="6" t="str">
        <f t="shared" si="12"/>
        <v>Medium</v>
      </c>
      <c r="F180" s="4">
        <f t="shared" si="13"/>
        <v>1.9</v>
      </c>
      <c r="G180" s="8" t="s">
        <v>7406</v>
      </c>
      <c r="H180" t="s">
        <v>190</v>
      </c>
      <c r="I180" t="s">
        <v>5170</v>
      </c>
      <c r="J180">
        <v>6.3</v>
      </c>
      <c r="K180" t="str">
        <f t="shared" si="14"/>
        <v>Average</v>
      </c>
      <c r="L180" s="10">
        <v>61550</v>
      </c>
      <c r="M180" s="10">
        <v>17000000</v>
      </c>
      <c r="N180" s="10">
        <v>38376497</v>
      </c>
      <c r="O180" s="6">
        <f t="shared" si="15"/>
        <v>21376497</v>
      </c>
      <c r="P180" s="10" t="str" cm="1">
        <f t="array" ref="P180">_xlfn.IFS(O180&lt;=0,"Flop",O180&lt;10000000,"Hit",O180&lt;=100000000,"Superhit",O180&gt;100000000,"Blockbuster")</f>
        <v>Superhit</v>
      </c>
      <c r="Q180" t="s">
        <v>661</v>
      </c>
      <c r="R180">
        <v>10</v>
      </c>
      <c r="S180" t="str">
        <f t="shared" si="16"/>
        <v xml:space="preserve">August </v>
      </c>
      <c r="T180" s="12" t="str">
        <f t="shared" si="17"/>
        <v xml:space="preserve"> 1984</v>
      </c>
      <c r="U180" s="8" t="str" cm="1">
        <f t="array" ref="U180">_xlfn.IFS(Q180&lt;1970,"Old is Gold",Q180&lt;=1980,"80's Movies",Q180&lt;=2000,"90's Movies",Q180&lt;=2020,"Mid Rang",Q180&gt;2020,"Latest")</f>
        <v>Latest</v>
      </c>
      <c r="V180" t="s">
        <v>419</v>
      </c>
    </row>
    <row r="181" spans="1:22" x14ac:dyDescent="0.3">
      <c r="A181" t="s">
        <v>662</v>
      </c>
      <c r="B181" t="s">
        <v>663</v>
      </c>
      <c r="C181" t="s">
        <v>663</v>
      </c>
      <c r="D181" s="6">
        <v>90</v>
      </c>
      <c r="E181" s="6" t="str">
        <f t="shared" si="12"/>
        <v>Medium</v>
      </c>
      <c r="F181" s="4">
        <f t="shared" si="13"/>
        <v>1.5</v>
      </c>
      <c r="G181" s="8" t="s">
        <v>172</v>
      </c>
      <c r="H181" t="s">
        <v>10899</v>
      </c>
      <c r="I181" t="s">
        <v>10899</v>
      </c>
      <c r="J181">
        <v>6.6</v>
      </c>
      <c r="K181" t="str">
        <f t="shared" si="14"/>
        <v>Average</v>
      </c>
      <c r="L181" s="10">
        <v>57370</v>
      </c>
      <c r="M181" s="10">
        <v>8000000</v>
      </c>
      <c r="N181" s="10">
        <v>40874452</v>
      </c>
      <c r="O181" s="6">
        <f t="shared" si="15"/>
        <v>32874452</v>
      </c>
      <c r="P181" s="10" t="str" cm="1">
        <f t="array" ref="P181">_xlfn.IFS(O181&lt;=0,"Flop",O181&lt;10000000,"Hit",O181&lt;=100000000,"Superhit",O181&gt;100000000,"Blockbuster")</f>
        <v>Superhit</v>
      </c>
      <c r="Q181" t="s">
        <v>664</v>
      </c>
      <c r="R181">
        <v>20</v>
      </c>
      <c r="S181" t="str">
        <f t="shared" si="16"/>
        <v xml:space="preserve">July </v>
      </c>
      <c r="T181" s="12" t="str">
        <f t="shared" si="17"/>
        <v xml:space="preserve"> 1984</v>
      </c>
      <c r="U181" s="8" t="str" cm="1">
        <f t="array" ref="U181">_xlfn.IFS(Q181&lt;1970,"Old is Gold",Q181&lt;=1980,"80's Movies",Q181&lt;=2000,"90's Movies",Q181&lt;=2020,"Mid Rang",Q181&gt;2020,"Latest")</f>
        <v>Latest</v>
      </c>
      <c r="V181" t="s">
        <v>665</v>
      </c>
    </row>
    <row r="182" spans="1:22" x14ac:dyDescent="0.3">
      <c r="A182" t="s">
        <v>666</v>
      </c>
      <c r="B182" t="s">
        <v>667</v>
      </c>
      <c r="C182" t="s">
        <v>667</v>
      </c>
      <c r="D182" s="6">
        <v>106</v>
      </c>
      <c r="E182" s="6" t="str">
        <f t="shared" si="12"/>
        <v>Medium</v>
      </c>
      <c r="F182" s="4">
        <f t="shared" si="13"/>
        <v>1.7666666666666666</v>
      </c>
      <c r="G182" s="8" t="s">
        <v>7406</v>
      </c>
      <c r="H182" t="s">
        <v>10887</v>
      </c>
      <c r="I182" t="s">
        <v>172</v>
      </c>
      <c r="J182">
        <v>6.9</v>
      </c>
      <c r="K182" t="str">
        <f t="shared" si="14"/>
        <v>Average</v>
      </c>
      <c r="L182" s="10">
        <v>100966</v>
      </c>
      <c r="M182" s="10">
        <v>10000000</v>
      </c>
      <c r="N182" s="10">
        <v>86572238</v>
      </c>
      <c r="O182" s="6">
        <f t="shared" si="15"/>
        <v>76572238</v>
      </c>
      <c r="P182" s="10" t="str" cm="1">
        <f t="array" ref="P182">_xlfn.IFS(O182&lt;=0,"Flop",O182&lt;10000000,"Hit",O182&lt;=100000000,"Superhit",O182&gt;100000000,"Blockbuster")</f>
        <v>Superhit</v>
      </c>
      <c r="Q182" t="s">
        <v>668</v>
      </c>
      <c r="R182">
        <v>24</v>
      </c>
      <c r="S182" t="str">
        <f t="shared" si="16"/>
        <v xml:space="preserve">March </v>
      </c>
      <c r="T182" s="12" t="str">
        <f t="shared" si="17"/>
        <v xml:space="preserve"> 1984</v>
      </c>
      <c r="U182" s="8" t="str" cm="1">
        <f t="array" ref="U182">_xlfn.IFS(Q182&lt;1970,"Old is Gold",Q182&lt;=1980,"80's Movies",Q182&lt;=2000,"90's Movies",Q182&lt;=2020,"Mid Rang",Q182&gt;2020,"Latest")</f>
        <v>Latest</v>
      </c>
      <c r="V182" t="s">
        <v>669</v>
      </c>
    </row>
    <row r="183" spans="1:22" x14ac:dyDescent="0.3">
      <c r="A183" t="s">
        <v>670</v>
      </c>
      <c r="B183" t="s">
        <v>671</v>
      </c>
      <c r="C183" t="s">
        <v>671</v>
      </c>
      <c r="D183" s="6">
        <v>93</v>
      </c>
      <c r="E183" s="6" t="str">
        <f t="shared" si="12"/>
        <v>Medium</v>
      </c>
      <c r="F183" s="4">
        <f t="shared" si="13"/>
        <v>1.55</v>
      </c>
      <c r="G183" s="8" t="s">
        <v>172</v>
      </c>
      <c r="H183" t="s">
        <v>10886</v>
      </c>
      <c r="I183" t="s">
        <v>10899</v>
      </c>
      <c r="J183">
        <v>7</v>
      </c>
      <c r="K183" t="str">
        <f t="shared" si="14"/>
        <v>Good</v>
      </c>
      <c r="L183" s="10">
        <v>123103</v>
      </c>
      <c r="M183" s="10">
        <v>6500000</v>
      </c>
      <c r="N183" s="10">
        <v>23686027</v>
      </c>
      <c r="O183" s="6">
        <f t="shared" si="15"/>
        <v>17186027</v>
      </c>
      <c r="P183" s="10" t="str" cm="1">
        <f t="array" ref="P183">_xlfn.IFS(O183&lt;=0,"Flop",O183&lt;10000000,"Hit",O183&lt;=100000000,"Superhit",O183&gt;100000000,"Blockbuster")</f>
        <v>Superhit</v>
      </c>
      <c r="Q183" t="s">
        <v>672</v>
      </c>
      <c r="R183">
        <v>4</v>
      </c>
      <c r="S183" t="str">
        <f t="shared" si="16"/>
        <v xml:space="preserve">May </v>
      </c>
      <c r="T183" s="12" t="str">
        <f t="shared" si="17"/>
        <v xml:space="preserve"> 1984</v>
      </c>
      <c r="U183" s="8" t="str" cm="1">
        <f t="array" ref="U183">_xlfn.IFS(Q183&lt;1970,"Old is Gold",Q183&lt;=1980,"80's Movies",Q183&lt;=2000,"90's Movies",Q183&lt;=2020,"Mid Rang",Q183&gt;2020,"Latest")</f>
        <v>Latest</v>
      </c>
      <c r="V183" t="s">
        <v>673</v>
      </c>
    </row>
    <row r="184" spans="1:22" x14ac:dyDescent="0.3">
      <c r="A184" t="s">
        <v>674</v>
      </c>
      <c r="B184" t="s">
        <v>675</v>
      </c>
      <c r="C184" t="s">
        <v>675</v>
      </c>
      <c r="D184" s="6">
        <v>111</v>
      </c>
      <c r="E184" s="6" t="str">
        <f t="shared" si="12"/>
        <v>Medium</v>
      </c>
      <c r="F184" s="4">
        <f t="shared" si="13"/>
        <v>1.85</v>
      </c>
      <c r="G184" s="8" t="s">
        <v>172</v>
      </c>
      <c r="H184" t="s">
        <v>10885</v>
      </c>
      <c r="I184" t="s">
        <v>10886</v>
      </c>
      <c r="J184">
        <v>6.3</v>
      </c>
      <c r="K184" t="str">
        <f t="shared" si="14"/>
        <v>Average</v>
      </c>
      <c r="L184" s="10">
        <v>81654</v>
      </c>
      <c r="M184" s="10">
        <v>11000000</v>
      </c>
      <c r="N184" s="10">
        <v>69821334</v>
      </c>
      <c r="O184" s="6">
        <f t="shared" si="15"/>
        <v>58821334</v>
      </c>
      <c r="P184" s="10" t="str" cm="1">
        <f t="array" ref="P184">_xlfn.IFS(O184&lt;=0,"Flop",O184&lt;10000000,"Hit",O184&lt;=100000000,"Superhit",O184&gt;100000000,"Blockbuster")</f>
        <v>Superhit</v>
      </c>
      <c r="Q184" t="s">
        <v>606</v>
      </c>
      <c r="R184">
        <v>9</v>
      </c>
      <c r="S184" t="str">
        <f t="shared" si="16"/>
        <v xml:space="preserve">March </v>
      </c>
      <c r="T184" s="12" t="str">
        <f t="shared" si="17"/>
        <v xml:space="preserve"> 1984</v>
      </c>
      <c r="U184" s="8" t="str" cm="1">
        <f t="array" ref="U184">_xlfn.IFS(Q184&lt;1970,"Old is Gold",Q184&lt;=1980,"80's Movies",Q184&lt;=2000,"90's Movies",Q184&lt;=2020,"Mid Rang",Q184&gt;2020,"Latest")</f>
        <v>Latest</v>
      </c>
      <c r="V184" t="s">
        <v>676</v>
      </c>
    </row>
    <row r="185" spans="1:22" x14ac:dyDescent="0.3">
      <c r="A185" t="s">
        <v>677</v>
      </c>
      <c r="B185" t="s">
        <v>678</v>
      </c>
      <c r="C185" t="s">
        <v>678</v>
      </c>
      <c r="D185" s="6">
        <v>105</v>
      </c>
      <c r="E185" s="6" t="str">
        <f t="shared" si="12"/>
        <v>Medium</v>
      </c>
      <c r="F185" s="4">
        <f t="shared" si="13"/>
        <v>1.75</v>
      </c>
      <c r="G185" s="8" t="s">
        <v>7406</v>
      </c>
      <c r="H185" t="s">
        <v>10887</v>
      </c>
      <c r="I185" t="s">
        <v>10890</v>
      </c>
      <c r="J185">
        <v>6.6</v>
      </c>
      <c r="K185" t="str">
        <f t="shared" si="14"/>
        <v>Average</v>
      </c>
      <c r="L185" s="10">
        <v>84773</v>
      </c>
      <c r="M185" s="10">
        <v>17000000</v>
      </c>
      <c r="N185" s="10">
        <v>76471046</v>
      </c>
      <c r="O185" s="6">
        <f t="shared" si="15"/>
        <v>59471046</v>
      </c>
      <c r="P185" s="10" t="str" cm="1">
        <f t="array" ref="P185">_xlfn.IFS(O185&lt;=0,"Flop",O185&lt;10000000,"Hit",O185&lt;=100000000,"Superhit",O185&gt;100000000,"Blockbuster")</f>
        <v>Superhit</v>
      </c>
      <c r="Q185" t="s">
        <v>679</v>
      </c>
      <c r="R185">
        <v>1</v>
      </c>
      <c r="S185" t="str">
        <f t="shared" si="16"/>
        <v xml:space="preserve">June </v>
      </c>
      <c r="T185" s="12" t="str">
        <f t="shared" si="17"/>
        <v xml:space="preserve"> 1984</v>
      </c>
      <c r="U185" s="8" t="str" cm="1">
        <f t="array" ref="U185">_xlfn.IFS(Q185&lt;1970,"Old is Gold",Q185&lt;=1980,"80's Movies",Q185&lt;=2000,"90's Movies",Q185&lt;=2020,"Mid Rang",Q185&gt;2020,"Latest")</f>
        <v>Latest</v>
      </c>
      <c r="V185" t="s">
        <v>680</v>
      </c>
    </row>
    <row r="186" spans="1:22" x14ac:dyDescent="0.3">
      <c r="A186" t="s">
        <v>681</v>
      </c>
      <c r="B186" t="s">
        <v>682</v>
      </c>
      <c r="C186" t="s">
        <v>682</v>
      </c>
      <c r="D186" s="6">
        <v>115</v>
      </c>
      <c r="E186" s="6" t="str">
        <f t="shared" si="12"/>
        <v>Medium</v>
      </c>
      <c r="F186" s="4">
        <f t="shared" si="13"/>
        <v>1.9166666666666667</v>
      </c>
      <c r="G186" s="8" t="s">
        <v>10886</v>
      </c>
      <c r="H186" t="s">
        <v>10890</v>
      </c>
      <c r="I186" t="s">
        <v>10899</v>
      </c>
      <c r="J186">
        <v>7</v>
      </c>
      <c r="K186" t="str">
        <f t="shared" si="14"/>
        <v>Good</v>
      </c>
      <c r="L186" s="10">
        <v>50516</v>
      </c>
      <c r="M186" s="10">
        <v>22000000</v>
      </c>
      <c r="N186" s="10">
        <v>28744356</v>
      </c>
      <c r="O186" s="6">
        <f t="shared" si="15"/>
        <v>6744356</v>
      </c>
      <c r="P186" s="10" t="str" cm="1">
        <f t="array" ref="P186">_xlfn.IFS(O186&lt;=0,"Flop",O186&lt;10000000,"Hit",O186&lt;=100000000,"Superhit",O186&gt;100000000,"Blockbuster")</f>
        <v>Hit</v>
      </c>
      <c r="Q186" t="s">
        <v>683</v>
      </c>
      <c r="R186">
        <v>14</v>
      </c>
      <c r="S186" t="str">
        <f t="shared" si="16"/>
        <v xml:space="preserve">December </v>
      </c>
      <c r="T186" s="12" t="str">
        <f t="shared" si="17"/>
        <v xml:space="preserve"> 1984</v>
      </c>
      <c r="U186" s="8" t="str" cm="1">
        <f t="array" ref="U186">_xlfn.IFS(Q186&lt;1970,"Old is Gold",Q186&lt;=1980,"80's Movies",Q186&lt;=2000,"90's Movies",Q186&lt;=2020,"Mid Rang",Q186&gt;2020,"Latest")</f>
        <v>Latest</v>
      </c>
      <c r="V186" t="s">
        <v>208</v>
      </c>
    </row>
    <row r="187" spans="1:22" x14ac:dyDescent="0.3">
      <c r="A187" t="s">
        <v>684</v>
      </c>
      <c r="B187" t="s">
        <v>685</v>
      </c>
      <c r="C187" t="s">
        <v>685</v>
      </c>
      <c r="D187" s="6">
        <v>107</v>
      </c>
      <c r="E187" s="6" t="str">
        <f t="shared" si="12"/>
        <v>Medium</v>
      </c>
      <c r="F187" s="4">
        <f t="shared" si="13"/>
        <v>1.7833333333333334</v>
      </c>
      <c r="G187" s="8" t="s">
        <v>7406</v>
      </c>
      <c r="H187" t="s">
        <v>10890</v>
      </c>
      <c r="I187" t="s">
        <v>10899</v>
      </c>
      <c r="J187">
        <v>8.1</v>
      </c>
      <c r="K187" t="str">
        <f t="shared" si="14"/>
        <v>Excellent</v>
      </c>
      <c r="L187" s="10">
        <v>904995</v>
      </c>
      <c r="M187" s="10">
        <v>6400000</v>
      </c>
      <c r="N187" s="10">
        <v>78371200</v>
      </c>
      <c r="O187" s="6">
        <f t="shared" si="15"/>
        <v>71971200</v>
      </c>
      <c r="P187" s="10" t="str" cm="1">
        <f t="array" ref="P187">_xlfn.IFS(O187&lt;=0,"Flop",O187&lt;10000000,"Hit",O187&lt;=100000000,"Superhit",O187&gt;100000000,"Blockbuster")</f>
        <v>Superhit</v>
      </c>
      <c r="Q187" t="s">
        <v>686</v>
      </c>
      <c r="R187">
        <v>26</v>
      </c>
      <c r="S187" t="str">
        <f t="shared" si="16"/>
        <v xml:space="preserve">October </v>
      </c>
      <c r="T187" s="12" t="str">
        <f t="shared" si="17"/>
        <v xml:space="preserve"> 1984</v>
      </c>
      <c r="U187" s="8" t="str" cm="1">
        <f t="array" ref="U187">_xlfn.IFS(Q187&lt;1970,"Old is Gold",Q187&lt;=1980,"80's Movies",Q187&lt;=2000,"90's Movies",Q187&lt;=2020,"Mid Rang",Q187&gt;2020,"Latest")</f>
        <v>Latest</v>
      </c>
      <c r="V187" t="s">
        <v>687</v>
      </c>
    </row>
    <row r="188" spans="1:22" x14ac:dyDescent="0.3">
      <c r="A188" t="s">
        <v>688</v>
      </c>
      <c r="B188" t="s">
        <v>689</v>
      </c>
      <c r="C188" t="s">
        <v>689</v>
      </c>
      <c r="D188" s="6">
        <v>82</v>
      </c>
      <c r="E188" s="6" t="str">
        <f t="shared" si="12"/>
        <v>Short</v>
      </c>
      <c r="F188" s="4">
        <f t="shared" si="13"/>
        <v>1.3666666666666667</v>
      </c>
      <c r="G188" s="8" t="s">
        <v>172</v>
      </c>
      <c r="H188" t="s">
        <v>10894</v>
      </c>
      <c r="I188" t="s">
        <v>10899</v>
      </c>
      <c r="J188">
        <v>7.9</v>
      </c>
      <c r="K188" t="str">
        <f t="shared" si="14"/>
        <v>Good</v>
      </c>
      <c r="L188" s="10">
        <v>144686</v>
      </c>
      <c r="M188" s="10">
        <v>2500000</v>
      </c>
      <c r="N188" s="10">
        <v>4736202</v>
      </c>
      <c r="O188" s="6">
        <f t="shared" si="15"/>
        <v>2236202</v>
      </c>
      <c r="P188" s="10" t="str" cm="1">
        <f t="array" ref="P188">_xlfn.IFS(O188&lt;=0,"Flop",O188&lt;10000000,"Hit",O188&lt;=100000000,"Superhit",O188&gt;100000000,"Blockbuster")</f>
        <v>Hit</v>
      </c>
      <c r="Q188" t="s">
        <v>690</v>
      </c>
      <c r="R188">
        <v>2</v>
      </c>
      <c r="S188" t="str">
        <f t="shared" si="16"/>
        <v xml:space="preserve">March </v>
      </c>
      <c r="T188" s="12" t="str">
        <f t="shared" si="17"/>
        <v xml:space="preserve"> 1984</v>
      </c>
      <c r="U188" s="8" t="str" cm="1">
        <f t="array" ref="U188">_xlfn.IFS(Q188&lt;1970,"Old is Gold",Q188&lt;=1980,"80's Movies",Q188&lt;=2000,"90's Movies",Q188&lt;=2020,"Mid Rang",Q188&gt;2020,"Latest")</f>
        <v>Latest</v>
      </c>
      <c r="V188" t="s">
        <v>691</v>
      </c>
    </row>
    <row r="189" spans="1:22" x14ac:dyDescent="0.3">
      <c r="A189" t="s">
        <v>692</v>
      </c>
      <c r="B189" t="s">
        <v>693</v>
      </c>
      <c r="C189" t="s">
        <v>693</v>
      </c>
      <c r="D189" s="6">
        <v>90</v>
      </c>
      <c r="E189" s="6" t="str">
        <f t="shared" si="12"/>
        <v>Medium</v>
      </c>
      <c r="F189" s="4">
        <f t="shared" si="13"/>
        <v>1.5</v>
      </c>
      <c r="G189" s="8" t="s">
        <v>172</v>
      </c>
      <c r="H189" t="s">
        <v>10891</v>
      </c>
      <c r="I189" t="s">
        <v>10894</v>
      </c>
      <c r="J189">
        <v>7.2</v>
      </c>
      <c r="K189" t="str">
        <f t="shared" si="14"/>
        <v>Good</v>
      </c>
      <c r="L189" s="10">
        <v>71297</v>
      </c>
      <c r="M189" s="10">
        <v>9000000</v>
      </c>
      <c r="N189" s="10">
        <v>20458340</v>
      </c>
      <c r="O189" s="6">
        <f t="shared" si="15"/>
        <v>11458340</v>
      </c>
      <c r="P189" s="10" t="str" cm="1">
        <f t="array" ref="P189">_xlfn.IFS(O189&lt;=0,"Flop",O189&lt;10000000,"Hit",O189&lt;=100000000,"Superhit",O189&gt;100000000,"Blockbuster")</f>
        <v>Superhit</v>
      </c>
      <c r="Q189" t="s">
        <v>634</v>
      </c>
      <c r="R189">
        <v>22</v>
      </c>
      <c r="S189" t="str">
        <f t="shared" si="16"/>
        <v xml:space="preserve">June </v>
      </c>
      <c r="T189" s="12" t="str">
        <f t="shared" si="17"/>
        <v xml:space="preserve"> 1984</v>
      </c>
      <c r="U189" s="8" t="str" cm="1">
        <f t="array" ref="U189">_xlfn.IFS(Q189&lt;1970,"Old is Gold",Q189&lt;=1980,"80's Movies",Q189&lt;=2000,"90's Movies",Q189&lt;=2020,"Mid Rang",Q189&gt;2020,"Latest")</f>
        <v>Latest</v>
      </c>
      <c r="V189" t="s">
        <v>357</v>
      </c>
    </row>
    <row r="190" spans="1:22" x14ac:dyDescent="0.3">
      <c r="A190" t="s">
        <v>694</v>
      </c>
      <c r="B190" t="s">
        <v>695</v>
      </c>
      <c r="C190" t="s">
        <v>696</v>
      </c>
      <c r="D190" s="6">
        <v>102</v>
      </c>
      <c r="E190" s="6" t="str">
        <f t="shared" si="12"/>
        <v>Medium</v>
      </c>
      <c r="F190" s="4">
        <f t="shared" si="13"/>
        <v>1.7</v>
      </c>
      <c r="G190" s="8" t="s">
        <v>10887</v>
      </c>
      <c r="H190" t="s">
        <v>190</v>
      </c>
      <c r="I190" t="s">
        <v>10892</v>
      </c>
      <c r="J190">
        <v>7.3</v>
      </c>
      <c r="K190" t="str">
        <f t="shared" si="14"/>
        <v>Good</v>
      </c>
      <c r="L190" s="10">
        <v>152948</v>
      </c>
      <c r="M190" s="10">
        <v>27000000</v>
      </c>
      <c r="N190" s="10">
        <v>20284984</v>
      </c>
      <c r="O190" s="6">
        <f t="shared" si="15"/>
        <v>-6715016</v>
      </c>
      <c r="P190" s="10" t="str" cm="1">
        <f t="array" ref="P190">_xlfn.IFS(O190&lt;=0,"Flop",O190&lt;10000000,"Hit",O190&lt;=100000000,"Superhit",O190&gt;100000000,"Blockbuster")</f>
        <v>Flop</v>
      </c>
      <c r="Q190" t="s">
        <v>697</v>
      </c>
      <c r="R190">
        <v>6</v>
      </c>
      <c r="S190" t="str">
        <f t="shared" si="16"/>
        <v xml:space="preserve">April </v>
      </c>
      <c r="T190" s="12" t="str">
        <f t="shared" si="17"/>
        <v xml:space="preserve"> 1984</v>
      </c>
      <c r="U190" s="8" t="str" cm="1">
        <f t="array" ref="U190">_xlfn.IFS(Q190&lt;1970,"Old is Gold",Q190&lt;=1980,"80's Movies",Q190&lt;=2000,"90's Movies",Q190&lt;=2020,"Mid Rang",Q190&gt;2020,"Latest")</f>
        <v>Latest</v>
      </c>
      <c r="V190" t="s">
        <v>698</v>
      </c>
    </row>
    <row r="191" spans="1:22" x14ac:dyDescent="0.3">
      <c r="A191" t="s">
        <v>699</v>
      </c>
      <c r="B191" t="s">
        <v>700</v>
      </c>
      <c r="C191" t="s">
        <v>700</v>
      </c>
      <c r="D191" s="6">
        <v>97</v>
      </c>
      <c r="E191" s="6" t="str">
        <f t="shared" si="12"/>
        <v>Medium</v>
      </c>
      <c r="F191" s="4">
        <f t="shared" si="13"/>
        <v>1.6166666666666667</v>
      </c>
      <c r="G191" s="8" t="s">
        <v>172</v>
      </c>
      <c r="H191" t="s">
        <v>10891</v>
      </c>
      <c r="I191" t="s">
        <v>190</v>
      </c>
      <c r="J191">
        <v>7.6</v>
      </c>
      <c r="K191" t="str">
        <f t="shared" si="14"/>
        <v>Good</v>
      </c>
      <c r="L191" s="10">
        <v>77480</v>
      </c>
      <c r="M191" s="10">
        <v>4500000</v>
      </c>
      <c r="N191" s="10">
        <v>10609321</v>
      </c>
      <c r="O191" s="6">
        <f t="shared" si="15"/>
        <v>6109321</v>
      </c>
      <c r="P191" s="10" t="str" cm="1">
        <f t="array" ref="P191">_xlfn.IFS(O191&lt;=0,"Flop",O191&lt;10000000,"Hit",O191&lt;=100000000,"Superhit",O191&gt;100000000,"Blockbuster")</f>
        <v>Hit</v>
      </c>
      <c r="Q191" t="s">
        <v>701</v>
      </c>
      <c r="R191">
        <v>16</v>
      </c>
      <c r="S191" t="str">
        <f t="shared" si="16"/>
        <v xml:space="preserve">August </v>
      </c>
      <c r="T191" s="12" t="str">
        <f t="shared" si="17"/>
        <v xml:space="preserve"> 1985</v>
      </c>
      <c r="U191" s="8" t="str" cm="1">
        <f t="array" ref="U191">_xlfn.IFS(Q191&lt;1970,"Old is Gold",Q191&lt;=1980,"80's Movies",Q191&lt;=2000,"90's Movies",Q191&lt;=2020,"Mid Rang",Q191&gt;2020,"Latest")</f>
        <v>Latest</v>
      </c>
      <c r="V191" t="s">
        <v>113</v>
      </c>
    </row>
    <row r="192" spans="1:22" x14ac:dyDescent="0.3">
      <c r="A192" t="s">
        <v>702</v>
      </c>
      <c r="B192" t="s">
        <v>703</v>
      </c>
      <c r="C192" t="s">
        <v>703</v>
      </c>
      <c r="D192" s="6">
        <v>116</v>
      </c>
      <c r="E192" s="6" t="str">
        <f t="shared" si="12"/>
        <v>Medium</v>
      </c>
      <c r="F192" s="4">
        <f t="shared" si="13"/>
        <v>1.9333333333333333</v>
      </c>
      <c r="G192" s="8" t="s">
        <v>10887</v>
      </c>
      <c r="H192" t="s">
        <v>172</v>
      </c>
      <c r="I192" t="s">
        <v>10890</v>
      </c>
      <c r="J192">
        <v>8.5</v>
      </c>
      <c r="K192" t="str">
        <f t="shared" si="14"/>
        <v>Excellent</v>
      </c>
      <c r="L192" s="10">
        <v>1272378</v>
      </c>
      <c r="M192" s="10">
        <v>19000000</v>
      </c>
      <c r="N192" s="10">
        <v>383336762</v>
      </c>
      <c r="O192" s="6">
        <f t="shared" si="15"/>
        <v>364336762</v>
      </c>
      <c r="P192" s="10" t="str" cm="1">
        <f t="array" ref="P192">_xlfn.IFS(O192&lt;=0,"Flop",O192&lt;10000000,"Hit",O192&lt;=100000000,"Superhit",O192&gt;100000000,"Blockbuster")</f>
        <v>Blockbuster</v>
      </c>
      <c r="Q192" t="s">
        <v>704</v>
      </c>
      <c r="R192">
        <v>3</v>
      </c>
      <c r="S192" t="str">
        <f t="shared" si="16"/>
        <v xml:space="preserve">July </v>
      </c>
      <c r="T192" s="12" t="str">
        <f t="shared" si="17"/>
        <v xml:space="preserve"> 1985</v>
      </c>
      <c r="U192" s="8" t="str" cm="1">
        <f t="array" ref="U192">_xlfn.IFS(Q192&lt;1970,"Old is Gold",Q192&lt;=1980,"80's Movies",Q192&lt;=2000,"90's Movies",Q192&lt;=2020,"Mid Rang",Q192&gt;2020,"Latest")</f>
        <v>Latest</v>
      </c>
      <c r="V192" t="s">
        <v>669</v>
      </c>
    </row>
    <row r="193" spans="1:22" x14ac:dyDescent="0.3">
      <c r="A193" t="s">
        <v>705</v>
      </c>
      <c r="B193" t="s">
        <v>706</v>
      </c>
      <c r="C193" t="s">
        <v>706</v>
      </c>
      <c r="D193" s="6">
        <v>132</v>
      </c>
      <c r="E193" s="6" t="str">
        <f t="shared" si="12"/>
        <v>Long</v>
      </c>
      <c r="F193" s="4">
        <f t="shared" si="13"/>
        <v>2.2000000000000002</v>
      </c>
      <c r="G193" s="8" t="s">
        <v>190</v>
      </c>
      <c r="H193" t="s">
        <v>10890</v>
      </c>
      <c r="I193" t="s">
        <v>5170</v>
      </c>
      <c r="J193">
        <v>7.9</v>
      </c>
      <c r="K193" t="str">
        <f t="shared" si="14"/>
        <v>Good</v>
      </c>
      <c r="L193" s="10">
        <v>208178</v>
      </c>
      <c r="M193" s="10">
        <v>15000000</v>
      </c>
      <c r="N193" s="10">
        <v>9949953</v>
      </c>
      <c r="O193" s="6">
        <f t="shared" si="15"/>
        <v>-5050047</v>
      </c>
      <c r="P193" s="10" t="str" cm="1">
        <f t="array" ref="P193">_xlfn.IFS(O193&lt;=0,"Flop",O193&lt;10000000,"Hit",O193&lt;=100000000,"Superhit",O193&gt;100000000,"Blockbuster")</f>
        <v>Flop</v>
      </c>
      <c r="Q193" s="1">
        <v>31079</v>
      </c>
      <c r="R193" s="1"/>
      <c r="S193" t="e">
        <f t="shared" si="16"/>
        <v>#VALUE!</v>
      </c>
      <c r="T193" s="12" t="str">
        <f t="shared" si="17"/>
        <v>31079</v>
      </c>
      <c r="U193" s="8" t="str" cm="1">
        <f t="array" ref="U193">_xlfn.IFS(Q193&lt;1970,"Old is Gold",Q193&lt;=1980,"80's Movies",Q193&lt;=2000,"90's Movies",Q193&lt;=2020,"Mid Rang",Q193&gt;2020,"Latest")</f>
        <v>Latest</v>
      </c>
      <c r="V193" t="s">
        <v>405</v>
      </c>
    </row>
    <row r="194" spans="1:22" x14ac:dyDescent="0.3">
      <c r="A194" t="s">
        <v>707</v>
      </c>
      <c r="B194" t="s">
        <v>708</v>
      </c>
      <c r="C194" t="s">
        <v>708</v>
      </c>
      <c r="D194" s="6">
        <v>97</v>
      </c>
      <c r="E194" s="6" t="str">
        <f t="shared" ref="E194:E257" si="18">IF(D194&lt;90,"Short",IF(D194&lt;=120,"Medium","Long"))</f>
        <v>Medium</v>
      </c>
      <c r="F194" s="4">
        <f t="shared" ref="F194:F257" si="19">D194/60</f>
        <v>1.6166666666666667</v>
      </c>
      <c r="G194" s="8" t="s">
        <v>172</v>
      </c>
      <c r="H194" t="s">
        <v>190</v>
      </c>
      <c r="I194" t="s">
        <v>10899</v>
      </c>
      <c r="J194">
        <v>7.8</v>
      </c>
      <c r="K194" t="str">
        <f t="shared" ref="K194:K257" si="20">IF(J194&gt;=8,"Excellent",IF(J194&gt;=7,"Good",IF(J194&gt;=6,"Average","Poor")))</f>
        <v>Good</v>
      </c>
      <c r="L194" s="10">
        <v>425953</v>
      </c>
      <c r="M194" s="10">
        <v>1000000</v>
      </c>
      <c r="N194" s="10">
        <v>51525171</v>
      </c>
      <c r="O194" s="6">
        <f t="shared" ref="O194:O257" si="21">N194-M194</f>
        <v>50525171</v>
      </c>
      <c r="P194" s="10" t="str" cm="1">
        <f t="array" ref="P194">_xlfn.IFS(O194&lt;=0,"Flop",O194&lt;10000000,"Hit",O194&lt;=100000000,"Superhit",O194&gt;100000000,"Blockbuster")</f>
        <v>Superhit</v>
      </c>
      <c r="Q194" t="s">
        <v>709</v>
      </c>
      <c r="R194">
        <v>7</v>
      </c>
      <c r="S194" t="str">
        <f t="shared" ref="S194:S257" si="22">LEFT(Q194,SEARCH(" ",Q194))</f>
        <v xml:space="preserve">February </v>
      </c>
      <c r="T194" s="12" t="str">
        <f t="shared" ref="T194:T257" si="23">RIGHT(Q194,5)</f>
        <v xml:space="preserve"> 1985</v>
      </c>
      <c r="U194" s="8" t="str" cm="1">
        <f t="array" ref="U194">_xlfn.IFS(Q194&lt;1970,"Old is Gold",Q194&lt;=1980,"80's Movies",Q194&lt;=2000,"90's Movies",Q194&lt;=2020,"Mid Rang",Q194&gt;2020,"Latest")</f>
        <v>Latest</v>
      </c>
      <c r="V194" t="s">
        <v>673</v>
      </c>
    </row>
    <row r="195" spans="1:22" x14ac:dyDescent="0.3">
      <c r="A195" t="s">
        <v>710</v>
      </c>
      <c r="B195" t="s">
        <v>711</v>
      </c>
      <c r="C195" t="s">
        <v>711</v>
      </c>
      <c r="D195" s="6">
        <v>94</v>
      </c>
      <c r="E195" s="6" t="str">
        <f t="shared" si="18"/>
        <v>Medium</v>
      </c>
      <c r="F195" s="4">
        <f t="shared" si="19"/>
        <v>1.5666666666666667</v>
      </c>
      <c r="G195" s="8" t="s">
        <v>172</v>
      </c>
      <c r="H195" t="s">
        <v>10891</v>
      </c>
      <c r="I195" t="s">
        <v>10895</v>
      </c>
      <c r="J195">
        <v>7.2</v>
      </c>
      <c r="K195" t="str">
        <f t="shared" si="20"/>
        <v>Good</v>
      </c>
      <c r="L195" s="10">
        <v>105804</v>
      </c>
      <c r="M195" s="10">
        <v>15000000</v>
      </c>
      <c r="N195" s="10">
        <v>14643997</v>
      </c>
      <c r="O195" s="6">
        <f t="shared" si="21"/>
        <v>-356003</v>
      </c>
      <c r="P195" s="10" t="str" cm="1">
        <f t="array" ref="P195">_xlfn.IFS(O195&lt;=0,"Flop",O195&lt;10000000,"Hit",O195&lt;=100000000,"Superhit",O195&gt;100000000,"Blockbuster")</f>
        <v>Flop</v>
      </c>
      <c r="Q195" t="s">
        <v>712</v>
      </c>
      <c r="R195">
        <v>13</v>
      </c>
      <c r="S195" t="str">
        <f t="shared" si="22"/>
        <v xml:space="preserve">December </v>
      </c>
      <c r="T195" s="12" t="str">
        <f t="shared" si="23"/>
        <v xml:space="preserve"> 1985</v>
      </c>
      <c r="U195" s="8" t="str" cm="1">
        <f t="array" ref="U195">_xlfn.IFS(Q195&lt;1970,"Old is Gold",Q195&lt;=1980,"80's Movies",Q195&lt;=2000,"90's Movies",Q195&lt;=2020,"Mid Rang",Q195&gt;2020,"Latest")</f>
        <v>Latest</v>
      </c>
      <c r="V195" t="s">
        <v>713</v>
      </c>
    </row>
    <row r="196" spans="1:22" x14ac:dyDescent="0.3">
      <c r="A196" t="s">
        <v>714</v>
      </c>
      <c r="B196" t="s">
        <v>715</v>
      </c>
      <c r="C196" t="s">
        <v>715</v>
      </c>
      <c r="D196" s="6">
        <v>117</v>
      </c>
      <c r="E196" s="6" t="str">
        <f t="shared" si="18"/>
        <v>Medium</v>
      </c>
      <c r="F196" s="4">
        <f t="shared" si="19"/>
        <v>1.95</v>
      </c>
      <c r="G196" s="8" t="s">
        <v>172</v>
      </c>
      <c r="H196" t="s">
        <v>190</v>
      </c>
      <c r="I196" t="s">
        <v>10890</v>
      </c>
      <c r="J196">
        <v>6.7</v>
      </c>
      <c r="K196" t="str">
        <f t="shared" si="20"/>
        <v>Average</v>
      </c>
      <c r="L196" s="10">
        <v>67273</v>
      </c>
      <c r="M196" s="10">
        <v>17500000</v>
      </c>
      <c r="N196" s="10">
        <v>85313124</v>
      </c>
      <c r="O196" s="6">
        <f t="shared" si="21"/>
        <v>67813124</v>
      </c>
      <c r="P196" s="10" t="str" cm="1">
        <f t="array" ref="P196">_xlfn.IFS(O196&lt;=0,"Flop",O196&lt;10000000,"Hit",O196&lt;=100000000,"Superhit",O196&gt;100000000,"Blockbuster")</f>
        <v>Superhit</v>
      </c>
      <c r="Q196" t="s">
        <v>716</v>
      </c>
      <c r="R196">
        <v>21</v>
      </c>
      <c r="S196" t="str">
        <f t="shared" si="22"/>
        <v xml:space="preserve">June </v>
      </c>
      <c r="T196" s="12" t="str">
        <f t="shared" si="23"/>
        <v xml:space="preserve"> 1985</v>
      </c>
      <c r="U196" s="8" t="str" cm="1">
        <f t="array" ref="U196">_xlfn.IFS(Q196&lt;1970,"Old is Gold",Q196&lt;=1980,"80's Movies",Q196&lt;=2000,"90's Movies",Q196&lt;=2020,"Mid Rang",Q196&gt;2020,"Latest")</f>
        <v>Latest</v>
      </c>
      <c r="V196" t="s">
        <v>676</v>
      </c>
    </row>
    <row r="197" spans="1:22" x14ac:dyDescent="0.3">
      <c r="A197" t="s">
        <v>717</v>
      </c>
      <c r="B197" t="s">
        <v>718</v>
      </c>
      <c r="C197" t="s">
        <v>718</v>
      </c>
      <c r="D197" s="6">
        <v>154</v>
      </c>
      <c r="E197" s="6" t="str">
        <f t="shared" si="18"/>
        <v>Long</v>
      </c>
      <c r="F197" s="4">
        <f t="shared" si="19"/>
        <v>2.5666666666666669</v>
      </c>
      <c r="G197" s="8" t="s">
        <v>190</v>
      </c>
      <c r="H197" t="s">
        <v>10899</v>
      </c>
      <c r="I197" t="s">
        <v>10899</v>
      </c>
      <c r="J197">
        <v>7.7</v>
      </c>
      <c r="K197" t="str">
        <f t="shared" si="20"/>
        <v>Good</v>
      </c>
      <c r="L197" s="10">
        <v>92733</v>
      </c>
      <c r="M197" s="10">
        <v>15000000</v>
      </c>
      <c r="N197" s="10">
        <v>98467863</v>
      </c>
      <c r="O197" s="6">
        <f t="shared" si="21"/>
        <v>83467863</v>
      </c>
      <c r="P197" s="10" t="str" cm="1">
        <f t="array" ref="P197">_xlfn.IFS(O197&lt;=0,"Flop",O197&lt;10000000,"Hit",O197&lt;=100000000,"Superhit",O197&gt;100000000,"Blockbuster")</f>
        <v>Superhit</v>
      </c>
      <c r="Q197" t="s">
        <v>719</v>
      </c>
      <c r="R197">
        <v>16</v>
      </c>
      <c r="S197" t="str">
        <f t="shared" si="22"/>
        <v xml:space="preserve">December </v>
      </c>
      <c r="T197" s="12" t="str">
        <f t="shared" si="23"/>
        <v xml:space="preserve"> 1985</v>
      </c>
      <c r="U197" s="8" t="str" cm="1">
        <f t="array" ref="U197">_xlfn.IFS(Q197&lt;1970,"Old is Gold",Q197&lt;=1980,"80's Movies",Q197&lt;=2000,"90's Movies",Q197&lt;=2020,"Mid Rang",Q197&gt;2020,"Latest")</f>
        <v>Latest</v>
      </c>
      <c r="V197" t="s">
        <v>183</v>
      </c>
    </row>
    <row r="198" spans="1:22" x14ac:dyDescent="0.3">
      <c r="A198" t="s">
        <v>720</v>
      </c>
      <c r="B198" t="s">
        <v>721</v>
      </c>
      <c r="C198" t="s">
        <v>721</v>
      </c>
      <c r="D198" s="6">
        <v>90</v>
      </c>
      <c r="E198" s="6" t="str">
        <f t="shared" si="18"/>
        <v>Medium</v>
      </c>
      <c r="F198" s="4">
        <f t="shared" si="19"/>
        <v>1.5</v>
      </c>
      <c r="G198" s="8" t="s">
        <v>7406</v>
      </c>
      <c r="H198" t="s">
        <v>10887</v>
      </c>
      <c r="I198" t="s">
        <v>5170</v>
      </c>
      <c r="J198">
        <v>6.7</v>
      </c>
      <c r="K198" t="str">
        <f t="shared" si="20"/>
        <v>Average</v>
      </c>
      <c r="L198" s="10">
        <v>171166</v>
      </c>
      <c r="M198" s="10">
        <v>10000000</v>
      </c>
      <c r="N198" s="10">
        <v>57491000</v>
      </c>
      <c r="O198" s="6">
        <f t="shared" si="21"/>
        <v>47491000</v>
      </c>
      <c r="P198" s="10" t="str" cm="1">
        <f t="array" ref="P198">_xlfn.IFS(O198&lt;=0,"Flop",O198&lt;10000000,"Hit",O198&lt;=100000000,"Superhit",O198&gt;100000000,"Blockbuster")</f>
        <v>Superhit</v>
      </c>
      <c r="Q198" t="s">
        <v>722</v>
      </c>
      <c r="R198">
        <v>4</v>
      </c>
      <c r="S198" t="str">
        <f t="shared" si="22"/>
        <v xml:space="preserve">October </v>
      </c>
      <c r="T198" s="12" t="str">
        <f t="shared" si="23"/>
        <v xml:space="preserve"> 1985</v>
      </c>
      <c r="U198" s="8" t="str" cm="1">
        <f t="array" ref="U198">_xlfn.IFS(Q198&lt;1970,"Old is Gold",Q198&lt;=1980,"80's Movies",Q198&lt;=2000,"90's Movies",Q198&lt;=2020,"Mid Rang",Q198&gt;2020,"Latest")</f>
        <v>Latest</v>
      </c>
      <c r="V198" t="s">
        <v>723</v>
      </c>
    </row>
    <row r="199" spans="1:22" x14ac:dyDescent="0.3">
      <c r="A199" t="s">
        <v>724</v>
      </c>
      <c r="B199" t="s">
        <v>725</v>
      </c>
      <c r="C199" t="s">
        <v>725</v>
      </c>
      <c r="D199" s="6">
        <v>101</v>
      </c>
      <c r="E199" s="6" t="str">
        <f t="shared" si="18"/>
        <v>Medium</v>
      </c>
      <c r="F199" s="4">
        <f t="shared" si="19"/>
        <v>1.6833333333333333</v>
      </c>
      <c r="G199" s="8" t="s">
        <v>105</v>
      </c>
      <c r="H199" t="s">
        <v>5170</v>
      </c>
      <c r="I199" t="s">
        <v>10899</v>
      </c>
      <c r="J199">
        <v>7.1</v>
      </c>
      <c r="K199" t="str">
        <f t="shared" si="20"/>
        <v>Good</v>
      </c>
      <c r="L199" s="10">
        <v>73124</v>
      </c>
      <c r="M199" s="10">
        <v>3500000</v>
      </c>
      <c r="N199" s="10">
        <v>5000000</v>
      </c>
      <c r="O199" s="6">
        <f t="shared" si="21"/>
        <v>1500000</v>
      </c>
      <c r="P199" s="10" t="str" cm="1">
        <f t="array" ref="P199">_xlfn.IFS(O199&lt;=0,"Flop",O199&lt;10000000,"Hit",O199&lt;=100000000,"Superhit",O199&gt;100000000,"Blockbuster")</f>
        <v>Hit</v>
      </c>
      <c r="Q199" t="s">
        <v>726</v>
      </c>
      <c r="R199">
        <v>30</v>
      </c>
      <c r="S199" t="str">
        <f t="shared" si="22"/>
        <v xml:space="preserve">June </v>
      </c>
      <c r="T199" s="12" t="str">
        <f t="shared" si="23"/>
        <v xml:space="preserve"> 1985</v>
      </c>
      <c r="U199" s="8" t="str" cm="1">
        <f t="array" ref="U199">_xlfn.IFS(Q199&lt;1970,"Old is Gold",Q199&lt;=1980,"80's Movies",Q199&lt;=2000,"90's Movies",Q199&lt;=2020,"Mid Rang",Q199&gt;2020,"Latest")</f>
        <v>Latest</v>
      </c>
      <c r="V199" t="s">
        <v>276</v>
      </c>
    </row>
    <row r="200" spans="1:22" x14ac:dyDescent="0.3">
      <c r="A200" t="s">
        <v>727</v>
      </c>
      <c r="B200" t="s">
        <v>728</v>
      </c>
      <c r="C200" t="s">
        <v>728</v>
      </c>
      <c r="D200" s="6">
        <v>108</v>
      </c>
      <c r="E200" s="6" t="str">
        <f t="shared" si="18"/>
        <v>Medium</v>
      </c>
      <c r="F200" s="4">
        <f t="shared" si="19"/>
        <v>1.8</v>
      </c>
      <c r="G200" s="8" t="s">
        <v>7406</v>
      </c>
      <c r="H200" t="s">
        <v>10887</v>
      </c>
      <c r="I200" t="s">
        <v>190</v>
      </c>
      <c r="J200">
        <v>6.8</v>
      </c>
      <c r="K200" t="str">
        <f t="shared" si="20"/>
        <v>Average</v>
      </c>
      <c r="L200" s="10">
        <v>50458</v>
      </c>
      <c r="M200" s="10">
        <v>40000000</v>
      </c>
      <c r="N200" s="10">
        <v>12303411</v>
      </c>
      <c r="O200" s="6">
        <f t="shared" si="21"/>
        <v>-27696589</v>
      </c>
      <c r="P200" s="10" t="str" cm="1">
        <f t="array" ref="P200">_xlfn.IFS(O200&lt;=0,"Flop",O200&lt;10000000,"Hit",O200&lt;=100000000,"Superhit",O200&gt;100000000,"Blockbuster")</f>
        <v>Flop</v>
      </c>
      <c r="Q200" t="s">
        <v>729</v>
      </c>
      <c r="R200">
        <v>12</v>
      </c>
      <c r="S200" t="str">
        <f t="shared" si="22"/>
        <v xml:space="preserve">December </v>
      </c>
      <c r="T200" s="12" t="str">
        <f t="shared" si="23"/>
        <v xml:space="preserve"> 1985</v>
      </c>
      <c r="U200" s="8" t="str" cm="1">
        <f t="array" ref="U200">_xlfn.IFS(Q200&lt;1970,"Old is Gold",Q200&lt;=1980,"80's Movies",Q200&lt;=2000,"90's Movies",Q200&lt;=2020,"Mid Rang",Q200&gt;2020,"Latest")</f>
        <v>Latest</v>
      </c>
      <c r="V200" t="s">
        <v>698</v>
      </c>
    </row>
    <row r="201" spans="1:22" x14ac:dyDescent="0.3">
      <c r="A201" t="s">
        <v>730</v>
      </c>
      <c r="B201" t="s">
        <v>731</v>
      </c>
      <c r="C201" t="s">
        <v>731</v>
      </c>
      <c r="D201" s="6">
        <v>98</v>
      </c>
      <c r="E201" s="6" t="str">
        <f t="shared" si="18"/>
        <v>Medium</v>
      </c>
      <c r="F201" s="4">
        <f t="shared" si="19"/>
        <v>1.6333333333333333</v>
      </c>
      <c r="G201" s="8" t="s">
        <v>172</v>
      </c>
      <c r="H201" t="s">
        <v>10891</v>
      </c>
      <c r="I201" t="s">
        <v>10895</v>
      </c>
      <c r="J201">
        <v>6.9</v>
      </c>
      <c r="K201" t="str">
        <f t="shared" si="20"/>
        <v>Average</v>
      </c>
      <c r="L201" s="10">
        <v>56673</v>
      </c>
      <c r="M201" s="10">
        <v>8000000</v>
      </c>
      <c r="N201" s="10">
        <v>59612888</v>
      </c>
      <c r="O201" s="6">
        <f t="shared" si="21"/>
        <v>51612888</v>
      </c>
      <c r="P201" s="10" t="str" cm="1">
        <f t="array" ref="P201">_xlfn.IFS(O201&lt;=0,"Flop",O201&lt;10000000,"Hit",O201&lt;=100000000,"Superhit",O201&gt;100000000,"Blockbuster")</f>
        <v>Superhit</v>
      </c>
      <c r="Q201" t="s">
        <v>732</v>
      </c>
      <c r="R201">
        <v>31</v>
      </c>
      <c r="S201" t="str">
        <f t="shared" si="22"/>
        <v xml:space="preserve">May </v>
      </c>
      <c r="T201" s="12" t="str">
        <f t="shared" si="23"/>
        <v xml:space="preserve"> 1985</v>
      </c>
      <c r="U201" s="8" t="str" cm="1">
        <f t="array" ref="U201">_xlfn.IFS(Q201&lt;1970,"Old is Gold",Q201&lt;=1980,"80's Movies",Q201&lt;=2000,"90's Movies",Q201&lt;=2020,"Mid Rang",Q201&gt;2020,"Latest")</f>
        <v>Latest</v>
      </c>
      <c r="V201" t="s">
        <v>733</v>
      </c>
    </row>
    <row r="202" spans="1:22" x14ac:dyDescent="0.3">
      <c r="A202" t="s">
        <v>734</v>
      </c>
      <c r="B202" t="s">
        <v>735</v>
      </c>
      <c r="C202" t="s">
        <v>735</v>
      </c>
      <c r="D202" s="6">
        <v>106</v>
      </c>
      <c r="E202" s="6" t="str">
        <f t="shared" si="18"/>
        <v>Medium</v>
      </c>
      <c r="F202" s="4">
        <f t="shared" si="19"/>
        <v>1.7666666666666666</v>
      </c>
      <c r="G202" s="8" t="s">
        <v>105</v>
      </c>
      <c r="H202" t="s">
        <v>10899</v>
      </c>
      <c r="I202" t="s">
        <v>10899</v>
      </c>
      <c r="J202">
        <v>7.1</v>
      </c>
      <c r="K202" t="str">
        <f t="shared" si="20"/>
        <v>Good</v>
      </c>
      <c r="L202" s="10">
        <v>76992</v>
      </c>
      <c r="M202" s="10">
        <v>9000000</v>
      </c>
      <c r="N202" s="10">
        <v>24922237</v>
      </c>
      <c r="O202" s="6">
        <f t="shared" si="21"/>
        <v>15922237</v>
      </c>
      <c r="P202" s="10" t="str" cm="1">
        <f t="array" ref="P202">_xlfn.IFS(O202&lt;=0,"Flop",O202&lt;10000000,"Hit",O202&lt;=100000000,"Superhit",O202&gt;100000000,"Blockbuster")</f>
        <v>Superhit</v>
      </c>
      <c r="Q202" t="s">
        <v>736</v>
      </c>
      <c r="R202">
        <v>2</v>
      </c>
      <c r="S202" t="str">
        <f t="shared" si="22"/>
        <v xml:space="preserve">August </v>
      </c>
      <c r="T202" s="12" t="str">
        <f t="shared" si="23"/>
        <v xml:space="preserve"> 1985</v>
      </c>
      <c r="U202" s="8" t="str" cm="1">
        <f t="array" ref="U202">_xlfn.IFS(Q202&lt;1970,"Old is Gold",Q202&lt;=1980,"80's Movies",Q202&lt;=2000,"90's Movies",Q202&lt;=2020,"Mid Rang",Q202&gt;2020,"Latest")</f>
        <v>Latest</v>
      </c>
      <c r="V202" t="s">
        <v>737</v>
      </c>
    </row>
    <row r="203" spans="1:22" x14ac:dyDescent="0.3">
      <c r="A203" t="s">
        <v>738</v>
      </c>
      <c r="B203" t="s">
        <v>739</v>
      </c>
      <c r="C203" t="s">
        <v>739</v>
      </c>
      <c r="D203" s="6">
        <v>114</v>
      </c>
      <c r="E203" s="6" t="str">
        <f t="shared" si="18"/>
        <v>Medium</v>
      </c>
      <c r="F203" s="4">
        <f t="shared" si="19"/>
        <v>1.9</v>
      </c>
      <c r="G203" s="8" t="s">
        <v>10887</v>
      </c>
      <c r="H203" t="s">
        <v>172</v>
      </c>
      <c r="I203" t="s">
        <v>10892</v>
      </c>
      <c r="J203">
        <v>7.7</v>
      </c>
      <c r="K203" t="str">
        <f t="shared" si="20"/>
        <v>Good</v>
      </c>
      <c r="L203" s="10">
        <v>291480</v>
      </c>
      <c r="M203" s="10">
        <v>19000000</v>
      </c>
      <c r="N203" s="10">
        <v>64499270</v>
      </c>
      <c r="O203" s="6">
        <f t="shared" si="21"/>
        <v>45499270</v>
      </c>
      <c r="P203" s="10" t="str" cm="1">
        <f t="array" ref="P203">_xlfn.IFS(O203&lt;=0,"Flop",O203&lt;10000000,"Hit",O203&lt;=100000000,"Superhit",O203&gt;100000000,"Blockbuster")</f>
        <v>Superhit</v>
      </c>
      <c r="Q203" t="s">
        <v>740</v>
      </c>
      <c r="R203">
        <v>7</v>
      </c>
      <c r="S203" t="str">
        <f t="shared" si="22"/>
        <v xml:space="preserve">June </v>
      </c>
      <c r="T203" s="12" t="str">
        <f t="shared" si="23"/>
        <v xml:space="preserve"> 1985</v>
      </c>
      <c r="U203" s="8" t="str" cm="1">
        <f t="array" ref="U203">_xlfn.IFS(Q203&lt;1970,"Old is Gold",Q203&lt;=1980,"80's Movies",Q203&lt;=2000,"90's Movies",Q203&lt;=2020,"Mid Rang",Q203&gt;2020,"Latest")</f>
        <v>Latest</v>
      </c>
      <c r="V203" t="s">
        <v>231</v>
      </c>
    </row>
    <row r="204" spans="1:22" x14ac:dyDescent="0.3">
      <c r="A204" t="s">
        <v>741</v>
      </c>
      <c r="B204" t="s">
        <v>742</v>
      </c>
      <c r="C204" t="s">
        <v>742</v>
      </c>
      <c r="D204" s="6">
        <v>106</v>
      </c>
      <c r="E204" s="6" t="str">
        <f t="shared" si="18"/>
        <v>Medium</v>
      </c>
      <c r="F204" s="4">
        <f t="shared" si="19"/>
        <v>1.7666666666666666</v>
      </c>
      <c r="G204" s="8" t="s">
        <v>7406</v>
      </c>
      <c r="H204" t="s">
        <v>10887</v>
      </c>
      <c r="I204" t="s">
        <v>172</v>
      </c>
      <c r="J204">
        <v>6.1</v>
      </c>
      <c r="K204" t="str">
        <f t="shared" si="20"/>
        <v>Average</v>
      </c>
      <c r="L204" s="10">
        <v>61249</v>
      </c>
      <c r="M204" s="10">
        <v>25000000</v>
      </c>
      <c r="N204" s="10">
        <v>96773200</v>
      </c>
      <c r="O204" s="6">
        <f t="shared" si="21"/>
        <v>71773200</v>
      </c>
      <c r="P204" s="10" t="str" cm="1">
        <f t="array" ref="P204">_xlfn.IFS(O204&lt;=0,"Flop",O204&lt;10000000,"Hit",O204&lt;=100000000,"Superhit",O204&gt;100000000,"Blockbuster")</f>
        <v>Superhit</v>
      </c>
      <c r="Q204" t="s">
        <v>743</v>
      </c>
      <c r="R204">
        <v>4</v>
      </c>
      <c r="S204" t="str">
        <f t="shared" si="22"/>
        <v xml:space="preserve">December </v>
      </c>
      <c r="T204" s="12" t="str">
        <f t="shared" si="23"/>
        <v xml:space="preserve"> 1985</v>
      </c>
      <c r="U204" s="8" t="str" cm="1">
        <f t="array" ref="U204">_xlfn.IFS(Q204&lt;1970,"Old is Gold",Q204&lt;=1980,"80's Movies",Q204&lt;=2000,"90's Movies",Q204&lt;=2020,"Mid Rang",Q204&gt;2020,"Latest")</f>
        <v>Latest</v>
      </c>
      <c r="V204" t="s">
        <v>744</v>
      </c>
    </row>
    <row r="205" spans="1:22" x14ac:dyDescent="0.3">
      <c r="A205" t="s">
        <v>745</v>
      </c>
      <c r="B205" t="s">
        <v>746</v>
      </c>
      <c r="C205" t="s">
        <v>746</v>
      </c>
      <c r="D205" s="6">
        <v>94</v>
      </c>
      <c r="E205" s="6" t="str">
        <f t="shared" si="18"/>
        <v>Medium</v>
      </c>
      <c r="F205" s="4">
        <f t="shared" si="19"/>
        <v>1.5666666666666667</v>
      </c>
      <c r="G205" s="8" t="s">
        <v>10887</v>
      </c>
      <c r="H205" t="s">
        <v>10885</v>
      </c>
      <c r="I205" t="s">
        <v>10886</v>
      </c>
      <c r="J205">
        <v>6.3</v>
      </c>
      <c r="K205" t="str">
        <f t="shared" si="20"/>
        <v>Average</v>
      </c>
      <c r="L205" s="10">
        <v>70654</v>
      </c>
      <c r="M205" s="10">
        <v>24500000</v>
      </c>
      <c r="N205" s="10">
        <v>15502112</v>
      </c>
      <c r="O205" s="6">
        <f t="shared" si="21"/>
        <v>-8997888</v>
      </c>
      <c r="P205" s="10" t="str" cm="1">
        <f t="array" ref="P205">_xlfn.IFS(O205&lt;=0,"Flop",O205&lt;10000000,"Hit",O205&lt;=100000000,"Superhit",O205&gt;100000000,"Blockbuster")</f>
        <v>Flop</v>
      </c>
      <c r="Q205" s="1">
        <v>31260</v>
      </c>
      <c r="R205" s="1"/>
      <c r="S205" t="e">
        <f t="shared" si="22"/>
        <v>#VALUE!</v>
      </c>
      <c r="T205" s="12" t="str">
        <f t="shared" si="23"/>
        <v>31260</v>
      </c>
      <c r="U205" s="8" t="str" cm="1">
        <f t="array" ref="U205">_xlfn.IFS(Q205&lt;1970,"Old is Gold",Q205&lt;=1980,"80's Movies",Q205&lt;=2000,"90's Movies",Q205&lt;=2020,"Mid Rang",Q205&gt;2020,"Latest")</f>
        <v>Latest</v>
      </c>
      <c r="V205" t="s">
        <v>312</v>
      </c>
    </row>
    <row r="206" spans="1:22" x14ac:dyDescent="0.3">
      <c r="A206" t="s">
        <v>747</v>
      </c>
      <c r="B206" t="s">
        <v>748</v>
      </c>
      <c r="C206" t="s">
        <v>748</v>
      </c>
      <c r="D206" s="6">
        <v>107</v>
      </c>
      <c r="E206" s="6" t="str">
        <f t="shared" si="18"/>
        <v>Medium</v>
      </c>
      <c r="F206" s="4">
        <f t="shared" si="19"/>
        <v>1.7833333333333334</v>
      </c>
      <c r="G206" s="8" t="s">
        <v>7406</v>
      </c>
      <c r="H206" t="s">
        <v>10887</v>
      </c>
      <c r="I206" t="s">
        <v>10890</v>
      </c>
      <c r="J206">
        <v>6.2</v>
      </c>
      <c r="K206" t="str">
        <f t="shared" si="20"/>
        <v>Average</v>
      </c>
      <c r="L206" s="10">
        <v>144531</v>
      </c>
      <c r="M206" s="10">
        <v>10000000</v>
      </c>
      <c r="N206" s="10">
        <v>36230219</v>
      </c>
      <c r="O206" s="6">
        <f t="shared" si="21"/>
        <v>26230219</v>
      </c>
      <c r="P206" s="10" t="str" cm="1">
        <f t="array" ref="P206">_xlfn.IFS(O206&lt;=0,"Flop",O206&lt;10000000,"Hit",O206&lt;=100000000,"Superhit",O206&gt;100000000,"Blockbuster")</f>
        <v>Superhit</v>
      </c>
      <c r="Q206" t="s">
        <v>749</v>
      </c>
      <c r="R206">
        <v>29</v>
      </c>
      <c r="S206" t="str">
        <f t="shared" si="22"/>
        <v xml:space="preserve">June </v>
      </c>
      <c r="T206" s="12" t="str">
        <f t="shared" si="23"/>
        <v xml:space="preserve"> 1985</v>
      </c>
      <c r="U206" s="8" t="str" cm="1">
        <f t="array" ref="U206">_xlfn.IFS(Q206&lt;1970,"Old is Gold",Q206&lt;=1980,"80's Movies",Q206&lt;=2000,"90's Movies",Q206&lt;=2020,"Mid Rang",Q206&gt;2020,"Latest")</f>
        <v>Latest</v>
      </c>
      <c r="V206" t="s">
        <v>750</v>
      </c>
    </row>
    <row r="207" spans="1:22" x14ac:dyDescent="0.3">
      <c r="A207" t="s">
        <v>751</v>
      </c>
      <c r="B207" t="s">
        <v>752</v>
      </c>
      <c r="C207" t="s">
        <v>752</v>
      </c>
      <c r="D207" s="6">
        <v>95</v>
      </c>
      <c r="E207" s="6" t="str">
        <f t="shared" si="18"/>
        <v>Medium</v>
      </c>
      <c r="F207" s="4">
        <f t="shared" si="19"/>
        <v>1.5833333333333333</v>
      </c>
      <c r="G207" s="8" t="s">
        <v>10887</v>
      </c>
      <c r="H207" t="s">
        <v>172</v>
      </c>
      <c r="I207" t="s">
        <v>10899</v>
      </c>
      <c r="J207">
        <v>6.2</v>
      </c>
      <c r="K207" t="str">
        <f t="shared" si="20"/>
        <v>Average</v>
      </c>
      <c r="L207" s="10">
        <v>70147</v>
      </c>
      <c r="M207" s="10">
        <v>17000000</v>
      </c>
      <c r="N207" s="10">
        <v>49364621</v>
      </c>
      <c r="O207" s="6">
        <f t="shared" si="21"/>
        <v>32364621</v>
      </c>
      <c r="P207" s="10" t="str" cm="1">
        <f t="array" ref="P207">_xlfn.IFS(O207&lt;=0,"Flop",O207&lt;10000000,"Hit",O207&lt;=100000000,"Superhit",O207&gt;100000000,"Blockbuster")</f>
        <v>Superhit</v>
      </c>
      <c r="Q207" t="s">
        <v>753</v>
      </c>
      <c r="R207">
        <v>26</v>
      </c>
      <c r="S207" t="str">
        <f t="shared" si="22"/>
        <v xml:space="preserve">July </v>
      </c>
      <c r="T207" s="12" t="str">
        <f t="shared" si="23"/>
        <v xml:space="preserve"> 1985</v>
      </c>
      <c r="U207" s="8" t="str" cm="1">
        <f t="array" ref="U207">_xlfn.IFS(Q207&lt;1970,"Old is Gold",Q207&lt;=1980,"80's Movies",Q207&lt;=2000,"90's Movies",Q207&lt;=2020,"Mid Rang",Q207&gt;2020,"Latest")</f>
        <v>Latest</v>
      </c>
      <c r="V207" t="s">
        <v>487</v>
      </c>
    </row>
    <row r="208" spans="1:22" x14ac:dyDescent="0.3">
      <c r="A208" t="s">
        <v>754</v>
      </c>
      <c r="B208" t="s">
        <v>755</v>
      </c>
      <c r="C208" t="s">
        <v>756</v>
      </c>
      <c r="D208" s="6">
        <v>87</v>
      </c>
      <c r="E208" s="6" t="str">
        <f t="shared" si="18"/>
        <v>Short</v>
      </c>
      <c r="F208" s="4">
        <f t="shared" si="19"/>
        <v>1.45</v>
      </c>
      <c r="G208" s="8" t="s">
        <v>105</v>
      </c>
      <c r="H208" t="s">
        <v>10899</v>
      </c>
      <c r="I208" t="s">
        <v>10899</v>
      </c>
      <c r="J208">
        <v>5.4</v>
      </c>
      <c r="K208" t="str">
        <f t="shared" si="20"/>
        <v>Poor</v>
      </c>
      <c r="L208" s="10">
        <v>75856</v>
      </c>
      <c r="M208" s="10">
        <v>3000000</v>
      </c>
      <c r="N208" s="10">
        <v>29999213</v>
      </c>
      <c r="O208" s="6">
        <f t="shared" si="21"/>
        <v>26999213</v>
      </c>
      <c r="P208" s="10" t="str" cm="1">
        <f t="array" ref="P208">_xlfn.IFS(O208&lt;=0,"Flop",O208&lt;10000000,"Hit",O208&lt;=100000000,"Superhit",O208&gt;100000000,"Blockbuster")</f>
        <v>Superhit</v>
      </c>
      <c r="Q208" s="1">
        <v>31321</v>
      </c>
      <c r="R208" s="1"/>
      <c r="S208" t="e">
        <f t="shared" si="22"/>
        <v>#VALUE!</v>
      </c>
      <c r="T208" s="12" t="str">
        <f t="shared" si="23"/>
        <v>31321</v>
      </c>
      <c r="U208" s="8" t="str" cm="1">
        <f t="array" ref="U208">_xlfn.IFS(Q208&lt;1970,"Old is Gold",Q208&lt;=1980,"80's Movies",Q208&lt;=2000,"90's Movies",Q208&lt;=2020,"Mid Rang",Q208&gt;2020,"Latest")</f>
        <v>Latest</v>
      </c>
      <c r="V208" t="s">
        <v>757</v>
      </c>
    </row>
    <row r="209" spans="1:22" x14ac:dyDescent="0.3">
      <c r="A209" t="s">
        <v>758</v>
      </c>
      <c r="B209" t="s">
        <v>759</v>
      </c>
      <c r="C209" t="s">
        <v>759</v>
      </c>
      <c r="D209" s="6">
        <v>161</v>
      </c>
      <c r="E209" s="6" t="str">
        <f t="shared" si="18"/>
        <v>Long</v>
      </c>
      <c r="F209" s="4">
        <f t="shared" si="19"/>
        <v>2.6833333333333331</v>
      </c>
      <c r="G209" s="8" t="s">
        <v>10889</v>
      </c>
      <c r="H209" t="s">
        <v>190</v>
      </c>
      <c r="I209" t="s">
        <v>10886</v>
      </c>
      <c r="J209">
        <v>7.1</v>
      </c>
      <c r="K209" t="str">
        <f t="shared" si="20"/>
        <v>Good</v>
      </c>
      <c r="L209" s="10">
        <v>84559</v>
      </c>
      <c r="M209" s="10">
        <v>31000000</v>
      </c>
      <c r="N209" s="10">
        <v>227514205</v>
      </c>
      <c r="O209" s="6">
        <f t="shared" si="21"/>
        <v>196514205</v>
      </c>
      <c r="P209" s="10" t="str" cm="1">
        <f t="array" ref="P209">_xlfn.IFS(O209&lt;=0,"Flop",O209&lt;10000000,"Hit",O209&lt;=100000000,"Superhit",O209&gt;100000000,"Blockbuster")</f>
        <v>Blockbuster</v>
      </c>
      <c r="Q209" t="s">
        <v>760</v>
      </c>
      <c r="R209">
        <v>10</v>
      </c>
      <c r="S209" t="str">
        <f t="shared" si="22"/>
        <v xml:space="preserve">December </v>
      </c>
      <c r="T209" s="12" t="str">
        <f t="shared" si="23"/>
        <v xml:space="preserve"> 1985</v>
      </c>
      <c r="U209" s="8" t="str" cm="1">
        <f t="array" ref="U209">_xlfn.IFS(Q209&lt;1970,"Old is Gold",Q209&lt;=1980,"80's Movies",Q209&lt;=2000,"90's Movies",Q209&lt;=2020,"Mid Rang",Q209&gt;2020,"Latest")</f>
        <v>Latest</v>
      </c>
      <c r="V209" t="s">
        <v>200</v>
      </c>
    </row>
    <row r="210" spans="1:22" x14ac:dyDescent="0.3">
      <c r="A210" t="s">
        <v>761</v>
      </c>
      <c r="B210" t="s">
        <v>762</v>
      </c>
      <c r="C210" t="s">
        <v>762</v>
      </c>
      <c r="D210" s="6">
        <v>115</v>
      </c>
      <c r="E210" s="6" t="str">
        <f t="shared" si="18"/>
        <v>Medium</v>
      </c>
      <c r="F210" s="4">
        <f t="shared" si="19"/>
        <v>1.9166666666666667</v>
      </c>
      <c r="G210" s="8" t="s">
        <v>190</v>
      </c>
      <c r="H210" t="s">
        <v>234</v>
      </c>
      <c r="I210" t="s">
        <v>10899</v>
      </c>
      <c r="J210">
        <v>7.3</v>
      </c>
      <c r="K210" t="str">
        <f t="shared" si="20"/>
        <v>Good</v>
      </c>
      <c r="L210" s="10">
        <v>63191</v>
      </c>
      <c r="M210" s="10">
        <v>6900000</v>
      </c>
      <c r="N210" s="10">
        <v>41410568</v>
      </c>
      <c r="O210" s="6">
        <f t="shared" si="21"/>
        <v>34510568</v>
      </c>
      <c r="P210" s="10" t="str" cm="1">
        <f t="array" ref="P210">_xlfn.IFS(O210&lt;=0,"Flop",O210&lt;10000000,"Hit",O210&lt;=100000000,"Superhit",O210&gt;100000000,"Blockbuster")</f>
        <v>Superhit</v>
      </c>
      <c r="Q210" t="s">
        <v>763</v>
      </c>
      <c r="R210">
        <v>13</v>
      </c>
      <c r="S210" t="str">
        <f t="shared" si="22"/>
        <v xml:space="preserve">May </v>
      </c>
      <c r="T210" s="12" t="str">
        <f t="shared" si="23"/>
        <v xml:space="preserve"> 1985</v>
      </c>
      <c r="U210" s="8" t="str" cm="1">
        <f t="array" ref="U210">_xlfn.IFS(Q210&lt;1970,"Old is Gold",Q210&lt;=1980,"80's Movies",Q210&lt;=2000,"90's Movies",Q210&lt;=2020,"Mid Rang",Q210&gt;2020,"Latest")</f>
        <v>Latest</v>
      </c>
      <c r="V210" t="s">
        <v>87</v>
      </c>
    </row>
    <row r="211" spans="1:22" x14ac:dyDescent="0.3">
      <c r="A211" t="s">
        <v>764</v>
      </c>
      <c r="B211" t="s">
        <v>765</v>
      </c>
      <c r="C211" t="s">
        <v>765</v>
      </c>
      <c r="D211" s="6">
        <v>91</v>
      </c>
      <c r="E211" s="6" t="str">
        <f t="shared" si="18"/>
        <v>Medium</v>
      </c>
      <c r="F211" s="4">
        <f t="shared" si="19"/>
        <v>1.5166666666666666</v>
      </c>
      <c r="G211" s="8" t="s">
        <v>10887</v>
      </c>
      <c r="H211" t="s">
        <v>172</v>
      </c>
      <c r="I211" t="s">
        <v>10892</v>
      </c>
      <c r="J211">
        <v>7</v>
      </c>
      <c r="K211" t="str">
        <f t="shared" si="20"/>
        <v>Good</v>
      </c>
      <c r="L211" s="10">
        <v>57940</v>
      </c>
      <c r="M211" s="10">
        <v>6000000</v>
      </c>
      <c r="N211" s="10">
        <v>41047344</v>
      </c>
      <c r="O211" s="6">
        <f t="shared" si="21"/>
        <v>35047344</v>
      </c>
      <c r="P211" s="10" t="str" cm="1">
        <f t="array" ref="P211">_xlfn.IFS(O211&lt;=0,"Flop",O211&lt;10000000,"Hit",O211&lt;=100000000,"Superhit",O211&gt;100000000,"Blockbuster")</f>
        <v>Superhit</v>
      </c>
      <c r="Q211" t="s">
        <v>753</v>
      </c>
      <c r="R211">
        <v>26</v>
      </c>
      <c r="S211" t="str">
        <f t="shared" si="22"/>
        <v xml:space="preserve">July </v>
      </c>
      <c r="T211" s="12" t="str">
        <f t="shared" si="23"/>
        <v xml:space="preserve"> 1985</v>
      </c>
      <c r="U211" s="8" t="str" cm="1">
        <f t="array" ref="U211">_xlfn.IFS(Q211&lt;1970,"Old is Gold",Q211&lt;=1980,"80's Movies",Q211&lt;=2000,"90's Movies",Q211&lt;=2020,"Mid Rang",Q211&gt;2020,"Latest")</f>
        <v>Latest</v>
      </c>
      <c r="V211" t="s">
        <v>766</v>
      </c>
    </row>
    <row r="212" spans="1:22" x14ac:dyDescent="0.3">
      <c r="A212" t="s">
        <v>767</v>
      </c>
      <c r="B212" t="s">
        <v>768</v>
      </c>
      <c r="C212" t="s">
        <v>768</v>
      </c>
      <c r="D212" s="6">
        <v>87</v>
      </c>
      <c r="E212" s="6" t="str">
        <f t="shared" si="18"/>
        <v>Short</v>
      </c>
      <c r="F212" s="4">
        <f t="shared" si="19"/>
        <v>1.45</v>
      </c>
      <c r="G212" s="8" t="s">
        <v>172</v>
      </c>
      <c r="H212" t="s">
        <v>10899</v>
      </c>
      <c r="I212" t="s">
        <v>10899</v>
      </c>
      <c r="J212">
        <v>5.7</v>
      </c>
      <c r="K212" t="str">
        <f t="shared" si="20"/>
        <v>Poor</v>
      </c>
      <c r="L212" s="10">
        <v>58131</v>
      </c>
      <c r="M212" s="10">
        <v>7600000</v>
      </c>
      <c r="N212" s="10">
        <v>55600000</v>
      </c>
      <c r="O212" s="6">
        <f t="shared" si="21"/>
        <v>48000000</v>
      </c>
      <c r="P212" s="10" t="str" cm="1">
        <f t="array" ref="P212">_xlfn.IFS(O212&lt;=0,"Flop",O212&lt;10000000,"Hit",O212&lt;=100000000,"Superhit",O212&gt;100000000,"Blockbuster")</f>
        <v>Superhit</v>
      </c>
      <c r="Q212" t="s">
        <v>769</v>
      </c>
      <c r="R212">
        <v>29</v>
      </c>
      <c r="S212" t="str">
        <f t="shared" si="22"/>
        <v xml:space="preserve">March </v>
      </c>
      <c r="T212" s="12" t="str">
        <f t="shared" si="23"/>
        <v xml:space="preserve"> 1985</v>
      </c>
      <c r="U212" s="8" t="str" cm="1">
        <f t="array" ref="U212">_xlfn.IFS(Q212&lt;1970,"Old is Gold",Q212&lt;=1980,"80's Movies",Q212&lt;=2000,"90's Movies",Q212&lt;=2020,"Mid Rang",Q212&gt;2020,"Latest")</f>
        <v>Latest</v>
      </c>
      <c r="V212" t="s">
        <v>770</v>
      </c>
    </row>
    <row r="213" spans="1:22" x14ac:dyDescent="0.3">
      <c r="A213" t="s">
        <v>771</v>
      </c>
      <c r="B213" t="s">
        <v>772</v>
      </c>
      <c r="C213" t="s">
        <v>772</v>
      </c>
      <c r="D213" s="6">
        <v>82</v>
      </c>
      <c r="E213" s="6" t="str">
        <f t="shared" si="18"/>
        <v>Short</v>
      </c>
      <c r="F213" s="4">
        <f t="shared" si="19"/>
        <v>1.3666666666666667</v>
      </c>
      <c r="G213" s="8" t="s">
        <v>172</v>
      </c>
      <c r="H213" t="s">
        <v>10885</v>
      </c>
      <c r="I213" t="s">
        <v>10886</v>
      </c>
      <c r="J213">
        <v>7.7</v>
      </c>
      <c r="K213" t="str">
        <f t="shared" si="20"/>
        <v>Good</v>
      </c>
      <c r="L213" s="10">
        <v>53999</v>
      </c>
      <c r="M213" s="10">
        <v>15000000</v>
      </c>
      <c r="N213" s="10">
        <v>10631333</v>
      </c>
      <c r="O213" s="6">
        <f t="shared" si="21"/>
        <v>-4368667</v>
      </c>
      <c r="P213" s="10" t="str" cm="1">
        <f t="array" ref="P213">_xlfn.IFS(O213&lt;=0,"Flop",O213&lt;10000000,"Hit",O213&lt;=100000000,"Superhit",O213&gt;100000000,"Blockbuster")</f>
        <v>Flop</v>
      </c>
      <c r="Q213" t="s">
        <v>773</v>
      </c>
      <c r="R213">
        <v>26</v>
      </c>
      <c r="S213" t="str">
        <f t="shared" si="22"/>
        <v xml:space="preserve">January </v>
      </c>
      <c r="T213" s="12" t="str">
        <f t="shared" si="23"/>
        <v xml:space="preserve"> 1985</v>
      </c>
      <c r="U213" s="8" t="str" cm="1">
        <f t="array" ref="U213">_xlfn.IFS(Q213&lt;1970,"Old is Gold",Q213&lt;=1980,"80's Movies",Q213&lt;=2000,"90's Movies",Q213&lt;=2020,"Mid Rang",Q213&gt;2020,"Latest")</f>
        <v>Latest</v>
      </c>
      <c r="V213" t="s">
        <v>246</v>
      </c>
    </row>
    <row r="214" spans="1:22" x14ac:dyDescent="0.3">
      <c r="A214" t="s">
        <v>774</v>
      </c>
      <c r="B214" t="s">
        <v>775</v>
      </c>
      <c r="C214" t="s">
        <v>775</v>
      </c>
      <c r="D214" s="6">
        <v>96</v>
      </c>
      <c r="E214" s="6" t="str">
        <f t="shared" si="18"/>
        <v>Medium</v>
      </c>
      <c r="F214" s="4">
        <f t="shared" si="19"/>
        <v>1.6</v>
      </c>
      <c r="G214" s="8" t="s">
        <v>7406</v>
      </c>
      <c r="H214" t="s">
        <v>10887</v>
      </c>
      <c r="I214" t="s">
        <v>5170</v>
      </c>
      <c r="J214">
        <v>6.5</v>
      </c>
      <c r="K214" t="str">
        <f t="shared" si="20"/>
        <v>Average</v>
      </c>
      <c r="L214" s="10">
        <v>178882</v>
      </c>
      <c r="M214" s="10">
        <v>44000000</v>
      </c>
      <c r="N214" s="10">
        <v>300400432</v>
      </c>
      <c r="O214" s="6">
        <f t="shared" si="21"/>
        <v>256400432</v>
      </c>
      <c r="P214" s="10" t="str" cm="1">
        <f t="array" ref="P214">_xlfn.IFS(O214&lt;=0,"Flop",O214&lt;10000000,"Hit",O214&lt;=100000000,"Superhit",O214&gt;100000000,"Blockbuster")</f>
        <v>Blockbuster</v>
      </c>
      <c r="Q214" t="s">
        <v>776</v>
      </c>
      <c r="R214">
        <v>22</v>
      </c>
      <c r="S214" t="str">
        <f t="shared" si="22"/>
        <v xml:space="preserve">May </v>
      </c>
      <c r="T214" s="12" t="str">
        <f t="shared" si="23"/>
        <v xml:space="preserve"> 1985</v>
      </c>
      <c r="U214" s="8" t="str" cm="1">
        <f t="array" ref="U214">_xlfn.IFS(Q214&lt;1970,"Old is Gold",Q214&lt;=1980,"80's Movies",Q214&lt;=2000,"90's Movies",Q214&lt;=2020,"Mid Rang",Q214&gt;2020,"Latest")</f>
        <v>Latest</v>
      </c>
      <c r="V214" t="s">
        <v>777</v>
      </c>
    </row>
    <row r="215" spans="1:22" x14ac:dyDescent="0.3">
      <c r="A215" t="s">
        <v>778</v>
      </c>
      <c r="B215" t="s">
        <v>779</v>
      </c>
      <c r="C215" t="s">
        <v>779</v>
      </c>
      <c r="D215" s="6">
        <v>160</v>
      </c>
      <c r="E215" s="6" t="str">
        <f t="shared" si="18"/>
        <v>Long</v>
      </c>
      <c r="F215" s="4">
        <f t="shared" si="19"/>
        <v>2.6666666666666665</v>
      </c>
      <c r="G215" s="8" t="s">
        <v>7406</v>
      </c>
      <c r="H215" t="s">
        <v>190</v>
      </c>
      <c r="I215" t="s">
        <v>5878</v>
      </c>
      <c r="J215">
        <v>8.1999999999999993</v>
      </c>
      <c r="K215" t="str">
        <f t="shared" si="20"/>
        <v>Excellent</v>
      </c>
      <c r="L215" s="10">
        <v>132872</v>
      </c>
      <c r="M215" s="10">
        <v>11500000</v>
      </c>
      <c r="N215" s="10">
        <v>4164283</v>
      </c>
      <c r="O215" s="6">
        <f t="shared" si="21"/>
        <v>-7335717</v>
      </c>
      <c r="P215" s="10" t="str" cm="1">
        <f t="array" ref="P215">_xlfn.IFS(O215&lt;=0,"Flop",O215&lt;10000000,"Hit",O215&lt;=100000000,"Superhit",O215&gt;100000000,"Blockbuster")</f>
        <v>Flop</v>
      </c>
      <c r="Q215" t="s">
        <v>780</v>
      </c>
      <c r="R215">
        <v>25</v>
      </c>
      <c r="S215" t="str">
        <f t="shared" si="22"/>
        <v xml:space="preserve">May </v>
      </c>
      <c r="T215" s="12" t="str">
        <f t="shared" si="23"/>
        <v xml:space="preserve"> 1985</v>
      </c>
      <c r="U215" s="8" t="str" cm="1">
        <f t="array" ref="U215">_xlfn.IFS(Q215&lt;1970,"Old is Gold",Q215&lt;=1980,"80's Movies",Q215&lt;=2000,"90's Movies",Q215&lt;=2020,"Mid Rang",Q215&gt;2020,"Latest")</f>
        <v>Latest</v>
      </c>
      <c r="V215" t="s">
        <v>781</v>
      </c>
    </row>
    <row r="216" spans="1:22" x14ac:dyDescent="0.3">
      <c r="A216" t="s">
        <v>782</v>
      </c>
      <c r="B216" t="s">
        <v>783</v>
      </c>
      <c r="C216" t="s">
        <v>783</v>
      </c>
      <c r="D216" s="6">
        <v>84</v>
      </c>
      <c r="E216" s="6" t="str">
        <f t="shared" si="18"/>
        <v>Short</v>
      </c>
      <c r="F216" s="4">
        <f t="shared" si="19"/>
        <v>1.4</v>
      </c>
      <c r="G216" s="8" t="s">
        <v>172</v>
      </c>
      <c r="H216" t="s">
        <v>105</v>
      </c>
      <c r="I216" t="s">
        <v>10890</v>
      </c>
      <c r="J216">
        <v>7.2</v>
      </c>
      <c r="K216" t="str">
        <f t="shared" si="20"/>
        <v>Good</v>
      </c>
      <c r="L216" s="10">
        <v>69952</v>
      </c>
      <c r="M216" s="10">
        <v>900000</v>
      </c>
      <c r="N216" s="10">
        <v>2023414</v>
      </c>
      <c r="O216" s="6">
        <f t="shared" si="21"/>
        <v>1123414</v>
      </c>
      <c r="P216" s="10" t="str" cm="1">
        <f t="array" ref="P216">_xlfn.IFS(O216&lt;=0,"Flop",O216&lt;10000000,"Hit",O216&lt;=100000000,"Superhit",O216&gt;100000000,"Blockbuster")</f>
        <v>Hit</v>
      </c>
      <c r="Q216" t="s">
        <v>784</v>
      </c>
      <c r="R216">
        <v>11</v>
      </c>
      <c r="S216" t="str">
        <f t="shared" si="22"/>
        <v xml:space="preserve">May </v>
      </c>
      <c r="T216" s="12" t="str">
        <f t="shared" si="23"/>
        <v xml:space="preserve"> 1985</v>
      </c>
      <c r="U216" s="8" t="str" cm="1">
        <f t="array" ref="U216">_xlfn.IFS(Q216&lt;1970,"Old is Gold",Q216&lt;=1980,"80's Movies",Q216&lt;=2000,"90's Movies",Q216&lt;=2020,"Mid Rang",Q216&gt;2020,"Latest")</f>
        <v>Latest</v>
      </c>
      <c r="V216" t="s">
        <v>785</v>
      </c>
    </row>
    <row r="217" spans="1:22" x14ac:dyDescent="0.3">
      <c r="A217" t="s">
        <v>786</v>
      </c>
      <c r="B217" t="s">
        <v>787</v>
      </c>
      <c r="C217" t="s">
        <v>787</v>
      </c>
      <c r="D217" s="6">
        <v>91</v>
      </c>
      <c r="E217" s="6" t="str">
        <f t="shared" si="18"/>
        <v>Medium</v>
      </c>
      <c r="F217" s="4">
        <f t="shared" si="19"/>
        <v>1.5166666666666666</v>
      </c>
      <c r="G217" s="8" t="s">
        <v>172</v>
      </c>
      <c r="H217" t="s">
        <v>105</v>
      </c>
      <c r="I217" t="s">
        <v>10890</v>
      </c>
      <c r="J217">
        <v>7.3</v>
      </c>
      <c r="K217" t="str">
        <f t="shared" si="20"/>
        <v>Good</v>
      </c>
      <c r="L217" s="10">
        <v>67148</v>
      </c>
      <c r="M217" s="10">
        <v>4000000</v>
      </c>
      <c r="N217" s="10">
        <v>14238661</v>
      </c>
      <c r="O217" s="6">
        <f t="shared" si="21"/>
        <v>10238661</v>
      </c>
      <c r="P217" s="10" t="str" cm="1">
        <f t="array" ref="P217">_xlfn.IFS(O217&lt;=0,"Flop",O217&lt;10000000,"Hit",O217&lt;=100000000,"Superhit",O217&gt;100000000,"Blockbuster")</f>
        <v>Superhit</v>
      </c>
      <c r="Q217" t="s">
        <v>788</v>
      </c>
      <c r="R217">
        <v>18</v>
      </c>
      <c r="S217" t="str">
        <f t="shared" si="22"/>
        <v xml:space="preserve">April </v>
      </c>
      <c r="T217" s="12" t="str">
        <f t="shared" si="23"/>
        <v xml:space="preserve"> 1985</v>
      </c>
      <c r="U217" s="8" t="str" cm="1">
        <f t="array" ref="U217">_xlfn.IFS(Q217&lt;1970,"Old is Gold",Q217&lt;=1980,"80's Movies",Q217&lt;=2000,"90's Movies",Q217&lt;=2020,"Mid Rang",Q217&gt;2020,"Latest")</f>
        <v>Latest</v>
      </c>
      <c r="V217" t="s">
        <v>789</v>
      </c>
    </row>
    <row r="218" spans="1:22" x14ac:dyDescent="0.3">
      <c r="A218" t="s">
        <v>790</v>
      </c>
      <c r="B218" t="s">
        <v>791</v>
      </c>
      <c r="C218" t="s">
        <v>791</v>
      </c>
      <c r="D218" s="6">
        <v>91</v>
      </c>
      <c r="E218" s="6" t="str">
        <f t="shared" si="18"/>
        <v>Medium</v>
      </c>
      <c r="F218" s="4">
        <f t="shared" si="19"/>
        <v>1.5166666666666666</v>
      </c>
      <c r="G218" s="8" t="s">
        <v>190</v>
      </c>
      <c r="H218" t="s">
        <v>10897</v>
      </c>
      <c r="I218" t="s">
        <v>10899</v>
      </c>
      <c r="J218">
        <v>6.9</v>
      </c>
      <c r="K218" t="str">
        <f t="shared" si="20"/>
        <v>Average</v>
      </c>
      <c r="L218" s="10">
        <v>221635</v>
      </c>
      <c r="M218" s="10">
        <v>30000000</v>
      </c>
      <c r="N218" s="10">
        <v>300473716</v>
      </c>
      <c r="O218" s="6">
        <f t="shared" si="21"/>
        <v>270473716</v>
      </c>
      <c r="P218" s="10" t="str" cm="1">
        <f t="array" ref="P218">_xlfn.IFS(O218&lt;=0,"Flop",O218&lt;10000000,"Hit",O218&lt;=100000000,"Superhit",O218&gt;100000000,"Blockbuster")</f>
        <v>Blockbuster</v>
      </c>
      <c r="Q218" t="s">
        <v>792</v>
      </c>
      <c r="R218">
        <v>21</v>
      </c>
      <c r="S218" t="str">
        <f t="shared" si="22"/>
        <v xml:space="preserve">November </v>
      </c>
      <c r="T218" s="12" t="str">
        <f t="shared" si="23"/>
        <v xml:space="preserve"> 1985</v>
      </c>
      <c r="U218" s="8" t="str" cm="1">
        <f t="array" ref="U218">_xlfn.IFS(Q218&lt;1970,"Old is Gold",Q218&lt;=1980,"80's Movies",Q218&lt;=2000,"90's Movies",Q218&lt;=2020,"Mid Rang",Q218&gt;2020,"Latest")</f>
        <v>Latest</v>
      </c>
      <c r="V218" t="s">
        <v>345</v>
      </c>
    </row>
    <row r="219" spans="1:22" x14ac:dyDescent="0.3">
      <c r="A219" t="s">
        <v>793</v>
      </c>
      <c r="B219" t="s">
        <v>794</v>
      </c>
      <c r="C219" t="s">
        <v>794</v>
      </c>
      <c r="D219" s="6">
        <v>102</v>
      </c>
      <c r="E219" s="6" t="str">
        <f t="shared" si="18"/>
        <v>Medium</v>
      </c>
      <c r="F219" s="4">
        <f t="shared" si="19"/>
        <v>1.7</v>
      </c>
      <c r="G219" s="8" t="s">
        <v>10887</v>
      </c>
      <c r="H219" t="s">
        <v>172</v>
      </c>
      <c r="I219" t="s">
        <v>10899</v>
      </c>
      <c r="J219">
        <v>6.4</v>
      </c>
      <c r="K219" t="str">
        <f t="shared" si="20"/>
        <v>Average</v>
      </c>
      <c r="L219" s="10">
        <v>52141</v>
      </c>
      <c r="M219" s="10">
        <v>22000000</v>
      </c>
      <c r="N219" s="10">
        <v>60106536</v>
      </c>
      <c r="O219" s="6">
        <f t="shared" si="21"/>
        <v>38106536</v>
      </c>
      <c r="P219" s="10" t="str" cm="1">
        <f t="array" ref="P219">_xlfn.IFS(O219&lt;=0,"Flop",O219&lt;10000000,"Hit",O219&lt;=100000000,"Superhit",O219&gt;100000000,"Blockbuster")</f>
        <v>Superhit</v>
      </c>
      <c r="Q219" t="s">
        <v>795</v>
      </c>
      <c r="R219">
        <v>6</v>
      </c>
      <c r="S219" t="str">
        <f t="shared" si="22"/>
        <v xml:space="preserve">December </v>
      </c>
      <c r="T219" s="12" t="str">
        <f t="shared" si="23"/>
        <v xml:space="preserve"> 1985</v>
      </c>
      <c r="U219" s="8" t="str" cm="1">
        <f t="array" ref="U219">_xlfn.IFS(Q219&lt;1970,"Old is Gold",Q219&lt;=1980,"80's Movies",Q219&lt;=2000,"90's Movies",Q219&lt;=2020,"Mid Rang",Q219&gt;2020,"Latest")</f>
        <v>Latest</v>
      </c>
      <c r="V219" t="s">
        <v>305</v>
      </c>
    </row>
    <row r="220" spans="1:22" x14ac:dyDescent="0.3">
      <c r="A220" t="s">
        <v>796</v>
      </c>
      <c r="B220" t="s">
        <v>797</v>
      </c>
      <c r="C220" t="s">
        <v>797</v>
      </c>
      <c r="D220" s="6">
        <v>131</v>
      </c>
      <c r="E220" s="6" t="str">
        <f t="shared" si="18"/>
        <v>Long</v>
      </c>
      <c r="F220" s="4">
        <f t="shared" si="19"/>
        <v>2.1833333333333331</v>
      </c>
      <c r="G220" s="8" t="s">
        <v>7406</v>
      </c>
      <c r="H220" t="s">
        <v>10887</v>
      </c>
      <c r="I220" t="s">
        <v>5170</v>
      </c>
      <c r="J220">
        <v>6.3</v>
      </c>
      <c r="K220" t="str">
        <f t="shared" si="20"/>
        <v>Average</v>
      </c>
      <c r="L220" s="10">
        <v>102843</v>
      </c>
      <c r="M220" s="10">
        <v>30000000</v>
      </c>
      <c r="N220" s="10">
        <v>50337532</v>
      </c>
      <c r="O220" s="6">
        <f t="shared" si="21"/>
        <v>20337532</v>
      </c>
      <c r="P220" s="10" t="str" cm="1">
        <f t="array" ref="P220">_xlfn.IFS(O220&lt;=0,"Flop",O220&lt;10000000,"Hit",O220&lt;=100000000,"Superhit",O220&gt;100000000,"Blockbuster")</f>
        <v>Superhit</v>
      </c>
      <c r="Q220" t="s">
        <v>776</v>
      </c>
      <c r="R220">
        <v>22</v>
      </c>
      <c r="S220" t="str">
        <f t="shared" si="22"/>
        <v xml:space="preserve">May </v>
      </c>
      <c r="T220" s="12" t="str">
        <f t="shared" si="23"/>
        <v xml:space="preserve"> 1985</v>
      </c>
      <c r="U220" s="8" t="str" cm="1">
        <f t="array" ref="U220">_xlfn.IFS(Q220&lt;1970,"Old is Gold",Q220&lt;=1980,"80's Movies",Q220&lt;=2000,"90's Movies",Q220&lt;=2020,"Mid Rang",Q220&gt;2020,"Latest")</f>
        <v>Latest</v>
      </c>
      <c r="V220" t="s">
        <v>429</v>
      </c>
    </row>
    <row r="221" spans="1:22" x14ac:dyDescent="0.3">
      <c r="A221" t="s">
        <v>798</v>
      </c>
      <c r="B221" t="s">
        <v>799</v>
      </c>
      <c r="C221" t="s">
        <v>799</v>
      </c>
      <c r="D221" s="6">
        <v>94</v>
      </c>
      <c r="E221" s="6" t="str">
        <f t="shared" si="18"/>
        <v>Medium</v>
      </c>
      <c r="F221" s="4">
        <f t="shared" si="19"/>
        <v>1.5666666666666667</v>
      </c>
      <c r="G221" s="8" t="s">
        <v>172</v>
      </c>
      <c r="H221" t="s">
        <v>10886</v>
      </c>
      <c r="I221" t="s">
        <v>10890</v>
      </c>
      <c r="J221">
        <v>6.6</v>
      </c>
      <c r="K221" t="str">
        <f t="shared" si="20"/>
        <v>Average</v>
      </c>
      <c r="L221" s="10">
        <v>95293</v>
      </c>
      <c r="M221" s="10">
        <v>7500000</v>
      </c>
      <c r="N221" s="10">
        <v>38934048</v>
      </c>
      <c r="O221" s="6">
        <f t="shared" si="21"/>
        <v>31434048</v>
      </c>
      <c r="P221" s="10" t="str" cm="1">
        <f t="array" ref="P221">_xlfn.IFS(O221&lt;=0,"Flop",O221&lt;10000000,"Hit",O221&lt;=100000000,"Superhit",O221&gt;100000000,"Blockbuster")</f>
        <v>Superhit</v>
      </c>
      <c r="Q221" t="s">
        <v>736</v>
      </c>
      <c r="R221">
        <v>2</v>
      </c>
      <c r="S221" t="str">
        <f t="shared" si="22"/>
        <v xml:space="preserve">August </v>
      </c>
      <c r="T221" s="12" t="str">
        <f t="shared" si="23"/>
        <v xml:space="preserve"> 1985</v>
      </c>
      <c r="U221" s="8" t="str" cm="1">
        <f t="array" ref="U221">_xlfn.IFS(Q221&lt;1970,"Old is Gold",Q221&lt;=1980,"80's Movies",Q221&lt;=2000,"90's Movies",Q221&lt;=2020,"Mid Rang",Q221&gt;2020,"Latest")</f>
        <v>Latest</v>
      </c>
      <c r="V221" t="s">
        <v>673</v>
      </c>
    </row>
    <row r="222" spans="1:22" x14ac:dyDescent="0.3">
      <c r="A222" t="s">
        <v>800</v>
      </c>
      <c r="B222" t="s">
        <v>801</v>
      </c>
      <c r="C222" t="s">
        <v>801</v>
      </c>
      <c r="D222" s="6">
        <v>112</v>
      </c>
      <c r="E222" s="6" t="str">
        <f t="shared" si="18"/>
        <v>Medium</v>
      </c>
      <c r="F222" s="4">
        <f t="shared" si="19"/>
        <v>1.8666666666666667</v>
      </c>
      <c r="G222" s="8" t="s">
        <v>190</v>
      </c>
      <c r="H222" t="s">
        <v>10886</v>
      </c>
      <c r="I222" t="s">
        <v>5170</v>
      </c>
      <c r="J222">
        <v>7.4</v>
      </c>
      <c r="K222" t="str">
        <f t="shared" si="20"/>
        <v>Good</v>
      </c>
      <c r="L222" s="10">
        <v>102051</v>
      </c>
      <c r="M222" s="10">
        <v>12000000</v>
      </c>
      <c r="N222" s="10">
        <v>68706993</v>
      </c>
      <c r="O222" s="6">
        <f t="shared" si="21"/>
        <v>56706993</v>
      </c>
      <c r="P222" s="10" t="str" cm="1">
        <f t="array" ref="P222">_xlfn.IFS(O222&lt;=0,"Flop",O222&lt;10000000,"Hit",O222&lt;=100000000,"Superhit",O222&gt;100000000,"Blockbuster")</f>
        <v>Superhit</v>
      </c>
      <c r="Q222" t="s">
        <v>709</v>
      </c>
      <c r="R222">
        <v>7</v>
      </c>
      <c r="S222" t="str">
        <f t="shared" si="22"/>
        <v xml:space="preserve">February </v>
      </c>
      <c r="T222" s="12" t="str">
        <f t="shared" si="23"/>
        <v xml:space="preserve"> 1985</v>
      </c>
      <c r="U222" s="8" t="str" cm="1">
        <f t="array" ref="U222">_xlfn.IFS(Q222&lt;1970,"Old is Gold",Q222&lt;=1980,"80's Movies",Q222&lt;=2000,"90's Movies",Q222&lt;=2020,"Mid Rang",Q222&gt;2020,"Latest")</f>
        <v>Latest</v>
      </c>
      <c r="V222" t="s">
        <v>802</v>
      </c>
    </row>
    <row r="223" spans="1:22" x14ac:dyDescent="0.3">
      <c r="A223" t="s">
        <v>803</v>
      </c>
      <c r="B223" t="s">
        <v>804</v>
      </c>
      <c r="C223" t="s">
        <v>804</v>
      </c>
      <c r="D223" s="6">
        <v>97</v>
      </c>
      <c r="E223" s="6" t="str">
        <f t="shared" si="18"/>
        <v>Medium</v>
      </c>
      <c r="F223" s="4">
        <f t="shared" si="19"/>
        <v>1.6166666666666667</v>
      </c>
      <c r="G223" s="8" t="s">
        <v>7406</v>
      </c>
      <c r="H223" t="s">
        <v>10887</v>
      </c>
      <c r="I223" t="s">
        <v>172</v>
      </c>
      <c r="J223">
        <v>6.6</v>
      </c>
      <c r="K223" t="str">
        <f t="shared" si="20"/>
        <v>Average</v>
      </c>
      <c r="L223" s="10">
        <v>112633</v>
      </c>
      <c r="M223" s="10">
        <v>8800000</v>
      </c>
      <c r="N223" s="10">
        <v>328203506</v>
      </c>
      <c r="O223" s="6">
        <f t="shared" si="21"/>
        <v>319403506</v>
      </c>
      <c r="P223" s="10" t="str" cm="1">
        <f t="array" ref="P223">_xlfn.IFS(O223&lt;=0,"Flop",O223&lt;10000000,"Hit",O223&lt;=100000000,"Superhit",O223&gt;100000000,"Blockbuster")</f>
        <v>Blockbuster</v>
      </c>
      <c r="Q223" t="s">
        <v>805</v>
      </c>
      <c r="R223">
        <v>24</v>
      </c>
      <c r="S223" t="str">
        <f t="shared" si="22"/>
        <v xml:space="preserve">April </v>
      </c>
      <c r="T223" s="12" t="str">
        <f t="shared" si="23"/>
        <v xml:space="preserve"> 1986</v>
      </c>
      <c r="U223" s="8" t="str" cm="1">
        <f t="array" ref="U223">_xlfn.IFS(Q223&lt;1970,"Old is Gold",Q223&lt;=1980,"80's Movies",Q223&lt;=2000,"90's Movies",Q223&lt;=2020,"Mid Rang",Q223&gt;2020,"Latest")</f>
        <v>Latest</v>
      </c>
      <c r="V223" t="s">
        <v>806</v>
      </c>
    </row>
    <row r="224" spans="1:22" x14ac:dyDescent="0.3">
      <c r="A224" t="s">
        <v>807</v>
      </c>
      <c r="B224" t="s">
        <v>808</v>
      </c>
      <c r="C224" t="s">
        <v>808</v>
      </c>
      <c r="D224" s="6">
        <v>137</v>
      </c>
      <c r="E224" s="6" t="str">
        <f t="shared" si="18"/>
        <v>Long</v>
      </c>
      <c r="F224" s="4">
        <f t="shared" si="19"/>
        <v>2.2833333333333332</v>
      </c>
      <c r="G224" s="8" t="s">
        <v>7406</v>
      </c>
      <c r="H224" t="s">
        <v>10887</v>
      </c>
      <c r="I224" t="s">
        <v>10890</v>
      </c>
      <c r="J224">
        <v>8.4</v>
      </c>
      <c r="K224" t="str">
        <f t="shared" si="20"/>
        <v>Excellent</v>
      </c>
      <c r="L224" s="10">
        <v>747365</v>
      </c>
      <c r="M224" s="10">
        <v>18500000</v>
      </c>
      <c r="N224" s="10">
        <v>131060248</v>
      </c>
      <c r="O224" s="6">
        <f t="shared" si="21"/>
        <v>112560248</v>
      </c>
      <c r="P224" s="10" t="str" cm="1">
        <f t="array" ref="P224">_xlfn.IFS(O224&lt;=0,"Flop",O224&lt;10000000,"Hit",O224&lt;=100000000,"Superhit",O224&gt;100000000,"Blockbuster")</f>
        <v>Blockbuster</v>
      </c>
      <c r="Q224" t="s">
        <v>809</v>
      </c>
      <c r="R224">
        <v>14</v>
      </c>
      <c r="S224" t="str">
        <f t="shared" si="22"/>
        <v xml:space="preserve">July </v>
      </c>
      <c r="T224" s="12" t="str">
        <f t="shared" si="23"/>
        <v xml:space="preserve"> 1986</v>
      </c>
      <c r="U224" s="8" t="str" cm="1">
        <f t="array" ref="U224">_xlfn.IFS(Q224&lt;1970,"Old is Gold",Q224&lt;=1980,"80's Movies",Q224&lt;=2000,"90's Movies",Q224&lt;=2020,"Mid Rang",Q224&gt;2020,"Latest")</f>
        <v>Latest</v>
      </c>
      <c r="V224" t="s">
        <v>687</v>
      </c>
    </row>
    <row r="225" spans="1:22" x14ac:dyDescent="0.3">
      <c r="A225" t="s">
        <v>810</v>
      </c>
      <c r="B225" t="s">
        <v>811</v>
      </c>
      <c r="C225" t="s">
        <v>811</v>
      </c>
      <c r="D225" s="6">
        <v>99</v>
      </c>
      <c r="E225" s="6" t="str">
        <f t="shared" si="18"/>
        <v>Medium</v>
      </c>
      <c r="F225" s="4">
        <f t="shared" si="19"/>
        <v>1.65</v>
      </c>
      <c r="G225" s="8" t="s">
        <v>7406</v>
      </c>
      <c r="H225" t="s">
        <v>10887</v>
      </c>
      <c r="I225" t="s">
        <v>172</v>
      </c>
      <c r="J225">
        <v>7.2</v>
      </c>
      <c r="K225" t="str">
        <f t="shared" si="20"/>
        <v>Good</v>
      </c>
      <c r="L225" s="10">
        <v>150269</v>
      </c>
      <c r="M225" s="10">
        <v>25000000</v>
      </c>
      <c r="N225" s="10">
        <v>11100577</v>
      </c>
      <c r="O225" s="6">
        <f t="shared" si="21"/>
        <v>-13899423</v>
      </c>
      <c r="P225" s="10" t="str" cm="1">
        <f t="array" ref="P225">_xlfn.IFS(O225&lt;=0,"Flop",O225&lt;10000000,"Hit",O225&lt;=100000000,"Superhit",O225&gt;100000000,"Blockbuster")</f>
        <v>Flop</v>
      </c>
      <c r="Q225" t="s">
        <v>812</v>
      </c>
      <c r="R225">
        <v>2</v>
      </c>
      <c r="S225" t="str">
        <f t="shared" si="22"/>
        <v xml:space="preserve">July </v>
      </c>
      <c r="T225" s="12" t="str">
        <f t="shared" si="23"/>
        <v xml:space="preserve"> 1986</v>
      </c>
      <c r="U225" s="8" t="str" cm="1">
        <f t="array" ref="U225">_xlfn.IFS(Q225&lt;1970,"Old is Gold",Q225&lt;=1980,"80's Movies",Q225&lt;=2000,"90's Movies",Q225&lt;=2020,"Mid Rang",Q225&gt;2020,"Latest")</f>
        <v>Latest</v>
      </c>
      <c r="V225" t="s">
        <v>208</v>
      </c>
    </row>
    <row r="226" spans="1:22" x14ac:dyDescent="0.3">
      <c r="A226" t="s">
        <v>813</v>
      </c>
      <c r="B226" t="s">
        <v>814</v>
      </c>
      <c r="C226" t="s">
        <v>814</v>
      </c>
      <c r="D226" s="6">
        <v>120</v>
      </c>
      <c r="E226" s="6" t="str">
        <f t="shared" si="18"/>
        <v>Medium</v>
      </c>
      <c r="F226" s="4">
        <f t="shared" si="19"/>
        <v>2</v>
      </c>
      <c r="G226" s="8" t="s">
        <v>10891</v>
      </c>
      <c r="H226" t="s">
        <v>190</v>
      </c>
      <c r="I226" t="s">
        <v>10895</v>
      </c>
      <c r="J226">
        <v>7.7</v>
      </c>
      <c r="K226" t="str">
        <f t="shared" si="20"/>
        <v>Good</v>
      </c>
      <c r="L226" s="10">
        <v>210680</v>
      </c>
      <c r="M226" s="10">
        <v>6000000</v>
      </c>
      <c r="N226" s="10">
        <v>8618766</v>
      </c>
      <c r="O226" s="6">
        <f t="shared" si="21"/>
        <v>2618766</v>
      </c>
      <c r="P226" s="10" t="str" cm="1">
        <f t="array" ref="P226">_xlfn.IFS(O226&lt;=0,"Flop",O226&lt;10000000,"Hit",O226&lt;=100000000,"Superhit",O226&gt;100000000,"Blockbuster")</f>
        <v>Hit</v>
      </c>
      <c r="Q226" t="s">
        <v>815</v>
      </c>
      <c r="R226">
        <v>30</v>
      </c>
      <c r="S226" t="str">
        <f t="shared" si="22"/>
        <v xml:space="preserve">August </v>
      </c>
      <c r="T226" s="12" t="str">
        <f t="shared" si="23"/>
        <v xml:space="preserve"> 1986</v>
      </c>
      <c r="U226" s="8" t="str" cm="1">
        <f t="array" ref="U226">_xlfn.IFS(Q226&lt;1970,"Old is Gold",Q226&lt;=1980,"80's Movies",Q226&lt;=2000,"90's Movies",Q226&lt;=2020,"Mid Rang",Q226&gt;2020,"Latest")</f>
        <v>Latest</v>
      </c>
      <c r="V226" t="s">
        <v>216</v>
      </c>
    </row>
    <row r="227" spans="1:22" x14ac:dyDescent="0.3">
      <c r="A227" t="s">
        <v>816</v>
      </c>
      <c r="B227" t="s">
        <v>817</v>
      </c>
      <c r="C227" t="s">
        <v>817</v>
      </c>
      <c r="D227" s="6">
        <v>87</v>
      </c>
      <c r="E227" s="6" t="str">
        <f t="shared" si="18"/>
        <v>Short</v>
      </c>
      <c r="F227" s="4">
        <f t="shared" si="19"/>
        <v>1.45</v>
      </c>
      <c r="G227" s="8" t="s">
        <v>7406</v>
      </c>
      <c r="H227" t="s">
        <v>10891</v>
      </c>
      <c r="I227" t="s">
        <v>5170</v>
      </c>
      <c r="J227">
        <v>5.8</v>
      </c>
      <c r="K227" t="str">
        <f t="shared" si="20"/>
        <v>Poor</v>
      </c>
      <c r="L227" s="10">
        <v>78099</v>
      </c>
      <c r="M227" s="10">
        <v>25000000</v>
      </c>
      <c r="N227" s="10">
        <v>49042224</v>
      </c>
      <c r="O227" s="6">
        <f t="shared" si="21"/>
        <v>24042224</v>
      </c>
      <c r="P227" s="10" t="str" cm="1">
        <f t="array" ref="P227">_xlfn.IFS(O227&lt;=0,"Flop",O227&lt;10000000,"Hit",O227&lt;=100000000,"Superhit",O227&gt;100000000,"Blockbuster")</f>
        <v>Superhit</v>
      </c>
      <c r="Q227">
        <v>1986</v>
      </c>
      <c r="S227" t="e">
        <f t="shared" si="22"/>
        <v>#VALUE!</v>
      </c>
      <c r="T227" s="12" t="str">
        <f t="shared" si="23"/>
        <v>1986</v>
      </c>
      <c r="U227" s="8" t="str" cm="1">
        <f t="array" ref="U227">_xlfn.IFS(Q227&lt;1970,"Old is Gold",Q227&lt;=1980,"80's Movies",Q227&lt;=2000,"90's Movies",Q227&lt;=2020,"Mid Rang",Q227&gt;2020,"Latest")</f>
        <v>90's Movies</v>
      </c>
      <c r="V227" t="s">
        <v>777</v>
      </c>
    </row>
    <row r="228" spans="1:22" x14ac:dyDescent="0.3">
      <c r="A228" t="s">
        <v>818</v>
      </c>
      <c r="B228" t="s">
        <v>819</v>
      </c>
      <c r="C228" t="s">
        <v>819</v>
      </c>
      <c r="D228" s="6">
        <v>119</v>
      </c>
      <c r="E228" s="6" t="str">
        <f t="shared" si="18"/>
        <v>Medium</v>
      </c>
      <c r="F228" s="4">
        <f t="shared" si="19"/>
        <v>1.9833333333333334</v>
      </c>
      <c r="G228" s="8" t="s">
        <v>190</v>
      </c>
      <c r="H228" t="s">
        <v>10897</v>
      </c>
      <c r="I228" t="s">
        <v>10899</v>
      </c>
      <c r="J228">
        <v>7</v>
      </c>
      <c r="K228" t="str">
        <f t="shared" si="20"/>
        <v>Good</v>
      </c>
      <c r="L228" s="10">
        <v>91178</v>
      </c>
      <c r="M228" s="10">
        <v>14500000</v>
      </c>
      <c r="N228" s="10">
        <v>52293982</v>
      </c>
      <c r="O228" s="6">
        <f t="shared" si="21"/>
        <v>37793982</v>
      </c>
      <c r="P228" s="10" t="str" cm="1">
        <f t="array" ref="P228">_xlfn.IFS(O228&lt;=0,"Flop",O228&lt;10000000,"Hit",O228&lt;=100000000,"Superhit",O228&gt;100000000,"Blockbuster")</f>
        <v>Superhit</v>
      </c>
      <c r="Q228" t="s">
        <v>820</v>
      </c>
      <c r="R228">
        <v>8</v>
      </c>
      <c r="S228" t="str">
        <f t="shared" si="22"/>
        <v xml:space="preserve">October </v>
      </c>
      <c r="T228" s="12" t="str">
        <f t="shared" si="23"/>
        <v xml:space="preserve"> 1986</v>
      </c>
      <c r="U228" s="8" t="str" cm="1">
        <f t="array" ref="U228">_xlfn.IFS(Q228&lt;1970,"Old is Gold",Q228&lt;=1980,"80's Movies",Q228&lt;=2000,"90's Movies",Q228&lt;=2020,"Mid Rang",Q228&gt;2020,"Latest")</f>
        <v>Latest</v>
      </c>
      <c r="V228" t="s">
        <v>113</v>
      </c>
    </row>
    <row r="229" spans="1:22" x14ac:dyDescent="0.3">
      <c r="A229" t="s">
        <v>821</v>
      </c>
      <c r="B229" t="s">
        <v>822</v>
      </c>
      <c r="C229" t="s">
        <v>822</v>
      </c>
      <c r="D229" s="6">
        <v>107</v>
      </c>
      <c r="E229" s="6" t="str">
        <f t="shared" si="18"/>
        <v>Medium</v>
      </c>
      <c r="F229" s="4">
        <f t="shared" si="19"/>
        <v>1.7833333333333334</v>
      </c>
      <c r="G229" s="8" t="s">
        <v>172</v>
      </c>
      <c r="H229" t="s">
        <v>10891</v>
      </c>
      <c r="I229" t="s">
        <v>190</v>
      </c>
      <c r="J229">
        <v>7.7</v>
      </c>
      <c r="K229" t="str">
        <f t="shared" si="20"/>
        <v>Good</v>
      </c>
      <c r="L229" s="10">
        <v>54363</v>
      </c>
      <c r="M229" s="10">
        <v>1100000</v>
      </c>
      <c r="N229" s="10">
        <v>1529199</v>
      </c>
      <c r="O229" s="6">
        <f t="shared" si="21"/>
        <v>429199</v>
      </c>
      <c r="P229" s="10" t="str" cm="1">
        <f t="array" ref="P229">_xlfn.IFS(O229&lt;=0,"Flop",O229&lt;10000000,"Hit",O229&lt;=100000000,"Superhit",O229&gt;100000000,"Blockbuster")</f>
        <v>Hit</v>
      </c>
      <c r="Q229" t="s">
        <v>823</v>
      </c>
      <c r="R229">
        <v>17</v>
      </c>
      <c r="S229" t="str">
        <f t="shared" si="22"/>
        <v xml:space="preserve">May </v>
      </c>
      <c r="T229" s="12" t="str">
        <f t="shared" si="23"/>
        <v xml:space="preserve"> 1986</v>
      </c>
      <c r="U229" s="8" t="str" cm="1">
        <f t="array" ref="U229">_xlfn.IFS(Q229&lt;1970,"Old is Gold",Q229&lt;=1980,"80's Movies",Q229&lt;=2000,"90's Movies",Q229&lt;=2020,"Mid Rang",Q229&gt;2020,"Latest")</f>
        <v>Latest</v>
      </c>
      <c r="V229" t="s">
        <v>824</v>
      </c>
    </row>
    <row r="230" spans="1:22" x14ac:dyDescent="0.3">
      <c r="A230" t="s">
        <v>825</v>
      </c>
      <c r="B230" t="s">
        <v>826</v>
      </c>
      <c r="C230" t="s">
        <v>826</v>
      </c>
      <c r="D230" s="6">
        <v>103</v>
      </c>
      <c r="E230" s="6" t="str">
        <f t="shared" si="18"/>
        <v>Medium</v>
      </c>
      <c r="F230" s="4">
        <f t="shared" si="19"/>
        <v>1.7166666666666666</v>
      </c>
      <c r="G230" s="8" t="s">
        <v>172</v>
      </c>
      <c r="H230" t="s">
        <v>10899</v>
      </c>
      <c r="I230" t="s">
        <v>10899</v>
      </c>
      <c r="J230">
        <v>7.8</v>
      </c>
      <c r="K230" t="str">
        <f t="shared" si="20"/>
        <v>Good</v>
      </c>
      <c r="L230" s="10">
        <v>378489</v>
      </c>
      <c r="M230" s="10">
        <v>6000000</v>
      </c>
      <c r="N230" s="10">
        <v>70722101</v>
      </c>
      <c r="O230" s="6">
        <f t="shared" si="21"/>
        <v>64722101</v>
      </c>
      <c r="P230" s="10" t="str" cm="1">
        <f t="array" ref="P230">_xlfn.IFS(O230&lt;=0,"Flop",O230&lt;10000000,"Hit",O230&lt;=100000000,"Superhit",O230&gt;100000000,"Blockbuster")</f>
        <v>Superhit</v>
      </c>
      <c r="Q230" t="s">
        <v>827</v>
      </c>
      <c r="R230">
        <v>11</v>
      </c>
      <c r="S230" t="str">
        <f t="shared" si="22"/>
        <v xml:space="preserve">June </v>
      </c>
      <c r="T230" s="12" t="str">
        <f t="shared" si="23"/>
        <v xml:space="preserve"> 1986</v>
      </c>
      <c r="U230" s="8" t="str" cm="1">
        <f t="array" ref="U230">_xlfn.IFS(Q230&lt;1970,"Old is Gold",Q230&lt;=1980,"80's Movies",Q230&lt;=2000,"90's Movies",Q230&lt;=2020,"Mid Rang",Q230&gt;2020,"Latest")</f>
        <v>Latest</v>
      </c>
      <c r="V230" t="s">
        <v>673</v>
      </c>
    </row>
    <row r="231" spans="1:22" x14ac:dyDescent="0.3">
      <c r="A231" t="s">
        <v>828</v>
      </c>
      <c r="B231" t="s">
        <v>829</v>
      </c>
      <c r="C231" t="s">
        <v>829</v>
      </c>
      <c r="D231" s="6">
        <v>90</v>
      </c>
      <c r="E231" s="6" t="str">
        <f t="shared" si="18"/>
        <v>Medium</v>
      </c>
      <c r="F231" s="4">
        <f t="shared" si="19"/>
        <v>1.5</v>
      </c>
      <c r="G231" s="8" t="s">
        <v>10887</v>
      </c>
      <c r="H231" t="s">
        <v>172</v>
      </c>
      <c r="I231" t="s">
        <v>10892</v>
      </c>
      <c r="J231">
        <v>6.9</v>
      </c>
      <c r="K231" t="str">
        <f t="shared" si="20"/>
        <v>Average</v>
      </c>
      <c r="L231" s="10">
        <v>50800</v>
      </c>
      <c r="M231" s="10">
        <v>9000000</v>
      </c>
      <c r="N231" s="10">
        <v>18564613</v>
      </c>
      <c r="O231" s="6">
        <f t="shared" si="21"/>
        <v>9564613</v>
      </c>
      <c r="P231" s="10" t="str" cm="1">
        <f t="array" ref="P231">_xlfn.IFS(O231&lt;=0,"Flop",O231&lt;10000000,"Hit",O231&lt;=100000000,"Superhit",O231&gt;100000000,"Blockbuster")</f>
        <v>Hit</v>
      </c>
      <c r="Q231" t="s">
        <v>830</v>
      </c>
      <c r="R231">
        <v>30</v>
      </c>
      <c r="S231" t="str">
        <f t="shared" si="22"/>
        <v xml:space="preserve">July </v>
      </c>
      <c r="T231" s="12" t="str">
        <f t="shared" si="23"/>
        <v xml:space="preserve"> 1986</v>
      </c>
      <c r="U231" s="8" t="str" cm="1">
        <f t="array" ref="U231">_xlfn.IFS(Q231&lt;1970,"Old is Gold",Q231&lt;=1980,"80's Movies",Q231&lt;=2000,"90's Movies",Q231&lt;=2020,"Mid Rang",Q231&gt;2020,"Latest")</f>
        <v>Latest</v>
      </c>
      <c r="V231" t="s">
        <v>287</v>
      </c>
    </row>
    <row r="232" spans="1:22" x14ac:dyDescent="0.3">
      <c r="A232" t="s">
        <v>831</v>
      </c>
      <c r="B232" t="s">
        <v>832</v>
      </c>
      <c r="C232" t="s">
        <v>832</v>
      </c>
      <c r="D232" s="6">
        <v>96</v>
      </c>
      <c r="E232" s="6" t="str">
        <f t="shared" si="18"/>
        <v>Medium</v>
      </c>
      <c r="F232" s="4">
        <f t="shared" si="19"/>
        <v>1.6</v>
      </c>
      <c r="G232" s="8" t="s">
        <v>190</v>
      </c>
      <c r="H232" t="s">
        <v>105</v>
      </c>
      <c r="I232" t="s">
        <v>10890</v>
      </c>
      <c r="J232">
        <v>7.6</v>
      </c>
      <c r="K232" t="str">
        <f t="shared" si="20"/>
        <v>Good</v>
      </c>
      <c r="L232" s="10">
        <v>197066</v>
      </c>
      <c r="M232" s="10">
        <v>15000000</v>
      </c>
      <c r="N232" s="10">
        <v>60629159</v>
      </c>
      <c r="O232" s="6">
        <f t="shared" si="21"/>
        <v>45629159</v>
      </c>
      <c r="P232" s="10" t="str" cm="1">
        <f t="array" ref="P232">_xlfn.IFS(O232&lt;=0,"Flop",O232&lt;10000000,"Hit",O232&lt;=100000000,"Superhit",O232&gt;100000000,"Blockbuster")</f>
        <v>Superhit</v>
      </c>
      <c r="Q232" t="s">
        <v>833</v>
      </c>
      <c r="R232">
        <v>15</v>
      </c>
      <c r="S232" t="str">
        <f t="shared" si="22"/>
        <v xml:space="preserve">August </v>
      </c>
      <c r="T232" s="12" t="str">
        <f t="shared" si="23"/>
        <v xml:space="preserve"> 1986</v>
      </c>
      <c r="U232" s="8" t="str" cm="1">
        <f t="array" ref="U232">_xlfn.IFS(Q232&lt;1970,"Old is Gold",Q232&lt;=1980,"80's Movies",Q232&lt;=2000,"90's Movies",Q232&lt;=2020,"Mid Rang",Q232&gt;2020,"Latest")</f>
        <v>Latest</v>
      </c>
      <c r="V232" t="s">
        <v>533</v>
      </c>
    </row>
    <row r="233" spans="1:22" x14ac:dyDescent="0.3">
      <c r="A233" t="s">
        <v>834</v>
      </c>
      <c r="B233" t="s">
        <v>835</v>
      </c>
      <c r="C233" t="s">
        <v>836</v>
      </c>
      <c r="D233" s="6">
        <v>86</v>
      </c>
      <c r="E233" s="6" t="str">
        <f t="shared" si="18"/>
        <v>Short</v>
      </c>
      <c r="F233" s="4">
        <f t="shared" si="19"/>
        <v>1.4333333333333333</v>
      </c>
      <c r="G233" s="8" t="s">
        <v>105</v>
      </c>
      <c r="H233" t="s">
        <v>5170</v>
      </c>
      <c r="I233" t="s">
        <v>10899</v>
      </c>
      <c r="J233">
        <v>6</v>
      </c>
      <c r="K233" t="str">
        <f t="shared" si="20"/>
        <v>Average</v>
      </c>
      <c r="L233" s="10">
        <v>50021</v>
      </c>
      <c r="M233" s="10">
        <v>3000000</v>
      </c>
      <c r="N233" s="10">
        <v>19472525</v>
      </c>
      <c r="O233" s="6">
        <f t="shared" si="21"/>
        <v>16472525</v>
      </c>
      <c r="P233" s="10" t="str" cm="1">
        <f t="array" ref="P233">_xlfn.IFS(O233&lt;=0,"Flop",O233&lt;10000000,"Hit",O233&lt;=100000000,"Superhit",O233&gt;100000000,"Blockbuster")</f>
        <v>Superhit</v>
      </c>
      <c r="Q233" t="s">
        <v>837</v>
      </c>
      <c r="R233">
        <v>1</v>
      </c>
      <c r="S233" t="str">
        <f t="shared" si="22"/>
        <v xml:space="preserve">August </v>
      </c>
      <c r="T233" s="12" t="str">
        <f t="shared" si="23"/>
        <v xml:space="preserve"> 1986</v>
      </c>
      <c r="U233" s="8" t="str" cm="1">
        <f t="array" ref="U233">_xlfn.IFS(Q233&lt;1970,"Old is Gold",Q233&lt;=1980,"80's Movies",Q233&lt;=2000,"90's Movies",Q233&lt;=2020,"Mid Rang",Q233&gt;2020,"Latest")</f>
        <v>Latest</v>
      </c>
      <c r="V233" t="s">
        <v>838</v>
      </c>
    </row>
    <row r="234" spans="1:22" x14ac:dyDescent="0.3">
      <c r="A234" t="s">
        <v>839</v>
      </c>
      <c r="B234" t="s">
        <v>840</v>
      </c>
      <c r="C234" t="s">
        <v>840</v>
      </c>
      <c r="D234" s="6">
        <v>94</v>
      </c>
      <c r="E234" s="6" t="str">
        <f t="shared" si="18"/>
        <v>Medium</v>
      </c>
      <c r="F234" s="4">
        <f t="shared" si="19"/>
        <v>1.5666666666666667</v>
      </c>
      <c r="G234" s="8" t="s">
        <v>7406</v>
      </c>
      <c r="H234" t="s">
        <v>10887</v>
      </c>
      <c r="I234" t="s">
        <v>172</v>
      </c>
      <c r="J234">
        <v>5.9</v>
      </c>
      <c r="K234" t="str">
        <f t="shared" si="20"/>
        <v>Poor</v>
      </c>
      <c r="L234" s="10">
        <v>58359</v>
      </c>
      <c r="M234" s="10">
        <v>25000000</v>
      </c>
      <c r="N234" s="10">
        <v>79817937</v>
      </c>
      <c r="O234" s="6">
        <f t="shared" si="21"/>
        <v>54817937</v>
      </c>
      <c r="P234" s="10" t="str" cm="1">
        <f t="array" ref="P234">_xlfn.IFS(O234&lt;=0,"Flop",O234&lt;10000000,"Hit",O234&lt;=100000000,"Superhit",O234&gt;100000000,"Blockbuster")</f>
        <v>Superhit</v>
      </c>
      <c r="Q234" t="s">
        <v>841</v>
      </c>
      <c r="R234">
        <v>12</v>
      </c>
      <c r="S234" t="str">
        <f t="shared" si="22"/>
        <v xml:space="preserve">December </v>
      </c>
      <c r="T234" s="12" t="str">
        <f t="shared" si="23"/>
        <v xml:space="preserve"> 1986</v>
      </c>
      <c r="U234" s="8" t="str" cm="1">
        <f t="array" ref="U234">_xlfn.IFS(Q234&lt;1970,"Old is Gold",Q234&lt;=1980,"80's Movies",Q234&lt;=2000,"90's Movies",Q234&lt;=2020,"Mid Rang",Q234&gt;2020,"Latest")</f>
        <v>Latest</v>
      </c>
      <c r="V234" t="s">
        <v>733</v>
      </c>
    </row>
    <row r="235" spans="1:22" x14ac:dyDescent="0.3">
      <c r="A235" t="s">
        <v>842</v>
      </c>
      <c r="B235" t="s">
        <v>843</v>
      </c>
      <c r="C235" t="s">
        <v>843</v>
      </c>
      <c r="D235" s="6">
        <v>74</v>
      </c>
      <c r="E235" s="6" t="str">
        <f t="shared" si="18"/>
        <v>Short</v>
      </c>
      <c r="F235" s="4">
        <f t="shared" si="19"/>
        <v>1.2333333333333334</v>
      </c>
      <c r="G235" s="8" t="s">
        <v>10887</v>
      </c>
      <c r="H235" t="s">
        <v>10888</v>
      </c>
      <c r="I235" t="s">
        <v>10892</v>
      </c>
      <c r="J235">
        <v>7.1</v>
      </c>
      <c r="K235" t="str">
        <f t="shared" si="20"/>
        <v>Good</v>
      </c>
      <c r="L235" s="10">
        <v>53066</v>
      </c>
      <c r="M235" s="10">
        <v>14000000</v>
      </c>
      <c r="N235" s="10">
        <v>38625550</v>
      </c>
      <c r="O235" s="6">
        <f t="shared" si="21"/>
        <v>24625550</v>
      </c>
      <c r="P235" s="10" t="str" cm="1">
        <f t="array" ref="P235">_xlfn.IFS(O235&lt;=0,"Flop",O235&lt;10000000,"Hit",O235&lt;=100000000,"Superhit",O235&gt;100000000,"Blockbuster")</f>
        <v>Superhit</v>
      </c>
      <c r="Q235" t="s">
        <v>844</v>
      </c>
      <c r="R235">
        <v>23</v>
      </c>
      <c r="S235" t="str">
        <f t="shared" si="22"/>
        <v xml:space="preserve">June </v>
      </c>
      <c r="T235" s="12" t="str">
        <f t="shared" si="23"/>
        <v xml:space="preserve"> 1986</v>
      </c>
      <c r="U235" s="8" t="str" cm="1">
        <f t="array" ref="U235">_xlfn.IFS(Q235&lt;1970,"Old is Gold",Q235&lt;=1980,"80's Movies",Q235&lt;=2000,"90's Movies",Q235&lt;=2020,"Mid Rang",Q235&gt;2020,"Latest")</f>
        <v>Latest</v>
      </c>
      <c r="V235" t="s">
        <v>845</v>
      </c>
    </row>
    <row r="236" spans="1:22" x14ac:dyDescent="0.3">
      <c r="A236" t="s">
        <v>846</v>
      </c>
      <c r="B236" t="s">
        <v>847</v>
      </c>
      <c r="C236" t="s">
        <v>847</v>
      </c>
      <c r="D236" s="6">
        <v>107</v>
      </c>
      <c r="E236" s="6" t="str">
        <f t="shared" si="18"/>
        <v>Medium</v>
      </c>
      <c r="F236" s="4">
        <f t="shared" si="19"/>
        <v>1.7833333333333334</v>
      </c>
      <c r="G236" s="8" t="s">
        <v>172</v>
      </c>
      <c r="H236" t="s">
        <v>190</v>
      </c>
      <c r="I236" t="s">
        <v>10899</v>
      </c>
      <c r="J236">
        <v>7.8</v>
      </c>
      <c r="K236" t="str">
        <f t="shared" si="20"/>
        <v>Good</v>
      </c>
      <c r="L236" s="10">
        <v>74923</v>
      </c>
      <c r="M236" s="10">
        <v>6400000</v>
      </c>
      <c r="N236" s="10">
        <v>40084041</v>
      </c>
      <c r="O236" s="6">
        <f t="shared" si="21"/>
        <v>33684041</v>
      </c>
      <c r="P236" s="10" t="str" cm="1">
        <f t="array" ref="P236">_xlfn.IFS(O236&lt;=0,"Flop",O236&lt;10000000,"Hit",O236&lt;=100000000,"Superhit",O236&gt;100000000,"Blockbuster")</f>
        <v>Superhit</v>
      </c>
      <c r="Q236" t="s">
        <v>848</v>
      </c>
      <c r="R236">
        <v>25</v>
      </c>
      <c r="S236" t="str">
        <f t="shared" si="22"/>
        <v xml:space="preserve">January </v>
      </c>
      <c r="T236" s="12" t="str">
        <f t="shared" si="23"/>
        <v xml:space="preserve"> 1986</v>
      </c>
      <c r="U236" s="8" t="str" cm="1">
        <f t="array" ref="U236">_xlfn.IFS(Q236&lt;1970,"Old is Gold",Q236&lt;=1980,"80's Movies",Q236&lt;=2000,"90's Movies",Q236&lt;=2020,"Mid Rang",Q236&gt;2020,"Latest")</f>
        <v>Latest</v>
      </c>
      <c r="V236" t="s">
        <v>246</v>
      </c>
    </row>
    <row r="237" spans="1:22" x14ac:dyDescent="0.3">
      <c r="A237" t="s">
        <v>849</v>
      </c>
      <c r="B237" t="s">
        <v>850</v>
      </c>
      <c r="C237" t="s">
        <v>850</v>
      </c>
      <c r="D237" s="6">
        <v>116</v>
      </c>
      <c r="E237" s="6" t="str">
        <f t="shared" si="18"/>
        <v>Medium</v>
      </c>
      <c r="F237" s="4">
        <f t="shared" si="19"/>
        <v>1.9333333333333333</v>
      </c>
      <c r="G237" s="8" t="s">
        <v>7406</v>
      </c>
      <c r="H237" t="s">
        <v>10887</v>
      </c>
      <c r="I237" t="s">
        <v>10885</v>
      </c>
      <c r="J237">
        <v>7</v>
      </c>
      <c r="K237" t="str">
        <f t="shared" si="20"/>
        <v>Good</v>
      </c>
      <c r="L237" s="10">
        <v>144010</v>
      </c>
      <c r="M237" s="10">
        <v>16000000</v>
      </c>
      <c r="N237" s="10">
        <v>5900712</v>
      </c>
      <c r="O237" s="6">
        <f t="shared" si="21"/>
        <v>-10099288</v>
      </c>
      <c r="P237" s="10" t="str" cm="1">
        <f t="array" ref="P237">_xlfn.IFS(O237&lt;=0,"Flop",O237&lt;10000000,"Hit",O237&lt;=100000000,"Superhit",O237&gt;100000000,"Blockbuster")</f>
        <v>Flop</v>
      </c>
      <c r="Q237" s="1">
        <v>31413</v>
      </c>
      <c r="R237" s="1"/>
      <c r="S237" t="e">
        <f t="shared" si="22"/>
        <v>#VALUE!</v>
      </c>
      <c r="T237" s="12" t="str">
        <f t="shared" si="23"/>
        <v>31413</v>
      </c>
      <c r="U237" s="8" t="str" cm="1">
        <f t="array" ref="U237">_xlfn.IFS(Q237&lt;1970,"Old is Gold",Q237&lt;=1980,"80's Movies",Q237&lt;=2000,"90's Movies",Q237&lt;=2020,"Mid Rang",Q237&gt;2020,"Latest")</f>
        <v>Latest</v>
      </c>
      <c r="V237" t="s">
        <v>851</v>
      </c>
    </row>
    <row r="238" spans="1:22" x14ac:dyDescent="0.3">
      <c r="A238" t="s">
        <v>852</v>
      </c>
      <c r="B238" t="s">
        <v>853</v>
      </c>
      <c r="C238" t="s">
        <v>853</v>
      </c>
      <c r="D238" s="6">
        <v>97</v>
      </c>
      <c r="E238" s="6" t="str">
        <f t="shared" si="18"/>
        <v>Medium</v>
      </c>
      <c r="F238" s="4">
        <f t="shared" si="19"/>
        <v>1.6166666666666667</v>
      </c>
      <c r="G238" s="8" t="s">
        <v>7406</v>
      </c>
      <c r="H238" t="s">
        <v>10895</v>
      </c>
      <c r="I238" t="s">
        <v>5170</v>
      </c>
      <c r="J238">
        <v>7.2</v>
      </c>
      <c r="K238" t="str">
        <f t="shared" si="20"/>
        <v>Good</v>
      </c>
      <c r="L238" s="10">
        <v>51189</v>
      </c>
      <c r="M238" s="10">
        <v>6000000</v>
      </c>
      <c r="N238" s="10">
        <v>5844868</v>
      </c>
      <c r="O238" s="6">
        <f t="shared" si="21"/>
        <v>-155132</v>
      </c>
      <c r="P238" s="10" t="str" cm="1">
        <f t="array" ref="P238">_xlfn.IFS(O238&lt;=0,"Flop",O238&lt;10000000,"Hit",O238&lt;=100000000,"Superhit",O238&gt;100000000,"Blockbuster")</f>
        <v>Flop</v>
      </c>
      <c r="Q238" t="s">
        <v>854</v>
      </c>
      <c r="R238">
        <v>17</v>
      </c>
      <c r="S238" t="str">
        <f t="shared" si="22"/>
        <v xml:space="preserve">January </v>
      </c>
      <c r="T238" s="12" t="str">
        <f t="shared" si="23"/>
        <v xml:space="preserve"> 1986</v>
      </c>
      <c r="U238" s="8" t="str" cm="1">
        <f t="array" ref="U238">_xlfn.IFS(Q238&lt;1970,"Old is Gold",Q238&lt;=1980,"80's Movies",Q238&lt;=2000,"90's Movies",Q238&lt;=2020,"Mid Rang",Q238&gt;2020,"Latest")</f>
        <v>Latest</v>
      </c>
      <c r="V238" t="s">
        <v>855</v>
      </c>
    </row>
    <row r="239" spans="1:22" x14ac:dyDescent="0.3">
      <c r="A239" t="s">
        <v>856</v>
      </c>
      <c r="B239" t="s">
        <v>857</v>
      </c>
      <c r="C239" t="s">
        <v>857</v>
      </c>
      <c r="D239" s="6">
        <v>101</v>
      </c>
      <c r="E239" s="6" t="str">
        <f t="shared" si="18"/>
        <v>Medium</v>
      </c>
      <c r="F239" s="4">
        <f t="shared" si="19"/>
        <v>1.6833333333333333</v>
      </c>
      <c r="G239" s="8" t="s">
        <v>10887</v>
      </c>
      <c r="H239" t="s">
        <v>10892</v>
      </c>
      <c r="I239" t="s">
        <v>10885</v>
      </c>
      <c r="J239">
        <v>7.3</v>
      </c>
      <c r="K239" t="str">
        <f t="shared" si="20"/>
        <v>Good</v>
      </c>
      <c r="L239" s="10">
        <v>146027</v>
      </c>
      <c r="M239" s="10">
        <v>25000000</v>
      </c>
      <c r="N239" s="10">
        <v>14245868</v>
      </c>
      <c r="O239" s="6">
        <f t="shared" si="21"/>
        <v>-10754132</v>
      </c>
      <c r="P239" s="10" t="str" cm="1">
        <f t="array" ref="P239">_xlfn.IFS(O239&lt;=0,"Flop",O239&lt;10000000,"Hit",O239&lt;=100000000,"Superhit",O239&gt;100000000,"Blockbuster")</f>
        <v>Flop</v>
      </c>
      <c r="Q239" t="s">
        <v>858</v>
      </c>
      <c r="R239">
        <v>27</v>
      </c>
      <c r="S239" t="str">
        <f t="shared" si="22"/>
        <v xml:space="preserve">June </v>
      </c>
      <c r="T239" s="12" t="str">
        <f t="shared" si="23"/>
        <v xml:space="preserve"> 1986</v>
      </c>
      <c r="U239" s="8" t="str" cm="1">
        <f t="array" ref="U239">_xlfn.IFS(Q239&lt;1970,"Old is Gold",Q239&lt;=1980,"80's Movies",Q239&lt;=2000,"90's Movies",Q239&lt;=2020,"Mid Rang",Q239&gt;2020,"Latest")</f>
        <v>Latest</v>
      </c>
      <c r="V239" t="s">
        <v>859</v>
      </c>
    </row>
    <row r="240" spans="1:22" x14ac:dyDescent="0.3">
      <c r="A240" t="s">
        <v>860</v>
      </c>
      <c r="B240" t="s">
        <v>861</v>
      </c>
      <c r="C240" t="s">
        <v>861</v>
      </c>
      <c r="D240" s="6">
        <v>94</v>
      </c>
      <c r="E240" s="6" t="str">
        <f t="shared" si="18"/>
        <v>Medium</v>
      </c>
      <c r="F240" s="4">
        <f t="shared" si="19"/>
        <v>1.5666666666666667</v>
      </c>
      <c r="G240" s="8" t="s">
        <v>172</v>
      </c>
      <c r="H240" t="s">
        <v>105</v>
      </c>
      <c r="I240" t="s">
        <v>10893</v>
      </c>
      <c r="J240">
        <v>7.1</v>
      </c>
      <c r="K240" t="str">
        <f t="shared" si="20"/>
        <v>Good</v>
      </c>
      <c r="L240" s="10">
        <v>84306</v>
      </c>
      <c r="M240" s="10">
        <v>25000000</v>
      </c>
      <c r="N240" s="10">
        <v>39032786</v>
      </c>
      <c r="O240" s="6">
        <f t="shared" si="21"/>
        <v>14032786</v>
      </c>
      <c r="P240" s="10" t="str" cm="1">
        <f t="array" ref="P240">_xlfn.IFS(O240&lt;=0,"Flop",O240&lt;10000000,"Hit",O240&lt;=100000000,"Superhit",O240&gt;100000000,"Blockbuster")</f>
        <v>Superhit</v>
      </c>
      <c r="Q240" t="s">
        <v>862</v>
      </c>
      <c r="R240">
        <v>19</v>
      </c>
      <c r="S240" t="str">
        <f t="shared" si="22"/>
        <v xml:space="preserve">December </v>
      </c>
      <c r="T240" s="12" t="str">
        <f t="shared" si="23"/>
        <v xml:space="preserve"> 1986</v>
      </c>
      <c r="U240" s="8" t="str" cm="1">
        <f t="array" ref="U240">_xlfn.IFS(Q240&lt;1970,"Old is Gold",Q240&lt;=1980,"80's Movies",Q240&lt;=2000,"90's Movies",Q240&lt;=2020,"Mid Rang",Q240&gt;2020,"Latest")</f>
        <v>Latest</v>
      </c>
      <c r="V240" t="s">
        <v>863</v>
      </c>
    </row>
    <row r="241" spans="1:22" x14ac:dyDescent="0.3">
      <c r="A241" t="s">
        <v>864</v>
      </c>
      <c r="B241" t="s">
        <v>865</v>
      </c>
      <c r="C241" t="s">
        <v>865</v>
      </c>
      <c r="D241" s="6">
        <v>120</v>
      </c>
      <c r="E241" s="6" t="str">
        <f t="shared" si="18"/>
        <v>Medium</v>
      </c>
      <c r="F241" s="4">
        <f t="shared" si="19"/>
        <v>2</v>
      </c>
      <c r="G241" s="8" t="s">
        <v>10891</v>
      </c>
      <c r="H241" t="s">
        <v>10895</v>
      </c>
      <c r="I241" t="s">
        <v>5170</v>
      </c>
      <c r="J241">
        <v>7.2</v>
      </c>
      <c r="K241" t="str">
        <f t="shared" si="20"/>
        <v>Good</v>
      </c>
      <c r="L241" s="10">
        <v>78855</v>
      </c>
      <c r="M241" s="10">
        <v>15000000</v>
      </c>
      <c r="N241" s="10">
        <v>8622412</v>
      </c>
      <c r="O241" s="6">
        <f t="shared" si="21"/>
        <v>-6377588</v>
      </c>
      <c r="P241" s="10" t="str" cm="1">
        <f t="array" ref="P241">_xlfn.IFS(O241&lt;=0,"Flop",O241&lt;10000000,"Hit",O241&lt;=100000000,"Superhit",O241&gt;100000000,"Blockbuster")</f>
        <v>Flop</v>
      </c>
      <c r="Q241" t="s">
        <v>833</v>
      </c>
      <c r="R241">
        <v>15</v>
      </c>
      <c r="S241" t="str">
        <f t="shared" si="22"/>
        <v xml:space="preserve">August </v>
      </c>
      <c r="T241" s="12" t="str">
        <f t="shared" si="23"/>
        <v xml:space="preserve"> 1986</v>
      </c>
      <c r="U241" s="8" t="str" cm="1">
        <f t="array" ref="U241">_xlfn.IFS(Q241&lt;1970,"Old is Gold",Q241&lt;=1980,"80's Movies",Q241&lt;=2000,"90's Movies",Q241&lt;=2020,"Mid Rang",Q241&gt;2020,"Latest")</f>
        <v>Latest</v>
      </c>
      <c r="V241" t="s">
        <v>866</v>
      </c>
    </row>
    <row r="242" spans="1:22" x14ac:dyDescent="0.3">
      <c r="A242" t="s">
        <v>867</v>
      </c>
      <c r="B242" t="s">
        <v>868</v>
      </c>
      <c r="C242" t="s">
        <v>868</v>
      </c>
      <c r="D242" s="6">
        <v>125</v>
      </c>
      <c r="E242" s="6" t="str">
        <f t="shared" si="18"/>
        <v>Long</v>
      </c>
      <c r="F242" s="4">
        <f t="shared" si="19"/>
        <v>2.0833333333333335</v>
      </c>
      <c r="G242" s="8" t="s">
        <v>10887</v>
      </c>
      <c r="H242" t="s">
        <v>190</v>
      </c>
      <c r="I242" t="s">
        <v>10896</v>
      </c>
      <c r="J242">
        <v>7.4</v>
      </c>
      <c r="K242" t="str">
        <f t="shared" si="20"/>
        <v>Good</v>
      </c>
      <c r="L242" s="10">
        <v>64473</v>
      </c>
      <c r="M242" s="10">
        <v>24500000</v>
      </c>
      <c r="N242" s="10">
        <v>17502499</v>
      </c>
      <c r="O242" s="6">
        <f t="shared" si="21"/>
        <v>-6997501</v>
      </c>
      <c r="P242" s="10" t="str" cm="1">
        <f t="array" ref="P242">_xlfn.IFS(O242&lt;=0,"Flop",O242&lt;10000000,"Hit",O242&lt;=100000000,"Superhit",O242&gt;100000000,"Blockbuster")</f>
        <v>Flop</v>
      </c>
      <c r="Q242" t="s">
        <v>869</v>
      </c>
      <c r="R242">
        <v>16</v>
      </c>
      <c r="S242" t="str">
        <f t="shared" si="22"/>
        <v xml:space="preserve">May </v>
      </c>
      <c r="T242" s="12" t="str">
        <f t="shared" si="23"/>
        <v xml:space="preserve"> 1986</v>
      </c>
      <c r="U242" s="8" t="str" cm="1">
        <f t="array" ref="U242">_xlfn.IFS(Q242&lt;1970,"Old is Gold",Q242&lt;=1980,"80's Movies",Q242&lt;=2000,"90's Movies",Q242&lt;=2020,"Mid Rang",Q242&gt;2020,"Latest")</f>
        <v>Latest</v>
      </c>
      <c r="V242" t="s">
        <v>643</v>
      </c>
    </row>
    <row r="243" spans="1:22" x14ac:dyDescent="0.3">
      <c r="A243" t="s">
        <v>870</v>
      </c>
      <c r="B243" t="s">
        <v>871</v>
      </c>
      <c r="C243" t="s">
        <v>871</v>
      </c>
      <c r="D243" s="6">
        <v>91</v>
      </c>
      <c r="E243" s="6" t="str">
        <f t="shared" si="18"/>
        <v>Medium</v>
      </c>
      <c r="F243" s="4">
        <f t="shared" si="19"/>
        <v>1.5166666666666666</v>
      </c>
      <c r="G243" s="8" t="s">
        <v>172</v>
      </c>
      <c r="H243" t="s">
        <v>10899</v>
      </c>
      <c r="I243" t="s">
        <v>10899</v>
      </c>
      <c r="J243">
        <v>6.4</v>
      </c>
      <c r="K243" t="str">
        <f t="shared" si="20"/>
        <v>Average</v>
      </c>
      <c r="L243" s="10">
        <v>60841</v>
      </c>
      <c r="M243" s="10">
        <v>18500000</v>
      </c>
      <c r="N243" s="10">
        <v>54999651</v>
      </c>
      <c r="O243" s="6">
        <f t="shared" si="21"/>
        <v>36499651</v>
      </c>
      <c r="P243" s="10" t="str" cm="1">
        <f t="array" ref="P243">_xlfn.IFS(O243&lt;=0,"Flop",O243&lt;10000000,"Hit",O243&lt;=100000000,"Superhit",O243&gt;100000000,"Blockbuster")</f>
        <v>Superhit</v>
      </c>
      <c r="Q243" t="s">
        <v>872</v>
      </c>
      <c r="R243">
        <v>26</v>
      </c>
      <c r="S243" t="str">
        <f t="shared" si="22"/>
        <v xml:space="preserve">March </v>
      </c>
      <c r="T243" s="12" t="str">
        <f t="shared" si="23"/>
        <v xml:space="preserve"> 1986</v>
      </c>
      <c r="U243" s="8" t="str" cm="1">
        <f t="array" ref="U243">_xlfn.IFS(Q243&lt;1970,"Old is Gold",Q243&lt;=1980,"80's Movies",Q243&lt;=2000,"90's Movies",Q243&lt;=2020,"Mid Rang",Q243&gt;2020,"Latest")</f>
        <v>Latest</v>
      </c>
      <c r="V243" t="s">
        <v>873</v>
      </c>
    </row>
    <row r="244" spans="1:22" x14ac:dyDescent="0.3">
      <c r="A244" t="s">
        <v>874</v>
      </c>
      <c r="B244" t="s">
        <v>875</v>
      </c>
      <c r="C244" t="s">
        <v>875</v>
      </c>
      <c r="D244" s="6">
        <v>120</v>
      </c>
      <c r="E244" s="6" t="str">
        <f t="shared" si="18"/>
        <v>Medium</v>
      </c>
      <c r="F244" s="4">
        <f t="shared" si="19"/>
        <v>2</v>
      </c>
      <c r="G244" s="8" t="s">
        <v>190</v>
      </c>
      <c r="H244" t="s">
        <v>5878</v>
      </c>
      <c r="I244" t="s">
        <v>10899</v>
      </c>
      <c r="J244">
        <v>8.1</v>
      </c>
      <c r="K244" t="str">
        <f t="shared" si="20"/>
        <v>Excellent</v>
      </c>
      <c r="L244" s="10">
        <v>430535</v>
      </c>
      <c r="M244" s="10">
        <v>6000000</v>
      </c>
      <c r="N244" s="10">
        <v>138545632</v>
      </c>
      <c r="O244" s="6">
        <f t="shared" si="21"/>
        <v>132545632</v>
      </c>
      <c r="P244" s="10" t="str" cm="1">
        <f t="array" ref="P244">_xlfn.IFS(O244&lt;=0,"Flop",O244&lt;10000000,"Hit",O244&lt;=100000000,"Superhit",O244&gt;100000000,"Blockbuster")</f>
        <v>Blockbuster</v>
      </c>
      <c r="Q244" t="s">
        <v>862</v>
      </c>
      <c r="R244">
        <v>19</v>
      </c>
      <c r="S244" t="str">
        <f t="shared" si="22"/>
        <v xml:space="preserve">December </v>
      </c>
      <c r="T244" s="12" t="str">
        <f t="shared" si="23"/>
        <v xml:space="preserve"> 1986</v>
      </c>
      <c r="U244" s="8" t="str" cm="1">
        <f t="array" ref="U244">_xlfn.IFS(Q244&lt;1970,"Old is Gold",Q244&lt;=1980,"80's Movies",Q244&lt;=2000,"90's Movies",Q244&lt;=2020,"Mid Rang",Q244&gt;2020,"Latest")</f>
        <v>Latest</v>
      </c>
      <c r="V244" t="s">
        <v>876</v>
      </c>
    </row>
    <row r="245" spans="1:22" x14ac:dyDescent="0.3">
      <c r="A245" t="s">
        <v>877</v>
      </c>
      <c r="B245" t="s">
        <v>878</v>
      </c>
      <c r="C245" t="s">
        <v>878</v>
      </c>
      <c r="D245" s="6">
        <v>97</v>
      </c>
      <c r="E245" s="6" t="str">
        <f t="shared" si="18"/>
        <v>Medium</v>
      </c>
      <c r="F245" s="4">
        <f t="shared" si="19"/>
        <v>1.6166666666666667</v>
      </c>
      <c r="G245" s="8" t="s">
        <v>172</v>
      </c>
      <c r="H245" t="s">
        <v>190</v>
      </c>
      <c r="I245" t="s">
        <v>10886</v>
      </c>
      <c r="J245">
        <v>6.7</v>
      </c>
      <c r="K245" t="str">
        <f t="shared" si="20"/>
        <v>Average</v>
      </c>
      <c r="L245" s="10">
        <v>86779</v>
      </c>
      <c r="M245" s="10">
        <v>9000000</v>
      </c>
      <c r="N245" s="10">
        <v>40479480</v>
      </c>
      <c r="O245" s="6">
        <f t="shared" si="21"/>
        <v>31479480</v>
      </c>
      <c r="P245" s="10" t="str" cm="1">
        <f t="array" ref="P245">_xlfn.IFS(O245&lt;=0,"Flop",O245&lt;10000000,"Hit",O245&lt;=100000000,"Superhit",O245&gt;100000000,"Blockbuster")</f>
        <v>Superhit</v>
      </c>
      <c r="Q245" t="s">
        <v>879</v>
      </c>
      <c r="R245">
        <v>29</v>
      </c>
      <c r="S245" t="str">
        <f t="shared" si="22"/>
        <v xml:space="preserve">January </v>
      </c>
      <c r="T245" s="12" t="str">
        <f t="shared" si="23"/>
        <v xml:space="preserve"> 1986</v>
      </c>
      <c r="U245" s="8" t="str" cm="1">
        <f t="array" ref="U245">_xlfn.IFS(Q245&lt;1970,"Old is Gold",Q245&lt;=1980,"80's Movies",Q245&lt;=2000,"90's Movies",Q245&lt;=2020,"Mid Rang",Q245&gt;2020,"Latest")</f>
        <v>Latest</v>
      </c>
      <c r="V245" t="s">
        <v>880</v>
      </c>
    </row>
    <row r="246" spans="1:22" x14ac:dyDescent="0.3">
      <c r="A246" t="s">
        <v>881</v>
      </c>
      <c r="B246" t="s">
        <v>882</v>
      </c>
      <c r="C246" t="s">
        <v>882</v>
      </c>
      <c r="D246" s="6">
        <v>98</v>
      </c>
      <c r="E246" s="6" t="str">
        <f t="shared" si="18"/>
        <v>Medium</v>
      </c>
      <c r="F246" s="4">
        <f t="shared" si="19"/>
        <v>1.6333333333333333</v>
      </c>
      <c r="G246" s="8" t="s">
        <v>172</v>
      </c>
      <c r="H246" t="s">
        <v>10892</v>
      </c>
      <c r="I246" t="s">
        <v>10890</v>
      </c>
      <c r="J246">
        <v>6.6</v>
      </c>
      <c r="K246" t="str">
        <f t="shared" si="20"/>
        <v>Average</v>
      </c>
      <c r="L246" s="10">
        <v>65075</v>
      </c>
      <c r="M246" s="10">
        <v>15000000</v>
      </c>
      <c r="N246" s="10">
        <v>40697761</v>
      </c>
      <c r="O246" s="6">
        <f t="shared" si="21"/>
        <v>25697761</v>
      </c>
      <c r="P246" s="10" t="str" cm="1">
        <f t="array" ref="P246">_xlfn.IFS(O246&lt;=0,"Flop",O246&lt;10000000,"Hit",O246&lt;=100000000,"Superhit",O246&gt;100000000,"Blockbuster")</f>
        <v>Superhit</v>
      </c>
      <c r="Q246" t="s">
        <v>883</v>
      </c>
      <c r="R246">
        <v>9</v>
      </c>
      <c r="S246" t="str">
        <f t="shared" si="22"/>
        <v xml:space="preserve">May </v>
      </c>
      <c r="T246" s="12" t="str">
        <f t="shared" si="23"/>
        <v xml:space="preserve"> 1986</v>
      </c>
      <c r="U246" s="8" t="str" cm="1">
        <f t="array" ref="U246">_xlfn.IFS(Q246&lt;1970,"Old is Gold",Q246&lt;=1980,"80's Movies",Q246&lt;=2000,"90's Movies",Q246&lt;=2020,"Mid Rang",Q246&gt;2020,"Latest")</f>
        <v>Latest</v>
      </c>
      <c r="V246" t="s">
        <v>260</v>
      </c>
    </row>
    <row r="247" spans="1:22" x14ac:dyDescent="0.3">
      <c r="A247" t="s">
        <v>884</v>
      </c>
      <c r="B247" t="s">
        <v>885</v>
      </c>
      <c r="C247" t="s">
        <v>885</v>
      </c>
      <c r="D247" s="6">
        <v>89</v>
      </c>
      <c r="E247" s="6" t="str">
        <f t="shared" si="18"/>
        <v>Short</v>
      </c>
      <c r="F247" s="4">
        <f t="shared" si="19"/>
        <v>1.4833333333333334</v>
      </c>
      <c r="G247" s="8" t="s">
        <v>10887</v>
      </c>
      <c r="H247" t="s">
        <v>172</v>
      </c>
      <c r="I247" t="s">
        <v>190</v>
      </c>
      <c r="J247">
        <v>8.1</v>
      </c>
      <c r="K247" t="str">
        <f t="shared" si="20"/>
        <v>Excellent</v>
      </c>
      <c r="L247" s="10">
        <v>429999</v>
      </c>
      <c r="M247" s="10">
        <v>8000000</v>
      </c>
      <c r="N247" s="10">
        <v>52287414</v>
      </c>
      <c r="O247" s="6">
        <f t="shared" si="21"/>
        <v>44287414</v>
      </c>
      <c r="P247" s="10" t="str" cm="1">
        <f t="array" ref="P247">_xlfn.IFS(O247&lt;=0,"Flop",O247&lt;10000000,"Hit",O247&lt;=100000000,"Superhit",O247&gt;100000000,"Blockbuster")</f>
        <v>Superhit</v>
      </c>
      <c r="Q247" t="s">
        <v>886</v>
      </c>
      <c r="R247">
        <v>6</v>
      </c>
      <c r="S247" t="str">
        <f t="shared" si="22"/>
        <v xml:space="preserve">August </v>
      </c>
      <c r="T247" s="12" t="str">
        <f t="shared" si="23"/>
        <v xml:space="preserve"> 1986</v>
      </c>
      <c r="U247" s="8" t="str" cm="1">
        <f t="array" ref="U247">_xlfn.IFS(Q247&lt;1970,"Old is Gold",Q247&lt;=1980,"80's Movies",Q247&lt;=2000,"90's Movies",Q247&lt;=2020,"Mid Rang",Q247&gt;2020,"Latest")</f>
        <v>Latest</v>
      </c>
      <c r="V247" t="s">
        <v>691</v>
      </c>
    </row>
    <row r="248" spans="1:22" x14ac:dyDescent="0.3">
      <c r="A248" t="s">
        <v>887</v>
      </c>
      <c r="B248" t="s">
        <v>888</v>
      </c>
      <c r="C248" t="s">
        <v>888</v>
      </c>
      <c r="D248" s="6">
        <v>119</v>
      </c>
      <c r="E248" s="6" t="str">
        <f t="shared" si="18"/>
        <v>Medium</v>
      </c>
      <c r="F248" s="4">
        <f t="shared" si="19"/>
        <v>1.9833333333333334</v>
      </c>
      <c r="G248" s="8" t="s">
        <v>7406</v>
      </c>
      <c r="H248" t="s">
        <v>10887</v>
      </c>
      <c r="I248" t="s">
        <v>172</v>
      </c>
      <c r="J248">
        <v>7.3</v>
      </c>
      <c r="K248" t="str">
        <f t="shared" si="20"/>
        <v>Good</v>
      </c>
      <c r="L248" s="10">
        <v>89995</v>
      </c>
      <c r="M248" s="10">
        <v>25000000</v>
      </c>
      <c r="N248" s="10">
        <v>109713132</v>
      </c>
      <c r="O248" s="6">
        <f t="shared" si="21"/>
        <v>84713132</v>
      </c>
      <c r="P248" s="10" t="str" cm="1">
        <f t="array" ref="P248">_xlfn.IFS(O248&lt;=0,"Flop",O248&lt;10000000,"Hit",O248&lt;=100000000,"Superhit",O248&gt;100000000,"Blockbuster")</f>
        <v>Superhit</v>
      </c>
      <c r="Q248" t="s">
        <v>889</v>
      </c>
      <c r="R248">
        <v>21</v>
      </c>
      <c r="S248" t="str">
        <f t="shared" si="22"/>
        <v xml:space="preserve">November </v>
      </c>
      <c r="T248" s="12" t="str">
        <f t="shared" si="23"/>
        <v xml:space="preserve"> 1986</v>
      </c>
      <c r="U248" s="8" t="str" cm="1">
        <f t="array" ref="U248">_xlfn.IFS(Q248&lt;1970,"Old is Gold",Q248&lt;=1980,"80's Movies",Q248&lt;=2000,"90's Movies",Q248&lt;=2020,"Mid Rang",Q248&gt;2020,"Latest")</f>
        <v>Latest</v>
      </c>
      <c r="V248" t="s">
        <v>680</v>
      </c>
    </row>
    <row r="249" spans="1:22" x14ac:dyDescent="0.3">
      <c r="A249" t="s">
        <v>890</v>
      </c>
      <c r="B249" t="s">
        <v>891</v>
      </c>
      <c r="C249" t="s">
        <v>892</v>
      </c>
      <c r="D249" s="6">
        <v>125</v>
      </c>
      <c r="E249" s="6" t="str">
        <f t="shared" si="18"/>
        <v>Long</v>
      </c>
      <c r="F249" s="4">
        <f t="shared" si="19"/>
        <v>2.0833333333333335</v>
      </c>
      <c r="G249" s="8" t="s">
        <v>10887</v>
      </c>
      <c r="H249" t="s">
        <v>10888</v>
      </c>
      <c r="I249" t="s">
        <v>10892</v>
      </c>
      <c r="J249">
        <v>8</v>
      </c>
      <c r="K249" t="str">
        <f t="shared" si="20"/>
        <v>Excellent</v>
      </c>
      <c r="L249" s="10">
        <v>176257</v>
      </c>
      <c r="M249" s="10">
        <v>3300000</v>
      </c>
      <c r="N249" s="10">
        <v>6217509</v>
      </c>
      <c r="O249" s="6">
        <f t="shared" si="21"/>
        <v>2917509</v>
      </c>
      <c r="P249" s="10" t="str" cm="1">
        <f t="array" ref="P249">_xlfn.IFS(O249&lt;=0,"Flop",O249&lt;10000000,"Hit",O249&lt;=100000000,"Superhit",O249&gt;100000000,"Blockbuster")</f>
        <v>Hit</v>
      </c>
      <c r="Q249" t="s">
        <v>893</v>
      </c>
      <c r="R249">
        <v>2</v>
      </c>
      <c r="S249" t="str">
        <f t="shared" si="22"/>
        <v xml:space="preserve">August </v>
      </c>
      <c r="T249" s="12" t="str">
        <f t="shared" si="23"/>
        <v xml:space="preserve"> 1986</v>
      </c>
      <c r="U249" s="8" t="str" cm="1">
        <f t="array" ref="U249">_xlfn.IFS(Q249&lt;1970,"Old is Gold",Q249&lt;=1980,"80's Movies",Q249&lt;=2000,"90's Movies",Q249&lt;=2020,"Mid Rang",Q249&gt;2020,"Latest")</f>
        <v>Latest</v>
      </c>
      <c r="V249" t="s">
        <v>639</v>
      </c>
    </row>
    <row r="250" spans="1:22" x14ac:dyDescent="0.3">
      <c r="A250" t="s">
        <v>894</v>
      </c>
      <c r="B250" t="s">
        <v>895</v>
      </c>
      <c r="C250" t="s">
        <v>895</v>
      </c>
      <c r="D250" s="6">
        <v>104</v>
      </c>
      <c r="E250" s="6" t="str">
        <f t="shared" si="18"/>
        <v>Medium</v>
      </c>
      <c r="F250" s="4">
        <f t="shared" si="19"/>
        <v>1.7333333333333334</v>
      </c>
      <c r="G250" s="8" t="s">
        <v>172</v>
      </c>
      <c r="H250" t="s">
        <v>234</v>
      </c>
      <c r="I250" t="s">
        <v>10899</v>
      </c>
      <c r="J250">
        <v>6.5</v>
      </c>
      <c r="K250" t="str">
        <f t="shared" si="20"/>
        <v>Average</v>
      </c>
      <c r="L250" s="10">
        <v>81444</v>
      </c>
      <c r="M250" s="10">
        <v>25000000</v>
      </c>
      <c r="N250" s="10">
        <v>39246734</v>
      </c>
      <c r="O250" s="6">
        <f t="shared" si="21"/>
        <v>14246734</v>
      </c>
      <c r="P250" s="10" t="str" cm="1">
        <f t="array" ref="P250">_xlfn.IFS(O250&lt;=0,"Flop",O250&lt;10000000,"Hit",O250&lt;=100000000,"Superhit",O250&gt;100000000,"Blockbuster")</f>
        <v>Superhit</v>
      </c>
      <c r="Q250" t="s">
        <v>896</v>
      </c>
      <c r="R250">
        <v>10</v>
      </c>
      <c r="S250" t="str">
        <f t="shared" si="22"/>
        <v xml:space="preserve">December </v>
      </c>
      <c r="T250" s="12" t="str">
        <f t="shared" si="23"/>
        <v xml:space="preserve"> 1986</v>
      </c>
      <c r="U250" s="8" t="str" cm="1">
        <f t="array" ref="U250">_xlfn.IFS(Q250&lt;1970,"Old is Gold",Q250&lt;=1980,"80's Movies",Q250&lt;=2000,"90's Movies",Q250&lt;=2020,"Mid Rang",Q250&gt;2020,"Latest")</f>
        <v>Latest</v>
      </c>
      <c r="V250" t="s">
        <v>305</v>
      </c>
    </row>
    <row r="251" spans="1:22" x14ac:dyDescent="0.3">
      <c r="A251" t="s">
        <v>897</v>
      </c>
      <c r="B251" t="s">
        <v>898</v>
      </c>
      <c r="C251" t="s">
        <v>898</v>
      </c>
      <c r="D251" s="6">
        <v>109</v>
      </c>
      <c r="E251" s="6" t="str">
        <f t="shared" si="18"/>
        <v>Medium</v>
      </c>
      <c r="F251" s="4">
        <f t="shared" si="19"/>
        <v>1.8166666666666667</v>
      </c>
      <c r="G251" s="8" t="s">
        <v>7406</v>
      </c>
      <c r="H251" t="s">
        <v>190</v>
      </c>
      <c r="I251" t="s">
        <v>10899</v>
      </c>
      <c r="J251">
        <v>6.9</v>
      </c>
      <c r="K251" t="str">
        <f t="shared" si="20"/>
        <v>Average</v>
      </c>
      <c r="L251" s="10">
        <v>487407</v>
      </c>
      <c r="M251" s="10">
        <v>15000000</v>
      </c>
      <c r="N251" s="10">
        <v>357288178</v>
      </c>
      <c r="O251" s="6">
        <f t="shared" si="21"/>
        <v>342288178</v>
      </c>
      <c r="P251" s="10" t="str" cm="1">
        <f t="array" ref="P251">_xlfn.IFS(O251&lt;=0,"Flop",O251&lt;10000000,"Hit",O251&lt;=100000000,"Superhit",O251&gt;100000000,"Blockbuster")</f>
        <v>Blockbuster</v>
      </c>
      <c r="Q251" t="s">
        <v>899</v>
      </c>
      <c r="R251">
        <v>12</v>
      </c>
      <c r="S251" t="str">
        <f t="shared" si="22"/>
        <v xml:space="preserve">May </v>
      </c>
      <c r="T251" s="12" t="str">
        <f t="shared" si="23"/>
        <v xml:space="preserve"> 1986</v>
      </c>
      <c r="U251" s="8" t="str" cm="1">
        <f t="array" ref="U251">_xlfn.IFS(Q251&lt;1970,"Old is Gold",Q251&lt;=1980,"80's Movies",Q251&lt;=2000,"90's Movies",Q251&lt;=2020,"Mid Rang",Q251&gt;2020,"Latest")</f>
        <v>Latest</v>
      </c>
      <c r="V251" t="s">
        <v>900</v>
      </c>
    </row>
    <row r="252" spans="1:22" x14ac:dyDescent="0.3">
      <c r="A252" t="s">
        <v>901</v>
      </c>
      <c r="B252" t="s">
        <v>902</v>
      </c>
      <c r="C252" t="s">
        <v>902</v>
      </c>
      <c r="D252" s="6">
        <v>108</v>
      </c>
      <c r="E252" s="6" t="str">
        <f t="shared" si="18"/>
        <v>Medium</v>
      </c>
      <c r="F252" s="4">
        <f t="shared" si="19"/>
        <v>1.8</v>
      </c>
      <c r="G252" s="8" t="s">
        <v>7406</v>
      </c>
      <c r="H252" t="s">
        <v>10887</v>
      </c>
      <c r="I252" t="s">
        <v>172</v>
      </c>
      <c r="J252">
        <v>5.7</v>
      </c>
      <c r="K252" t="str">
        <f t="shared" si="20"/>
        <v>Poor</v>
      </c>
      <c r="L252" s="10">
        <v>59909</v>
      </c>
      <c r="M252" s="10">
        <v>14000000</v>
      </c>
      <c r="N252" s="10">
        <v>239606210</v>
      </c>
      <c r="O252" s="6">
        <f t="shared" si="21"/>
        <v>225606210</v>
      </c>
      <c r="P252" s="10" t="str" cm="1">
        <f t="array" ref="P252">_xlfn.IFS(O252&lt;=0,"Flop",O252&lt;10000000,"Hit",O252&lt;=100000000,"Superhit",O252&gt;100000000,"Blockbuster")</f>
        <v>Blockbuster</v>
      </c>
      <c r="Q252" t="s">
        <v>903</v>
      </c>
      <c r="R252">
        <v>20</v>
      </c>
      <c r="S252" t="str">
        <f t="shared" si="22"/>
        <v xml:space="preserve">May </v>
      </c>
      <c r="T252" s="12" t="str">
        <f t="shared" si="23"/>
        <v xml:space="preserve"> 1988</v>
      </c>
      <c r="U252" s="8" t="str" cm="1">
        <f t="array" ref="U252">_xlfn.IFS(Q252&lt;1970,"Old is Gold",Q252&lt;=1980,"80's Movies",Q252&lt;=2000,"90's Movies",Q252&lt;=2020,"Mid Rang",Q252&gt;2020,"Latest")</f>
        <v>Latest</v>
      </c>
      <c r="V252" t="s">
        <v>904</v>
      </c>
    </row>
    <row r="253" spans="1:22" x14ac:dyDescent="0.3">
      <c r="A253" t="s">
        <v>905</v>
      </c>
      <c r="B253" t="s">
        <v>906</v>
      </c>
      <c r="C253" t="s">
        <v>906</v>
      </c>
      <c r="D253" s="6">
        <v>113</v>
      </c>
      <c r="E253" s="6" t="str">
        <f t="shared" si="18"/>
        <v>Medium</v>
      </c>
      <c r="F253" s="4">
        <f t="shared" si="19"/>
        <v>1.8833333333333333</v>
      </c>
      <c r="G253" s="8" t="s">
        <v>105</v>
      </c>
      <c r="H253" t="s">
        <v>10895</v>
      </c>
      <c r="I253" t="s">
        <v>5170</v>
      </c>
      <c r="J253">
        <v>7.2</v>
      </c>
      <c r="K253" t="str">
        <f t="shared" si="20"/>
        <v>Good</v>
      </c>
      <c r="L253" s="10">
        <v>93678</v>
      </c>
      <c r="M253" s="10">
        <v>17000000</v>
      </c>
      <c r="N253" s="10">
        <v>17185954</v>
      </c>
      <c r="O253" s="6">
        <f t="shared" si="21"/>
        <v>185954</v>
      </c>
      <c r="P253" s="10" t="str" cm="1">
        <f t="array" ref="P253">_xlfn.IFS(O253&lt;=0,"Flop",O253&lt;10000000,"Hit",O253&lt;=100000000,"Superhit",O253&gt;100000000,"Blockbuster")</f>
        <v>Hit</v>
      </c>
      <c r="Q253" t="s">
        <v>907</v>
      </c>
      <c r="R253">
        <v>6</v>
      </c>
      <c r="S253" t="str">
        <f t="shared" si="22"/>
        <v xml:space="preserve">March </v>
      </c>
      <c r="T253" s="12" t="str">
        <f t="shared" si="23"/>
        <v xml:space="preserve"> 1987</v>
      </c>
      <c r="U253" s="8" t="str" cm="1">
        <f t="array" ref="U253">_xlfn.IFS(Q253&lt;1970,"Old is Gold",Q253&lt;=1980,"80's Movies",Q253&lt;=2000,"90's Movies",Q253&lt;=2020,"Mid Rang",Q253&gt;2020,"Latest")</f>
        <v>Latest</v>
      </c>
      <c r="V253" t="s">
        <v>301</v>
      </c>
    </row>
    <row r="254" spans="1:22" x14ac:dyDescent="0.3">
      <c r="A254" t="s">
        <v>908</v>
      </c>
      <c r="B254" t="s">
        <v>909</v>
      </c>
      <c r="C254" t="s">
        <v>909</v>
      </c>
      <c r="D254" s="6">
        <v>100</v>
      </c>
      <c r="E254" s="6" t="str">
        <f t="shared" si="18"/>
        <v>Medium</v>
      </c>
      <c r="F254" s="4">
        <f t="shared" si="19"/>
        <v>1.6666666666666667</v>
      </c>
      <c r="G254" s="8" t="s">
        <v>7406</v>
      </c>
      <c r="H254" t="s">
        <v>172</v>
      </c>
      <c r="I254" t="s">
        <v>10891</v>
      </c>
      <c r="J254">
        <v>6.5</v>
      </c>
      <c r="K254" t="str">
        <f t="shared" si="20"/>
        <v>Average</v>
      </c>
      <c r="L254" s="10">
        <v>126734</v>
      </c>
      <c r="M254" s="10">
        <v>27000000</v>
      </c>
      <c r="N254" s="10">
        <v>299965036</v>
      </c>
      <c r="O254" s="6">
        <f t="shared" si="21"/>
        <v>272965036</v>
      </c>
      <c r="P254" s="10" t="str" cm="1">
        <f t="array" ref="P254">_xlfn.IFS(O254&lt;=0,"Flop",O254&lt;10000000,"Hit",O254&lt;=100000000,"Superhit",O254&gt;100000000,"Blockbuster")</f>
        <v>Blockbuster</v>
      </c>
      <c r="Q254" t="s">
        <v>910</v>
      </c>
      <c r="R254">
        <v>19</v>
      </c>
      <c r="S254" t="str">
        <f t="shared" si="22"/>
        <v xml:space="preserve">May </v>
      </c>
      <c r="T254" s="12" t="str">
        <f t="shared" si="23"/>
        <v xml:space="preserve"> 1987</v>
      </c>
      <c r="U254" s="8" t="str" cm="1">
        <f t="array" ref="U254">_xlfn.IFS(Q254&lt;1970,"Old is Gold",Q254&lt;=1980,"80's Movies",Q254&lt;=2000,"90's Movies",Q254&lt;=2020,"Mid Rang",Q254&gt;2020,"Latest")</f>
        <v>Latest</v>
      </c>
      <c r="V254" t="s">
        <v>900</v>
      </c>
    </row>
    <row r="255" spans="1:22" x14ac:dyDescent="0.3">
      <c r="A255" t="s">
        <v>911</v>
      </c>
      <c r="B255" t="s">
        <v>912</v>
      </c>
      <c r="C255" t="s">
        <v>912</v>
      </c>
      <c r="D255" s="6">
        <v>92</v>
      </c>
      <c r="E255" s="6" t="str">
        <f t="shared" si="18"/>
        <v>Medium</v>
      </c>
      <c r="F255" s="4">
        <f t="shared" si="19"/>
        <v>1.5333333333333334</v>
      </c>
      <c r="G255" s="8" t="s">
        <v>7406</v>
      </c>
      <c r="H255" t="s">
        <v>10889</v>
      </c>
      <c r="I255" t="s">
        <v>190</v>
      </c>
      <c r="J255">
        <v>6.8</v>
      </c>
      <c r="K255" t="str">
        <f t="shared" si="20"/>
        <v>Average</v>
      </c>
      <c r="L255" s="10">
        <v>91604</v>
      </c>
      <c r="M255" s="10">
        <v>1100000</v>
      </c>
      <c r="N255" s="10">
        <v>11806119</v>
      </c>
      <c r="O255" s="6">
        <f t="shared" si="21"/>
        <v>10706119</v>
      </c>
      <c r="P255" s="10" t="str" cm="1">
        <f t="array" ref="P255">_xlfn.IFS(O255&lt;=0,"Flop",O255&lt;10000000,"Hit",O255&lt;=100000000,"Superhit",O255&gt;100000000,"Blockbuster")</f>
        <v>Superhit</v>
      </c>
      <c r="Q255">
        <v>1988</v>
      </c>
      <c r="S255" t="e">
        <f t="shared" si="22"/>
        <v>#VALUE!</v>
      </c>
      <c r="T255" s="12" t="str">
        <f t="shared" si="23"/>
        <v>1988</v>
      </c>
      <c r="U255" s="8" t="str" cm="1">
        <f t="array" ref="U255">_xlfn.IFS(Q255&lt;1970,"Old is Gold",Q255&lt;=1980,"80's Movies",Q255&lt;=2000,"90's Movies",Q255&lt;=2020,"Mid Rang",Q255&gt;2020,"Latest")</f>
        <v>90's Movies</v>
      </c>
      <c r="V255" t="s">
        <v>913</v>
      </c>
    </row>
    <row r="256" spans="1:22" x14ac:dyDescent="0.3">
      <c r="A256" t="s">
        <v>914</v>
      </c>
      <c r="B256" t="s">
        <v>915</v>
      </c>
      <c r="C256" t="s">
        <v>915</v>
      </c>
      <c r="D256" s="6">
        <v>100</v>
      </c>
      <c r="E256" s="6" t="str">
        <f t="shared" si="18"/>
        <v>Medium</v>
      </c>
      <c r="F256" s="4">
        <f t="shared" si="19"/>
        <v>1.6666666666666667</v>
      </c>
      <c r="G256" s="8" t="s">
        <v>190</v>
      </c>
      <c r="H256" t="s">
        <v>10894</v>
      </c>
      <c r="I256" t="s">
        <v>10886</v>
      </c>
      <c r="J256">
        <v>7</v>
      </c>
      <c r="K256" t="str">
        <f t="shared" si="20"/>
        <v>Good</v>
      </c>
      <c r="L256" s="10">
        <v>248979</v>
      </c>
      <c r="M256" s="10">
        <v>6000000</v>
      </c>
      <c r="N256" s="10">
        <v>214577242</v>
      </c>
      <c r="O256" s="6">
        <f t="shared" si="21"/>
        <v>208577242</v>
      </c>
      <c r="P256" s="10" t="str" cm="1">
        <f t="array" ref="P256">_xlfn.IFS(O256&lt;=0,"Flop",O256&lt;10000000,"Hit",O256&lt;=100000000,"Superhit",O256&gt;100000000,"Blockbuster")</f>
        <v>Blockbuster</v>
      </c>
      <c r="Q256" t="s">
        <v>916</v>
      </c>
      <c r="R256">
        <v>17</v>
      </c>
      <c r="S256" t="str">
        <f t="shared" si="22"/>
        <v xml:space="preserve">August </v>
      </c>
      <c r="T256" s="12" t="str">
        <f t="shared" si="23"/>
        <v xml:space="preserve"> 1987</v>
      </c>
      <c r="U256" s="8" t="str" cm="1">
        <f t="array" ref="U256">_xlfn.IFS(Q256&lt;1970,"Old is Gold",Q256&lt;=1980,"80's Movies",Q256&lt;=2000,"90's Movies",Q256&lt;=2020,"Mid Rang",Q256&gt;2020,"Latest")</f>
        <v>Latest</v>
      </c>
      <c r="V256" t="s">
        <v>917</v>
      </c>
    </row>
    <row r="257" spans="1:22" x14ac:dyDescent="0.3">
      <c r="A257" t="s">
        <v>918</v>
      </c>
      <c r="B257" t="s">
        <v>919</v>
      </c>
      <c r="C257" t="s">
        <v>919</v>
      </c>
      <c r="D257" s="6">
        <v>153</v>
      </c>
      <c r="E257" s="6" t="str">
        <f t="shared" si="18"/>
        <v>Long</v>
      </c>
      <c r="F257" s="4">
        <f t="shared" si="19"/>
        <v>2.5499999999999998</v>
      </c>
      <c r="G257" s="8" t="s">
        <v>190</v>
      </c>
      <c r="H257" t="s">
        <v>5878</v>
      </c>
      <c r="I257" t="s">
        <v>10899</v>
      </c>
      <c r="J257">
        <v>7.7</v>
      </c>
      <c r="K257" t="str">
        <f t="shared" si="20"/>
        <v>Good</v>
      </c>
      <c r="L257" s="10">
        <v>132120</v>
      </c>
      <c r="M257" s="10">
        <v>35000000</v>
      </c>
      <c r="N257" s="10">
        <v>22238696</v>
      </c>
      <c r="O257" s="6">
        <f t="shared" si="21"/>
        <v>-12761304</v>
      </c>
      <c r="P257" s="10" t="str" cm="1">
        <f t="array" ref="P257">_xlfn.IFS(O257&lt;=0,"Flop",O257&lt;10000000,"Hit",O257&lt;=100000000,"Superhit",O257&gt;100000000,"Blockbuster")</f>
        <v>Flop</v>
      </c>
      <c r="Q257" t="s">
        <v>920</v>
      </c>
      <c r="R257">
        <v>8</v>
      </c>
      <c r="S257" t="str">
        <f t="shared" si="22"/>
        <v xml:space="preserve">December </v>
      </c>
      <c r="T257" s="12" t="str">
        <f t="shared" si="23"/>
        <v xml:space="preserve"> 1987</v>
      </c>
      <c r="U257" s="8" t="str" cm="1">
        <f t="array" ref="U257">_xlfn.IFS(Q257&lt;1970,"Old is Gold",Q257&lt;=1980,"80's Movies",Q257&lt;=2000,"90's Movies",Q257&lt;=2020,"Mid Rang",Q257&gt;2020,"Latest")</f>
        <v>Latest</v>
      </c>
      <c r="V257" t="s">
        <v>183</v>
      </c>
    </row>
    <row r="258" spans="1:22" x14ac:dyDescent="0.3">
      <c r="A258" t="s">
        <v>921</v>
      </c>
      <c r="B258" t="s">
        <v>922</v>
      </c>
      <c r="C258" t="s">
        <v>922</v>
      </c>
      <c r="D258" s="6">
        <v>84</v>
      </c>
      <c r="E258" s="6" t="str">
        <f t="shared" ref="E258:E321" si="24">IF(D258&lt;90,"Short",IF(D258&lt;=120,"Medium","Long"))</f>
        <v>Short</v>
      </c>
      <c r="F258" s="4">
        <f t="shared" ref="F258:F321" si="25">D258/60</f>
        <v>1.4</v>
      </c>
      <c r="G258" s="8" t="s">
        <v>172</v>
      </c>
      <c r="H258" t="s">
        <v>105</v>
      </c>
      <c r="I258" t="s">
        <v>10899</v>
      </c>
      <c r="J258">
        <v>7.7</v>
      </c>
      <c r="K258" t="str">
        <f t="shared" ref="K258:K321" si="26">IF(J258&gt;=8,"Excellent",IF(J258&gt;=7,"Good",IF(J258&gt;=6,"Average","Poor")))</f>
        <v>Good</v>
      </c>
      <c r="L258" s="10">
        <v>178624</v>
      </c>
      <c r="M258" s="10">
        <v>3600000</v>
      </c>
      <c r="N258" s="10">
        <v>5924421</v>
      </c>
      <c r="O258" s="6">
        <f t="shared" ref="O258:O321" si="27">N258-M258</f>
        <v>2324421</v>
      </c>
      <c r="P258" s="10" t="str" cm="1">
        <f t="array" ref="P258">_xlfn.IFS(O258&lt;=0,"Flop",O258&lt;10000000,"Hit",O258&lt;=100000000,"Superhit",O258&gt;100000000,"Blockbuster")</f>
        <v>Hit</v>
      </c>
      <c r="Q258" t="s">
        <v>923</v>
      </c>
      <c r="R258">
        <v>13</v>
      </c>
      <c r="S258" t="str">
        <f t="shared" ref="S258:S321" si="28">LEFT(Q258,SEARCH(" ",Q258))</f>
        <v xml:space="preserve">March </v>
      </c>
      <c r="T258" s="12" t="str">
        <f t="shared" ref="T258:T321" si="29">RIGHT(Q258,5)</f>
        <v xml:space="preserve"> 1987</v>
      </c>
      <c r="U258" s="8" t="str" cm="1">
        <f t="array" ref="U258">_xlfn.IFS(Q258&lt;1970,"Old is Gold",Q258&lt;=1980,"80's Movies",Q258&lt;=2000,"90's Movies",Q258&lt;=2020,"Mid Rang",Q258&gt;2020,"Latest")</f>
        <v>Latest</v>
      </c>
      <c r="V258" t="s">
        <v>479</v>
      </c>
    </row>
    <row r="259" spans="1:22" x14ac:dyDescent="0.3">
      <c r="A259" t="s">
        <v>924</v>
      </c>
      <c r="B259" t="s">
        <v>925</v>
      </c>
      <c r="C259" t="s">
        <v>925</v>
      </c>
      <c r="D259" s="6">
        <v>119</v>
      </c>
      <c r="E259" s="6" t="str">
        <f t="shared" si="24"/>
        <v>Medium</v>
      </c>
      <c r="F259" s="4">
        <f t="shared" si="25"/>
        <v>1.9833333333333334</v>
      </c>
      <c r="G259" s="8" t="s">
        <v>190</v>
      </c>
      <c r="H259" t="s">
        <v>5170</v>
      </c>
      <c r="I259" t="s">
        <v>10899</v>
      </c>
      <c r="J259">
        <v>6.9</v>
      </c>
      <c r="K259" t="str">
        <f t="shared" si="26"/>
        <v>Average</v>
      </c>
      <c r="L259" s="10">
        <v>94469</v>
      </c>
      <c r="M259" s="10">
        <v>14000000</v>
      </c>
      <c r="N259" s="10">
        <v>320145693</v>
      </c>
      <c r="O259" s="6">
        <f t="shared" si="27"/>
        <v>306145693</v>
      </c>
      <c r="P259" s="10" t="str" cm="1">
        <f t="array" ref="P259">_xlfn.IFS(O259&lt;=0,"Flop",O259&lt;10000000,"Hit",O259&lt;=100000000,"Superhit",O259&gt;100000000,"Blockbuster")</f>
        <v>Blockbuster</v>
      </c>
      <c r="Q259" t="s">
        <v>926</v>
      </c>
      <c r="R259">
        <v>16</v>
      </c>
      <c r="S259" t="str">
        <f t="shared" si="28"/>
        <v xml:space="preserve">September </v>
      </c>
      <c r="T259" s="12" t="str">
        <f t="shared" si="29"/>
        <v xml:space="preserve"> 1987</v>
      </c>
      <c r="U259" s="8" t="str" cm="1">
        <f t="array" ref="U259">_xlfn.IFS(Q259&lt;1970,"Old is Gold",Q259&lt;=1980,"80's Movies",Q259&lt;=2000,"90's Movies",Q259&lt;=2020,"Mid Rang",Q259&gt;2020,"Latest")</f>
        <v>Latest</v>
      </c>
      <c r="V259" t="s">
        <v>537</v>
      </c>
    </row>
    <row r="260" spans="1:22" x14ac:dyDescent="0.3">
      <c r="A260" t="s">
        <v>927</v>
      </c>
      <c r="B260" t="s">
        <v>928</v>
      </c>
      <c r="C260" t="s">
        <v>928</v>
      </c>
      <c r="D260" s="6">
        <v>116</v>
      </c>
      <c r="E260" s="6" t="str">
        <f t="shared" si="24"/>
        <v>Medium</v>
      </c>
      <c r="F260" s="4">
        <f t="shared" si="25"/>
        <v>1.9333333333333333</v>
      </c>
      <c r="G260" s="8" t="s">
        <v>190</v>
      </c>
      <c r="H260" t="s">
        <v>5878</v>
      </c>
      <c r="I260" t="s">
        <v>10899</v>
      </c>
      <c r="J260">
        <v>8.3000000000000007</v>
      </c>
      <c r="K260" t="str">
        <f t="shared" si="26"/>
        <v>Excellent</v>
      </c>
      <c r="L260" s="10">
        <v>774298</v>
      </c>
      <c r="M260" s="10">
        <v>30000000</v>
      </c>
      <c r="N260" s="10">
        <v>46358827</v>
      </c>
      <c r="O260" s="6">
        <f t="shared" si="27"/>
        <v>16358827</v>
      </c>
      <c r="P260" s="10" t="str" cm="1">
        <f t="array" ref="P260">_xlfn.IFS(O260&lt;=0,"Flop",O260&lt;10000000,"Hit",O260&lt;=100000000,"Superhit",O260&gt;100000000,"Blockbuster")</f>
        <v>Superhit</v>
      </c>
      <c r="Q260" t="s">
        <v>929</v>
      </c>
      <c r="R260">
        <v>17</v>
      </c>
      <c r="S260" t="str">
        <f t="shared" si="28"/>
        <v xml:space="preserve">June </v>
      </c>
      <c r="T260" s="12" t="str">
        <f t="shared" si="29"/>
        <v xml:space="preserve"> 1987</v>
      </c>
      <c r="U260" s="8" t="str" cm="1">
        <f t="array" ref="U260">_xlfn.IFS(Q260&lt;1970,"Old is Gold",Q260&lt;=1980,"80's Movies",Q260&lt;=2000,"90's Movies",Q260&lt;=2020,"Mid Rang",Q260&gt;2020,"Latest")</f>
        <v>Latest</v>
      </c>
      <c r="V260" t="s">
        <v>38</v>
      </c>
    </row>
    <row r="261" spans="1:22" x14ac:dyDescent="0.3">
      <c r="A261" t="s">
        <v>930</v>
      </c>
      <c r="B261" t="s">
        <v>931</v>
      </c>
      <c r="C261" t="s">
        <v>931</v>
      </c>
      <c r="D261" s="6">
        <v>121</v>
      </c>
      <c r="E261" s="6" t="str">
        <f t="shared" si="24"/>
        <v>Long</v>
      </c>
      <c r="F261" s="4">
        <f t="shared" si="25"/>
        <v>2.0166666666666666</v>
      </c>
      <c r="G261" s="8" t="s">
        <v>10889</v>
      </c>
      <c r="H261" t="s">
        <v>172</v>
      </c>
      <c r="I261" t="s">
        <v>190</v>
      </c>
      <c r="J261">
        <v>7.3</v>
      </c>
      <c r="K261" t="str">
        <f t="shared" si="26"/>
        <v>Good</v>
      </c>
      <c r="L261" s="10">
        <v>150260</v>
      </c>
      <c r="M261" s="10">
        <v>13000000</v>
      </c>
      <c r="N261" s="10">
        <v>123922370</v>
      </c>
      <c r="O261" s="6">
        <f t="shared" si="27"/>
        <v>110922370</v>
      </c>
      <c r="P261" s="10" t="str" cm="1">
        <f t="array" ref="P261">_xlfn.IFS(O261&lt;=0,"Flop",O261&lt;10000000,"Hit",O261&lt;=100000000,"Superhit",O261&gt;100000000,"Blockbuster")</f>
        <v>Blockbuster</v>
      </c>
      <c r="Q261" t="s">
        <v>932</v>
      </c>
      <c r="R261">
        <v>23</v>
      </c>
      <c r="S261" t="str">
        <f t="shared" si="28"/>
        <v xml:space="preserve">December </v>
      </c>
      <c r="T261" s="12" t="str">
        <f t="shared" si="29"/>
        <v xml:space="preserve"> 1987</v>
      </c>
      <c r="U261" s="8" t="str" cm="1">
        <f t="array" ref="U261">_xlfn.IFS(Q261&lt;1970,"Old is Gold",Q261&lt;=1980,"80's Movies",Q261&lt;=2000,"90's Movies",Q261&lt;=2020,"Mid Rang",Q261&gt;2020,"Latest")</f>
        <v>Latest</v>
      </c>
      <c r="V261" t="s">
        <v>647</v>
      </c>
    </row>
    <row r="262" spans="1:22" x14ac:dyDescent="0.3">
      <c r="A262" t="s">
        <v>933</v>
      </c>
      <c r="B262" t="s">
        <v>934</v>
      </c>
      <c r="C262" t="s">
        <v>934</v>
      </c>
      <c r="D262" s="6">
        <v>120</v>
      </c>
      <c r="E262" s="6" t="str">
        <f t="shared" si="24"/>
        <v>Medium</v>
      </c>
      <c r="F262" s="4">
        <f t="shared" si="25"/>
        <v>2</v>
      </c>
      <c r="G262" s="8" t="s">
        <v>7406</v>
      </c>
      <c r="H262" t="s">
        <v>10887</v>
      </c>
      <c r="I262" t="s">
        <v>172</v>
      </c>
      <c r="J262">
        <v>6.8</v>
      </c>
      <c r="K262" t="str">
        <f t="shared" si="26"/>
        <v>Average</v>
      </c>
      <c r="L262" s="10">
        <v>63916</v>
      </c>
      <c r="M262" s="10">
        <v>27000000</v>
      </c>
      <c r="N262" s="10">
        <v>25893810</v>
      </c>
      <c r="O262" s="6">
        <f t="shared" si="27"/>
        <v>-1106190</v>
      </c>
      <c r="P262" s="10" t="str" cm="1">
        <f t="array" ref="P262">_xlfn.IFS(O262&lt;=0,"Flop",O262&lt;10000000,"Hit",O262&lt;=100000000,"Superhit",O262&gt;100000000,"Blockbuster")</f>
        <v>Flop</v>
      </c>
      <c r="Q262" t="s">
        <v>935</v>
      </c>
      <c r="R262">
        <v>1</v>
      </c>
      <c r="S262" t="str">
        <f t="shared" si="28"/>
        <v xml:space="preserve">July </v>
      </c>
      <c r="T262" s="12" t="str">
        <f t="shared" si="29"/>
        <v xml:space="preserve"> 1987</v>
      </c>
      <c r="U262" s="8" t="str" cm="1">
        <f t="array" ref="U262">_xlfn.IFS(Q262&lt;1970,"Old is Gold",Q262&lt;=1980,"80's Movies",Q262&lt;=2000,"90's Movies",Q262&lt;=2020,"Mid Rang",Q262&gt;2020,"Latest")</f>
        <v>Latest</v>
      </c>
      <c r="V262" t="s">
        <v>628</v>
      </c>
    </row>
    <row r="263" spans="1:22" x14ac:dyDescent="0.3">
      <c r="A263" t="s">
        <v>936</v>
      </c>
      <c r="B263" t="s">
        <v>937</v>
      </c>
      <c r="C263" t="s">
        <v>937</v>
      </c>
      <c r="D263" s="6">
        <v>109</v>
      </c>
      <c r="E263" s="6" t="str">
        <f t="shared" si="24"/>
        <v>Medium</v>
      </c>
      <c r="F263" s="4">
        <f t="shared" si="25"/>
        <v>1.8166666666666667</v>
      </c>
      <c r="G263" s="8" t="s">
        <v>7406</v>
      </c>
      <c r="H263" t="s">
        <v>10891</v>
      </c>
      <c r="I263" t="s">
        <v>5170</v>
      </c>
      <c r="J263">
        <v>7.6</v>
      </c>
      <c r="K263" t="str">
        <f t="shared" si="26"/>
        <v>Good</v>
      </c>
      <c r="L263" s="10">
        <v>270946</v>
      </c>
      <c r="M263" s="10">
        <v>15000000</v>
      </c>
      <c r="N263" s="10">
        <v>120207127</v>
      </c>
      <c r="O263" s="6">
        <f t="shared" si="27"/>
        <v>105207127</v>
      </c>
      <c r="P263" s="10" t="str" cm="1">
        <f t="array" ref="P263">_xlfn.IFS(O263&lt;=0,"Flop",O263&lt;10000000,"Hit",O263&lt;=100000000,"Superhit",O263&gt;100000000,"Blockbuster")</f>
        <v>Blockbuster</v>
      </c>
      <c r="Q263" t="s">
        <v>907</v>
      </c>
      <c r="R263">
        <v>6</v>
      </c>
      <c r="S263" t="str">
        <f t="shared" si="28"/>
        <v xml:space="preserve">March </v>
      </c>
      <c r="T263" s="12" t="str">
        <f t="shared" si="29"/>
        <v xml:space="preserve"> 1987</v>
      </c>
      <c r="U263" s="8" t="str" cm="1">
        <f t="array" ref="U263">_xlfn.IFS(Q263&lt;1970,"Old is Gold",Q263&lt;=1980,"80's Movies",Q263&lt;=2000,"90's Movies",Q263&lt;=2020,"Mid Rang",Q263&gt;2020,"Latest")</f>
        <v>Latest</v>
      </c>
      <c r="V263" t="s">
        <v>231</v>
      </c>
    </row>
    <row r="264" spans="1:22" x14ac:dyDescent="0.3">
      <c r="A264" t="s">
        <v>938</v>
      </c>
      <c r="B264" t="s">
        <v>939</v>
      </c>
      <c r="C264" t="s">
        <v>939</v>
      </c>
      <c r="D264" s="6">
        <v>130</v>
      </c>
      <c r="E264" s="6" t="str">
        <f t="shared" si="24"/>
        <v>Long</v>
      </c>
      <c r="F264" s="4">
        <f t="shared" si="25"/>
        <v>2.1666666666666665</v>
      </c>
      <c r="G264" s="8" t="s">
        <v>7406</v>
      </c>
      <c r="H264" t="s">
        <v>10887</v>
      </c>
      <c r="I264" t="s">
        <v>5170</v>
      </c>
      <c r="J264">
        <v>6.7</v>
      </c>
      <c r="K264" t="str">
        <f t="shared" si="26"/>
        <v>Average</v>
      </c>
      <c r="L264" s="10">
        <v>103908</v>
      </c>
      <c r="M264" s="10">
        <v>40000000</v>
      </c>
      <c r="N264" s="10">
        <v>51220430</v>
      </c>
      <c r="O264" s="6">
        <f t="shared" si="27"/>
        <v>11220430</v>
      </c>
      <c r="P264" s="10" t="str" cm="1">
        <f t="array" ref="P264">_xlfn.IFS(O264&lt;=0,"Flop",O264&lt;10000000,"Hit",O264&lt;=100000000,"Superhit",O264&gt;100000000,"Blockbuster")</f>
        <v>Superhit</v>
      </c>
      <c r="Q264" t="s">
        <v>940</v>
      </c>
      <c r="R264">
        <v>27</v>
      </c>
      <c r="S264" t="str">
        <f t="shared" si="28"/>
        <v xml:space="preserve">June </v>
      </c>
      <c r="T264" s="12" t="str">
        <f t="shared" si="29"/>
        <v xml:space="preserve"> 1987</v>
      </c>
      <c r="U264" s="8" t="str" cm="1">
        <f t="array" ref="U264">_xlfn.IFS(Q264&lt;1970,"Old is Gold",Q264&lt;=1980,"80's Movies",Q264&lt;=2000,"90's Movies",Q264&lt;=2020,"Mid Rang",Q264&gt;2020,"Latest")</f>
        <v>Latest</v>
      </c>
      <c r="V264" t="s">
        <v>429</v>
      </c>
    </row>
    <row r="265" spans="1:22" x14ac:dyDescent="0.3">
      <c r="A265" t="s">
        <v>941</v>
      </c>
      <c r="B265" t="s">
        <v>942</v>
      </c>
      <c r="C265" t="s">
        <v>942</v>
      </c>
      <c r="D265" s="6">
        <v>97</v>
      </c>
      <c r="E265" s="6" t="str">
        <f t="shared" si="24"/>
        <v>Medium</v>
      </c>
      <c r="F265" s="4">
        <f t="shared" si="25"/>
        <v>1.6166666666666667</v>
      </c>
      <c r="G265" s="8" t="s">
        <v>172</v>
      </c>
      <c r="H265" t="s">
        <v>105</v>
      </c>
      <c r="I265" t="s">
        <v>10899</v>
      </c>
      <c r="J265">
        <v>7.2</v>
      </c>
      <c r="K265" t="str">
        <f t="shared" si="26"/>
        <v>Good</v>
      </c>
      <c r="L265" s="10">
        <v>156997</v>
      </c>
      <c r="M265" s="10">
        <v>8500000</v>
      </c>
      <c r="N265" s="10">
        <v>32505409</v>
      </c>
      <c r="O265" s="6">
        <f t="shared" si="27"/>
        <v>24005409</v>
      </c>
      <c r="P265" s="10" t="str" cm="1">
        <f t="array" ref="P265">_xlfn.IFS(O265&lt;=0,"Flop",O265&lt;10000000,"Hit",O265&lt;=100000000,"Superhit",O265&gt;100000000,"Blockbuster")</f>
        <v>Superhit</v>
      </c>
      <c r="Q265" t="s">
        <v>943</v>
      </c>
      <c r="R265">
        <v>27</v>
      </c>
      <c r="S265" t="str">
        <f t="shared" si="28"/>
        <v xml:space="preserve">July </v>
      </c>
      <c r="T265" s="12" t="str">
        <f t="shared" si="29"/>
        <v xml:space="preserve"> 1987</v>
      </c>
      <c r="U265" s="8" t="str" cm="1">
        <f t="array" ref="U265">_xlfn.IFS(Q265&lt;1970,"Old is Gold",Q265&lt;=1980,"80's Movies",Q265&lt;=2000,"90's Movies",Q265&lt;=2020,"Mid Rang",Q265&gt;2020,"Latest")</f>
        <v>Latest</v>
      </c>
      <c r="V265" t="s">
        <v>944</v>
      </c>
    </row>
    <row r="266" spans="1:22" x14ac:dyDescent="0.3">
      <c r="A266" t="s">
        <v>945</v>
      </c>
      <c r="B266" t="s">
        <v>946</v>
      </c>
      <c r="C266" t="s">
        <v>946</v>
      </c>
      <c r="D266" s="6">
        <v>102</v>
      </c>
      <c r="E266" s="6" t="str">
        <f t="shared" si="24"/>
        <v>Medium</v>
      </c>
      <c r="F266" s="4">
        <f t="shared" si="25"/>
        <v>1.7</v>
      </c>
      <c r="G266" s="8" t="s">
        <v>172</v>
      </c>
      <c r="H266" t="s">
        <v>190</v>
      </c>
      <c r="I266" t="s">
        <v>10886</v>
      </c>
      <c r="J266">
        <v>7.1</v>
      </c>
      <c r="K266" t="str">
        <f t="shared" si="26"/>
        <v>Good</v>
      </c>
      <c r="L266" s="10">
        <v>65243</v>
      </c>
      <c r="M266" s="10">
        <v>15000000</v>
      </c>
      <c r="N266" s="10">
        <v>80642217</v>
      </c>
      <c r="O266" s="6">
        <f t="shared" si="27"/>
        <v>65642217</v>
      </c>
      <c r="P266" s="10" t="str" cm="1">
        <f t="array" ref="P266">_xlfn.IFS(O266&lt;=0,"Flop",O266&lt;10000000,"Hit",O266&lt;=100000000,"Superhit",O266&gt;100000000,"Blockbuster")</f>
        <v>Superhit</v>
      </c>
      <c r="Q266" t="s">
        <v>947</v>
      </c>
      <c r="R266">
        <v>1</v>
      </c>
      <c r="S266" t="str">
        <f t="shared" si="28"/>
        <v xml:space="preserve">December </v>
      </c>
      <c r="T266" s="12" t="str">
        <f t="shared" si="29"/>
        <v xml:space="preserve"> 1987</v>
      </c>
      <c r="U266" s="8" t="str" cm="1">
        <f t="array" ref="U266">_xlfn.IFS(Q266&lt;1970,"Old is Gold",Q266&lt;=1980,"80's Movies",Q266&lt;=2000,"90's Movies",Q266&lt;=2020,"Mid Rang",Q266&gt;2020,"Latest")</f>
        <v>Latest</v>
      </c>
      <c r="V266" t="s">
        <v>948</v>
      </c>
    </row>
    <row r="267" spans="1:22" x14ac:dyDescent="0.3">
      <c r="A267" t="s">
        <v>949</v>
      </c>
      <c r="B267" t="s">
        <v>950</v>
      </c>
      <c r="C267" t="s">
        <v>950</v>
      </c>
      <c r="D267" s="6">
        <v>96</v>
      </c>
      <c r="E267" s="6" t="str">
        <f t="shared" si="24"/>
        <v>Medium</v>
      </c>
      <c r="F267" s="4">
        <f t="shared" si="25"/>
        <v>1.6</v>
      </c>
      <c r="G267" s="8" t="s">
        <v>10885</v>
      </c>
      <c r="H267" t="s">
        <v>105</v>
      </c>
      <c r="I267" t="s">
        <v>10899</v>
      </c>
      <c r="J267">
        <v>6.6</v>
      </c>
      <c r="K267" t="str">
        <f t="shared" si="26"/>
        <v>Average</v>
      </c>
      <c r="L267" s="10">
        <v>88392</v>
      </c>
      <c r="M267" s="10">
        <v>4500000</v>
      </c>
      <c r="N267" s="10">
        <v>44793222</v>
      </c>
      <c r="O267" s="6">
        <f t="shared" si="27"/>
        <v>40293222</v>
      </c>
      <c r="P267" s="10" t="str" cm="1">
        <f t="array" ref="P267">_xlfn.IFS(O267&lt;=0,"Flop",O267&lt;10000000,"Hit",O267&lt;=100000000,"Superhit",O267&gt;100000000,"Blockbuster")</f>
        <v>Superhit</v>
      </c>
      <c r="Q267" t="s">
        <v>951</v>
      </c>
      <c r="R267">
        <v>27</v>
      </c>
      <c r="S267" t="str">
        <f t="shared" si="28"/>
        <v xml:space="preserve">February </v>
      </c>
      <c r="T267" s="12" t="str">
        <f t="shared" si="29"/>
        <v xml:space="preserve"> 1987</v>
      </c>
      <c r="U267" s="8" t="str" cm="1">
        <f t="array" ref="U267">_xlfn.IFS(Q267&lt;1970,"Old is Gold",Q267&lt;=1980,"80's Movies",Q267&lt;=2000,"90's Movies",Q267&lt;=2020,"Mid Rang",Q267&gt;2020,"Latest")</f>
        <v>Latest</v>
      </c>
      <c r="V267" t="s">
        <v>952</v>
      </c>
    </row>
    <row r="268" spans="1:22" x14ac:dyDescent="0.3">
      <c r="A268" t="s">
        <v>953</v>
      </c>
      <c r="B268" t="s">
        <v>954</v>
      </c>
      <c r="C268" t="s">
        <v>954</v>
      </c>
      <c r="D268" s="6">
        <v>93</v>
      </c>
      <c r="E268" s="6" t="str">
        <f t="shared" si="24"/>
        <v>Medium</v>
      </c>
      <c r="F268" s="4">
        <f t="shared" si="25"/>
        <v>1.55</v>
      </c>
      <c r="G268" s="8" t="s">
        <v>7406</v>
      </c>
      <c r="H268" t="s">
        <v>190</v>
      </c>
      <c r="I268" t="s">
        <v>10897</v>
      </c>
      <c r="J268">
        <v>5.8</v>
      </c>
      <c r="K268" t="str">
        <f t="shared" si="26"/>
        <v>Poor</v>
      </c>
      <c r="L268" s="10">
        <v>58081</v>
      </c>
      <c r="M268" s="10">
        <v>25000000</v>
      </c>
      <c r="N268" s="10">
        <v>16057580</v>
      </c>
      <c r="O268" s="6">
        <f t="shared" si="27"/>
        <v>-8942420</v>
      </c>
      <c r="P268" s="10" t="str" cm="1">
        <f t="array" ref="P268">_xlfn.IFS(O268&lt;=0,"Flop",O268&lt;10000000,"Hit",O268&lt;=100000000,"Superhit",O268&gt;100000000,"Blockbuster")</f>
        <v>Flop</v>
      </c>
      <c r="Q268" t="s">
        <v>955</v>
      </c>
      <c r="R268">
        <v>12</v>
      </c>
      <c r="S268" t="str">
        <f t="shared" si="28"/>
        <v xml:space="preserve">February </v>
      </c>
      <c r="T268" s="12" t="str">
        <f t="shared" si="29"/>
        <v xml:space="preserve"> 1987</v>
      </c>
      <c r="U268" s="8" t="str" cm="1">
        <f t="array" ref="U268">_xlfn.IFS(Q268&lt;1970,"Old is Gold",Q268&lt;=1980,"80's Movies",Q268&lt;=2000,"90's Movies",Q268&lt;=2020,"Mid Rang",Q268&gt;2020,"Latest")</f>
        <v>Latest</v>
      </c>
      <c r="V268" t="s">
        <v>956</v>
      </c>
    </row>
    <row r="269" spans="1:22" x14ac:dyDescent="0.3">
      <c r="A269" t="s">
        <v>957</v>
      </c>
      <c r="B269" t="s">
        <v>958</v>
      </c>
      <c r="C269" t="s">
        <v>958</v>
      </c>
      <c r="D269" s="6">
        <v>112</v>
      </c>
      <c r="E269" s="6" t="str">
        <f t="shared" si="24"/>
        <v>Medium</v>
      </c>
      <c r="F269" s="4">
        <f t="shared" si="25"/>
        <v>1.8666666666666667</v>
      </c>
      <c r="G269" s="8" t="s">
        <v>172</v>
      </c>
      <c r="H269" t="s">
        <v>10886</v>
      </c>
      <c r="I269" t="s">
        <v>10899</v>
      </c>
      <c r="J269">
        <v>6.9</v>
      </c>
      <c r="K269" t="str">
        <f t="shared" si="26"/>
        <v>Average</v>
      </c>
      <c r="L269" s="10">
        <v>65658</v>
      </c>
      <c r="M269" s="10">
        <v>22000000</v>
      </c>
      <c r="N269" s="10">
        <v>26713187</v>
      </c>
      <c r="O269" s="6">
        <f t="shared" si="27"/>
        <v>4713187</v>
      </c>
      <c r="P269" s="10" t="str" cm="1">
        <f t="array" ref="P269">_xlfn.IFS(O269&lt;=0,"Flop",O269&lt;10000000,"Hit",O269&lt;=100000000,"Superhit",O269&gt;100000000,"Blockbuster")</f>
        <v>Hit</v>
      </c>
      <c r="Q269" t="s">
        <v>959</v>
      </c>
      <c r="R269">
        <v>16</v>
      </c>
      <c r="S269" t="str">
        <f t="shared" si="28"/>
        <v xml:space="preserve">December </v>
      </c>
      <c r="T269" s="12" t="str">
        <f t="shared" si="29"/>
        <v xml:space="preserve"> 1987</v>
      </c>
      <c r="U269" s="8" t="str" cm="1">
        <f t="array" ref="U269">_xlfn.IFS(Q269&lt;1970,"Old is Gold",Q269&lt;=1980,"80's Movies",Q269&lt;=2000,"90's Movies",Q269&lt;=2020,"Mid Rang",Q269&gt;2020,"Latest")</f>
        <v>Latest</v>
      </c>
      <c r="V269" t="s">
        <v>960</v>
      </c>
    </row>
    <row r="270" spans="1:22" x14ac:dyDescent="0.3">
      <c r="A270" t="s">
        <v>961</v>
      </c>
      <c r="B270" t="s">
        <v>962</v>
      </c>
      <c r="C270" t="s">
        <v>962</v>
      </c>
      <c r="D270" s="6">
        <v>93</v>
      </c>
      <c r="E270" s="6" t="str">
        <f t="shared" si="24"/>
        <v>Medium</v>
      </c>
      <c r="F270" s="4">
        <f t="shared" si="25"/>
        <v>1.55</v>
      </c>
      <c r="G270" s="8" t="s">
        <v>172</v>
      </c>
      <c r="H270" t="s">
        <v>190</v>
      </c>
      <c r="I270" t="s">
        <v>10899</v>
      </c>
      <c r="J270">
        <v>7.6</v>
      </c>
      <c r="K270" t="str">
        <f t="shared" si="26"/>
        <v>Good</v>
      </c>
      <c r="L270" s="10">
        <v>153510</v>
      </c>
      <c r="M270" s="10">
        <v>15000000</v>
      </c>
      <c r="N270" s="10">
        <v>49530280</v>
      </c>
      <c r="O270" s="6">
        <f t="shared" si="27"/>
        <v>34530280</v>
      </c>
      <c r="P270" s="10" t="str" cm="1">
        <f t="array" ref="P270">_xlfn.IFS(O270&lt;=0,"Flop",O270&lt;10000000,"Hit",O270&lt;=100000000,"Superhit",O270&gt;100000000,"Blockbuster")</f>
        <v>Superhit</v>
      </c>
      <c r="Q270" t="s">
        <v>963</v>
      </c>
      <c r="R270">
        <v>25</v>
      </c>
      <c r="S270" t="str">
        <f t="shared" si="28"/>
        <v xml:space="preserve">November </v>
      </c>
      <c r="T270" s="12" t="str">
        <f t="shared" si="29"/>
        <v xml:space="preserve"> 1987</v>
      </c>
      <c r="U270" s="8" t="str" cm="1">
        <f t="array" ref="U270">_xlfn.IFS(Q270&lt;1970,"Old is Gold",Q270&lt;=1980,"80's Movies",Q270&lt;=2000,"90's Movies",Q270&lt;=2020,"Mid Rang",Q270&gt;2020,"Latest")</f>
        <v>Latest</v>
      </c>
      <c r="V270" t="s">
        <v>673</v>
      </c>
    </row>
    <row r="271" spans="1:22" x14ac:dyDescent="0.3">
      <c r="A271" t="s">
        <v>964</v>
      </c>
      <c r="B271" t="s">
        <v>965</v>
      </c>
      <c r="C271" t="s">
        <v>965</v>
      </c>
      <c r="D271" s="6">
        <v>107</v>
      </c>
      <c r="E271" s="6" t="str">
        <f t="shared" si="24"/>
        <v>Medium</v>
      </c>
      <c r="F271" s="4">
        <f t="shared" si="25"/>
        <v>1.7833333333333334</v>
      </c>
      <c r="G271" s="8" t="s">
        <v>7406</v>
      </c>
      <c r="H271" t="s">
        <v>10887</v>
      </c>
      <c r="I271" t="s">
        <v>105</v>
      </c>
      <c r="J271">
        <v>7.8</v>
      </c>
      <c r="K271" t="str">
        <f t="shared" si="26"/>
        <v>Good</v>
      </c>
      <c r="L271" s="10">
        <v>443864</v>
      </c>
      <c r="M271" s="10">
        <v>15000000</v>
      </c>
      <c r="N271" s="10">
        <v>98268458</v>
      </c>
      <c r="O271" s="6">
        <f t="shared" si="27"/>
        <v>83268458</v>
      </c>
      <c r="P271" s="10" t="str" cm="1">
        <f t="array" ref="P271">_xlfn.IFS(O271&lt;=0,"Flop",O271&lt;10000000,"Hit",O271&lt;=100000000,"Superhit",O271&gt;100000000,"Blockbuster")</f>
        <v>Superhit</v>
      </c>
      <c r="Q271" t="s">
        <v>966</v>
      </c>
      <c r="R271">
        <v>12</v>
      </c>
      <c r="S271" t="str">
        <f t="shared" si="28"/>
        <v xml:space="preserve">June </v>
      </c>
      <c r="T271" s="12" t="str">
        <f t="shared" si="29"/>
        <v xml:space="preserve"> 1987</v>
      </c>
      <c r="U271" s="8" t="str" cm="1">
        <f t="array" ref="U271">_xlfn.IFS(Q271&lt;1970,"Old is Gold",Q271&lt;=1980,"80's Movies",Q271&lt;=2000,"90's Movies",Q271&lt;=2020,"Mid Rang",Q271&gt;2020,"Latest")</f>
        <v>Latest</v>
      </c>
      <c r="V271" t="s">
        <v>967</v>
      </c>
    </row>
    <row r="272" spans="1:22" x14ac:dyDescent="0.3">
      <c r="A272" t="s">
        <v>968</v>
      </c>
      <c r="B272" t="s">
        <v>969</v>
      </c>
      <c r="C272" t="s">
        <v>969</v>
      </c>
      <c r="D272" s="6">
        <v>98</v>
      </c>
      <c r="E272" s="6" t="str">
        <f t="shared" si="24"/>
        <v>Medium</v>
      </c>
      <c r="F272" s="4">
        <f t="shared" si="25"/>
        <v>1.6333333333333333</v>
      </c>
      <c r="G272" s="8" t="s">
        <v>10887</v>
      </c>
      <c r="H272" t="s">
        <v>172</v>
      </c>
      <c r="I272" t="s">
        <v>10892</v>
      </c>
      <c r="J272">
        <v>8</v>
      </c>
      <c r="K272" t="str">
        <f t="shared" si="26"/>
        <v>Excellent</v>
      </c>
      <c r="L272" s="10">
        <v>442925</v>
      </c>
      <c r="M272" s="10">
        <v>16000000</v>
      </c>
      <c r="N272" s="10">
        <v>30902869</v>
      </c>
      <c r="O272" s="6">
        <f t="shared" si="27"/>
        <v>14902869</v>
      </c>
      <c r="P272" s="10" t="str" cm="1">
        <f t="array" ref="P272">_xlfn.IFS(O272&lt;=0,"Flop",O272&lt;10000000,"Hit",O272&lt;=100000000,"Superhit",O272&gt;100000000,"Blockbuster")</f>
        <v>Superhit</v>
      </c>
      <c r="Q272" t="s">
        <v>970</v>
      </c>
      <c r="R272">
        <v>18</v>
      </c>
      <c r="S272" t="str">
        <f t="shared" si="28"/>
        <v xml:space="preserve">September </v>
      </c>
      <c r="T272" s="12" t="str">
        <f t="shared" si="29"/>
        <v xml:space="preserve"> 1987</v>
      </c>
      <c r="U272" s="8" t="str" cm="1">
        <f t="array" ref="U272">_xlfn.IFS(Q272&lt;1970,"Old is Gold",Q272&lt;=1980,"80's Movies",Q272&lt;=2000,"90's Movies",Q272&lt;=2020,"Mid Rang",Q272&gt;2020,"Latest")</f>
        <v>Latest</v>
      </c>
      <c r="V272" t="s">
        <v>691</v>
      </c>
    </row>
    <row r="273" spans="1:22" x14ac:dyDescent="0.3">
      <c r="A273" t="s">
        <v>971</v>
      </c>
      <c r="B273" t="s">
        <v>972</v>
      </c>
      <c r="C273" t="s">
        <v>972</v>
      </c>
      <c r="D273" s="6">
        <v>94</v>
      </c>
      <c r="E273" s="6" t="str">
        <f t="shared" si="24"/>
        <v>Medium</v>
      </c>
      <c r="F273" s="4">
        <f t="shared" si="25"/>
        <v>1.5666666666666667</v>
      </c>
      <c r="G273" s="8" t="s">
        <v>172</v>
      </c>
      <c r="H273" t="s">
        <v>10891</v>
      </c>
      <c r="I273" t="s">
        <v>10899</v>
      </c>
      <c r="J273">
        <v>7.3</v>
      </c>
      <c r="K273" t="str">
        <f t="shared" si="26"/>
        <v>Good</v>
      </c>
      <c r="L273" s="10">
        <v>146855</v>
      </c>
      <c r="M273" s="10">
        <v>6000000</v>
      </c>
      <c r="N273" s="10">
        <v>29180280</v>
      </c>
      <c r="O273" s="6">
        <f t="shared" si="27"/>
        <v>23180280</v>
      </c>
      <c r="P273" s="10" t="str" cm="1">
        <f t="array" ref="P273">_xlfn.IFS(O273&lt;=0,"Flop",O273&lt;10000000,"Hit",O273&lt;=100000000,"Superhit",O273&gt;100000000,"Blockbuster")</f>
        <v>Superhit</v>
      </c>
      <c r="Q273" t="s">
        <v>907</v>
      </c>
      <c r="R273">
        <v>6</v>
      </c>
      <c r="S273" t="str">
        <f t="shared" si="28"/>
        <v xml:space="preserve">March </v>
      </c>
      <c r="T273" s="12" t="str">
        <f t="shared" si="29"/>
        <v xml:space="preserve"> 1987</v>
      </c>
      <c r="U273" s="8" t="str" cm="1">
        <f t="array" ref="U273">_xlfn.IFS(Q273&lt;1970,"Old is Gold",Q273&lt;=1980,"80's Movies",Q273&lt;=2000,"90's Movies",Q273&lt;=2020,"Mid Rang",Q273&gt;2020,"Latest")</f>
        <v>Latest</v>
      </c>
      <c r="V273" t="s">
        <v>973</v>
      </c>
    </row>
    <row r="274" spans="1:22" x14ac:dyDescent="0.3">
      <c r="A274" t="s">
        <v>974</v>
      </c>
      <c r="B274" t="s">
        <v>975</v>
      </c>
      <c r="C274" t="s">
        <v>975</v>
      </c>
      <c r="D274" s="6">
        <v>102</v>
      </c>
      <c r="E274" s="6" t="str">
        <f t="shared" si="24"/>
        <v>Medium</v>
      </c>
      <c r="F274" s="4">
        <f t="shared" si="25"/>
        <v>1.7</v>
      </c>
      <c r="G274" s="8" t="s">
        <v>7406</v>
      </c>
      <c r="H274" t="s">
        <v>10891</v>
      </c>
      <c r="I274" t="s">
        <v>10890</v>
      </c>
      <c r="J274">
        <v>7.6</v>
      </c>
      <c r="K274" t="str">
        <f t="shared" si="26"/>
        <v>Good</v>
      </c>
      <c r="L274" s="10">
        <v>274364</v>
      </c>
      <c r="M274" s="10">
        <v>13000000</v>
      </c>
      <c r="N274" s="10">
        <v>53425389</v>
      </c>
      <c r="O274" s="6">
        <f t="shared" si="27"/>
        <v>40425389</v>
      </c>
      <c r="P274" s="10" t="str" cm="1">
        <f t="array" ref="P274">_xlfn.IFS(O274&lt;=0,"Flop",O274&lt;10000000,"Hit",O274&lt;=100000000,"Superhit",O274&gt;100000000,"Blockbuster")</f>
        <v>Superhit</v>
      </c>
      <c r="Q274" t="s">
        <v>976</v>
      </c>
      <c r="R274">
        <v>17</v>
      </c>
      <c r="S274" t="str">
        <f t="shared" si="28"/>
        <v xml:space="preserve">July </v>
      </c>
      <c r="T274" s="12" t="str">
        <f t="shared" si="29"/>
        <v xml:space="preserve"> 1987</v>
      </c>
      <c r="U274" s="8" t="str" cm="1">
        <f t="array" ref="U274">_xlfn.IFS(Q274&lt;1970,"Old is Gold",Q274&lt;=1980,"80's Movies",Q274&lt;=2000,"90's Movies",Q274&lt;=2020,"Mid Rang",Q274&gt;2020,"Latest")</f>
        <v>Latest</v>
      </c>
      <c r="V274" t="s">
        <v>977</v>
      </c>
    </row>
    <row r="275" spans="1:22" x14ac:dyDescent="0.3">
      <c r="A275" t="s">
        <v>978</v>
      </c>
      <c r="B275" t="s">
        <v>979</v>
      </c>
      <c r="C275" t="s">
        <v>979</v>
      </c>
      <c r="D275" s="6">
        <v>101</v>
      </c>
      <c r="E275" s="6" t="str">
        <f t="shared" si="24"/>
        <v>Medium</v>
      </c>
      <c r="F275" s="4">
        <f t="shared" si="25"/>
        <v>1.6833333333333333</v>
      </c>
      <c r="G275" s="8" t="s">
        <v>7406</v>
      </c>
      <c r="H275" t="s">
        <v>10890</v>
      </c>
      <c r="I275" t="s">
        <v>5170</v>
      </c>
      <c r="J275">
        <v>6.7</v>
      </c>
      <c r="K275" t="str">
        <f t="shared" si="26"/>
        <v>Average</v>
      </c>
      <c r="L275" s="10">
        <v>162228</v>
      </c>
      <c r="M275" s="10">
        <v>27000000</v>
      </c>
      <c r="N275" s="10">
        <v>38122105</v>
      </c>
      <c r="O275" s="6">
        <f t="shared" si="27"/>
        <v>11122105</v>
      </c>
      <c r="P275" s="10" t="str" cm="1">
        <f t="array" ref="P275">_xlfn.IFS(O275&lt;=0,"Flop",O275&lt;10000000,"Hit",O275&lt;=100000000,"Superhit",O275&gt;100000000,"Blockbuster")</f>
        <v>Superhit</v>
      </c>
      <c r="Q275" t="s">
        <v>980</v>
      </c>
      <c r="R275">
        <v>13</v>
      </c>
      <c r="S275" t="str">
        <f t="shared" si="28"/>
        <v xml:space="preserve">November </v>
      </c>
      <c r="T275" s="12" t="str">
        <f t="shared" si="29"/>
        <v xml:space="preserve"> 1987</v>
      </c>
      <c r="U275" s="8" t="str" cm="1">
        <f t="array" ref="U275">_xlfn.IFS(Q275&lt;1970,"Old is Gold",Q275&lt;=1980,"80's Movies",Q275&lt;=2000,"90's Movies",Q275&lt;=2020,"Mid Rang",Q275&gt;2020,"Latest")</f>
        <v>Latest</v>
      </c>
      <c r="V275" t="s">
        <v>981</v>
      </c>
    </row>
    <row r="276" spans="1:22" x14ac:dyDescent="0.3">
      <c r="A276" t="s">
        <v>982</v>
      </c>
      <c r="B276" t="s">
        <v>983</v>
      </c>
      <c r="C276" t="s">
        <v>983</v>
      </c>
      <c r="D276" s="6">
        <v>96</v>
      </c>
      <c r="E276" s="6" t="str">
        <f t="shared" si="24"/>
        <v>Medium</v>
      </c>
      <c r="F276" s="4">
        <f t="shared" si="25"/>
        <v>1.6</v>
      </c>
      <c r="G276" s="8" t="s">
        <v>10887</v>
      </c>
      <c r="H276" t="s">
        <v>172</v>
      </c>
      <c r="I276" t="s">
        <v>10890</v>
      </c>
      <c r="J276">
        <v>7.1</v>
      </c>
      <c r="K276" t="str">
        <f t="shared" si="26"/>
        <v>Good</v>
      </c>
      <c r="L276" s="10">
        <v>202023</v>
      </c>
      <c r="M276" s="10">
        <v>22700000</v>
      </c>
      <c r="N276" s="10">
        <v>38119483</v>
      </c>
      <c r="O276" s="6">
        <f t="shared" si="27"/>
        <v>15419483</v>
      </c>
      <c r="P276" s="10" t="str" cm="1">
        <f t="array" ref="P276">_xlfn.IFS(O276&lt;=0,"Flop",O276&lt;10000000,"Hit",O276&lt;=100000000,"Superhit",O276&gt;100000000,"Blockbuster")</f>
        <v>Superhit</v>
      </c>
      <c r="Q276" t="s">
        <v>984</v>
      </c>
      <c r="R276">
        <v>24</v>
      </c>
      <c r="S276" t="str">
        <f t="shared" si="28"/>
        <v xml:space="preserve">June </v>
      </c>
      <c r="T276" s="12" t="str">
        <f t="shared" si="29"/>
        <v xml:space="preserve"> 1987</v>
      </c>
      <c r="U276" s="8" t="str" cm="1">
        <f t="array" ref="U276">_xlfn.IFS(Q276&lt;1970,"Old is Gold",Q276&lt;=1980,"80's Movies",Q276&lt;=2000,"90's Movies",Q276&lt;=2020,"Mid Rang",Q276&gt;2020,"Latest")</f>
        <v>Latest</v>
      </c>
      <c r="V276" t="s">
        <v>152</v>
      </c>
    </row>
    <row r="277" spans="1:22" x14ac:dyDescent="0.3">
      <c r="A277" t="s">
        <v>985</v>
      </c>
      <c r="B277" t="s">
        <v>986</v>
      </c>
      <c r="C277" t="s">
        <v>986</v>
      </c>
      <c r="D277" s="6">
        <v>90</v>
      </c>
      <c r="E277" s="6" t="str">
        <f t="shared" si="24"/>
        <v>Medium</v>
      </c>
      <c r="F277" s="4">
        <f t="shared" si="25"/>
        <v>1.5</v>
      </c>
      <c r="G277" s="8" t="s">
        <v>7406</v>
      </c>
      <c r="H277" t="s">
        <v>10887</v>
      </c>
      <c r="I277" t="s">
        <v>10890</v>
      </c>
      <c r="J277">
        <v>3.7</v>
      </c>
      <c r="K277" t="str">
        <f t="shared" si="26"/>
        <v>Poor</v>
      </c>
      <c r="L277" s="10">
        <v>51681</v>
      </c>
      <c r="M277" s="10">
        <v>17000000</v>
      </c>
      <c r="N277" s="10">
        <v>30281020</v>
      </c>
      <c r="O277" s="6">
        <f t="shared" si="27"/>
        <v>13281020</v>
      </c>
      <c r="P277" s="10" t="str" cm="1">
        <f t="array" ref="P277">_xlfn.IFS(O277&lt;=0,"Flop",O277&lt;10000000,"Hit",O277&lt;=100000000,"Superhit",O277&gt;100000000,"Blockbuster")</f>
        <v>Superhit</v>
      </c>
      <c r="Q277" t="s">
        <v>987</v>
      </c>
      <c r="R277">
        <v>23</v>
      </c>
      <c r="S277" t="str">
        <f t="shared" si="28"/>
        <v xml:space="preserve">July </v>
      </c>
      <c r="T277" s="12" t="str">
        <f t="shared" si="29"/>
        <v xml:space="preserve"> 1987</v>
      </c>
      <c r="U277" s="8" t="str" cm="1">
        <f t="array" ref="U277">_xlfn.IFS(Q277&lt;1970,"Old is Gold",Q277&lt;=1980,"80's Movies",Q277&lt;=2000,"90's Movies",Q277&lt;=2020,"Mid Rang",Q277&gt;2020,"Latest")</f>
        <v>Latest</v>
      </c>
      <c r="V277" t="s">
        <v>988</v>
      </c>
    </row>
    <row r="278" spans="1:22" x14ac:dyDescent="0.3">
      <c r="A278" t="s">
        <v>989</v>
      </c>
      <c r="B278" t="s">
        <v>990</v>
      </c>
      <c r="C278" t="s">
        <v>991</v>
      </c>
      <c r="D278" s="6">
        <v>102</v>
      </c>
      <c r="E278" s="6" t="str">
        <f t="shared" si="24"/>
        <v>Medium</v>
      </c>
      <c r="F278" s="4">
        <f t="shared" si="25"/>
        <v>1.7</v>
      </c>
      <c r="G278" s="8" t="s">
        <v>172</v>
      </c>
      <c r="H278" t="s">
        <v>190</v>
      </c>
      <c r="I278" t="s">
        <v>10892</v>
      </c>
      <c r="J278">
        <v>6.1</v>
      </c>
      <c r="K278" t="str">
        <f t="shared" si="26"/>
        <v>Average</v>
      </c>
      <c r="L278" s="10">
        <v>56772</v>
      </c>
      <c r="M278" s="10">
        <v>11000000</v>
      </c>
      <c r="N278" s="10">
        <v>167780960</v>
      </c>
      <c r="O278" s="6">
        <f t="shared" si="27"/>
        <v>156780960</v>
      </c>
      <c r="P278" s="10" t="str" cm="1">
        <f t="array" ref="P278">_xlfn.IFS(O278&lt;=0,"Flop",O278&lt;10000000,"Hit",O278&lt;=100000000,"Superhit",O278&gt;100000000,"Blockbuster")</f>
        <v>Blockbuster</v>
      </c>
      <c r="Q278" t="s">
        <v>992</v>
      </c>
      <c r="R278">
        <v>23</v>
      </c>
      <c r="S278" t="str">
        <f t="shared" si="28"/>
        <v xml:space="preserve">November </v>
      </c>
      <c r="T278" s="12" t="str">
        <f t="shared" si="29"/>
        <v xml:space="preserve"> 1987</v>
      </c>
      <c r="U278" s="8" t="str" cm="1">
        <f t="array" ref="U278">_xlfn.IFS(Q278&lt;1970,"Old is Gold",Q278&lt;=1980,"80's Movies",Q278&lt;=2000,"90's Movies",Q278&lt;=2020,"Mid Rang",Q278&gt;2020,"Latest")</f>
        <v>Latest</v>
      </c>
      <c r="V278" t="s">
        <v>680</v>
      </c>
    </row>
    <row r="279" spans="1:22" x14ac:dyDescent="0.3">
      <c r="A279" t="s">
        <v>993</v>
      </c>
      <c r="B279" t="s">
        <v>994</v>
      </c>
      <c r="C279" t="s">
        <v>994</v>
      </c>
      <c r="D279" s="6">
        <v>119</v>
      </c>
      <c r="E279" s="6" t="str">
        <f t="shared" si="24"/>
        <v>Medium</v>
      </c>
      <c r="F279" s="4">
        <f t="shared" si="25"/>
        <v>1.9833333333333334</v>
      </c>
      <c r="G279" s="8" t="s">
        <v>10891</v>
      </c>
      <c r="H279" t="s">
        <v>190</v>
      </c>
      <c r="I279" t="s">
        <v>5170</v>
      </c>
      <c r="J279">
        <v>7.8</v>
      </c>
      <c r="K279" t="str">
        <f t="shared" si="26"/>
        <v>Good</v>
      </c>
      <c r="L279" s="10">
        <v>324807</v>
      </c>
      <c r="M279" s="10">
        <v>25000000</v>
      </c>
      <c r="N279" s="10">
        <v>76270454</v>
      </c>
      <c r="O279" s="6">
        <f t="shared" si="27"/>
        <v>51270454</v>
      </c>
      <c r="P279" s="10" t="str" cm="1">
        <f t="array" ref="P279">_xlfn.IFS(O279&lt;=0,"Flop",O279&lt;10000000,"Hit",O279&lt;=100000000,"Superhit",O279&gt;100000000,"Blockbuster")</f>
        <v>Superhit</v>
      </c>
      <c r="Q279" t="s">
        <v>995</v>
      </c>
      <c r="R279">
        <v>2</v>
      </c>
      <c r="S279" t="str">
        <f t="shared" si="28"/>
        <v xml:space="preserve">June </v>
      </c>
      <c r="T279" s="12" t="str">
        <f t="shared" si="29"/>
        <v xml:space="preserve"> 1987</v>
      </c>
      <c r="U279" s="8" t="str" cm="1">
        <f t="array" ref="U279">_xlfn.IFS(Q279&lt;1970,"Old is Gold",Q279&lt;=1980,"80's Movies",Q279&lt;=2000,"90's Movies",Q279&lt;=2020,"Mid Rang",Q279&gt;2020,"Latest")</f>
        <v>Latest</v>
      </c>
      <c r="V279" t="s">
        <v>212</v>
      </c>
    </row>
    <row r="280" spans="1:22" x14ac:dyDescent="0.3">
      <c r="A280" t="s">
        <v>996</v>
      </c>
      <c r="B280" t="s">
        <v>997</v>
      </c>
      <c r="C280" t="s">
        <v>997</v>
      </c>
      <c r="D280" s="6">
        <v>126</v>
      </c>
      <c r="E280" s="6" t="str">
        <f t="shared" si="24"/>
        <v>Long</v>
      </c>
      <c r="F280" s="4">
        <f t="shared" si="25"/>
        <v>2.1</v>
      </c>
      <c r="G280" s="8" t="s">
        <v>10891</v>
      </c>
      <c r="H280" t="s">
        <v>190</v>
      </c>
      <c r="I280" t="s">
        <v>10899</v>
      </c>
      <c r="J280">
        <v>7.3</v>
      </c>
      <c r="K280" t="str">
        <f t="shared" si="26"/>
        <v>Good</v>
      </c>
      <c r="L280" s="10">
        <v>162529</v>
      </c>
      <c r="M280" s="10">
        <v>15000000</v>
      </c>
      <c r="N280" s="10">
        <v>43848069</v>
      </c>
      <c r="O280" s="6">
        <f t="shared" si="27"/>
        <v>28848069</v>
      </c>
      <c r="P280" s="10" t="str" cm="1">
        <f t="array" ref="P280">_xlfn.IFS(O280&lt;=0,"Flop",O280&lt;10000000,"Hit",O280&lt;=100000000,"Superhit",O280&gt;100000000,"Blockbuster")</f>
        <v>Superhit</v>
      </c>
      <c r="Q280" t="s">
        <v>998</v>
      </c>
      <c r="R280">
        <v>11</v>
      </c>
      <c r="S280" t="str">
        <f t="shared" si="28"/>
        <v xml:space="preserve">December </v>
      </c>
      <c r="T280" s="12" t="str">
        <f t="shared" si="29"/>
        <v xml:space="preserve"> 1987</v>
      </c>
      <c r="U280" s="8" t="str" cm="1">
        <f t="array" ref="U280">_xlfn.IFS(Q280&lt;1970,"Old is Gold",Q280&lt;=1980,"80's Movies",Q280&lt;=2000,"90's Movies",Q280&lt;=2020,"Mid Rang",Q280&gt;2020,"Latest")</f>
        <v>Latest</v>
      </c>
      <c r="V280" t="s">
        <v>876</v>
      </c>
    </row>
    <row r="281" spans="1:22" x14ac:dyDescent="0.3">
      <c r="A281" t="s">
        <v>999</v>
      </c>
      <c r="B281" t="s">
        <v>1000</v>
      </c>
      <c r="C281" t="s">
        <v>1000</v>
      </c>
      <c r="D281" s="6">
        <v>118</v>
      </c>
      <c r="E281" s="6" t="str">
        <f t="shared" si="24"/>
        <v>Medium</v>
      </c>
      <c r="F281" s="4">
        <f t="shared" si="25"/>
        <v>1.9666666666666666</v>
      </c>
      <c r="G281" s="8" t="s">
        <v>172</v>
      </c>
      <c r="H281" t="s">
        <v>10885</v>
      </c>
      <c r="I281" t="s">
        <v>105</v>
      </c>
      <c r="J281">
        <v>6.5</v>
      </c>
      <c r="K281" t="str">
        <f t="shared" si="26"/>
        <v>Average</v>
      </c>
      <c r="L281" s="10">
        <v>75595</v>
      </c>
      <c r="M281" s="10">
        <v>22000000</v>
      </c>
      <c r="N281" s="10">
        <v>63766510</v>
      </c>
      <c r="O281" s="6">
        <f t="shared" si="27"/>
        <v>41766510</v>
      </c>
      <c r="P281" s="10" t="str" cm="1">
        <f t="array" ref="P281">_xlfn.IFS(O281&lt;=0,"Flop",O281&lt;10000000,"Hit",O281&lt;=100000000,"Superhit",O281&gt;100000000,"Blockbuster")</f>
        <v>Superhit</v>
      </c>
      <c r="Q281" t="s">
        <v>966</v>
      </c>
      <c r="R281">
        <v>12</v>
      </c>
      <c r="S281" t="str">
        <f t="shared" si="28"/>
        <v xml:space="preserve">June </v>
      </c>
      <c r="T281" s="12" t="str">
        <f t="shared" si="29"/>
        <v xml:space="preserve"> 1987</v>
      </c>
      <c r="U281" s="8" t="str" cm="1">
        <f t="array" ref="U281">_xlfn.IFS(Q281&lt;1970,"Old is Gold",Q281&lt;=1980,"80's Movies",Q281&lt;=2000,"90's Movies",Q281&lt;=2020,"Mid Rang",Q281&gt;2020,"Latest")</f>
        <v>Latest</v>
      </c>
      <c r="V281" t="s">
        <v>335</v>
      </c>
    </row>
    <row r="282" spans="1:22" x14ac:dyDescent="0.3">
      <c r="A282" t="s">
        <v>1001</v>
      </c>
      <c r="B282" t="s">
        <v>1002</v>
      </c>
      <c r="C282" t="s">
        <v>1002</v>
      </c>
      <c r="D282" s="6">
        <v>92</v>
      </c>
      <c r="E282" s="6" t="str">
        <f t="shared" si="24"/>
        <v>Medium</v>
      </c>
      <c r="F282" s="4">
        <f t="shared" si="25"/>
        <v>1.5333333333333334</v>
      </c>
      <c r="G282" s="8" t="s">
        <v>172</v>
      </c>
      <c r="H282" t="s">
        <v>10885</v>
      </c>
      <c r="I282" t="s">
        <v>10899</v>
      </c>
      <c r="J282">
        <v>7.5</v>
      </c>
      <c r="K282" t="str">
        <f t="shared" si="26"/>
        <v>Good</v>
      </c>
      <c r="L282" s="10">
        <v>329033</v>
      </c>
      <c r="M282" s="10">
        <v>15000000</v>
      </c>
      <c r="N282" s="10">
        <v>74836631</v>
      </c>
      <c r="O282" s="6">
        <f t="shared" si="27"/>
        <v>59836631</v>
      </c>
      <c r="P282" s="10" t="str" cm="1">
        <f t="array" ref="P282">_xlfn.IFS(O282&lt;=0,"Flop",O282&lt;10000000,"Hit",O282&lt;=100000000,"Superhit",O282&gt;100000000,"Blockbuster")</f>
        <v>Superhit</v>
      </c>
      <c r="Q282" t="s">
        <v>1003</v>
      </c>
      <c r="R282">
        <v>29</v>
      </c>
      <c r="S282" t="str">
        <f t="shared" si="28"/>
        <v xml:space="preserve">March </v>
      </c>
      <c r="T282" s="12" t="str">
        <f t="shared" si="29"/>
        <v xml:space="preserve"> 1988</v>
      </c>
      <c r="U282" s="8" t="str" cm="1">
        <f t="array" ref="U282">_xlfn.IFS(Q282&lt;1970,"Old is Gold",Q282&lt;=1980,"80's Movies",Q282&lt;=2000,"90's Movies",Q282&lt;=2020,"Mid Rang",Q282&gt;2020,"Latest")</f>
        <v>Latest</v>
      </c>
      <c r="V282" t="s">
        <v>766</v>
      </c>
    </row>
    <row r="283" spans="1:22" x14ac:dyDescent="0.3">
      <c r="A283" t="s">
        <v>1004</v>
      </c>
      <c r="B283" t="s">
        <v>1005</v>
      </c>
      <c r="C283" t="s">
        <v>1005</v>
      </c>
      <c r="D283" s="6">
        <v>104</v>
      </c>
      <c r="E283" s="6" t="str">
        <f t="shared" si="24"/>
        <v>Medium</v>
      </c>
      <c r="F283" s="4">
        <f t="shared" si="25"/>
        <v>1.7333333333333334</v>
      </c>
      <c r="G283" s="8" t="s">
        <v>172</v>
      </c>
      <c r="H283" t="s">
        <v>190</v>
      </c>
      <c r="I283" t="s">
        <v>10885</v>
      </c>
      <c r="J283">
        <v>7.3</v>
      </c>
      <c r="K283" t="str">
        <f t="shared" si="26"/>
        <v>Good</v>
      </c>
      <c r="L283" s="10">
        <v>234916</v>
      </c>
      <c r="M283" s="10">
        <v>18000000</v>
      </c>
      <c r="N283" s="10">
        <v>151927281</v>
      </c>
      <c r="O283" s="6">
        <f t="shared" si="27"/>
        <v>133927281</v>
      </c>
      <c r="P283" s="10" t="str" cm="1">
        <f t="array" ref="P283">_xlfn.IFS(O283&lt;=0,"Flop",O283&lt;10000000,"Hit",O283&lt;=100000000,"Superhit",O283&gt;100000000,"Blockbuster")</f>
        <v>Blockbuster</v>
      </c>
      <c r="Q283" t="s">
        <v>1006</v>
      </c>
      <c r="R283">
        <v>3</v>
      </c>
      <c r="S283" t="str">
        <f t="shared" si="28"/>
        <v xml:space="preserve">June </v>
      </c>
      <c r="T283" s="12" t="str">
        <f t="shared" si="29"/>
        <v xml:space="preserve"> 1988</v>
      </c>
      <c r="U283" s="8" t="str" cm="1">
        <f t="array" ref="U283">_xlfn.IFS(Q283&lt;1970,"Old is Gold",Q283&lt;=1980,"80's Movies",Q283&lt;=2000,"90's Movies",Q283&lt;=2020,"Mid Rang",Q283&gt;2020,"Latest")</f>
        <v>Latest</v>
      </c>
      <c r="V283" t="s">
        <v>1007</v>
      </c>
    </row>
    <row r="284" spans="1:22" x14ac:dyDescent="0.3">
      <c r="A284" t="s">
        <v>1008</v>
      </c>
      <c r="B284" t="s">
        <v>1009</v>
      </c>
      <c r="C284" t="s">
        <v>1009</v>
      </c>
      <c r="D284" s="6">
        <v>108</v>
      </c>
      <c r="E284" s="6" t="str">
        <f t="shared" si="24"/>
        <v>Medium</v>
      </c>
      <c r="F284" s="4">
        <f t="shared" si="25"/>
        <v>1.8</v>
      </c>
      <c r="G284" s="8" t="s">
        <v>172</v>
      </c>
      <c r="H284" t="s">
        <v>10886</v>
      </c>
      <c r="I284" t="s">
        <v>10897</v>
      </c>
      <c r="J284">
        <v>7.1</v>
      </c>
      <c r="K284" t="str">
        <f t="shared" si="26"/>
        <v>Good</v>
      </c>
      <c r="L284" s="10">
        <v>58007</v>
      </c>
      <c r="M284" s="10">
        <v>8000000</v>
      </c>
      <c r="N284" s="10">
        <v>50888729</v>
      </c>
      <c r="O284" s="6">
        <f t="shared" si="27"/>
        <v>42888729</v>
      </c>
      <c r="P284" s="10" t="str" cm="1">
        <f t="array" ref="P284">_xlfn.IFS(O284&lt;=0,"Flop",O284&lt;10000000,"Hit",O284&lt;=100000000,"Superhit",O284&gt;100000000,"Blockbuster")</f>
        <v>Superhit</v>
      </c>
      <c r="Q284" t="s">
        <v>1010</v>
      </c>
      <c r="R284">
        <v>15</v>
      </c>
      <c r="S284" t="str">
        <f t="shared" si="28"/>
        <v xml:space="preserve">June </v>
      </c>
      <c r="T284" s="12" t="str">
        <f t="shared" si="29"/>
        <v xml:space="preserve"> 1988</v>
      </c>
      <c r="U284" s="8" t="str" cm="1">
        <f t="array" ref="U284">_xlfn.IFS(Q284&lt;1970,"Old is Gold",Q284&lt;=1980,"80's Movies",Q284&lt;=2000,"90's Movies",Q284&lt;=2020,"Mid Rang",Q284&gt;2020,"Latest")</f>
        <v>Latest</v>
      </c>
      <c r="V284" t="s">
        <v>1011</v>
      </c>
    </row>
    <row r="285" spans="1:22" x14ac:dyDescent="0.3">
      <c r="A285" t="s">
        <v>1012</v>
      </c>
      <c r="B285" t="s">
        <v>1013</v>
      </c>
      <c r="C285" t="s">
        <v>1013</v>
      </c>
      <c r="D285" s="6">
        <v>87</v>
      </c>
      <c r="E285" s="6" t="str">
        <f t="shared" si="24"/>
        <v>Short</v>
      </c>
      <c r="F285" s="4">
        <f t="shared" si="25"/>
        <v>1.45</v>
      </c>
      <c r="G285" s="8" t="s">
        <v>105</v>
      </c>
      <c r="H285" t="s">
        <v>5170</v>
      </c>
      <c r="I285" t="s">
        <v>10899</v>
      </c>
      <c r="J285">
        <v>6.7</v>
      </c>
      <c r="K285" t="str">
        <f t="shared" si="26"/>
        <v>Average</v>
      </c>
      <c r="L285" s="10">
        <v>113536</v>
      </c>
      <c r="M285" s="10">
        <v>9000000</v>
      </c>
      <c r="N285" s="10">
        <v>44196684</v>
      </c>
      <c r="O285" s="6">
        <f t="shared" si="27"/>
        <v>35196684</v>
      </c>
      <c r="P285" s="10" t="str" cm="1">
        <f t="array" ref="P285">_xlfn.IFS(O285&lt;=0,"Flop",O285&lt;10000000,"Hit",O285&lt;=100000000,"Superhit",O285&gt;100000000,"Blockbuster")</f>
        <v>Superhit</v>
      </c>
      <c r="Q285" t="s">
        <v>1014</v>
      </c>
      <c r="R285">
        <v>9</v>
      </c>
      <c r="S285" t="str">
        <f t="shared" si="28"/>
        <v xml:space="preserve">November </v>
      </c>
      <c r="T285" s="12" t="str">
        <f t="shared" si="29"/>
        <v xml:space="preserve"> 1988</v>
      </c>
      <c r="U285" s="8" t="str" cm="1">
        <f t="array" ref="U285">_xlfn.IFS(Q285&lt;1970,"Old is Gold",Q285&lt;=1980,"80's Movies",Q285&lt;=2000,"90's Movies",Q285&lt;=2020,"Mid Rang",Q285&gt;2020,"Latest")</f>
        <v>Latest</v>
      </c>
      <c r="V285" t="s">
        <v>737</v>
      </c>
    </row>
    <row r="286" spans="1:22" x14ac:dyDescent="0.3">
      <c r="A286" t="s">
        <v>1015</v>
      </c>
      <c r="B286" t="s">
        <v>1016</v>
      </c>
      <c r="C286" t="s">
        <v>1016</v>
      </c>
      <c r="D286" s="6">
        <v>104</v>
      </c>
      <c r="E286" s="6" t="str">
        <f t="shared" si="24"/>
        <v>Medium</v>
      </c>
      <c r="F286" s="4">
        <f t="shared" si="25"/>
        <v>1.7333333333333334</v>
      </c>
      <c r="G286" s="8" t="s">
        <v>172</v>
      </c>
      <c r="H286" t="s">
        <v>190</v>
      </c>
      <c r="I286" t="s">
        <v>10886</v>
      </c>
      <c r="J286">
        <v>5.9</v>
      </c>
      <c r="K286" t="str">
        <f t="shared" si="26"/>
        <v>Poor</v>
      </c>
      <c r="L286" s="10">
        <v>90244</v>
      </c>
      <c r="M286" s="10">
        <v>20000000</v>
      </c>
      <c r="N286" s="10">
        <v>171504781</v>
      </c>
      <c r="O286" s="6">
        <f t="shared" si="27"/>
        <v>151504781</v>
      </c>
      <c r="P286" s="10" t="str" cm="1">
        <f t="array" ref="P286">_xlfn.IFS(O286&lt;=0,"Flop",O286&lt;10000000,"Hit",O286&lt;=100000000,"Superhit",O286&gt;100000000,"Blockbuster")</f>
        <v>Blockbuster</v>
      </c>
      <c r="Q286" t="s">
        <v>1017</v>
      </c>
      <c r="R286">
        <v>29</v>
      </c>
      <c r="S286" t="str">
        <f t="shared" si="28"/>
        <v xml:space="preserve">July </v>
      </c>
      <c r="T286" s="12" t="str">
        <f t="shared" si="29"/>
        <v xml:space="preserve"> 1988</v>
      </c>
      <c r="U286" s="8" t="str" cm="1">
        <f t="array" ref="U286">_xlfn.IFS(Q286&lt;1970,"Old is Gold",Q286&lt;=1980,"80's Movies",Q286&lt;=2000,"90's Movies",Q286&lt;=2020,"Mid Rang",Q286&gt;2020,"Latest")</f>
        <v>Latest</v>
      </c>
      <c r="V286" t="s">
        <v>1018</v>
      </c>
    </row>
    <row r="287" spans="1:22" x14ac:dyDescent="0.3">
      <c r="A287" t="s">
        <v>1019</v>
      </c>
      <c r="B287" t="s">
        <v>1020</v>
      </c>
      <c r="C287" t="s">
        <v>1020</v>
      </c>
      <c r="D287" s="6">
        <v>117</v>
      </c>
      <c r="E287" s="6" t="str">
        <f t="shared" si="24"/>
        <v>Medium</v>
      </c>
      <c r="F287" s="4">
        <f t="shared" si="25"/>
        <v>1.95</v>
      </c>
      <c r="G287" s="8" t="s">
        <v>172</v>
      </c>
      <c r="H287" t="s">
        <v>10886</v>
      </c>
      <c r="I287" t="s">
        <v>10899</v>
      </c>
      <c r="J287">
        <v>7.1</v>
      </c>
      <c r="K287" t="str">
        <f t="shared" si="26"/>
        <v>Good</v>
      </c>
      <c r="L287" s="10">
        <v>218904</v>
      </c>
      <c r="M287" s="10">
        <v>30000000</v>
      </c>
      <c r="N287" s="10">
        <v>288752301</v>
      </c>
      <c r="O287" s="6">
        <f t="shared" si="27"/>
        <v>258752301</v>
      </c>
      <c r="P287" s="10" t="str" cm="1">
        <f t="array" ref="P287">_xlfn.IFS(O287&lt;=0,"Flop",O287&lt;10000000,"Hit",O287&lt;=100000000,"Superhit",O287&gt;100000000,"Blockbuster")</f>
        <v>Blockbuster</v>
      </c>
      <c r="Q287" t="s">
        <v>1021</v>
      </c>
      <c r="R287">
        <v>26</v>
      </c>
      <c r="S287" t="str">
        <f t="shared" si="28"/>
        <v xml:space="preserve">June </v>
      </c>
      <c r="T287" s="12" t="str">
        <f t="shared" si="29"/>
        <v xml:space="preserve"> 1988</v>
      </c>
      <c r="U287" s="8" t="str" cm="1">
        <f t="array" ref="U287">_xlfn.IFS(Q287&lt;1970,"Old is Gold",Q287&lt;=1980,"80's Movies",Q287&lt;=2000,"90's Movies",Q287&lt;=2020,"Mid Rang",Q287&gt;2020,"Latest")</f>
        <v>Latest</v>
      </c>
      <c r="V287" t="s">
        <v>305</v>
      </c>
    </row>
    <row r="288" spans="1:22" x14ac:dyDescent="0.3">
      <c r="A288" t="s">
        <v>1022</v>
      </c>
      <c r="B288" t="s">
        <v>1023</v>
      </c>
      <c r="C288" t="s">
        <v>1023</v>
      </c>
      <c r="D288" s="6">
        <v>119</v>
      </c>
      <c r="E288" s="6" t="str">
        <f t="shared" si="24"/>
        <v>Medium</v>
      </c>
      <c r="F288" s="4">
        <f t="shared" si="25"/>
        <v>1.9833333333333334</v>
      </c>
      <c r="G288" s="8" t="s">
        <v>190</v>
      </c>
      <c r="H288" t="s">
        <v>10886</v>
      </c>
      <c r="I288" t="s">
        <v>10899</v>
      </c>
      <c r="J288">
        <v>7.6</v>
      </c>
      <c r="K288" t="str">
        <f t="shared" si="26"/>
        <v>Good</v>
      </c>
      <c r="L288" s="10">
        <v>73878</v>
      </c>
      <c r="M288" s="10">
        <v>14000000</v>
      </c>
      <c r="N288" s="10">
        <v>34670720</v>
      </c>
      <c r="O288" s="6">
        <f t="shared" si="27"/>
        <v>20670720</v>
      </c>
      <c r="P288" s="10" t="str" cm="1">
        <f t="array" ref="P288">_xlfn.IFS(O288&lt;=0,"Flop",O288&lt;10000000,"Hit",O288&lt;=100000000,"Superhit",O288&gt;100000000,"Blockbuster")</f>
        <v>Superhit</v>
      </c>
      <c r="Q288" t="s">
        <v>1024</v>
      </c>
      <c r="R288">
        <v>11</v>
      </c>
      <c r="S288" t="str">
        <f t="shared" si="28"/>
        <v xml:space="preserve">December </v>
      </c>
      <c r="T288" s="12" t="str">
        <f t="shared" si="29"/>
        <v xml:space="preserve"> 1988</v>
      </c>
      <c r="U288" s="8" t="str" cm="1">
        <f t="array" ref="U288">_xlfn.IFS(Q288&lt;1970,"Old is Gold",Q288&lt;=1980,"80's Movies",Q288&lt;=2000,"90's Movies",Q288&lt;=2020,"Mid Rang",Q288&gt;2020,"Latest")</f>
        <v>Latest</v>
      </c>
      <c r="V288" t="s">
        <v>1025</v>
      </c>
    </row>
    <row r="289" spans="1:22" x14ac:dyDescent="0.3">
      <c r="A289" t="s">
        <v>1026</v>
      </c>
      <c r="B289" t="s">
        <v>1027</v>
      </c>
      <c r="C289" t="s">
        <v>1027</v>
      </c>
      <c r="D289" s="6">
        <v>116</v>
      </c>
      <c r="E289" s="6" t="str">
        <f t="shared" si="24"/>
        <v>Medium</v>
      </c>
      <c r="F289" s="4">
        <f t="shared" si="25"/>
        <v>1.9333333333333333</v>
      </c>
      <c r="G289" s="8" t="s">
        <v>190</v>
      </c>
      <c r="H289" t="s">
        <v>105</v>
      </c>
      <c r="I289" t="s">
        <v>5170</v>
      </c>
      <c r="J289">
        <v>7.2</v>
      </c>
      <c r="K289" t="str">
        <f t="shared" si="26"/>
        <v>Good</v>
      </c>
      <c r="L289" s="10">
        <v>52275</v>
      </c>
      <c r="M289" s="10">
        <v>13000000</v>
      </c>
      <c r="N289" s="10">
        <v>8038508</v>
      </c>
      <c r="O289" s="6">
        <f t="shared" si="27"/>
        <v>-4961492</v>
      </c>
      <c r="P289" s="10" t="str" cm="1">
        <f t="array" ref="P289">_xlfn.IFS(O289&lt;=0,"Flop",O289&lt;10000000,"Hit",O289&lt;=100000000,"Superhit",O289&gt;100000000,"Blockbuster")</f>
        <v>Flop</v>
      </c>
      <c r="Q289" t="s">
        <v>1028</v>
      </c>
      <c r="R289">
        <v>8</v>
      </c>
      <c r="S289" t="str">
        <f t="shared" si="28"/>
        <v xml:space="preserve">September </v>
      </c>
      <c r="T289" s="12" t="str">
        <f t="shared" si="29"/>
        <v xml:space="preserve"> 1988</v>
      </c>
      <c r="U289" s="8" t="str" cm="1">
        <f t="array" ref="U289">_xlfn.IFS(Q289&lt;1970,"Old is Gold",Q289&lt;=1980,"80's Movies",Q289&lt;=2000,"90's Movies",Q289&lt;=2020,"Mid Rang",Q289&gt;2020,"Latest")</f>
        <v>Latest</v>
      </c>
      <c r="V289" t="s">
        <v>533</v>
      </c>
    </row>
    <row r="290" spans="1:22" x14ac:dyDescent="0.3">
      <c r="A290" t="s">
        <v>1029</v>
      </c>
      <c r="B290" t="s">
        <v>1030</v>
      </c>
      <c r="C290" t="s">
        <v>1030</v>
      </c>
      <c r="D290" s="6">
        <v>132</v>
      </c>
      <c r="E290" s="6" t="str">
        <f t="shared" si="24"/>
        <v>Long</v>
      </c>
      <c r="F290" s="4">
        <f t="shared" si="25"/>
        <v>2.2000000000000002</v>
      </c>
      <c r="G290" s="8" t="s">
        <v>7406</v>
      </c>
      <c r="H290" t="s">
        <v>5170</v>
      </c>
      <c r="I290" t="s">
        <v>10899</v>
      </c>
      <c r="J290">
        <v>8.1999999999999993</v>
      </c>
      <c r="K290" t="str">
        <f t="shared" si="26"/>
        <v>Excellent</v>
      </c>
      <c r="L290" s="10">
        <v>916991</v>
      </c>
      <c r="M290" s="10">
        <v>28000000</v>
      </c>
      <c r="N290" s="10">
        <v>141603197</v>
      </c>
      <c r="O290" s="6">
        <f t="shared" si="27"/>
        <v>113603197</v>
      </c>
      <c r="P290" s="10" t="str" cm="1">
        <f t="array" ref="P290">_xlfn.IFS(O290&lt;=0,"Flop",O290&lt;10000000,"Hit",O290&lt;=100000000,"Superhit",O290&gt;100000000,"Blockbuster")</f>
        <v>Blockbuster</v>
      </c>
      <c r="Q290" t="s">
        <v>1031</v>
      </c>
      <c r="R290">
        <v>12</v>
      </c>
      <c r="S290" t="str">
        <f t="shared" si="28"/>
        <v xml:space="preserve">July </v>
      </c>
      <c r="T290" s="12" t="str">
        <f t="shared" si="29"/>
        <v xml:space="preserve"> 1988</v>
      </c>
      <c r="U290" s="8" t="str" cm="1">
        <f t="array" ref="U290">_xlfn.IFS(Q290&lt;1970,"Old is Gold",Q290&lt;=1980,"80's Movies",Q290&lt;=2000,"90's Movies",Q290&lt;=2020,"Mid Rang",Q290&gt;2020,"Latest")</f>
        <v>Latest</v>
      </c>
      <c r="V290" t="s">
        <v>967</v>
      </c>
    </row>
    <row r="291" spans="1:22" x14ac:dyDescent="0.3">
      <c r="A291" t="s">
        <v>1032</v>
      </c>
      <c r="B291" t="s">
        <v>1033</v>
      </c>
      <c r="C291" t="s">
        <v>1033</v>
      </c>
      <c r="D291" s="6">
        <v>108</v>
      </c>
      <c r="E291" s="6" t="str">
        <f t="shared" si="24"/>
        <v>Medium</v>
      </c>
      <c r="F291" s="4">
        <f t="shared" si="25"/>
        <v>1.8</v>
      </c>
      <c r="G291" s="8" t="s">
        <v>172</v>
      </c>
      <c r="H291" t="s">
        <v>10891</v>
      </c>
      <c r="I291" t="s">
        <v>10899</v>
      </c>
      <c r="J291">
        <v>7.5</v>
      </c>
      <c r="K291" t="str">
        <f t="shared" si="26"/>
        <v>Good</v>
      </c>
      <c r="L291" s="10">
        <v>150125</v>
      </c>
      <c r="M291" s="10">
        <v>7500000</v>
      </c>
      <c r="N291" s="10">
        <v>62493712</v>
      </c>
      <c r="O291" s="6">
        <f t="shared" si="27"/>
        <v>54993712</v>
      </c>
      <c r="P291" s="10" t="str" cm="1">
        <f t="array" ref="P291">_xlfn.IFS(O291&lt;=0,"Flop",O291&lt;10000000,"Hit",O291&lt;=100000000,"Superhit",O291&gt;100000000,"Blockbuster")</f>
        <v>Superhit</v>
      </c>
      <c r="Q291" t="s">
        <v>1034</v>
      </c>
      <c r="R291">
        <v>7</v>
      </c>
      <c r="S291" t="str">
        <f t="shared" si="28"/>
        <v xml:space="preserve">July </v>
      </c>
      <c r="T291" s="12" t="str">
        <f t="shared" si="29"/>
        <v xml:space="preserve"> 1988</v>
      </c>
      <c r="U291" s="8" t="str" cm="1">
        <f t="array" ref="U291">_xlfn.IFS(Q291&lt;1970,"Old is Gold",Q291&lt;=1980,"80's Movies",Q291&lt;=2000,"90's Movies",Q291&lt;=2020,"Mid Rang",Q291&gt;2020,"Latest")</f>
        <v>Latest</v>
      </c>
      <c r="V291" t="s">
        <v>1035</v>
      </c>
    </row>
    <row r="292" spans="1:22" x14ac:dyDescent="0.3">
      <c r="A292" t="s">
        <v>1036</v>
      </c>
      <c r="B292" t="s">
        <v>1037</v>
      </c>
      <c r="C292" t="s">
        <v>1037</v>
      </c>
      <c r="D292" s="6">
        <v>120</v>
      </c>
      <c r="E292" s="6" t="str">
        <f t="shared" si="24"/>
        <v>Medium</v>
      </c>
      <c r="F292" s="4">
        <f t="shared" si="25"/>
        <v>2</v>
      </c>
      <c r="G292" s="8" t="s">
        <v>10891</v>
      </c>
      <c r="H292" t="s">
        <v>190</v>
      </c>
      <c r="I292" t="s">
        <v>10895</v>
      </c>
      <c r="J292">
        <v>6.9</v>
      </c>
      <c r="K292" t="str">
        <f t="shared" si="26"/>
        <v>Average</v>
      </c>
      <c r="L292" s="10">
        <v>56784</v>
      </c>
      <c r="M292" s="10">
        <v>20000000</v>
      </c>
      <c r="N292" s="10">
        <v>17637950</v>
      </c>
      <c r="O292" s="6">
        <f t="shared" si="27"/>
        <v>-2362050</v>
      </c>
      <c r="P292" s="10" t="str" cm="1">
        <f t="array" ref="P292">_xlfn.IFS(O292&lt;=0,"Flop",O292&lt;10000000,"Hit",O292&lt;=100000000,"Superhit",O292&gt;100000000,"Blockbuster")</f>
        <v>Flop</v>
      </c>
      <c r="Q292" t="s">
        <v>1038</v>
      </c>
      <c r="R292">
        <v>19</v>
      </c>
      <c r="S292" t="str">
        <f t="shared" si="28"/>
        <v xml:space="preserve">February </v>
      </c>
      <c r="T292" s="12" t="str">
        <f t="shared" si="29"/>
        <v xml:space="preserve"> 1988</v>
      </c>
      <c r="U292" s="8" t="str" cm="1">
        <f t="array" ref="U292">_xlfn.IFS(Q292&lt;1970,"Old is Gold",Q292&lt;=1980,"80's Movies",Q292&lt;=2000,"90's Movies",Q292&lt;=2020,"Mid Rang",Q292&gt;2020,"Latest")</f>
        <v>Latest</v>
      </c>
      <c r="V292" t="s">
        <v>156</v>
      </c>
    </row>
    <row r="293" spans="1:22" x14ac:dyDescent="0.3">
      <c r="A293" t="s">
        <v>1039</v>
      </c>
      <c r="B293" t="s">
        <v>1040</v>
      </c>
      <c r="C293" t="s">
        <v>1040</v>
      </c>
      <c r="D293" s="6">
        <v>91</v>
      </c>
      <c r="E293" s="6" t="str">
        <f t="shared" si="24"/>
        <v>Medium</v>
      </c>
      <c r="F293" s="4">
        <f t="shared" si="25"/>
        <v>1.5166666666666666</v>
      </c>
      <c r="G293" s="8" t="s">
        <v>172</v>
      </c>
      <c r="H293" t="s">
        <v>10899</v>
      </c>
      <c r="I293" t="s">
        <v>10899</v>
      </c>
      <c r="J293">
        <v>6.6</v>
      </c>
      <c r="K293" t="str">
        <f t="shared" si="26"/>
        <v>Average</v>
      </c>
      <c r="L293" s="10">
        <v>50332</v>
      </c>
      <c r="M293" s="10">
        <v>24000000</v>
      </c>
      <c r="N293" s="10">
        <v>43455230</v>
      </c>
      <c r="O293" s="6">
        <f t="shared" si="27"/>
        <v>19455230</v>
      </c>
      <c r="P293" s="10" t="str" cm="1">
        <f t="array" ref="P293">_xlfn.IFS(O293&lt;=0,"Flop",O293&lt;10000000,"Hit",O293&lt;=100000000,"Superhit",O293&gt;100000000,"Blockbuster")</f>
        <v>Superhit</v>
      </c>
      <c r="Q293" t="s">
        <v>1041</v>
      </c>
      <c r="R293">
        <v>17</v>
      </c>
      <c r="S293" t="str">
        <f t="shared" si="28"/>
        <v xml:space="preserve">June </v>
      </c>
      <c r="T293" s="12" t="str">
        <f t="shared" si="29"/>
        <v xml:space="preserve"> 1988</v>
      </c>
      <c r="U293" s="8" t="str" cm="1">
        <f t="array" ref="U293">_xlfn.IFS(Q293&lt;1970,"Old is Gold",Q293&lt;=1980,"80's Movies",Q293&lt;=2000,"90's Movies",Q293&lt;=2020,"Mid Rang",Q293&gt;2020,"Latest")</f>
        <v>Latest</v>
      </c>
      <c r="V293" t="s">
        <v>880</v>
      </c>
    </row>
    <row r="294" spans="1:22" x14ac:dyDescent="0.3">
      <c r="A294" t="s">
        <v>1042</v>
      </c>
      <c r="B294" t="s">
        <v>1043</v>
      </c>
      <c r="C294" t="s">
        <v>1043</v>
      </c>
      <c r="D294" s="6">
        <v>88</v>
      </c>
      <c r="E294" s="6" t="str">
        <f t="shared" si="24"/>
        <v>Short</v>
      </c>
      <c r="F294" s="4">
        <f t="shared" si="25"/>
        <v>1.4666666666666666</v>
      </c>
      <c r="G294" s="8" t="s">
        <v>105</v>
      </c>
      <c r="H294" t="s">
        <v>5170</v>
      </c>
      <c r="I294" t="s">
        <v>10899</v>
      </c>
      <c r="J294">
        <v>5.8</v>
      </c>
      <c r="K294" t="str">
        <f t="shared" si="26"/>
        <v>Poor</v>
      </c>
      <c r="L294" s="10">
        <v>57645</v>
      </c>
      <c r="M294" s="10">
        <v>5000000</v>
      </c>
      <c r="N294" s="10">
        <v>17768757</v>
      </c>
      <c r="O294" s="6">
        <f t="shared" si="27"/>
        <v>12768757</v>
      </c>
      <c r="P294" s="10" t="str" cm="1">
        <f t="array" ref="P294">_xlfn.IFS(O294&lt;=0,"Flop",O294&lt;10000000,"Hit",O294&lt;=100000000,"Superhit",O294&gt;100000000,"Blockbuster")</f>
        <v>Superhit</v>
      </c>
      <c r="Q294" t="s">
        <v>1044</v>
      </c>
      <c r="R294">
        <v>21</v>
      </c>
      <c r="S294" t="str">
        <f t="shared" si="28"/>
        <v xml:space="preserve">October </v>
      </c>
      <c r="T294" s="12" t="str">
        <f t="shared" si="29"/>
        <v xml:space="preserve"> 1988</v>
      </c>
      <c r="U294" s="8" t="str" cm="1">
        <f t="array" ref="U294">_xlfn.IFS(Q294&lt;1970,"Old is Gold",Q294&lt;=1980,"80's Movies",Q294&lt;=2000,"90's Movies",Q294&lt;=2020,"Mid Rang",Q294&gt;2020,"Latest")</f>
        <v>Latest</v>
      </c>
      <c r="V294" t="s">
        <v>1045</v>
      </c>
    </row>
    <row r="295" spans="1:22" x14ac:dyDescent="0.3">
      <c r="A295" t="s">
        <v>1046</v>
      </c>
      <c r="B295" t="s">
        <v>1047</v>
      </c>
      <c r="C295" t="s">
        <v>1048</v>
      </c>
      <c r="D295" s="6">
        <v>89</v>
      </c>
      <c r="E295" s="6" t="str">
        <f t="shared" si="24"/>
        <v>Short</v>
      </c>
      <c r="F295" s="4">
        <f t="shared" si="25"/>
        <v>1.4833333333333334</v>
      </c>
      <c r="G295" s="8" t="s">
        <v>10888</v>
      </c>
      <c r="H295" t="s">
        <v>190</v>
      </c>
      <c r="I295" t="s">
        <v>5878</v>
      </c>
      <c r="J295">
        <v>8.5</v>
      </c>
      <c r="K295" t="str">
        <f t="shared" si="26"/>
        <v>Excellent</v>
      </c>
      <c r="L295" s="10">
        <v>298568</v>
      </c>
      <c r="M295" s="10">
        <v>3700000</v>
      </c>
      <c r="N295" s="10">
        <v>516962</v>
      </c>
      <c r="O295" s="6">
        <f t="shared" si="27"/>
        <v>-3183038</v>
      </c>
      <c r="P295" s="10" t="str" cm="1">
        <f t="array" ref="P295">_xlfn.IFS(O295&lt;=0,"Flop",O295&lt;10000000,"Hit",O295&lt;=100000000,"Superhit",O295&gt;100000000,"Blockbuster")</f>
        <v>Flop</v>
      </c>
      <c r="Q295" t="s">
        <v>1049</v>
      </c>
      <c r="R295">
        <v>16</v>
      </c>
      <c r="S295" t="str">
        <f t="shared" si="28"/>
        <v xml:space="preserve">April </v>
      </c>
      <c r="T295" s="12" t="str">
        <f t="shared" si="29"/>
        <v xml:space="preserve"> 1988</v>
      </c>
      <c r="U295" s="8" t="str" cm="1">
        <f t="array" ref="U295">_xlfn.IFS(Q295&lt;1970,"Old is Gold",Q295&lt;=1980,"80's Movies",Q295&lt;=2000,"90's Movies",Q295&lt;=2020,"Mid Rang",Q295&gt;2020,"Latest")</f>
        <v>Latest</v>
      </c>
      <c r="V295" t="s">
        <v>1050</v>
      </c>
    </row>
    <row r="296" spans="1:22" x14ac:dyDescent="0.3">
      <c r="A296" t="s">
        <v>1051</v>
      </c>
      <c r="B296" t="s">
        <v>1052</v>
      </c>
      <c r="C296" t="s">
        <v>1052</v>
      </c>
      <c r="D296" s="6">
        <v>69</v>
      </c>
      <c r="E296" s="6" t="str">
        <f t="shared" si="24"/>
        <v>Short</v>
      </c>
      <c r="F296" s="4">
        <f t="shared" si="25"/>
        <v>1.1499999999999999</v>
      </c>
      <c r="G296" s="8" t="s">
        <v>10887</v>
      </c>
      <c r="H296" t="s">
        <v>10888</v>
      </c>
      <c r="I296" t="s">
        <v>190</v>
      </c>
      <c r="J296">
        <v>7.4</v>
      </c>
      <c r="K296" t="str">
        <f t="shared" si="26"/>
        <v>Good</v>
      </c>
      <c r="L296" s="10">
        <v>96118</v>
      </c>
      <c r="M296" s="10">
        <v>12500000</v>
      </c>
      <c r="N296" s="10">
        <v>84460846</v>
      </c>
      <c r="O296" s="6">
        <f t="shared" si="27"/>
        <v>71960846</v>
      </c>
      <c r="P296" s="10" t="str" cm="1">
        <f t="array" ref="P296">_xlfn.IFS(O296&lt;=0,"Flop",O296&lt;10000000,"Hit",O296&lt;=100000000,"Superhit",O296&gt;100000000,"Blockbuster")</f>
        <v>Superhit</v>
      </c>
      <c r="Q296" t="s">
        <v>1053</v>
      </c>
      <c r="R296">
        <v>12</v>
      </c>
      <c r="S296" t="str">
        <f t="shared" si="28"/>
        <v xml:space="preserve">November </v>
      </c>
      <c r="T296" s="12" t="str">
        <f t="shared" si="29"/>
        <v xml:space="preserve"> 1988</v>
      </c>
      <c r="U296" s="8" t="str" cm="1">
        <f t="array" ref="U296">_xlfn.IFS(Q296&lt;1970,"Old is Gold",Q296&lt;=1980,"80's Movies",Q296&lt;=2000,"90's Movies",Q296&lt;=2020,"Mid Rang",Q296&gt;2020,"Latest")</f>
        <v>Latest</v>
      </c>
      <c r="V296" t="s">
        <v>1054</v>
      </c>
    </row>
    <row r="297" spans="1:22" x14ac:dyDescent="0.3">
      <c r="A297" t="s">
        <v>1055</v>
      </c>
      <c r="B297" t="s">
        <v>1056</v>
      </c>
      <c r="C297" t="s">
        <v>1056</v>
      </c>
      <c r="D297" s="6">
        <v>164</v>
      </c>
      <c r="E297" s="6" t="str">
        <f t="shared" si="24"/>
        <v>Long</v>
      </c>
      <c r="F297" s="4">
        <f t="shared" si="25"/>
        <v>2.7333333333333334</v>
      </c>
      <c r="G297" s="8" t="s">
        <v>190</v>
      </c>
      <c r="H297" t="s">
        <v>10899</v>
      </c>
      <c r="I297" t="s">
        <v>10899</v>
      </c>
      <c r="J297">
        <v>7.5</v>
      </c>
      <c r="K297" t="str">
        <f t="shared" si="26"/>
        <v>Good</v>
      </c>
      <c r="L297" s="10">
        <v>61377</v>
      </c>
      <c r="M297" s="10">
        <v>7000000</v>
      </c>
      <c r="N297" s="10">
        <v>8865702</v>
      </c>
      <c r="O297" s="6">
        <f t="shared" si="27"/>
        <v>1865702</v>
      </c>
      <c r="P297" s="10" t="str" cm="1">
        <f t="array" ref="P297">_xlfn.IFS(O297&lt;=0,"Flop",O297&lt;10000000,"Hit",O297&lt;=100000000,"Superhit",O297&gt;100000000,"Blockbuster")</f>
        <v>Hit</v>
      </c>
      <c r="Q297" t="s">
        <v>1057</v>
      </c>
      <c r="R297">
        <v>26</v>
      </c>
      <c r="S297" t="str">
        <f t="shared" si="28"/>
        <v xml:space="preserve">May </v>
      </c>
      <c r="T297" s="12" t="str">
        <f t="shared" si="29"/>
        <v xml:space="preserve"> 1988</v>
      </c>
      <c r="U297" s="8" t="str" cm="1">
        <f t="array" ref="U297">_xlfn.IFS(Q297&lt;1970,"Old is Gold",Q297&lt;=1980,"80's Movies",Q297&lt;=2000,"90's Movies",Q297&lt;=2020,"Mid Rang",Q297&gt;2020,"Latest")</f>
        <v>Latest</v>
      </c>
      <c r="V297" t="s">
        <v>113</v>
      </c>
    </row>
    <row r="298" spans="1:22" x14ac:dyDescent="0.3">
      <c r="A298" t="s">
        <v>1058</v>
      </c>
      <c r="B298" t="s">
        <v>1059</v>
      </c>
      <c r="C298" t="s">
        <v>1059</v>
      </c>
      <c r="D298" s="6">
        <v>126</v>
      </c>
      <c r="E298" s="6" t="str">
        <f t="shared" si="24"/>
        <v>Long</v>
      </c>
      <c r="F298" s="4">
        <f t="shared" si="25"/>
        <v>2.1</v>
      </c>
      <c r="G298" s="8" t="s">
        <v>7406</v>
      </c>
      <c r="H298" t="s">
        <v>172</v>
      </c>
      <c r="I298" t="s">
        <v>10891</v>
      </c>
      <c r="J298">
        <v>7.5</v>
      </c>
      <c r="K298" t="str">
        <f t="shared" si="26"/>
        <v>Good</v>
      </c>
      <c r="L298" s="10">
        <v>91983</v>
      </c>
      <c r="M298" s="10">
        <v>35000000</v>
      </c>
      <c r="N298" s="10">
        <v>81613606</v>
      </c>
      <c r="O298" s="6">
        <f t="shared" si="27"/>
        <v>46613606</v>
      </c>
      <c r="P298" s="10" t="str" cm="1">
        <f t="array" ref="P298">_xlfn.IFS(O298&lt;=0,"Flop",O298&lt;10000000,"Hit",O298&lt;=100000000,"Superhit",O298&gt;100000000,"Blockbuster")</f>
        <v>Superhit</v>
      </c>
      <c r="Q298" t="s">
        <v>1060</v>
      </c>
      <c r="R298">
        <v>11</v>
      </c>
      <c r="S298" t="str">
        <f t="shared" si="28"/>
        <v xml:space="preserve">July </v>
      </c>
      <c r="T298" s="12" t="str">
        <f t="shared" si="29"/>
        <v xml:space="preserve"> 1988</v>
      </c>
      <c r="U298" s="8" t="str" cm="1">
        <f t="array" ref="U298">_xlfn.IFS(Q298&lt;1970,"Old is Gold",Q298&lt;=1980,"80's Movies",Q298&lt;=2000,"90's Movies",Q298&lt;=2020,"Mid Rang",Q298&gt;2020,"Latest")</f>
        <v>Latest</v>
      </c>
      <c r="V298" t="s">
        <v>599</v>
      </c>
    </row>
    <row r="299" spans="1:22" x14ac:dyDescent="0.3">
      <c r="A299" t="s">
        <v>1061</v>
      </c>
      <c r="B299" t="s">
        <v>1062</v>
      </c>
      <c r="C299" t="s">
        <v>1062</v>
      </c>
      <c r="D299" s="6">
        <v>128</v>
      </c>
      <c r="E299" s="6" t="str">
        <f t="shared" si="24"/>
        <v>Long</v>
      </c>
      <c r="F299" s="4">
        <f t="shared" si="25"/>
        <v>2.1333333333333333</v>
      </c>
      <c r="G299" s="8" t="s">
        <v>10891</v>
      </c>
      <c r="H299" t="s">
        <v>190</v>
      </c>
      <c r="I299" t="s">
        <v>10895</v>
      </c>
      <c r="J299">
        <v>7.8</v>
      </c>
      <c r="K299" t="str">
        <f t="shared" si="26"/>
        <v>Good</v>
      </c>
      <c r="L299" s="10">
        <v>107033</v>
      </c>
      <c r="M299" s="10">
        <v>15000000</v>
      </c>
      <c r="N299" s="10">
        <v>34603943</v>
      </c>
      <c r="O299" s="6">
        <f t="shared" si="27"/>
        <v>19603943</v>
      </c>
      <c r="P299" s="10" t="str" cm="1">
        <f t="array" ref="P299">_xlfn.IFS(O299&lt;=0,"Flop",O299&lt;10000000,"Hit",O299&lt;=100000000,"Superhit",O299&gt;100000000,"Blockbuster")</f>
        <v>Superhit</v>
      </c>
      <c r="Q299" t="s">
        <v>1063</v>
      </c>
      <c r="R299">
        <v>2</v>
      </c>
      <c r="S299" t="str">
        <f t="shared" si="28"/>
        <v xml:space="preserve">December </v>
      </c>
      <c r="T299" s="12" t="str">
        <f t="shared" si="29"/>
        <v xml:space="preserve"> 1988</v>
      </c>
      <c r="U299" s="8" t="str" cm="1">
        <f t="array" ref="U299">_xlfn.IFS(Q299&lt;1970,"Old is Gold",Q299&lt;=1980,"80's Movies",Q299&lt;=2000,"90's Movies",Q299&lt;=2020,"Mid Rang",Q299&gt;2020,"Latest")</f>
        <v>Latest</v>
      </c>
      <c r="V299" t="s">
        <v>301</v>
      </c>
    </row>
    <row r="300" spans="1:22" x14ac:dyDescent="0.3">
      <c r="A300" t="s">
        <v>1064</v>
      </c>
      <c r="B300" t="s">
        <v>1065</v>
      </c>
      <c r="C300" t="s">
        <v>1065</v>
      </c>
      <c r="D300" s="6">
        <v>85</v>
      </c>
      <c r="E300" s="6" t="str">
        <f t="shared" si="24"/>
        <v>Short</v>
      </c>
      <c r="F300" s="4">
        <f t="shared" si="25"/>
        <v>1.4166666666666667</v>
      </c>
      <c r="G300" s="8" t="s">
        <v>172</v>
      </c>
      <c r="H300" t="s">
        <v>10891</v>
      </c>
      <c r="I300" t="s">
        <v>10899</v>
      </c>
      <c r="J300">
        <v>7.6</v>
      </c>
      <c r="K300" t="str">
        <f t="shared" si="26"/>
        <v>Good</v>
      </c>
      <c r="L300" s="10">
        <v>179876</v>
      </c>
      <c r="M300" s="10">
        <v>12000000</v>
      </c>
      <c r="N300" s="10">
        <v>78756177</v>
      </c>
      <c r="O300" s="6">
        <f t="shared" si="27"/>
        <v>66756177</v>
      </c>
      <c r="P300" s="10" t="str" cm="1">
        <f t="array" ref="P300">_xlfn.IFS(O300&lt;=0,"Flop",O300&lt;10000000,"Hit",O300&lt;=100000000,"Superhit",O300&gt;100000000,"Blockbuster")</f>
        <v>Superhit</v>
      </c>
      <c r="Q300" t="s">
        <v>1063</v>
      </c>
      <c r="R300">
        <v>2</v>
      </c>
      <c r="S300" t="str">
        <f t="shared" si="28"/>
        <v xml:space="preserve">December </v>
      </c>
      <c r="T300" s="12" t="str">
        <f t="shared" si="29"/>
        <v xml:space="preserve"> 1988</v>
      </c>
      <c r="U300" s="8" t="str" cm="1">
        <f t="array" ref="U300">_xlfn.IFS(Q300&lt;1970,"Old is Gold",Q300&lt;=1980,"80's Movies",Q300&lt;=2000,"90's Movies",Q300&lt;=2020,"Mid Rang",Q300&gt;2020,"Latest")</f>
        <v>Latest</v>
      </c>
      <c r="V300" t="s">
        <v>1066</v>
      </c>
    </row>
    <row r="301" spans="1:22" x14ac:dyDescent="0.3">
      <c r="A301" t="s">
        <v>1067</v>
      </c>
      <c r="B301" t="s">
        <v>1068</v>
      </c>
      <c r="C301" t="s">
        <v>1068</v>
      </c>
      <c r="D301" s="6">
        <v>93</v>
      </c>
      <c r="E301" s="6" t="str">
        <f t="shared" si="24"/>
        <v>Medium</v>
      </c>
      <c r="F301" s="4">
        <f t="shared" si="25"/>
        <v>1.55</v>
      </c>
      <c r="G301" s="8" t="s">
        <v>105</v>
      </c>
      <c r="H301" t="s">
        <v>10899</v>
      </c>
      <c r="I301" t="s">
        <v>10899</v>
      </c>
      <c r="J301">
        <v>5.6</v>
      </c>
      <c r="K301" t="str">
        <f t="shared" si="26"/>
        <v>Poor</v>
      </c>
      <c r="L301" s="10">
        <v>60452</v>
      </c>
      <c r="M301" s="10">
        <v>13000000</v>
      </c>
      <c r="N301" s="10">
        <v>49369899</v>
      </c>
      <c r="O301" s="6">
        <f t="shared" si="27"/>
        <v>36369899</v>
      </c>
      <c r="P301" s="10" t="str" cm="1">
        <f t="array" ref="P301">_xlfn.IFS(O301&lt;=0,"Flop",O301&lt;10000000,"Hit",O301&lt;=100000000,"Superhit",O301&gt;100000000,"Blockbuster")</f>
        <v>Superhit</v>
      </c>
      <c r="Q301" t="s">
        <v>1069</v>
      </c>
      <c r="R301">
        <v>19</v>
      </c>
      <c r="S301" t="str">
        <f t="shared" si="28"/>
        <v xml:space="preserve">August </v>
      </c>
      <c r="T301" s="12" t="str">
        <f t="shared" si="29"/>
        <v xml:space="preserve"> 1988</v>
      </c>
      <c r="U301" s="8" t="str" cm="1">
        <f t="array" ref="U301">_xlfn.IFS(Q301&lt;1970,"Old is Gold",Q301&lt;=1980,"80's Movies",Q301&lt;=2000,"90's Movies",Q301&lt;=2020,"Mid Rang",Q301&gt;2020,"Latest")</f>
        <v>Latest</v>
      </c>
      <c r="V301" t="s">
        <v>1070</v>
      </c>
    </row>
    <row r="302" spans="1:22" x14ac:dyDescent="0.3">
      <c r="A302" t="s">
        <v>1071</v>
      </c>
      <c r="B302" t="s">
        <v>1072</v>
      </c>
      <c r="C302" t="s">
        <v>1073</v>
      </c>
      <c r="D302" s="6">
        <v>155</v>
      </c>
      <c r="E302" s="6" t="str">
        <f t="shared" si="24"/>
        <v>Long</v>
      </c>
      <c r="F302" s="4">
        <f t="shared" si="25"/>
        <v>2.5833333333333335</v>
      </c>
      <c r="G302" s="8" t="s">
        <v>190</v>
      </c>
      <c r="H302" t="s">
        <v>10886</v>
      </c>
      <c r="I302" t="s">
        <v>10899</v>
      </c>
      <c r="J302">
        <v>8.5</v>
      </c>
      <c r="K302" t="str">
        <f t="shared" si="26"/>
        <v>Excellent</v>
      </c>
      <c r="L302" s="10">
        <v>275772</v>
      </c>
      <c r="M302" s="10">
        <v>5000000</v>
      </c>
      <c r="N302" s="10">
        <v>13019063</v>
      </c>
      <c r="O302" s="6">
        <f t="shared" si="27"/>
        <v>8019063</v>
      </c>
      <c r="P302" s="10" t="str" cm="1">
        <f t="array" ref="P302">_xlfn.IFS(O302&lt;=0,"Flop",O302&lt;10000000,"Hit",O302&lt;=100000000,"Superhit",O302&gt;100000000,"Blockbuster")</f>
        <v>Hit</v>
      </c>
      <c r="Q302" t="s">
        <v>1074</v>
      </c>
      <c r="R302">
        <v>29</v>
      </c>
      <c r="S302" t="str">
        <f t="shared" si="28"/>
        <v xml:space="preserve">September </v>
      </c>
      <c r="T302" s="12" t="str">
        <f t="shared" si="29"/>
        <v xml:space="preserve"> 1988</v>
      </c>
      <c r="U302" s="8" t="str" cm="1">
        <f t="array" ref="U302">_xlfn.IFS(Q302&lt;1970,"Old is Gold",Q302&lt;=1980,"80's Movies",Q302&lt;=2000,"90's Movies",Q302&lt;=2020,"Mid Rang",Q302&gt;2020,"Latest")</f>
        <v>Latest</v>
      </c>
      <c r="V302" t="s">
        <v>1075</v>
      </c>
    </row>
    <row r="303" spans="1:22" x14ac:dyDescent="0.3">
      <c r="A303" t="s">
        <v>1076</v>
      </c>
      <c r="B303" t="s">
        <v>1077</v>
      </c>
      <c r="C303" t="s">
        <v>1077</v>
      </c>
      <c r="D303" s="6">
        <v>74</v>
      </c>
      <c r="E303" s="6" t="str">
        <f t="shared" si="24"/>
        <v>Short</v>
      </c>
      <c r="F303" s="4">
        <f t="shared" si="25"/>
        <v>1.2333333333333334</v>
      </c>
      <c r="G303" s="8" t="s">
        <v>10887</v>
      </c>
      <c r="H303" t="s">
        <v>10888</v>
      </c>
      <c r="I303" t="s">
        <v>172</v>
      </c>
      <c r="J303">
        <v>6.6</v>
      </c>
      <c r="K303" t="str">
        <f t="shared" si="26"/>
        <v>Average</v>
      </c>
      <c r="L303" s="10">
        <v>51790</v>
      </c>
      <c r="M303" s="10">
        <v>31000000</v>
      </c>
      <c r="N303" s="10">
        <v>74151346</v>
      </c>
      <c r="O303" s="6">
        <f t="shared" si="27"/>
        <v>43151346</v>
      </c>
      <c r="P303" s="10" t="str" cm="1">
        <f t="array" ref="P303">_xlfn.IFS(O303&lt;=0,"Flop",O303&lt;10000000,"Hit",O303&lt;=100000000,"Superhit",O303&gt;100000000,"Blockbuster")</f>
        <v>Superhit</v>
      </c>
      <c r="Q303" t="s">
        <v>1078</v>
      </c>
      <c r="R303">
        <v>13</v>
      </c>
      <c r="S303" t="str">
        <f t="shared" si="28"/>
        <v xml:space="preserve">November </v>
      </c>
      <c r="T303" s="12" t="str">
        <f t="shared" si="29"/>
        <v xml:space="preserve"> 1988</v>
      </c>
      <c r="U303" s="8" t="str" cm="1">
        <f t="array" ref="U303">_xlfn.IFS(Q303&lt;1970,"Old is Gold",Q303&lt;=1980,"80's Movies",Q303&lt;=2000,"90's Movies",Q303&lt;=2020,"Mid Rang",Q303&gt;2020,"Latest")</f>
        <v>Latest</v>
      </c>
      <c r="V303" t="s">
        <v>1079</v>
      </c>
    </row>
    <row r="304" spans="1:22" x14ac:dyDescent="0.3">
      <c r="A304" t="s">
        <v>1080</v>
      </c>
      <c r="B304" t="s">
        <v>1081</v>
      </c>
      <c r="C304" t="s">
        <v>1081</v>
      </c>
      <c r="D304" s="6">
        <v>133</v>
      </c>
      <c r="E304" s="6" t="str">
        <f t="shared" si="24"/>
        <v>Long</v>
      </c>
      <c r="F304" s="4">
        <f t="shared" si="25"/>
        <v>2.2166666666666668</v>
      </c>
      <c r="G304" s="8" t="s">
        <v>190</v>
      </c>
      <c r="H304" t="s">
        <v>10899</v>
      </c>
      <c r="I304" t="s">
        <v>10899</v>
      </c>
      <c r="J304">
        <v>8</v>
      </c>
      <c r="K304" t="str">
        <f t="shared" si="26"/>
        <v>Excellent</v>
      </c>
      <c r="L304" s="10">
        <v>536153</v>
      </c>
      <c r="M304" s="10">
        <v>25000000</v>
      </c>
      <c r="N304" s="10">
        <v>354825435</v>
      </c>
      <c r="O304" s="6">
        <f t="shared" si="27"/>
        <v>329825435</v>
      </c>
      <c r="P304" s="10" t="str" cm="1">
        <f t="array" ref="P304">_xlfn.IFS(O304&lt;=0,"Flop",O304&lt;10000000,"Hit",O304&lt;=100000000,"Superhit",O304&gt;100000000,"Blockbuster")</f>
        <v>Blockbuster</v>
      </c>
      <c r="Q304" t="s">
        <v>1082</v>
      </c>
      <c r="R304">
        <v>12</v>
      </c>
      <c r="S304" t="str">
        <f t="shared" si="28"/>
        <v xml:space="preserve">December </v>
      </c>
      <c r="T304" s="12" t="str">
        <f t="shared" si="29"/>
        <v xml:space="preserve"> 1988</v>
      </c>
      <c r="U304" s="8" t="str" cm="1">
        <f t="array" ref="U304">_xlfn.IFS(Q304&lt;1970,"Old is Gold",Q304&lt;=1980,"80's Movies",Q304&lt;=2000,"90's Movies",Q304&lt;=2020,"Mid Rang",Q304&gt;2020,"Latest")</f>
        <v>Latest</v>
      </c>
      <c r="V304" t="s">
        <v>647</v>
      </c>
    </row>
    <row r="305" spans="1:22" x14ac:dyDescent="0.3">
      <c r="A305" t="s">
        <v>1083</v>
      </c>
      <c r="B305" t="s">
        <v>1084</v>
      </c>
      <c r="C305" t="s">
        <v>1084</v>
      </c>
      <c r="D305" s="6">
        <v>102</v>
      </c>
      <c r="E305" s="6" t="str">
        <f t="shared" si="24"/>
        <v>Medium</v>
      </c>
      <c r="F305" s="4">
        <f t="shared" si="25"/>
        <v>1.7</v>
      </c>
      <c r="G305" s="8" t="s">
        <v>7406</v>
      </c>
      <c r="H305" t="s">
        <v>10887</v>
      </c>
      <c r="I305" t="s">
        <v>5170</v>
      </c>
      <c r="J305">
        <v>5.8</v>
      </c>
      <c r="K305" t="str">
        <f t="shared" si="26"/>
        <v>Poor</v>
      </c>
      <c r="L305" s="10">
        <v>137872</v>
      </c>
      <c r="M305" s="10">
        <v>63000000</v>
      </c>
      <c r="N305" s="10">
        <v>189015611</v>
      </c>
      <c r="O305" s="6">
        <f t="shared" si="27"/>
        <v>126015611</v>
      </c>
      <c r="P305" s="10" t="str" cm="1">
        <f t="array" ref="P305">_xlfn.IFS(O305&lt;=0,"Flop",O305&lt;10000000,"Hit",O305&lt;=100000000,"Superhit",O305&gt;100000000,"Blockbuster")</f>
        <v>Blockbuster</v>
      </c>
      <c r="Q305" t="s">
        <v>1085</v>
      </c>
      <c r="R305">
        <v>25</v>
      </c>
      <c r="S305" t="str">
        <f t="shared" si="28"/>
        <v xml:space="preserve">May </v>
      </c>
      <c r="T305" s="12" t="str">
        <f t="shared" si="29"/>
        <v xml:space="preserve"> 1988</v>
      </c>
      <c r="U305" s="8" t="str" cm="1">
        <f t="array" ref="U305">_xlfn.IFS(Q305&lt;1970,"Old is Gold",Q305&lt;=1980,"80's Movies",Q305&lt;=2000,"90's Movies",Q305&lt;=2020,"Mid Rang",Q305&gt;2020,"Latest")</f>
        <v>Latest</v>
      </c>
      <c r="V305" t="s">
        <v>1086</v>
      </c>
    </row>
    <row r="306" spans="1:22" x14ac:dyDescent="0.3">
      <c r="A306" t="s">
        <v>1087</v>
      </c>
      <c r="B306" t="s">
        <v>1088</v>
      </c>
      <c r="C306" t="s">
        <v>1088</v>
      </c>
      <c r="D306" s="6">
        <v>104</v>
      </c>
      <c r="E306" s="6" t="str">
        <f t="shared" si="24"/>
        <v>Medium</v>
      </c>
      <c r="F306" s="4">
        <f t="shared" si="25"/>
        <v>1.7333333333333334</v>
      </c>
      <c r="G306" s="8" t="s">
        <v>7406</v>
      </c>
      <c r="H306" t="s">
        <v>172</v>
      </c>
      <c r="I306" t="s">
        <v>10891</v>
      </c>
      <c r="J306">
        <v>6.1</v>
      </c>
      <c r="K306" t="str">
        <f t="shared" si="26"/>
        <v>Average</v>
      </c>
      <c r="L306" s="10">
        <v>74709</v>
      </c>
      <c r="M306" s="10">
        <v>29000000</v>
      </c>
      <c r="N306" s="10">
        <v>34994648</v>
      </c>
      <c r="O306" s="6">
        <f t="shared" si="27"/>
        <v>5994648</v>
      </c>
      <c r="P306" s="10" t="str" cm="1">
        <f t="array" ref="P306">_xlfn.IFS(O306&lt;=0,"Flop",O306&lt;10000000,"Hit",O306&lt;=100000000,"Superhit",O306&gt;100000000,"Blockbuster")</f>
        <v>Hit</v>
      </c>
      <c r="Q306" t="s">
        <v>1089</v>
      </c>
      <c r="R306">
        <v>14</v>
      </c>
      <c r="S306" t="str">
        <f t="shared" si="28"/>
        <v xml:space="preserve">June </v>
      </c>
      <c r="T306" s="12" t="str">
        <f t="shared" si="29"/>
        <v xml:space="preserve"> 1988</v>
      </c>
      <c r="U306" s="8" t="str" cm="1">
        <f t="array" ref="U306">_xlfn.IFS(Q306&lt;1970,"Old is Gold",Q306&lt;=1980,"80's Movies",Q306&lt;=2000,"90's Movies",Q306&lt;=2020,"Mid Rang",Q306&gt;2020,"Latest")</f>
        <v>Latest</v>
      </c>
      <c r="V306" t="s">
        <v>353</v>
      </c>
    </row>
    <row r="307" spans="1:22" x14ac:dyDescent="0.3">
      <c r="A307" t="s">
        <v>1090</v>
      </c>
      <c r="B307" t="s">
        <v>1091</v>
      </c>
      <c r="C307" t="s">
        <v>1091</v>
      </c>
      <c r="D307" s="6">
        <v>101</v>
      </c>
      <c r="E307" s="6" t="str">
        <f t="shared" si="24"/>
        <v>Medium</v>
      </c>
      <c r="F307" s="4">
        <f t="shared" si="25"/>
        <v>1.6833333333333333</v>
      </c>
      <c r="G307" s="8" t="s">
        <v>172</v>
      </c>
      <c r="H307" t="s">
        <v>190</v>
      </c>
      <c r="I307" t="s">
        <v>10885</v>
      </c>
      <c r="J307">
        <v>6.9</v>
      </c>
      <c r="K307" t="str">
        <f t="shared" si="26"/>
        <v>Average</v>
      </c>
      <c r="L307" s="10">
        <v>109771</v>
      </c>
      <c r="M307" s="10">
        <v>32000000</v>
      </c>
      <c r="N307" s="10">
        <v>60329001</v>
      </c>
      <c r="O307" s="6">
        <f t="shared" si="27"/>
        <v>28329001</v>
      </c>
      <c r="P307" s="10" t="str" cm="1">
        <f t="array" ref="P307">_xlfn.IFS(O307&lt;=0,"Flop",O307&lt;10000000,"Hit",O307&lt;=100000000,"Superhit",O307&gt;100000000,"Blockbuster")</f>
        <v>Superhit</v>
      </c>
      <c r="Q307" t="s">
        <v>1092</v>
      </c>
      <c r="R307">
        <v>17</v>
      </c>
      <c r="S307" t="str">
        <f t="shared" si="28"/>
        <v xml:space="preserve">November </v>
      </c>
      <c r="T307" s="12" t="str">
        <f t="shared" si="29"/>
        <v xml:space="preserve"> 1988</v>
      </c>
      <c r="U307" s="8" t="str" cm="1">
        <f t="array" ref="U307">_xlfn.IFS(Q307&lt;1970,"Old is Gold",Q307&lt;=1980,"80's Movies",Q307&lt;=2000,"90's Movies",Q307&lt;=2020,"Mid Rang",Q307&gt;2020,"Latest")</f>
        <v>Latest</v>
      </c>
      <c r="V307" t="s">
        <v>231</v>
      </c>
    </row>
    <row r="308" spans="1:22" x14ac:dyDescent="0.3">
      <c r="A308" t="s">
        <v>1093</v>
      </c>
      <c r="B308" t="s">
        <v>1094</v>
      </c>
      <c r="C308" t="s">
        <v>1094</v>
      </c>
      <c r="D308" s="6">
        <v>94</v>
      </c>
      <c r="E308" s="6" t="str">
        <f t="shared" si="24"/>
        <v>Medium</v>
      </c>
      <c r="F308" s="4">
        <f t="shared" si="25"/>
        <v>1.5666666666666667</v>
      </c>
      <c r="G308" s="8" t="s">
        <v>7406</v>
      </c>
      <c r="H308" t="s">
        <v>105</v>
      </c>
      <c r="I308" t="s">
        <v>10890</v>
      </c>
      <c r="J308">
        <v>7.2</v>
      </c>
      <c r="K308" t="str">
        <f t="shared" si="26"/>
        <v>Good</v>
      </c>
      <c r="L308" s="10">
        <v>141374</v>
      </c>
      <c r="M308" s="10">
        <v>4000000</v>
      </c>
      <c r="N308" s="10">
        <v>13009198</v>
      </c>
      <c r="O308" s="6">
        <f t="shared" si="27"/>
        <v>9009198</v>
      </c>
      <c r="P308" s="10" t="str" cm="1">
        <f t="array" ref="P308">_xlfn.IFS(O308&lt;=0,"Flop",O308&lt;10000000,"Hit",O308&lt;=100000000,"Superhit",O308&gt;100000000,"Blockbuster")</f>
        <v>Hit</v>
      </c>
      <c r="Q308" t="s">
        <v>1095</v>
      </c>
      <c r="R308">
        <v>4</v>
      </c>
      <c r="S308" t="str">
        <f t="shared" si="28"/>
        <v xml:space="preserve">November </v>
      </c>
      <c r="T308" s="12" t="str">
        <f t="shared" si="29"/>
        <v xml:space="preserve"> 1988</v>
      </c>
      <c r="U308" s="8" t="str" cm="1">
        <f t="array" ref="U308">_xlfn.IFS(Q308&lt;1970,"Old is Gold",Q308&lt;=1980,"80's Movies",Q308&lt;=2000,"90's Movies",Q308&lt;=2020,"Mid Rang",Q308&gt;2020,"Latest")</f>
        <v>Latest</v>
      </c>
      <c r="V308" t="s">
        <v>208</v>
      </c>
    </row>
    <row r="309" spans="1:22" x14ac:dyDescent="0.3">
      <c r="A309" t="s">
        <v>1096</v>
      </c>
      <c r="B309" t="s">
        <v>1097</v>
      </c>
      <c r="C309" t="s">
        <v>1098</v>
      </c>
      <c r="D309" s="6">
        <v>86</v>
      </c>
      <c r="E309" s="6" t="str">
        <f t="shared" si="24"/>
        <v>Short</v>
      </c>
      <c r="F309" s="4">
        <f t="shared" si="25"/>
        <v>1.4333333333333333</v>
      </c>
      <c r="G309" s="8" t="s">
        <v>10888</v>
      </c>
      <c r="H309" t="s">
        <v>172</v>
      </c>
      <c r="I309" t="s">
        <v>10892</v>
      </c>
      <c r="J309">
        <v>8.1</v>
      </c>
      <c r="K309" t="str">
        <f t="shared" si="26"/>
        <v>Excellent</v>
      </c>
      <c r="L309" s="10">
        <v>365070</v>
      </c>
      <c r="M309" s="10">
        <v>3700000</v>
      </c>
      <c r="N309" s="10">
        <v>30690454</v>
      </c>
      <c r="O309" s="6">
        <f t="shared" si="27"/>
        <v>26990454</v>
      </c>
      <c r="P309" s="10" t="str" cm="1">
        <f t="array" ref="P309">_xlfn.IFS(O309&lt;=0,"Flop",O309&lt;10000000,"Hit",O309&lt;=100000000,"Superhit",O309&gt;100000000,"Blockbuster")</f>
        <v>Superhit</v>
      </c>
      <c r="Q309" t="s">
        <v>1049</v>
      </c>
      <c r="R309">
        <v>16</v>
      </c>
      <c r="S309" t="str">
        <f t="shared" si="28"/>
        <v xml:space="preserve">April </v>
      </c>
      <c r="T309" s="12" t="str">
        <f t="shared" si="29"/>
        <v xml:space="preserve"> 1988</v>
      </c>
      <c r="U309" s="8" t="str" cm="1">
        <f t="array" ref="U309">_xlfn.IFS(Q309&lt;1970,"Old is Gold",Q309&lt;=1980,"80's Movies",Q309&lt;=2000,"90's Movies",Q309&lt;=2020,"Mid Rang",Q309&gt;2020,"Latest")</f>
        <v>Latest</v>
      </c>
      <c r="V309" t="s">
        <v>639</v>
      </c>
    </row>
    <row r="310" spans="1:22" x14ac:dyDescent="0.3">
      <c r="A310" t="s">
        <v>1099</v>
      </c>
      <c r="B310" t="s">
        <v>1100</v>
      </c>
      <c r="C310" t="s">
        <v>1100</v>
      </c>
      <c r="D310" s="6">
        <v>107</v>
      </c>
      <c r="E310" s="6" t="str">
        <f t="shared" si="24"/>
        <v>Medium</v>
      </c>
      <c r="F310" s="4">
        <f t="shared" si="25"/>
        <v>1.7833333333333334</v>
      </c>
      <c r="G310" s="8" t="s">
        <v>172</v>
      </c>
      <c r="H310" t="s">
        <v>10891</v>
      </c>
      <c r="I310" t="s">
        <v>10899</v>
      </c>
      <c r="J310">
        <v>6.1</v>
      </c>
      <c r="K310" t="str">
        <f t="shared" si="26"/>
        <v>Average</v>
      </c>
      <c r="L310" s="10">
        <v>133874</v>
      </c>
      <c r="M310" s="10">
        <v>15000000</v>
      </c>
      <c r="N310" s="10">
        <v>216614388</v>
      </c>
      <c r="O310" s="6">
        <f t="shared" si="27"/>
        <v>201614388</v>
      </c>
      <c r="P310" s="10" t="str" cm="1">
        <f t="array" ref="P310">_xlfn.IFS(O310&lt;=0,"Flop",O310&lt;10000000,"Hit",O310&lt;=100000000,"Superhit",O310&gt;100000000,"Blockbuster")</f>
        <v>Blockbuster</v>
      </c>
      <c r="Q310" t="s">
        <v>1101</v>
      </c>
      <c r="R310">
        <v>8</v>
      </c>
      <c r="S310" t="str">
        <f t="shared" si="28"/>
        <v xml:space="preserve">December </v>
      </c>
      <c r="T310" s="12" t="str">
        <f t="shared" si="29"/>
        <v xml:space="preserve"> 1988</v>
      </c>
      <c r="U310" s="8" t="str" cm="1">
        <f t="array" ref="U310">_xlfn.IFS(Q310&lt;1970,"Old is Gold",Q310&lt;=1980,"80's Movies",Q310&lt;=2000,"90's Movies",Q310&lt;=2020,"Mid Rang",Q310&gt;2020,"Latest")</f>
        <v>Latest</v>
      </c>
      <c r="V310" t="s">
        <v>455</v>
      </c>
    </row>
    <row r="311" spans="1:22" x14ac:dyDescent="0.3">
      <c r="A311" t="s">
        <v>1102</v>
      </c>
      <c r="B311" t="s">
        <v>1103</v>
      </c>
      <c r="C311" t="s">
        <v>1103</v>
      </c>
      <c r="D311" s="6">
        <v>104</v>
      </c>
      <c r="E311" s="6" t="str">
        <f t="shared" si="24"/>
        <v>Medium</v>
      </c>
      <c r="F311" s="4">
        <f t="shared" si="25"/>
        <v>1.7333333333333334</v>
      </c>
      <c r="G311" s="8" t="s">
        <v>10887</v>
      </c>
      <c r="H311" t="s">
        <v>172</v>
      </c>
      <c r="I311" t="s">
        <v>10891</v>
      </c>
      <c r="J311">
        <v>7.7</v>
      </c>
      <c r="K311" t="str">
        <f t="shared" si="26"/>
        <v>Good</v>
      </c>
      <c r="L311" s="10">
        <v>212308</v>
      </c>
      <c r="M311" s="10">
        <v>70000000</v>
      </c>
      <c r="N311" s="10">
        <v>329803958</v>
      </c>
      <c r="O311" s="6">
        <f t="shared" si="27"/>
        <v>259803958</v>
      </c>
      <c r="P311" s="10" t="str" cm="1">
        <f t="array" ref="P311">_xlfn.IFS(O311&lt;=0,"Flop",O311&lt;10000000,"Hit",O311&lt;=100000000,"Superhit",O311&gt;100000000,"Blockbuster")</f>
        <v>Blockbuster</v>
      </c>
      <c r="Q311" t="s">
        <v>1104</v>
      </c>
      <c r="R311">
        <v>21</v>
      </c>
      <c r="S311" t="str">
        <f t="shared" si="28"/>
        <v xml:space="preserve">June </v>
      </c>
      <c r="T311" s="12" t="str">
        <f t="shared" si="29"/>
        <v xml:space="preserve"> 1988</v>
      </c>
      <c r="U311" s="8" t="str" cm="1">
        <f t="array" ref="U311">_xlfn.IFS(Q311&lt;1970,"Old is Gold",Q311&lt;=1980,"80's Movies",Q311&lt;=2000,"90's Movies",Q311&lt;=2020,"Mid Rang",Q311&gt;2020,"Latest")</f>
        <v>Latest</v>
      </c>
      <c r="V311" t="s">
        <v>669</v>
      </c>
    </row>
    <row r="312" spans="1:22" x14ac:dyDescent="0.3">
      <c r="A312" t="s">
        <v>1105</v>
      </c>
      <c r="B312" t="s">
        <v>1106</v>
      </c>
      <c r="C312" t="s">
        <v>1106</v>
      </c>
      <c r="D312" s="6">
        <v>126</v>
      </c>
      <c r="E312" s="6" t="str">
        <f t="shared" si="24"/>
        <v>Long</v>
      </c>
      <c r="F312" s="4">
        <f t="shared" si="25"/>
        <v>2.1</v>
      </c>
      <c r="G312" s="8" t="s">
        <v>7406</v>
      </c>
      <c r="H312" t="s">
        <v>10887</v>
      </c>
      <c r="I312" t="s">
        <v>190</v>
      </c>
      <c r="J312">
        <v>7.2</v>
      </c>
      <c r="K312" t="str">
        <f t="shared" si="26"/>
        <v>Good</v>
      </c>
      <c r="L312" s="10">
        <v>128173</v>
      </c>
      <c r="M312" s="10">
        <v>35000000</v>
      </c>
      <c r="N312" s="10">
        <v>57269863</v>
      </c>
      <c r="O312" s="6">
        <f t="shared" si="27"/>
        <v>22269863</v>
      </c>
      <c r="P312" s="10" t="str" cm="1">
        <f t="array" ref="P312">_xlfn.IFS(O312&lt;=0,"Flop",O312&lt;10000000,"Hit",O312&lt;=100000000,"Superhit",O312&gt;100000000,"Blockbuster")</f>
        <v>Superhit</v>
      </c>
      <c r="Q312" t="s">
        <v>903</v>
      </c>
      <c r="R312">
        <v>20</v>
      </c>
      <c r="S312" t="str">
        <f t="shared" si="28"/>
        <v xml:space="preserve">May </v>
      </c>
      <c r="T312" s="12" t="str">
        <f t="shared" si="29"/>
        <v xml:space="preserve"> 1988</v>
      </c>
      <c r="U312" s="8" t="str" cm="1">
        <f t="array" ref="U312">_xlfn.IFS(Q312&lt;1970,"Old is Gold",Q312&lt;=1980,"80's Movies",Q312&lt;=2000,"90's Movies",Q312&lt;=2020,"Mid Rang",Q312&gt;2020,"Latest")</f>
        <v>Latest</v>
      </c>
      <c r="V312" t="s">
        <v>676</v>
      </c>
    </row>
    <row r="313" spans="1:22" x14ac:dyDescent="0.3">
      <c r="A313" t="s">
        <v>1107</v>
      </c>
      <c r="B313" t="s">
        <v>1108</v>
      </c>
      <c r="C313" t="s">
        <v>1108</v>
      </c>
      <c r="D313" s="6">
        <v>113</v>
      </c>
      <c r="E313" s="6" t="str">
        <f t="shared" si="24"/>
        <v>Medium</v>
      </c>
      <c r="F313" s="4">
        <f t="shared" si="25"/>
        <v>1.8833333333333333</v>
      </c>
      <c r="G313" s="8" t="s">
        <v>172</v>
      </c>
      <c r="H313" t="s">
        <v>190</v>
      </c>
      <c r="I313" t="s">
        <v>10886</v>
      </c>
      <c r="J313">
        <v>6.8</v>
      </c>
      <c r="K313" t="str">
        <f t="shared" si="26"/>
        <v>Average</v>
      </c>
      <c r="L313" s="10">
        <v>61056</v>
      </c>
      <c r="M313" s="10">
        <v>28000000</v>
      </c>
      <c r="N313" s="10">
        <v>102953112</v>
      </c>
      <c r="O313" s="6">
        <f t="shared" si="27"/>
        <v>74953112</v>
      </c>
      <c r="P313" s="10" t="str" cm="1">
        <f t="array" ref="P313">_xlfn.IFS(O313&lt;=0,"Flop",O313&lt;10000000,"Hit",O313&lt;=100000000,"Superhit",O313&gt;100000000,"Blockbuster")</f>
        <v>Superhit</v>
      </c>
      <c r="Q313" t="s">
        <v>1109</v>
      </c>
      <c r="R313">
        <v>20</v>
      </c>
      <c r="S313" t="str">
        <f t="shared" si="28"/>
        <v xml:space="preserve">December </v>
      </c>
      <c r="T313" s="12" t="str">
        <f t="shared" si="29"/>
        <v xml:space="preserve"> 1988</v>
      </c>
      <c r="U313" s="8" t="str" cm="1">
        <f t="array" ref="U313">_xlfn.IFS(Q313&lt;1970,"Old is Gold",Q313&lt;=1980,"80's Movies",Q313&lt;=2000,"90's Movies",Q313&lt;=2020,"Mid Rang",Q313&gt;2020,"Latest")</f>
        <v>Latest</v>
      </c>
      <c r="V313" t="s">
        <v>1110</v>
      </c>
    </row>
    <row r="314" spans="1:22" x14ac:dyDescent="0.3">
      <c r="A314" t="s">
        <v>1111</v>
      </c>
      <c r="B314" t="s">
        <v>1112</v>
      </c>
      <c r="C314" t="s">
        <v>1112</v>
      </c>
      <c r="D314" s="6">
        <v>107</v>
      </c>
      <c r="E314" s="6" t="str">
        <f t="shared" si="24"/>
        <v>Medium</v>
      </c>
      <c r="F314" s="4">
        <f t="shared" si="25"/>
        <v>1.7833333333333334</v>
      </c>
      <c r="G314" s="8" t="s">
        <v>7406</v>
      </c>
      <c r="H314" t="s">
        <v>190</v>
      </c>
      <c r="I314" t="s">
        <v>234</v>
      </c>
      <c r="J314">
        <v>6.8</v>
      </c>
      <c r="K314" t="str">
        <f t="shared" si="26"/>
        <v>Average</v>
      </c>
      <c r="L314" s="10">
        <v>66233</v>
      </c>
      <c r="M314" s="10">
        <v>13000000</v>
      </c>
      <c r="N314" s="10">
        <v>45661556</v>
      </c>
      <c r="O314" s="6">
        <f t="shared" si="27"/>
        <v>32661556</v>
      </c>
      <c r="P314" s="10" t="str" cm="1">
        <f t="array" ref="P314">_xlfn.IFS(O314&lt;=0,"Flop",O314&lt;10000000,"Hit",O314&lt;=100000000,"Superhit",O314&gt;100000000,"Blockbuster")</f>
        <v>Superhit</v>
      </c>
      <c r="Q314" t="s">
        <v>1113</v>
      </c>
      <c r="R314">
        <v>10</v>
      </c>
      <c r="S314" t="str">
        <f t="shared" si="28"/>
        <v xml:space="preserve">August </v>
      </c>
      <c r="T314" s="12" t="str">
        <f t="shared" si="29"/>
        <v xml:space="preserve"> 1988</v>
      </c>
      <c r="U314" s="8" t="str" cm="1">
        <f t="array" ref="U314">_xlfn.IFS(Q314&lt;1970,"Old is Gold",Q314&lt;=1980,"80's Movies",Q314&lt;=2000,"90's Movies",Q314&lt;=2020,"Mid Rang",Q314&gt;2020,"Latest")</f>
        <v>Latest</v>
      </c>
      <c r="V314" t="s">
        <v>1114</v>
      </c>
    </row>
    <row r="315" spans="1:22" x14ac:dyDescent="0.3">
      <c r="A315" t="s">
        <v>1115</v>
      </c>
      <c r="B315" t="s">
        <v>1116</v>
      </c>
      <c r="C315" t="s">
        <v>1116</v>
      </c>
      <c r="D315" s="6">
        <v>102</v>
      </c>
      <c r="E315" s="6" t="str">
        <f t="shared" si="24"/>
        <v>Medium</v>
      </c>
      <c r="F315" s="4">
        <f t="shared" si="25"/>
        <v>1.7</v>
      </c>
      <c r="G315" s="8" t="s">
        <v>172</v>
      </c>
      <c r="H315" t="s">
        <v>10895</v>
      </c>
      <c r="I315" t="s">
        <v>5170</v>
      </c>
      <c r="J315">
        <v>6.8</v>
      </c>
      <c r="K315" t="str">
        <f t="shared" si="26"/>
        <v>Average</v>
      </c>
      <c r="L315" s="10">
        <v>81408</v>
      </c>
      <c r="M315" s="10">
        <v>18000000</v>
      </c>
      <c r="N315" s="10">
        <v>49101993</v>
      </c>
      <c r="O315" s="6">
        <f t="shared" si="27"/>
        <v>31101993</v>
      </c>
      <c r="P315" s="10" t="str" cm="1">
        <f t="array" ref="P315">_xlfn.IFS(O315&lt;=0,"Flop",O315&lt;10000000,"Hit",O315&lt;=100000000,"Superhit",O315&gt;100000000,"Blockbuster")</f>
        <v>Superhit</v>
      </c>
      <c r="Q315">
        <v>1989</v>
      </c>
      <c r="S315" t="e">
        <f t="shared" si="28"/>
        <v>#VALUE!</v>
      </c>
      <c r="T315" s="12" t="str">
        <f t="shared" si="29"/>
        <v>1989</v>
      </c>
      <c r="U315" s="8" t="str" cm="1">
        <f t="array" ref="U315">_xlfn.IFS(Q315&lt;1970,"Old is Gold",Q315&lt;=1980,"80's Movies",Q315&lt;=2000,"90's Movies",Q315&lt;=2020,"Mid Rang",Q315&gt;2020,"Latest")</f>
        <v>90's Movies</v>
      </c>
      <c r="V315" t="s">
        <v>628</v>
      </c>
    </row>
    <row r="316" spans="1:22" x14ac:dyDescent="0.3">
      <c r="A316" t="s">
        <v>1117</v>
      </c>
      <c r="B316" t="s">
        <v>1118</v>
      </c>
      <c r="C316" t="s">
        <v>1118</v>
      </c>
      <c r="D316" s="6">
        <v>140</v>
      </c>
      <c r="E316" s="6" t="str">
        <f t="shared" si="24"/>
        <v>Long</v>
      </c>
      <c r="F316" s="4">
        <f t="shared" si="25"/>
        <v>2.3333333333333335</v>
      </c>
      <c r="G316" s="8" t="s">
        <v>10887</v>
      </c>
      <c r="H316" t="s">
        <v>190</v>
      </c>
      <c r="I316" t="s">
        <v>10895</v>
      </c>
      <c r="J316">
        <v>7.5</v>
      </c>
      <c r="K316" t="str">
        <f t="shared" si="26"/>
        <v>Good</v>
      </c>
      <c r="L316" s="10">
        <v>186816</v>
      </c>
      <c r="M316" s="10">
        <v>70000000</v>
      </c>
      <c r="N316" s="10">
        <v>90000098</v>
      </c>
      <c r="O316" s="6">
        <f t="shared" si="27"/>
        <v>20000098</v>
      </c>
      <c r="P316" s="10" t="str" cm="1">
        <f t="array" ref="P316">_xlfn.IFS(O316&lt;=0,"Flop",O316&lt;10000000,"Hit",O316&lt;=100000000,"Superhit",O316&gt;100000000,"Blockbuster")</f>
        <v>Superhit</v>
      </c>
      <c r="Q316" t="s">
        <v>1119</v>
      </c>
      <c r="R316">
        <v>8</v>
      </c>
      <c r="S316" t="str">
        <f t="shared" si="28"/>
        <v xml:space="preserve">August </v>
      </c>
      <c r="T316" s="12" t="str">
        <f t="shared" si="29"/>
        <v xml:space="preserve"> 1989</v>
      </c>
      <c r="U316" s="8" t="str" cm="1">
        <f t="array" ref="U316">_xlfn.IFS(Q316&lt;1970,"Old is Gold",Q316&lt;=1980,"80's Movies",Q316&lt;=2000,"90's Movies",Q316&lt;=2020,"Mid Rang",Q316&gt;2020,"Latest")</f>
        <v>Latest</v>
      </c>
      <c r="V316" t="s">
        <v>687</v>
      </c>
    </row>
    <row r="317" spans="1:22" x14ac:dyDescent="0.3">
      <c r="A317" t="s">
        <v>1120</v>
      </c>
      <c r="B317" t="s">
        <v>1121</v>
      </c>
      <c r="C317" t="s">
        <v>1121</v>
      </c>
      <c r="D317" s="6">
        <v>126</v>
      </c>
      <c r="E317" s="6" t="str">
        <f t="shared" si="24"/>
        <v>Long</v>
      </c>
      <c r="F317" s="4">
        <f t="shared" si="25"/>
        <v>2.1</v>
      </c>
      <c r="G317" s="8" t="s">
        <v>10887</v>
      </c>
      <c r="H317" t="s">
        <v>172</v>
      </c>
      <c r="I317" t="s">
        <v>10885</v>
      </c>
      <c r="J317">
        <v>7.1</v>
      </c>
      <c r="K317" t="str">
        <f t="shared" si="26"/>
        <v>Good</v>
      </c>
      <c r="L317" s="10">
        <v>55894</v>
      </c>
      <c r="M317" s="10">
        <v>46630000</v>
      </c>
      <c r="N317" s="10">
        <v>8083123</v>
      </c>
      <c r="O317" s="6">
        <f t="shared" si="27"/>
        <v>-38546877</v>
      </c>
      <c r="P317" s="10" t="str" cm="1">
        <f t="array" ref="P317">_xlfn.IFS(O317&lt;=0,"Flop",O317&lt;10000000,"Hit",O317&lt;=100000000,"Superhit",O317&gt;100000000,"Blockbuster")</f>
        <v>Flop</v>
      </c>
      <c r="Q317" t="s">
        <v>1101</v>
      </c>
      <c r="R317">
        <v>8</v>
      </c>
      <c r="S317" t="str">
        <f t="shared" si="28"/>
        <v xml:space="preserve">December </v>
      </c>
      <c r="T317" s="12" t="str">
        <f t="shared" si="29"/>
        <v xml:space="preserve"> 1988</v>
      </c>
      <c r="U317" s="8" t="str" cm="1">
        <f t="array" ref="U317">_xlfn.IFS(Q317&lt;1970,"Old is Gold",Q317&lt;=1980,"80's Movies",Q317&lt;=2000,"90's Movies",Q317&lt;=2020,"Mid Rang",Q317&gt;2020,"Latest")</f>
        <v>Latest</v>
      </c>
      <c r="V317" t="s">
        <v>405</v>
      </c>
    </row>
    <row r="318" spans="1:22" x14ac:dyDescent="0.3">
      <c r="A318" t="s">
        <v>1122</v>
      </c>
      <c r="B318" t="s">
        <v>1123</v>
      </c>
      <c r="C318" t="s">
        <v>1123</v>
      </c>
      <c r="D318" s="6">
        <v>108</v>
      </c>
      <c r="E318" s="6" t="str">
        <f t="shared" si="24"/>
        <v>Medium</v>
      </c>
      <c r="F318" s="4">
        <f t="shared" si="25"/>
        <v>1.8</v>
      </c>
      <c r="G318" s="8" t="s">
        <v>10887</v>
      </c>
      <c r="H318" t="s">
        <v>172</v>
      </c>
      <c r="I318" t="s">
        <v>10890</v>
      </c>
      <c r="J318">
        <v>7.8</v>
      </c>
      <c r="K318" t="str">
        <f t="shared" si="26"/>
        <v>Good</v>
      </c>
      <c r="L318" s="10">
        <v>560429</v>
      </c>
      <c r="M318" s="10">
        <v>40000000</v>
      </c>
      <c r="N318" s="10">
        <v>332500002</v>
      </c>
      <c r="O318" s="6">
        <f t="shared" si="27"/>
        <v>292500002</v>
      </c>
      <c r="P318" s="10" t="str" cm="1">
        <f t="array" ref="P318">_xlfn.IFS(O318&lt;=0,"Flop",O318&lt;10000000,"Hit",O318&lt;=100000000,"Superhit",O318&gt;100000000,"Blockbuster")</f>
        <v>Blockbuster</v>
      </c>
      <c r="Q318" s="1">
        <v>32813</v>
      </c>
      <c r="R318" s="1"/>
      <c r="S318" t="e">
        <f t="shared" si="28"/>
        <v>#VALUE!</v>
      </c>
      <c r="T318" s="12" t="str">
        <f t="shared" si="29"/>
        <v>32813</v>
      </c>
      <c r="U318" s="8" t="str" cm="1">
        <f t="array" ref="U318">_xlfn.IFS(Q318&lt;1970,"Old is Gold",Q318&lt;=1980,"80's Movies",Q318&lt;=2000,"90's Movies",Q318&lt;=2020,"Mid Rang",Q318&gt;2020,"Latest")</f>
        <v>Latest</v>
      </c>
      <c r="V318" t="s">
        <v>669</v>
      </c>
    </row>
    <row r="319" spans="1:22" x14ac:dyDescent="0.3">
      <c r="A319" t="s">
        <v>1124</v>
      </c>
      <c r="B319" t="s">
        <v>1125</v>
      </c>
      <c r="C319" t="s">
        <v>1125</v>
      </c>
      <c r="D319" s="6">
        <v>126</v>
      </c>
      <c r="E319" s="6" t="str">
        <f t="shared" si="24"/>
        <v>Long</v>
      </c>
      <c r="F319" s="4">
        <f t="shared" si="25"/>
        <v>2.1</v>
      </c>
      <c r="G319" s="8" t="s">
        <v>7406</v>
      </c>
      <c r="H319" t="s">
        <v>10887</v>
      </c>
      <c r="I319" t="s">
        <v>10899</v>
      </c>
      <c r="J319">
        <v>7.5</v>
      </c>
      <c r="K319" t="str">
        <f t="shared" si="26"/>
        <v>Good</v>
      </c>
      <c r="L319" s="10">
        <v>397089</v>
      </c>
      <c r="M319" s="10">
        <v>35000000</v>
      </c>
      <c r="N319" s="10">
        <v>411569241</v>
      </c>
      <c r="O319" s="6">
        <f t="shared" si="27"/>
        <v>376569241</v>
      </c>
      <c r="P319" s="10" t="str" cm="1">
        <f t="array" ref="P319">_xlfn.IFS(O319&lt;=0,"Flop",O319&lt;10000000,"Hit",O319&lt;=100000000,"Superhit",O319&gt;100000000,"Blockbuster")</f>
        <v>Blockbuster</v>
      </c>
      <c r="Q319" t="s">
        <v>1126</v>
      </c>
      <c r="R319">
        <v>19</v>
      </c>
      <c r="S319" t="str">
        <f t="shared" si="28"/>
        <v xml:space="preserve">June </v>
      </c>
      <c r="T319" s="12" t="str">
        <f t="shared" si="29"/>
        <v xml:space="preserve"> 1989</v>
      </c>
      <c r="U319" s="8" t="str" cm="1">
        <f t="array" ref="U319">_xlfn.IFS(Q319&lt;1970,"Old is Gold",Q319&lt;=1980,"80's Movies",Q319&lt;=2000,"90's Movies",Q319&lt;=2020,"Mid Rang",Q319&gt;2020,"Latest")</f>
        <v>Latest</v>
      </c>
      <c r="V319" t="s">
        <v>766</v>
      </c>
    </row>
    <row r="320" spans="1:22" x14ac:dyDescent="0.3">
      <c r="A320" t="s">
        <v>1127</v>
      </c>
      <c r="B320" t="s">
        <v>1128</v>
      </c>
      <c r="C320" t="s">
        <v>1128</v>
      </c>
      <c r="D320" s="6">
        <v>90</v>
      </c>
      <c r="E320" s="6" t="str">
        <f t="shared" si="24"/>
        <v>Medium</v>
      </c>
      <c r="F320" s="4">
        <f t="shared" si="25"/>
        <v>1.5</v>
      </c>
      <c r="G320" s="8" t="s">
        <v>10887</v>
      </c>
      <c r="H320" t="s">
        <v>172</v>
      </c>
      <c r="I320" t="s">
        <v>10894</v>
      </c>
      <c r="J320">
        <v>6.9</v>
      </c>
      <c r="K320" t="str">
        <f t="shared" si="26"/>
        <v>Average</v>
      </c>
      <c r="L320" s="10">
        <v>139169</v>
      </c>
      <c r="M320" s="10">
        <v>8500000</v>
      </c>
      <c r="N320" s="10">
        <v>40508994</v>
      </c>
      <c r="O320" s="6">
        <f t="shared" si="27"/>
        <v>32008994</v>
      </c>
      <c r="P320" s="10" t="str" cm="1">
        <f t="array" ref="P320">_xlfn.IFS(O320&lt;=0,"Flop",O320&lt;10000000,"Hit",O320&lt;=100000000,"Superhit",O320&gt;100000000,"Blockbuster")</f>
        <v>Superhit</v>
      </c>
      <c r="Q320" t="s">
        <v>1129</v>
      </c>
      <c r="R320">
        <v>17</v>
      </c>
      <c r="S320" t="str">
        <f t="shared" si="28"/>
        <v xml:space="preserve">February </v>
      </c>
      <c r="T320" s="12" t="str">
        <f t="shared" si="29"/>
        <v xml:space="preserve"> 1989</v>
      </c>
      <c r="U320" s="8" t="str" cm="1">
        <f t="array" ref="U320">_xlfn.IFS(Q320&lt;1970,"Old is Gold",Q320&lt;=1980,"80's Movies",Q320&lt;=2000,"90's Movies",Q320&lt;=2020,"Mid Rang",Q320&gt;2020,"Latest")</f>
        <v>Latest</v>
      </c>
      <c r="V320" t="s">
        <v>1130</v>
      </c>
    </row>
    <row r="321" spans="1:22" x14ac:dyDescent="0.3">
      <c r="A321" t="s">
        <v>1131</v>
      </c>
      <c r="B321" t="s">
        <v>1132</v>
      </c>
      <c r="C321" t="s">
        <v>1132</v>
      </c>
      <c r="D321" s="6">
        <v>125</v>
      </c>
      <c r="E321" s="6" t="str">
        <f t="shared" si="24"/>
        <v>Long</v>
      </c>
      <c r="F321" s="4">
        <f t="shared" si="25"/>
        <v>2.0833333333333335</v>
      </c>
      <c r="G321" s="8" t="s">
        <v>7406</v>
      </c>
      <c r="H321" t="s">
        <v>10891</v>
      </c>
      <c r="I321" t="s">
        <v>190</v>
      </c>
      <c r="J321">
        <v>6.6</v>
      </c>
      <c r="K321" t="str">
        <f t="shared" si="26"/>
        <v>Average</v>
      </c>
      <c r="L321" s="10">
        <v>58337</v>
      </c>
      <c r="M321" s="10">
        <v>30000000</v>
      </c>
      <c r="N321" s="10">
        <v>134212055</v>
      </c>
      <c r="O321" s="6">
        <f t="shared" si="27"/>
        <v>104212055</v>
      </c>
      <c r="P321" s="10" t="str" cm="1">
        <f t="array" ref="P321">_xlfn.IFS(O321&lt;=0,"Flop",O321&lt;10000000,"Hit",O321&lt;=100000000,"Superhit",O321&gt;100000000,"Blockbuster")</f>
        <v>Blockbuster</v>
      </c>
      <c r="Q321" t="s">
        <v>1133</v>
      </c>
      <c r="R321">
        <v>22</v>
      </c>
      <c r="S321" t="str">
        <f t="shared" si="28"/>
        <v xml:space="preserve">September </v>
      </c>
      <c r="T321" s="12" t="str">
        <f t="shared" si="29"/>
        <v xml:space="preserve"> 1989</v>
      </c>
      <c r="U321" s="8" t="str" cm="1">
        <f t="array" ref="U321">_xlfn.IFS(Q321&lt;1970,"Old is Gold",Q321&lt;=1980,"80's Movies",Q321&lt;=2000,"90's Movies",Q321&lt;=2020,"Mid Rang",Q321&gt;2020,"Latest")</f>
        <v>Latest</v>
      </c>
      <c r="V321" t="s">
        <v>312</v>
      </c>
    </row>
    <row r="322" spans="1:22" x14ac:dyDescent="0.3">
      <c r="A322" t="s">
        <v>1134</v>
      </c>
      <c r="B322" t="s">
        <v>1135</v>
      </c>
      <c r="C322" t="s">
        <v>1135</v>
      </c>
      <c r="D322" s="6">
        <v>145</v>
      </c>
      <c r="E322" s="6" t="str">
        <f t="shared" ref="E322:E385" si="30">IF(D322&lt;90,"Short",IF(D322&lt;=120,"Medium","Long"))</f>
        <v>Long</v>
      </c>
      <c r="F322" s="4">
        <f t="shared" ref="F322:F385" si="31">D322/60</f>
        <v>2.4166666666666665</v>
      </c>
      <c r="G322" s="8" t="s">
        <v>10889</v>
      </c>
      <c r="H322" t="s">
        <v>190</v>
      </c>
      <c r="I322" t="s">
        <v>5878</v>
      </c>
      <c r="J322">
        <v>7.2</v>
      </c>
      <c r="K322" t="str">
        <f t="shared" ref="K322:K385" si="32">IF(J322&gt;=8,"Excellent",IF(J322&gt;=7,"Good",IF(J322&gt;=6,"Average","Poor")))</f>
        <v>Good</v>
      </c>
      <c r="L322" s="10">
        <v>113774</v>
      </c>
      <c r="M322" s="10">
        <v>14000000</v>
      </c>
      <c r="N322" s="10">
        <v>161001698</v>
      </c>
      <c r="O322" s="6">
        <f t="shared" ref="O322:O385" si="33">N322-M322</f>
        <v>147001698</v>
      </c>
      <c r="P322" s="10" t="str" cm="1">
        <f t="array" ref="P322">_xlfn.IFS(O322&lt;=0,"Flop",O322&lt;10000000,"Hit",O322&lt;=100000000,"Superhit",O322&gt;100000000,"Blockbuster")</f>
        <v>Blockbuster</v>
      </c>
      <c r="Q322" t="s">
        <v>1136</v>
      </c>
      <c r="R322">
        <v>20</v>
      </c>
      <c r="S322" t="str">
        <f t="shared" ref="S322:S385" si="34">LEFT(Q322,SEARCH(" ",Q322))</f>
        <v xml:space="preserve">December </v>
      </c>
      <c r="T322" s="12" t="str">
        <f t="shared" ref="T322:T385" si="35">RIGHT(Q322,5)</f>
        <v xml:space="preserve"> 1989</v>
      </c>
      <c r="U322" s="8" t="str" cm="1">
        <f t="array" ref="U322">_xlfn.IFS(Q322&lt;1970,"Old is Gold",Q322&lt;=1980,"80's Movies",Q322&lt;=2000,"90's Movies",Q322&lt;=2020,"Mid Rang",Q322&gt;2020,"Latest")</f>
        <v>Latest</v>
      </c>
      <c r="V322" t="s">
        <v>876</v>
      </c>
    </row>
    <row r="323" spans="1:22" x14ac:dyDescent="0.3">
      <c r="A323" t="s">
        <v>1137</v>
      </c>
      <c r="B323" t="s">
        <v>1138</v>
      </c>
      <c r="C323" t="s">
        <v>1138</v>
      </c>
      <c r="D323" s="6">
        <v>104</v>
      </c>
      <c r="E323" s="6" t="str">
        <f t="shared" si="30"/>
        <v>Medium</v>
      </c>
      <c r="F323" s="4">
        <f t="shared" si="31"/>
        <v>1.7333333333333334</v>
      </c>
      <c r="G323" s="8" t="s">
        <v>172</v>
      </c>
      <c r="H323" t="s">
        <v>190</v>
      </c>
      <c r="I323" t="s">
        <v>10899</v>
      </c>
      <c r="J323">
        <v>7.8</v>
      </c>
      <c r="K323" t="str">
        <f t="shared" si="32"/>
        <v>Good</v>
      </c>
      <c r="L323" s="10">
        <v>60074</v>
      </c>
      <c r="M323" s="10">
        <v>19000000</v>
      </c>
      <c r="N323" s="10">
        <v>18254702</v>
      </c>
      <c r="O323" s="6">
        <f t="shared" si="33"/>
        <v>-745298</v>
      </c>
      <c r="P323" s="10" t="str" cm="1">
        <f t="array" ref="P323">_xlfn.IFS(O323&lt;=0,"Flop",O323&lt;10000000,"Hit",O323&lt;=100000000,"Superhit",O323&gt;100000000,"Blockbuster")</f>
        <v>Flop</v>
      </c>
      <c r="Q323" t="s">
        <v>1139</v>
      </c>
      <c r="R323">
        <v>12</v>
      </c>
      <c r="S323" t="str">
        <f t="shared" si="34"/>
        <v xml:space="preserve">October </v>
      </c>
      <c r="T323" s="12" t="str">
        <f t="shared" si="35"/>
        <v xml:space="preserve"> 1989</v>
      </c>
      <c r="U323" s="8" t="str" cm="1">
        <f t="array" ref="U323">_xlfn.IFS(Q323&lt;1970,"Old is Gold",Q323&lt;=1980,"80's Movies",Q323&lt;=2000,"90's Movies",Q323&lt;=2020,"Mid Rang",Q323&gt;2020,"Latest")</f>
        <v>Latest</v>
      </c>
      <c r="V323" t="s">
        <v>246</v>
      </c>
    </row>
    <row r="324" spans="1:22" x14ac:dyDescent="0.3">
      <c r="A324" t="s">
        <v>1140</v>
      </c>
      <c r="B324" t="s">
        <v>1141</v>
      </c>
      <c r="C324" t="s">
        <v>1141</v>
      </c>
      <c r="D324" s="6">
        <v>128</v>
      </c>
      <c r="E324" s="6" t="str">
        <f t="shared" si="30"/>
        <v>Long</v>
      </c>
      <c r="F324" s="4">
        <f t="shared" si="31"/>
        <v>2.1333333333333333</v>
      </c>
      <c r="G324" s="8" t="s">
        <v>172</v>
      </c>
      <c r="H324" t="s">
        <v>190</v>
      </c>
      <c r="I324" t="s">
        <v>10899</v>
      </c>
      <c r="J324">
        <v>8.1</v>
      </c>
      <c r="K324" t="str">
        <f t="shared" si="32"/>
        <v>Excellent</v>
      </c>
      <c r="L324" s="10">
        <v>526679</v>
      </c>
      <c r="M324" s="10">
        <v>16400000</v>
      </c>
      <c r="N324" s="10">
        <v>235860116</v>
      </c>
      <c r="O324" s="6">
        <f t="shared" si="33"/>
        <v>219460116</v>
      </c>
      <c r="P324" s="10" t="str" cm="1">
        <f t="array" ref="P324">_xlfn.IFS(O324&lt;=0,"Flop",O324&lt;10000000,"Hit",O324&lt;=100000000,"Superhit",O324&gt;100000000,"Blockbuster")</f>
        <v>Blockbuster</v>
      </c>
      <c r="Q324" t="s">
        <v>1142</v>
      </c>
      <c r="R324">
        <v>2</v>
      </c>
      <c r="S324" t="str">
        <f t="shared" si="34"/>
        <v xml:space="preserve">June </v>
      </c>
      <c r="T324" s="12" t="str">
        <f t="shared" si="35"/>
        <v xml:space="preserve"> 1989</v>
      </c>
      <c r="U324" s="8" t="str" cm="1">
        <f t="array" ref="U324">_xlfn.IFS(Q324&lt;1970,"Old is Gold",Q324&lt;=1980,"80's Movies",Q324&lt;=2000,"90's Movies",Q324&lt;=2020,"Mid Rang",Q324&gt;2020,"Latest")</f>
        <v>Latest</v>
      </c>
      <c r="V324" t="s">
        <v>802</v>
      </c>
    </row>
    <row r="325" spans="1:22" x14ac:dyDescent="0.3">
      <c r="A325" t="s">
        <v>1143</v>
      </c>
      <c r="B325" t="s">
        <v>1144</v>
      </c>
      <c r="C325" t="s">
        <v>1144</v>
      </c>
      <c r="D325" s="6">
        <v>120</v>
      </c>
      <c r="E325" s="6" t="str">
        <f t="shared" si="30"/>
        <v>Medium</v>
      </c>
      <c r="F325" s="4">
        <f t="shared" si="31"/>
        <v>2</v>
      </c>
      <c r="G325" s="8" t="s">
        <v>172</v>
      </c>
      <c r="H325" t="s">
        <v>190</v>
      </c>
      <c r="I325" t="s">
        <v>10899</v>
      </c>
      <c r="J325">
        <v>8</v>
      </c>
      <c r="K325" t="str">
        <f t="shared" si="32"/>
        <v>Excellent</v>
      </c>
      <c r="L325" s="10">
        <v>109638</v>
      </c>
      <c r="M325" s="10">
        <v>6500000</v>
      </c>
      <c r="N325" s="10">
        <v>37295445</v>
      </c>
      <c r="O325" s="6">
        <f t="shared" si="33"/>
        <v>30795445</v>
      </c>
      <c r="P325" s="10" t="str" cm="1">
        <f t="array" ref="P325">_xlfn.IFS(O325&lt;=0,"Flop",O325&lt;10000000,"Hit",O325&lt;=100000000,"Superhit",O325&gt;100000000,"Blockbuster")</f>
        <v>Superhit</v>
      </c>
      <c r="Q325" t="s">
        <v>1145</v>
      </c>
      <c r="R325">
        <v>19</v>
      </c>
      <c r="S325" t="str">
        <f t="shared" si="34"/>
        <v xml:space="preserve">May </v>
      </c>
      <c r="T325" s="12" t="str">
        <f t="shared" si="35"/>
        <v xml:space="preserve"> 1989</v>
      </c>
      <c r="U325" s="8" t="str" cm="1">
        <f t="array" ref="U325">_xlfn.IFS(Q325&lt;1970,"Old is Gold",Q325&lt;=1980,"80's Movies",Q325&lt;=2000,"90's Movies",Q325&lt;=2020,"Mid Rang",Q325&gt;2020,"Latest")</f>
        <v>Latest</v>
      </c>
      <c r="V325" t="s">
        <v>1146</v>
      </c>
    </row>
    <row r="326" spans="1:22" x14ac:dyDescent="0.3">
      <c r="A326" t="s">
        <v>1147</v>
      </c>
      <c r="B326" t="s">
        <v>1148</v>
      </c>
      <c r="C326" t="s">
        <v>1148</v>
      </c>
      <c r="D326" s="6">
        <v>99</v>
      </c>
      <c r="E326" s="6" t="str">
        <f t="shared" si="30"/>
        <v>Medium</v>
      </c>
      <c r="F326" s="4">
        <f t="shared" si="31"/>
        <v>1.65</v>
      </c>
      <c r="G326" s="8" t="s">
        <v>172</v>
      </c>
      <c r="H326" t="s">
        <v>190</v>
      </c>
      <c r="I326" t="s">
        <v>10886</v>
      </c>
      <c r="J326">
        <v>7.3</v>
      </c>
      <c r="K326" t="str">
        <f t="shared" si="32"/>
        <v>Good</v>
      </c>
      <c r="L326" s="10">
        <v>115617</v>
      </c>
      <c r="M326" s="10">
        <v>7500000</v>
      </c>
      <c r="N326" s="10">
        <v>145793296</v>
      </c>
      <c r="O326" s="6">
        <f t="shared" si="33"/>
        <v>138293296</v>
      </c>
      <c r="P326" s="10" t="str" cm="1">
        <f t="array" ref="P326">_xlfn.IFS(O326&lt;=0,"Flop",O326&lt;10000000,"Hit",O326&lt;=100000000,"Superhit",O326&gt;100000000,"Blockbuster")</f>
        <v>Blockbuster</v>
      </c>
      <c r="Q326" t="s">
        <v>1149</v>
      </c>
      <c r="R326">
        <v>11</v>
      </c>
      <c r="S326" t="str">
        <f t="shared" si="34"/>
        <v xml:space="preserve">December </v>
      </c>
      <c r="T326" s="12" t="str">
        <f t="shared" si="35"/>
        <v xml:space="preserve"> 1989</v>
      </c>
      <c r="U326" s="8" t="str" cm="1">
        <f t="array" ref="U326">_xlfn.IFS(Q326&lt;1970,"Old is Gold",Q326&lt;=1980,"80's Movies",Q326&lt;=2000,"90's Movies",Q326&lt;=2020,"Mid Rang",Q326&gt;2020,"Latest")</f>
        <v>Latest</v>
      </c>
      <c r="V326" t="s">
        <v>1150</v>
      </c>
    </row>
    <row r="327" spans="1:22" x14ac:dyDescent="0.3">
      <c r="A327" t="s">
        <v>1151</v>
      </c>
      <c r="B327" t="s">
        <v>1152</v>
      </c>
      <c r="C327" t="s">
        <v>1152</v>
      </c>
      <c r="D327" s="6">
        <v>107</v>
      </c>
      <c r="E327" s="6" t="str">
        <f t="shared" si="30"/>
        <v>Medium</v>
      </c>
      <c r="F327" s="4">
        <f t="shared" si="31"/>
        <v>1.7833333333333334</v>
      </c>
      <c r="G327" s="8" t="s">
        <v>190</v>
      </c>
      <c r="H327" t="s">
        <v>10892</v>
      </c>
      <c r="I327" t="s">
        <v>10885</v>
      </c>
      <c r="J327">
        <v>7.5</v>
      </c>
      <c r="K327" t="str">
        <f t="shared" si="32"/>
        <v>Good</v>
      </c>
      <c r="L327" s="10">
        <v>125383</v>
      </c>
      <c r="M327" s="10">
        <v>15000000</v>
      </c>
      <c r="N327" s="10">
        <v>84431625</v>
      </c>
      <c r="O327" s="6">
        <f t="shared" si="33"/>
        <v>69431625</v>
      </c>
      <c r="P327" s="10" t="str" cm="1">
        <f t="array" ref="P327">_xlfn.IFS(O327&lt;=0,"Flop",O327&lt;10000000,"Hit",O327&lt;=100000000,"Superhit",O327&gt;100000000,"Blockbuster")</f>
        <v>Superhit</v>
      </c>
      <c r="Q327" t="s">
        <v>1153</v>
      </c>
      <c r="R327">
        <v>21</v>
      </c>
      <c r="S327" t="str">
        <f t="shared" si="34"/>
        <v xml:space="preserve">April </v>
      </c>
      <c r="T327" s="12" t="str">
        <f t="shared" si="35"/>
        <v xml:space="preserve"> 1989</v>
      </c>
      <c r="U327" s="8" t="str" cm="1">
        <f t="array" ref="U327">_xlfn.IFS(Q327&lt;1970,"Old is Gold",Q327&lt;=1980,"80's Movies",Q327&lt;=2000,"90's Movies",Q327&lt;=2020,"Mid Rang",Q327&gt;2020,"Latest")</f>
        <v>Latest</v>
      </c>
      <c r="V327" t="s">
        <v>1154</v>
      </c>
    </row>
    <row r="328" spans="1:22" x14ac:dyDescent="0.3">
      <c r="A328" t="s">
        <v>1155</v>
      </c>
      <c r="B328" t="s">
        <v>1156</v>
      </c>
      <c r="C328" t="s">
        <v>1156</v>
      </c>
      <c r="D328" s="6">
        <v>108</v>
      </c>
      <c r="E328" s="6" t="str">
        <f t="shared" si="30"/>
        <v>Medium</v>
      </c>
      <c r="F328" s="4">
        <f t="shared" si="31"/>
        <v>1.8</v>
      </c>
      <c r="G328" s="8" t="s">
        <v>7406</v>
      </c>
      <c r="H328" t="s">
        <v>172</v>
      </c>
      <c r="I328" t="s">
        <v>10885</v>
      </c>
      <c r="J328">
        <v>6.6</v>
      </c>
      <c r="K328" t="str">
        <f t="shared" si="32"/>
        <v>Average</v>
      </c>
      <c r="L328" s="10">
        <v>218187</v>
      </c>
      <c r="M328" s="10">
        <v>25000000</v>
      </c>
      <c r="N328" s="10">
        <v>215394738</v>
      </c>
      <c r="O328" s="6">
        <f t="shared" si="33"/>
        <v>190394738</v>
      </c>
      <c r="P328" s="10" t="str" cm="1">
        <f t="array" ref="P328">_xlfn.IFS(O328&lt;=0,"Flop",O328&lt;10000000,"Hit",O328&lt;=100000000,"Superhit",O328&gt;100000000,"Blockbuster")</f>
        <v>Blockbuster</v>
      </c>
      <c r="Q328" t="s">
        <v>1157</v>
      </c>
      <c r="R328">
        <v>15</v>
      </c>
      <c r="S328" t="str">
        <f t="shared" si="34"/>
        <v xml:space="preserve">June </v>
      </c>
      <c r="T328" s="12" t="str">
        <f t="shared" si="35"/>
        <v xml:space="preserve"> 1989</v>
      </c>
      <c r="U328" s="8" t="str" cm="1">
        <f t="array" ref="U328">_xlfn.IFS(Q328&lt;1970,"Old is Gold",Q328&lt;=1980,"80's Movies",Q328&lt;=2000,"90's Movies",Q328&lt;=2020,"Mid Rang",Q328&gt;2020,"Latest")</f>
        <v>Latest</v>
      </c>
      <c r="V328" t="s">
        <v>455</v>
      </c>
    </row>
    <row r="329" spans="1:22" x14ac:dyDescent="0.3">
      <c r="A329" t="s">
        <v>1158</v>
      </c>
      <c r="B329" t="s">
        <v>1159</v>
      </c>
      <c r="C329" t="s">
        <v>1159</v>
      </c>
      <c r="D329" s="6">
        <v>122</v>
      </c>
      <c r="E329" s="6" t="str">
        <f t="shared" si="30"/>
        <v>Long</v>
      </c>
      <c r="F329" s="4">
        <f t="shared" si="31"/>
        <v>2.0333333333333332</v>
      </c>
      <c r="G329" s="8" t="s">
        <v>10889</v>
      </c>
      <c r="H329" t="s">
        <v>190</v>
      </c>
      <c r="I329" t="s">
        <v>10896</v>
      </c>
      <c r="J329">
        <v>7.8</v>
      </c>
      <c r="K329" t="str">
        <f t="shared" si="32"/>
        <v>Good</v>
      </c>
      <c r="L329" s="10">
        <v>141539</v>
      </c>
      <c r="M329" s="10">
        <v>18000000</v>
      </c>
      <c r="N329" s="10">
        <v>26979166</v>
      </c>
      <c r="O329" s="6">
        <f t="shared" si="33"/>
        <v>8979166</v>
      </c>
      <c r="P329" s="10" t="str" cm="1">
        <f t="array" ref="P329">_xlfn.IFS(O329&lt;=0,"Flop",O329&lt;10000000,"Hit",O329&lt;=100000000,"Superhit",O329&gt;100000000,"Blockbuster")</f>
        <v>Hit</v>
      </c>
      <c r="Q329" t="s">
        <v>1160</v>
      </c>
      <c r="R329">
        <v>15</v>
      </c>
      <c r="S329" t="str">
        <f t="shared" si="34"/>
        <v xml:space="preserve">December </v>
      </c>
      <c r="T329" s="12" t="str">
        <f t="shared" si="35"/>
        <v xml:space="preserve"> 1989</v>
      </c>
      <c r="U329" s="8" t="str" cm="1">
        <f t="array" ref="U329">_xlfn.IFS(Q329&lt;1970,"Old is Gold",Q329&lt;=1980,"80's Movies",Q329&lt;=2000,"90's Movies",Q329&lt;=2020,"Mid Rang",Q329&gt;2020,"Latest")</f>
        <v>Latest</v>
      </c>
      <c r="V329" t="s">
        <v>1161</v>
      </c>
    </row>
    <row r="330" spans="1:22" x14ac:dyDescent="0.3">
      <c r="A330" t="s">
        <v>1162</v>
      </c>
      <c r="B330" t="s">
        <v>1163</v>
      </c>
      <c r="C330" t="s">
        <v>1163</v>
      </c>
      <c r="D330" s="6">
        <v>103</v>
      </c>
      <c r="E330" s="6" t="str">
        <f t="shared" si="30"/>
        <v>Medium</v>
      </c>
      <c r="F330" s="4">
        <f t="shared" si="31"/>
        <v>1.7166666666666666</v>
      </c>
      <c r="G330" s="8" t="s">
        <v>172</v>
      </c>
      <c r="H330" t="s">
        <v>10891</v>
      </c>
      <c r="I330" t="s">
        <v>10899</v>
      </c>
      <c r="J330">
        <v>7.2</v>
      </c>
      <c r="K330" t="str">
        <f t="shared" si="32"/>
        <v>Good</v>
      </c>
      <c r="L330" s="10">
        <v>112822</v>
      </c>
      <c r="M330" s="10">
        <v>3000000</v>
      </c>
      <c r="N330" s="10">
        <v>1163969</v>
      </c>
      <c r="O330" s="6">
        <f t="shared" si="33"/>
        <v>-1836031</v>
      </c>
      <c r="P330" s="10" t="str" cm="1">
        <f t="array" ref="P330">_xlfn.IFS(O330&lt;=0,"Flop",O330&lt;10000000,"Hit",O330&lt;=100000000,"Superhit",O330&gt;100000000,"Blockbuster")</f>
        <v>Flop</v>
      </c>
      <c r="Q330" t="s">
        <v>1164</v>
      </c>
      <c r="R330">
        <v>24</v>
      </c>
      <c r="S330" t="str">
        <f t="shared" si="34"/>
        <v xml:space="preserve">October </v>
      </c>
      <c r="T330" s="12" t="str">
        <f t="shared" si="35"/>
        <v xml:space="preserve"> 1988</v>
      </c>
      <c r="U330" s="8" t="str" cm="1">
        <f t="array" ref="U330">_xlfn.IFS(Q330&lt;1970,"Old is Gold",Q330&lt;=1980,"80's Movies",Q330&lt;=2000,"90's Movies",Q330&lt;=2020,"Mid Rang",Q330&gt;2020,"Latest")</f>
        <v>Latest</v>
      </c>
      <c r="V330" t="s">
        <v>1165</v>
      </c>
    </row>
    <row r="331" spans="1:22" x14ac:dyDescent="0.3">
      <c r="A331" t="s">
        <v>1166</v>
      </c>
      <c r="B331" t="s">
        <v>1167</v>
      </c>
      <c r="C331" t="s">
        <v>1167</v>
      </c>
      <c r="D331" s="6">
        <v>93</v>
      </c>
      <c r="E331" s="6" t="str">
        <f t="shared" si="30"/>
        <v>Medium</v>
      </c>
      <c r="F331" s="4">
        <f t="shared" si="31"/>
        <v>1.55</v>
      </c>
      <c r="G331" s="8" t="s">
        <v>10887</v>
      </c>
      <c r="H331" t="s">
        <v>172</v>
      </c>
      <c r="I331" t="s">
        <v>10892</v>
      </c>
      <c r="J331">
        <v>6.4</v>
      </c>
      <c r="K331" t="str">
        <f t="shared" si="32"/>
        <v>Average</v>
      </c>
      <c r="L331" s="10">
        <v>163136</v>
      </c>
      <c r="M331" s="10">
        <v>18000000</v>
      </c>
      <c r="N331" s="10">
        <v>222724172</v>
      </c>
      <c r="O331" s="6">
        <f t="shared" si="33"/>
        <v>204724172</v>
      </c>
      <c r="P331" s="10" t="str" cm="1">
        <f t="array" ref="P331">_xlfn.IFS(O331&lt;=0,"Flop",O331&lt;10000000,"Hit",O331&lt;=100000000,"Superhit",O331&gt;100000000,"Blockbuster")</f>
        <v>Blockbuster</v>
      </c>
      <c r="Q331">
        <v>1989</v>
      </c>
      <c r="S331" t="e">
        <f t="shared" si="34"/>
        <v>#VALUE!</v>
      </c>
      <c r="T331" s="12" t="str">
        <f t="shared" si="35"/>
        <v>1989</v>
      </c>
      <c r="U331" s="8" t="str" cm="1">
        <f t="array" ref="U331">_xlfn.IFS(Q331&lt;1970,"Old is Gold",Q331&lt;=1980,"80's Movies",Q331&lt;=2000,"90's Movies",Q331&lt;=2020,"Mid Rang",Q331&gt;2020,"Latest")</f>
        <v>90's Movies</v>
      </c>
      <c r="V331" t="s">
        <v>1168</v>
      </c>
    </row>
    <row r="332" spans="1:22" x14ac:dyDescent="0.3">
      <c r="A332" t="s">
        <v>1169</v>
      </c>
      <c r="B332" t="s">
        <v>1170</v>
      </c>
      <c r="C332" t="s">
        <v>1170</v>
      </c>
      <c r="D332" s="6">
        <v>127</v>
      </c>
      <c r="E332" s="6" t="str">
        <f t="shared" si="30"/>
        <v>Long</v>
      </c>
      <c r="F332" s="4">
        <f t="shared" si="31"/>
        <v>2.1166666666666667</v>
      </c>
      <c r="G332" s="8" t="s">
        <v>7406</v>
      </c>
      <c r="H332" t="s">
        <v>10887</v>
      </c>
      <c r="I332" t="s">
        <v>10899</v>
      </c>
      <c r="J332">
        <v>8.1999999999999993</v>
      </c>
      <c r="K332" t="str">
        <f t="shared" si="32"/>
        <v>Excellent</v>
      </c>
      <c r="L332" s="10">
        <v>795511</v>
      </c>
      <c r="M332" s="10">
        <v>48000000</v>
      </c>
      <c r="N332" s="10">
        <v>474171806</v>
      </c>
      <c r="O332" s="6">
        <f t="shared" si="33"/>
        <v>426171806</v>
      </c>
      <c r="P332" s="10" t="str" cm="1">
        <f t="array" ref="P332">_xlfn.IFS(O332&lt;=0,"Flop",O332&lt;10000000,"Hit",O332&lt;=100000000,"Superhit",O332&gt;100000000,"Blockbuster")</f>
        <v>Blockbuster</v>
      </c>
      <c r="Q332" t="s">
        <v>1171</v>
      </c>
      <c r="R332">
        <v>24</v>
      </c>
      <c r="S332" t="str">
        <f t="shared" si="34"/>
        <v xml:space="preserve">May </v>
      </c>
      <c r="T332" s="12" t="str">
        <f t="shared" si="35"/>
        <v xml:space="preserve"> 1989</v>
      </c>
      <c r="U332" s="8" t="str" cm="1">
        <f t="array" ref="U332">_xlfn.IFS(Q332&lt;1970,"Old is Gold",Q332&lt;=1980,"80's Movies",Q332&lt;=2000,"90's Movies",Q332&lt;=2020,"Mid Rang",Q332&gt;2020,"Latest")</f>
        <v>Latest</v>
      </c>
      <c r="V332" t="s">
        <v>183</v>
      </c>
    </row>
    <row r="333" spans="1:22" x14ac:dyDescent="0.3">
      <c r="A333" t="s">
        <v>1172</v>
      </c>
      <c r="B333" t="s">
        <v>1173</v>
      </c>
      <c r="C333" t="s">
        <v>1173</v>
      </c>
      <c r="D333" s="6">
        <v>97</v>
      </c>
      <c r="E333" s="6" t="str">
        <f t="shared" si="30"/>
        <v>Medium</v>
      </c>
      <c r="F333" s="4">
        <f t="shared" si="31"/>
        <v>1.6166666666666667</v>
      </c>
      <c r="G333" s="8" t="s">
        <v>7406</v>
      </c>
      <c r="H333" t="s">
        <v>10897</v>
      </c>
      <c r="I333" t="s">
        <v>5170</v>
      </c>
      <c r="J333">
        <v>6.4</v>
      </c>
      <c r="K333" t="str">
        <f t="shared" si="32"/>
        <v>Average</v>
      </c>
      <c r="L333" s="10">
        <v>59435</v>
      </c>
      <c r="M333" s="10">
        <v>1500000</v>
      </c>
      <c r="N333" s="10">
        <v>14697005</v>
      </c>
      <c r="O333" s="6">
        <f t="shared" si="33"/>
        <v>13197005</v>
      </c>
      <c r="P333" s="10" t="str" cm="1">
        <f t="array" ref="P333">_xlfn.IFS(O333&lt;=0,"Flop",O333&lt;10000000,"Hit",O333&lt;=100000000,"Superhit",O333&gt;100000000,"Blockbuster")</f>
        <v>Superhit</v>
      </c>
      <c r="Q333">
        <v>1989</v>
      </c>
      <c r="S333" t="e">
        <f t="shared" si="34"/>
        <v>#VALUE!</v>
      </c>
      <c r="T333" s="12" t="str">
        <f t="shared" si="35"/>
        <v>1989</v>
      </c>
      <c r="U333" s="8" t="str" cm="1">
        <f t="array" ref="U333">_xlfn.IFS(Q333&lt;1970,"Old is Gold",Q333&lt;=1980,"80's Movies",Q333&lt;=2000,"90's Movies",Q333&lt;=2020,"Mid Rang",Q333&gt;2020,"Latest")</f>
        <v>90's Movies</v>
      </c>
      <c r="V333" t="s">
        <v>1174</v>
      </c>
    </row>
    <row r="334" spans="1:22" x14ac:dyDescent="0.3">
      <c r="A334" t="s">
        <v>1175</v>
      </c>
      <c r="B334" t="s">
        <v>1176</v>
      </c>
      <c r="C334" t="s">
        <v>1176</v>
      </c>
      <c r="D334" s="6">
        <v>114</v>
      </c>
      <c r="E334" s="6" t="str">
        <f t="shared" si="30"/>
        <v>Medium</v>
      </c>
      <c r="F334" s="4">
        <f t="shared" si="31"/>
        <v>1.9</v>
      </c>
      <c r="G334" s="8" t="s">
        <v>7406</v>
      </c>
      <c r="H334" t="s">
        <v>10891</v>
      </c>
      <c r="I334" t="s">
        <v>5170</v>
      </c>
      <c r="J334">
        <v>7.3</v>
      </c>
      <c r="K334" t="str">
        <f t="shared" si="32"/>
        <v>Good</v>
      </c>
      <c r="L334" s="10">
        <v>185136</v>
      </c>
      <c r="M334" s="10">
        <v>28000000</v>
      </c>
      <c r="N334" s="10">
        <v>227853986</v>
      </c>
      <c r="O334" s="6">
        <f t="shared" si="33"/>
        <v>199853986</v>
      </c>
      <c r="P334" s="10" t="str" cm="1">
        <f t="array" ref="P334">_xlfn.IFS(O334&lt;=0,"Flop",O334&lt;10000000,"Hit",O334&lt;=100000000,"Superhit",O334&gt;100000000,"Blockbuster")</f>
        <v>Blockbuster</v>
      </c>
      <c r="Q334" t="s">
        <v>1177</v>
      </c>
      <c r="R334">
        <v>5</v>
      </c>
      <c r="S334" t="str">
        <f t="shared" si="34"/>
        <v xml:space="preserve">July </v>
      </c>
      <c r="T334" s="12" t="str">
        <f t="shared" si="35"/>
        <v xml:space="preserve"> 1989</v>
      </c>
      <c r="U334" s="8" t="str" cm="1">
        <f t="array" ref="U334">_xlfn.IFS(Q334&lt;1970,"Old is Gold",Q334&lt;=1980,"80's Movies",Q334&lt;=2000,"90's Movies",Q334&lt;=2020,"Mid Rang",Q334&gt;2020,"Latest")</f>
        <v>Latest</v>
      </c>
      <c r="V334" t="s">
        <v>231</v>
      </c>
    </row>
    <row r="335" spans="1:22" x14ac:dyDescent="0.3">
      <c r="A335" t="s">
        <v>1178</v>
      </c>
      <c r="B335" t="s">
        <v>1179</v>
      </c>
      <c r="C335" t="s">
        <v>1179</v>
      </c>
      <c r="D335" s="6">
        <v>133</v>
      </c>
      <c r="E335" s="6" t="str">
        <f t="shared" si="30"/>
        <v>Long</v>
      </c>
      <c r="F335" s="4">
        <f t="shared" si="31"/>
        <v>2.2166666666666668</v>
      </c>
      <c r="G335" s="8" t="s">
        <v>7406</v>
      </c>
      <c r="H335" t="s">
        <v>10887</v>
      </c>
      <c r="I335" t="s">
        <v>5170</v>
      </c>
      <c r="J335">
        <v>6.6</v>
      </c>
      <c r="K335" t="str">
        <f t="shared" si="32"/>
        <v>Average</v>
      </c>
      <c r="L335" s="10">
        <v>109989</v>
      </c>
      <c r="M335" s="10">
        <v>32000000</v>
      </c>
      <c r="N335" s="10">
        <v>156167015</v>
      </c>
      <c r="O335" s="6">
        <f t="shared" si="33"/>
        <v>124167015</v>
      </c>
      <c r="P335" s="10" t="str" cm="1">
        <f t="array" ref="P335">_xlfn.IFS(O335&lt;=0,"Flop",O335&lt;10000000,"Hit",O335&lt;=100000000,"Superhit",O335&gt;100000000,"Blockbuster")</f>
        <v>Blockbuster</v>
      </c>
      <c r="Q335" t="s">
        <v>1180</v>
      </c>
      <c r="R335">
        <v>13</v>
      </c>
      <c r="S335" t="str">
        <f t="shared" si="34"/>
        <v xml:space="preserve">June </v>
      </c>
      <c r="T335" s="12" t="str">
        <f t="shared" si="35"/>
        <v xml:space="preserve"> 1989</v>
      </c>
      <c r="U335" s="8" t="str" cm="1">
        <f t="array" ref="U335">_xlfn.IFS(Q335&lt;1970,"Old is Gold",Q335&lt;=1980,"80's Movies",Q335&lt;=2000,"90's Movies",Q335&lt;=2020,"Mid Rang",Q335&gt;2020,"Latest")</f>
        <v>Latest</v>
      </c>
      <c r="V335" t="s">
        <v>429</v>
      </c>
    </row>
    <row r="336" spans="1:22" x14ac:dyDescent="0.3">
      <c r="A336" t="s">
        <v>1181</v>
      </c>
      <c r="B336" t="s">
        <v>1182</v>
      </c>
      <c r="C336" t="s">
        <v>1182</v>
      </c>
      <c r="D336" s="6">
        <v>83</v>
      </c>
      <c r="E336" s="6" t="str">
        <f t="shared" si="30"/>
        <v>Short</v>
      </c>
      <c r="F336" s="4">
        <f t="shared" si="31"/>
        <v>1.3833333333333333</v>
      </c>
      <c r="G336" s="8" t="s">
        <v>10887</v>
      </c>
      <c r="H336" t="s">
        <v>10888</v>
      </c>
      <c r="I336" t="s">
        <v>10892</v>
      </c>
      <c r="J336">
        <v>7.6</v>
      </c>
      <c r="K336" t="str">
        <f t="shared" si="32"/>
        <v>Good</v>
      </c>
      <c r="L336" s="10">
        <v>284763</v>
      </c>
      <c r="M336" s="10">
        <v>40000000</v>
      </c>
      <c r="N336" s="10">
        <v>211343479</v>
      </c>
      <c r="O336" s="6">
        <f t="shared" si="33"/>
        <v>171343479</v>
      </c>
      <c r="P336" s="10" t="str" cm="1">
        <f t="array" ref="P336">_xlfn.IFS(O336&lt;=0,"Flop",O336&lt;10000000,"Hit",O336&lt;=100000000,"Superhit",O336&gt;100000000,"Blockbuster")</f>
        <v>Blockbuster</v>
      </c>
      <c r="Q336" t="s">
        <v>1183</v>
      </c>
      <c r="R336">
        <v>13</v>
      </c>
      <c r="S336" t="str">
        <f t="shared" si="34"/>
        <v xml:space="preserve">November </v>
      </c>
      <c r="T336" s="12" t="str">
        <f t="shared" si="35"/>
        <v xml:space="preserve"> 1989</v>
      </c>
      <c r="U336" s="8" t="str" cm="1">
        <f t="array" ref="U336">_xlfn.IFS(Q336&lt;1970,"Old is Gold",Q336&lt;=1980,"80's Movies",Q336&lt;=2000,"90's Movies",Q336&lt;=2020,"Mid Rang",Q336&gt;2020,"Latest")</f>
        <v>Latest</v>
      </c>
      <c r="V336" t="s">
        <v>1184</v>
      </c>
    </row>
    <row r="337" spans="1:22" x14ac:dyDescent="0.3">
      <c r="A337" t="s">
        <v>1185</v>
      </c>
      <c r="B337" t="s">
        <v>1186</v>
      </c>
      <c r="C337" t="s">
        <v>1186</v>
      </c>
      <c r="D337" s="6">
        <v>93</v>
      </c>
      <c r="E337" s="6" t="str">
        <f t="shared" si="30"/>
        <v>Medium</v>
      </c>
      <c r="F337" s="4">
        <f t="shared" si="31"/>
        <v>1.55</v>
      </c>
      <c r="G337" s="8" t="s">
        <v>172</v>
      </c>
      <c r="H337" t="s">
        <v>10899</v>
      </c>
      <c r="I337" t="s">
        <v>10899</v>
      </c>
      <c r="J337">
        <v>5.9</v>
      </c>
      <c r="K337" t="str">
        <f t="shared" si="32"/>
        <v>Poor</v>
      </c>
      <c r="L337" s="10">
        <v>85823</v>
      </c>
      <c r="M337" s="10">
        <v>7500000</v>
      </c>
      <c r="N337" s="10">
        <v>296999813</v>
      </c>
      <c r="O337" s="6">
        <f t="shared" si="33"/>
        <v>289499813</v>
      </c>
      <c r="P337" s="10" t="str" cm="1">
        <f t="array" ref="P337">_xlfn.IFS(O337&lt;=0,"Flop",O337&lt;10000000,"Hit",O337&lt;=100000000,"Superhit",O337&gt;100000000,"Blockbuster")</f>
        <v>Blockbuster</v>
      </c>
      <c r="Q337" t="s">
        <v>1139</v>
      </c>
      <c r="R337">
        <v>12</v>
      </c>
      <c r="S337" t="str">
        <f t="shared" si="34"/>
        <v xml:space="preserve">October </v>
      </c>
      <c r="T337" s="12" t="str">
        <f t="shared" si="35"/>
        <v xml:space="preserve"> 1989</v>
      </c>
      <c r="U337" s="8" t="str" cm="1">
        <f t="array" ref="U337">_xlfn.IFS(Q337&lt;1970,"Old is Gold",Q337&lt;=1980,"80's Movies",Q337&lt;=2000,"90's Movies",Q337&lt;=2020,"Mid Rang",Q337&gt;2020,"Latest")</f>
        <v>Latest</v>
      </c>
      <c r="V337" t="s">
        <v>487</v>
      </c>
    </row>
    <row r="338" spans="1:22" x14ac:dyDescent="0.3">
      <c r="A338" t="s">
        <v>1187</v>
      </c>
      <c r="B338" t="s">
        <v>1188</v>
      </c>
      <c r="C338" t="s">
        <v>1188</v>
      </c>
      <c r="D338" s="6">
        <v>97</v>
      </c>
      <c r="E338" s="6" t="str">
        <f t="shared" si="30"/>
        <v>Medium</v>
      </c>
      <c r="F338" s="4">
        <f t="shared" si="31"/>
        <v>1.6166666666666667</v>
      </c>
      <c r="G338" s="8" t="s">
        <v>172</v>
      </c>
      <c r="H338" t="s">
        <v>10899</v>
      </c>
      <c r="I338" t="s">
        <v>10899</v>
      </c>
      <c r="J338">
        <v>7.5</v>
      </c>
      <c r="K338" t="str">
        <f t="shared" si="32"/>
        <v>Good</v>
      </c>
      <c r="L338" s="10">
        <v>206550</v>
      </c>
      <c r="M338" s="10">
        <v>28000000</v>
      </c>
      <c r="N338" s="10">
        <v>74534399</v>
      </c>
      <c r="O338" s="6">
        <f t="shared" si="33"/>
        <v>46534399</v>
      </c>
      <c r="P338" s="10" t="str" cm="1">
        <f t="array" ref="P338">_xlfn.IFS(O338&lt;=0,"Flop",O338&lt;10000000,"Hit",O338&lt;=100000000,"Superhit",O338&gt;100000000,"Blockbuster")</f>
        <v>Superhit</v>
      </c>
      <c r="Q338" t="s">
        <v>1189</v>
      </c>
      <c r="R338">
        <v>30</v>
      </c>
      <c r="S338" t="str">
        <f t="shared" si="34"/>
        <v xml:space="preserve">November </v>
      </c>
      <c r="T338" s="12" t="str">
        <f t="shared" si="35"/>
        <v xml:space="preserve"> 1989</v>
      </c>
      <c r="U338" s="8" t="str" cm="1">
        <f t="array" ref="U338">_xlfn.IFS(Q338&lt;1970,"Old is Gold",Q338&lt;=1980,"80's Movies",Q338&lt;=2000,"90's Movies",Q338&lt;=2020,"Mid Rang",Q338&gt;2020,"Latest")</f>
        <v>Latest</v>
      </c>
      <c r="V338" t="s">
        <v>1190</v>
      </c>
    </row>
    <row r="339" spans="1:22" x14ac:dyDescent="0.3">
      <c r="A339" t="s">
        <v>1191</v>
      </c>
      <c r="B339" t="s">
        <v>1192</v>
      </c>
      <c r="C339" t="s">
        <v>1192</v>
      </c>
      <c r="D339" s="6">
        <v>124</v>
      </c>
      <c r="E339" s="6" t="str">
        <f t="shared" si="30"/>
        <v>Long</v>
      </c>
      <c r="F339" s="4">
        <f t="shared" si="31"/>
        <v>2.0666666666666669</v>
      </c>
      <c r="G339" s="8" t="s">
        <v>172</v>
      </c>
      <c r="H339" t="s">
        <v>190</v>
      </c>
      <c r="I339" t="s">
        <v>10899</v>
      </c>
      <c r="J339">
        <v>7.1</v>
      </c>
      <c r="K339" t="str">
        <f t="shared" si="32"/>
        <v>Good</v>
      </c>
      <c r="L339" s="10">
        <v>53613</v>
      </c>
      <c r="M339" s="10">
        <v>20000000</v>
      </c>
      <c r="N339" s="10">
        <v>126297830</v>
      </c>
      <c r="O339" s="6">
        <f t="shared" si="33"/>
        <v>106297830</v>
      </c>
      <c r="P339" s="10" t="str" cm="1">
        <f t="array" ref="P339">_xlfn.IFS(O339&lt;=0,"Flop",O339&lt;10000000,"Hit",O339&lt;=100000000,"Superhit",O339&gt;100000000,"Blockbuster")</f>
        <v>Blockbuster</v>
      </c>
      <c r="Q339" t="s">
        <v>1193</v>
      </c>
      <c r="R339">
        <v>31</v>
      </c>
      <c r="S339" t="str">
        <f t="shared" si="34"/>
        <v xml:space="preserve">July </v>
      </c>
      <c r="T339" s="12" t="str">
        <f t="shared" si="35"/>
        <v xml:space="preserve"> 1989</v>
      </c>
      <c r="U339" s="8" t="str" cm="1">
        <f t="array" ref="U339">_xlfn.IFS(Q339&lt;1970,"Old is Gold",Q339&lt;=1980,"80's Movies",Q339&lt;=2000,"90's Movies",Q339&lt;=2020,"Mid Rang",Q339&gt;2020,"Latest")</f>
        <v>Latest</v>
      </c>
      <c r="V339" t="s">
        <v>676</v>
      </c>
    </row>
    <row r="340" spans="1:22" x14ac:dyDescent="0.3">
      <c r="A340" t="s">
        <v>1194</v>
      </c>
      <c r="B340" t="s">
        <v>1195</v>
      </c>
      <c r="C340" t="s">
        <v>1195</v>
      </c>
      <c r="D340" s="6">
        <v>103</v>
      </c>
      <c r="E340" s="6" t="str">
        <f t="shared" si="30"/>
        <v>Medium</v>
      </c>
      <c r="F340" s="4">
        <f t="shared" si="31"/>
        <v>1.7166666666666666</v>
      </c>
      <c r="G340" s="8" t="s">
        <v>10885</v>
      </c>
      <c r="H340" t="s">
        <v>105</v>
      </c>
      <c r="I340" t="s">
        <v>5170</v>
      </c>
      <c r="J340">
        <v>6.5</v>
      </c>
      <c r="K340" t="str">
        <f t="shared" si="32"/>
        <v>Average</v>
      </c>
      <c r="L340" s="10">
        <v>112695</v>
      </c>
      <c r="M340" s="10">
        <v>11500000</v>
      </c>
      <c r="N340" s="10">
        <v>57470138</v>
      </c>
      <c r="O340" s="6">
        <f t="shared" si="33"/>
        <v>45970138</v>
      </c>
      <c r="P340" s="10" t="str" cm="1">
        <f t="array" ref="P340">_xlfn.IFS(O340&lt;=0,"Flop",O340&lt;10000000,"Hit",O340&lt;=100000000,"Superhit",O340&gt;100000000,"Blockbuster")</f>
        <v>Superhit</v>
      </c>
      <c r="Q340" t="s">
        <v>1153</v>
      </c>
      <c r="R340">
        <v>21</v>
      </c>
      <c r="S340" t="str">
        <f t="shared" si="34"/>
        <v xml:space="preserve">April </v>
      </c>
      <c r="T340" s="12" t="str">
        <f t="shared" si="35"/>
        <v xml:space="preserve"> 1989</v>
      </c>
      <c r="U340" s="8" t="str" cm="1">
        <f t="array" ref="U340">_xlfn.IFS(Q340&lt;1970,"Old is Gold",Q340&lt;=1980,"80's Movies",Q340&lt;=2000,"90's Movies",Q340&lt;=2020,"Mid Rang",Q340&gt;2020,"Latest")</f>
        <v>Latest</v>
      </c>
      <c r="V340" t="s">
        <v>1196</v>
      </c>
    </row>
    <row r="341" spans="1:22" x14ac:dyDescent="0.3">
      <c r="A341" t="s">
        <v>1197</v>
      </c>
      <c r="B341" t="s">
        <v>1198</v>
      </c>
      <c r="C341" t="s">
        <v>1198</v>
      </c>
      <c r="D341" s="6">
        <v>114</v>
      </c>
      <c r="E341" s="6" t="str">
        <f t="shared" si="30"/>
        <v>Medium</v>
      </c>
      <c r="F341" s="4">
        <f t="shared" si="31"/>
        <v>1.9</v>
      </c>
      <c r="G341" s="8" t="s">
        <v>7406</v>
      </c>
      <c r="H341" t="s">
        <v>5170</v>
      </c>
      <c r="I341" t="s">
        <v>10899</v>
      </c>
      <c r="J341">
        <v>6.7</v>
      </c>
      <c r="K341" t="str">
        <f t="shared" si="32"/>
        <v>Average</v>
      </c>
      <c r="L341" s="10">
        <v>82787</v>
      </c>
      <c r="M341" s="10">
        <v>17000000</v>
      </c>
      <c r="N341" s="10">
        <v>30050028</v>
      </c>
      <c r="O341" s="6">
        <f t="shared" si="33"/>
        <v>13050028</v>
      </c>
      <c r="P341" s="10" t="str" cm="1">
        <f t="array" ref="P341">_xlfn.IFS(O341&lt;=0,"Flop",O341&lt;10000000,"Hit",O341&lt;=100000000,"Superhit",O341&gt;100000000,"Blockbuster")</f>
        <v>Superhit</v>
      </c>
      <c r="Q341" t="s">
        <v>1145</v>
      </c>
      <c r="R341">
        <v>19</v>
      </c>
      <c r="S341" t="str">
        <f t="shared" si="34"/>
        <v xml:space="preserve">May </v>
      </c>
      <c r="T341" s="12" t="str">
        <f t="shared" si="35"/>
        <v xml:space="preserve"> 1989</v>
      </c>
      <c r="U341" s="8" t="str" cm="1">
        <f t="array" ref="U341">_xlfn.IFS(Q341&lt;1970,"Old is Gold",Q341&lt;=1980,"80's Movies",Q341&lt;=2000,"90's Movies",Q341&lt;=2020,"Mid Rang",Q341&gt;2020,"Latest")</f>
        <v>Latest</v>
      </c>
      <c r="V341" t="s">
        <v>1199</v>
      </c>
    </row>
    <row r="342" spans="1:22" x14ac:dyDescent="0.3">
      <c r="A342" t="s">
        <v>1200</v>
      </c>
      <c r="B342" t="s">
        <v>1201</v>
      </c>
      <c r="C342" t="s">
        <v>1201</v>
      </c>
      <c r="D342" s="6">
        <v>103</v>
      </c>
      <c r="E342" s="6" t="str">
        <f t="shared" si="30"/>
        <v>Medium</v>
      </c>
      <c r="F342" s="4">
        <f t="shared" si="31"/>
        <v>1.7166666666666666</v>
      </c>
      <c r="G342" s="8" t="s">
        <v>172</v>
      </c>
      <c r="H342" t="s">
        <v>10891</v>
      </c>
      <c r="I342" t="s">
        <v>10899</v>
      </c>
      <c r="J342">
        <v>6.8</v>
      </c>
      <c r="K342" t="str">
        <f t="shared" si="32"/>
        <v>Average</v>
      </c>
      <c r="L342" s="10">
        <v>57149</v>
      </c>
      <c r="M342" s="10">
        <v>18000000</v>
      </c>
      <c r="N342" s="10">
        <v>46908987</v>
      </c>
      <c r="O342" s="6">
        <f t="shared" si="33"/>
        <v>28908987</v>
      </c>
      <c r="P342" s="10" t="str" cm="1">
        <f t="array" ref="P342">_xlfn.IFS(O342&lt;=0,"Flop",O342&lt;10000000,"Hit",O342&lt;=100000000,"Superhit",O342&gt;100000000,"Blockbuster")</f>
        <v>Superhit</v>
      </c>
      <c r="Q342" t="s">
        <v>1202</v>
      </c>
      <c r="R342">
        <v>12</v>
      </c>
      <c r="S342" t="str">
        <f t="shared" si="34"/>
        <v xml:space="preserve">May </v>
      </c>
      <c r="T342" s="12" t="str">
        <f t="shared" si="35"/>
        <v xml:space="preserve"> 1989</v>
      </c>
      <c r="U342" s="8" t="str" cm="1">
        <f t="array" ref="U342">_xlfn.IFS(Q342&lt;1970,"Old is Gold",Q342&lt;=1980,"80's Movies",Q342&lt;=2000,"90's Movies",Q342&lt;=2020,"Mid Rang",Q342&gt;2020,"Latest")</f>
        <v>Latest</v>
      </c>
      <c r="V342" t="s">
        <v>1203</v>
      </c>
    </row>
    <row r="343" spans="1:22" x14ac:dyDescent="0.3">
      <c r="A343" t="s">
        <v>1204</v>
      </c>
      <c r="B343" t="s">
        <v>1205</v>
      </c>
      <c r="C343" t="s">
        <v>1205</v>
      </c>
      <c r="D343" s="6">
        <v>107</v>
      </c>
      <c r="E343" s="6" t="str">
        <f t="shared" si="30"/>
        <v>Medium</v>
      </c>
      <c r="F343" s="4">
        <f t="shared" si="31"/>
        <v>1.7833333333333334</v>
      </c>
      <c r="G343" s="8" t="s">
        <v>7406</v>
      </c>
      <c r="H343" t="s">
        <v>10887</v>
      </c>
      <c r="I343" t="s">
        <v>10885</v>
      </c>
      <c r="J343">
        <v>5.5</v>
      </c>
      <c r="K343" t="str">
        <f t="shared" si="32"/>
        <v>Poor</v>
      </c>
      <c r="L343" s="10">
        <v>63163</v>
      </c>
      <c r="M343" s="10">
        <v>27800000</v>
      </c>
      <c r="N343" s="10">
        <v>52210049</v>
      </c>
      <c r="O343" s="6">
        <f t="shared" si="33"/>
        <v>24410049</v>
      </c>
      <c r="P343" s="10" t="str" cm="1">
        <f t="array" ref="P343">_xlfn.IFS(O343&lt;=0,"Flop",O343&lt;10000000,"Hit",O343&lt;=100000000,"Superhit",O343&gt;100000000,"Blockbuster")</f>
        <v>Superhit</v>
      </c>
      <c r="Q343" t="s">
        <v>1206</v>
      </c>
      <c r="R343">
        <v>9</v>
      </c>
      <c r="S343" t="str">
        <f t="shared" si="34"/>
        <v xml:space="preserve">June </v>
      </c>
      <c r="T343" s="12" t="str">
        <f t="shared" si="35"/>
        <v xml:space="preserve"> 1989</v>
      </c>
      <c r="U343" s="8" t="str" cm="1">
        <f t="array" ref="U343">_xlfn.IFS(Q343&lt;1970,"Old is Gold",Q343&lt;=1980,"80's Movies",Q343&lt;=2000,"90's Movies",Q343&lt;=2020,"Mid Rang",Q343&gt;2020,"Latest")</f>
        <v>Latest</v>
      </c>
      <c r="V343" t="s">
        <v>1207</v>
      </c>
    </row>
    <row r="344" spans="1:22" x14ac:dyDescent="0.3">
      <c r="A344" t="s">
        <v>1208</v>
      </c>
      <c r="B344" t="s">
        <v>1209</v>
      </c>
      <c r="C344" t="s">
        <v>1209</v>
      </c>
      <c r="D344" s="6">
        <v>117</v>
      </c>
      <c r="E344" s="6" t="str">
        <f t="shared" si="30"/>
        <v>Medium</v>
      </c>
      <c r="F344" s="4">
        <f t="shared" si="31"/>
        <v>1.95</v>
      </c>
      <c r="G344" s="8" t="s">
        <v>172</v>
      </c>
      <c r="H344" t="s">
        <v>190</v>
      </c>
      <c r="I344" t="s">
        <v>10886</v>
      </c>
      <c r="J344">
        <v>7.3</v>
      </c>
      <c r="K344" t="str">
        <f t="shared" si="32"/>
        <v>Good</v>
      </c>
      <c r="L344" s="10">
        <v>61194</v>
      </c>
      <c r="M344" s="10">
        <v>15000000</v>
      </c>
      <c r="N344" s="10">
        <v>96759512</v>
      </c>
      <c r="O344" s="6">
        <f t="shared" si="33"/>
        <v>81759512</v>
      </c>
      <c r="P344" s="10" t="str" cm="1">
        <f t="array" ref="P344">_xlfn.IFS(O344&lt;=0,"Flop",O344&lt;10000000,"Hit",O344&lt;=100000000,"Superhit",O344&gt;100000000,"Blockbuster")</f>
        <v>Superhit</v>
      </c>
      <c r="Q344" t="s">
        <v>1210</v>
      </c>
      <c r="R344">
        <v>5</v>
      </c>
      <c r="S344" t="str">
        <f t="shared" si="34"/>
        <v xml:space="preserve">November </v>
      </c>
      <c r="T344" s="12" t="str">
        <f t="shared" si="35"/>
        <v xml:space="preserve"> 1989</v>
      </c>
      <c r="U344" s="8" t="str" cm="1">
        <f t="array" ref="U344">_xlfn.IFS(Q344&lt;1970,"Old is Gold",Q344&lt;=1980,"80's Movies",Q344&lt;=2000,"90's Movies",Q344&lt;=2020,"Mid Rang",Q344&gt;2020,"Latest")</f>
        <v>Latest</v>
      </c>
      <c r="V344" t="s">
        <v>617</v>
      </c>
    </row>
    <row r="345" spans="1:22" x14ac:dyDescent="0.3">
      <c r="A345" t="s">
        <v>1211</v>
      </c>
      <c r="B345" t="s">
        <v>1212</v>
      </c>
      <c r="C345" t="s">
        <v>1212</v>
      </c>
      <c r="D345" s="6">
        <v>104</v>
      </c>
      <c r="E345" s="6" t="str">
        <f t="shared" si="30"/>
        <v>Medium</v>
      </c>
      <c r="F345" s="4">
        <f t="shared" si="31"/>
        <v>1.7333333333333334</v>
      </c>
      <c r="G345" s="8" t="s">
        <v>7406</v>
      </c>
      <c r="H345" t="s">
        <v>172</v>
      </c>
      <c r="I345" t="s">
        <v>10891</v>
      </c>
      <c r="J345">
        <v>6.4</v>
      </c>
      <c r="K345" t="str">
        <f t="shared" si="32"/>
        <v>Average</v>
      </c>
      <c r="L345" s="10">
        <v>111336</v>
      </c>
      <c r="M345" s="10">
        <v>55000000</v>
      </c>
      <c r="N345" s="10">
        <v>63408614</v>
      </c>
      <c r="O345" s="6">
        <f t="shared" si="33"/>
        <v>8408614</v>
      </c>
      <c r="P345" s="10" t="str" cm="1">
        <f t="array" ref="P345">_xlfn.IFS(O345&lt;=0,"Flop",O345&lt;10000000,"Hit",O345&lt;=100000000,"Superhit",O345&gt;100000000,"Blockbuster")</f>
        <v>Hit</v>
      </c>
      <c r="Q345" t="s">
        <v>1213</v>
      </c>
      <c r="R345">
        <v>22</v>
      </c>
      <c r="S345" t="str">
        <f t="shared" si="34"/>
        <v xml:space="preserve">December </v>
      </c>
      <c r="T345" s="12" t="str">
        <f t="shared" si="35"/>
        <v xml:space="preserve"> 1989</v>
      </c>
      <c r="U345" s="8" t="str" cm="1">
        <f t="array" ref="U345">_xlfn.IFS(Q345&lt;1970,"Old is Gold",Q345&lt;=1980,"80's Movies",Q345&lt;=2000,"90's Movies",Q345&lt;=2020,"Mid Rang",Q345&gt;2020,"Latest")</f>
        <v>Latest</v>
      </c>
      <c r="V345" t="s">
        <v>1214</v>
      </c>
    </row>
    <row r="346" spans="1:22" x14ac:dyDescent="0.3">
      <c r="A346" t="s">
        <v>1215</v>
      </c>
      <c r="B346" t="s">
        <v>1216</v>
      </c>
      <c r="C346" t="s">
        <v>1216</v>
      </c>
      <c r="D346" s="6">
        <v>97</v>
      </c>
      <c r="E346" s="6" t="str">
        <f t="shared" si="30"/>
        <v>Medium</v>
      </c>
      <c r="F346" s="4">
        <f t="shared" si="31"/>
        <v>1.6166666666666667</v>
      </c>
      <c r="G346" s="8" t="s">
        <v>172</v>
      </c>
      <c r="H346" t="s">
        <v>10891</v>
      </c>
      <c r="I346" t="s">
        <v>190</v>
      </c>
      <c r="J346">
        <v>6.2</v>
      </c>
      <c r="K346" t="str">
        <f t="shared" si="32"/>
        <v>Average</v>
      </c>
      <c r="L346" s="10">
        <v>74959</v>
      </c>
      <c r="M346" s="10">
        <v>13000000</v>
      </c>
      <c r="N346" s="10">
        <v>71079915</v>
      </c>
      <c r="O346" s="6">
        <f t="shared" si="33"/>
        <v>58079915</v>
      </c>
      <c r="P346" s="10" t="str" cm="1">
        <f t="array" ref="P346">_xlfn.IFS(O346&lt;=0,"Flop",O346&lt;10000000,"Hit",O346&lt;=100000000,"Superhit",O346&gt;100000000,"Blockbuster")</f>
        <v>Superhit</v>
      </c>
      <c r="Q346" t="s">
        <v>1217</v>
      </c>
      <c r="R346">
        <v>21</v>
      </c>
      <c r="S346" t="str">
        <f t="shared" si="34"/>
        <v xml:space="preserve">July </v>
      </c>
      <c r="T346" s="12" t="str">
        <f t="shared" si="35"/>
        <v xml:space="preserve"> 1989</v>
      </c>
      <c r="U346" s="8" t="str" cm="1">
        <f t="array" ref="U346">_xlfn.IFS(Q346&lt;1970,"Old is Gold",Q346&lt;=1980,"80's Movies",Q346&lt;=2000,"90's Movies",Q346&lt;=2020,"Mid Rang",Q346&gt;2020,"Latest")</f>
        <v>Latest</v>
      </c>
      <c r="V346" t="s">
        <v>1218</v>
      </c>
    </row>
    <row r="347" spans="1:22" x14ac:dyDescent="0.3">
      <c r="A347" t="s">
        <v>1219</v>
      </c>
      <c r="B347" t="s">
        <v>1220</v>
      </c>
      <c r="C347" t="s">
        <v>1220</v>
      </c>
      <c r="D347" s="6">
        <v>100</v>
      </c>
      <c r="E347" s="6" t="str">
        <f t="shared" si="30"/>
        <v>Medium</v>
      </c>
      <c r="F347" s="4">
        <f t="shared" si="31"/>
        <v>1.6666666666666667</v>
      </c>
      <c r="G347" s="8" t="s">
        <v>172</v>
      </c>
      <c r="H347" t="s">
        <v>10899</v>
      </c>
      <c r="I347" t="s">
        <v>10899</v>
      </c>
      <c r="J347">
        <v>7.1</v>
      </c>
      <c r="K347" t="str">
        <f t="shared" si="32"/>
        <v>Good</v>
      </c>
      <c r="L347" s="10">
        <v>104396</v>
      </c>
      <c r="M347" s="10">
        <v>15000000</v>
      </c>
      <c r="N347" s="10">
        <v>79258538</v>
      </c>
      <c r="O347" s="6">
        <f t="shared" si="33"/>
        <v>64258538</v>
      </c>
      <c r="P347" s="10" t="str" cm="1">
        <f t="array" ref="P347">_xlfn.IFS(O347&lt;=0,"Flop",O347&lt;10000000,"Hit",O347&lt;=100000000,"Superhit",O347&gt;100000000,"Blockbuster")</f>
        <v>Superhit</v>
      </c>
      <c r="Q347" t="s">
        <v>1221</v>
      </c>
      <c r="R347">
        <v>16</v>
      </c>
      <c r="S347" t="str">
        <f t="shared" si="34"/>
        <v xml:space="preserve">August </v>
      </c>
      <c r="T347" s="12" t="str">
        <f t="shared" si="35"/>
        <v xml:space="preserve"> 1989</v>
      </c>
      <c r="U347" s="8" t="str" cm="1">
        <f t="array" ref="U347">_xlfn.IFS(Q347&lt;1970,"Old is Gold",Q347&lt;=1980,"80's Movies",Q347&lt;=2000,"90's Movies",Q347&lt;=2020,"Mid Rang",Q347&gt;2020,"Latest")</f>
        <v>Latest</v>
      </c>
      <c r="V347" t="s">
        <v>673</v>
      </c>
    </row>
    <row r="348" spans="1:22" x14ac:dyDescent="0.3">
      <c r="A348" t="s">
        <v>1222</v>
      </c>
      <c r="B348" t="s">
        <v>1223</v>
      </c>
      <c r="C348" t="s">
        <v>1223</v>
      </c>
      <c r="D348" s="6">
        <v>116</v>
      </c>
      <c r="E348" s="6" t="str">
        <f t="shared" si="30"/>
        <v>Medium</v>
      </c>
      <c r="F348" s="4">
        <f t="shared" si="31"/>
        <v>1.9333333333333333</v>
      </c>
      <c r="G348" s="8" t="s">
        <v>172</v>
      </c>
      <c r="H348" t="s">
        <v>10886</v>
      </c>
      <c r="I348" t="s">
        <v>10899</v>
      </c>
      <c r="J348">
        <v>6.8</v>
      </c>
      <c r="K348" t="str">
        <f t="shared" si="32"/>
        <v>Average</v>
      </c>
      <c r="L348" s="10">
        <v>56286</v>
      </c>
      <c r="M348" s="10">
        <v>26000000</v>
      </c>
      <c r="N348" s="10">
        <v>160188546</v>
      </c>
      <c r="O348" s="6">
        <f t="shared" si="33"/>
        <v>134188546</v>
      </c>
      <c r="P348" s="10" t="str" cm="1">
        <f t="array" ref="P348">_xlfn.IFS(O348&lt;=0,"Flop",O348&lt;10000000,"Hit",O348&lt;=100000000,"Superhit",O348&gt;100000000,"Blockbuster")</f>
        <v>Blockbuster</v>
      </c>
      <c r="Q348" t="s">
        <v>1224</v>
      </c>
      <c r="R348">
        <v>4</v>
      </c>
      <c r="S348" t="str">
        <f t="shared" si="34"/>
        <v xml:space="preserve">December </v>
      </c>
      <c r="T348" s="12" t="str">
        <f t="shared" si="35"/>
        <v xml:space="preserve"> 1989</v>
      </c>
      <c r="U348" s="8" t="str" cm="1">
        <f t="array" ref="U348">_xlfn.IFS(Q348&lt;1970,"Old is Gold",Q348&lt;=1980,"80's Movies",Q348&lt;=2000,"90's Movies",Q348&lt;=2020,"Mid Rang",Q348&gt;2020,"Latest")</f>
        <v>Latest</v>
      </c>
      <c r="V348" t="s">
        <v>1225</v>
      </c>
    </row>
    <row r="349" spans="1:22" x14ac:dyDescent="0.3">
      <c r="A349" t="s">
        <v>1226</v>
      </c>
      <c r="B349" t="s">
        <v>1227</v>
      </c>
      <c r="C349" t="s">
        <v>1227</v>
      </c>
      <c r="D349" s="6">
        <v>95</v>
      </c>
      <c r="E349" s="6" t="str">
        <f t="shared" si="30"/>
        <v>Medium</v>
      </c>
      <c r="F349" s="4">
        <f t="shared" si="31"/>
        <v>1.5833333333333333</v>
      </c>
      <c r="G349" s="8" t="s">
        <v>172</v>
      </c>
      <c r="H349" t="s">
        <v>190</v>
      </c>
      <c r="I349" t="s">
        <v>10886</v>
      </c>
      <c r="J349">
        <v>7.7</v>
      </c>
      <c r="K349" t="str">
        <f t="shared" si="32"/>
        <v>Good</v>
      </c>
      <c r="L349" s="10">
        <v>234822</v>
      </c>
      <c r="M349" s="10">
        <v>16000000</v>
      </c>
      <c r="N349" s="10">
        <v>93273565</v>
      </c>
      <c r="O349" s="6">
        <f t="shared" si="33"/>
        <v>77273565</v>
      </c>
      <c r="P349" s="10" t="str" cm="1">
        <f t="array" ref="P349">_xlfn.IFS(O349&lt;=0,"Flop",O349&lt;10000000,"Hit",O349&lt;=100000000,"Superhit",O349&gt;100000000,"Blockbuster")</f>
        <v>Superhit</v>
      </c>
      <c r="Q349" t="s">
        <v>1228</v>
      </c>
      <c r="R349">
        <v>12</v>
      </c>
      <c r="S349" t="str">
        <f t="shared" si="34"/>
        <v xml:space="preserve">July </v>
      </c>
      <c r="T349" s="12" t="str">
        <f t="shared" si="35"/>
        <v xml:space="preserve"> 1989</v>
      </c>
      <c r="U349" s="8" t="str" cm="1">
        <f t="array" ref="U349">_xlfn.IFS(Q349&lt;1970,"Old is Gold",Q349&lt;=1980,"80's Movies",Q349&lt;=2000,"90's Movies",Q349&lt;=2020,"Mid Rang",Q349&gt;2020,"Latest")</f>
        <v>Latest</v>
      </c>
      <c r="V349" t="s">
        <v>691</v>
      </c>
    </row>
    <row r="350" spans="1:22" x14ac:dyDescent="0.3">
      <c r="A350" t="s">
        <v>1229</v>
      </c>
      <c r="B350" t="s">
        <v>1230</v>
      </c>
      <c r="C350" t="s">
        <v>1230</v>
      </c>
      <c r="D350" s="6">
        <v>100</v>
      </c>
      <c r="E350" s="6" t="str">
        <f t="shared" si="30"/>
        <v>Medium</v>
      </c>
      <c r="F350" s="4">
        <f t="shared" si="31"/>
        <v>1.6666666666666667</v>
      </c>
      <c r="G350" s="8" t="s">
        <v>190</v>
      </c>
      <c r="H350" t="s">
        <v>10899</v>
      </c>
      <c r="I350" t="s">
        <v>10899</v>
      </c>
      <c r="J350">
        <v>7.2</v>
      </c>
      <c r="K350" t="str">
        <f t="shared" si="32"/>
        <v>Good</v>
      </c>
      <c r="L350" s="10">
        <v>58081</v>
      </c>
      <c r="M350" s="10">
        <v>1200000</v>
      </c>
      <c r="N350" s="10">
        <v>24742089</v>
      </c>
      <c r="O350" s="6">
        <f t="shared" si="33"/>
        <v>23542089</v>
      </c>
      <c r="P350" s="10" t="str" cm="1">
        <f t="array" ref="P350">_xlfn.IFS(O350&lt;=0,"Flop",O350&lt;10000000,"Hit",O350&lt;=100000000,"Superhit",O350&gt;100000000,"Blockbuster")</f>
        <v>Superhit</v>
      </c>
      <c r="Q350" t="s">
        <v>1231</v>
      </c>
      <c r="R350">
        <v>20</v>
      </c>
      <c r="S350" t="str">
        <f t="shared" si="34"/>
        <v xml:space="preserve">January </v>
      </c>
      <c r="T350" s="12" t="str">
        <f t="shared" si="35"/>
        <v xml:space="preserve"> 1989</v>
      </c>
      <c r="U350" s="8" t="str" cm="1">
        <f t="array" ref="U350">_xlfn.IFS(Q350&lt;1970,"Old is Gold",Q350&lt;=1980,"80's Movies",Q350&lt;=2000,"90's Movies",Q350&lt;=2020,"Mid Rang",Q350&gt;2020,"Latest")</f>
        <v>Latest</v>
      </c>
      <c r="V350" t="s">
        <v>1232</v>
      </c>
    </row>
    <row r="351" spans="1:22" x14ac:dyDescent="0.3">
      <c r="A351" t="s">
        <v>1233</v>
      </c>
      <c r="B351" t="s">
        <v>1234</v>
      </c>
      <c r="C351" t="s">
        <v>1234</v>
      </c>
      <c r="D351" s="6">
        <v>109</v>
      </c>
      <c r="E351" s="6" t="str">
        <f t="shared" si="30"/>
        <v>Medium</v>
      </c>
      <c r="F351" s="4">
        <f t="shared" si="31"/>
        <v>1.8166666666666667</v>
      </c>
      <c r="G351" s="8" t="s">
        <v>172</v>
      </c>
      <c r="H351" t="s">
        <v>105</v>
      </c>
      <c r="I351" t="s">
        <v>5170</v>
      </c>
      <c r="J351">
        <v>6.5</v>
      </c>
      <c r="K351" t="str">
        <f t="shared" si="32"/>
        <v>Average</v>
      </c>
      <c r="L351" s="10">
        <v>74516</v>
      </c>
      <c r="M351" s="10">
        <v>22000000</v>
      </c>
      <c r="N351" s="10">
        <v>53208180</v>
      </c>
      <c r="O351" s="6">
        <f t="shared" si="33"/>
        <v>31208180</v>
      </c>
      <c r="P351" s="10" t="str" cm="1">
        <f t="array" ref="P351">_xlfn.IFS(O351&lt;=0,"Flop",O351&lt;10000000,"Hit",O351&lt;=100000000,"Superhit",O351&gt;100000000,"Blockbuster")</f>
        <v>Superhit</v>
      </c>
      <c r="Q351" t="s">
        <v>1235</v>
      </c>
      <c r="R351">
        <v>18</v>
      </c>
      <c r="S351" t="str">
        <f t="shared" si="34"/>
        <v xml:space="preserve">July </v>
      </c>
      <c r="T351" s="12" t="str">
        <f t="shared" si="35"/>
        <v xml:space="preserve"> 1990</v>
      </c>
      <c r="U351" s="8" t="str" cm="1">
        <f t="array" ref="U351">_xlfn.IFS(Q351&lt;1970,"Old is Gold",Q351&lt;=1980,"80's Movies",Q351&lt;=2000,"90's Movies",Q351&lt;=2020,"Mid Rang",Q351&gt;2020,"Latest")</f>
        <v>Latest</v>
      </c>
      <c r="V351" t="s">
        <v>1236</v>
      </c>
    </row>
    <row r="352" spans="1:22" x14ac:dyDescent="0.3">
      <c r="A352" t="s">
        <v>1237</v>
      </c>
      <c r="B352" t="s">
        <v>1238</v>
      </c>
      <c r="C352" t="s">
        <v>1238</v>
      </c>
      <c r="D352" s="6">
        <v>121</v>
      </c>
      <c r="E352" s="6" t="str">
        <f t="shared" si="30"/>
        <v>Long</v>
      </c>
      <c r="F352" s="4">
        <f t="shared" si="31"/>
        <v>2.0166666666666666</v>
      </c>
      <c r="G352" s="8" t="s">
        <v>10889</v>
      </c>
      <c r="H352" t="s">
        <v>190</v>
      </c>
      <c r="I352" t="s">
        <v>10899</v>
      </c>
      <c r="J352">
        <v>7.8</v>
      </c>
      <c r="K352" t="str">
        <f t="shared" si="32"/>
        <v>Good</v>
      </c>
      <c r="L352" s="10">
        <v>153960</v>
      </c>
      <c r="M352" s="10">
        <v>31000000</v>
      </c>
      <c r="N352" s="10">
        <v>52096475</v>
      </c>
      <c r="O352" s="6">
        <f t="shared" si="33"/>
        <v>21096475</v>
      </c>
      <c r="P352" s="10" t="str" cm="1">
        <f t="array" ref="P352">_xlfn.IFS(O352&lt;=0,"Flop",O352&lt;10000000,"Hit",O352&lt;=100000000,"Superhit",O352&gt;100000000,"Blockbuster")</f>
        <v>Superhit</v>
      </c>
      <c r="Q352" t="s">
        <v>1239</v>
      </c>
      <c r="R352">
        <v>12</v>
      </c>
      <c r="S352" t="str">
        <f t="shared" si="34"/>
        <v xml:space="preserve">December </v>
      </c>
      <c r="T352" s="12" t="str">
        <f t="shared" si="35"/>
        <v xml:space="preserve"> 1990</v>
      </c>
      <c r="U352" s="8" t="str" cm="1">
        <f t="array" ref="U352">_xlfn.IFS(Q352&lt;1970,"Old is Gold",Q352&lt;=1980,"80's Movies",Q352&lt;=2000,"90's Movies",Q352&lt;=2020,"Mid Rang",Q352&gt;2020,"Latest")</f>
        <v>Latest</v>
      </c>
      <c r="V352" t="s">
        <v>1007</v>
      </c>
    </row>
    <row r="353" spans="1:22" x14ac:dyDescent="0.3">
      <c r="A353" t="s">
        <v>1240</v>
      </c>
      <c r="B353" t="s">
        <v>1241</v>
      </c>
      <c r="C353" t="s">
        <v>1241</v>
      </c>
      <c r="D353" s="6">
        <v>118</v>
      </c>
      <c r="E353" s="6" t="str">
        <f t="shared" si="30"/>
        <v>Medium</v>
      </c>
      <c r="F353" s="4">
        <f t="shared" si="31"/>
        <v>1.9666666666666666</v>
      </c>
      <c r="G353" s="8" t="s">
        <v>10887</v>
      </c>
      <c r="H353" t="s">
        <v>172</v>
      </c>
      <c r="I353" t="s">
        <v>10890</v>
      </c>
      <c r="J353">
        <v>7.4</v>
      </c>
      <c r="K353" t="str">
        <f t="shared" si="32"/>
        <v>Good</v>
      </c>
      <c r="L353" s="10">
        <v>470785</v>
      </c>
      <c r="M353" s="10">
        <v>40000000</v>
      </c>
      <c r="N353" s="10">
        <v>245077583</v>
      </c>
      <c r="O353" s="6">
        <f t="shared" si="33"/>
        <v>205077583</v>
      </c>
      <c r="P353" s="10" t="str" cm="1">
        <f t="array" ref="P353">_xlfn.IFS(O353&lt;=0,"Flop",O353&lt;10000000,"Hit",O353&lt;=100000000,"Superhit",O353&gt;100000000,"Blockbuster")</f>
        <v>Blockbuster</v>
      </c>
      <c r="Q353" t="s">
        <v>1242</v>
      </c>
      <c r="R353">
        <v>25</v>
      </c>
      <c r="S353" t="str">
        <f t="shared" si="34"/>
        <v xml:space="preserve">May </v>
      </c>
      <c r="T353" s="12" t="str">
        <f t="shared" si="35"/>
        <v xml:space="preserve"> 1990</v>
      </c>
      <c r="U353" s="8" t="str" cm="1">
        <f t="array" ref="U353">_xlfn.IFS(Q353&lt;1970,"Old is Gold",Q353&lt;=1980,"80's Movies",Q353&lt;=2000,"90's Movies",Q353&lt;=2020,"Mid Rang",Q353&gt;2020,"Latest")</f>
        <v>Latest</v>
      </c>
      <c r="V353" t="s">
        <v>669</v>
      </c>
    </row>
    <row r="354" spans="1:22" x14ac:dyDescent="0.3">
      <c r="A354" t="s">
        <v>1243</v>
      </c>
      <c r="B354" t="s">
        <v>1244</v>
      </c>
      <c r="C354" t="s">
        <v>1244</v>
      </c>
      <c r="D354" s="6">
        <v>84</v>
      </c>
      <c r="E354" s="6" t="str">
        <f t="shared" si="30"/>
        <v>Short</v>
      </c>
      <c r="F354" s="4">
        <f t="shared" si="31"/>
        <v>1.4</v>
      </c>
      <c r="G354" s="8" t="s">
        <v>105</v>
      </c>
      <c r="H354" t="s">
        <v>5170</v>
      </c>
      <c r="I354" t="s">
        <v>10899</v>
      </c>
      <c r="J354">
        <v>5.9</v>
      </c>
      <c r="K354" t="str">
        <f t="shared" si="32"/>
        <v>Poor</v>
      </c>
      <c r="L354" s="10">
        <v>56361</v>
      </c>
      <c r="M354" s="10">
        <v>13000000</v>
      </c>
      <c r="N354" s="10">
        <v>35763605</v>
      </c>
      <c r="O354" s="6">
        <f t="shared" si="33"/>
        <v>22763605</v>
      </c>
      <c r="P354" s="10" t="str" cm="1">
        <f t="array" ref="P354">_xlfn.IFS(O354&lt;=0,"Flop",O354&lt;10000000,"Hit",O354&lt;=100000000,"Superhit",O354&gt;100000000,"Blockbuster")</f>
        <v>Superhit</v>
      </c>
      <c r="Q354" t="s">
        <v>1245</v>
      </c>
      <c r="R354">
        <v>9</v>
      </c>
      <c r="S354" t="str">
        <f t="shared" si="34"/>
        <v xml:space="preserve">November </v>
      </c>
      <c r="T354" s="12" t="str">
        <f t="shared" si="35"/>
        <v xml:space="preserve"> 1990</v>
      </c>
      <c r="U354" s="8" t="str" cm="1">
        <f t="array" ref="U354">_xlfn.IFS(Q354&lt;1970,"Old is Gold",Q354&lt;=1980,"80's Movies",Q354&lt;=2000,"90's Movies",Q354&lt;=2020,"Mid Rang",Q354&gt;2020,"Latest")</f>
        <v>Latest</v>
      </c>
      <c r="V354" t="s">
        <v>1246</v>
      </c>
    </row>
    <row r="355" spans="1:22" x14ac:dyDescent="0.3">
      <c r="A355" t="s">
        <v>1247</v>
      </c>
      <c r="B355" t="s">
        <v>1248</v>
      </c>
      <c r="C355" t="s">
        <v>1248</v>
      </c>
      <c r="D355" s="6">
        <v>85</v>
      </c>
      <c r="E355" s="6" t="str">
        <f t="shared" si="30"/>
        <v>Short</v>
      </c>
      <c r="F355" s="4">
        <f t="shared" si="31"/>
        <v>1.4166666666666667</v>
      </c>
      <c r="G355" s="8" t="s">
        <v>172</v>
      </c>
      <c r="H355" t="s">
        <v>10893</v>
      </c>
      <c r="I355" t="s">
        <v>10899</v>
      </c>
      <c r="J355">
        <v>6.5</v>
      </c>
      <c r="K355" t="str">
        <f t="shared" si="32"/>
        <v>Average</v>
      </c>
      <c r="L355" s="10">
        <v>63715</v>
      </c>
      <c r="M355" s="10">
        <v>11000000</v>
      </c>
      <c r="N355" s="10">
        <v>8266655</v>
      </c>
      <c r="O355" s="6">
        <f t="shared" si="33"/>
        <v>-2733345</v>
      </c>
      <c r="P355" s="10" t="str" cm="1">
        <f t="array" ref="P355">_xlfn.IFS(O355&lt;=0,"Flop",O355&lt;10000000,"Hit",O355&lt;=100000000,"Superhit",O355&gt;100000000,"Blockbuster")</f>
        <v>Flop</v>
      </c>
      <c r="Q355" t="s">
        <v>1249</v>
      </c>
      <c r="R355">
        <v>6</v>
      </c>
      <c r="S355" t="str">
        <f t="shared" si="34"/>
        <v xml:space="preserve">April </v>
      </c>
      <c r="T355" s="12" t="str">
        <f t="shared" si="35"/>
        <v xml:space="preserve"> 1990</v>
      </c>
      <c r="U355" s="8" t="str" cm="1">
        <f t="array" ref="U355">_xlfn.IFS(Q355&lt;1970,"Old is Gold",Q355&lt;=1980,"80's Movies",Q355&lt;=2000,"90's Movies",Q355&lt;=2020,"Mid Rang",Q355&gt;2020,"Latest")</f>
        <v>Latest</v>
      </c>
      <c r="V355" t="s">
        <v>1250</v>
      </c>
    </row>
    <row r="356" spans="1:22" x14ac:dyDescent="0.3">
      <c r="A356" t="s">
        <v>1251</v>
      </c>
      <c r="B356" t="s">
        <v>1252</v>
      </c>
      <c r="C356" t="s">
        <v>1252</v>
      </c>
      <c r="D356" s="6">
        <v>181</v>
      </c>
      <c r="E356" s="6" t="str">
        <f t="shared" si="30"/>
        <v>Long</v>
      </c>
      <c r="F356" s="4">
        <f t="shared" si="31"/>
        <v>3.0166666666666666</v>
      </c>
      <c r="G356" s="8" t="s">
        <v>10887</v>
      </c>
      <c r="H356" t="s">
        <v>190</v>
      </c>
      <c r="I356" t="s">
        <v>234</v>
      </c>
      <c r="J356">
        <v>8</v>
      </c>
      <c r="K356" t="str">
        <f t="shared" si="32"/>
        <v>Excellent</v>
      </c>
      <c r="L356" s="10">
        <v>283342</v>
      </c>
      <c r="M356" s="10">
        <v>22000000</v>
      </c>
      <c r="N356" s="10">
        <v>424208848</v>
      </c>
      <c r="O356" s="6">
        <f t="shared" si="33"/>
        <v>402208848</v>
      </c>
      <c r="P356" s="10" t="str" cm="1">
        <f t="array" ref="P356">_xlfn.IFS(O356&lt;=0,"Flop",O356&lt;10000000,"Hit",O356&lt;=100000000,"Superhit",O356&gt;100000000,"Blockbuster")</f>
        <v>Blockbuster</v>
      </c>
      <c r="Q356" t="s">
        <v>1253</v>
      </c>
      <c r="R356">
        <v>19</v>
      </c>
      <c r="S356" t="str">
        <f t="shared" si="34"/>
        <v xml:space="preserve">October </v>
      </c>
      <c r="T356" s="12" t="str">
        <f t="shared" si="35"/>
        <v xml:space="preserve"> 1990</v>
      </c>
      <c r="U356" s="8" t="str" cm="1">
        <f t="array" ref="U356">_xlfn.IFS(Q356&lt;1970,"Old is Gold",Q356&lt;=1980,"80's Movies",Q356&lt;=2000,"90's Movies",Q356&lt;=2020,"Mid Rang",Q356&gt;2020,"Latest")</f>
        <v>Latest</v>
      </c>
      <c r="V356" t="s">
        <v>1254</v>
      </c>
    </row>
    <row r="357" spans="1:22" x14ac:dyDescent="0.3">
      <c r="A357" t="s">
        <v>1255</v>
      </c>
      <c r="B357" t="s">
        <v>1256</v>
      </c>
      <c r="C357" t="s">
        <v>1256</v>
      </c>
      <c r="D357" s="6">
        <v>96</v>
      </c>
      <c r="E357" s="6" t="str">
        <f t="shared" si="30"/>
        <v>Medium</v>
      </c>
      <c r="F357" s="4">
        <f t="shared" si="31"/>
        <v>1.6</v>
      </c>
      <c r="G357" s="8" t="s">
        <v>7406</v>
      </c>
      <c r="H357" t="s">
        <v>10890</v>
      </c>
      <c r="I357" t="s">
        <v>5170</v>
      </c>
      <c r="J357">
        <v>6.4</v>
      </c>
      <c r="K357" t="str">
        <f t="shared" si="32"/>
        <v>Average</v>
      </c>
      <c r="L357" s="10">
        <v>68418</v>
      </c>
      <c r="M357" s="10">
        <v>14000000</v>
      </c>
      <c r="N357" s="10">
        <v>48878502</v>
      </c>
      <c r="O357" s="6">
        <f t="shared" si="33"/>
        <v>34878502</v>
      </c>
      <c r="P357" s="10" t="str" cm="1">
        <f t="array" ref="P357">_xlfn.IFS(O357&lt;=0,"Flop",O357&lt;10000000,"Hit",O357&lt;=100000000,"Superhit",O357&gt;100000000,"Blockbuster")</f>
        <v>Superhit</v>
      </c>
      <c r="Q357" t="s">
        <v>1257</v>
      </c>
      <c r="R357">
        <v>24</v>
      </c>
      <c r="S357" t="str">
        <f t="shared" si="34"/>
        <v xml:space="preserve">August </v>
      </c>
      <c r="T357" s="12" t="str">
        <f t="shared" si="35"/>
        <v xml:space="preserve"> 1990</v>
      </c>
      <c r="U357" s="8" t="str" cm="1">
        <f t="array" ref="U357">_xlfn.IFS(Q357&lt;1970,"Old is Gold",Q357&lt;=1980,"80's Movies",Q357&lt;=2000,"90's Movies",Q357&lt;=2020,"Mid Rang",Q357&gt;2020,"Latest")</f>
        <v>Latest</v>
      </c>
      <c r="V357" t="s">
        <v>479</v>
      </c>
    </row>
    <row r="358" spans="1:22" x14ac:dyDescent="0.3">
      <c r="A358" t="s">
        <v>1258</v>
      </c>
      <c r="B358" t="s">
        <v>1259</v>
      </c>
      <c r="C358" t="s">
        <v>1259</v>
      </c>
      <c r="D358" s="6">
        <v>107</v>
      </c>
      <c r="E358" s="6" t="str">
        <f t="shared" si="30"/>
        <v>Medium</v>
      </c>
      <c r="F358" s="4">
        <f t="shared" si="31"/>
        <v>1.7833333333333334</v>
      </c>
      <c r="G358" s="8" t="s">
        <v>7406</v>
      </c>
      <c r="H358" t="s">
        <v>190</v>
      </c>
      <c r="I358" t="s">
        <v>10897</v>
      </c>
      <c r="J358">
        <v>6.1</v>
      </c>
      <c r="K358" t="str">
        <f t="shared" si="32"/>
        <v>Average</v>
      </c>
      <c r="L358" s="10">
        <v>94363</v>
      </c>
      <c r="M358" s="10">
        <v>60000000</v>
      </c>
      <c r="N358" s="10">
        <v>157920733</v>
      </c>
      <c r="O358" s="6">
        <f t="shared" si="33"/>
        <v>97920733</v>
      </c>
      <c r="P358" s="10" t="str" cm="1">
        <f t="array" ref="P358">_xlfn.IFS(O358&lt;=0,"Flop",O358&lt;10000000,"Hit",O358&lt;=100000000,"Superhit",O358&gt;100000000,"Blockbuster")</f>
        <v>Superhit</v>
      </c>
      <c r="Q358" t="s">
        <v>1260</v>
      </c>
      <c r="R358">
        <v>27</v>
      </c>
      <c r="S358" t="str">
        <f t="shared" si="34"/>
        <v xml:space="preserve">June </v>
      </c>
      <c r="T358" s="12" t="str">
        <f t="shared" si="35"/>
        <v xml:space="preserve"> 1990</v>
      </c>
      <c r="U358" s="8" t="str" cm="1">
        <f t="array" ref="U358">_xlfn.IFS(Q358&lt;1970,"Old is Gold",Q358&lt;=1980,"80's Movies",Q358&lt;=2000,"90's Movies",Q358&lt;=2020,"Mid Rang",Q358&gt;2020,"Latest")</f>
        <v>Latest</v>
      </c>
      <c r="V358" t="s">
        <v>900</v>
      </c>
    </row>
    <row r="359" spans="1:22" x14ac:dyDescent="0.3">
      <c r="A359" t="s">
        <v>1261</v>
      </c>
      <c r="B359" t="s">
        <v>1262</v>
      </c>
      <c r="C359" t="s">
        <v>1262</v>
      </c>
      <c r="D359" s="6">
        <v>105</v>
      </c>
      <c r="E359" s="6" t="str">
        <f t="shared" si="30"/>
        <v>Medium</v>
      </c>
      <c r="F359" s="4">
        <f t="shared" si="31"/>
        <v>1.75</v>
      </c>
      <c r="G359" s="8" t="s">
        <v>7406</v>
      </c>
      <c r="H359" t="s">
        <v>172</v>
      </c>
      <c r="I359" t="s">
        <v>10891</v>
      </c>
      <c r="J359">
        <v>6.2</v>
      </c>
      <c r="K359" t="str">
        <f t="shared" si="32"/>
        <v>Average</v>
      </c>
      <c r="L359" s="10">
        <v>64718</v>
      </c>
      <c r="M359" s="10">
        <v>47000000</v>
      </c>
      <c r="N359" s="10">
        <v>162738726</v>
      </c>
      <c r="O359" s="6">
        <f t="shared" si="33"/>
        <v>115738726</v>
      </c>
      <c r="P359" s="10" t="str" cm="1">
        <f t="array" ref="P359">_xlfn.IFS(O359&lt;=0,"Flop",O359&lt;10000000,"Hit",O359&lt;=100000000,"Superhit",O359&gt;100000000,"Blockbuster")</f>
        <v>Blockbuster</v>
      </c>
      <c r="Q359" t="s">
        <v>1263</v>
      </c>
      <c r="R359">
        <v>13</v>
      </c>
      <c r="S359" t="str">
        <f t="shared" si="34"/>
        <v xml:space="preserve">June </v>
      </c>
      <c r="T359" s="12" t="str">
        <f t="shared" si="35"/>
        <v xml:space="preserve"> 1990</v>
      </c>
      <c r="U359" s="8" t="str" cm="1">
        <f t="array" ref="U359">_xlfn.IFS(Q359&lt;1970,"Old is Gold",Q359&lt;=1980,"80's Movies",Q359&lt;=2000,"90's Movies",Q359&lt;=2020,"Mid Rang",Q359&gt;2020,"Latest")</f>
        <v>Latest</v>
      </c>
      <c r="V359" t="s">
        <v>1264</v>
      </c>
    </row>
    <row r="360" spans="1:22" x14ac:dyDescent="0.3">
      <c r="A360" t="s">
        <v>1265</v>
      </c>
      <c r="B360" t="s">
        <v>1266</v>
      </c>
      <c r="C360" t="s">
        <v>1266</v>
      </c>
      <c r="D360" s="6">
        <v>124</v>
      </c>
      <c r="E360" s="6" t="str">
        <f t="shared" si="30"/>
        <v>Long</v>
      </c>
      <c r="F360" s="4">
        <f t="shared" si="31"/>
        <v>2.0666666666666669</v>
      </c>
      <c r="G360" s="8" t="s">
        <v>7406</v>
      </c>
      <c r="H360" t="s">
        <v>5170</v>
      </c>
      <c r="I360" t="s">
        <v>10899</v>
      </c>
      <c r="J360">
        <v>7.1</v>
      </c>
      <c r="K360" t="str">
        <f t="shared" si="32"/>
        <v>Good</v>
      </c>
      <c r="L360" s="10">
        <v>375189</v>
      </c>
      <c r="M360" s="10">
        <v>70000000</v>
      </c>
      <c r="N360" s="10">
        <v>240031274</v>
      </c>
      <c r="O360" s="6">
        <f t="shared" si="33"/>
        <v>170031274</v>
      </c>
      <c r="P360" s="10" t="str" cm="1">
        <f t="array" ref="P360">_xlfn.IFS(O360&lt;=0,"Flop",O360&lt;10000000,"Hit",O360&lt;=100000000,"Superhit",O360&gt;100000000,"Blockbuster")</f>
        <v>Blockbuster</v>
      </c>
      <c r="Q360" t="s">
        <v>1267</v>
      </c>
      <c r="R360">
        <v>2</v>
      </c>
      <c r="S360" t="str">
        <f t="shared" si="34"/>
        <v xml:space="preserve">July </v>
      </c>
      <c r="T360" s="12" t="str">
        <f t="shared" si="35"/>
        <v xml:space="preserve"> 1990</v>
      </c>
      <c r="U360" s="8" t="str" cm="1">
        <f t="array" ref="U360">_xlfn.IFS(Q360&lt;1970,"Old is Gold",Q360&lt;=1980,"80's Movies",Q360&lt;=2000,"90's Movies",Q360&lt;=2020,"Mid Rang",Q360&gt;2020,"Latest")</f>
        <v>Latest</v>
      </c>
      <c r="V360" t="s">
        <v>1070</v>
      </c>
    </row>
    <row r="361" spans="1:22" x14ac:dyDescent="0.3">
      <c r="A361" t="s">
        <v>1268</v>
      </c>
      <c r="B361" t="s">
        <v>1269</v>
      </c>
      <c r="C361" t="s">
        <v>1269</v>
      </c>
      <c r="D361" s="6">
        <v>105</v>
      </c>
      <c r="E361" s="6" t="str">
        <f t="shared" si="30"/>
        <v>Medium</v>
      </c>
      <c r="F361" s="4">
        <f t="shared" si="31"/>
        <v>1.75</v>
      </c>
      <c r="G361" s="8" t="s">
        <v>190</v>
      </c>
      <c r="H361" t="s">
        <v>10885</v>
      </c>
      <c r="I361" t="s">
        <v>10886</v>
      </c>
      <c r="J361">
        <v>7.9</v>
      </c>
      <c r="K361" t="str">
        <f t="shared" si="32"/>
        <v>Good</v>
      </c>
      <c r="L361" s="10">
        <v>513482</v>
      </c>
      <c r="M361" s="10">
        <v>20000000</v>
      </c>
      <c r="N361" s="10">
        <v>86024005</v>
      </c>
      <c r="O361" s="6">
        <f t="shared" si="33"/>
        <v>66024005</v>
      </c>
      <c r="P361" s="10" t="str" cm="1">
        <f t="array" ref="P361">_xlfn.IFS(O361&lt;=0,"Flop",O361&lt;10000000,"Hit",O361&lt;=100000000,"Superhit",O361&gt;100000000,"Blockbuster")</f>
        <v>Superhit</v>
      </c>
      <c r="Q361" t="s">
        <v>1270</v>
      </c>
      <c r="R361">
        <v>6</v>
      </c>
      <c r="S361" t="str">
        <f t="shared" si="34"/>
        <v xml:space="preserve">December </v>
      </c>
      <c r="T361" s="12" t="str">
        <f t="shared" si="35"/>
        <v xml:space="preserve"> 1990</v>
      </c>
      <c r="U361" s="8" t="str" cm="1">
        <f t="array" ref="U361">_xlfn.IFS(Q361&lt;1970,"Old is Gold",Q361&lt;=1980,"80's Movies",Q361&lt;=2000,"90's Movies",Q361&lt;=2020,"Mid Rang",Q361&gt;2020,"Latest")</f>
        <v>Latest</v>
      </c>
      <c r="V361" t="s">
        <v>766</v>
      </c>
    </row>
    <row r="362" spans="1:22" x14ac:dyDescent="0.3">
      <c r="A362" t="s">
        <v>1271</v>
      </c>
      <c r="B362" t="s">
        <v>1272</v>
      </c>
      <c r="C362" t="s">
        <v>1272</v>
      </c>
      <c r="D362" s="6">
        <v>115</v>
      </c>
      <c r="E362" s="6" t="str">
        <f t="shared" si="30"/>
        <v>Medium</v>
      </c>
      <c r="F362" s="4">
        <f t="shared" si="31"/>
        <v>1.9166666666666667</v>
      </c>
      <c r="G362" s="8" t="s">
        <v>190</v>
      </c>
      <c r="H362" t="s">
        <v>105</v>
      </c>
      <c r="I362" t="s">
        <v>10890</v>
      </c>
      <c r="J362">
        <v>6.5</v>
      </c>
      <c r="K362" t="str">
        <f t="shared" si="32"/>
        <v>Average</v>
      </c>
      <c r="L362" s="10">
        <v>91604</v>
      </c>
      <c r="M362" s="10">
        <v>26000000</v>
      </c>
      <c r="N362" s="10">
        <v>61489265</v>
      </c>
      <c r="O362" s="6">
        <f t="shared" si="33"/>
        <v>35489265</v>
      </c>
      <c r="P362" s="10" t="str" cm="1">
        <f t="array" ref="P362">_xlfn.IFS(O362&lt;=0,"Flop",O362&lt;10000000,"Hit",O362&lt;=100000000,"Superhit",O362&gt;100000000,"Blockbuster")</f>
        <v>Superhit</v>
      </c>
      <c r="Q362" t="s">
        <v>1273</v>
      </c>
      <c r="R362">
        <v>6</v>
      </c>
      <c r="S362" t="str">
        <f t="shared" si="34"/>
        <v xml:space="preserve">August </v>
      </c>
      <c r="T362" s="12" t="str">
        <f t="shared" si="35"/>
        <v xml:space="preserve"> 1990</v>
      </c>
      <c r="U362" s="8" t="str" cm="1">
        <f t="array" ref="U362">_xlfn.IFS(Q362&lt;1970,"Old is Gold",Q362&lt;=1980,"80's Movies",Q362&lt;=2000,"90's Movies",Q362&lt;=2020,"Mid Rang",Q362&gt;2020,"Latest")</f>
        <v>Latest</v>
      </c>
      <c r="V362" t="s">
        <v>944</v>
      </c>
    </row>
    <row r="363" spans="1:22" x14ac:dyDescent="0.3">
      <c r="A363" t="s">
        <v>1274</v>
      </c>
      <c r="B363" t="s">
        <v>1275</v>
      </c>
      <c r="C363" t="s">
        <v>1275</v>
      </c>
      <c r="D363" s="6">
        <v>127</v>
      </c>
      <c r="E363" s="6" t="str">
        <f t="shared" si="30"/>
        <v>Long</v>
      </c>
      <c r="F363" s="4">
        <f t="shared" si="31"/>
        <v>2.1166666666666667</v>
      </c>
      <c r="G363" s="8" t="s">
        <v>190</v>
      </c>
      <c r="H363" t="s">
        <v>10885</v>
      </c>
      <c r="I363" t="s">
        <v>10886</v>
      </c>
      <c r="J363">
        <v>7.1</v>
      </c>
      <c r="K363" t="str">
        <f t="shared" si="32"/>
        <v>Good</v>
      </c>
      <c r="L363" s="10">
        <v>230281</v>
      </c>
      <c r="M363" s="10">
        <v>22000000</v>
      </c>
      <c r="N363" s="10">
        <v>505703557</v>
      </c>
      <c r="O363" s="6">
        <f t="shared" si="33"/>
        <v>483703557</v>
      </c>
      <c r="P363" s="10" t="str" cm="1">
        <f t="array" ref="P363">_xlfn.IFS(O363&lt;=0,"Flop",O363&lt;10000000,"Hit",O363&lt;=100000000,"Superhit",O363&gt;100000000,"Blockbuster")</f>
        <v>Blockbuster</v>
      </c>
      <c r="Q363" t="s">
        <v>1276</v>
      </c>
      <c r="R363">
        <v>13</v>
      </c>
      <c r="S363" t="str">
        <f t="shared" si="34"/>
        <v xml:space="preserve">July </v>
      </c>
      <c r="T363" s="12" t="str">
        <f t="shared" si="35"/>
        <v xml:space="preserve"> 1990</v>
      </c>
      <c r="U363" s="8" t="str" cm="1">
        <f t="array" ref="U363">_xlfn.IFS(Q363&lt;1970,"Old is Gold",Q363&lt;=1980,"80's Movies",Q363&lt;=2000,"90's Movies",Q363&lt;=2020,"Mid Rang",Q363&gt;2020,"Latest")</f>
        <v>Latest</v>
      </c>
      <c r="V363" t="s">
        <v>1277</v>
      </c>
    </row>
    <row r="364" spans="1:22" x14ac:dyDescent="0.3">
      <c r="A364" t="s">
        <v>1278</v>
      </c>
      <c r="B364" t="s">
        <v>1279</v>
      </c>
      <c r="C364" t="s">
        <v>1279</v>
      </c>
      <c r="D364" s="6">
        <v>162</v>
      </c>
      <c r="E364" s="6" t="str">
        <f t="shared" si="30"/>
        <v>Long</v>
      </c>
      <c r="F364" s="4">
        <f t="shared" si="31"/>
        <v>2.7</v>
      </c>
      <c r="G364" s="8" t="s">
        <v>10891</v>
      </c>
      <c r="H364" t="s">
        <v>190</v>
      </c>
      <c r="I364" t="s">
        <v>10899</v>
      </c>
      <c r="J364">
        <v>7.6</v>
      </c>
      <c r="K364" t="str">
        <f t="shared" si="32"/>
        <v>Good</v>
      </c>
      <c r="L364" s="10">
        <v>415942</v>
      </c>
      <c r="M364" s="10">
        <v>54000000</v>
      </c>
      <c r="N364" s="10">
        <v>136861392</v>
      </c>
      <c r="O364" s="6">
        <f t="shared" si="33"/>
        <v>82861392</v>
      </c>
      <c r="P364" s="10" t="str" cm="1">
        <f t="array" ref="P364">_xlfn.IFS(O364&lt;=0,"Flop",O364&lt;10000000,"Hit",O364&lt;=100000000,"Superhit",O364&gt;100000000,"Blockbuster")</f>
        <v>Superhit</v>
      </c>
      <c r="Q364" t="s">
        <v>1280</v>
      </c>
      <c r="R364">
        <v>20</v>
      </c>
      <c r="S364" t="str">
        <f t="shared" si="34"/>
        <v xml:space="preserve">December </v>
      </c>
      <c r="T364" s="12" t="str">
        <f t="shared" si="35"/>
        <v xml:space="preserve"> 1990</v>
      </c>
      <c r="U364" s="8" t="str" cm="1">
        <f t="array" ref="U364">_xlfn.IFS(Q364&lt;1970,"Old is Gold",Q364&lt;=1980,"80's Movies",Q364&lt;=2000,"90's Movies",Q364&lt;=2020,"Mid Rang",Q364&gt;2020,"Latest")</f>
        <v>Latest</v>
      </c>
      <c r="V364" t="s">
        <v>83</v>
      </c>
    </row>
    <row r="365" spans="1:22" x14ac:dyDescent="0.3">
      <c r="A365" t="s">
        <v>1281</v>
      </c>
      <c r="B365" t="s">
        <v>1282</v>
      </c>
      <c r="C365" t="s">
        <v>1282</v>
      </c>
      <c r="D365" s="6">
        <v>145</v>
      </c>
      <c r="E365" s="6" t="str">
        <f t="shared" si="30"/>
        <v>Long</v>
      </c>
      <c r="F365" s="4">
        <f t="shared" si="31"/>
        <v>2.4166666666666665</v>
      </c>
      <c r="G365" s="8" t="s">
        <v>10889</v>
      </c>
      <c r="H365" t="s">
        <v>10891</v>
      </c>
      <c r="I365" t="s">
        <v>190</v>
      </c>
      <c r="J365">
        <v>8.6999999999999993</v>
      </c>
      <c r="K365" t="str">
        <f t="shared" si="32"/>
        <v>Excellent</v>
      </c>
      <c r="L365" s="10">
        <v>1223772</v>
      </c>
      <c r="M365" s="10">
        <v>25000000</v>
      </c>
      <c r="N365" s="10">
        <v>47036784</v>
      </c>
      <c r="O365" s="6">
        <f t="shared" si="33"/>
        <v>22036784</v>
      </c>
      <c r="P365" s="10" t="str" cm="1">
        <f t="array" ref="P365">_xlfn.IFS(O365&lt;=0,"Flop",O365&lt;10000000,"Hit",O365&lt;=100000000,"Superhit",O365&gt;100000000,"Blockbuster")</f>
        <v>Superhit</v>
      </c>
      <c r="Q365" t="s">
        <v>1283</v>
      </c>
      <c r="R365">
        <v>9</v>
      </c>
      <c r="S365" t="str">
        <f t="shared" si="34"/>
        <v xml:space="preserve">September </v>
      </c>
      <c r="T365" s="12" t="str">
        <f t="shared" si="35"/>
        <v xml:space="preserve"> 1990</v>
      </c>
      <c r="U365" s="8" t="str" cm="1">
        <f t="array" ref="U365">_xlfn.IFS(Q365&lt;1970,"Old is Gold",Q365&lt;=1980,"80's Movies",Q365&lt;=2000,"90's Movies",Q365&lt;=2020,"Mid Rang",Q365&gt;2020,"Latest")</f>
        <v>Latest</v>
      </c>
      <c r="V365" t="s">
        <v>113</v>
      </c>
    </row>
    <row r="366" spans="1:22" x14ac:dyDescent="0.3">
      <c r="A366" t="s">
        <v>1284</v>
      </c>
      <c r="B366" t="s">
        <v>1285</v>
      </c>
      <c r="C366" t="s">
        <v>1285</v>
      </c>
      <c r="D366" s="6">
        <v>106</v>
      </c>
      <c r="E366" s="6" t="str">
        <f t="shared" si="30"/>
        <v>Medium</v>
      </c>
      <c r="F366" s="4">
        <f t="shared" si="31"/>
        <v>1.7666666666666666</v>
      </c>
      <c r="G366" s="8" t="s">
        <v>172</v>
      </c>
      <c r="H366" t="s">
        <v>10885</v>
      </c>
      <c r="I366" t="s">
        <v>105</v>
      </c>
      <c r="J366">
        <v>6.4</v>
      </c>
      <c r="K366" t="str">
        <f t="shared" si="32"/>
        <v>Average</v>
      </c>
      <c r="L366" s="10">
        <v>110319</v>
      </c>
      <c r="M366" s="10">
        <v>50000000</v>
      </c>
      <c r="N366" s="10">
        <v>41482207</v>
      </c>
      <c r="O366" s="6">
        <f t="shared" si="33"/>
        <v>-8517793</v>
      </c>
      <c r="P366" s="10" t="str" cm="1">
        <f t="array" ref="P366">_xlfn.IFS(O366&lt;=0,"Flop",O366&lt;10000000,"Hit",O366&lt;=100000000,"Superhit",O366&gt;100000000,"Blockbuster")</f>
        <v>Flop</v>
      </c>
      <c r="Q366" t="s">
        <v>1286</v>
      </c>
      <c r="R366">
        <v>15</v>
      </c>
      <c r="S366" t="str">
        <f t="shared" si="34"/>
        <v xml:space="preserve">June </v>
      </c>
      <c r="T366" s="12" t="str">
        <f t="shared" si="35"/>
        <v xml:space="preserve"> 1990</v>
      </c>
      <c r="U366" s="8" t="str" cm="1">
        <f t="array" ref="U366">_xlfn.IFS(Q366&lt;1970,"Old is Gold",Q366&lt;=1980,"80's Movies",Q366&lt;=2000,"90's Movies",Q366&lt;=2020,"Mid Rang",Q366&gt;2020,"Latest")</f>
        <v>Latest</v>
      </c>
      <c r="V366" t="s">
        <v>1287</v>
      </c>
    </row>
    <row r="367" spans="1:22" x14ac:dyDescent="0.3">
      <c r="A367" t="s">
        <v>1288</v>
      </c>
      <c r="B367" t="s">
        <v>1289</v>
      </c>
      <c r="C367" t="s">
        <v>1289</v>
      </c>
      <c r="D367" s="6">
        <v>103</v>
      </c>
      <c r="E367" s="6" t="str">
        <f t="shared" si="30"/>
        <v>Medium</v>
      </c>
      <c r="F367" s="4">
        <f t="shared" si="31"/>
        <v>1.7166666666666666</v>
      </c>
      <c r="G367" s="8" t="s">
        <v>172</v>
      </c>
      <c r="H367" t="s">
        <v>10892</v>
      </c>
      <c r="I367" t="s">
        <v>10899</v>
      </c>
      <c r="J367">
        <v>7.7</v>
      </c>
      <c r="K367" t="str">
        <f t="shared" si="32"/>
        <v>Good</v>
      </c>
      <c r="L367" s="10">
        <v>616188</v>
      </c>
      <c r="M367" s="10">
        <v>18000000</v>
      </c>
      <c r="N367" s="10">
        <v>476684675</v>
      </c>
      <c r="O367" s="6">
        <f t="shared" si="33"/>
        <v>458684675</v>
      </c>
      <c r="P367" s="10" t="str" cm="1">
        <f t="array" ref="P367">_xlfn.IFS(O367&lt;=0,"Flop",O367&lt;10000000,"Hit",O367&lt;=100000000,"Superhit",O367&gt;100000000,"Blockbuster")</f>
        <v>Blockbuster</v>
      </c>
      <c r="Q367" t="s">
        <v>1290</v>
      </c>
      <c r="R367">
        <v>10</v>
      </c>
      <c r="S367" t="str">
        <f t="shared" si="34"/>
        <v xml:space="preserve">November </v>
      </c>
      <c r="T367" s="12" t="str">
        <f t="shared" si="35"/>
        <v xml:space="preserve"> 1990</v>
      </c>
      <c r="U367" s="8" t="str" cm="1">
        <f t="array" ref="U367">_xlfn.IFS(Q367&lt;1970,"Old is Gold",Q367&lt;=1980,"80's Movies",Q367&lt;=2000,"90's Movies",Q367&lt;=2020,"Mid Rang",Q367&gt;2020,"Latest")</f>
        <v>Latest</v>
      </c>
      <c r="V367" t="s">
        <v>1291</v>
      </c>
    </row>
    <row r="368" spans="1:22" x14ac:dyDescent="0.3">
      <c r="A368" t="s">
        <v>1292</v>
      </c>
      <c r="B368" t="s">
        <v>1293</v>
      </c>
      <c r="C368" t="s">
        <v>1293</v>
      </c>
      <c r="D368" s="6">
        <v>135</v>
      </c>
      <c r="E368" s="6" t="str">
        <f t="shared" si="30"/>
        <v>Long</v>
      </c>
      <c r="F368" s="4">
        <f t="shared" si="31"/>
        <v>2.25</v>
      </c>
      <c r="G368" s="8" t="s">
        <v>7406</v>
      </c>
      <c r="H368" t="s">
        <v>10887</v>
      </c>
      <c r="I368" t="s">
        <v>5170</v>
      </c>
      <c r="J368">
        <v>7.5</v>
      </c>
      <c r="K368" t="str">
        <f t="shared" si="32"/>
        <v>Good</v>
      </c>
      <c r="L368" s="10">
        <v>210216</v>
      </c>
      <c r="M368" s="10">
        <v>30000000</v>
      </c>
      <c r="N368" s="10">
        <v>200512643</v>
      </c>
      <c r="O368" s="6">
        <f t="shared" si="33"/>
        <v>170512643</v>
      </c>
      <c r="P368" s="10" t="str" cm="1">
        <f t="array" ref="P368">_xlfn.IFS(O368&lt;=0,"Flop",O368&lt;10000000,"Hit",O368&lt;=100000000,"Superhit",O368&gt;100000000,"Blockbuster")</f>
        <v>Blockbuster</v>
      </c>
      <c r="Q368" t="s">
        <v>1294</v>
      </c>
      <c r="R368">
        <v>2</v>
      </c>
      <c r="S368" t="str">
        <f t="shared" si="34"/>
        <v xml:space="preserve">March </v>
      </c>
      <c r="T368" s="12" t="str">
        <f t="shared" si="35"/>
        <v xml:space="preserve"> 1990</v>
      </c>
      <c r="U368" s="8" t="str" cm="1">
        <f t="array" ref="U368">_xlfn.IFS(Q368&lt;1970,"Old is Gold",Q368&lt;=1980,"80's Movies",Q368&lt;=2000,"90's Movies",Q368&lt;=2020,"Mid Rang",Q368&gt;2020,"Latest")</f>
        <v>Latest</v>
      </c>
      <c r="V368" t="s">
        <v>967</v>
      </c>
    </row>
    <row r="369" spans="1:22" x14ac:dyDescent="0.3">
      <c r="A369" t="s">
        <v>1295</v>
      </c>
      <c r="B369" t="s">
        <v>1296</v>
      </c>
      <c r="C369" t="s">
        <v>1296</v>
      </c>
      <c r="D369" s="6">
        <v>113</v>
      </c>
      <c r="E369" s="6" t="str">
        <f t="shared" si="30"/>
        <v>Medium</v>
      </c>
      <c r="F369" s="4">
        <f t="shared" si="31"/>
        <v>1.8833333333333333</v>
      </c>
      <c r="G369" s="8" t="s">
        <v>190</v>
      </c>
      <c r="H369" t="s">
        <v>105</v>
      </c>
      <c r="I369" t="s">
        <v>10895</v>
      </c>
      <c r="J369">
        <v>7.4</v>
      </c>
      <c r="K369" t="str">
        <f t="shared" si="32"/>
        <v>Good</v>
      </c>
      <c r="L369" s="10">
        <v>115726</v>
      </c>
      <c r="M369" s="10">
        <v>25000000</v>
      </c>
      <c r="N369" s="10">
        <v>26118851</v>
      </c>
      <c r="O369" s="6">
        <f t="shared" si="33"/>
        <v>1118851</v>
      </c>
      <c r="P369" s="10" t="str" cm="1">
        <f t="array" ref="P369">_xlfn.IFS(O369&lt;=0,"Flop",O369&lt;10000000,"Hit",O369&lt;=100000000,"Superhit",O369&gt;100000000,"Blockbuster")</f>
        <v>Hit</v>
      </c>
      <c r="Q369" t="s">
        <v>1297</v>
      </c>
      <c r="R369">
        <v>29</v>
      </c>
      <c r="S369" t="str">
        <f t="shared" si="34"/>
        <v xml:space="preserve">October </v>
      </c>
      <c r="T369" s="12" t="str">
        <f t="shared" si="35"/>
        <v xml:space="preserve"> 1990</v>
      </c>
      <c r="U369" s="8" t="str" cm="1">
        <f t="array" ref="U369">_xlfn.IFS(Q369&lt;1970,"Old is Gold",Q369&lt;=1980,"80's Movies",Q369&lt;=2000,"90's Movies",Q369&lt;=2020,"Mid Rang",Q369&gt;2020,"Latest")</f>
        <v>Latest</v>
      </c>
      <c r="V369" t="s">
        <v>537</v>
      </c>
    </row>
    <row r="370" spans="1:22" x14ac:dyDescent="0.3">
      <c r="A370" t="s">
        <v>1298</v>
      </c>
      <c r="B370" t="s">
        <v>1299</v>
      </c>
      <c r="C370" t="s">
        <v>1299</v>
      </c>
      <c r="D370" s="6">
        <v>111</v>
      </c>
      <c r="E370" s="6" t="str">
        <f t="shared" si="30"/>
        <v>Medium</v>
      </c>
      <c r="F370" s="4">
        <f t="shared" si="31"/>
        <v>1.85</v>
      </c>
      <c r="G370" s="8" t="s">
        <v>7406</v>
      </c>
      <c r="H370" t="s">
        <v>172</v>
      </c>
      <c r="I370" t="s">
        <v>10891</v>
      </c>
      <c r="J370">
        <v>6.2</v>
      </c>
      <c r="K370" t="str">
        <f t="shared" si="32"/>
        <v>Average</v>
      </c>
      <c r="L370" s="10">
        <v>158944</v>
      </c>
      <c r="M370" s="10">
        <v>15000000</v>
      </c>
      <c r="N370" s="10">
        <v>201957688</v>
      </c>
      <c r="O370" s="6">
        <f t="shared" si="33"/>
        <v>186957688</v>
      </c>
      <c r="P370" s="10" t="str" cm="1">
        <f t="array" ref="P370">_xlfn.IFS(O370&lt;=0,"Flop",O370&lt;10000000,"Hit",O370&lt;=100000000,"Superhit",O370&gt;100000000,"Blockbuster")</f>
        <v>Blockbuster</v>
      </c>
      <c r="Q370">
        <v>1990</v>
      </c>
      <c r="S370" t="e">
        <f t="shared" si="34"/>
        <v>#VALUE!</v>
      </c>
      <c r="T370" s="12" t="str">
        <f t="shared" si="35"/>
        <v>1990</v>
      </c>
      <c r="U370" s="8" t="str" cm="1">
        <f t="array" ref="U370">_xlfn.IFS(Q370&lt;1970,"Old is Gold",Q370&lt;=1980,"80's Movies",Q370&lt;=2000,"90's Movies",Q370&lt;=2020,"Mid Rang",Q370&gt;2020,"Latest")</f>
        <v>90's Movies</v>
      </c>
      <c r="V370" t="s">
        <v>455</v>
      </c>
    </row>
    <row r="371" spans="1:22" x14ac:dyDescent="0.3">
      <c r="A371" t="s">
        <v>1300</v>
      </c>
      <c r="B371" t="s">
        <v>1301</v>
      </c>
      <c r="C371" t="s">
        <v>1301</v>
      </c>
      <c r="D371" s="6">
        <v>115</v>
      </c>
      <c r="E371" s="6" t="str">
        <f t="shared" si="30"/>
        <v>Medium</v>
      </c>
      <c r="F371" s="4">
        <f t="shared" si="31"/>
        <v>1.9166666666666667</v>
      </c>
      <c r="G371" s="8" t="s">
        <v>10891</v>
      </c>
      <c r="H371" t="s">
        <v>190</v>
      </c>
      <c r="I371" t="s">
        <v>5170</v>
      </c>
      <c r="J371">
        <v>7.7</v>
      </c>
      <c r="K371" t="str">
        <f t="shared" si="32"/>
        <v>Good</v>
      </c>
      <c r="L371" s="10">
        <v>139959</v>
      </c>
      <c r="M371" s="10">
        <v>14000000</v>
      </c>
      <c r="N371" s="10">
        <v>5080409</v>
      </c>
      <c r="O371" s="6">
        <f t="shared" si="33"/>
        <v>-8919591</v>
      </c>
      <c r="P371" s="10" t="str" cm="1">
        <f t="array" ref="P371">_xlfn.IFS(O371&lt;=0,"Flop",O371&lt;10000000,"Hit",O371&lt;=100000000,"Superhit",O371&gt;100000000,"Blockbuster")</f>
        <v>Flop</v>
      </c>
      <c r="Q371" s="1">
        <v>33117</v>
      </c>
      <c r="R371" s="1"/>
      <c r="S371" t="e">
        <f t="shared" si="34"/>
        <v>#VALUE!</v>
      </c>
      <c r="T371" s="12" t="str">
        <f t="shared" si="35"/>
        <v>33117</v>
      </c>
      <c r="U371" s="8" t="str" cm="1">
        <f t="array" ref="U371">_xlfn.IFS(Q371&lt;1970,"Old is Gold",Q371&lt;=1980,"80's Movies",Q371&lt;=2000,"90's Movies",Q371&lt;=2020,"Mid Rang",Q371&gt;2020,"Latest")</f>
        <v>Latest</v>
      </c>
      <c r="V371" t="s">
        <v>603</v>
      </c>
    </row>
    <row r="372" spans="1:22" x14ac:dyDescent="0.3">
      <c r="A372" t="s">
        <v>1302</v>
      </c>
      <c r="B372" t="s">
        <v>1303</v>
      </c>
      <c r="C372" t="s">
        <v>1303</v>
      </c>
      <c r="D372" s="6">
        <v>107</v>
      </c>
      <c r="E372" s="6" t="str">
        <f t="shared" si="30"/>
        <v>Medium</v>
      </c>
      <c r="F372" s="4">
        <f t="shared" si="31"/>
        <v>1.7833333333333334</v>
      </c>
      <c r="G372" s="8" t="s">
        <v>190</v>
      </c>
      <c r="H372" t="s">
        <v>5170</v>
      </c>
      <c r="I372" t="s">
        <v>10899</v>
      </c>
      <c r="J372">
        <v>7.8</v>
      </c>
      <c r="K372" t="str">
        <f t="shared" si="32"/>
        <v>Good</v>
      </c>
      <c r="L372" s="10">
        <v>228292</v>
      </c>
      <c r="M372" s="10">
        <v>20000000</v>
      </c>
      <c r="N372" s="10">
        <v>61277597</v>
      </c>
      <c r="O372" s="6">
        <f t="shared" si="33"/>
        <v>41277597</v>
      </c>
      <c r="P372" s="10" t="str" cm="1">
        <f t="array" ref="P372">_xlfn.IFS(O372&lt;=0,"Flop",O372&lt;10000000,"Hit",O372&lt;=100000000,"Superhit",O372&gt;100000000,"Blockbuster")</f>
        <v>Superhit</v>
      </c>
      <c r="Q372" t="s">
        <v>1304</v>
      </c>
      <c r="R372">
        <v>29</v>
      </c>
      <c r="S372" t="str">
        <f t="shared" si="34"/>
        <v xml:space="preserve">November </v>
      </c>
      <c r="T372" s="12" t="str">
        <f t="shared" si="35"/>
        <v xml:space="preserve"> 1990</v>
      </c>
      <c r="U372" s="8" t="str" cm="1">
        <f t="array" ref="U372">_xlfn.IFS(Q372&lt;1970,"Old is Gold",Q372&lt;=1980,"80's Movies",Q372&lt;=2000,"90's Movies",Q372&lt;=2020,"Mid Rang",Q372&gt;2020,"Latest")</f>
        <v>Latest</v>
      </c>
      <c r="V372" t="s">
        <v>691</v>
      </c>
    </row>
    <row r="373" spans="1:22" x14ac:dyDescent="0.3">
      <c r="A373" t="s">
        <v>1305</v>
      </c>
      <c r="B373" t="s">
        <v>1306</v>
      </c>
      <c r="C373" t="s">
        <v>1306</v>
      </c>
      <c r="D373" s="6">
        <v>108</v>
      </c>
      <c r="E373" s="6" t="str">
        <f t="shared" si="30"/>
        <v>Medium</v>
      </c>
      <c r="F373" s="4">
        <f t="shared" si="31"/>
        <v>1.8</v>
      </c>
      <c r="G373" s="8" t="s">
        <v>7406</v>
      </c>
      <c r="H373" t="s">
        <v>105</v>
      </c>
      <c r="I373" t="s">
        <v>10890</v>
      </c>
      <c r="J373">
        <v>6.3</v>
      </c>
      <c r="K373" t="str">
        <f t="shared" si="32"/>
        <v>Average</v>
      </c>
      <c r="L373" s="10">
        <v>178423</v>
      </c>
      <c r="M373" s="10">
        <v>35000000</v>
      </c>
      <c r="N373" s="10">
        <v>57120318</v>
      </c>
      <c r="O373" s="6">
        <f t="shared" si="33"/>
        <v>22120318</v>
      </c>
      <c r="P373" s="10" t="str" cm="1">
        <f t="array" ref="P373">_xlfn.IFS(O373&lt;=0,"Flop",O373&lt;10000000,"Hit",O373&lt;=100000000,"Superhit",O373&gt;100000000,"Blockbuster")</f>
        <v>Superhit</v>
      </c>
      <c r="Q373" t="s">
        <v>1307</v>
      </c>
      <c r="R373">
        <v>19</v>
      </c>
      <c r="S373" t="str">
        <f t="shared" si="34"/>
        <v xml:space="preserve">November </v>
      </c>
      <c r="T373" s="12" t="str">
        <f t="shared" si="35"/>
        <v xml:space="preserve"> 1990</v>
      </c>
      <c r="U373" s="8" t="str" cm="1">
        <f t="array" ref="U373">_xlfn.IFS(Q373&lt;1970,"Old is Gold",Q373&lt;=1980,"80's Movies",Q373&lt;=2000,"90's Movies",Q373&lt;=2020,"Mid Rang",Q373&gt;2020,"Latest")</f>
        <v>Latest</v>
      </c>
      <c r="V373" t="s">
        <v>1308</v>
      </c>
    </row>
    <row r="374" spans="1:22" x14ac:dyDescent="0.3">
      <c r="A374" t="s">
        <v>1309</v>
      </c>
      <c r="B374" t="s">
        <v>1310</v>
      </c>
      <c r="C374" t="s">
        <v>1310</v>
      </c>
      <c r="D374" s="6">
        <v>119</v>
      </c>
      <c r="E374" s="6" t="str">
        <f t="shared" si="30"/>
        <v>Medium</v>
      </c>
      <c r="F374" s="4">
        <f t="shared" si="31"/>
        <v>1.9833333333333334</v>
      </c>
      <c r="G374" s="8" t="s">
        <v>172</v>
      </c>
      <c r="H374" t="s">
        <v>10886</v>
      </c>
      <c r="I374" t="s">
        <v>10899</v>
      </c>
      <c r="J374">
        <v>7.1</v>
      </c>
      <c r="K374" t="str">
        <f t="shared" si="32"/>
        <v>Good</v>
      </c>
      <c r="L374" s="10">
        <v>345871</v>
      </c>
      <c r="M374" s="10">
        <v>14000000</v>
      </c>
      <c r="N374" s="10">
        <v>463406268</v>
      </c>
      <c r="O374" s="6">
        <f t="shared" si="33"/>
        <v>449406268</v>
      </c>
      <c r="P374" s="10" t="str" cm="1">
        <f t="array" ref="P374">_xlfn.IFS(O374&lt;=0,"Flop",O374&lt;10000000,"Hit",O374&lt;=100000000,"Superhit",O374&gt;100000000,"Blockbuster")</f>
        <v>Blockbuster</v>
      </c>
      <c r="Q374" t="s">
        <v>1311</v>
      </c>
      <c r="R374">
        <v>23</v>
      </c>
      <c r="S374" t="str">
        <f t="shared" si="34"/>
        <v xml:space="preserve">March </v>
      </c>
      <c r="T374" s="12" t="str">
        <f t="shared" si="35"/>
        <v xml:space="preserve"> 1990</v>
      </c>
      <c r="U374" s="8" t="str" cm="1">
        <f t="array" ref="U374">_xlfn.IFS(Q374&lt;1970,"Old is Gold",Q374&lt;=1980,"80's Movies",Q374&lt;=2000,"90's Movies",Q374&lt;=2020,"Mid Rang",Q374&gt;2020,"Latest")</f>
        <v>Latest</v>
      </c>
      <c r="V374" t="s">
        <v>960</v>
      </c>
    </row>
    <row r="375" spans="1:22" x14ac:dyDescent="0.3">
      <c r="A375" t="s">
        <v>1312</v>
      </c>
      <c r="B375" t="s">
        <v>1313</v>
      </c>
      <c r="C375" t="s">
        <v>1313</v>
      </c>
      <c r="D375" s="6">
        <v>117</v>
      </c>
      <c r="E375" s="6" t="str">
        <f t="shared" si="30"/>
        <v>Medium</v>
      </c>
      <c r="F375" s="4">
        <f t="shared" si="31"/>
        <v>1.95</v>
      </c>
      <c r="G375" s="8" t="s">
        <v>7406</v>
      </c>
      <c r="H375" t="s">
        <v>10891</v>
      </c>
      <c r="I375" t="s">
        <v>10890</v>
      </c>
      <c r="J375">
        <v>5.8</v>
      </c>
      <c r="K375" t="str">
        <f t="shared" si="32"/>
        <v>Poor</v>
      </c>
      <c r="L375" s="10">
        <v>90873</v>
      </c>
      <c r="M375" s="10">
        <v>25000000</v>
      </c>
      <c r="N375" s="10">
        <v>45681173</v>
      </c>
      <c r="O375" s="6">
        <f t="shared" si="33"/>
        <v>20681173</v>
      </c>
      <c r="P375" s="10" t="str" cm="1">
        <f t="array" ref="P375">_xlfn.IFS(O375&lt;=0,"Flop",O375&lt;10000000,"Hit",O375&lt;=100000000,"Superhit",O375&gt;100000000,"Blockbuster")</f>
        <v>Superhit</v>
      </c>
      <c r="Q375" t="s">
        <v>1314</v>
      </c>
      <c r="R375">
        <v>22</v>
      </c>
      <c r="S375" t="str">
        <f t="shared" si="34"/>
        <v xml:space="preserve">June </v>
      </c>
      <c r="T375" s="12" t="str">
        <f t="shared" si="35"/>
        <v xml:space="preserve"> 1990</v>
      </c>
      <c r="U375" s="8" t="str" cm="1">
        <f t="array" ref="U375">_xlfn.IFS(Q375&lt;1970,"Old is Gold",Q375&lt;=1980,"80's Movies",Q375&lt;=2000,"90's Movies",Q375&lt;=2020,"Mid Rang",Q375&gt;2020,"Latest")</f>
        <v>Latest</v>
      </c>
      <c r="V375" t="s">
        <v>374</v>
      </c>
    </row>
    <row r="376" spans="1:22" x14ac:dyDescent="0.3">
      <c r="A376" t="s">
        <v>1315</v>
      </c>
      <c r="B376" t="s">
        <v>1316</v>
      </c>
      <c r="C376" t="s">
        <v>1316</v>
      </c>
      <c r="D376" s="6">
        <v>104</v>
      </c>
      <c r="E376" s="6" t="str">
        <f t="shared" si="30"/>
        <v>Medium</v>
      </c>
      <c r="F376" s="4">
        <f t="shared" si="31"/>
        <v>1.7333333333333334</v>
      </c>
      <c r="G376" s="8" t="s">
        <v>190</v>
      </c>
      <c r="H376" t="s">
        <v>10897</v>
      </c>
      <c r="I376" t="s">
        <v>10899</v>
      </c>
      <c r="J376">
        <v>5.3</v>
      </c>
      <c r="K376" t="str">
        <f t="shared" si="32"/>
        <v>Poor</v>
      </c>
      <c r="L376" s="10">
        <v>147817</v>
      </c>
      <c r="M376" s="10">
        <v>42000000</v>
      </c>
      <c r="N376" s="10">
        <v>119946358</v>
      </c>
      <c r="O376" s="6">
        <f t="shared" si="33"/>
        <v>77946358</v>
      </c>
      <c r="P376" s="10" t="str" cm="1">
        <f t="array" ref="P376">_xlfn.IFS(O376&lt;=0,"Flop",O376&lt;10000000,"Hit",O376&lt;=100000000,"Superhit",O376&gt;100000000,"Blockbuster")</f>
        <v>Superhit</v>
      </c>
      <c r="Q376" t="s">
        <v>1317</v>
      </c>
      <c r="R376">
        <v>13</v>
      </c>
      <c r="S376" t="str">
        <f t="shared" si="34"/>
        <v xml:space="preserve">November </v>
      </c>
      <c r="T376" s="12" t="str">
        <f t="shared" si="35"/>
        <v xml:space="preserve"> 1990</v>
      </c>
      <c r="U376" s="8" t="str" cm="1">
        <f t="array" ref="U376">_xlfn.IFS(Q376&lt;1970,"Old is Gold",Q376&lt;=1980,"80's Movies",Q376&lt;=2000,"90's Movies",Q376&lt;=2020,"Mid Rang",Q376&gt;2020,"Latest")</f>
        <v>Latest</v>
      </c>
      <c r="V376" t="s">
        <v>239</v>
      </c>
    </row>
    <row r="377" spans="1:22" x14ac:dyDescent="0.3">
      <c r="A377" t="s">
        <v>1318</v>
      </c>
      <c r="B377" t="s">
        <v>1319</v>
      </c>
      <c r="C377" t="s">
        <v>1319</v>
      </c>
      <c r="D377" s="6">
        <v>93</v>
      </c>
      <c r="E377" s="6" t="str">
        <f t="shared" si="30"/>
        <v>Medium</v>
      </c>
      <c r="F377" s="4">
        <f t="shared" si="31"/>
        <v>1.55</v>
      </c>
      <c r="G377" s="8" t="s">
        <v>7406</v>
      </c>
      <c r="H377" t="s">
        <v>10887</v>
      </c>
      <c r="I377" t="s">
        <v>172</v>
      </c>
      <c r="J377">
        <v>6.8</v>
      </c>
      <c r="K377" t="str">
        <f t="shared" si="32"/>
        <v>Average</v>
      </c>
      <c r="L377" s="10">
        <v>102737</v>
      </c>
      <c r="M377" s="10">
        <v>13500000</v>
      </c>
      <c r="N377" s="10">
        <v>202084756</v>
      </c>
      <c r="O377" s="6">
        <f t="shared" si="33"/>
        <v>188584756</v>
      </c>
      <c r="P377" s="10" t="str" cm="1">
        <f t="array" ref="P377">_xlfn.IFS(O377&lt;=0,"Flop",O377&lt;10000000,"Hit",O377&lt;=100000000,"Superhit",O377&gt;100000000,"Blockbuster")</f>
        <v>Blockbuster</v>
      </c>
      <c r="Q377" t="s">
        <v>1320</v>
      </c>
      <c r="R377">
        <v>30</v>
      </c>
      <c r="S377" t="str">
        <f t="shared" si="34"/>
        <v xml:space="preserve">March </v>
      </c>
      <c r="T377" s="12" t="str">
        <f t="shared" si="35"/>
        <v xml:space="preserve"> 1990</v>
      </c>
      <c r="U377" s="8" t="str" cm="1">
        <f t="array" ref="U377">_xlfn.IFS(Q377&lt;1970,"Old is Gold",Q377&lt;=1980,"80's Movies",Q377&lt;=2000,"90's Movies",Q377&lt;=2020,"Mid Rang",Q377&gt;2020,"Latest")</f>
        <v>Latest</v>
      </c>
      <c r="V377" t="s">
        <v>1321</v>
      </c>
    </row>
    <row r="378" spans="1:22" x14ac:dyDescent="0.3">
      <c r="A378" t="s">
        <v>1322</v>
      </c>
      <c r="B378" t="s">
        <v>1323</v>
      </c>
      <c r="C378" t="s">
        <v>1323</v>
      </c>
      <c r="D378" s="6">
        <v>113</v>
      </c>
      <c r="E378" s="6" t="str">
        <f t="shared" si="30"/>
        <v>Medium</v>
      </c>
      <c r="F378" s="4">
        <f t="shared" si="31"/>
        <v>1.8833333333333333</v>
      </c>
      <c r="G378" s="8" t="s">
        <v>7406</v>
      </c>
      <c r="H378" t="s">
        <v>10887</v>
      </c>
      <c r="I378" t="s">
        <v>10890</v>
      </c>
      <c r="J378">
        <v>7.5</v>
      </c>
      <c r="K378" t="str">
        <f t="shared" si="32"/>
        <v>Good</v>
      </c>
      <c r="L378" s="10">
        <v>347042</v>
      </c>
      <c r="M378" s="10">
        <v>65000000</v>
      </c>
      <c r="N378" s="10">
        <v>261317921</v>
      </c>
      <c r="O378" s="6">
        <f t="shared" si="33"/>
        <v>196317921</v>
      </c>
      <c r="P378" s="10" t="str" cm="1">
        <f t="array" ref="P378">_xlfn.IFS(O378&lt;=0,"Flop",O378&lt;10000000,"Hit",O378&lt;=100000000,"Superhit",O378&gt;100000000,"Blockbuster")</f>
        <v>Blockbuster</v>
      </c>
      <c r="Q378" t="s">
        <v>1324</v>
      </c>
      <c r="R378">
        <v>31</v>
      </c>
      <c r="S378" t="str">
        <f t="shared" si="34"/>
        <v xml:space="preserve">May </v>
      </c>
      <c r="T378" s="12" t="str">
        <f t="shared" si="35"/>
        <v xml:space="preserve"> 1990</v>
      </c>
      <c r="U378" s="8" t="str" cm="1">
        <f t="array" ref="U378">_xlfn.IFS(Q378&lt;1970,"Old is Gold",Q378&lt;=1980,"80's Movies",Q378&lt;=2000,"90's Movies",Q378&lt;=2020,"Mid Rang",Q378&gt;2020,"Latest")</f>
        <v>Latest</v>
      </c>
      <c r="V378" t="s">
        <v>977</v>
      </c>
    </row>
    <row r="379" spans="1:22" x14ac:dyDescent="0.3">
      <c r="A379" t="s">
        <v>1325</v>
      </c>
      <c r="B379" t="s">
        <v>1326</v>
      </c>
      <c r="C379" t="s">
        <v>1326</v>
      </c>
      <c r="D379" s="6">
        <v>96</v>
      </c>
      <c r="E379" s="6" t="str">
        <f t="shared" si="30"/>
        <v>Medium</v>
      </c>
      <c r="F379" s="4">
        <f t="shared" si="31"/>
        <v>1.6</v>
      </c>
      <c r="G379" s="8" t="s">
        <v>172</v>
      </c>
      <c r="H379" t="s">
        <v>105</v>
      </c>
      <c r="I379" t="s">
        <v>10899</v>
      </c>
      <c r="J379">
        <v>7.1</v>
      </c>
      <c r="K379" t="str">
        <f t="shared" si="32"/>
        <v>Good</v>
      </c>
      <c r="L379" s="10">
        <v>146402</v>
      </c>
      <c r="M379" s="10">
        <v>11000000</v>
      </c>
      <c r="N379" s="10">
        <v>16668084</v>
      </c>
      <c r="O379" s="6">
        <f t="shared" si="33"/>
        <v>5668084</v>
      </c>
      <c r="P379" s="10" t="str" cm="1">
        <f t="array" ref="P379">_xlfn.IFS(O379&lt;=0,"Flop",O379&lt;10000000,"Hit",O379&lt;=100000000,"Superhit",O379&gt;100000000,"Blockbuster")</f>
        <v>Hit</v>
      </c>
      <c r="Q379" t="s">
        <v>1327</v>
      </c>
      <c r="R379">
        <v>19</v>
      </c>
      <c r="S379" t="str">
        <f t="shared" si="34"/>
        <v xml:space="preserve">January </v>
      </c>
      <c r="T379" s="12" t="str">
        <f t="shared" si="35"/>
        <v xml:space="preserve"> 1990</v>
      </c>
      <c r="U379" s="8" t="str" cm="1">
        <f t="array" ref="U379">_xlfn.IFS(Q379&lt;1970,"Old is Gold",Q379&lt;=1980,"80's Movies",Q379&lt;=2000,"90's Movies",Q379&lt;=2020,"Mid Rang",Q379&gt;2020,"Latest")</f>
        <v>Latest</v>
      </c>
      <c r="V379" t="s">
        <v>1328</v>
      </c>
    </row>
    <row r="380" spans="1:22" x14ac:dyDescent="0.3">
      <c r="A380" t="s">
        <v>1329</v>
      </c>
      <c r="B380" t="s">
        <v>1330</v>
      </c>
      <c r="C380" t="s">
        <v>1330</v>
      </c>
      <c r="D380" s="6">
        <v>125</v>
      </c>
      <c r="E380" s="6" t="str">
        <f t="shared" si="30"/>
        <v>Long</v>
      </c>
      <c r="F380" s="4">
        <f t="shared" si="31"/>
        <v>2.0833333333333335</v>
      </c>
      <c r="G380" s="8" t="s">
        <v>10891</v>
      </c>
      <c r="H380" t="s">
        <v>190</v>
      </c>
      <c r="I380" t="s">
        <v>5170</v>
      </c>
      <c r="J380">
        <v>7.2</v>
      </c>
      <c r="K380" t="str">
        <f t="shared" si="32"/>
        <v>Good</v>
      </c>
      <c r="L380" s="10">
        <v>98863</v>
      </c>
      <c r="M380" s="10">
        <v>9500000</v>
      </c>
      <c r="N380" s="10">
        <v>14563251</v>
      </c>
      <c r="O380" s="6">
        <f t="shared" si="33"/>
        <v>5063251</v>
      </c>
      <c r="P380" s="10" t="str" cm="1">
        <f t="array" ref="P380">_xlfn.IFS(O380&lt;=0,"Flop",O380&lt;10000000,"Hit",O380&lt;=100000000,"Superhit",O380&gt;100000000,"Blockbuster")</f>
        <v>Hit</v>
      </c>
      <c r="Q380" t="s">
        <v>1331</v>
      </c>
      <c r="R380">
        <v>19</v>
      </c>
      <c r="S380" t="str">
        <f t="shared" si="34"/>
        <v xml:space="preserve">May </v>
      </c>
      <c r="T380" s="12" t="str">
        <f t="shared" si="35"/>
        <v xml:space="preserve"> 1990</v>
      </c>
      <c r="U380" s="8" t="str" cm="1">
        <f t="array" ref="U380">_xlfn.IFS(Q380&lt;1970,"Old is Gold",Q380&lt;=1980,"80's Movies",Q380&lt;=2000,"90's Movies",Q380&lt;=2020,"Mid Rang",Q380&gt;2020,"Latest")</f>
        <v>Latest</v>
      </c>
      <c r="V380" t="s">
        <v>216</v>
      </c>
    </row>
    <row r="381" spans="1:22" x14ac:dyDescent="0.3">
      <c r="A381" t="s">
        <v>1332</v>
      </c>
      <c r="B381" t="s">
        <v>1333</v>
      </c>
      <c r="C381" t="s">
        <v>1333</v>
      </c>
      <c r="D381" s="6">
        <v>99</v>
      </c>
      <c r="E381" s="6" t="str">
        <f t="shared" si="30"/>
        <v>Medium</v>
      </c>
      <c r="F381" s="4">
        <f t="shared" si="31"/>
        <v>1.65</v>
      </c>
      <c r="G381" s="8" t="s">
        <v>172</v>
      </c>
      <c r="H381" t="s">
        <v>10885</v>
      </c>
      <c r="I381" t="s">
        <v>10899</v>
      </c>
      <c r="J381">
        <v>6.9</v>
      </c>
      <c r="K381" t="str">
        <f t="shared" si="32"/>
        <v>Average</v>
      </c>
      <c r="L381" s="10">
        <v>175874</v>
      </c>
      <c r="M381" s="10">
        <v>30000000</v>
      </c>
      <c r="N381" s="10">
        <v>191502426</v>
      </c>
      <c r="O381" s="6">
        <f t="shared" si="33"/>
        <v>161502426</v>
      </c>
      <c r="P381" s="10" t="str" cm="1">
        <f t="array" ref="P381">_xlfn.IFS(O381&lt;=0,"Flop",O381&lt;10000000,"Hit",O381&lt;=100000000,"Superhit",O381&gt;100000000,"Blockbuster")</f>
        <v>Blockbuster</v>
      </c>
      <c r="Q381" t="s">
        <v>1334</v>
      </c>
      <c r="R381">
        <v>19</v>
      </c>
      <c r="S381" t="str">
        <f t="shared" si="34"/>
        <v xml:space="preserve">November </v>
      </c>
      <c r="T381" s="12" t="str">
        <f t="shared" si="35"/>
        <v xml:space="preserve"> 1991</v>
      </c>
      <c r="U381" s="8" t="str" cm="1">
        <f t="array" ref="U381">_xlfn.IFS(Q381&lt;1970,"Old is Gold",Q381&lt;=1980,"80's Movies",Q381&lt;=2000,"90's Movies",Q381&lt;=2020,"Mid Rang",Q381&gt;2020,"Latest")</f>
        <v>Latest</v>
      </c>
      <c r="V381" t="s">
        <v>1335</v>
      </c>
    </row>
    <row r="382" spans="1:22" x14ac:dyDescent="0.3">
      <c r="A382" t="s">
        <v>1336</v>
      </c>
      <c r="B382" t="s">
        <v>1337</v>
      </c>
      <c r="C382" t="s">
        <v>1337</v>
      </c>
      <c r="D382" s="6">
        <v>137</v>
      </c>
      <c r="E382" s="6" t="str">
        <f t="shared" si="30"/>
        <v>Long</v>
      </c>
      <c r="F382" s="4">
        <f t="shared" si="31"/>
        <v>2.2833333333333332</v>
      </c>
      <c r="G382" s="8" t="s">
        <v>7406</v>
      </c>
      <c r="H382" t="s">
        <v>190</v>
      </c>
      <c r="I382" t="s">
        <v>10895</v>
      </c>
      <c r="J382">
        <v>6.7</v>
      </c>
      <c r="K382" t="str">
        <f t="shared" si="32"/>
        <v>Average</v>
      </c>
      <c r="L382" s="10">
        <v>85865</v>
      </c>
      <c r="M382" s="10">
        <v>40000000</v>
      </c>
      <c r="N382" s="10">
        <v>152368585</v>
      </c>
      <c r="O382" s="6">
        <f t="shared" si="33"/>
        <v>112368585</v>
      </c>
      <c r="P382" s="10" t="str" cm="1">
        <f t="array" ref="P382">_xlfn.IFS(O382&lt;=0,"Flop",O382&lt;10000000,"Hit",O382&lt;=100000000,"Superhit",O382&gt;100000000,"Blockbuster")</f>
        <v>Blockbuster</v>
      </c>
      <c r="Q382" t="s">
        <v>1338</v>
      </c>
      <c r="R382">
        <v>22</v>
      </c>
      <c r="S382" t="str">
        <f t="shared" si="34"/>
        <v xml:space="preserve">May </v>
      </c>
      <c r="T382" s="12" t="str">
        <f t="shared" si="35"/>
        <v xml:space="preserve"> 1991</v>
      </c>
      <c r="U382" s="8" t="str" cm="1">
        <f t="array" ref="U382">_xlfn.IFS(Q382&lt;1970,"Old is Gold",Q382&lt;=1980,"80's Movies",Q382&lt;=2000,"90's Movies",Q382&lt;=2020,"Mid Rang",Q382&gt;2020,"Latest")</f>
        <v>Latest</v>
      </c>
      <c r="V382" t="s">
        <v>676</v>
      </c>
    </row>
    <row r="383" spans="1:22" x14ac:dyDescent="0.3">
      <c r="A383" t="s">
        <v>1339</v>
      </c>
      <c r="B383" t="s">
        <v>1340</v>
      </c>
      <c r="C383" t="s">
        <v>1340</v>
      </c>
      <c r="D383" s="6">
        <v>116</v>
      </c>
      <c r="E383" s="6" t="str">
        <f t="shared" si="30"/>
        <v>Medium</v>
      </c>
      <c r="F383" s="4">
        <f t="shared" si="31"/>
        <v>1.9333333333333333</v>
      </c>
      <c r="G383" s="8" t="s">
        <v>172</v>
      </c>
      <c r="H383" t="s">
        <v>190</v>
      </c>
      <c r="I383" t="s">
        <v>5170</v>
      </c>
      <c r="J383">
        <v>7.6</v>
      </c>
      <c r="K383" t="str">
        <f t="shared" si="32"/>
        <v>Good</v>
      </c>
      <c r="L383" s="10">
        <v>127067</v>
      </c>
      <c r="M383" s="10">
        <v>9000000</v>
      </c>
      <c r="N383" s="10">
        <v>6153939</v>
      </c>
      <c r="O383" s="6">
        <f t="shared" si="33"/>
        <v>-2846061</v>
      </c>
      <c r="P383" s="10" t="str" cm="1">
        <f t="array" ref="P383">_xlfn.IFS(O383&lt;=0,"Flop",O383&lt;10000000,"Hit",O383&lt;=100000000,"Superhit",O383&gt;100000000,"Blockbuster")</f>
        <v>Flop</v>
      </c>
      <c r="Q383" t="s">
        <v>1341</v>
      </c>
      <c r="R383">
        <v>18</v>
      </c>
      <c r="S383" t="str">
        <f t="shared" si="34"/>
        <v xml:space="preserve">May </v>
      </c>
      <c r="T383" s="12" t="str">
        <f t="shared" si="35"/>
        <v xml:space="preserve"> 1991</v>
      </c>
      <c r="U383" s="8" t="str" cm="1">
        <f t="array" ref="U383">_xlfn.IFS(Q383&lt;1970,"Old is Gold",Q383&lt;=1980,"80's Movies",Q383&lt;=2000,"90's Movies",Q383&lt;=2020,"Mid Rang",Q383&gt;2020,"Latest")</f>
        <v>Latest</v>
      </c>
      <c r="V383" t="s">
        <v>603</v>
      </c>
    </row>
    <row r="384" spans="1:22" x14ac:dyDescent="0.3">
      <c r="A384" t="s">
        <v>1342</v>
      </c>
      <c r="B384" t="s">
        <v>1343</v>
      </c>
      <c r="C384" t="s">
        <v>1343</v>
      </c>
      <c r="D384" s="6">
        <v>84</v>
      </c>
      <c r="E384" s="6" t="str">
        <f t="shared" si="30"/>
        <v>Short</v>
      </c>
      <c r="F384" s="4">
        <f t="shared" si="31"/>
        <v>1.4</v>
      </c>
      <c r="G384" s="8" t="s">
        <v>10888</v>
      </c>
      <c r="H384" t="s">
        <v>10892</v>
      </c>
      <c r="I384" t="s">
        <v>10885</v>
      </c>
      <c r="J384">
        <v>8</v>
      </c>
      <c r="K384" t="str">
        <f t="shared" si="32"/>
        <v>Excellent</v>
      </c>
      <c r="L384" s="10">
        <v>472313</v>
      </c>
      <c r="M384" s="10">
        <v>25000000</v>
      </c>
      <c r="N384" s="10">
        <v>424967620</v>
      </c>
      <c r="O384" s="6">
        <f t="shared" si="33"/>
        <v>399967620</v>
      </c>
      <c r="P384" s="10" t="str" cm="1">
        <f t="array" ref="P384">_xlfn.IFS(O384&lt;=0,"Flop",O384&lt;10000000,"Hit",O384&lt;=100000000,"Superhit",O384&gt;100000000,"Blockbuster")</f>
        <v>Blockbuster</v>
      </c>
      <c r="Q384" t="s">
        <v>1344</v>
      </c>
      <c r="R384">
        <v>29</v>
      </c>
      <c r="S384" t="str">
        <f t="shared" si="34"/>
        <v xml:space="preserve">September </v>
      </c>
      <c r="T384" s="12" t="str">
        <f t="shared" si="35"/>
        <v xml:space="preserve"> 1991</v>
      </c>
      <c r="U384" s="8" t="str" cm="1">
        <f t="array" ref="U384">_xlfn.IFS(Q384&lt;1970,"Old is Gold",Q384&lt;=1980,"80's Movies",Q384&lt;=2000,"90's Movies",Q384&lt;=2020,"Mid Rang",Q384&gt;2020,"Latest")</f>
        <v>Latest</v>
      </c>
      <c r="V384" t="s">
        <v>1345</v>
      </c>
    </row>
    <row r="385" spans="1:22" x14ac:dyDescent="0.3">
      <c r="A385" t="s">
        <v>1346</v>
      </c>
      <c r="B385" t="s">
        <v>1347</v>
      </c>
      <c r="C385" t="s">
        <v>1347</v>
      </c>
      <c r="D385" s="6">
        <v>93</v>
      </c>
      <c r="E385" s="6" t="str">
        <f t="shared" si="30"/>
        <v>Medium</v>
      </c>
      <c r="F385" s="4">
        <f t="shared" si="31"/>
        <v>1.55</v>
      </c>
      <c r="G385" s="8" t="s">
        <v>10887</v>
      </c>
      <c r="H385" t="s">
        <v>172</v>
      </c>
      <c r="I385" t="s">
        <v>10885</v>
      </c>
      <c r="J385">
        <v>6.3</v>
      </c>
      <c r="K385" t="str">
        <f t="shared" si="32"/>
        <v>Average</v>
      </c>
      <c r="L385" s="10">
        <v>79872</v>
      </c>
      <c r="M385" s="10">
        <v>20000000</v>
      </c>
      <c r="N385" s="10">
        <v>38039850</v>
      </c>
      <c r="O385" s="6">
        <f t="shared" si="33"/>
        <v>18039850</v>
      </c>
      <c r="P385" s="10" t="str" cm="1">
        <f t="array" ref="P385">_xlfn.IFS(O385&lt;=0,"Flop",O385&lt;10000000,"Hit",O385&lt;=100000000,"Superhit",O385&gt;100000000,"Blockbuster")</f>
        <v>Superhit</v>
      </c>
      <c r="Q385" t="s">
        <v>1348</v>
      </c>
      <c r="R385">
        <v>19</v>
      </c>
      <c r="S385" t="str">
        <f t="shared" si="34"/>
        <v xml:space="preserve">July </v>
      </c>
      <c r="T385" s="12" t="str">
        <f t="shared" si="35"/>
        <v xml:space="preserve"> 1991</v>
      </c>
      <c r="U385" s="8" t="str" cm="1">
        <f t="array" ref="U385">_xlfn.IFS(Q385&lt;1970,"Old is Gold",Q385&lt;=1980,"80's Movies",Q385&lt;=2000,"90's Movies",Q385&lt;=2020,"Mid Rang",Q385&gt;2020,"Latest")</f>
        <v>Latest</v>
      </c>
      <c r="V385" t="s">
        <v>1349</v>
      </c>
    </row>
    <row r="386" spans="1:22" x14ac:dyDescent="0.3">
      <c r="A386" t="s">
        <v>1350</v>
      </c>
      <c r="B386" t="s">
        <v>1351</v>
      </c>
      <c r="C386" t="s">
        <v>1351</v>
      </c>
      <c r="D386" s="6">
        <v>112</v>
      </c>
      <c r="E386" s="6" t="str">
        <f t="shared" ref="E386:E449" si="36">IF(D386&lt;90,"Short",IF(D386&lt;=120,"Medium","Long"))</f>
        <v>Medium</v>
      </c>
      <c r="F386" s="4">
        <f t="shared" ref="F386:F449" si="37">D386/60</f>
        <v>1.8666666666666667</v>
      </c>
      <c r="G386" s="8" t="s">
        <v>10891</v>
      </c>
      <c r="H386" t="s">
        <v>190</v>
      </c>
      <c r="I386" t="s">
        <v>10899</v>
      </c>
      <c r="J386">
        <v>7.8</v>
      </c>
      <c r="K386" t="str">
        <f t="shared" ref="K386:K449" si="38">IF(J386&gt;=8,"Excellent",IF(J386&gt;=7,"Good",IF(J386&gt;=6,"Average","Poor")))</f>
        <v>Good</v>
      </c>
      <c r="L386" s="10">
        <v>150138</v>
      </c>
      <c r="M386" s="10">
        <v>6500000</v>
      </c>
      <c r="N386" s="10">
        <v>57529070</v>
      </c>
      <c r="O386" s="6">
        <f t="shared" ref="O386:O449" si="39">N386-M386</f>
        <v>51029070</v>
      </c>
      <c r="P386" s="10" t="str" cm="1">
        <f t="array" ref="P386">_xlfn.IFS(O386&lt;=0,"Flop",O386&lt;10000000,"Hit",O386&lt;=100000000,"Superhit",O386&gt;100000000,"Blockbuster")</f>
        <v>Superhit</v>
      </c>
      <c r="Q386" t="s">
        <v>1352</v>
      </c>
      <c r="R386">
        <v>13</v>
      </c>
      <c r="S386" t="str">
        <f t="shared" ref="S386:S449" si="40">LEFT(Q386,SEARCH(" ",Q386))</f>
        <v xml:space="preserve">May </v>
      </c>
      <c r="T386" s="12" t="str">
        <f t="shared" ref="T386:T449" si="41">RIGHT(Q386,5)</f>
        <v xml:space="preserve"> 1991</v>
      </c>
      <c r="U386" s="8" t="str" cm="1">
        <f t="array" ref="U386">_xlfn.IFS(Q386&lt;1970,"Old is Gold",Q386&lt;=1980,"80's Movies",Q386&lt;=2000,"90's Movies",Q386&lt;=2020,"Mid Rang",Q386&gt;2020,"Latest")</f>
        <v>Latest</v>
      </c>
      <c r="V386" t="s">
        <v>1353</v>
      </c>
    </row>
    <row r="387" spans="1:22" x14ac:dyDescent="0.3">
      <c r="A387" t="s">
        <v>1354</v>
      </c>
      <c r="B387" t="s">
        <v>1355</v>
      </c>
      <c r="C387" t="s">
        <v>1355</v>
      </c>
      <c r="D387" s="6">
        <v>128</v>
      </c>
      <c r="E387" s="6" t="str">
        <f t="shared" si="36"/>
        <v>Long</v>
      </c>
      <c r="F387" s="4">
        <f t="shared" si="37"/>
        <v>2.1333333333333333</v>
      </c>
      <c r="G387" s="8" t="s">
        <v>10891</v>
      </c>
      <c r="H387" t="s">
        <v>5170</v>
      </c>
      <c r="I387" t="s">
        <v>10899</v>
      </c>
      <c r="J387">
        <v>7.3</v>
      </c>
      <c r="K387" t="str">
        <f t="shared" si="38"/>
        <v>Good</v>
      </c>
      <c r="L387" s="10">
        <v>210563</v>
      </c>
      <c r="M387" s="10">
        <v>35000000</v>
      </c>
      <c r="N387" s="10">
        <v>182291969</v>
      </c>
      <c r="O387" s="6">
        <f t="shared" si="39"/>
        <v>147291969</v>
      </c>
      <c r="P387" s="10" t="str" cm="1">
        <f t="array" ref="P387">_xlfn.IFS(O387&lt;=0,"Flop",O387&lt;10000000,"Hit",O387&lt;=100000000,"Superhit",O387&gt;100000000,"Blockbuster")</f>
        <v>Blockbuster</v>
      </c>
      <c r="Q387" t="s">
        <v>1356</v>
      </c>
      <c r="R387">
        <v>6</v>
      </c>
      <c r="S387" t="str">
        <f t="shared" si="40"/>
        <v xml:space="preserve">October </v>
      </c>
      <c r="T387" s="12" t="str">
        <f t="shared" si="41"/>
        <v xml:space="preserve"> 1991</v>
      </c>
      <c r="U387" s="8" t="str" cm="1">
        <f t="array" ref="U387">_xlfn.IFS(Q387&lt;1970,"Old is Gold",Q387&lt;=1980,"80's Movies",Q387&lt;=2000,"90's Movies",Q387&lt;=2020,"Mid Rang",Q387&gt;2020,"Latest")</f>
        <v>Latest</v>
      </c>
      <c r="V387" t="s">
        <v>113</v>
      </c>
    </row>
    <row r="388" spans="1:22" x14ac:dyDescent="0.3">
      <c r="A388" t="s">
        <v>1357</v>
      </c>
      <c r="B388" t="s">
        <v>1358</v>
      </c>
      <c r="C388" t="s">
        <v>1358</v>
      </c>
      <c r="D388" s="6">
        <v>113</v>
      </c>
      <c r="E388" s="6" t="str">
        <f t="shared" si="36"/>
        <v>Medium</v>
      </c>
      <c r="F388" s="4">
        <f t="shared" si="37"/>
        <v>1.8833333333333333</v>
      </c>
      <c r="G388" s="8" t="s">
        <v>172</v>
      </c>
      <c r="H388" t="s">
        <v>234</v>
      </c>
      <c r="I388" t="s">
        <v>10899</v>
      </c>
      <c r="J388">
        <v>6.8</v>
      </c>
      <c r="K388" t="str">
        <f t="shared" si="38"/>
        <v>Average</v>
      </c>
      <c r="L388" s="10">
        <v>61619</v>
      </c>
      <c r="M388" s="10">
        <v>27000000</v>
      </c>
      <c r="N388" s="10">
        <v>179033791</v>
      </c>
      <c r="O388" s="6">
        <f t="shared" si="39"/>
        <v>152033791</v>
      </c>
      <c r="P388" s="10" t="str" cm="1">
        <f t="array" ref="P388">_xlfn.IFS(O388&lt;=0,"Flop",O388&lt;10000000,"Hit",O388&lt;=100000000,"Superhit",O388&gt;100000000,"Blockbuster")</f>
        <v>Blockbuster</v>
      </c>
      <c r="Q388" t="s">
        <v>1359</v>
      </c>
      <c r="R388">
        <v>7</v>
      </c>
      <c r="S388" t="str">
        <f t="shared" si="40"/>
        <v xml:space="preserve">June </v>
      </c>
      <c r="T388" s="12" t="str">
        <f t="shared" si="41"/>
        <v xml:space="preserve"> 1991</v>
      </c>
      <c r="U388" s="8" t="str" cm="1">
        <f t="array" ref="U388">_xlfn.IFS(Q388&lt;1970,"Old is Gold",Q388&lt;=1980,"80's Movies",Q388&lt;=2000,"90's Movies",Q388&lt;=2020,"Mid Rang",Q388&gt;2020,"Latest")</f>
        <v>Latest</v>
      </c>
      <c r="V388" t="s">
        <v>1328</v>
      </c>
    </row>
    <row r="389" spans="1:22" x14ac:dyDescent="0.3">
      <c r="A389" t="s">
        <v>1360</v>
      </c>
      <c r="B389" t="s">
        <v>1361</v>
      </c>
      <c r="C389" t="s">
        <v>1361</v>
      </c>
      <c r="D389" s="6">
        <v>140</v>
      </c>
      <c r="E389" s="6" t="str">
        <f t="shared" si="36"/>
        <v>Long</v>
      </c>
      <c r="F389" s="4">
        <f t="shared" si="37"/>
        <v>2.3333333333333335</v>
      </c>
      <c r="G389" s="8" t="s">
        <v>10889</v>
      </c>
      <c r="H389" t="s">
        <v>190</v>
      </c>
      <c r="I389" t="s">
        <v>10894</v>
      </c>
      <c r="J389">
        <v>7.2</v>
      </c>
      <c r="K389" t="str">
        <f t="shared" si="38"/>
        <v>Good</v>
      </c>
      <c r="L389" s="10">
        <v>97378</v>
      </c>
      <c r="M389" s="10">
        <v>38000000</v>
      </c>
      <c r="N389" s="10">
        <v>34494884</v>
      </c>
      <c r="O389" s="6">
        <f t="shared" si="39"/>
        <v>-3505116</v>
      </c>
      <c r="P389" s="10" t="str" cm="1">
        <f t="array" ref="P389">_xlfn.IFS(O389&lt;=0,"Flop",O389&lt;10000000,"Hit",O389&lt;=100000000,"Superhit",O389&gt;100000000,"Blockbuster")</f>
        <v>Flop</v>
      </c>
      <c r="Q389" t="s">
        <v>1362</v>
      </c>
      <c r="R389">
        <v>23</v>
      </c>
      <c r="S389" t="str">
        <f t="shared" si="40"/>
        <v xml:space="preserve">February </v>
      </c>
      <c r="T389" s="12" t="str">
        <f t="shared" si="41"/>
        <v xml:space="preserve"> 1991</v>
      </c>
      <c r="U389" s="8" t="str" cm="1">
        <f t="array" ref="U389">_xlfn.IFS(Q389&lt;1970,"Old is Gold",Q389&lt;=1980,"80's Movies",Q389&lt;=2000,"90's Movies",Q389&lt;=2020,"Mid Rang",Q389&gt;2020,"Latest")</f>
        <v>Latest</v>
      </c>
      <c r="V389" t="s">
        <v>876</v>
      </c>
    </row>
    <row r="390" spans="1:22" x14ac:dyDescent="0.3">
      <c r="A390" t="s">
        <v>1363</v>
      </c>
      <c r="B390" t="s">
        <v>1364</v>
      </c>
      <c r="C390" t="s">
        <v>1364</v>
      </c>
      <c r="D390" s="6">
        <v>105</v>
      </c>
      <c r="E390" s="6" t="str">
        <f t="shared" si="36"/>
        <v>Medium</v>
      </c>
      <c r="F390" s="4">
        <f t="shared" si="37"/>
        <v>1.75</v>
      </c>
      <c r="G390" s="8" t="s">
        <v>172</v>
      </c>
      <c r="H390" t="s">
        <v>10892</v>
      </c>
      <c r="I390" t="s">
        <v>10886</v>
      </c>
      <c r="J390">
        <v>6.5</v>
      </c>
      <c r="K390" t="str">
        <f t="shared" si="38"/>
        <v>Average</v>
      </c>
      <c r="L390" s="10">
        <v>82302</v>
      </c>
      <c r="M390" s="10">
        <v>20000000</v>
      </c>
      <c r="N390" s="10">
        <v>89325780</v>
      </c>
      <c r="O390" s="6">
        <f t="shared" si="39"/>
        <v>69325780</v>
      </c>
      <c r="P390" s="10" t="str" cm="1">
        <f t="array" ref="P390">_xlfn.IFS(O390&lt;=0,"Flop",O390&lt;10000000,"Hit",O390&lt;=100000000,"Superhit",O390&gt;100000000,"Blockbuster")</f>
        <v>Superhit</v>
      </c>
      <c r="Q390" t="s">
        <v>1365</v>
      </c>
      <c r="R390">
        <v>20</v>
      </c>
      <c r="S390" t="str">
        <f t="shared" si="40"/>
        <v xml:space="preserve">December </v>
      </c>
      <c r="T390" s="12" t="str">
        <f t="shared" si="41"/>
        <v xml:space="preserve"> 1991</v>
      </c>
      <c r="U390" s="8" t="str" cm="1">
        <f t="array" ref="U390">_xlfn.IFS(Q390&lt;1970,"Old is Gold",Q390&lt;=1980,"80's Movies",Q390&lt;=2000,"90's Movies",Q390&lt;=2020,"Mid Rang",Q390&gt;2020,"Latest")</f>
        <v>Latest</v>
      </c>
      <c r="V390" t="s">
        <v>1366</v>
      </c>
    </row>
    <row r="391" spans="1:22" x14ac:dyDescent="0.3">
      <c r="A391" t="s">
        <v>1367</v>
      </c>
      <c r="B391" t="s">
        <v>1368</v>
      </c>
      <c r="C391" t="s">
        <v>1368</v>
      </c>
      <c r="D391" s="6">
        <v>137</v>
      </c>
      <c r="E391" s="6" t="str">
        <f t="shared" si="36"/>
        <v>Long</v>
      </c>
      <c r="F391" s="4">
        <f t="shared" si="37"/>
        <v>2.2833333333333332</v>
      </c>
      <c r="G391" s="8" t="s">
        <v>172</v>
      </c>
      <c r="H391" t="s">
        <v>190</v>
      </c>
      <c r="I391" t="s">
        <v>10885</v>
      </c>
      <c r="J391">
        <v>7.5</v>
      </c>
      <c r="K391" t="str">
        <f t="shared" si="38"/>
        <v>Good</v>
      </c>
      <c r="L391" s="10">
        <v>89400</v>
      </c>
      <c r="M391" s="10">
        <v>24000000</v>
      </c>
      <c r="N391" s="10">
        <v>41895491</v>
      </c>
      <c r="O391" s="6">
        <f t="shared" si="39"/>
        <v>17895491</v>
      </c>
      <c r="P391" s="10" t="str" cm="1">
        <f t="array" ref="P391">_xlfn.IFS(O391&lt;=0,"Flop",O391&lt;10000000,"Hit",O391&lt;=100000000,"Superhit",O391&gt;100000000,"Blockbuster")</f>
        <v>Superhit</v>
      </c>
      <c r="Q391" t="s">
        <v>1369</v>
      </c>
      <c r="R391">
        <v>10</v>
      </c>
      <c r="S391" t="str">
        <f t="shared" si="40"/>
        <v xml:space="preserve">September </v>
      </c>
      <c r="T391" s="12" t="str">
        <f t="shared" si="41"/>
        <v xml:space="preserve"> 1991</v>
      </c>
      <c r="U391" s="8" t="str" cm="1">
        <f t="array" ref="U391">_xlfn.IFS(Q391&lt;1970,"Old is Gold",Q391&lt;=1980,"80's Movies",Q391&lt;=2000,"90's Movies",Q391&lt;=2020,"Mid Rang",Q391&gt;2020,"Latest")</f>
        <v>Latest</v>
      </c>
      <c r="V391" t="s">
        <v>405</v>
      </c>
    </row>
    <row r="392" spans="1:22" x14ac:dyDescent="0.3">
      <c r="A392" t="s">
        <v>1370</v>
      </c>
      <c r="B392" t="s">
        <v>1371</v>
      </c>
      <c r="C392" t="s">
        <v>1371</v>
      </c>
      <c r="D392" s="6">
        <v>89</v>
      </c>
      <c r="E392" s="6" t="str">
        <f t="shared" si="36"/>
        <v>Short</v>
      </c>
      <c r="F392" s="4">
        <f t="shared" si="37"/>
        <v>1.4833333333333334</v>
      </c>
      <c r="G392" s="8" t="s">
        <v>10885</v>
      </c>
      <c r="H392" t="s">
        <v>105</v>
      </c>
      <c r="I392" t="s">
        <v>10899</v>
      </c>
      <c r="J392">
        <v>4.7</v>
      </c>
      <c r="K392" t="str">
        <f t="shared" si="38"/>
        <v>Poor</v>
      </c>
      <c r="L392" s="10">
        <v>50021</v>
      </c>
      <c r="M392" s="10">
        <v>11000000</v>
      </c>
      <c r="N392" s="10">
        <v>34872033</v>
      </c>
      <c r="O392" s="6">
        <f t="shared" si="39"/>
        <v>23872033</v>
      </c>
      <c r="P392" s="10" t="str" cm="1">
        <f t="array" ref="P392">_xlfn.IFS(O392&lt;=0,"Flop",O392&lt;10000000,"Hit",O392&lt;=100000000,"Superhit",O392&gt;100000000,"Blockbuster")</f>
        <v>Superhit</v>
      </c>
      <c r="Q392" t="s">
        <v>1372</v>
      </c>
      <c r="R392">
        <v>5</v>
      </c>
      <c r="S392" t="str">
        <f t="shared" si="40"/>
        <v xml:space="preserve">September </v>
      </c>
      <c r="T392" s="12" t="str">
        <f t="shared" si="41"/>
        <v xml:space="preserve"> 1991</v>
      </c>
      <c r="U392" s="8" t="str" cm="1">
        <f t="array" ref="U392">_xlfn.IFS(Q392&lt;1970,"Old is Gold",Q392&lt;=1980,"80's Movies",Q392&lt;=2000,"90's Movies",Q392&lt;=2020,"Mid Rang",Q392&gt;2020,"Latest")</f>
        <v>Latest</v>
      </c>
      <c r="V392" t="s">
        <v>1373</v>
      </c>
    </row>
    <row r="393" spans="1:22" x14ac:dyDescent="0.3">
      <c r="A393" t="s">
        <v>1374</v>
      </c>
      <c r="B393" t="s">
        <v>1375</v>
      </c>
      <c r="C393" t="s">
        <v>1375</v>
      </c>
      <c r="D393" s="6">
        <v>130</v>
      </c>
      <c r="E393" s="6" t="str">
        <f t="shared" si="36"/>
        <v>Long</v>
      </c>
      <c r="F393" s="4">
        <f t="shared" si="37"/>
        <v>2.1666666666666665</v>
      </c>
      <c r="G393" s="8" t="s">
        <v>190</v>
      </c>
      <c r="H393" t="s">
        <v>10899</v>
      </c>
      <c r="I393" t="s">
        <v>10899</v>
      </c>
      <c r="J393">
        <v>7.7</v>
      </c>
      <c r="K393" t="str">
        <f t="shared" si="38"/>
        <v>Good</v>
      </c>
      <c r="L393" s="10">
        <v>80038</v>
      </c>
      <c r="M393" s="10">
        <v>11000000</v>
      </c>
      <c r="N393" s="10">
        <v>119418501</v>
      </c>
      <c r="O393" s="6">
        <f t="shared" si="39"/>
        <v>108418501</v>
      </c>
      <c r="P393" s="10" t="str" cm="1">
        <f t="array" ref="P393">_xlfn.IFS(O393&lt;=0,"Flop",O393&lt;10000000,"Hit",O393&lt;=100000000,"Superhit",O393&gt;100000000,"Blockbuster")</f>
        <v>Blockbuster</v>
      </c>
      <c r="Q393" t="s">
        <v>1376</v>
      </c>
      <c r="R393">
        <v>27</v>
      </c>
      <c r="S393" t="str">
        <f t="shared" si="40"/>
        <v xml:space="preserve">December </v>
      </c>
      <c r="T393" s="12" t="str">
        <f t="shared" si="41"/>
        <v xml:space="preserve"> 1991</v>
      </c>
      <c r="U393" s="8" t="str" cm="1">
        <f t="array" ref="U393">_xlfn.IFS(Q393&lt;1970,"Old is Gold",Q393&lt;=1980,"80's Movies",Q393&lt;=2000,"90's Movies",Q393&lt;=2020,"Mid Rang",Q393&gt;2020,"Latest")</f>
        <v>Latest</v>
      </c>
      <c r="V393" t="s">
        <v>1377</v>
      </c>
    </row>
    <row r="394" spans="1:22" x14ac:dyDescent="0.3">
      <c r="A394" t="s">
        <v>1378</v>
      </c>
      <c r="B394" t="s">
        <v>1379</v>
      </c>
      <c r="C394" t="s">
        <v>1379</v>
      </c>
      <c r="D394" s="6">
        <v>142</v>
      </c>
      <c r="E394" s="6" t="str">
        <f t="shared" si="36"/>
        <v>Long</v>
      </c>
      <c r="F394" s="4">
        <f t="shared" si="37"/>
        <v>2.3666666666666667</v>
      </c>
      <c r="G394" s="8" t="s">
        <v>10887</v>
      </c>
      <c r="H394" t="s">
        <v>172</v>
      </c>
      <c r="I394" t="s">
        <v>10892</v>
      </c>
      <c r="J394">
        <v>6.8</v>
      </c>
      <c r="K394" t="str">
        <f t="shared" si="38"/>
        <v>Average</v>
      </c>
      <c r="L394" s="10">
        <v>267937</v>
      </c>
      <c r="M394" s="10">
        <v>70000000</v>
      </c>
      <c r="N394" s="10">
        <v>300854823</v>
      </c>
      <c r="O394" s="6">
        <f t="shared" si="39"/>
        <v>230854823</v>
      </c>
      <c r="P394" s="10" t="str" cm="1">
        <f t="array" ref="P394">_xlfn.IFS(O394&lt;=0,"Flop",O394&lt;10000000,"Hit",O394&lt;=100000000,"Superhit",O394&gt;100000000,"Blockbuster")</f>
        <v>Blockbuster</v>
      </c>
      <c r="Q394" t="s">
        <v>1380</v>
      </c>
      <c r="R394">
        <v>8</v>
      </c>
      <c r="S394" t="str">
        <f t="shared" si="40"/>
        <v xml:space="preserve">December </v>
      </c>
      <c r="T394" s="12" t="str">
        <f t="shared" si="41"/>
        <v xml:space="preserve"> 1991</v>
      </c>
      <c r="U394" s="8" t="str" cm="1">
        <f t="array" ref="U394">_xlfn.IFS(Q394&lt;1970,"Old is Gold",Q394&lt;=1980,"80's Movies",Q394&lt;=2000,"90's Movies",Q394&lt;=2020,"Mid Rang",Q394&gt;2020,"Latest")</f>
        <v>Latest</v>
      </c>
      <c r="V394" t="s">
        <v>183</v>
      </c>
    </row>
    <row r="395" spans="1:22" x14ac:dyDescent="0.3">
      <c r="A395" t="s">
        <v>1381</v>
      </c>
      <c r="B395" t="s">
        <v>1382</v>
      </c>
      <c r="C395" t="s">
        <v>1382</v>
      </c>
      <c r="D395" s="6">
        <v>84</v>
      </c>
      <c r="E395" s="6" t="str">
        <f t="shared" si="36"/>
        <v>Short</v>
      </c>
      <c r="F395" s="4">
        <f t="shared" si="37"/>
        <v>1.4</v>
      </c>
      <c r="G395" s="8" t="s">
        <v>7406</v>
      </c>
      <c r="H395" t="s">
        <v>172</v>
      </c>
      <c r="I395" t="s">
        <v>10899</v>
      </c>
      <c r="J395">
        <v>6.7</v>
      </c>
      <c r="K395" t="str">
        <f t="shared" si="38"/>
        <v>Average</v>
      </c>
      <c r="L395" s="10">
        <v>114364</v>
      </c>
      <c r="M395" s="10">
        <v>26000000</v>
      </c>
      <c r="N395" s="10">
        <v>181096164</v>
      </c>
      <c r="O395" s="6">
        <f t="shared" si="39"/>
        <v>155096164</v>
      </c>
      <c r="P395" s="10" t="str" cm="1">
        <f t="array" ref="P395">_xlfn.IFS(O395&lt;=0,"Flop",O395&lt;10000000,"Hit",O395&lt;=100000000,"Superhit",O395&gt;100000000,"Blockbuster")</f>
        <v>Blockbuster</v>
      </c>
      <c r="Q395" t="s">
        <v>1383</v>
      </c>
      <c r="R395">
        <v>26</v>
      </c>
      <c r="S395" t="str">
        <f t="shared" si="40"/>
        <v xml:space="preserve">July </v>
      </c>
      <c r="T395" s="12" t="str">
        <f t="shared" si="41"/>
        <v xml:space="preserve"> 1991</v>
      </c>
      <c r="U395" s="8" t="str" cm="1">
        <f t="array" ref="U395">_xlfn.IFS(Q395&lt;1970,"Old is Gold",Q395&lt;=1980,"80's Movies",Q395&lt;=2000,"90's Movies",Q395&lt;=2020,"Mid Rang",Q395&gt;2020,"Latest")</f>
        <v>Latest</v>
      </c>
      <c r="V395" t="s">
        <v>1384</v>
      </c>
    </row>
    <row r="396" spans="1:22" x14ac:dyDescent="0.3">
      <c r="A396" t="s">
        <v>1385</v>
      </c>
      <c r="B396" t="s">
        <v>1386</v>
      </c>
      <c r="C396" t="s">
        <v>1386</v>
      </c>
      <c r="D396" s="6">
        <v>100</v>
      </c>
      <c r="E396" s="6" t="str">
        <f t="shared" si="36"/>
        <v>Medium</v>
      </c>
      <c r="F396" s="4">
        <f t="shared" si="37"/>
        <v>1.6666666666666667</v>
      </c>
      <c r="G396" s="8" t="s">
        <v>7406</v>
      </c>
      <c r="H396" t="s">
        <v>10887</v>
      </c>
      <c r="I396" t="s">
        <v>172</v>
      </c>
      <c r="J396">
        <v>5.7</v>
      </c>
      <c r="K396" t="str">
        <f t="shared" si="38"/>
        <v>Poor</v>
      </c>
      <c r="L396" s="10">
        <v>59144</v>
      </c>
      <c r="M396" s="10">
        <v>65000000</v>
      </c>
      <c r="N396" s="10">
        <v>17218080</v>
      </c>
      <c r="O396" s="6">
        <f t="shared" si="39"/>
        <v>-47781920</v>
      </c>
      <c r="P396" s="10" t="str" cm="1">
        <f t="array" ref="P396">_xlfn.IFS(O396&lt;=0,"Flop",O396&lt;10000000,"Hit",O396&lt;=100000000,"Superhit",O396&gt;100000000,"Blockbuster")</f>
        <v>Flop</v>
      </c>
      <c r="Q396" t="s">
        <v>1387</v>
      </c>
      <c r="R396">
        <v>24</v>
      </c>
      <c r="S396" t="str">
        <f t="shared" si="40"/>
        <v xml:space="preserve">May </v>
      </c>
      <c r="T396" s="12" t="str">
        <f t="shared" si="41"/>
        <v xml:space="preserve"> 1991</v>
      </c>
      <c r="U396" s="8" t="str" cm="1">
        <f t="array" ref="U396">_xlfn.IFS(Q396&lt;1970,"Old is Gold",Q396&lt;=1980,"80's Movies",Q396&lt;=2000,"90's Movies",Q396&lt;=2020,"Mid Rang",Q396&gt;2020,"Latest")</f>
        <v>Latest</v>
      </c>
      <c r="V396" t="s">
        <v>1165</v>
      </c>
    </row>
    <row r="397" spans="1:22" x14ac:dyDescent="0.3">
      <c r="A397" t="s">
        <v>1388</v>
      </c>
      <c r="B397" t="s">
        <v>1389</v>
      </c>
      <c r="C397" t="s">
        <v>1389</v>
      </c>
      <c r="D397" s="6">
        <v>189</v>
      </c>
      <c r="E397" s="6" t="str">
        <f t="shared" si="36"/>
        <v>Long</v>
      </c>
      <c r="F397" s="4">
        <f t="shared" si="37"/>
        <v>3.15</v>
      </c>
      <c r="G397" s="8" t="s">
        <v>190</v>
      </c>
      <c r="H397" t="s">
        <v>10896</v>
      </c>
      <c r="I397" t="s">
        <v>5170</v>
      </c>
      <c r="J397">
        <v>8</v>
      </c>
      <c r="K397" t="str">
        <f t="shared" si="38"/>
        <v>Excellent</v>
      </c>
      <c r="L397" s="10">
        <v>166151</v>
      </c>
      <c r="M397" s="10">
        <v>40000000</v>
      </c>
      <c r="N397" s="10">
        <v>205405498</v>
      </c>
      <c r="O397" s="6">
        <f t="shared" si="39"/>
        <v>165405498</v>
      </c>
      <c r="P397" s="10" t="str" cm="1">
        <f t="array" ref="P397">_xlfn.IFS(O397&lt;=0,"Flop",O397&lt;10000000,"Hit",O397&lt;=100000000,"Superhit",O397&gt;100000000,"Blockbuster")</f>
        <v>Blockbuster</v>
      </c>
      <c r="Q397" t="s">
        <v>1390</v>
      </c>
      <c r="R397">
        <v>19</v>
      </c>
      <c r="S397" t="str">
        <f t="shared" si="40"/>
        <v xml:space="preserve">December </v>
      </c>
      <c r="T397" s="12" t="str">
        <f t="shared" si="41"/>
        <v xml:space="preserve"> 1991</v>
      </c>
      <c r="U397" s="8" t="str" cm="1">
        <f t="array" ref="U397">_xlfn.IFS(Q397&lt;1970,"Old is Gold",Q397&lt;=1980,"80's Movies",Q397&lt;=2000,"90's Movies",Q397&lt;=2020,"Mid Rang",Q397&gt;2020,"Latest")</f>
        <v>Latest</v>
      </c>
      <c r="V397" t="s">
        <v>876</v>
      </c>
    </row>
    <row r="398" spans="1:22" x14ac:dyDescent="0.3">
      <c r="A398" t="s">
        <v>1391</v>
      </c>
      <c r="B398" t="s">
        <v>1392</v>
      </c>
      <c r="C398" t="s">
        <v>1392</v>
      </c>
      <c r="D398" s="6">
        <v>105</v>
      </c>
      <c r="E398" s="6" t="str">
        <f t="shared" si="36"/>
        <v>Medium</v>
      </c>
      <c r="F398" s="4">
        <f t="shared" si="37"/>
        <v>1.75</v>
      </c>
      <c r="G398" s="8" t="s">
        <v>7406</v>
      </c>
      <c r="H398" t="s">
        <v>172</v>
      </c>
      <c r="I398" t="s">
        <v>10891</v>
      </c>
      <c r="J398">
        <v>7</v>
      </c>
      <c r="K398" t="str">
        <f t="shared" si="38"/>
        <v>Good</v>
      </c>
      <c r="L398" s="10">
        <v>109553</v>
      </c>
      <c r="M398" s="10">
        <v>43000000</v>
      </c>
      <c r="N398" s="10">
        <v>59509925</v>
      </c>
      <c r="O398" s="6">
        <f t="shared" si="39"/>
        <v>16509925</v>
      </c>
      <c r="P398" s="10" t="str" cm="1">
        <f t="array" ref="P398">_xlfn.IFS(O398&lt;=0,"Flop",O398&lt;10000000,"Hit",O398&lt;=100000000,"Superhit",O398&gt;100000000,"Blockbuster")</f>
        <v>Superhit</v>
      </c>
      <c r="Q398" t="s">
        <v>1393</v>
      </c>
      <c r="R398">
        <v>12</v>
      </c>
      <c r="S398" t="str">
        <f t="shared" si="40"/>
        <v xml:space="preserve">December </v>
      </c>
      <c r="T398" s="12" t="str">
        <f t="shared" si="41"/>
        <v xml:space="preserve"> 1991</v>
      </c>
      <c r="U398" s="8" t="str" cm="1">
        <f t="array" ref="U398">_xlfn.IFS(Q398&lt;1970,"Old is Gold",Q398&lt;=1980,"80's Movies",Q398&lt;=2000,"90's Movies",Q398&lt;=2020,"Mid Rang",Q398&gt;2020,"Latest")</f>
        <v>Latest</v>
      </c>
      <c r="V398" t="s">
        <v>900</v>
      </c>
    </row>
    <row r="399" spans="1:22" x14ac:dyDescent="0.3">
      <c r="A399" t="s">
        <v>1394</v>
      </c>
      <c r="B399" t="s">
        <v>1395</v>
      </c>
      <c r="C399" t="s">
        <v>1395</v>
      </c>
      <c r="D399" s="6">
        <v>102</v>
      </c>
      <c r="E399" s="6" t="str">
        <f t="shared" si="36"/>
        <v>Medium</v>
      </c>
      <c r="F399" s="4">
        <f t="shared" si="37"/>
        <v>1.7</v>
      </c>
      <c r="G399" s="8" t="s">
        <v>172</v>
      </c>
      <c r="H399" t="s">
        <v>190</v>
      </c>
      <c r="I399" t="s">
        <v>10892</v>
      </c>
      <c r="J399">
        <v>6.9</v>
      </c>
      <c r="K399" t="str">
        <f t="shared" si="38"/>
        <v>Average</v>
      </c>
      <c r="L399" s="10">
        <v>86677</v>
      </c>
      <c r="M399" s="10">
        <v>17000000</v>
      </c>
      <c r="N399" s="10">
        <v>59489799</v>
      </c>
      <c r="O399" s="6">
        <f t="shared" si="39"/>
        <v>42489799</v>
      </c>
      <c r="P399" s="10" t="str" cm="1">
        <f t="array" ref="P399">_xlfn.IFS(O399&lt;=0,"Flop",O399&lt;10000000,"Hit",O399&lt;=100000000,"Superhit",O399&gt;100000000,"Blockbuster")</f>
        <v>Superhit</v>
      </c>
      <c r="Q399">
        <v>1991</v>
      </c>
      <c r="S399" t="e">
        <f t="shared" si="40"/>
        <v>#VALUE!</v>
      </c>
      <c r="T399" s="12" t="str">
        <f t="shared" si="41"/>
        <v>1991</v>
      </c>
      <c r="U399" s="8" t="str" cm="1">
        <f t="array" ref="U399">_xlfn.IFS(Q399&lt;1970,"Old is Gold",Q399&lt;=1980,"80's Movies",Q399&lt;=2000,"90's Movies",Q399&lt;=2020,"Mid Rang",Q399&gt;2020,"Latest")</f>
        <v>90's Movies</v>
      </c>
      <c r="V399" t="s">
        <v>1396</v>
      </c>
    </row>
    <row r="400" spans="1:22" x14ac:dyDescent="0.3">
      <c r="A400" t="s">
        <v>1397</v>
      </c>
      <c r="B400" t="s">
        <v>1398</v>
      </c>
      <c r="C400" t="s">
        <v>1398</v>
      </c>
      <c r="D400" s="6">
        <v>104</v>
      </c>
      <c r="E400" s="6" t="str">
        <f t="shared" si="36"/>
        <v>Medium</v>
      </c>
      <c r="F400" s="4">
        <f t="shared" si="37"/>
        <v>1.7333333333333334</v>
      </c>
      <c r="G400" s="8" t="s">
        <v>190</v>
      </c>
      <c r="H400" t="s">
        <v>10899</v>
      </c>
      <c r="I400" t="s">
        <v>10899</v>
      </c>
      <c r="J400">
        <v>7</v>
      </c>
      <c r="K400" t="str">
        <f t="shared" si="38"/>
        <v>Good</v>
      </c>
      <c r="L400" s="10">
        <v>60421</v>
      </c>
      <c r="M400" s="10">
        <v>2500000</v>
      </c>
      <c r="N400" s="10">
        <v>6401336</v>
      </c>
      <c r="O400" s="6">
        <f t="shared" si="39"/>
        <v>3901336</v>
      </c>
      <c r="P400" s="10" t="str" cm="1">
        <f t="array" ref="P400">_xlfn.IFS(O400&lt;=0,"Flop",O400&lt;10000000,"Hit",O400&lt;=100000000,"Superhit",O400&gt;100000000,"Blockbuster")</f>
        <v>Hit</v>
      </c>
      <c r="Q400" t="s">
        <v>1399</v>
      </c>
      <c r="R400">
        <v>20</v>
      </c>
      <c r="S400" t="str">
        <f t="shared" si="40"/>
        <v xml:space="preserve">July </v>
      </c>
      <c r="T400" s="12" t="str">
        <f t="shared" si="41"/>
        <v xml:space="preserve"> 1991</v>
      </c>
      <c r="U400" s="8" t="str" cm="1">
        <f t="array" ref="U400">_xlfn.IFS(Q400&lt;1970,"Old is Gold",Q400&lt;=1980,"80's Movies",Q400&lt;=2000,"90's Movies",Q400&lt;=2020,"Mid Rang",Q400&gt;2020,"Latest")</f>
        <v>Latest</v>
      </c>
      <c r="V400" t="s">
        <v>1400</v>
      </c>
    </row>
    <row r="401" spans="1:22" x14ac:dyDescent="0.3">
      <c r="A401" t="s">
        <v>1401</v>
      </c>
      <c r="B401" t="s">
        <v>1402</v>
      </c>
      <c r="C401" t="s">
        <v>1402</v>
      </c>
      <c r="D401" s="6">
        <v>85</v>
      </c>
      <c r="E401" s="6" t="str">
        <f t="shared" si="36"/>
        <v>Short</v>
      </c>
      <c r="F401" s="4">
        <f t="shared" si="37"/>
        <v>1.4166666666666667</v>
      </c>
      <c r="G401" s="8" t="s">
        <v>172</v>
      </c>
      <c r="H401" t="s">
        <v>10891</v>
      </c>
      <c r="I401" t="s">
        <v>10899</v>
      </c>
      <c r="J401">
        <v>6.9</v>
      </c>
      <c r="K401" t="str">
        <f t="shared" si="38"/>
        <v>Average</v>
      </c>
      <c r="L401" s="10">
        <v>119550</v>
      </c>
      <c r="M401" s="10">
        <v>23000000</v>
      </c>
      <c r="N401" s="10">
        <v>86930411</v>
      </c>
      <c r="O401" s="6">
        <f t="shared" si="39"/>
        <v>63930411</v>
      </c>
      <c r="P401" s="10" t="str" cm="1">
        <f t="array" ref="P401">_xlfn.IFS(O401&lt;=0,"Flop",O401&lt;10000000,"Hit",O401&lt;=100000000,"Superhit",O401&gt;100000000,"Blockbuster")</f>
        <v>Superhit</v>
      </c>
      <c r="Q401">
        <v>1991</v>
      </c>
      <c r="S401" t="e">
        <f t="shared" si="40"/>
        <v>#VALUE!</v>
      </c>
      <c r="T401" s="12" t="str">
        <f t="shared" si="41"/>
        <v>1991</v>
      </c>
      <c r="U401" s="8" t="str" cm="1">
        <f t="array" ref="U401">_xlfn.IFS(Q401&lt;1970,"Old is Gold",Q401&lt;=1980,"80's Movies",Q401&lt;=2000,"90's Movies",Q401&lt;=2020,"Mid Rang",Q401&gt;2020,"Latest")</f>
        <v>90's Movies</v>
      </c>
      <c r="V401" t="s">
        <v>1066</v>
      </c>
    </row>
    <row r="402" spans="1:22" x14ac:dyDescent="0.3">
      <c r="A402" t="s">
        <v>1403</v>
      </c>
      <c r="B402" t="s">
        <v>1404</v>
      </c>
      <c r="C402" t="s">
        <v>1404</v>
      </c>
      <c r="D402" s="6">
        <v>115</v>
      </c>
      <c r="E402" s="6" t="str">
        <f t="shared" si="36"/>
        <v>Medium</v>
      </c>
      <c r="F402" s="4">
        <f t="shared" si="37"/>
        <v>1.9166666666666667</v>
      </c>
      <c r="G402" s="8" t="s">
        <v>190</v>
      </c>
      <c r="H402" t="s">
        <v>10899</v>
      </c>
      <c r="I402" t="s">
        <v>10899</v>
      </c>
      <c r="J402">
        <v>6.9</v>
      </c>
      <c r="K402" t="str">
        <f t="shared" si="38"/>
        <v>Average</v>
      </c>
      <c r="L402" s="10">
        <v>55328</v>
      </c>
      <c r="M402" s="10">
        <v>16000000</v>
      </c>
      <c r="N402" s="10">
        <v>2641357</v>
      </c>
      <c r="O402" s="6">
        <f t="shared" si="39"/>
        <v>-13358643</v>
      </c>
      <c r="P402" s="10" t="str" cm="1">
        <f t="array" ref="P402">_xlfn.IFS(O402&lt;=0,"Flop",O402&lt;10000000,"Hit",O402&lt;=100000000,"Superhit",O402&gt;100000000,"Blockbuster")</f>
        <v>Flop</v>
      </c>
      <c r="Q402" t="s">
        <v>1393</v>
      </c>
      <c r="R402">
        <v>12</v>
      </c>
      <c r="S402" t="str">
        <f t="shared" si="40"/>
        <v xml:space="preserve">December </v>
      </c>
      <c r="T402" s="12" t="str">
        <f t="shared" si="41"/>
        <v xml:space="preserve"> 1991</v>
      </c>
      <c r="U402" s="8" t="str" cm="1">
        <f t="array" ref="U402">_xlfn.IFS(Q402&lt;1970,"Old is Gold",Q402&lt;=1980,"80's Movies",Q402&lt;=2000,"90's Movies",Q402&lt;=2020,"Mid Rang",Q402&gt;2020,"Latest")</f>
        <v>Latest</v>
      </c>
      <c r="V402" t="s">
        <v>533</v>
      </c>
    </row>
    <row r="403" spans="1:22" x14ac:dyDescent="0.3">
      <c r="A403" t="s">
        <v>1405</v>
      </c>
      <c r="B403" t="s">
        <v>1406</v>
      </c>
      <c r="C403" t="s">
        <v>1406</v>
      </c>
      <c r="D403" s="6">
        <v>129</v>
      </c>
      <c r="E403" s="6" t="str">
        <f t="shared" si="36"/>
        <v>Long</v>
      </c>
      <c r="F403" s="4">
        <f t="shared" si="37"/>
        <v>2.15</v>
      </c>
      <c r="G403" s="8" t="s">
        <v>172</v>
      </c>
      <c r="H403" t="s">
        <v>190</v>
      </c>
      <c r="I403" t="s">
        <v>10899</v>
      </c>
      <c r="J403">
        <v>7.7</v>
      </c>
      <c r="K403" t="str">
        <f t="shared" si="38"/>
        <v>Good</v>
      </c>
      <c r="L403" s="10">
        <v>64459</v>
      </c>
      <c r="M403" s="10">
        <v>3500000</v>
      </c>
      <c r="N403" s="10">
        <v>2113387</v>
      </c>
      <c r="O403" s="6">
        <f t="shared" si="39"/>
        <v>-1386613</v>
      </c>
      <c r="P403" s="10" t="str" cm="1">
        <f t="array" ref="P403">_xlfn.IFS(O403&lt;=0,"Flop",O403&lt;10000000,"Hit",O403&lt;=100000000,"Superhit",O403&gt;100000000,"Blockbuster")</f>
        <v>Flop</v>
      </c>
      <c r="Q403" t="s">
        <v>1407</v>
      </c>
      <c r="R403">
        <v>4</v>
      </c>
      <c r="S403" t="str">
        <f t="shared" si="40"/>
        <v xml:space="preserve">October </v>
      </c>
      <c r="T403" s="12" t="str">
        <f t="shared" si="41"/>
        <v xml:space="preserve"> 1991</v>
      </c>
      <c r="U403" s="8" t="str" cm="1">
        <f t="array" ref="U403">_xlfn.IFS(Q403&lt;1970,"Old is Gold",Q403&lt;=1980,"80's Movies",Q403&lt;=2000,"90's Movies",Q403&lt;=2020,"Mid Rang",Q403&gt;2020,"Latest")</f>
        <v>Latest</v>
      </c>
      <c r="V403" t="s">
        <v>824</v>
      </c>
    </row>
    <row r="404" spans="1:22" x14ac:dyDescent="0.3">
      <c r="A404" t="s">
        <v>1408</v>
      </c>
      <c r="B404" t="s">
        <v>1409</v>
      </c>
      <c r="C404" t="s">
        <v>1409</v>
      </c>
      <c r="D404" s="6">
        <v>122</v>
      </c>
      <c r="E404" s="6" t="str">
        <f t="shared" si="36"/>
        <v>Long</v>
      </c>
      <c r="F404" s="4">
        <f t="shared" si="37"/>
        <v>2.0333333333333332</v>
      </c>
      <c r="G404" s="8" t="s">
        <v>7406</v>
      </c>
      <c r="H404" t="s">
        <v>10891</v>
      </c>
      <c r="I404" t="s">
        <v>5170</v>
      </c>
      <c r="J404">
        <v>7.3</v>
      </c>
      <c r="K404" t="str">
        <f t="shared" si="38"/>
        <v>Good</v>
      </c>
      <c r="L404" s="10">
        <v>196270</v>
      </c>
      <c r="M404" s="10">
        <v>24000000</v>
      </c>
      <c r="N404" s="10">
        <v>83531958</v>
      </c>
      <c r="O404" s="6">
        <f t="shared" si="39"/>
        <v>59531958</v>
      </c>
      <c r="P404" s="10" t="str" cm="1">
        <f t="array" ref="P404">_xlfn.IFS(O404&lt;=0,"Flop",O404&lt;10000000,"Hit",O404&lt;=100000000,"Superhit",O404&gt;100000000,"Blockbuster")</f>
        <v>Superhit</v>
      </c>
      <c r="Q404" t="s">
        <v>1410</v>
      </c>
      <c r="R404">
        <v>10</v>
      </c>
      <c r="S404" t="str">
        <f t="shared" si="40"/>
        <v xml:space="preserve">July </v>
      </c>
      <c r="T404" s="12" t="str">
        <f t="shared" si="41"/>
        <v xml:space="preserve"> 1991</v>
      </c>
      <c r="U404" s="8" t="str" cm="1">
        <f t="array" ref="U404">_xlfn.IFS(Q404&lt;1970,"Old is Gold",Q404&lt;=1980,"80's Movies",Q404&lt;=2000,"90's Movies",Q404&lt;=2020,"Mid Rang",Q404&gt;2020,"Latest")</f>
        <v>Latest</v>
      </c>
      <c r="V404" t="s">
        <v>1411</v>
      </c>
    </row>
    <row r="405" spans="1:22" x14ac:dyDescent="0.3">
      <c r="A405" t="s">
        <v>1412</v>
      </c>
      <c r="B405" t="s">
        <v>1413</v>
      </c>
      <c r="C405" t="s">
        <v>1413</v>
      </c>
      <c r="D405" s="6">
        <v>143</v>
      </c>
      <c r="E405" s="6" t="str">
        <f t="shared" si="36"/>
        <v>Long</v>
      </c>
      <c r="F405" s="4">
        <f t="shared" si="37"/>
        <v>2.3833333333333333</v>
      </c>
      <c r="G405" s="8" t="s">
        <v>7406</v>
      </c>
      <c r="H405" t="s">
        <v>10887</v>
      </c>
      <c r="I405" t="s">
        <v>190</v>
      </c>
      <c r="J405">
        <v>6.9</v>
      </c>
      <c r="K405" t="str">
        <f t="shared" si="38"/>
        <v>Average</v>
      </c>
      <c r="L405" s="10">
        <v>204262</v>
      </c>
      <c r="M405" s="10">
        <v>48000000</v>
      </c>
      <c r="N405" s="10">
        <v>390493908</v>
      </c>
      <c r="O405" s="6">
        <f t="shared" si="39"/>
        <v>342493908</v>
      </c>
      <c r="P405" s="10" t="str" cm="1">
        <f t="array" ref="P405">_xlfn.IFS(O405&lt;=0,"Flop",O405&lt;10000000,"Hit",O405&lt;=100000000,"Superhit",O405&gt;100000000,"Blockbuster")</f>
        <v>Blockbuster</v>
      </c>
      <c r="Q405" t="s">
        <v>1414</v>
      </c>
      <c r="R405">
        <v>14</v>
      </c>
      <c r="S405" t="str">
        <f t="shared" si="40"/>
        <v xml:space="preserve">June </v>
      </c>
      <c r="T405" s="12" t="str">
        <f t="shared" si="41"/>
        <v xml:space="preserve"> 1991</v>
      </c>
      <c r="U405" s="8" t="str" cm="1">
        <f t="array" ref="U405">_xlfn.IFS(Q405&lt;1970,"Old is Gold",Q405&lt;=1980,"80's Movies",Q405&lt;=2000,"90's Movies",Q405&lt;=2020,"Mid Rang",Q405&gt;2020,"Latest")</f>
        <v>Latest</v>
      </c>
      <c r="V405" t="s">
        <v>1415</v>
      </c>
    </row>
    <row r="406" spans="1:22" x14ac:dyDescent="0.3">
      <c r="A406" t="s">
        <v>1416</v>
      </c>
      <c r="B406" t="s">
        <v>1417</v>
      </c>
      <c r="C406" t="s">
        <v>1417</v>
      </c>
      <c r="D406" s="6">
        <v>108</v>
      </c>
      <c r="E406" s="6" t="str">
        <f t="shared" si="36"/>
        <v>Medium</v>
      </c>
      <c r="F406" s="4">
        <f t="shared" si="37"/>
        <v>1.8</v>
      </c>
      <c r="G406" s="8" t="s">
        <v>7406</v>
      </c>
      <c r="H406" t="s">
        <v>10887</v>
      </c>
      <c r="I406" t="s">
        <v>10892</v>
      </c>
      <c r="J406">
        <v>6.6</v>
      </c>
      <c r="K406" t="str">
        <f t="shared" si="38"/>
        <v>Average</v>
      </c>
      <c r="L406" s="10">
        <v>60741</v>
      </c>
      <c r="M406" s="10">
        <v>35000000</v>
      </c>
      <c r="N406" s="10">
        <v>46704056</v>
      </c>
      <c r="O406" s="6">
        <f t="shared" si="39"/>
        <v>11704056</v>
      </c>
      <c r="P406" s="10" t="str" cm="1">
        <f t="array" ref="P406">_xlfn.IFS(O406&lt;=0,"Flop",O406&lt;10000000,"Hit",O406&lt;=100000000,"Superhit",O406&gt;100000000,"Blockbuster")</f>
        <v>Superhit</v>
      </c>
      <c r="Q406" t="s">
        <v>1418</v>
      </c>
      <c r="R406">
        <v>19</v>
      </c>
      <c r="S406" t="str">
        <f t="shared" si="40"/>
        <v xml:space="preserve">June </v>
      </c>
      <c r="T406" s="12" t="str">
        <f t="shared" si="41"/>
        <v xml:space="preserve"> 1991</v>
      </c>
      <c r="U406" s="8" t="str" cm="1">
        <f t="array" ref="U406">_xlfn.IFS(Q406&lt;1970,"Old is Gold",Q406&lt;=1980,"80's Movies",Q406&lt;=2000,"90's Movies",Q406&lt;=2020,"Mid Rang",Q406&gt;2020,"Latest")</f>
        <v>Latest</v>
      </c>
      <c r="V406" t="s">
        <v>1168</v>
      </c>
    </row>
    <row r="407" spans="1:22" x14ac:dyDescent="0.3">
      <c r="A407" t="s">
        <v>1419</v>
      </c>
      <c r="B407" t="s">
        <v>1420</v>
      </c>
      <c r="C407" t="s">
        <v>1420</v>
      </c>
      <c r="D407" s="6">
        <v>118</v>
      </c>
      <c r="E407" s="6" t="str">
        <f t="shared" si="36"/>
        <v>Medium</v>
      </c>
      <c r="F407" s="4">
        <f t="shared" si="37"/>
        <v>1.9666666666666666</v>
      </c>
      <c r="G407" s="8" t="s">
        <v>10891</v>
      </c>
      <c r="H407" t="s">
        <v>190</v>
      </c>
      <c r="I407" t="s">
        <v>5170</v>
      </c>
      <c r="J407">
        <v>8.6</v>
      </c>
      <c r="K407" t="str">
        <f t="shared" si="38"/>
        <v>Excellent</v>
      </c>
      <c r="L407" s="10">
        <v>1506224</v>
      </c>
      <c r="M407" s="10">
        <v>19000000</v>
      </c>
      <c r="N407" s="10">
        <v>272742922</v>
      </c>
      <c r="O407" s="6">
        <f t="shared" si="39"/>
        <v>253742922</v>
      </c>
      <c r="P407" s="10" t="str" cm="1">
        <f t="array" ref="P407">_xlfn.IFS(O407&lt;=0,"Flop",O407&lt;10000000,"Hit",O407&lt;=100000000,"Superhit",O407&gt;100000000,"Blockbuster")</f>
        <v>Blockbuster</v>
      </c>
      <c r="Q407" t="s">
        <v>1421</v>
      </c>
      <c r="R407">
        <v>30</v>
      </c>
      <c r="S407" t="str">
        <f t="shared" si="40"/>
        <v xml:space="preserve">January </v>
      </c>
      <c r="T407" s="12" t="str">
        <f t="shared" si="41"/>
        <v xml:space="preserve"> 1991</v>
      </c>
      <c r="U407" s="8" t="str" cm="1">
        <f t="array" ref="U407">_xlfn.IFS(Q407&lt;1970,"Old is Gold",Q407&lt;=1980,"80's Movies",Q407&lt;=2000,"90's Movies",Q407&lt;=2020,"Mid Rang",Q407&gt;2020,"Latest")</f>
        <v>Latest</v>
      </c>
      <c r="V407" t="s">
        <v>1422</v>
      </c>
    </row>
    <row r="408" spans="1:22" x14ac:dyDescent="0.3">
      <c r="A408" t="s">
        <v>1423</v>
      </c>
      <c r="B408" t="s">
        <v>1424</v>
      </c>
      <c r="C408" t="s">
        <v>1424</v>
      </c>
      <c r="D408" s="6">
        <v>99</v>
      </c>
      <c r="E408" s="6" t="str">
        <f t="shared" si="36"/>
        <v>Medium</v>
      </c>
      <c r="F408" s="4">
        <f t="shared" si="37"/>
        <v>1.65</v>
      </c>
      <c r="G408" s="8" t="s">
        <v>190</v>
      </c>
      <c r="H408" t="s">
        <v>5170</v>
      </c>
      <c r="I408" t="s">
        <v>10899</v>
      </c>
      <c r="J408">
        <v>6.3</v>
      </c>
      <c r="K408" t="str">
        <f t="shared" si="38"/>
        <v>Average</v>
      </c>
      <c r="L408" s="10">
        <v>63324</v>
      </c>
      <c r="M408" s="10">
        <v>19000000</v>
      </c>
      <c r="N408" s="10">
        <v>174999005</v>
      </c>
      <c r="O408" s="6">
        <f t="shared" si="39"/>
        <v>155999005</v>
      </c>
      <c r="P408" s="10" t="str" cm="1">
        <f t="array" ref="P408">_xlfn.IFS(O408&lt;=0,"Flop",O408&lt;10000000,"Hit",O408&lt;=100000000,"Superhit",O408&gt;100000000,"Blockbuster")</f>
        <v>Blockbuster</v>
      </c>
      <c r="Q408" t="s">
        <v>1425</v>
      </c>
      <c r="R408">
        <v>4</v>
      </c>
      <c r="S408" t="str">
        <f t="shared" si="40"/>
        <v xml:space="preserve">February </v>
      </c>
      <c r="T408" s="12" t="str">
        <f t="shared" si="41"/>
        <v xml:space="preserve"> 1991</v>
      </c>
      <c r="U408" s="8" t="str" cm="1">
        <f t="array" ref="U408">_xlfn.IFS(Q408&lt;1970,"Old is Gold",Q408&lt;=1980,"80's Movies",Q408&lt;=2000,"90's Movies",Q408&lt;=2020,"Mid Rang",Q408&gt;2020,"Latest")</f>
        <v>Latest</v>
      </c>
      <c r="V408" t="s">
        <v>1426</v>
      </c>
    </row>
    <row r="409" spans="1:22" x14ac:dyDescent="0.3">
      <c r="A409" t="s">
        <v>1427</v>
      </c>
      <c r="B409" t="s">
        <v>1428</v>
      </c>
      <c r="C409" t="s">
        <v>1428</v>
      </c>
      <c r="D409" s="6">
        <v>110</v>
      </c>
      <c r="E409" s="6" t="str">
        <f t="shared" si="36"/>
        <v>Medium</v>
      </c>
      <c r="F409" s="4">
        <f t="shared" si="37"/>
        <v>1.8333333333333333</v>
      </c>
      <c r="G409" s="8" t="s">
        <v>7406</v>
      </c>
      <c r="H409" t="s">
        <v>10887</v>
      </c>
      <c r="I409" t="s">
        <v>10890</v>
      </c>
      <c r="J409">
        <v>7.2</v>
      </c>
      <c r="K409" t="str">
        <f t="shared" si="38"/>
        <v>Good</v>
      </c>
      <c r="L409" s="10">
        <v>79636</v>
      </c>
      <c r="M409" s="10">
        <v>30000000</v>
      </c>
      <c r="N409" s="10">
        <v>96888996</v>
      </c>
      <c r="O409" s="6">
        <f t="shared" si="39"/>
        <v>66888996</v>
      </c>
      <c r="P409" s="10" t="str" cm="1">
        <f t="array" ref="P409">_xlfn.IFS(O409&lt;=0,"Flop",O409&lt;10000000,"Hit",O409&lt;=100000000,"Superhit",O409&gt;100000000,"Blockbuster")</f>
        <v>Superhit</v>
      </c>
      <c r="Q409" t="s">
        <v>1429</v>
      </c>
      <c r="R409">
        <v>3</v>
      </c>
      <c r="S409" t="str">
        <f t="shared" si="40"/>
        <v xml:space="preserve">December </v>
      </c>
      <c r="T409" s="12" t="str">
        <f t="shared" si="41"/>
        <v xml:space="preserve"> 1991</v>
      </c>
      <c r="U409" s="8" t="str" cm="1">
        <f t="array" ref="U409">_xlfn.IFS(Q409&lt;1970,"Old is Gold",Q409&lt;=1980,"80's Movies",Q409&lt;=2000,"90's Movies",Q409&lt;=2020,"Mid Rang",Q409&gt;2020,"Latest")</f>
        <v>Latest</v>
      </c>
      <c r="V409" t="s">
        <v>513</v>
      </c>
    </row>
    <row r="410" spans="1:22" x14ac:dyDescent="0.3">
      <c r="A410" t="s">
        <v>1430</v>
      </c>
      <c r="B410" t="s">
        <v>1431</v>
      </c>
      <c r="C410" t="s">
        <v>1431</v>
      </c>
      <c r="D410" s="6">
        <v>88</v>
      </c>
      <c r="E410" s="6" t="str">
        <f t="shared" si="36"/>
        <v>Short</v>
      </c>
      <c r="F410" s="4">
        <f t="shared" si="37"/>
        <v>1.4666666666666666</v>
      </c>
      <c r="G410" s="8" t="s">
        <v>7406</v>
      </c>
      <c r="H410" t="s">
        <v>10887</v>
      </c>
      <c r="I410" t="s">
        <v>172</v>
      </c>
      <c r="J410">
        <v>6</v>
      </c>
      <c r="K410" t="str">
        <f t="shared" si="38"/>
        <v>Average</v>
      </c>
      <c r="L410" s="10">
        <v>60025</v>
      </c>
      <c r="M410" s="10">
        <v>25000000</v>
      </c>
      <c r="N410" s="10">
        <v>78656813</v>
      </c>
      <c r="O410" s="6">
        <f t="shared" si="39"/>
        <v>53656813</v>
      </c>
      <c r="P410" s="10" t="str" cm="1">
        <f t="array" ref="P410">_xlfn.IFS(O410&lt;=0,"Flop",O410&lt;10000000,"Hit",O410&lt;=100000000,"Superhit",O410&gt;100000000,"Blockbuster")</f>
        <v>Superhit</v>
      </c>
      <c r="Q410" t="s">
        <v>1432</v>
      </c>
      <c r="R410">
        <v>22</v>
      </c>
      <c r="S410" t="str">
        <f t="shared" si="40"/>
        <v xml:space="preserve">March </v>
      </c>
      <c r="T410" s="12" t="str">
        <f t="shared" si="41"/>
        <v xml:space="preserve"> 1991</v>
      </c>
      <c r="U410" s="8" t="str" cm="1">
        <f t="array" ref="U410">_xlfn.IFS(Q410&lt;1970,"Old is Gold",Q410&lt;=1980,"80's Movies",Q410&lt;=2000,"90's Movies",Q410&lt;=2020,"Mid Rang",Q410&gt;2020,"Latest")</f>
        <v>Latest</v>
      </c>
      <c r="V410" t="s">
        <v>1433</v>
      </c>
    </row>
    <row r="411" spans="1:22" x14ac:dyDescent="0.3">
      <c r="A411" t="s">
        <v>1434</v>
      </c>
      <c r="B411" t="s">
        <v>1435</v>
      </c>
      <c r="C411" t="s">
        <v>1435</v>
      </c>
      <c r="D411" s="6">
        <v>137</v>
      </c>
      <c r="E411" s="6" t="str">
        <f t="shared" si="36"/>
        <v>Long</v>
      </c>
      <c r="F411" s="4">
        <f t="shared" si="37"/>
        <v>2.2833333333333332</v>
      </c>
      <c r="G411" s="8" t="s">
        <v>7406</v>
      </c>
      <c r="H411" t="s">
        <v>10890</v>
      </c>
      <c r="I411" t="s">
        <v>10899</v>
      </c>
      <c r="J411">
        <v>8.6</v>
      </c>
      <c r="K411" t="str">
        <f t="shared" si="38"/>
        <v>Excellent</v>
      </c>
      <c r="L411" s="10">
        <v>1148380</v>
      </c>
      <c r="M411" s="10">
        <v>102000000</v>
      </c>
      <c r="N411" s="10">
        <v>520881154</v>
      </c>
      <c r="O411" s="6">
        <f t="shared" si="39"/>
        <v>418881154</v>
      </c>
      <c r="P411" s="10" t="str" cm="1">
        <f t="array" ref="P411">_xlfn.IFS(O411&lt;=0,"Flop",O411&lt;10000000,"Hit",O411&lt;=100000000,"Superhit",O411&gt;100000000,"Blockbuster")</f>
        <v>Blockbuster</v>
      </c>
      <c r="Q411" t="s">
        <v>1436</v>
      </c>
      <c r="R411">
        <v>1</v>
      </c>
      <c r="S411" t="str">
        <f t="shared" si="40"/>
        <v xml:space="preserve">July </v>
      </c>
      <c r="T411" s="12" t="str">
        <f t="shared" si="41"/>
        <v xml:space="preserve"> 1991</v>
      </c>
      <c r="U411" s="8" t="str" cm="1">
        <f t="array" ref="U411">_xlfn.IFS(Q411&lt;1970,"Old is Gold",Q411&lt;=1980,"80's Movies",Q411&lt;=2000,"90's Movies",Q411&lt;=2020,"Mid Rang",Q411&gt;2020,"Latest")</f>
        <v>Latest</v>
      </c>
      <c r="V411" t="s">
        <v>687</v>
      </c>
    </row>
    <row r="412" spans="1:22" x14ac:dyDescent="0.3">
      <c r="A412" t="s">
        <v>1437</v>
      </c>
      <c r="B412" t="s">
        <v>1438</v>
      </c>
      <c r="C412" t="s">
        <v>1438</v>
      </c>
      <c r="D412" s="6">
        <v>130</v>
      </c>
      <c r="E412" s="6" t="str">
        <f t="shared" si="36"/>
        <v>Long</v>
      </c>
      <c r="F412" s="4">
        <f t="shared" si="37"/>
        <v>2.1666666666666665</v>
      </c>
      <c r="G412" s="8" t="s">
        <v>10887</v>
      </c>
      <c r="H412" t="s">
        <v>10891</v>
      </c>
      <c r="I412" t="s">
        <v>190</v>
      </c>
      <c r="J412">
        <v>7.6</v>
      </c>
      <c r="K412" t="str">
        <f t="shared" si="38"/>
        <v>Good</v>
      </c>
      <c r="L412" s="10">
        <v>166877</v>
      </c>
      <c r="M412" s="10">
        <v>16500000</v>
      </c>
      <c r="N412" s="10">
        <v>45465920</v>
      </c>
      <c r="O412" s="6">
        <f t="shared" si="39"/>
        <v>28965920</v>
      </c>
      <c r="P412" s="10" t="str" cm="1">
        <f t="array" ref="P412">_xlfn.IFS(O412&lt;=0,"Flop",O412&lt;10000000,"Hit",O412&lt;=100000000,"Superhit",O412&gt;100000000,"Blockbuster")</f>
        <v>Superhit</v>
      </c>
      <c r="Q412" t="s">
        <v>1439</v>
      </c>
      <c r="R412">
        <v>20</v>
      </c>
      <c r="S412" t="str">
        <f t="shared" si="40"/>
        <v xml:space="preserve">May </v>
      </c>
      <c r="T412" s="12" t="str">
        <f t="shared" si="41"/>
        <v xml:space="preserve"> 1991</v>
      </c>
      <c r="U412" s="8" t="str" cm="1">
        <f t="array" ref="U412">_xlfn.IFS(Q412&lt;1970,"Old is Gold",Q412&lt;=1980,"80's Movies",Q412&lt;=2000,"90's Movies",Q412&lt;=2020,"Mid Rang",Q412&gt;2020,"Latest")</f>
        <v>Latest</v>
      </c>
      <c r="V412" t="s">
        <v>312</v>
      </c>
    </row>
    <row r="413" spans="1:22" x14ac:dyDescent="0.3">
      <c r="A413" t="s">
        <v>1440</v>
      </c>
      <c r="B413" t="s">
        <v>1441</v>
      </c>
      <c r="C413" t="s">
        <v>1441</v>
      </c>
      <c r="D413" s="6">
        <v>99</v>
      </c>
      <c r="E413" s="6" t="str">
        <f t="shared" si="36"/>
        <v>Medium</v>
      </c>
      <c r="F413" s="4">
        <f t="shared" si="37"/>
        <v>1.65</v>
      </c>
      <c r="G413" s="8" t="s">
        <v>172</v>
      </c>
      <c r="H413" t="s">
        <v>10899</v>
      </c>
      <c r="I413" t="s">
        <v>10899</v>
      </c>
      <c r="J413">
        <v>7</v>
      </c>
      <c r="K413" t="str">
        <f t="shared" si="38"/>
        <v>Good</v>
      </c>
      <c r="L413" s="10">
        <v>73291</v>
      </c>
      <c r="M413" s="10">
        <v>39000000</v>
      </c>
      <c r="N413" s="10">
        <v>63707829</v>
      </c>
      <c r="O413" s="6">
        <f t="shared" si="39"/>
        <v>24707829</v>
      </c>
      <c r="P413" s="10" t="str" cm="1">
        <f t="array" ref="P413">_xlfn.IFS(O413&lt;=0,"Flop",O413&lt;10000000,"Hit",O413&lt;=100000000,"Superhit",O413&gt;100000000,"Blockbuster")</f>
        <v>Superhit</v>
      </c>
      <c r="Q413" t="s">
        <v>1442</v>
      </c>
      <c r="R413">
        <v>15</v>
      </c>
      <c r="S413" t="str">
        <f t="shared" si="40"/>
        <v xml:space="preserve">May </v>
      </c>
      <c r="T413" s="12" t="str">
        <f t="shared" si="41"/>
        <v xml:space="preserve"> 1991</v>
      </c>
      <c r="U413" s="8" t="str" cm="1">
        <f t="array" ref="U413">_xlfn.IFS(Q413&lt;1970,"Old is Gold",Q413&lt;=1980,"80's Movies",Q413&lt;=2000,"90's Movies",Q413&lt;=2020,"Mid Rang",Q413&gt;2020,"Latest")</f>
        <v>Latest</v>
      </c>
      <c r="V413" t="s">
        <v>863</v>
      </c>
    </row>
    <row r="414" spans="1:22" x14ac:dyDescent="0.3">
      <c r="A414" t="s">
        <v>1443</v>
      </c>
      <c r="B414" t="s">
        <v>1444</v>
      </c>
      <c r="C414" t="s">
        <v>1444</v>
      </c>
      <c r="D414" s="6">
        <v>90</v>
      </c>
      <c r="E414" s="6" t="str">
        <f t="shared" si="36"/>
        <v>Medium</v>
      </c>
      <c r="F414" s="4">
        <f t="shared" si="37"/>
        <v>1.5</v>
      </c>
      <c r="G414" s="8" t="s">
        <v>10887</v>
      </c>
      <c r="H414" t="s">
        <v>10888</v>
      </c>
      <c r="I414" t="s">
        <v>172</v>
      </c>
      <c r="J414">
        <v>8</v>
      </c>
      <c r="K414" t="str">
        <f t="shared" si="38"/>
        <v>Excellent</v>
      </c>
      <c r="L414" s="10">
        <v>452442</v>
      </c>
      <c r="M414" s="10">
        <v>28000000</v>
      </c>
      <c r="N414" s="10">
        <v>504050219</v>
      </c>
      <c r="O414" s="6">
        <f t="shared" si="39"/>
        <v>476050219</v>
      </c>
      <c r="P414" s="10" t="str" cm="1">
        <f t="array" ref="P414">_xlfn.IFS(O414&lt;=0,"Flop",O414&lt;10000000,"Hit",O414&lt;=100000000,"Superhit",O414&gt;100000000,"Blockbuster")</f>
        <v>Blockbuster</v>
      </c>
      <c r="Q414" t="s">
        <v>1445</v>
      </c>
      <c r="R414">
        <v>8</v>
      </c>
      <c r="S414" t="str">
        <f t="shared" si="40"/>
        <v xml:space="preserve">November </v>
      </c>
      <c r="T414" s="12" t="str">
        <f t="shared" si="41"/>
        <v xml:space="preserve"> 1992</v>
      </c>
      <c r="U414" s="8" t="str" cm="1">
        <f t="array" ref="U414">_xlfn.IFS(Q414&lt;1970,"Old is Gold",Q414&lt;=1980,"80's Movies",Q414&lt;=2000,"90's Movies",Q414&lt;=2020,"Mid Rang",Q414&gt;2020,"Latest")</f>
        <v>Latest</v>
      </c>
      <c r="V414" t="s">
        <v>1184</v>
      </c>
    </row>
    <row r="415" spans="1:22" x14ac:dyDescent="0.3">
      <c r="A415" t="s">
        <v>1446</v>
      </c>
      <c r="B415" t="s">
        <v>1447</v>
      </c>
      <c r="C415" t="s">
        <v>1447</v>
      </c>
      <c r="D415" s="6">
        <v>114</v>
      </c>
      <c r="E415" s="6" t="str">
        <f t="shared" si="36"/>
        <v>Medium</v>
      </c>
      <c r="F415" s="4">
        <f t="shared" si="37"/>
        <v>1.9</v>
      </c>
      <c r="G415" s="8" t="s">
        <v>7406</v>
      </c>
      <c r="H415" t="s">
        <v>105</v>
      </c>
      <c r="I415" t="s">
        <v>10890</v>
      </c>
      <c r="J415">
        <v>6.4</v>
      </c>
      <c r="K415" t="str">
        <f t="shared" si="38"/>
        <v>Average</v>
      </c>
      <c r="L415" s="10">
        <v>313535</v>
      </c>
      <c r="M415" s="10">
        <v>50000000</v>
      </c>
      <c r="N415" s="10">
        <v>159814498</v>
      </c>
      <c r="O415" s="6">
        <f t="shared" si="39"/>
        <v>109814498</v>
      </c>
      <c r="P415" s="10" t="str" cm="1">
        <f t="array" ref="P415">_xlfn.IFS(O415&lt;=0,"Flop",O415&lt;10000000,"Hit",O415&lt;=100000000,"Superhit",O415&gt;100000000,"Blockbuster")</f>
        <v>Blockbuster</v>
      </c>
      <c r="Q415" t="s">
        <v>1448</v>
      </c>
      <c r="R415">
        <v>19</v>
      </c>
      <c r="S415" t="str">
        <f t="shared" si="40"/>
        <v xml:space="preserve">May </v>
      </c>
      <c r="T415" s="12" t="str">
        <f t="shared" si="41"/>
        <v xml:space="preserve"> 1992</v>
      </c>
      <c r="U415" s="8" t="str" cm="1">
        <f t="array" ref="U415">_xlfn.IFS(Q415&lt;1970,"Old is Gold",Q415&lt;=1980,"80's Movies",Q415&lt;=2000,"90's Movies",Q415&lt;=2020,"Mid Rang",Q415&gt;2020,"Latest")</f>
        <v>Latest</v>
      </c>
      <c r="V415" t="s">
        <v>1449</v>
      </c>
    </row>
    <row r="416" spans="1:22" x14ac:dyDescent="0.3">
      <c r="A416" t="s">
        <v>1450</v>
      </c>
      <c r="B416" t="s">
        <v>1451</v>
      </c>
      <c r="C416" t="s">
        <v>1451</v>
      </c>
      <c r="D416" s="6">
        <v>127</v>
      </c>
      <c r="E416" s="6" t="str">
        <f t="shared" si="36"/>
        <v>Long</v>
      </c>
      <c r="F416" s="4">
        <f t="shared" si="37"/>
        <v>2.1166666666666667</v>
      </c>
      <c r="G416" s="8" t="s">
        <v>190</v>
      </c>
      <c r="H416" t="s">
        <v>10895</v>
      </c>
      <c r="I416" t="s">
        <v>5170</v>
      </c>
      <c r="J416">
        <v>7</v>
      </c>
      <c r="K416" t="str">
        <f t="shared" si="38"/>
        <v>Good</v>
      </c>
      <c r="L416" s="10">
        <v>213454</v>
      </c>
      <c r="M416" s="10">
        <v>49000000</v>
      </c>
      <c r="N416" s="10">
        <v>352927224</v>
      </c>
      <c r="O416" s="6">
        <f t="shared" si="39"/>
        <v>303927224</v>
      </c>
      <c r="P416" s="10" t="str" cm="1">
        <f t="array" ref="P416">_xlfn.IFS(O416&lt;=0,"Flop",O416&lt;10000000,"Hit",O416&lt;=100000000,"Superhit",O416&gt;100000000,"Blockbuster")</f>
        <v>Blockbuster</v>
      </c>
      <c r="Q416" t="s">
        <v>1452</v>
      </c>
      <c r="R416">
        <v>18</v>
      </c>
      <c r="S416" t="str">
        <f t="shared" si="40"/>
        <v xml:space="preserve">March </v>
      </c>
      <c r="T416" s="12" t="str">
        <f t="shared" si="41"/>
        <v xml:space="preserve"> 1992</v>
      </c>
      <c r="U416" s="8" t="str" cm="1">
        <f t="array" ref="U416">_xlfn.IFS(Q416&lt;1970,"Old is Gold",Q416&lt;=1980,"80's Movies",Q416&lt;=2000,"90's Movies",Q416&lt;=2020,"Mid Rang",Q416&gt;2020,"Latest")</f>
        <v>Latest</v>
      </c>
      <c r="V416" t="s">
        <v>977</v>
      </c>
    </row>
    <row r="417" spans="1:22" x14ac:dyDescent="0.3">
      <c r="A417" t="s">
        <v>1453</v>
      </c>
      <c r="B417" t="s">
        <v>1454</v>
      </c>
      <c r="C417" t="s">
        <v>1454</v>
      </c>
      <c r="D417" s="6">
        <v>126</v>
      </c>
      <c r="E417" s="6" t="str">
        <f t="shared" si="36"/>
        <v>Long</v>
      </c>
      <c r="F417" s="4">
        <f t="shared" si="37"/>
        <v>2.1</v>
      </c>
      <c r="G417" s="8" t="s">
        <v>7406</v>
      </c>
      <c r="H417" t="s">
        <v>10891</v>
      </c>
      <c r="I417" t="s">
        <v>10885</v>
      </c>
      <c r="J417">
        <v>7.1</v>
      </c>
      <c r="K417" t="str">
        <f t="shared" si="38"/>
        <v>Good</v>
      </c>
      <c r="L417" s="10">
        <v>321223</v>
      </c>
      <c r="M417" s="10">
        <v>80000000</v>
      </c>
      <c r="N417" s="10">
        <v>266934688</v>
      </c>
      <c r="O417" s="6">
        <f t="shared" si="39"/>
        <v>186934688</v>
      </c>
      <c r="P417" s="10" t="str" cm="1">
        <f t="array" ref="P417">_xlfn.IFS(O417&lt;=0,"Flop",O417&lt;10000000,"Hit",O417&lt;=100000000,"Superhit",O417&gt;100000000,"Blockbuster")</f>
        <v>Blockbuster</v>
      </c>
      <c r="Q417" t="s">
        <v>1455</v>
      </c>
      <c r="R417">
        <v>16</v>
      </c>
      <c r="S417" t="str">
        <f t="shared" si="40"/>
        <v xml:space="preserve">June </v>
      </c>
      <c r="T417" s="12" t="str">
        <f t="shared" si="41"/>
        <v xml:space="preserve"> 1992</v>
      </c>
      <c r="U417" s="8" t="str" cm="1">
        <f t="array" ref="U417">_xlfn.IFS(Q417&lt;1970,"Old is Gold",Q417&lt;=1980,"80's Movies",Q417&lt;=2000,"90's Movies",Q417&lt;=2020,"Mid Rang",Q417&gt;2020,"Latest")</f>
        <v>Latest</v>
      </c>
      <c r="V417" t="s">
        <v>766</v>
      </c>
    </row>
    <row r="418" spans="1:22" x14ac:dyDescent="0.3">
      <c r="A418" t="s">
        <v>1456</v>
      </c>
      <c r="B418" t="s">
        <v>1457</v>
      </c>
      <c r="C418" t="s">
        <v>1457</v>
      </c>
      <c r="D418" s="6">
        <v>129</v>
      </c>
      <c r="E418" s="6" t="str">
        <f t="shared" si="36"/>
        <v>Long</v>
      </c>
      <c r="F418" s="4">
        <f t="shared" si="37"/>
        <v>2.15</v>
      </c>
      <c r="G418" s="8" t="s">
        <v>7406</v>
      </c>
      <c r="H418" t="s">
        <v>190</v>
      </c>
      <c r="I418" t="s">
        <v>10894</v>
      </c>
      <c r="J418">
        <v>6.3</v>
      </c>
      <c r="K418" t="str">
        <f t="shared" si="38"/>
        <v>Average</v>
      </c>
      <c r="L418" s="10">
        <v>144267</v>
      </c>
      <c r="M418" s="10">
        <v>25000000</v>
      </c>
      <c r="N418" s="10">
        <v>411046449</v>
      </c>
      <c r="O418" s="6">
        <f t="shared" si="39"/>
        <v>386046449</v>
      </c>
      <c r="P418" s="10" t="str" cm="1">
        <f t="array" ref="P418">_xlfn.IFS(O418&lt;=0,"Flop",O418&lt;10000000,"Hit",O418&lt;=100000000,"Superhit",O418&gt;100000000,"Blockbuster")</f>
        <v>Blockbuster</v>
      </c>
      <c r="Q418" t="s">
        <v>1458</v>
      </c>
      <c r="R418">
        <v>25</v>
      </c>
      <c r="S418" t="str">
        <f t="shared" si="40"/>
        <v xml:space="preserve">November </v>
      </c>
      <c r="T418" s="12" t="str">
        <f t="shared" si="41"/>
        <v xml:space="preserve"> 1992</v>
      </c>
      <c r="U418" s="8" t="str" cm="1">
        <f t="array" ref="U418">_xlfn.IFS(Q418&lt;1970,"Old is Gold",Q418&lt;=1980,"80's Movies",Q418&lt;=2000,"90's Movies",Q418&lt;=2020,"Mid Rang",Q418&gt;2020,"Latest")</f>
        <v>Latest</v>
      </c>
      <c r="V418" t="s">
        <v>1459</v>
      </c>
    </row>
    <row r="419" spans="1:22" x14ac:dyDescent="0.3">
      <c r="A419" t="s">
        <v>1460</v>
      </c>
      <c r="B419" t="s">
        <v>1461</v>
      </c>
      <c r="C419" t="s">
        <v>1462</v>
      </c>
      <c r="D419" s="6">
        <v>104</v>
      </c>
      <c r="E419" s="6" t="str">
        <f t="shared" si="36"/>
        <v>Medium</v>
      </c>
      <c r="F419" s="4">
        <f t="shared" si="37"/>
        <v>1.7333333333333334</v>
      </c>
      <c r="G419" s="8" t="s">
        <v>172</v>
      </c>
      <c r="H419" t="s">
        <v>10885</v>
      </c>
      <c r="I419" t="s">
        <v>105</v>
      </c>
      <c r="J419">
        <v>7.5</v>
      </c>
      <c r="K419" t="str">
        <f t="shared" si="38"/>
        <v>Good</v>
      </c>
      <c r="L419" s="10">
        <v>101769</v>
      </c>
      <c r="M419" s="10">
        <v>3000000</v>
      </c>
      <c r="N419" s="10">
        <v>242623</v>
      </c>
      <c r="O419" s="6">
        <f t="shared" si="39"/>
        <v>-2757377</v>
      </c>
      <c r="P419" s="10" t="str" cm="1">
        <f t="array" ref="P419">_xlfn.IFS(O419&lt;=0,"Flop",O419&lt;10000000,"Hit",O419&lt;=100000000,"Superhit",O419&gt;100000000,"Blockbuster")</f>
        <v>Flop</v>
      </c>
      <c r="Q419" t="s">
        <v>1463</v>
      </c>
      <c r="R419">
        <v>4</v>
      </c>
      <c r="S419" t="str">
        <f t="shared" si="40"/>
        <v xml:space="preserve">June </v>
      </c>
      <c r="T419" s="12" t="str">
        <f t="shared" si="41"/>
        <v xml:space="preserve"> 1992</v>
      </c>
      <c r="U419" s="8" t="str" cm="1">
        <f t="array" ref="U419">_xlfn.IFS(Q419&lt;1970,"Old is Gold",Q419&lt;=1980,"80's Movies",Q419&lt;=2000,"90's Movies",Q419&lt;=2020,"Mid Rang",Q419&gt;2020,"Latest")</f>
        <v>Latest</v>
      </c>
      <c r="V419" t="s">
        <v>1464</v>
      </c>
    </row>
    <row r="420" spans="1:22" x14ac:dyDescent="0.3">
      <c r="A420" t="s">
        <v>1465</v>
      </c>
      <c r="B420" t="s">
        <v>1466</v>
      </c>
      <c r="C420" t="s">
        <v>1466</v>
      </c>
      <c r="D420" s="6">
        <v>128</v>
      </c>
      <c r="E420" s="6" t="str">
        <f t="shared" si="36"/>
        <v>Long</v>
      </c>
      <c r="F420" s="4">
        <f t="shared" si="37"/>
        <v>2.1333333333333333</v>
      </c>
      <c r="G420" s="8" t="s">
        <v>190</v>
      </c>
      <c r="H420" t="s">
        <v>10885</v>
      </c>
      <c r="I420" t="s">
        <v>105</v>
      </c>
      <c r="J420">
        <v>7.4</v>
      </c>
      <c r="K420" t="str">
        <f t="shared" si="38"/>
        <v>Good</v>
      </c>
      <c r="L420" s="10">
        <v>232713</v>
      </c>
      <c r="M420" s="10">
        <v>40000000</v>
      </c>
      <c r="N420" s="10">
        <v>215862692</v>
      </c>
      <c r="O420" s="6">
        <f t="shared" si="39"/>
        <v>175862692</v>
      </c>
      <c r="P420" s="10" t="str" cm="1">
        <f t="array" ref="P420">_xlfn.IFS(O420&lt;=0,"Flop",O420&lt;10000000,"Hit",O420&lt;=100000000,"Superhit",O420&gt;100000000,"Blockbuster")</f>
        <v>Blockbuster</v>
      </c>
      <c r="Q420" t="s">
        <v>1467</v>
      </c>
      <c r="R420">
        <v>10</v>
      </c>
      <c r="S420" t="str">
        <f t="shared" si="40"/>
        <v xml:space="preserve">November </v>
      </c>
      <c r="T420" s="12" t="str">
        <f t="shared" si="41"/>
        <v xml:space="preserve"> 1992</v>
      </c>
      <c r="U420" s="8" t="str" cm="1">
        <f t="array" ref="U420">_xlfn.IFS(Q420&lt;1970,"Old is Gold",Q420&lt;=1980,"80's Movies",Q420&lt;=2000,"90's Movies",Q420&lt;=2020,"Mid Rang",Q420&gt;2020,"Latest")</f>
        <v>Latest</v>
      </c>
      <c r="V420" t="s">
        <v>83</v>
      </c>
    </row>
    <row r="421" spans="1:22" x14ac:dyDescent="0.3">
      <c r="A421" t="s">
        <v>1468</v>
      </c>
      <c r="B421" t="s">
        <v>1469</v>
      </c>
      <c r="C421" t="s">
        <v>1469</v>
      </c>
      <c r="D421" s="6">
        <v>99</v>
      </c>
      <c r="E421" s="6" t="str">
        <f t="shared" si="36"/>
        <v>Medium</v>
      </c>
      <c r="F421" s="4">
        <f t="shared" si="37"/>
        <v>1.65</v>
      </c>
      <c r="G421" s="8" t="s">
        <v>105</v>
      </c>
      <c r="H421" t="s">
        <v>5170</v>
      </c>
      <c r="I421" t="s">
        <v>10899</v>
      </c>
      <c r="J421">
        <v>6.7</v>
      </c>
      <c r="K421" t="str">
        <f t="shared" si="38"/>
        <v>Average</v>
      </c>
      <c r="L421" s="10">
        <v>98377</v>
      </c>
      <c r="M421" s="10">
        <v>6000000</v>
      </c>
      <c r="N421" s="10">
        <v>25795897</v>
      </c>
      <c r="O421" s="6">
        <f t="shared" si="39"/>
        <v>19795897</v>
      </c>
      <c r="P421" s="10" t="str" cm="1">
        <f t="array" ref="P421">_xlfn.IFS(O421&lt;=0,"Flop",O421&lt;10000000,"Hit",O421&lt;=100000000,"Superhit",O421&gt;100000000,"Blockbuster")</f>
        <v>Superhit</v>
      </c>
      <c r="Q421" t="s">
        <v>1470</v>
      </c>
      <c r="R421">
        <v>11</v>
      </c>
      <c r="S421" t="str">
        <f t="shared" si="40"/>
        <v xml:space="preserve">September </v>
      </c>
      <c r="T421" s="12" t="str">
        <f t="shared" si="41"/>
        <v xml:space="preserve"> 1992</v>
      </c>
      <c r="U421" s="8" t="str" cm="1">
        <f t="array" ref="U421">_xlfn.IFS(Q421&lt;1970,"Old is Gold",Q421&lt;=1980,"80's Movies",Q421&lt;=2000,"90's Movies",Q421&lt;=2020,"Mid Rang",Q421&gt;2020,"Latest")</f>
        <v>Latest</v>
      </c>
      <c r="V421" t="s">
        <v>1471</v>
      </c>
    </row>
    <row r="422" spans="1:22" x14ac:dyDescent="0.3">
      <c r="A422" t="s">
        <v>1472</v>
      </c>
      <c r="B422" t="s">
        <v>1473</v>
      </c>
      <c r="C422" t="s">
        <v>1473</v>
      </c>
      <c r="D422" s="6">
        <v>143</v>
      </c>
      <c r="E422" s="6" t="str">
        <f t="shared" si="36"/>
        <v>Long</v>
      </c>
      <c r="F422" s="4">
        <f t="shared" si="37"/>
        <v>2.3833333333333333</v>
      </c>
      <c r="G422" s="8" t="s">
        <v>10889</v>
      </c>
      <c r="H422" t="s">
        <v>172</v>
      </c>
      <c r="I422" t="s">
        <v>190</v>
      </c>
      <c r="J422">
        <v>7.5</v>
      </c>
      <c r="K422" t="str">
        <f t="shared" si="38"/>
        <v>Good</v>
      </c>
      <c r="L422" s="10">
        <v>60897</v>
      </c>
      <c r="M422" s="10">
        <v>31000000</v>
      </c>
      <c r="N422" s="10">
        <v>9493259</v>
      </c>
      <c r="O422" s="6">
        <f t="shared" si="39"/>
        <v>-21506741</v>
      </c>
      <c r="P422" s="10" t="str" cm="1">
        <f t="array" ref="P422">_xlfn.IFS(O422&lt;=0,"Flop",O422&lt;10000000,"Hit",O422&lt;=100000000,"Superhit",O422&gt;100000000,"Blockbuster")</f>
        <v>Flop</v>
      </c>
      <c r="Q422">
        <v>1992</v>
      </c>
      <c r="S422" t="e">
        <f t="shared" si="40"/>
        <v>#VALUE!</v>
      </c>
      <c r="T422" s="12" t="str">
        <f t="shared" si="41"/>
        <v>1992</v>
      </c>
      <c r="U422" s="8" t="str" cm="1">
        <f t="array" ref="U422">_xlfn.IFS(Q422&lt;1970,"Old is Gold",Q422&lt;=1980,"80's Movies",Q422&lt;=2000,"90's Movies",Q422&lt;=2020,"Mid Rang",Q422&gt;2020,"Latest")</f>
        <v>90's Movies</v>
      </c>
      <c r="V422" t="s">
        <v>249</v>
      </c>
    </row>
    <row r="423" spans="1:22" x14ac:dyDescent="0.3">
      <c r="A423" t="s">
        <v>1474</v>
      </c>
      <c r="B423" t="s">
        <v>1475</v>
      </c>
      <c r="C423" t="s">
        <v>1475</v>
      </c>
      <c r="D423" s="6">
        <v>104</v>
      </c>
      <c r="E423" s="6" t="str">
        <f t="shared" si="36"/>
        <v>Medium</v>
      </c>
      <c r="F423" s="4">
        <f t="shared" si="37"/>
        <v>1.7333333333333334</v>
      </c>
      <c r="G423" s="8" t="s">
        <v>172</v>
      </c>
      <c r="H423" t="s">
        <v>10885</v>
      </c>
      <c r="I423" t="s">
        <v>105</v>
      </c>
      <c r="J423">
        <v>6.6</v>
      </c>
      <c r="K423" t="str">
        <f t="shared" si="38"/>
        <v>Average</v>
      </c>
      <c r="L423" s="10">
        <v>127957</v>
      </c>
      <c r="M423" s="10">
        <v>55000000</v>
      </c>
      <c r="N423" s="10">
        <v>149022650</v>
      </c>
      <c r="O423" s="6">
        <f t="shared" si="39"/>
        <v>94022650</v>
      </c>
      <c r="P423" s="10" t="str" cm="1">
        <f t="array" ref="P423">_xlfn.IFS(O423&lt;=0,"Flop",O423&lt;10000000,"Hit",O423&lt;=100000000,"Superhit",O423&gt;100000000,"Blockbuster")</f>
        <v>Superhit</v>
      </c>
      <c r="Q423" t="s">
        <v>1476</v>
      </c>
      <c r="R423">
        <v>13</v>
      </c>
      <c r="S423" t="str">
        <f t="shared" si="40"/>
        <v xml:space="preserve">July </v>
      </c>
      <c r="T423" s="12" t="str">
        <f t="shared" si="41"/>
        <v xml:space="preserve"> 1992</v>
      </c>
      <c r="U423" s="8" t="str" cm="1">
        <f t="array" ref="U423">_xlfn.IFS(Q423&lt;1970,"Old is Gold",Q423&lt;=1980,"80's Movies",Q423&lt;=2000,"90's Movies",Q423&lt;=2020,"Mid Rang",Q423&gt;2020,"Latest")</f>
        <v>Latest</v>
      </c>
      <c r="V423" t="s">
        <v>669</v>
      </c>
    </row>
    <row r="424" spans="1:22" x14ac:dyDescent="0.3">
      <c r="A424" t="s">
        <v>1477</v>
      </c>
      <c r="B424" t="s">
        <v>1478</v>
      </c>
      <c r="C424" t="s">
        <v>1478</v>
      </c>
      <c r="D424" s="6">
        <v>140</v>
      </c>
      <c r="E424" s="6" t="str">
        <f t="shared" si="36"/>
        <v>Long</v>
      </c>
      <c r="F424" s="4">
        <f t="shared" si="37"/>
        <v>2.3333333333333335</v>
      </c>
      <c r="G424" s="8" t="s">
        <v>10887</v>
      </c>
      <c r="H424" t="s">
        <v>190</v>
      </c>
      <c r="I424" t="s">
        <v>10886</v>
      </c>
      <c r="J424">
        <v>6.6</v>
      </c>
      <c r="K424" t="str">
        <f t="shared" si="38"/>
        <v>Average</v>
      </c>
      <c r="L424" s="10">
        <v>67116</v>
      </c>
      <c r="M424" s="10">
        <v>60000000</v>
      </c>
      <c r="N424" s="10">
        <v>137783840</v>
      </c>
      <c r="O424" s="6">
        <f t="shared" si="39"/>
        <v>77783840</v>
      </c>
      <c r="P424" s="10" t="str" cm="1">
        <f t="array" ref="P424">_xlfn.IFS(O424&lt;=0,"Flop",O424&lt;10000000,"Hit",O424&lt;=100000000,"Superhit",O424&gt;100000000,"Blockbuster")</f>
        <v>Superhit</v>
      </c>
      <c r="Q424" t="s">
        <v>1479</v>
      </c>
      <c r="R424">
        <v>18</v>
      </c>
      <c r="S424" t="str">
        <f t="shared" si="40"/>
        <v xml:space="preserve">May </v>
      </c>
      <c r="T424" s="12" t="str">
        <f t="shared" si="41"/>
        <v xml:space="preserve"> 1992</v>
      </c>
      <c r="U424" s="8" t="str" cm="1">
        <f t="array" ref="U424">_xlfn.IFS(Q424&lt;1970,"Old is Gold",Q424&lt;=1980,"80's Movies",Q424&lt;=2000,"90's Movies",Q424&lt;=2020,"Mid Rang",Q424&gt;2020,"Latest")</f>
        <v>Latest</v>
      </c>
      <c r="V424" t="s">
        <v>676</v>
      </c>
    </row>
    <row r="425" spans="1:22" x14ac:dyDescent="0.3">
      <c r="A425" t="s">
        <v>1480</v>
      </c>
      <c r="B425" t="s">
        <v>1481</v>
      </c>
      <c r="C425" t="s">
        <v>1481</v>
      </c>
      <c r="D425" s="6">
        <v>138</v>
      </c>
      <c r="E425" s="6" t="str">
        <f t="shared" si="36"/>
        <v>Long</v>
      </c>
      <c r="F425" s="4">
        <f t="shared" si="37"/>
        <v>2.2999999999999998</v>
      </c>
      <c r="G425" s="8" t="s">
        <v>190</v>
      </c>
      <c r="H425" t="s">
        <v>5170</v>
      </c>
      <c r="I425" t="s">
        <v>10899</v>
      </c>
      <c r="J425">
        <v>7.7</v>
      </c>
      <c r="K425" t="str">
        <f t="shared" si="38"/>
        <v>Good</v>
      </c>
      <c r="L425" s="10">
        <v>280365</v>
      </c>
      <c r="M425" s="10">
        <v>41000000</v>
      </c>
      <c r="N425" s="10">
        <v>243240178</v>
      </c>
      <c r="O425" s="6">
        <f t="shared" si="39"/>
        <v>202240178</v>
      </c>
      <c r="P425" s="10" t="str" cm="1">
        <f t="array" ref="P425">_xlfn.IFS(O425&lt;=0,"Flop",O425&lt;10000000,"Hit",O425&lt;=100000000,"Superhit",O425&gt;100000000,"Blockbuster")</f>
        <v>Blockbuster</v>
      </c>
      <c r="Q425" t="s">
        <v>1482</v>
      </c>
      <c r="R425">
        <v>2</v>
      </c>
      <c r="S425" t="str">
        <f t="shared" si="40"/>
        <v xml:space="preserve">December </v>
      </c>
      <c r="T425" s="12" t="str">
        <f t="shared" si="41"/>
        <v xml:space="preserve"> 1992</v>
      </c>
      <c r="U425" s="8" t="str" cm="1">
        <f t="array" ref="U425">_xlfn.IFS(Q425&lt;1970,"Old is Gold",Q425&lt;=1980,"80's Movies",Q425&lt;=2000,"90's Movies",Q425&lt;=2020,"Mid Rang",Q425&gt;2020,"Latest")</f>
        <v>Latest</v>
      </c>
      <c r="V425" t="s">
        <v>691</v>
      </c>
    </row>
    <row r="426" spans="1:22" x14ac:dyDescent="0.3">
      <c r="A426" t="s">
        <v>1483</v>
      </c>
      <c r="B426" t="s">
        <v>1484</v>
      </c>
      <c r="C426" t="s">
        <v>1484</v>
      </c>
      <c r="D426" s="6">
        <v>100</v>
      </c>
      <c r="E426" s="6" t="str">
        <f t="shared" si="36"/>
        <v>Medium</v>
      </c>
      <c r="F426" s="4">
        <f t="shared" si="37"/>
        <v>1.6666666666666667</v>
      </c>
      <c r="G426" s="8" t="s">
        <v>10891</v>
      </c>
      <c r="H426" t="s">
        <v>190</v>
      </c>
      <c r="I426" t="s">
        <v>10895</v>
      </c>
      <c r="J426">
        <v>7.7</v>
      </c>
      <c r="K426" t="str">
        <f t="shared" si="38"/>
        <v>Good</v>
      </c>
      <c r="L426" s="10">
        <v>113270</v>
      </c>
      <c r="M426" s="10">
        <v>12500000</v>
      </c>
      <c r="N426" s="10">
        <v>10725228</v>
      </c>
      <c r="O426" s="6">
        <f t="shared" si="39"/>
        <v>-1774772</v>
      </c>
      <c r="P426" s="10" t="str" cm="1">
        <f t="array" ref="P426">_xlfn.IFS(O426&lt;=0,"Flop",O426&lt;10000000,"Hit",O426&lt;=100000000,"Superhit",O426&gt;100000000,"Blockbuster")</f>
        <v>Flop</v>
      </c>
      <c r="Q426" t="s">
        <v>1485</v>
      </c>
      <c r="R426">
        <v>30</v>
      </c>
      <c r="S426" t="str">
        <f t="shared" si="40"/>
        <v xml:space="preserve">August </v>
      </c>
      <c r="T426" s="12" t="str">
        <f t="shared" si="41"/>
        <v xml:space="preserve"> 1992</v>
      </c>
      <c r="U426" s="8" t="str" cm="1">
        <f t="array" ref="U426">_xlfn.IFS(Q426&lt;1970,"Old is Gold",Q426&lt;=1980,"80's Movies",Q426&lt;=2000,"90's Movies",Q426&lt;=2020,"Mid Rang",Q426&gt;2020,"Latest")</f>
        <v>Latest</v>
      </c>
      <c r="V426" t="s">
        <v>1486</v>
      </c>
    </row>
    <row r="427" spans="1:22" x14ac:dyDescent="0.3">
      <c r="A427" t="s">
        <v>1487</v>
      </c>
      <c r="B427" t="s">
        <v>1488</v>
      </c>
      <c r="C427" t="s">
        <v>1488</v>
      </c>
      <c r="D427" s="6">
        <v>120</v>
      </c>
      <c r="E427" s="6" t="str">
        <f t="shared" si="36"/>
        <v>Medium</v>
      </c>
      <c r="F427" s="4">
        <f t="shared" si="37"/>
        <v>2</v>
      </c>
      <c r="G427" s="8" t="s">
        <v>10887</v>
      </c>
      <c r="H427" t="s">
        <v>172</v>
      </c>
      <c r="I427" t="s">
        <v>10891</v>
      </c>
      <c r="J427">
        <v>6.8</v>
      </c>
      <c r="K427" t="str">
        <f t="shared" si="38"/>
        <v>Average</v>
      </c>
      <c r="L427" s="10">
        <v>382901</v>
      </c>
      <c r="M427" s="10">
        <v>28000000</v>
      </c>
      <c r="N427" s="10">
        <v>358994850</v>
      </c>
      <c r="O427" s="6">
        <f t="shared" si="39"/>
        <v>330994850</v>
      </c>
      <c r="P427" s="10" t="str" cm="1">
        <f t="array" ref="P427">_xlfn.IFS(O427&lt;=0,"Flop",O427&lt;10000000,"Hit",O427&lt;=100000000,"Superhit",O427&gt;100000000,"Blockbuster")</f>
        <v>Blockbuster</v>
      </c>
      <c r="Q427" t="s">
        <v>1489</v>
      </c>
      <c r="R427">
        <v>15</v>
      </c>
      <c r="S427" t="str">
        <f t="shared" si="40"/>
        <v xml:space="preserve">November </v>
      </c>
      <c r="T427" s="12" t="str">
        <f t="shared" si="41"/>
        <v xml:space="preserve"> 1992</v>
      </c>
      <c r="U427" s="8" t="str" cm="1">
        <f t="array" ref="U427">_xlfn.IFS(Q427&lt;1970,"Old is Gold",Q427&lt;=1980,"80's Movies",Q427&lt;=2000,"90's Movies",Q427&lt;=2020,"Mid Rang",Q427&gt;2020,"Latest")</f>
        <v>Latest</v>
      </c>
      <c r="V427" t="s">
        <v>1291</v>
      </c>
    </row>
    <row r="428" spans="1:22" x14ac:dyDescent="0.3">
      <c r="A428" t="s">
        <v>1490</v>
      </c>
      <c r="B428" t="s">
        <v>1491</v>
      </c>
      <c r="C428" t="s">
        <v>1492</v>
      </c>
      <c r="D428" s="6">
        <v>128</v>
      </c>
      <c r="E428" s="6" t="str">
        <f t="shared" si="36"/>
        <v>Long</v>
      </c>
      <c r="F428" s="4">
        <f t="shared" si="37"/>
        <v>2.1333333333333333</v>
      </c>
      <c r="G428" s="8" t="s">
        <v>7406</v>
      </c>
      <c r="H428" t="s">
        <v>10891</v>
      </c>
      <c r="I428" t="s">
        <v>5170</v>
      </c>
      <c r="J428">
        <v>7.7</v>
      </c>
      <c r="K428" t="str">
        <f t="shared" si="38"/>
        <v>Good</v>
      </c>
      <c r="L428" s="10">
        <v>53048</v>
      </c>
      <c r="M428" s="10">
        <v>4500000</v>
      </c>
      <c r="N428" s="10">
        <v>0</v>
      </c>
      <c r="O428" s="6">
        <f t="shared" si="39"/>
        <v>-4500000</v>
      </c>
      <c r="P428" s="10" t="str" cm="1">
        <f t="array" ref="P428">_xlfn.IFS(O428&lt;=0,"Flop",O428&lt;10000000,"Hit",O428&lt;=100000000,"Superhit",O428&gt;100000000,"Blockbuster")</f>
        <v>Flop</v>
      </c>
      <c r="Q428" t="s">
        <v>1493</v>
      </c>
      <c r="R428">
        <v>21</v>
      </c>
      <c r="S428" t="str">
        <f t="shared" si="40"/>
        <v xml:space="preserve">March </v>
      </c>
      <c r="T428" s="12" t="str">
        <f t="shared" si="41"/>
        <v xml:space="preserve"> 1992</v>
      </c>
      <c r="U428" s="8" t="str" cm="1">
        <f t="array" ref="U428">_xlfn.IFS(Q428&lt;1970,"Old is Gold",Q428&lt;=1980,"80's Movies",Q428&lt;=2000,"90's Movies",Q428&lt;=2020,"Mid Rang",Q428&gt;2020,"Latest")</f>
        <v>Latest</v>
      </c>
      <c r="V428" t="s">
        <v>1494</v>
      </c>
    </row>
    <row r="429" spans="1:22" x14ac:dyDescent="0.3">
      <c r="A429" t="s">
        <v>1495</v>
      </c>
      <c r="B429" t="s">
        <v>1496</v>
      </c>
      <c r="C429" t="s">
        <v>1496</v>
      </c>
      <c r="D429" s="6">
        <v>112</v>
      </c>
      <c r="E429" s="6" t="str">
        <f t="shared" si="36"/>
        <v>Medium</v>
      </c>
      <c r="F429" s="4">
        <f t="shared" si="37"/>
        <v>1.8666666666666667</v>
      </c>
      <c r="G429" s="8" t="s">
        <v>7406</v>
      </c>
      <c r="H429" t="s">
        <v>10887</v>
      </c>
      <c r="I429" t="s">
        <v>190</v>
      </c>
      <c r="J429">
        <v>7.7</v>
      </c>
      <c r="K429" t="str">
        <f t="shared" si="38"/>
        <v>Good</v>
      </c>
      <c r="L429" s="10">
        <v>182197</v>
      </c>
      <c r="M429" s="10">
        <v>40000000</v>
      </c>
      <c r="N429" s="10">
        <v>75505856</v>
      </c>
      <c r="O429" s="6">
        <f t="shared" si="39"/>
        <v>35505856</v>
      </c>
      <c r="P429" s="10" t="str" cm="1">
        <f t="array" ref="P429">_xlfn.IFS(O429&lt;=0,"Flop",O429&lt;10000000,"Hit",O429&lt;=100000000,"Superhit",O429&gt;100000000,"Blockbuster")</f>
        <v>Superhit</v>
      </c>
      <c r="Q429">
        <v>1992</v>
      </c>
      <c r="S429" t="e">
        <f t="shared" si="40"/>
        <v>#VALUE!</v>
      </c>
      <c r="T429" s="12" t="str">
        <f t="shared" si="41"/>
        <v>1992</v>
      </c>
      <c r="U429" s="8" t="str" cm="1">
        <f t="array" ref="U429">_xlfn.IFS(Q429&lt;1970,"Old is Gold",Q429&lt;=1980,"80's Movies",Q429&lt;=2000,"90's Movies",Q429&lt;=2020,"Mid Rang",Q429&gt;2020,"Latest")</f>
        <v>90's Movies</v>
      </c>
      <c r="V429" t="s">
        <v>866</v>
      </c>
    </row>
    <row r="430" spans="1:22" x14ac:dyDescent="0.3">
      <c r="A430" t="s">
        <v>1497</v>
      </c>
      <c r="B430" t="s">
        <v>1498</v>
      </c>
      <c r="C430" t="s">
        <v>1498</v>
      </c>
      <c r="D430" s="6">
        <v>128</v>
      </c>
      <c r="E430" s="6" t="str">
        <f t="shared" si="36"/>
        <v>Long</v>
      </c>
      <c r="F430" s="4">
        <f t="shared" si="37"/>
        <v>2.1333333333333333</v>
      </c>
      <c r="G430" s="8" t="s">
        <v>172</v>
      </c>
      <c r="H430" t="s">
        <v>190</v>
      </c>
      <c r="I430" t="s">
        <v>10897</v>
      </c>
      <c r="J430">
        <v>7.3</v>
      </c>
      <c r="K430" t="str">
        <f t="shared" si="38"/>
        <v>Good</v>
      </c>
      <c r="L430" s="10">
        <v>118097</v>
      </c>
      <c r="M430" s="10">
        <v>40000000</v>
      </c>
      <c r="N430" s="10">
        <v>132440069</v>
      </c>
      <c r="O430" s="6">
        <f t="shared" si="39"/>
        <v>92440069</v>
      </c>
      <c r="P430" s="10" t="str" cm="1">
        <f t="array" ref="P430">_xlfn.IFS(O430&lt;=0,"Flop",O430&lt;10000000,"Hit",O430&lt;=100000000,"Superhit",O430&gt;100000000,"Blockbuster")</f>
        <v>Superhit</v>
      </c>
      <c r="Q430" t="s">
        <v>1499</v>
      </c>
      <c r="R430">
        <v>1</v>
      </c>
      <c r="S430" t="str">
        <f t="shared" si="40"/>
        <v xml:space="preserve">July </v>
      </c>
      <c r="T430" s="12" t="str">
        <f t="shared" si="41"/>
        <v xml:space="preserve"> 1992</v>
      </c>
      <c r="U430" s="8" t="str" cm="1">
        <f t="array" ref="U430">_xlfn.IFS(Q430&lt;1970,"Old is Gold",Q430&lt;=1980,"80's Movies",Q430&lt;=2000,"90's Movies",Q430&lt;=2020,"Mid Rang",Q430&gt;2020,"Latest")</f>
        <v>Latest</v>
      </c>
      <c r="V430" t="s">
        <v>1007</v>
      </c>
    </row>
    <row r="431" spans="1:22" x14ac:dyDescent="0.3">
      <c r="A431" t="s">
        <v>1500</v>
      </c>
      <c r="B431" t="s">
        <v>1501</v>
      </c>
      <c r="C431" t="s">
        <v>1501</v>
      </c>
      <c r="D431" s="6">
        <v>118</v>
      </c>
      <c r="E431" s="6" t="str">
        <f t="shared" si="36"/>
        <v>Medium</v>
      </c>
      <c r="F431" s="4">
        <f t="shared" si="37"/>
        <v>1.9666666666666666</v>
      </c>
      <c r="G431" s="8" t="s">
        <v>7406</v>
      </c>
      <c r="H431" t="s">
        <v>10891</v>
      </c>
      <c r="I431" t="s">
        <v>5170</v>
      </c>
      <c r="J431">
        <v>6.7</v>
      </c>
      <c r="K431" t="str">
        <f t="shared" si="38"/>
        <v>Average</v>
      </c>
      <c r="L431" s="10">
        <v>175699</v>
      </c>
      <c r="M431" s="10">
        <v>35000000</v>
      </c>
      <c r="N431" s="10">
        <v>321731527</v>
      </c>
      <c r="O431" s="6">
        <f t="shared" si="39"/>
        <v>286731527</v>
      </c>
      <c r="P431" s="10" t="str" cm="1">
        <f t="array" ref="P431">_xlfn.IFS(O431&lt;=0,"Flop",O431&lt;10000000,"Hit",O431&lt;=100000000,"Superhit",O431&gt;100000000,"Blockbuster")</f>
        <v>Blockbuster</v>
      </c>
      <c r="Q431" t="s">
        <v>1502</v>
      </c>
      <c r="R431">
        <v>11</v>
      </c>
      <c r="S431" t="str">
        <f t="shared" si="40"/>
        <v xml:space="preserve">May </v>
      </c>
      <c r="T431" s="12" t="str">
        <f t="shared" si="41"/>
        <v xml:space="preserve"> 1992</v>
      </c>
      <c r="U431" s="8" t="str" cm="1">
        <f t="array" ref="U431">_xlfn.IFS(Q431&lt;1970,"Old is Gold",Q431&lt;=1980,"80's Movies",Q431&lt;=2000,"90's Movies",Q431&lt;=2020,"Mid Rang",Q431&gt;2020,"Latest")</f>
        <v>Latest</v>
      </c>
      <c r="V431" t="s">
        <v>231</v>
      </c>
    </row>
    <row r="432" spans="1:22" x14ac:dyDescent="0.3">
      <c r="A432" t="s">
        <v>1503</v>
      </c>
      <c r="B432" t="s">
        <v>1504</v>
      </c>
      <c r="C432" t="s">
        <v>1504</v>
      </c>
      <c r="D432" s="6">
        <v>202</v>
      </c>
      <c r="E432" s="6" t="str">
        <f t="shared" si="36"/>
        <v>Long</v>
      </c>
      <c r="F432" s="4">
        <f t="shared" si="37"/>
        <v>3.3666666666666667</v>
      </c>
      <c r="G432" s="8" t="s">
        <v>10889</v>
      </c>
      <c r="H432" t="s">
        <v>190</v>
      </c>
      <c r="I432" t="s">
        <v>10896</v>
      </c>
      <c r="J432">
        <v>7.7</v>
      </c>
      <c r="K432" t="str">
        <f t="shared" si="38"/>
        <v>Good</v>
      </c>
      <c r="L432" s="10">
        <v>100005</v>
      </c>
      <c r="M432" s="10">
        <v>33000000</v>
      </c>
      <c r="N432" s="10">
        <v>48169910</v>
      </c>
      <c r="O432" s="6">
        <f t="shared" si="39"/>
        <v>15169910</v>
      </c>
      <c r="P432" s="10" t="str" cm="1">
        <f t="array" ref="P432">_xlfn.IFS(O432&lt;=0,"Flop",O432&lt;10000000,"Hit",O432&lt;=100000000,"Superhit",O432&gt;100000000,"Blockbuster")</f>
        <v>Superhit</v>
      </c>
      <c r="Q432" t="s">
        <v>1505</v>
      </c>
      <c r="R432">
        <v>17</v>
      </c>
      <c r="S432" t="str">
        <f t="shared" si="40"/>
        <v xml:space="preserve">November </v>
      </c>
      <c r="T432" s="12" t="str">
        <f t="shared" si="41"/>
        <v xml:space="preserve"> 1992</v>
      </c>
      <c r="U432" s="8" t="str" cm="1">
        <f t="array" ref="U432">_xlfn.IFS(Q432&lt;1970,"Old is Gold",Q432&lt;=1980,"80's Movies",Q432&lt;=2000,"90's Movies",Q432&lt;=2020,"Mid Rang",Q432&gt;2020,"Latest")</f>
        <v>Latest</v>
      </c>
      <c r="V432" t="s">
        <v>1146</v>
      </c>
    </row>
    <row r="433" spans="1:22" x14ac:dyDescent="0.3">
      <c r="A433" t="s">
        <v>1506</v>
      </c>
      <c r="B433" t="s">
        <v>1507</v>
      </c>
      <c r="C433" t="s">
        <v>1508</v>
      </c>
      <c r="D433" s="6">
        <v>81</v>
      </c>
      <c r="E433" s="6" t="str">
        <f t="shared" si="36"/>
        <v>Short</v>
      </c>
      <c r="F433" s="4">
        <f t="shared" si="37"/>
        <v>1.35</v>
      </c>
      <c r="G433" s="8" t="s">
        <v>7406</v>
      </c>
      <c r="H433" t="s">
        <v>10891</v>
      </c>
      <c r="I433" t="s">
        <v>5170</v>
      </c>
      <c r="J433">
        <v>6.8</v>
      </c>
      <c r="K433" t="str">
        <f t="shared" si="38"/>
        <v>Average</v>
      </c>
      <c r="L433" s="10">
        <v>70247</v>
      </c>
      <c r="M433" s="10">
        <v>7000</v>
      </c>
      <c r="N433" s="10">
        <v>2040920</v>
      </c>
      <c r="O433" s="6">
        <f t="shared" si="39"/>
        <v>2033920</v>
      </c>
      <c r="P433" s="10" t="str" cm="1">
        <f t="array" ref="P433">_xlfn.IFS(O433&lt;=0,"Flop",O433&lt;10000000,"Hit",O433&lt;=100000000,"Superhit",O433&gt;100000000,"Blockbuster")</f>
        <v>Hit</v>
      </c>
      <c r="Q433">
        <v>1992</v>
      </c>
      <c r="S433" t="e">
        <f t="shared" si="40"/>
        <v>#VALUE!</v>
      </c>
      <c r="T433" s="12" t="str">
        <f t="shared" si="41"/>
        <v>1992</v>
      </c>
      <c r="U433" s="8" t="str" cm="1">
        <f t="array" ref="U433">_xlfn.IFS(Q433&lt;1970,"Old is Gold",Q433&lt;=1980,"80's Movies",Q433&lt;=2000,"90's Movies",Q433&lt;=2020,"Mid Rang",Q433&gt;2020,"Latest")</f>
        <v>90's Movies</v>
      </c>
      <c r="V433" t="s">
        <v>1509</v>
      </c>
    </row>
    <row r="434" spans="1:22" x14ac:dyDescent="0.3">
      <c r="A434" t="s">
        <v>1510</v>
      </c>
      <c r="B434" t="s">
        <v>1511</v>
      </c>
      <c r="C434" t="s">
        <v>1511</v>
      </c>
      <c r="D434" s="6">
        <v>104</v>
      </c>
      <c r="E434" s="6" t="str">
        <f t="shared" si="36"/>
        <v>Medium</v>
      </c>
      <c r="F434" s="4">
        <f t="shared" si="37"/>
        <v>1.7333333333333334</v>
      </c>
      <c r="G434" s="8" t="s">
        <v>172</v>
      </c>
      <c r="H434" t="s">
        <v>190</v>
      </c>
      <c r="I434" t="s">
        <v>10892</v>
      </c>
      <c r="J434">
        <v>6.5</v>
      </c>
      <c r="K434" t="str">
        <f t="shared" si="38"/>
        <v>Average</v>
      </c>
      <c r="L434" s="10">
        <v>70299</v>
      </c>
      <c r="M434" s="10">
        <v>10000000</v>
      </c>
      <c r="N434" s="10">
        <v>50752337</v>
      </c>
      <c r="O434" s="6">
        <f t="shared" si="39"/>
        <v>40752337</v>
      </c>
      <c r="P434" s="10" t="str" cm="1">
        <f t="array" ref="P434">_xlfn.IFS(O434&lt;=0,"Flop",O434&lt;10000000,"Hit",O434&lt;=100000000,"Superhit",O434&gt;100000000,"Blockbuster")</f>
        <v>Superhit</v>
      </c>
      <c r="Q434" t="s">
        <v>1512</v>
      </c>
      <c r="R434">
        <v>20</v>
      </c>
      <c r="S434" t="str">
        <f t="shared" si="40"/>
        <v xml:space="preserve">September </v>
      </c>
      <c r="T434" s="12" t="str">
        <f t="shared" si="41"/>
        <v xml:space="preserve"> 1992</v>
      </c>
      <c r="U434" s="8" t="str" cm="1">
        <f t="array" ref="U434">_xlfn.IFS(Q434&lt;1970,"Old is Gold",Q434&lt;=1980,"80's Movies",Q434&lt;=2000,"90's Movies",Q434&lt;=2020,"Mid Rang",Q434&gt;2020,"Latest")</f>
        <v>Latest</v>
      </c>
      <c r="V434" t="s">
        <v>1130</v>
      </c>
    </row>
    <row r="435" spans="1:22" x14ac:dyDescent="0.3">
      <c r="A435" t="s">
        <v>1513</v>
      </c>
      <c r="B435" t="s">
        <v>1514</v>
      </c>
      <c r="C435" t="s">
        <v>1514</v>
      </c>
      <c r="D435" s="6">
        <v>85</v>
      </c>
      <c r="E435" s="6" t="str">
        <f t="shared" si="36"/>
        <v>Short</v>
      </c>
      <c r="F435" s="4">
        <f t="shared" si="37"/>
        <v>1.4166666666666667</v>
      </c>
      <c r="G435" s="8" t="s">
        <v>172</v>
      </c>
      <c r="H435" t="s">
        <v>190</v>
      </c>
      <c r="I435" t="s">
        <v>10892</v>
      </c>
      <c r="J435">
        <v>7.7</v>
      </c>
      <c r="K435" t="str">
        <f t="shared" si="38"/>
        <v>Good</v>
      </c>
      <c r="L435" s="10">
        <v>65196</v>
      </c>
      <c r="M435" s="10">
        <v>12000000</v>
      </c>
      <c r="N435" s="10">
        <v>33274049</v>
      </c>
      <c r="O435" s="6">
        <f t="shared" si="39"/>
        <v>21274049</v>
      </c>
      <c r="P435" s="10" t="str" cm="1">
        <f t="array" ref="P435">_xlfn.IFS(O435&lt;=0,"Flop",O435&lt;10000000,"Hit",O435&lt;=100000000,"Superhit",O435&gt;100000000,"Blockbuster")</f>
        <v>Superhit</v>
      </c>
      <c r="Q435" t="s">
        <v>1515</v>
      </c>
      <c r="R435">
        <v>6</v>
      </c>
      <c r="S435" t="str">
        <f t="shared" si="40"/>
        <v xml:space="preserve">December </v>
      </c>
      <c r="T435" s="12" t="str">
        <f t="shared" si="41"/>
        <v xml:space="preserve"> 1992</v>
      </c>
      <c r="U435" s="8" t="str" cm="1">
        <f t="array" ref="U435">_xlfn.IFS(Q435&lt;1970,"Old is Gold",Q435&lt;=1980,"80's Movies",Q435&lt;=2000,"90's Movies",Q435&lt;=2020,"Mid Rang",Q435&gt;2020,"Latest")</f>
        <v>Latest</v>
      </c>
      <c r="V435" t="s">
        <v>1516</v>
      </c>
    </row>
    <row r="436" spans="1:22" x14ac:dyDescent="0.3">
      <c r="A436" t="s">
        <v>1517</v>
      </c>
      <c r="B436" t="s">
        <v>1518</v>
      </c>
      <c r="C436" t="s">
        <v>1518</v>
      </c>
      <c r="D436" s="6">
        <v>120</v>
      </c>
      <c r="E436" s="6" t="str">
        <f t="shared" si="36"/>
        <v>Medium</v>
      </c>
      <c r="F436" s="4">
        <f t="shared" si="37"/>
        <v>2</v>
      </c>
      <c r="G436" s="8" t="s">
        <v>172</v>
      </c>
      <c r="H436" t="s">
        <v>10891</v>
      </c>
      <c r="I436" t="s">
        <v>10899</v>
      </c>
      <c r="J436">
        <v>7.6</v>
      </c>
      <c r="K436" t="str">
        <f t="shared" si="38"/>
        <v>Good</v>
      </c>
      <c r="L436" s="10">
        <v>136436</v>
      </c>
      <c r="M436" s="10">
        <v>11000000</v>
      </c>
      <c r="N436" s="10">
        <v>64088552</v>
      </c>
      <c r="O436" s="6">
        <f t="shared" si="39"/>
        <v>53088552</v>
      </c>
      <c r="P436" s="10" t="str" cm="1">
        <f t="array" ref="P436">_xlfn.IFS(O436&lt;=0,"Flop",O436&lt;10000000,"Hit",O436&lt;=100000000,"Superhit",O436&gt;100000000,"Blockbuster")</f>
        <v>Superhit</v>
      </c>
      <c r="Q436" t="s">
        <v>1519</v>
      </c>
      <c r="R436">
        <v>13</v>
      </c>
      <c r="S436" t="str">
        <f t="shared" si="40"/>
        <v xml:space="preserve">March </v>
      </c>
      <c r="T436" s="12" t="str">
        <f t="shared" si="41"/>
        <v xml:space="preserve"> 1992</v>
      </c>
      <c r="U436" s="8" t="str" cm="1">
        <f t="array" ref="U436">_xlfn.IFS(Q436&lt;1970,"Old is Gold",Q436&lt;=1980,"80's Movies",Q436&lt;=2000,"90's Movies",Q436&lt;=2020,"Mid Rang",Q436&gt;2020,"Latest")</f>
        <v>Latest</v>
      </c>
      <c r="V436" t="s">
        <v>713</v>
      </c>
    </row>
    <row r="437" spans="1:22" x14ac:dyDescent="0.3">
      <c r="A437" t="s">
        <v>1520</v>
      </c>
      <c r="B437" t="s">
        <v>1521</v>
      </c>
      <c r="C437" t="s">
        <v>1521</v>
      </c>
      <c r="D437" s="6">
        <v>84</v>
      </c>
      <c r="E437" s="6" t="str">
        <f t="shared" si="36"/>
        <v>Short</v>
      </c>
      <c r="F437" s="4">
        <f t="shared" si="37"/>
        <v>1.4</v>
      </c>
      <c r="G437" s="8" t="s">
        <v>7406</v>
      </c>
      <c r="H437" t="s">
        <v>10891</v>
      </c>
      <c r="I437" t="s">
        <v>5170</v>
      </c>
      <c r="J437">
        <v>5.9</v>
      </c>
      <c r="K437" t="str">
        <f t="shared" si="38"/>
        <v>Poor</v>
      </c>
      <c r="L437" s="10">
        <v>50031</v>
      </c>
      <c r="M437" s="10">
        <v>15000000</v>
      </c>
      <c r="N437" s="10">
        <v>44065653</v>
      </c>
      <c r="O437" s="6">
        <f t="shared" si="39"/>
        <v>29065653</v>
      </c>
      <c r="P437" s="10" t="str" cm="1">
        <f t="array" ref="P437">_xlfn.IFS(O437&lt;=0,"Flop",O437&lt;10000000,"Hit",O437&lt;=100000000,"Superhit",O437&gt;100000000,"Blockbuster")</f>
        <v>Superhit</v>
      </c>
      <c r="Q437" t="s">
        <v>1522</v>
      </c>
      <c r="R437">
        <v>5</v>
      </c>
      <c r="S437" t="str">
        <f t="shared" si="40"/>
        <v xml:space="preserve">November </v>
      </c>
      <c r="T437" s="12" t="str">
        <f t="shared" si="41"/>
        <v xml:space="preserve"> 1992</v>
      </c>
      <c r="U437" s="8" t="str" cm="1">
        <f t="array" ref="U437">_xlfn.IFS(Q437&lt;1970,"Old is Gold",Q437&lt;=1980,"80's Movies",Q437&lt;=2000,"90's Movies",Q437&lt;=2020,"Mid Rang",Q437&gt;2020,"Latest")</f>
        <v>Latest</v>
      </c>
      <c r="V437" t="s">
        <v>1523</v>
      </c>
    </row>
    <row r="438" spans="1:22" x14ac:dyDescent="0.3">
      <c r="A438" t="s">
        <v>1524</v>
      </c>
      <c r="B438" t="s">
        <v>1525</v>
      </c>
      <c r="C438" t="s">
        <v>1525</v>
      </c>
      <c r="D438" s="6">
        <v>117</v>
      </c>
      <c r="E438" s="6" t="str">
        <f t="shared" si="36"/>
        <v>Medium</v>
      </c>
      <c r="F438" s="4">
        <f t="shared" si="37"/>
        <v>1.95</v>
      </c>
      <c r="G438" s="8" t="s">
        <v>7406</v>
      </c>
      <c r="H438" t="s">
        <v>5170</v>
      </c>
      <c r="I438" t="s">
        <v>10899</v>
      </c>
      <c r="J438">
        <v>6.8</v>
      </c>
      <c r="K438" t="str">
        <f t="shared" si="38"/>
        <v>Average</v>
      </c>
      <c r="L438" s="10">
        <v>118305</v>
      </c>
      <c r="M438" s="10">
        <v>45000000</v>
      </c>
      <c r="N438" s="10">
        <v>178051587</v>
      </c>
      <c r="O438" s="6">
        <f t="shared" si="39"/>
        <v>133051587</v>
      </c>
      <c r="P438" s="10" t="str" cm="1">
        <f t="array" ref="P438">_xlfn.IFS(O438&lt;=0,"Flop",O438&lt;10000000,"Hit",O438&lt;=100000000,"Superhit",O438&gt;100000000,"Blockbuster")</f>
        <v>Blockbuster</v>
      </c>
      <c r="Q438" t="s">
        <v>1526</v>
      </c>
      <c r="R438">
        <v>5</v>
      </c>
      <c r="S438" t="str">
        <f t="shared" si="40"/>
        <v xml:space="preserve">June </v>
      </c>
      <c r="T438" s="12" t="str">
        <f t="shared" si="41"/>
        <v xml:space="preserve"> 1992</v>
      </c>
      <c r="U438" s="8" t="str" cm="1">
        <f t="array" ref="U438">_xlfn.IFS(Q438&lt;1970,"Old is Gold",Q438&lt;=1980,"80's Movies",Q438&lt;=2000,"90's Movies",Q438&lt;=2020,"Mid Rang",Q438&gt;2020,"Latest")</f>
        <v>Latest</v>
      </c>
      <c r="V438" t="s">
        <v>1527</v>
      </c>
    </row>
    <row r="439" spans="1:22" x14ac:dyDescent="0.3">
      <c r="A439" t="s">
        <v>1528</v>
      </c>
      <c r="B439" t="s">
        <v>1529</v>
      </c>
      <c r="C439" t="s">
        <v>1529</v>
      </c>
      <c r="D439" s="6">
        <v>124</v>
      </c>
      <c r="E439" s="6" t="str">
        <f t="shared" si="36"/>
        <v>Long</v>
      </c>
      <c r="F439" s="4">
        <f t="shared" si="37"/>
        <v>2.0666666666666669</v>
      </c>
      <c r="G439" s="8" t="s">
        <v>172</v>
      </c>
      <c r="H439" t="s">
        <v>10891</v>
      </c>
      <c r="I439" t="s">
        <v>190</v>
      </c>
      <c r="J439">
        <v>7.5</v>
      </c>
      <c r="K439" t="str">
        <f t="shared" si="38"/>
        <v>Good</v>
      </c>
      <c r="L439" s="10">
        <v>64461</v>
      </c>
      <c r="M439" s="10">
        <v>8000000</v>
      </c>
      <c r="N439" s="10">
        <v>21706101</v>
      </c>
      <c r="O439" s="6">
        <f t="shared" si="39"/>
        <v>13706101</v>
      </c>
      <c r="P439" s="10" t="str" cm="1">
        <f t="array" ref="P439">_xlfn.IFS(O439&lt;=0,"Flop",O439&lt;10000000,"Hit",O439&lt;=100000000,"Superhit",O439&gt;100000000,"Blockbuster")</f>
        <v>Superhit</v>
      </c>
      <c r="Q439" t="s">
        <v>1530</v>
      </c>
      <c r="R439">
        <v>3</v>
      </c>
      <c r="S439" t="str">
        <f t="shared" si="40"/>
        <v xml:space="preserve">April </v>
      </c>
      <c r="T439" s="12" t="str">
        <f t="shared" si="41"/>
        <v xml:space="preserve"> 1992</v>
      </c>
      <c r="U439" s="8" t="str" cm="1">
        <f t="array" ref="U439">_xlfn.IFS(Q439&lt;1970,"Old is Gold",Q439&lt;=1980,"80's Movies",Q439&lt;=2000,"90's Movies",Q439&lt;=2020,"Mid Rang",Q439&gt;2020,"Latest")</f>
        <v>Latest</v>
      </c>
      <c r="V439" t="s">
        <v>26</v>
      </c>
    </row>
    <row r="440" spans="1:22" x14ac:dyDescent="0.3">
      <c r="A440" t="s">
        <v>1531</v>
      </c>
      <c r="B440" t="s">
        <v>1532</v>
      </c>
      <c r="C440" t="s">
        <v>1532</v>
      </c>
      <c r="D440" s="6">
        <v>99</v>
      </c>
      <c r="E440" s="6" t="str">
        <f t="shared" si="36"/>
        <v>Medium</v>
      </c>
      <c r="F440" s="4">
        <f t="shared" si="37"/>
        <v>1.65</v>
      </c>
      <c r="G440" s="8" t="s">
        <v>10891</v>
      </c>
      <c r="H440" t="s">
        <v>5170</v>
      </c>
      <c r="I440" t="s">
        <v>10899</v>
      </c>
      <c r="J440">
        <v>8.3000000000000007</v>
      </c>
      <c r="K440" t="str">
        <f t="shared" si="38"/>
        <v>Excellent</v>
      </c>
      <c r="L440" s="10">
        <v>1065281</v>
      </c>
      <c r="M440" s="10">
        <v>1200000</v>
      </c>
      <c r="N440" s="10">
        <v>2913644</v>
      </c>
      <c r="O440" s="6">
        <f t="shared" si="39"/>
        <v>1713644</v>
      </c>
      <c r="P440" s="10" t="str" cm="1">
        <f t="array" ref="P440">_xlfn.IFS(O440&lt;=0,"Flop",O440&lt;10000000,"Hit",O440&lt;=100000000,"Superhit",O440&gt;100000000,"Blockbuster")</f>
        <v>Hit</v>
      </c>
      <c r="Q440" t="s">
        <v>1533</v>
      </c>
      <c r="R440">
        <v>21</v>
      </c>
      <c r="S440" t="str">
        <f t="shared" si="40"/>
        <v xml:space="preserve">January </v>
      </c>
      <c r="T440" s="12" t="str">
        <f t="shared" si="41"/>
        <v xml:space="preserve"> 1992</v>
      </c>
      <c r="U440" s="8" t="str" cm="1">
        <f t="array" ref="U440">_xlfn.IFS(Q440&lt;1970,"Old is Gold",Q440&lt;=1980,"80's Movies",Q440&lt;=2000,"90's Movies",Q440&lt;=2020,"Mid Rang",Q440&gt;2020,"Latest")</f>
        <v>Latest</v>
      </c>
      <c r="V440" t="s">
        <v>1534</v>
      </c>
    </row>
    <row r="441" spans="1:22" x14ac:dyDescent="0.3">
      <c r="A441" t="s">
        <v>1535</v>
      </c>
      <c r="B441" t="s">
        <v>1536</v>
      </c>
      <c r="C441" t="s">
        <v>1536</v>
      </c>
      <c r="D441" s="6">
        <v>123</v>
      </c>
      <c r="E441" s="6" t="str">
        <f t="shared" si="36"/>
        <v>Long</v>
      </c>
      <c r="F441" s="4">
        <f t="shared" si="37"/>
        <v>2.0499999999999998</v>
      </c>
      <c r="G441" s="8" t="s">
        <v>190</v>
      </c>
      <c r="H441" t="s">
        <v>10899</v>
      </c>
      <c r="I441" t="s">
        <v>10899</v>
      </c>
      <c r="J441">
        <v>7.2</v>
      </c>
      <c r="K441" t="str">
        <f t="shared" si="38"/>
        <v>Good</v>
      </c>
      <c r="L441" s="10">
        <v>64036</v>
      </c>
      <c r="M441" s="10">
        <v>12000000</v>
      </c>
      <c r="N441" s="10">
        <v>43440294</v>
      </c>
      <c r="O441" s="6">
        <f t="shared" si="39"/>
        <v>31440294</v>
      </c>
      <c r="P441" s="10" t="str" cm="1">
        <f t="array" ref="P441">_xlfn.IFS(O441&lt;=0,"Flop",O441&lt;10000000,"Hit",O441&lt;=100000000,"Superhit",O441&gt;100000000,"Blockbuster")</f>
        <v>Superhit</v>
      </c>
      <c r="Q441" t="s">
        <v>1537</v>
      </c>
      <c r="R441">
        <v>13</v>
      </c>
      <c r="S441" t="str">
        <f t="shared" si="40"/>
        <v xml:space="preserve">September </v>
      </c>
      <c r="T441" s="12" t="str">
        <f t="shared" si="41"/>
        <v xml:space="preserve"> 1992</v>
      </c>
      <c r="U441" s="8" t="str" cm="1">
        <f t="array" ref="U441">_xlfn.IFS(Q441&lt;1970,"Old is Gold",Q441&lt;=1980,"80's Movies",Q441&lt;=2000,"90's Movies",Q441&lt;=2020,"Mid Rang",Q441&gt;2020,"Latest")</f>
        <v>Latest</v>
      </c>
      <c r="V441" t="s">
        <v>391</v>
      </c>
    </row>
    <row r="442" spans="1:22" x14ac:dyDescent="0.3">
      <c r="A442" t="s">
        <v>1538</v>
      </c>
      <c r="B442" t="s">
        <v>1539</v>
      </c>
      <c r="C442" t="s">
        <v>1539</v>
      </c>
      <c r="D442" s="6">
        <v>156</v>
      </c>
      <c r="E442" s="6" t="str">
        <f t="shared" si="36"/>
        <v>Long</v>
      </c>
      <c r="F442" s="4">
        <f t="shared" si="37"/>
        <v>2.6</v>
      </c>
      <c r="G442" s="8" t="s">
        <v>190</v>
      </c>
      <c r="H442" t="s">
        <v>10899</v>
      </c>
      <c r="I442" t="s">
        <v>10899</v>
      </c>
      <c r="J442">
        <v>8</v>
      </c>
      <c r="K442" t="str">
        <f t="shared" si="38"/>
        <v>Excellent</v>
      </c>
      <c r="L442" s="10">
        <v>319700</v>
      </c>
      <c r="M442" s="10">
        <v>31000000</v>
      </c>
      <c r="N442" s="10">
        <v>134095253</v>
      </c>
      <c r="O442" s="6">
        <f t="shared" si="39"/>
        <v>103095253</v>
      </c>
      <c r="P442" s="10" t="str" cm="1">
        <f t="array" ref="P442">_xlfn.IFS(O442&lt;=0,"Flop",O442&lt;10000000,"Hit",O442&lt;=100000000,"Superhit",O442&gt;100000000,"Blockbuster")</f>
        <v>Blockbuster</v>
      </c>
      <c r="Q442" t="s">
        <v>1540</v>
      </c>
      <c r="R442">
        <v>23</v>
      </c>
      <c r="S442" t="str">
        <f t="shared" si="40"/>
        <v xml:space="preserve">December </v>
      </c>
      <c r="T442" s="12" t="str">
        <f t="shared" si="41"/>
        <v xml:space="preserve"> 1992</v>
      </c>
      <c r="U442" s="8" t="str" cm="1">
        <f t="array" ref="U442">_xlfn.IFS(Q442&lt;1970,"Old is Gold",Q442&lt;=1980,"80's Movies",Q442&lt;=2000,"90's Movies",Q442&lt;=2020,"Mid Rang",Q442&gt;2020,"Latest")</f>
        <v>Latest</v>
      </c>
      <c r="V442" t="s">
        <v>599</v>
      </c>
    </row>
    <row r="443" spans="1:22" x14ac:dyDescent="0.3">
      <c r="A443" t="s">
        <v>1541</v>
      </c>
      <c r="B443" t="s">
        <v>1542</v>
      </c>
      <c r="C443" t="s">
        <v>1542</v>
      </c>
      <c r="D443" s="6">
        <v>100</v>
      </c>
      <c r="E443" s="6" t="str">
        <f t="shared" si="36"/>
        <v>Medium</v>
      </c>
      <c r="F443" s="4">
        <f t="shared" si="37"/>
        <v>1.6666666666666667</v>
      </c>
      <c r="G443" s="8" t="s">
        <v>172</v>
      </c>
      <c r="H443" t="s">
        <v>10892</v>
      </c>
      <c r="I443" t="s">
        <v>10894</v>
      </c>
      <c r="J443">
        <v>6.5</v>
      </c>
      <c r="K443" t="str">
        <f t="shared" si="38"/>
        <v>Average</v>
      </c>
      <c r="L443" s="10">
        <v>105868</v>
      </c>
      <c r="M443" s="10">
        <v>31000000</v>
      </c>
      <c r="N443" s="10">
        <v>231605150</v>
      </c>
      <c r="O443" s="6">
        <f t="shared" si="39"/>
        <v>200605150</v>
      </c>
      <c r="P443" s="10" t="str" cm="1">
        <f t="array" ref="P443">_xlfn.IFS(O443&lt;=0,"Flop",O443&lt;10000000,"Hit",O443&lt;=100000000,"Superhit",O443&gt;100000000,"Blockbuster")</f>
        <v>Blockbuster</v>
      </c>
      <c r="Q443" t="s">
        <v>1543</v>
      </c>
      <c r="R443">
        <v>29</v>
      </c>
      <c r="S443" t="str">
        <f t="shared" si="40"/>
        <v xml:space="preserve">May </v>
      </c>
      <c r="T443" s="12" t="str">
        <f t="shared" si="41"/>
        <v xml:space="preserve"> 1992</v>
      </c>
      <c r="U443" s="8" t="str" cm="1">
        <f t="array" ref="U443">_xlfn.IFS(Q443&lt;1970,"Old is Gold",Q443&lt;=1980,"80's Movies",Q443&lt;=2000,"90's Movies",Q443&lt;=2020,"Mid Rang",Q443&gt;2020,"Latest")</f>
        <v>Latest</v>
      </c>
      <c r="V443" t="s">
        <v>917</v>
      </c>
    </row>
    <row r="444" spans="1:22" x14ac:dyDescent="0.3">
      <c r="A444" t="s">
        <v>1544</v>
      </c>
      <c r="B444" t="s">
        <v>1545</v>
      </c>
      <c r="C444" t="s">
        <v>1545</v>
      </c>
      <c r="D444" s="6">
        <v>126</v>
      </c>
      <c r="E444" s="6" t="str">
        <f t="shared" si="36"/>
        <v>Long</v>
      </c>
      <c r="F444" s="4">
        <f t="shared" si="37"/>
        <v>2.1</v>
      </c>
      <c r="G444" s="8" t="s">
        <v>172</v>
      </c>
      <c r="H444" t="s">
        <v>10891</v>
      </c>
      <c r="I444" t="s">
        <v>190</v>
      </c>
      <c r="J444">
        <v>7.1</v>
      </c>
      <c r="K444" t="str">
        <f t="shared" si="38"/>
        <v>Good</v>
      </c>
      <c r="L444" s="10">
        <v>61440</v>
      </c>
      <c r="M444" s="10">
        <v>23000000</v>
      </c>
      <c r="N444" s="10">
        <v>105232691</v>
      </c>
      <c r="O444" s="6">
        <f t="shared" si="39"/>
        <v>82232691</v>
      </c>
      <c r="P444" s="10" t="str" cm="1">
        <f t="array" ref="P444">_xlfn.IFS(O444&lt;=0,"Flop",O444&lt;10000000,"Hit",O444&lt;=100000000,"Superhit",O444&gt;100000000,"Blockbuster")</f>
        <v>Superhit</v>
      </c>
      <c r="Q444" t="s">
        <v>1546</v>
      </c>
      <c r="R444">
        <v>9</v>
      </c>
      <c r="S444" t="str">
        <f t="shared" si="40"/>
        <v xml:space="preserve">September </v>
      </c>
      <c r="T444" s="12" t="str">
        <f t="shared" si="41"/>
        <v xml:space="preserve"> 1992</v>
      </c>
      <c r="U444" s="8" t="str" cm="1">
        <f t="array" ref="U444">_xlfn.IFS(Q444&lt;1970,"Old is Gold",Q444&lt;=1980,"80's Movies",Q444&lt;=2000,"90's Movies",Q444&lt;=2020,"Mid Rang",Q444&gt;2020,"Latest")</f>
        <v>Latest</v>
      </c>
      <c r="V444" t="s">
        <v>1154</v>
      </c>
    </row>
    <row r="445" spans="1:22" x14ac:dyDescent="0.3">
      <c r="A445" t="s">
        <v>1547</v>
      </c>
      <c r="B445" t="s">
        <v>1548</v>
      </c>
      <c r="C445" t="s">
        <v>1548</v>
      </c>
      <c r="D445" s="6">
        <v>134</v>
      </c>
      <c r="E445" s="6" t="str">
        <f t="shared" si="36"/>
        <v>Long</v>
      </c>
      <c r="F445" s="4">
        <f t="shared" si="37"/>
        <v>2.2333333333333334</v>
      </c>
      <c r="G445" s="8" t="s">
        <v>190</v>
      </c>
      <c r="H445" t="s">
        <v>105</v>
      </c>
      <c r="I445" t="s">
        <v>10895</v>
      </c>
      <c r="J445">
        <v>7.3</v>
      </c>
      <c r="K445" t="str">
        <f t="shared" si="38"/>
        <v>Good</v>
      </c>
      <c r="L445" s="10">
        <v>102709</v>
      </c>
      <c r="M445" s="10">
        <v>10000000</v>
      </c>
      <c r="N445" s="10">
        <v>4184990</v>
      </c>
      <c r="O445" s="6">
        <f t="shared" si="39"/>
        <v>-5815010</v>
      </c>
      <c r="P445" s="10" t="str" cm="1">
        <f t="array" ref="P445">_xlfn.IFS(O445&lt;=0,"Flop",O445&lt;10000000,"Hit",O445&lt;=100000000,"Superhit",O445&gt;100000000,"Blockbuster")</f>
        <v>Flop</v>
      </c>
      <c r="Q445" s="1">
        <v>33725</v>
      </c>
      <c r="R445" s="1"/>
      <c r="S445" t="e">
        <f t="shared" si="40"/>
        <v>#VALUE!</v>
      </c>
      <c r="T445" s="12" t="str">
        <f t="shared" si="41"/>
        <v>33725</v>
      </c>
      <c r="U445" s="8" t="str" cm="1">
        <f t="array" ref="U445">_xlfn.IFS(Q445&lt;1970,"Old is Gold",Q445&lt;=1980,"80's Movies",Q445&lt;=2000,"90's Movies",Q445&lt;=2020,"Mid Rang",Q445&gt;2020,"Latest")</f>
        <v>Latest</v>
      </c>
      <c r="V445" t="s">
        <v>216</v>
      </c>
    </row>
    <row r="446" spans="1:22" x14ac:dyDescent="0.3">
      <c r="A446" t="s">
        <v>1549</v>
      </c>
      <c r="B446" t="s">
        <v>1550</v>
      </c>
      <c r="C446" t="s">
        <v>1550</v>
      </c>
      <c r="D446" s="6">
        <v>103</v>
      </c>
      <c r="E446" s="6" t="str">
        <f t="shared" si="36"/>
        <v>Medium</v>
      </c>
      <c r="F446" s="4">
        <f t="shared" si="37"/>
        <v>1.7166666666666666</v>
      </c>
      <c r="G446" s="8" t="s">
        <v>7406</v>
      </c>
      <c r="H446" t="s">
        <v>5170</v>
      </c>
      <c r="I446" t="s">
        <v>10899</v>
      </c>
      <c r="J446">
        <v>6.5</v>
      </c>
      <c r="K446" t="str">
        <f t="shared" si="38"/>
        <v>Average</v>
      </c>
      <c r="L446" s="10">
        <v>93348</v>
      </c>
      <c r="M446" s="10">
        <v>35000000</v>
      </c>
      <c r="N446" s="10">
        <v>156563139</v>
      </c>
      <c r="O446" s="6">
        <f t="shared" si="39"/>
        <v>121563139</v>
      </c>
      <c r="P446" s="10" t="str" cm="1">
        <f t="array" ref="P446">_xlfn.IFS(O446&lt;=0,"Flop",O446&lt;10000000,"Hit",O446&lt;=100000000,"Superhit",O446&gt;100000000,"Blockbuster")</f>
        <v>Blockbuster</v>
      </c>
      <c r="Q446">
        <v>1992</v>
      </c>
      <c r="S446" t="e">
        <f t="shared" si="40"/>
        <v>#VALUE!</v>
      </c>
      <c r="T446" s="12" t="str">
        <f t="shared" si="41"/>
        <v>1992</v>
      </c>
      <c r="U446" s="8" t="str" cm="1">
        <f t="array" ref="U446">_xlfn.IFS(Q446&lt;1970,"Old is Gold",Q446&lt;=1980,"80's Movies",Q446&lt;=2000,"90's Movies",Q446&lt;=2020,"Mid Rang",Q446&gt;2020,"Latest")</f>
        <v>90's Movies</v>
      </c>
      <c r="V446" t="s">
        <v>1551</v>
      </c>
    </row>
    <row r="447" spans="1:22" x14ac:dyDescent="0.3">
      <c r="A447" t="s">
        <v>1552</v>
      </c>
      <c r="B447" t="s">
        <v>1553</v>
      </c>
      <c r="C447" t="s">
        <v>1553</v>
      </c>
      <c r="D447" s="6">
        <v>130</v>
      </c>
      <c r="E447" s="6" t="str">
        <f t="shared" si="36"/>
        <v>Long</v>
      </c>
      <c r="F447" s="4">
        <f t="shared" si="37"/>
        <v>2.1666666666666665</v>
      </c>
      <c r="G447" s="8" t="s">
        <v>190</v>
      </c>
      <c r="H447" t="s">
        <v>234</v>
      </c>
      <c r="I447" t="s">
        <v>10899</v>
      </c>
      <c r="J447">
        <v>8.1999999999999993</v>
      </c>
      <c r="K447" t="str">
        <f t="shared" si="38"/>
        <v>Excellent</v>
      </c>
      <c r="L447" s="10">
        <v>428316</v>
      </c>
      <c r="M447" s="10">
        <v>14400000</v>
      </c>
      <c r="N447" s="10">
        <v>159167799</v>
      </c>
      <c r="O447" s="6">
        <f t="shared" si="39"/>
        <v>144767799</v>
      </c>
      <c r="P447" s="10" t="str" cm="1">
        <f t="array" ref="P447">_xlfn.IFS(O447&lt;=0,"Flop",O447&lt;10000000,"Hit",O447&lt;=100000000,"Superhit",O447&gt;100000000,"Blockbuster")</f>
        <v>Blockbuster</v>
      </c>
      <c r="Q447">
        <v>1992</v>
      </c>
      <c r="S447" t="e">
        <f t="shared" si="40"/>
        <v>#VALUE!</v>
      </c>
      <c r="T447" s="12" t="str">
        <f t="shared" si="41"/>
        <v>1992</v>
      </c>
      <c r="U447" s="8" t="str" cm="1">
        <f t="array" ref="U447">_xlfn.IFS(Q447&lt;1970,"Old is Gold",Q447&lt;=1980,"80's Movies",Q447&lt;=2000,"90's Movies",Q447&lt;=2020,"Mid Rang",Q447&gt;2020,"Latest")</f>
        <v>90's Movies</v>
      </c>
      <c r="V447" t="s">
        <v>87</v>
      </c>
    </row>
    <row r="448" spans="1:22" x14ac:dyDescent="0.3">
      <c r="A448" t="s">
        <v>1554</v>
      </c>
      <c r="B448" t="s">
        <v>1555</v>
      </c>
      <c r="C448" t="s">
        <v>1555</v>
      </c>
      <c r="D448" s="6">
        <v>102</v>
      </c>
      <c r="E448" s="6" t="str">
        <f t="shared" si="36"/>
        <v>Medium</v>
      </c>
      <c r="F448" s="4">
        <f t="shared" si="37"/>
        <v>1.7</v>
      </c>
      <c r="G448" s="8" t="s">
        <v>7406</v>
      </c>
      <c r="H448" t="s">
        <v>10890</v>
      </c>
      <c r="I448" t="s">
        <v>10899</v>
      </c>
      <c r="J448">
        <v>6.1</v>
      </c>
      <c r="K448" t="str">
        <f t="shared" si="38"/>
        <v>Average</v>
      </c>
      <c r="L448" s="10">
        <v>94559</v>
      </c>
      <c r="M448" s="10">
        <v>23000000</v>
      </c>
      <c r="N448" s="10">
        <v>36299898</v>
      </c>
      <c r="O448" s="6">
        <f t="shared" si="39"/>
        <v>13299898</v>
      </c>
      <c r="P448" s="10" t="str" cm="1">
        <f t="array" ref="P448">_xlfn.IFS(O448&lt;=0,"Flop",O448&lt;10000000,"Hit",O448&lt;=100000000,"Superhit",O448&gt;100000000,"Blockbuster")</f>
        <v>Superhit</v>
      </c>
      <c r="Q448">
        <v>1992</v>
      </c>
      <c r="S448" t="e">
        <f t="shared" si="40"/>
        <v>#VALUE!</v>
      </c>
      <c r="T448" s="12" t="str">
        <f t="shared" si="41"/>
        <v>1992</v>
      </c>
      <c r="U448" s="8" t="str" cm="1">
        <f t="array" ref="U448">_xlfn.IFS(Q448&lt;1970,"Old is Gold",Q448&lt;=1980,"80's Movies",Q448&lt;=2000,"90's Movies",Q448&lt;=2020,"Mid Rang",Q448&gt;2020,"Latest")</f>
        <v>90's Movies</v>
      </c>
      <c r="V448" t="s">
        <v>1556</v>
      </c>
    </row>
    <row r="449" spans="1:22" x14ac:dyDescent="0.3">
      <c r="A449" t="s">
        <v>1557</v>
      </c>
      <c r="B449" t="s">
        <v>1558</v>
      </c>
      <c r="C449" t="s">
        <v>1558</v>
      </c>
      <c r="D449" s="6">
        <v>94</v>
      </c>
      <c r="E449" s="6" t="str">
        <f t="shared" si="36"/>
        <v>Medium</v>
      </c>
      <c r="F449" s="4">
        <f t="shared" si="37"/>
        <v>1.5666666666666667</v>
      </c>
      <c r="G449" s="8" t="s">
        <v>172</v>
      </c>
      <c r="H449" t="s">
        <v>10894</v>
      </c>
      <c r="I449" t="s">
        <v>10899</v>
      </c>
      <c r="J449">
        <v>7</v>
      </c>
      <c r="K449" t="str">
        <f t="shared" si="38"/>
        <v>Good</v>
      </c>
      <c r="L449" s="10">
        <v>166944</v>
      </c>
      <c r="M449" s="10">
        <v>20000000</v>
      </c>
      <c r="N449" s="10">
        <v>183097323</v>
      </c>
      <c r="O449" s="6">
        <f t="shared" si="39"/>
        <v>163097323</v>
      </c>
      <c r="P449" s="10" t="str" cm="1">
        <f t="array" ref="P449">_xlfn.IFS(O449&lt;=0,"Flop",O449&lt;10000000,"Hit",O449&lt;=100000000,"Superhit",O449&gt;100000000,"Blockbuster")</f>
        <v>Blockbuster</v>
      </c>
      <c r="Q449" t="s">
        <v>1559</v>
      </c>
      <c r="R449">
        <v>14</v>
      </c>
      <c r="S449" t="str">
        <f t="shared" si="40"/>
        <v xml:space="preserve">February </v>
      </c>
      <c r="T449" s="12" t="str">
        <f t="shared" si="41"/>
        <v xml:space="preserve"> 1992</v>
      </c>
      <c r="U449" s="8" t="str" cm="1">
        <f t="array" ref="U449">_xlfn.IFS(Q449&lt;1970,"Old is Gold",Q449&lt;=1980,"80's Movies",Q449&lt;=2000,"90's Movies",Q449&lt;=2020,"Mid Rang",Q449&gt;2020,"Latest")</f>
        <v>Latest</v>
      </c>
      <c r="V449" t="s">
        <v>1560</v>
      </c>
    </row>
    <row r="450" spans="1:22" x14ac:dyDescent="0.3">
      <c r="A450" t="s">
        <v>1561</v>
      </c>
      <c r="B450" t="s">
        <v>1562</v>
      </c>
      <c r="C450" t="s">
        <v>1562</v>
      </c>
      <c r="D450" s="6">
        <v>94</v>
      </c>
      <c r="E450" s="6" t="str">
        <f t="shared" ref="E450:E513" si="42">IF(D450&lt;90,"Short",IF(D450&lt;=120,"Medium","Long"))</f>
        <v>Medium</v>
      </c>
      <c r="F450" s="4">
        <f t="shared" ref="F450:F513" si="43">D450/60</f>
        <v>1.5666666666666667</v>
      </c>
      <c r="G450" s="8" t="s">
        <v>172</v>
      </c>
      <c r="H450" t="s">
        <v>10885</v>
      </c>
      <c r="I450" t="s">
        <v>10899</v>
      </c>
      <c r="J450">
        <v>6.8</v>
      </c>
      <c r="K450" t="str">
        <f t="shared" ref="K450:K513" si="44">IF(J450&gt;=8,"Excellent",IF(J450&gt;=7,"Good",IF(J450&gt;=6,"Average","Poor")))</f>
        <v>Average</v>
      </c>
      <c r="L450" s="10">
        <v>106793</v>
      </c>
      <c r="M450" s="10">
        <v>47000000</v>
      </c>
      <c r="N450" s="10">
        <v>48919043</v>
      </c>
      <c r="O450" s="6">
        <f t="shared" ref="O450:O513" si="45">N450-M450</f>
        <v>1919043</v>
      </c>
      <c r="P450" s="10" t="str" cm="1">
        <f t="array" ref="P450">_xlfn.IFS(O450&lt;=0,"Flop",O450&lt;10000000,"Hit",O450&lt;=100000000,"Superhit",O450&gt;100000000,"Blockbuster")</f>
        <v>Hit</v>
      </c>
      <c r="Q450" t="s">
        <v>1563</v>
      </c>
      <c r="R450">
        <v>19</v>
      </c>
      <c r="S450" t="str">
        <f t="shared" ref="S450:S513" si="46">LEFT(Q450,SEARCH(" ",Q450))</f>
        <v xml:space="preserve">November </v>
      </c>
      <c r="T450" s="12" t="str">
        <f t="shared" ref="T450:T513" si="47">RIGHT(Q450,5)</f>
        <v xml:space="preserve"> 1993</v>
      </c>
      <c r="U450" s="8" t="str" cm="1">
        <f t="array" ref="U450">_xlfn.IFS(Q450&lt;1970,"Old is Gold",Q450&lt;=1980,"80's Movies",Q450&lt;=2000,"90's Movies",Q450&lt;=2020,"Mid Rang",Q450&gt;2020,"Latest")</f>
        <v>Latest</v>
      </c>
      <c r="V450" t="s">
        <v>1335</v>
      </c>
    </row>
    <row r="451" spans="1:22" x14ac:dyDescent="0.3">
      <c r="A451" t="s">
        <v>1564</v>
      </c>
      <c r="B451" t="s">
        <v>1565</v>
      </c>
      <c r="C451" t="s">
        <v>1565</v>
      </c>
      <c r="D451" s="6">
        <v>139</v>
      </c>
      <c r="E451" s="6" t="str">
        <f t="shared" si="42"/>
        <v>Long</v>
      </c>
      <c r="F451" s="4">
        <f t="shared" si="43"/>
        <v>2.3166666666666669</v>
      </c>
      <c r="G451" s="8" t="s">
        <v>190</v>
      </c>
      <c r="H451" t="s">
        <v>10886</v>
      </c>
      <c r="I451" t="s">
        <v>10899</v>
      </c>
      <c r="J451">
        <v>7.2</v>
      </c>
      <c r="K451" t="str">
        <f t="shared" si="44"/>
        <v>Good</v>
      </c>
      <c r="L451" s="10">
        <v>65561</v>
      </c>
      <c r="M451" s="10">
        <v>34000000</v>
      </c>
      <c r="N451" s="10">
        <v>32255953</v>
      </c>
      <c r="O451" s="6">
        <f t="shared" si="45"/>
        <v>-1744047</v>
      </c>
      <c r="P451" s="10" t="str" cm="1">
        <f t="array" ref="P451">_xlfn.IFS(O451&lt;=0,"Flop",O451&lt;10000000,"Hit",O451&lt;=100000000,"Superhit",O451&gt;100000000,"Blockbuster")</f>
        <v>Flop</v>
      </c>
      <c r="Q451">
        <v>1993</v>
      </c>
      <c r="S451" t="e">
        <f t="shared" si="46"/>
        <v>#VALUE!</v>
      </c>
      <c r="T451" s="12" t="str">
        <f t="shared" si="47"/>
        <v>1993</v>
      </c>
      <c r="U451" s="8" t="str" cm="1">
        <f t="array" ref="U451">_xlfn.IFS(Q451&lt;1970,"Old is Gold",Q451&lt;=1980,"80's Movies",Q451&lt;=2000,"90's Movies",Q451&lt;=2020,"Mid Rang",Q451&gt;2020,"Latest")</f>
        <v>90's Movies</v>
      </c>
      <c r="V451" t="s">
        <v>113</v>
      </c>
    </row>
    <row r="452" spans="1:22" x14ac:dyDescent="0.3">
      <c r="A452" t="s">
        <v>1566</v>
      </c>
      <c r="B452" t="s">
        <v>1567</v>
      </c>
      <c r="C452" t="s">
        <v>1567</v>
      </c>
      <c r="D452" s="6">
        <v>128</v>
      </c>
      <c r="E452" s="6" t="str">
        <f t="shared" si="42"/>
        <v>Long</v>
      </c>
      <c r="F452" s="4">
        <f t="shared" si="43"/>
        <v>2.1333333333333333</v>
      </c>
      <c r="G452" s="8" t="s">
        <v>10887</v>
      </c>
      <c r="H452" t="s">
        <v>10889</v>
      </c>
      <c r="I452" t="s">
        <v>190</v>
      </c>
      <c r="J452">
        <v>7.1</v>
      </c>
      <c r="K452" t="str">
        <f t="shared" si="44"/>
        <v>Good</v>
      </c>
      <c r="L452" s="10">
        <v>59587</v>
      </c>
      <c r="M452" s="10">
        <v>32000000</v>
      </c>
      <c r="N452" s="10">
        <v>36733909</v>
      </c>
      <c r="O452" s="6">
        <f t="shared" si="45"/>
        <v>4733909</v>
      </c>
      <c r="P452" s="10" t="str" cm="1">
        <f t="array" ref="P452">_xlfn.IFS(O452&lt;=0,"Flop",O452&lt;10000000,"Hit",O452&lt;=100000000,"Superhit",O452&gt;100000000,"Blockbuster")</f>
        <v>Hit</v>
      </c>
      <c r="Q452" t="s">
        <v>1568</v>
      </c>
      <c r="R452">
        <v>15</v>
      </c>
      <c r="S452" t="str">
        <f t="shared" si="46"/>
        <v xml:space="preserve">January </v>
      </c>
      <c r="T452" s="12" t="str">
        <f t="shared" si="47"/>
        <v xml:space="preserve"> 1993</v>
      </c>
      <c r="U452" s="8" t="str" cm="1">
        <f t="array" ref="U452">_xlfn.IFS(Q452&lt;1970,"Old is Gold",Q452&lt;=1980,"80's Movies",Q452&lt;=2000,"90's Movies",Q452&lt;=2020,"Mid Rang",Q452&gt;2020,"Latest")</f>
        <v>Latest</v>
      </c>
      <c r="V452" t="s">
        <v>1236</v>
      </c>
    </row>
    <row r="453" spans="1:22" x14ac:dyDescent="0.3">
      <c r="A453" t="s">
        <v>1569</v>
      </c>
      <c r="B453" t="s">
        <v>1570</v>
      </c>
      <c r="C453" t="s">
        <v>1570</v>
      </c>
      <c r="D453" s="6">
        <v>81</v>
      </c>
      <c r="E453" s="6" t="str">
        <f t="shared" si="42"/>
        <v>Short</v>
      </c>
      <c r="F453" s="4">
        <f t="shared" si="43"/>
        <v>1.35</v>
      </c>
      <c r="G453" s="8" t="s">
        <v>172</v>
      </c>
      <c r="H453" t="s">
        <v>105</v>
      </c>
      <c r="I453" t="s">
        <v>10899</v>
      </c>
      <c r="J453">
        <v>7.4</v>
      </c>
      <c r="K453" t="str">
        <f t="shared" si="44"/>
        <v>Good</v>
      </c>
      <c r="L453" s="10">
        <v>191239</v>
      </c>
      <c r="M453" s="10">
        <v>13000000</v>
      </c>
      <c r="N453" s="10">
        <v>11505925</v>
      </c>
      <c r="O453" s="6">
        <f t="shared" si="45"/>
        <v>-1494075</v>
      </c>
      <c r="P453" s="10" t="str" cm="1">
        <f t="array" ref="P453">_xlfn.IFS(O453&lt;=0,"Flop",O453&lt;10000000,"Hit",O453&lt;=100000000,"Superhit",O453&gt;100000000,"Blockbuster")</f>
        <v>Flop</v>
      </c>
      <c r="Q453" t="s">
        <v>1571</v>
      </c>
      <c r="R453">
        <v>9</v>
      </c>
      <c r="S453" t="str">
        <f t="shared" si="46"/>
        <v xml:space="preserve">October </v>
      </c>
      <c r="T453" s="12" t="str">
        <f t="shared" si="47"/>
        <v xml:space="preserve"> 1992</v>
      </c>
      <c r="U453" s="8" t="str" cm="1">
        <f t="array" ref="U453">_xlfn.IFS(Q453&lt;1970,"Old is Gold",Q453&lt;=1980,"80's Movies",Q453&lt;=2000,"90's Movies",Q453&lt;=2020,"Mid Rang",Q453&gt;2020,"Latest")</f>
        <v>Latest</v>
      </c>
      <c r="V453" t="s">
        <v>479</v>
      </c>
    </row>
    <row r="454" spans="1:22" x14ac:dyDescent="0.3">
      <c r="A454" t="s">
        <v>1572</v>
      </c>
      <c r="B454" t="s">
        <v>1573</v>
      </c>
      <c r="C454" t="s">
        <v>1573</v>
      </c>
      <c r="D454" s="6">
        <v>76</v>
      </c>
      <c r="E454" s="6" t="str">
        <f t="shared" si="42"/>
        <v>Short</v>
      </c>
      <c r="F454" s="4">
        <f t="shared" si="43"/>
        <v>1.2666666666666666</v>
      </c>
      <c r="G454" s="8" t="s">
        <v>7406</v>
      </c>
      <c r="H454" t="s">
        <v>10887</v>
      </c>
      <c r="I454" t="s">
        <v>10888</v>
      </c>
      <c r="J454">
        <v>7.8</v>
      </c>
      <c r="K454" t="str">
        <f t="shared" si="44"/>
        <v>Good</v>
      </c>
      <c r="L454" s="10">
        <v>55204</v>
      </c>
      <c r="M454" s="10">
        <v>6000000</v>
      </c>
      <c r="N454" s="10">
        <v>5848204</v>
      </c>
      <c r="O454" s="6">
        <f t="shared" si="45"/>
        <v>-151796</v>
      </c>
      <c r="P454" s="10" t="str" cm="1">
        <f t="array" ref="P454">_xlfn.IFS(O454&lt;=0,"Flop",O454&lt;10000000,"Hit",O454&lt;=100000000,"Superhit",O454&gt;100000000,"Blockbuster")</f>
        <v>Flop</v>
      </c>
      <c r="Q454" t="s">
        <v>1574</v>
      </c>
      <c r="R454">
        <v>25</v>
      </c>
      <c r="S454" t="str">
        <f t="shared" si="46"/>
        <v xml:space="preserve">December </v>
      </c>
      <c r="T454" s="12" t="str">
        <f t="shared" si="47"/>
        <v xml:space="preserve"> 1993</v>
      </c>
      <c r="U454" s="8" t="str" cm="1">
        <f t="array" ref="U454">_xlfn.IFS(Q454&lt;1970,"Old is Gold",Q454&lt;=1980,"80's Movies",Q454&lt;=2000,"90's Movies",Q454&lt;=2020,"Mid Rang",Q454&gt;2020,"Latest")</f>
        <v>Latest</v>
      </c>
      <c r="V454" t="s">
        <v>1575</v>
      </c>
    </row>
    <row r="455" spans="1:22" x14ac:dyDescent="0.3">
      <c r="A455" t="s">
        <v>1576</v>
      </c>
      <c r="B455" t="s">
        <v>1577</v>
      </c>
      <c r="C455" t="s">
        <v>1577</v>
      </c>
      <c r="D455" s="6">
        <v>121</v>
      </c>
      <c r="E455" s="6" t="str">
        <f t="shared" si="42"/>
        <v>Long</v>
      </c>
      <c r="F455" s="4">
        <f t="shared" si="43"/>
        <v>2.0166666666666666</v>
      </c>
      <c r="G455" s="8" t="s">
        <v>10891</v>
      </c>
      <c r="H455" t="s">
        <v>190</v>
      </c>
      <c r="I455" t="s">
        <v>10899</v>
      </c>
      <c r="J455">
        <v>7.8</v>
      </c>
      <c r="K455" t="str">
        <f t="shared" si="44"/>
        <v>Good</v>
      </c>
      <c r="L455" s="10">
        <v>155013</v>
      </c>
      <c r="M455" s="10">
        <v>22000000</v>
      </c>
      <c r="N455" s="10">
        <v>17287898</v>
      </c>
      <c r="O455" s="6">
        <f t="shared" si="45"/>
        <v>-4712102</v>
      </c>
      <c r="P455" s="10" t="str" cm="1">
        <f t="array" ref="P455">_xlfn.IFS(O455&lt;=0,"Flop",O455&lt;10000000,"Hit",O455&lt;=100000000,"Superhit",O455&gt;100000000,"Blockbuster")</f>
        <v>Flop</v>
      </c>
      <c r="Q455" t="s">
        <v>1578</v>
      </c>
      <c r="R455">
        <v>9</v>
      </c>
      <c r="S455" t="str">
        <f t="shared" si="46"/>
        <v xml:space="preserve">September </v>
      </c>
      <c r="T455" s="12" t="str">
        <f t="shared" si="47"/>
        <v xml:space="preserve"> 1993</v>
      </c>
      <c r="U455" s="8" t="str" cm="1">
        <f t="array" ref="U455">_xlfn.IFS(Q455&lt;1970,"Old is Gold",Q455&lt;=1980,"80's Movies",Q455&lt;=2000,"90's Movies",Q455&lt;=2020,"Mid Rang",Q455&gt;2020,"Latest")</f>
        <v>Latest</v>
      </c>
      <c r="V455" t="s">
        <v>1579</v>
      </c>
    </row>
    <row r="456" spans="1:22" x14ac:dyDescent="0.3">
      <c r="A456" t="s">
        <v>1580</v>
      </c>
      <c r="B456" t="s">
        <v>1581</v>
      </c>
      <c r="C456" t="s">
        <v>1581</v>
      </c>
      <c r="D456" s="6">
        <v>144</v>
      </c>
      <c r="E456" s="6" t="str">
        <f t="shared" si="42"/>
        <v>Long</v>
      </c>
      <c r="F456" s="4">
        <f t="shared" si="43"/>
        <v>2.4</v>
      </c>
      <c r="G456" s="8" t="s">
        <v>10891</v>
      </c>
      <c r="H456" t="s">
        <v>190</v>
      </c>
      <c r="I456" t="s">
        <v>5170</v>
      </c>
      <c r="J456">
        <v>7.9</v>
      </c>
      <c r="K456" t="str">
        <f t="shared" si="44"/>
        <v>Good</v>
      </c>
      <c r="L456" s="10">
        <v>228408</v>
      </c>
      <c r="M456" s="10">
        <v>30000000</v>
      </c>
      <c r="N456" s="10">
        <v>63848322</v>
      </c>
      <c r="O456" s="6">
        <f t="shared" si="45"/>
        <v>33848322</v>
      </c>
      <c r="P456" s="10" t="str" cm="1">
        <f t="array" ref="P456">_xlfn.IFS(O456&lt;=0,"Flop",O456&lt;10000000,"Hit",O456&lt;=100000000,"Superhit",O456&gt;100000000,"Blockbuster")</f>
        <v>Superhit</v>
      </c>
      <c r="Q456" t="s">
        <v>1582</v>
      </c>
      <c r="R456">
        <v>7</v>
      </c>
      <c r="S456" t="str">
        <f t="shared" si="46"/>
        <v xml:space="preserve">November </v>
      </c>
      <c r="T456" s="12" t="str">
        <f t="shared" si="47"/>
        <v xml:space="preserve"> 1993</v>
      </c>
      <c r="U456" s="8" t="str" cm="1">
        <f t="array" ref="U456">_xlfn.IFS(Q456&lt;1970,"Old is Gold",Q456&lt;=1980,"80's Movies",Q456&lt;=2000,"90's Movies",Q456&lt;=2020,"Mid Rang",Q456&gt;2020,"Latest")</f>
        <v>Latest</v>
      </c>
      <c r="V456" t="s">
        <v>212</v>
      </c>
    </row>
    <row r="457" spans="1:22" x14ac:dyDescent="0.3">
      <c r="A457" t="s">
        <v>1583</v>
      </c>
      <c r="B457" t="s">
        <v>1584</v>
      </c>
      <c r="C457" t="s">
        <v>1584</v>
      </c>
      <c r="D457" s="6">
        <v>113</v>
      </c>
      <c r="E457" s="6" t="str">
        <f t="shared" si="42"/>
        <v>Medium</v>
      </c>
      <c r="F457" s="4">
        <f t="shared" si="43"/>
        <v>1.8833333333333333</v>
      </c>
      <c r="G457" s="8" t="s">
        <v>7406</v>
      </c>
      <c r="H457" t="s">
        <v>10887</v>
      </c>
      <c r="I457" t="s">
        <v>5170</v>
      </c>
      <c r="J457">
        <v>6.5</v>
      </c>
      <c r="K457" t="str">
        <f t="shared" si="44"/>
        <v>Average</v>
      </c>
      <c r="L457" s="10">
        <v>137282</v>
      </c>
      <c r="M457" s="10">
        <v>70000000</v>
      </c>
      <c r="N457" s="10">
        <v>255000211</v>
      </c>
      <c r="O457" s="6">
        <f t="shared" si="45"/>
        <v>185000211</v>
      </c>
      <c r="P457" s="10" t="str" cm="1">
        <f t="array" ref="P457">_xlfn.IFS(O457&lt;=0,"Flop",O457&lt;10000000,"Hit",O457&lt;=100000000,"Superhit",O457&gt;100000000,"Blockbuster")</f>
        <v>Blockbuster</v>
      </c>
      <c r="Q457">
        <v>1993</v>
      </c>
      <c r="S457" t="e">
        <f t="shared" si="46"/>
        <v>#VALUE!</v>
      </c>
      <c r="T457" s="12" t="str">
        <f t="shared" si="47"/>
        <v>1993</v>
      </c>
      <c r="U457" s="8" t="str" cm="1">
        <f t="array" ref="U457">_xlfn.IFS(Q457&lt;1970,"Old is Gold",Q457&lt;=1980,"80's Movies",Q457&lt;=2000,"90's Movies",Q457&lt;=2020,"Mid Rang",Q457&gt;2020,"Latest")</f>
        <v>90's Movies</v>
      </c>
      <c r="V457" t="s">
        <v>1070</v>
      </c>
    </row>
    <row r="458" spans="1:22" x14ac:dyDescent="0.3">
      <c r="A458" t="s">
        <v>1585</v>
      </c>
      <c r="B458" t="s">
        <v>1586</v>
      </c>
      <c r="C458" t="s">
        <v>1586</v>
      </c>
      <c r="D458" s="6">
        <v>88</v>
      </c>
      <c r="E458" s="6" t="str">
        <f t="shared" si="42"/>
        <v>Short</v>
      </c>
      <c r="F458" s="4">
        <f t="shared" si="43"/>
        <v>1.4666666666666666</v>
      </c>
      <c r="G458" s="8" t="s">
        <v>172</v>
      </c>
      <c r="H458" t="s">
        <v>10890</v>
      </c>
      <c r="I458" t="s">
        <v>10899</v>
      </c>
      <c r="J458">
        <v>5.4</v>
      </c>
      <c r="K458" t="str">
        <f t="shared" si="44"/>
        <v>Poor</v>
      </c>
      <c r="L458" s="10">
        <v>57049</v>
      </c>
      <c r="M458" s="10">
        <v>30000000</v>
      </c>
      <c r="N458" s="10">
        <v>21274717</v>
      </c>
      <c r="O458" s="6">
        <f t="shared" si="45"/>
        <v>-8725283</v>
      </c>
      <c r="P458" s="10" t="str" cm="1">
        <f t="array" ref="P458">_xlfn.IFS(O458&lt;=0,"Flop",O458&lt;10000000,"Hit",O458&lt;=100000000,"Superhit",O458&gt;100000000,"Blockbuster")</f>
        <v>Flop</v>
      </c>
      <c r="Q458" t="s">
        <v>1587</v>
      </c>
      <c r="R458">
        <v>23</v>
      </c>
      <c r="S458" t="str">
        <f t="shared" si="46"/>
        <v xml:space="preserve">July </v>
      </c>
      <c r="T458" s="12" t="str">
        <f t="shared" si="47"/>
        <v xml:space="preserve"> 1993</v>
      </c>
      <c r="U458" s="8" t="str" cm="1">
        <f t="array" ref="U458">_xlfn.IFS(Q458&lt;1970,"Old is Gold",Q458&lt;=1980,"80's Movies",Q458&lt;=2000,"90's Movies",Q458&lt;=2020,"Mid Rang",Q458&gt;2020,"Latest")</f>
        <v>Latest</v>
      </c>
      <c r="V458" t="s">
        <v>1321</v>
      </c>
    </row>
    <row r="459" spans="1:22" x14ac:dyDescent="0.3">
      <c r="A459" t="s">
        <v>1588</v>
      </c>
      <c r="B459" t="s">
        <v>1589</v>
      </c>
      <c r="C459" t="s">
        <v>1589</v>
      </c>
      <c r="D459" s="6">
        <v>98</v>
      </c>
      <c r="E459" s="6" t="str">
        <f t="shared" si="42"/>
        <v>Medium</v>
      </c>
      <c r="F459" s="4">
        <f t="shared" si="43"/>
        <v>1.6333333333333333</v>
      </c>
      <c r="G459" s="8" t="s">
        <v>10887</v>
      </c>
      <c r="H459" t="s">
        <v>172</v>
      </c>
      <c r="I459" t="s">
        <v>10892</v>
      </c>
      <c r="J459">
        <v>7</v>
      </c>
      <c r="K459" t="str">
        <f t="shared" si="44"/>
        <v>Good</v>
      </c>
      <c r="L459" s="10">
        <v>110981</v>
      </c>
      <c r="M459" s="10">
        <v>14000000</v>
      </c>
      <c r="N459" s="10">
        <v>154856263</v>
      </c>
      <c r="O459" s="6">
        <f t="shared" si="45"/>
        <v>140856263</v>
      </c>
      <c r="P459" s="10" t="str" cm="1">
        <f t="array" ref="P459">_xlfn.IFS(O459&lt;=0,"Flop",O459&lt;10000000,"Hit",O459&lt;=100000000,"Superhit",O459&gt;100000000,"Blockbuster")</f>
        <v>Blockbuster</v>
      </c>
      <c r="Q459" t="s">
        <v>1590</v>
      </c>
      <c r="R459">
        <v>1</v>
      </c>
      <c r="S459" t="str">
        <f t="shared" si="46"/>
        <v xml:space="preserve">October </v>
      </c>
      <c r="T459" s="12" t="str">
        <f t="shared" si="47"/>
        <v xml:space="preserve"> 1993</v>
      </c>
      <c r="U459" s="8" t="str" cm="1">
        <f t="array" ref="U459">_xlfn.IFS(Q459&lt;1970,"Old is Gold",Q459&lt;=1980,"80's Movies",Q459&lt;=2000,"90's Movies",Q459&lt;=2020,"Mid Rang",Q459&gt;2020,"Latest")</f>
        <v>Latest</v>
      </c>
      <c r="V459" t="s">
        <v>1591</v>
      </c>
    </row>
    <row r="460" spans="1:22" x14ac:dyDescent="0.3">
      <c r="A460" t="s">
        <v>1592</v>
      </c>
      <c r="B460" t="s">
        <v>1593</v>
      </c>
      <c r="C460" t="s">
        <v>1593</v>
      </c>
      <c r="D460" s="6">
        <v>110</v>
      </c>
      <c r="E460" s="6" t="str">
        <f t="shared" si="42"/>
        <v>Medium</v>
      </c>
      <c r="F460" s="4">
        <f t="shared" si="43"/>
        <v>1.8333333333333333</v>
      </c>
      <c r="G460" s="8" t="s">
        <v>172</v>
      </c>
      <c r="H460" t="s">
        <v>10886</v>
      </c>
      <c r="I460" t="s">
        <v>10899</v>
      </c>
      <c r="J460">
        <v>6.9</v>
      </c>
      <c r="K460" t="str">
        <f t="shared" si="44"/>
        <v>Average</v>
      </c>
      <c r="L460" s="10">
        <v>56096</v>
      </c>
      <c r="M460" s="10">
        <v>28000000</v>
      </c>
      <c r="N460" s="10">
        <v>63270710</v>
      </c>
      <c r="O460" s="6">
        <f t="shared" si="45"/>
        <v>35270710</v>
      </c>
      <c r="P460" s="10" t="str" cm="1">
        <f t="array" ref="P460">_xlfn.IFS(O460&lt;=0,"Flop",O460&lt;10000000,"Hit",O460&lt;=100000000,"Superhit",O460&gt;100000000,"Blockbuster")</f>
        <v>Superhit</v>
      </c>
      <c r="Q460">
        <v>1993</v>
      </c>
      <c r="S460" t="e">
        <f t="shared" si="46"/>
        <v>#VALUE!</v>
      </c>
      <c r="T460" s="12" t="str">
        <f t="shared" si="47"/>
        <v>1993</v>
      </c>
      <c r="U460" s="8" t="str" cm="1">
        <f t="array" ref="U460">_xlfn.IFS(Q460&lt;1970,"Old is Gold",Q460&lt;=1980,"80's Movies",Q460&lt;=2000,"90's Movies",Q460&lt;=2020,"Mid Rang",Q460&gt;2020,"Latest")</f>
        <v>90's Movies</v>
      </c>
      <c r="V460" t="s">
        <v>455</v>
      </c>
    </row>
    <row r="461" spans="1:22" x14ac:dyDescent="0.3">
      <c r="A461" t="s">
        <v>1594</v>
      </c>
      <c r="B461" t="s">
        <v>1595</v>
      </c>
      <c r="C461" t="s">
        <v>1595</v>
      </c>
      <c r="D461" s="6">
        <v>103</v>
      </c>
      <c r="E461" s="6" t="str">
        <f t="shared" si="42"/>
        <v>Medium</v>
      </c>
      <c r="F461" s="4">
        <f t="shared" si="43"/>
        <v>1.7166666666666666</v>
      </c>
      <c r="G461" s="8" t="s">
        <v>172</v>
      </c>
      <c r="H461" t="s">
        <v>10899</v>
      </c>
      <c r="I461" t="s">
        <v>10899</v>
      </c>
      <c r="J461">
        <v>7.6</v>
      </c>
      <c r="K461" t="str">
        <f t="shared" si="44"/>
        <v>Good</v>
      </c>
      <c r="L461" s="10">
        <v>195202</v>
      </c>
      <c r="M461" s="10">
        <v>6900000</v>
      </c>
      <c r="N461" s="10">
        <v>8001005</v>
      </c>
      <c r="O461" s="6">
        <f t="shared" si="45"/>
        <v>1101005</v>
      </c>
      <c r="P461" s="10" t="str" cm="1">
        <f t="array" ref="P461">_xlfn.IFS(O461&lt;=0,"Flop",O461&lt;10000000,"Hit",O461&lt;=100000000,"Superhit",O461&gt;100000000,"Blockbuster")</f>
        <v>Hit</v>
      </c>
      <c r="Q461" t="s">
        <v>1596</v>
      </c>
      <c r="R461">
        <v>4</v>
      </c>
      <c r="S461" t="str">
        <f t="shared" si="46"/>
        <v xml:space="preserve">June </v>
      </c>
      <c r="T461" s="12" t="str">
        <f t="shared" si="47"/>
        <v xml:space="preserve"> 1993</v>
      </c>
      <c r="U461" s="8" t="str" cm="1">
        <f t="array" ref="U461">_xlfn.IFS(Q461&lt;1970,"Old is Gold",Q461&lt;=1980,"80's Movies",Q461&lt;=2000,"90's Movies",Q461&lt;=2020,"Mid Rang",Q461&gt;2020,"Latest")</f>
        <v>Latest</v>
      </c>
      <c r="V461" t="s">
        <v>1597</v>
      </c>
    </row>
    <row r="462" spans="1:22" x14ac:dyDescent="0.3">
      <c r="A462" t="s">
        <v>1598</v>
      </c>
      <c r="B462" t="s">
        <v>1599</v>
      </c>
      <c r="C462" t="s">
        <v>1599</v>
      </c>
      <c r="D462" s="6">
        <v>115</v>
      </c>
      <c r="E462" s="6" t="str">
        <f t="shared" si="42"/>
        <v>Medium</v>
      </c>
      <c r="F462" s="4">
        <f t="shared" si="43"/>
        <v>1.9166666666666667</v>
      </c>
      <c r="G462" s="8" t="s">
        <v>7406</v>
      </c>
      <c r="H462" t="s">
        <v>10890</v>
      </c>
      <c r="I462" t="s">
        <v>5170</v>
      </c>
      <c r="J462">
        <v>6.7</v>
      </c>
      <c r="K462" t="str">
        <f t="shared" si="44"/>
        <v>Average</v>
      </c>
      <c r="L462" s="10">
        <v>188681</v>
      </c>
      <c r="M462" s="10">
        <v>57000000</v>
      </c>
      <c r="N462" s="10">
        <v>58055768</v>
      </c>
      <c r="O462" s="6">
        <f t="shared" si="45"/>
        <v>1055768</v>
      </c>
      <c r="P462" s="10" t="str" cm="1">
        <f t="array" ref="P462">_xlfn.IFS(O462&lt;=0,"Flop",O462&lt;10000000,"Hit",O462&lt;=100000000,"Superhit",O462&gt;100000000,"Blockbuster")</f>
        <v>Hit</v>
      </c>
      <c r="Q462" t="s">
        <v>1600</v>
      </c>
      <c r="R462">
        <v>7</v>
      </c>
      <c r="S462" t="str">
        <f t="shared" si="46"/>
        <v xml:space="preserve">October </v>
      </c>
      <c r="T462" s="12" t="str">
        <f t="shared" si="47"/>
        <v xml:space="preserve"> 1993</v>
      </c>
      <c r="U462" s="8" t="str" cm="1">
        <f t="array" ref="U462">_xlfn.IFS(Q462&lt;1970,"Old is Gold",Q462&lt;=1980,"80's Movies",Q462&lt;=2000,"90's Movies",Q462&lt;=2020,"Mid Rang",Q462&gt;2020,"Latest")</f>
        <v>Latest</v>
      </c>
      <c r="V462" t="s">
        <v>1601</v>
      </c>
    </row>
    <row r="463" spans="1:22" x14ac:dyDescent="0.3">
      <c r="A463" t="s">
        <v>1602</v>
      </c>
      <c r="B463" t="s">
        <v>1603</v>
      </c>
      <c r="C463" t="s">
        <v>1603</v>
      </c>
      <c r="D463" s="6">
        <v>113</v>
      </c>
      <c r="E463" s="6" t="str">
        <f t="shared" si="42"/>
        <v>Medium</v>
      </c>
      <c r="F463" s="4">
        <f t="shared" si="43"/>
        <v>1.8833333333333333</v>
      </c>
      <c r="G463" s="8" t="s">
        <v>7406</v>
      </c>
      <c r="H463" t="s">
        <v>10891</v>
      </c>
      <c r="I463" t="s">
        <v>190</v>
      </c>
      <c r="J463">
        <v>7.6</v>
      </c>
      <c r="K463" t="str">
        <f t="shared" si="44"/>
        <v>Good</v>
      </c>
      <c r="L463" s="10">
        <v>201453</v>
      </c>
      <c r="M463" s="10">
        <v>25000000</v>
      </c>
      <c r="N463" s="10">
        <v>40903593</v>
      </c>
      <c r="O463" s="6">
        <f t="shared" si="45"/>
        <v>15903593</v>
      </c>
      <c r="P463" s="10" t="str" cm="1">
        <f t="array" ref="P463">_xlfn.IFS(O463&lt;=0,"Flop",O463&lt;10000000,"Hit",O463&lt;=100000000,"Superhit",O463&gt;100000000,"Blockbuster")</f>
        <v>Superhit</v>
      </c>
      <c r="Q463">
        <v>1993</v>
      </c>
      <c r="S463" t="e">
        <f t="shared" si="46"/>
        <v>#VALUE!</v>
      </c>
      <c r="T463" s="12" t="str">
        <f t="shared" si="47"/>
        <v>1993</v>
      </c>
      <c r="U463" s="8" t="str" cm="1">
        <f t="array" ref="U463">_xlfn.IFS(Q463&lt;1970,"Old is Gold",Q463&lt;=1980,"80's Movies",Q463&lt;=2000,"90's Movies",Q463&lt;=2020,"Mid Rang",Q463&gt;2020,"Latest")</f>
        <v>90's Movies</v>
      </c>
      <c r="V463" t="s">
        <v>944</v>
      </c>
    </row>
    <row r="464" spans="1:22" x14ac:dyDescent="0.3">
      <c r="A464" t="s">
        <v>1604</v>
      </c>
      <c r="B464" t="s">
        <v>1605</v>
      </c>
      <c r="C464" t="s">
        <v>1605</v>
      </c>
      <c r="D464" s="6">
        <v>154</v>
      </c>
      <c r="E464" s="6" t="str">
        <f t="shared" si="42"/>
        <v>Long</v>
      </c>
      <c r="F464" s="4">
        <f t="shared" si="43"/>
        <v>2.5666666666666669</v>
      </c>
      <c r="G464" s="8" t="s">
        <v>190</v>
      </c>
      <c r="H464" t="s">
        <v>10895</v>
      </c>
      <c r="I464" t="s">
        <v>5170</v>
      </c>
      <c r="J464">
        <v>6.9</v>
      </c>
      <c r="K464" t="str">
        <f t="shared" si="44"/>
        <v>Average</v>
      </c>
      <c r="L464" s="10">
        <v>143996</v>
      </c>
      <c r="M464" s="10">
        <v>42000000</v>
      </c>
      <c r="N464" s="10">
        <v>270248367</v>
      </c>
      <c r="O464" s="6">
        <f t="shared" si="45"/>
        <v>228248367</v>
      </c>
      <c r="P464" s="10" t="str" cm="1">
        <f t="array" ref="P464">_xlfn.IFS(O464&lt;=0,"Flop",O464&lt;10000000,"Hit",O464&lt;=100000000,"Superhit",O464&gt;100000000,"Blockbuster")</f>
        <v>Blockbuster</v>
      </c>
      <c r="Q464" t="s">
        <v>1606</v>
      </c>
      <c r="R464">
        <v>23</v>
      </c>
      <c r="S464" t="str">
        <f t="shared" si="46"/>
        <v xml:space="preserve">June </v>
      </c>
      <c r="T464" s="12" t="str">
        <f t="shared" si="47"/>
        <v xml:space="preserve"> 1993</v>
      </c>
      <c r="U464" s="8" t="str" cm="1">
        <f t="array" ref="U464">_xlfn.IFS(Q464&lt;1970,"Old is Gold",Q464&lt;=1980,"80's Movies",Q464&lt;=2000,"90's Movies",Q464&lt;=2020,"Mid Rang",Q464&gt;2020,"Latest")</f>
        <v>Latest</v>
      </c>
      <c r="V464" t="s">
        <v>200</v>
      </c>
    </row>
    <row r="465" spans="1:22" x14ac:dyDescent="0.3">
      <c r="A465" t="s">
        <v>1607</v>
      </c>
      <c r="B465" t="s">
        <v>1608</v>
      </c>
      <c r="C465" t="s">
        <v>1608</v>
      </c>
      <c r="D465" s="6">
        <v>112</v>
      </c>
      <c r="E465" s="6" t="str">
        <f t="shared" si="42"/>
        <v>Medium</v>
      </c>
      <c r="F465" s="4">
        <f t="shared" si="43"/>
        <v>1.8666666666666667</v>
      </c>
      <c r="G465" s="8" t="s">
        <v>10887</v>
      </c>
      <c r="H465" t="s">
        <v>190</v>
      </c>
      <c r="I465" t="s">
        <v>10892</v>
      </c>
      <c r="J465">
        <v>6</v>
      </c>
      <c r="K465" t="str">
        <f t="shared" si="44"/>
        <v>Average</v>
      </c>
      <c r="L465" s="10">
        <v>81328</v>
      </c>
      <c r="M465" s="10">
        <v>20000000</v>
      </c>
      <c r="N465" s="10">
        <v>153709806</v>
      </c>
      <c r="O465" s="6">
        <f t="shared" si="45"/>
        <v>133709806</v>
      </c>
      <c r="P465" s="10" t="str" cm="1">
        <f t="array" ref="P465">_xlfn.IFS(O465&lt;=0,"Flop",O465&lt;10000000,"Hit",O465&lt;=100000000,"Superhit",O465&gt;100000000,"Blockbuster")</f>
        <v>Blockbuster</v>
      </c>
      <c r="Q465" t="s">
        <v>1609</v>
      </c>
      <c r="R465">
        <v>16</v>
      </c>
      <c r="S465" t="str">
        <f t="shared" si="46"/>
        <v xml:space="preserve">July </v>
      </c>
      <c r="T465" s="12" t="str">
        <f t="shared" si="47"/>
        <v xml:space="preserve"> 1993</v>
      </c>
      <c r="U465" s="8" t="str" cm="1">
        <f t="array" ref="U465">_xlfn.IFS(Q465&lt;1970,"Old is Gold",Q465&lt;=1980,"80's Movies",Q465&lt;=2000,"90's Movies",Q465&lt;=2020,"Mid Rang",Q465&gt;2020,"Latest")</f>
        <v>Latest</v>
      </c>
      <c r="V465" t="s">
        <v>1610</v>
      </c>
    </row>
    <row r="466" spans="1:22" x14ac:dyDescent="0.3">
      <c r="A466" t="s">
        <v>1611</v>
      </c>
      <c r="B466" t="s">
        <v>1612</v>
      </c>
      <c r="C466" t="s">
        <v>1612</v>
      </c>
      <c r="D466" s="6">
        <v>130</v>
      </c>
      <c r="E466" s="6" t="str">
        <f t="shared" si="42"/>
        <v>Long</v>
      </c>
      <c r="F466" s="4">
        <f t="shared" si="43"/>
        <v>2.1666666666666665</v>
      </c>
      <c r="G466" s="8" t="s">
        <v>7406</v>
      </c>
      <c r="H466" t="s">
        <v>10891</v>
      </c>
      <c r="I466" t="s">
        <v>190</v>
      </c>
      <c r="J466">
        <v>7.8</v>
      </c>
      <c r="K466" t="str">
        <f t="shared" si="44"/>
        <v>Good</v>
      </c>
      <c r="L466" s="10">
        <v>310966</v>
      </c>
      <c r="M466" s="10">
        <v>44000000</v>
      </c>
      <c r="N466" s="10">
        <v>368875760</v>
      </c>
      <c r="O466" s="6">
        <f t="shared" si="45"/>
        <v>324875760</v>
      </c>
      <c r="P466" s="10" t="str" cm="1">
        <f t="array" ref="P466">_xlfn.IFS(O466&lt;=0,"Flop",O466&lt;10000000,"Hit",O466&lt;=100000000,"Superhit",O466&gt;100000000,"Blockbuster")</f>
        <v>Blockbuster</v>
      </c>
      <c r="Q466" t="s">
        <v>1613</v>
      </c>
      <c r="R466">
        <v>29</v>
      </c>
      <c r="S466" t="str">
        <f t="shared" si="46"/>
        <v xml:space="preserve">July </v>
      </c>
      <c r="T466" s="12" t="str">
        <f t="shared" si="47"/>
        <v xml:space="preserve"> 1993</v>
      </c>
      <c r="U466" s="8" t="str" cm="1">
        <f t="array" ref="U466">_xlfn.IFS(Q466&lt;1970,"Old is Gold",Q466&lt;=1980,"80's Movies",Q466&lt;=2000,"90's Movies",Q466&lt;=2020,"Mid Rang",Q466&gt;2020,"Latest")</f>
        <v>Latest</v>
      </c>
      <c r="V466" t="s">
        <v>1551</v>
      </c>
    </row>
    <row r="467" spans="1:22" x14ac:dyDescent="0.3">
      <c r="A467" t="s">
        <v>1614</v>
      </c>
      <c r="B467" t="s">
        <v>1615</v>
      </c>
      <c r="C467" t="s">
        <v>1615</v>
      </c>
      <c r="D467" s="6">
        <v>101</v>
      </c>
      <c r="E467" s="6" t="str">
        <f t="shared" si="42"/>
        <v>Medium</v>
      </c>
      <c r="F467" s="4">
        <f t="shared" si="43"/>
        <v>1.6833333333333333</v>
      </c>
      <c r="G467" s="8" t="s">
        <v>172</v>
      </c>
      <c r="H467" t="s">
        <v>190</v>
      </c>
      <c r="I467" t="s">
        <v>10885</v>
      </c>
      <c r="J467">
        <v>8</v>
      </c>
      <c r="K467" t="str">
        <f t="shared" si="44"/>
        <v>Excellent</v>
      </c>
      <c r="L467" s="10">
        <v>666512</v>
      </c>
      <c r="M467" s="10">
        <v>14600000</v>
      </c>
      <c r="N467" s="10">
        <v>71108591</v>
      </c>
      <c r="O467" s="6">
        <f t="shared" si="45"/>
        <v>56508591</v>
      </c>
      <c r="P467" s="10" t="str" cm="1">
        <f t="array" ref="P467">_xlfn.IFS(O467&lt;=0,"Flop",O467&lt;10000000,"Hit",O467&lt;=100000000,"Superhit",O467&gt;100000000,"Blockbuster")</f>
        <v>Superhit</v>
      </c>
      <c r="S467" t="e">
        <f t="shared" si="46"/>
        <v>#VALUE!</v>
      </c>
      <c r="T467" s="12" t="str">
        <f t="shared" si="47"/>
        <v/>
      </c>
      <c r="U467" s="8" t="str" cm="1">
        <f t="array" ref="U467">_xlfn.IFS(Q467&lt;1970,"Old is Gold",Q467&lt;=1980,"80's Movies",Q467&lt;=2000,"90's Movies",Q467&lt;=2020,"Mid Rang",Q467&gt;2020,"Latest")</f>
        <v>Old is Gold</v>
      </c>
      <c r="V467" t="s">
        <v>367</v>
      </c>
    </row>
    <row r="468" spans="1:22" x14ac:dyDescent="0.3">
      <c r="A468" t="s">
        <v>1616</v>
      </c>
      <c r="B468" t="s">
        <v>1617</v>
      </c>
      <c r="C468" t="s">
        <v>1617</v>
      </c>
      <c r="D468" s="6">
        <v>97</v>
      </c>
      <c r="E468" s="6" t="str">
        <f t="shared" si="42"/>
        <v>Medium</v>
      </c>
      <c r="F468" s="4">
        <f t="shared" si="43"/>
        <v>1.6166666666666667</v>
      </c>
      <c r="G468" s="8" t="s">
        <v>7406</v>
      </c>
      <c r="H468" t="s">
        <v>10891</v>
      </c>
      <c r="I468" t="s">
        <v>5170</v>
      </c>
      <c r="J468">
        <v>6.2</v>
      </c>
      <c r="K468" t="str">
        <f t="shared" si="44"/>
        <v>Average</v>
      </c>
      <c r="L468" s="10">
        <v>54931</v>
      </c>
      <c r="M468" s="10">
        <v>18000000</v>
      </c>
      <c r="N468" s="10">
        <v>74189677</v>
      </c>
      <c r="O468" s="6">
        <f t="shared" si="45"/>
        <v>56189677</v>
      </c>
      <c r="P468" s="10" t="str" cm="1">
        <f t="array" ref="P468">_xlfn.IFS(O468&lt;=0,"Flop",O468&lt;10000000,"Hit",O468&lt;=100000000,"Superhit",O468&gt;100000000,"Blockbuster")</f>
        <v>Superhit</v>
      </c>
      <c r="Q468" t="s">
        <v>1618</v>
      </c>
      <c r="R468">
        <v>20</v>
      </c>
      <c r="S468" t="str">
        <f t="shared" si="46"/>
        <v xml:space="preserve">August </v>
      </c>
      <c r="T468" s="12" t="str">
        <f t="shared" si="47"/>
        <v xml:space="preserve"> 1993</v>
      </c>
      <c r="U468" s="8" t="str" cm="1">
        <f t="array" ref="U468">_xlfn.IFS(Q468&lt;1970,"Old is Gold",Q468&lt;=1980,"80's Movies",Q468&lt;=2000,"90's Movies",Q468&lt;=2020,"Mid Rang",Q468&gt;2020,"Latest")</f>
        <v>Latest</v>
      </c>
      <c r="V468" t="s">
        <v>1494</v>
      </c>
    </row>
    <row r="469" spans="1:22" x14ac:dyDescent="0.3">
      <c r="A469" t="s">
        <v>1619</v>
      </c>
      <c r="B469" t="s">
        <v>1620</v>
      </c>
      <c r="C469" t="s">
        <v>1620</v>
      </c>
      <c r="D469" s="6">
        <v>96</v>
      </c>
      <c r="E469" s="6" t="str">
        <f t="shared" si="42"/>
        <v>Medium</v>
      </c>
      <c r="F469" s="4">
        <f t="shared" si="43"/>
        <v>1.6</v>
      </c>
      <c r="G469" s="8" t="s">
        <v>172</v>
      </c>
      <c r="H469" t="s">
        <v>10892</v>
      </c>
      <c r="I469" t="s">
        <v>10885</v>
      </c>
      <c r="J469">
        <v>6.9</v>
      </c>
      <c r="K469" t="str">
        <f t="shared" si="44"/>
        <v>Average</v>
      </c>
      <c r="L469" s="10">
        <v>153494</v>
      </c>
      <c r="M469" s="10">
        <v>28000000</v>
      </c>
      <c r="N469" s="10">
        <v>50789441</v>
      </c>
      <c r="O469" s="6">
        <f t="shared" si="45"/>
        <v>22789441</v>
      </c>
      <c r="P469" s="10" t="str" cm="1">
        <f t="array" ref="P469">_xlfn.IFS(O469&lt;=0,"Flop",O469&lt;10000000,"Hit",O469&lt;=100000000,"Superhit",O469&gt;100000000,"Blockbuster")</f>
        <v>Superhit</v>
      </c>
      <c r="Q469" t="s">
        <v>1621</v>
      </c>
      <c r="R469">
        <v>10</v>
      </c>
      <c r="S469" t="str">
        <f t="shared" si="46"/>
        <v xml:space="preserve">July </v>
      </c>
      <c r="T469" s="12" t="str">
        <f t="shared" si="47"/>
        <v xml:space="preserve"> 1993</v>
      </c>
      <c r="U469" s="8" t="str" cm="1">
        <f t="array" ref="U469">_xlfn.IFS(Q469&lt;1970,"Old is Gold",Q469&lt;=1980,"80's Movies",Q469&lt;=2000,"90's Movies",Q469&lt;=2020,"Mid Rang",Q469&gt;2020,"Latest")</f>
        <v>Latest</v>
      </c>
      <c r="V469" t="s">
        <v>1622</v>
      </c>
    </row>
    <row r="470" spans="1:22" x14ac:dyDescent="0.3">
      <c r="A470" t="s">
        <v>1623</v>
      </c>
      <c r="B470" t="s">
        <v>1624</v>
      </c>
      <c r="C470" t="s">
        <v>1624</v>
      </c>
      <c r="D470" s="6">
        <v>86</v>
      </c>
      <c r="E470" s="6" t="str">
        <f t="shared" si="42"/>
        <v>Short</v>
      </c>
      <c r="F470" s="4">
        <f t="shared" si="43"/>
        <v>1.4333333333333333</v>
      </c>
      <c r="G470" s="8" t="s">
        <v>7406</v>
      </c>
      <c r="H470" t="s">
        <v>172</v>
      </c>
      <c r="I470" t="s">
        <v>10899</v>
      </c>
      <c r="J470">
        <v>6.6</v>
      </c>
      <c r="K470" t="str">
        <f t="shared" si="44"/>
        <v>Average</v>
      </c>
      <c r="L470" s="10">
        <v>95577</v>
      </c>
      <c r="M470" s="10">
        <v>25000000</v>
      </c>
      <c r="N470" s="10">
        <v>133752825</v>
      </c>
      <c r="O470" s="6">
        <f t="shared" si="45"/>
        <v>108752825</v>
      </c>
      <c r="P470" s="10" t="str" cm="1">
        <f t="array" ref="P470">_xlfn.IFS(O470&lt;=0,"Flop",O470&lt;10000000,"Hit",O470&lt;=100000000,"Superhit",O470&gt;100000000,"Blockbuster")</f>
        <v>Blockbuster</v>
      </c>
      <c r="Q470" t="s">
        <v>1625</v>
      </c>
      <c r="R470">
        <v>21</v>
      </c>
      <c r="S470" t="str">
        <f t="shared" si="46"/>
        <v xml:space="preserve">May </v>
      </c>
      <c r="T470" s="12" t="str">
        <f t="shared" si="47"/>
        <v xml:space="preserve"> 1993</v>
      </c>
      <c r="U470" s="8" t="str" cm="1">
        <f t="array" ref="U470">_xlfn.IFS(Q470&lt;1970,"Old is Gold",Q470&lt;=1980,"80's Movies",Q470&lt;=2000,"90's Movies",Q470&lt;=2020,"Mid Rang",Q470&gt;2020,"Latest")</f>
        <v>Latest</v>
      </c>
      <c r="V470" t="s">
        <v>1384</v>
      </c>
    </row>
    <row r="471" spans="1:22" x14ac:dyDescent="0.3">
      <c r="A471" t="s">
        <v>1626</v>
      </c>
      <c r="B471" t="s">
        <v>1627</v>
      </c>
      <c r="C471" t="s">
        <v>1627</v>
      </c>
      <c r="D471" s="6">
        <v>128</v>
      </c>
      <c r="E471" s="6" t="str">
        <f t="shared" si="42"/>
        <v>Long</v>
      </c>
      <c r="F471" s="4">
        <f t="shared" si="43"/>
        <v>2.1333333333333333</v>
      </c>
      <c r="G471" s="8" t="s">
        <v>7406</v>
      </c>
      <c r="H471" t="s">
        <v>10891</v>
      </c>
      <c r="I471" t="s">
        <v>190</v>
      </c>
      <c r="J471">
        <v>7.2</v>
      </c>
      <c r="K471" t="str">
        <f t="shared" si="44"/>
        <v>Good</v>
      </c>
      <c r="L471" s="10">
        <v>111126</v>
      </c>
      <c r="M471" s="10">
        <v>40000000</v>
      </c>
      <c r="N471" s="10">
        <v>176997168</v>
      </c>
      <c r="O471" s="6">
        <f t="shared" si="45"/>
        <v>136997168</v>
      </c>
      <c r="P471" s="10" t="str" cm="1">
        <f t="array" ref="P471">_xlfn.IFS(O471&lt;=0,"Flop",O471&lt;10000000,"Hit",O471&lt;=100000000,"Superhit",O471&gt;100000000,"Blockbuster")</f>
        <v>Blockbuster</v>
      </c>
      <c r="Q471" t="s">
        <v>1628</v>
      </c>
      <c r="R471">
        <v>8</v>
      </c>
      <c r="S471" t="str">
        <f t="shared" si="46"/>
        <v xml:space="preserve">July </v>
      </c>
      <c r="T471" s="12" t="str">
        <f t="shared" si="47"/>
        <v xml:space="preserve"> 1993</v>
      </c>
      <c r="U471" s="8" t="str" cm="1">
        <f t="array" ref="U471">_xlfn.IFS(Q471&lt;1970,"Old is Gold",Q471&lt;=1980,"80's Movies",Q471&lt;=2000,"90's Movies",Q471&lt;=2020,"Mid Rang",Q471&gt;2020,"Latest")</f>
        <v>Latest</v>
      </c>
      <c r="V471" t="s">
        <v>698</v>
      </c>
    </row>
    <row r="472" spans="1:22" x14ac:dyDescent="0.3">
      <c r="A472" t="s">
        <v>1629</v>
      </c>
      <c r="B472" t="s">
        <v>1630</v>
      </c>
      <c r="C472" t="s">
        <v>1630</v>
      </c>
      <c r="D472" s="6">
        <v>133</v>
      </c>
      <c r="E472" s="6" t="str">
        <f t="shared" si="42"/>
        <v>Long</v>
      </c>
      <c r="F472" s="4">
        <f t="shared" si="43"/>
        <v>2.2166666666666668</v>
      </c>
      <c r="G472" s="8" t="s">
        <v>10889</v>
      </c>
      <c r="H472" t="s">
        <v>10891</v>
      </c>
      <c r="I472" t="s">
        <v>190</v>
      </c>
      <c r="J472">
        <v>8.1</v>
      </c>
      <c r="K472" t="str">
        <f t="shared" si="44"/>
        <v>Excellent</v>
      </c>
      <c r="L472" s="10">
        <v>183546</v>
      </c>
      <c r="M472" s="10">
        <v>13000000</v>
      </c>
      <c r="N472" s="10">
        <v>65796862</v>
      </c>
      <c r="O472" s="6">
        <f t="shared" si="45"/>
        <v>52796862</v>
      </c>
      <c r="P472" s="10" t="str" cm="1">
        <f t="array" ref="P472">_xlfn.IFS(O472&lt;=0,"Flop",O472&lt;10000000,"Hit",O472&lt;=100000000,"Superhit",O472&gt;100000000,"Blockbuster")</f>
        <v>Superhit</v>
      </c>
      <c r="Q472" t="s">
        <v>1631</v>
      </c>
      <c r="R472">
        <v>12</v>
      </c>
      <c r="S472" t="str">
        <f t="shared" si="46"/>
        <v xml:space="preserve">December </v>
      </c>
      <c r="T472" s="12" t="str">
        <f t="shared" si="47"/>
        <v xml:space="preserve"> 1993</v>
      </c>
      <c r="U472" s="8" t="str" cm="1">
        <f t="array" ref="U472">_xlfn.IFS(Q472&lt;1970,"Old is Gold",Q472&lt;=1980,"80's Movies",Q472&lt;=2000,"90's Movies",Q472&lt;=2020,"Mid Rang",Q472&gt;2020,"Latest")</f>
        <v>Latest</v>
      </c>
      <c r="V472" t="s">
        <v>1632</v>
      </c>
    </row>
    <row r="473" spans="1:22" x14ac:dyDescent="0.3">
      <c r="A473" t="s">
        <v>1633</v>
      </c>
      <c r="B473" t="s">
        <v>1634</v>
      </c>
      <c r="C473" t="s">
        <v>1634</v>
      </c>
      <c r="D473" s="6">
        <v>117</v>
      </c>
      <c r="E473" s="6" t="str">
        <f t="shared" si="42"/>
        <v>Medium</v>
      </c>
      <c r="F473" s="4">
        <f t="shared" si="43"/>
        <v>1.95</v>
      </c>
      <c r="G473" s="8" t="s">
        <v>190</v>
      </c>
      <c r="H473" t="s">
        <v>10886</v>
      </c>
      <c r="I473" t="s">
        <v>10899</v>
      </c>
      <c r="J473">
        <v>6</v>
      </c>
      <c r="K473" t="str">
        <f t="shared" si="44"/>
        <v>Average</v>
      </c>
      <c r="L473" s="10">
        <v>76245</v>
      </c>
      <c r="M473" s="10">
        <v>38000000</v>
      </c>
      <c r="N473" s="10">
        <v>266614059</v>
      </c>
      <c r="O473" s="6">
        <f t="shared" si="45"/>
        <v>228614059</v>
      </c>
      <c r="P473" s="10" t="str" cm="1">
        <f t="array" ref="P473">_xlfn.IFS(O473&lt;=0,"Flop",O473&lt;10000000,"Hit",O473&lt;=100000000,"Superhit",O473&gt;100000000,"Blockbuster")</f>
        <v>Blockbuster</v>
      </c>
      <c r="Q473" t="s">
        <v>1635</v>
      </c>
      <c r="R473">
        <v>6</v>
      </c>
      <c r="S473" t="str">
        <f t="shared" si="46"/>
        <v xml:space="preserve">April </v>
      </c>
      <c r="T473" s="12" t="str">
        <f t="shared" si="47"/>
        <v xml:space="preserve"> 1993</v>
      </c>
      <c r="U473" s="8" t="str" cm="1">
        <f t="array" ref="U473">_xlfn.IFS(Q473&lt;1970,"Old is Gold",Q473&lt;=1980,"80's Movies",Q473&lt;=2000,"90's Movies",Q473&lt;=2020,"Mid Rang",Q473&gt;2020,"Latest")</f>
        <v>Latest</v>
      </c>
      <c r="V473" t="s">
        <v>537</v>
      </c>
    </row>
    <row r="474" spans="1:22" x14ac:dyDescent="0.3">
      <c r="A474" t="s">
        <v>1636</v>
      </c>
      <c r="B474" t="s">
        <v>1637</v>
      </c>
      <c r="C474" t="s">
        <v>1637</v>
      </c>
      <c r="D474" s="6">
        <v>127</v>
      </c>
      <c r="E474" s="6" t="str">
        <f t="shared" si="42"/>
        <v>Long</v>
      </c>
      <c r="F474" s="4">
        <f t="shared" si="43"/>
        <v>2.1166666666666667</v>
      </c>
      <c r="G474" s="8" t="s">
        <v>7406</v>
      </c>
      <c r="H474" t="s">
        <v>10887</v>
      </c>
      <c r="I474" t="s">
        <v>10890</v>
      </c>
      <c r="J474">
        <v>8.1999999999999993</v>
      </c>
      <c r="K474" t="str">
        <f t="shared" si="44"/>
        <v>Excellent</v>
      </c>
      <c r="L474" s="10">
        <v>1041089</v>
      </c>
      <c r="M474" s="10">
        <v>63000000</v>
      </c>
      <c r="N474" s="10">
        <v>1113138548</v>
      </c>
      <c r="O474" s="6">
        <f t="shared" si="45"/>
        <v>1050138548</v>
      </c>
      <c r="P474" s="10" t="str" cm="1">
        <f t="array" ref="P474">_xlfn.IFS(O474&lt;=0,"Flop",O474&lt;10000000,"Hit",O474&lt;=100000000,"Superhit",O474&gt;100000000,"Blockbuster")</f>
        <v>Blockbuster</v>
      </c>
      <c r="Q474" t="s">
        <v>1638</v>
      </c>
      <c r="R474">
        <v>9</v>
      </c>
      <c r="S474" t="str">
        <f t="shared" si="46"/>
        <v xml:space="preserve">June </v>
      </c>
      <c r="T474" s="12" t="str">
        <f t="shared" si="47"/>
        <v xml:space="preserve"> 1993</v>
      </c>
      <c r="U474" s="8" t="str" cm="1">
        <f t="array" ref="U474">_xlfn.IFS(Q474&lt;1970,"Old is Gold",Q474&lt;=1980,"80's Movies",Q474&lt;=2000,"90's Movies",Q474&lt;=2020,"Mid Rang",Q474&gt;2020,"Latest")</f>
        <v>Latest</v>
      </c>
      <c r="V474" t="s">
        <v>183</v>
      </c>
    </row>
    <row r="475" spans="1:22" x14ac:dyDescent="0.3">
      <c r="A475" t="s">
        <v>1639</v>
      </c>
      <c r="B475" t="s">
        <v>1640</v>
      </c>
      <c r="C475" t="s">
        <v>1640</v>
      </c>
      <c r="D475" s="6">
        <v>117</v>
      </c>
      <c r="E475" s="6" t="str">
        <f t="shared" si="42"/>
        <v>Medium</v>
      </c>
      <c r="F475" s="4">
        <f t="shared" si="43"/>
        <v>1.95</v>
      </c>
      <c r="G475" s="8" t="s">
        <v>10891</v>
      </c>
      <c r="H475" t="s">
        <v>190</v>
      </c>
      <c r="I475" t="s">
        <v>5170</v>
      </c>
      <c r="J475">
        <v>6.7</v>
      </c>
      <c r="K475" t="str">
        <f t="shared" si="44"/>
        <v>Average</v>
      </c>
      <c r="L475" s="10">
        <v>56797</v>
      </c>
      <c r="M475" s="10">
        <v>9000000</v>
      </c>
      <c r="N475" s="10">
        <v>2395231</v>
      </c>
      <c r="O475" s="6">
        <f t="shared" si="45"/>
        <v>-6604769</v>
      </c>
      <c r="P475" s="10" t="str" cm="1">
        <f t="array" ref="P475">_xlfn.IFS(O475&lt;=0,"Flop",O475&lt;10000000,"Hit",O475&lt;=100000000,"Superhit",O475&gt;100000000,"Blockbuster")</f>
        <v>Flop</v>
      </c>
      <c r="Q475" s="1">
        <v>34182</v>
      </c>
      <c r="R475" s="1"/>
      <c r="S475" t="e">
        <f t="shared" si="46"/>
        <v>#VALUE!</v>
      </c>
      <c r="T475" s="12" t="str">
        <f t="shared" si="47"/>
        <v>34182</v>
      </c>
      <c r="U475" s="8" t="str" cm="1">
        <f t="array" ref="U475">_xlfn.IFS(Q475&lt;1970,"Old is Gold",Q475&lt;=1980,"80's Movies",Q475&lt;=2000,"90's Movies",Q475&lt;=2020,"Mid Rang",Q475&gt;2020,"Latest")</f>
        <v>Latest</v>
      </c>
      <c r="V475" t="s">
        <v>1641</v>
      </c>
    </row>
    <row r="476" spans="1:22" x14ac:dyDescent="0.3">
      <c r="A476" t="s">
        <v>1642</v>
      </c>
      <c r="B476" t="s">
        <v>1643</v>
      </c>
      <c r="C476" t="s">
        <v>1643</v>
      </c>
      <c r="D476" s="6">
        <v>130</v>
      </c>
      <c r="E476" s="6" t="str">
        <f t="shared" si="42"/>
        <v>Long</v>
      </c>
      <c r="F476" s="4">
        <f t="shared" si="43"/>
        <v>2.1666666666666665</v>
      </c>
      <c r="G476" s="8" t="s">
        <v>7406</v>
      </c>
      <c r="H476" t="s">
        <v>10887</v>
      </c>
      <c r="I476" t="s">
        <v>172</v>
      </c>
      <c r="J476">
        <v>6.5</v>
      </c>
      <c r="K476" t="str">
        <f t="shared" si="44"/>
        <v>Average</v>
      </c>
      <c r="L476" s="10">
        <v>160479</v>
      </c>
      <c r="M476" s="10">
        <v>85000000</v>
      </c>
      <c r="N476" s="10">
        <v>137298489</v>
      </c>
      <c r="O476" s="6">
        <f t="shared" si="45"/>
        <v>52298489</v>
      </c>
      <c r="P476" s="10" t="str" cm="1">
        <f t="array" ref="P476">_xlfn.IFS(O476&lt;=0,"Flop",O476&lt;10000000,"Hit",O476&lt;=100000000,"Superhit",O476&gt;100000000,"Blockbuster")</f>
        <v>Superhit</v>
      </c>
      <c r="Q476" t="s">
        <v>1644</v>
      </c>
      <c r="R476">
        <v>13</v>
      </c>
      <c r="S476" t="str">
        <f t="shared" si="46"/>
        <v xml:space="preserve">June </v>
      </c>
      <c r="T476" s="12" t="str">
        <f t="shared" si="47"/>
        <v xml:space="preserve"> 1993</v>
      </c>
      <c r="U476" s="8" t="str" cm="1">
        <f t="array" ref="U476">_xlfn.IFS(Q476&lt;1970,"Old is Gold",Q476&lt;=1980,"80's Movies",Q476&lt;=2000,"90's Movies",Q476&lt;=2020,"Mid Rang",Q476&gt;2020,"Latest")</f>
        <v>Latest</v>
      </c>
      <c r="V476" t="s">
        <v>967</v>
      </c>
    </row>
    <row r="477" spans="1:22" x14ac:dyDescent="0.3">
      <c r="A477" t="s">
        <v>1645</v>
      </c>
      <c r="B477" t="s">
        <v>1646</v>
      </c>
      <c r="C477" t="s">
        <v>1646</v>
      </c>
      <c r="D477" s="6">
        <v>97</v>
      </c>
      <c r="E477" s="6" t="str">
        <f t="shared" si="42"/>
        <v>Medium</v>
      </c>
      <c r="F477" s="4">
        <f t="shared" si="43"/>
        <v>1.6166666666666667</v>
      </c>
      <c r="G477" s="8" t="s">
        <v>10891</v>
      </c>
      <c r="H477" t="s">
        <v>190</v>
      </c>
      <c r="I477" t="s">
        <v>5170</v>
      </c>
      <c r="J477">
        <v>7.5</v>
      </c>
      <c r="K477" t="str">
        <f t="shared" si="44"/>
        <v>Good</v>
      </c>
      <c r="L477" s="10">
        <v>63036</v>
      </c>
      <c r="M477" s="10">
        <v>3500000</v>
      </c>
      <c r="N477" s="10">
        <v>27912072</v>
      </c>
      <c r="O477" s="6">
        <f t="shared" si="45"/>
        <v>24412072</v>
      </c>
      <c r="P477" s="10" t="str" cm="1">
        <f t="array" ref="P477">_xlfn.IFS(O477&lt;=0,"Flop",O477&lt;10000000,"Hit",O477&lt;=100000000,"Superhit",O477&gt;100000000,"Blockbuster")</f>
        <v>Superhit</v>
      </c>
      <c r="Q477" t="s">
        <v>1647</v>
      </c>
      <c r="R477">
        <v>26</v>
      </c>
      <c r="S477" t="str">
        <f t="shared" si="46"/>
        <v xml:space="preserve">May </v>
      </c>
      <c r="T477" s="12" t="str">
        <f t="shared" si="47"/>
        <v xml:space="preserve"> 1993</v>
      </c>
      <c r="U477" s="8" t="str" cm="1">
        <f t="array" ref="U477">_xlfn.IFS(Q477&lt;1970,"Old is Gold",Q477&lt;=1980,"80's Movies",Q477&lt;=2000,"90's Movies",Q477&lt;=2020,"Mid Rang",Q477&gt;2020,"Latest")</f>
        <v>Latest</v>
      </c>
      <c r="V477" t="s">
        <v>1648</v>
      </c>
    </row>
    <row r="478" spans="1:22" x14ac:dyDescent="0.3">
      <c r="A478" t="s">
        <v>1649</v>
      </c>
      <c r="B478" t="s">
        <v>1650</v>
      </c>
      <c r="C478" t="s">
        <v>1650</v>
      </c>
      <c r="D478" s="6">
        <v>125</v>
      </c>
      <c r="E478" s="6" t="str">
        <f t="shared" si="42"/>
        <v>Long</v>
      </c>
      <c r="F478" s="4">
        <f t="shared" si="43"/>
        <v>2.0833333333333335</v>
      </c>
      <c r="G478" s="8" t="s">
        <v>172</v>
      </c>
      <c r="H478" t="s">
        <v>190</v>
      </c>
      <c r="I478" t="s">
        <v>10899</v>
      </c>
      <c r="J478">
        <v>7.1</v>
      </c>
      <c r="K478" t="str">
        <f t="shared" si="44"/>
        <v>Good</v>
      </c>
      <c r="L478" s="10">
        <v>283743</v>
      </c>
      <c r="M478" s="10">
        <v>25000000</v>
      </c>
      <c r="N478" s="10">
        <v>441286195</v>
      </c>
      <c r="O478" s="6">
        <f t="shared" si="45"/>
        <v>416286195</v>
      </c>
      <c r="P478" s="10" t="str" cm="1">
        <f t="array" ref="P478">_xlfn.IFS(O478&lt;=0,"Flop",O478&lt;10000000,"Hit",O478&lt;=100000000,"Superhit",O478&gt;100000000,"Blockbuster")</f>
        <v>Blockbuster</v>
      </c>
      <c r="Q478" t="s">
        <v>1651</v>
      </c>
      <c r="R478">
        <v>22</v>
      </c>
      <c r="S478" t="str">
        <f t="shared" si="46"/>
        <v xml:space="preserve">November </v>
      </c>
      <c r="T478" s="12" t="str">
        <f t="shared" si="47"/>
        <v xml:space="preserve"> 1993</v>
      </c>
      <c r="U478" s="8" t="str" cm="1">
        <f t="array" ref="U478">_xlfn.IFS(Q478&lt;1970,"Old is Gold",Q478&lt;=1980,"80's Movies",Q478&lt;=2000,"90's Movies",Q478&lt;=2020,"Mid Rang",Q478&gt;2020,"Latest")</f>
        <v>Latest</v>
      </c>
      <c r="V478" t="s">
        <v>1291</v>
      </c>
    </row>
    <row r="479" spans="1:22" x14ac:dyDescent="0.3">
      <c r="A479" t="s">
        <v>1652</v>
      </c>
      <c r="B479" t="s">
        <v>1653</v>
      </c>
      <c r="C479" t="s">
        <v>1653</v>
      </c>
      <c r="D479" s="6">
        <v>111</v>
      </c>
      <c r="E479" s="6" t="str">
        <f t="shared" si="42"/>
        <v>Medium</v>
      </c>
      <c r="F479" s="4">
        <f t="shared" si="43"/>
        <v>1.85</v>
      </c>
      <c r="G479" s="8" t="s">
        <v>172</v>
      </c>
      <c r="H479" t="s">
        <v>190</v>
      </c>
      <c r="I479" t="s">
        <v>10886</v>
      </c>
      <c r="J479">
        <v>7.3</v>
      </c>
      <c r="K479" t="str">
        <f t="shared" si="44"/>
        <v>Good</v>
      </c>
      <c r="L479" s="10">
        <v>50854</v>
      </c>
      <c r="M479" s="10">
        <v>11000000</v>
      </c>
      <c r="N479" s="10">
        <v>22549338</v>
      </c>
      <c r="O479" s="6">
        <f t="shared" si="45"/>
        <v>11549338</v>
      </c>
      <c r="P479" s="10" t="str" cm="1">
        <f t="array" ref="P479">_xlfn.IFS(O479&lt;=0,"Flop",O479&lt;10000000,"Hit",O479&lt;=100000000,"Superhit",O479&gt;100000000,"Blockbuster")</f>
        <v>Superhit</v>
      </c>
      <c r="Q479" t="s">
        <v>1654</v>
      </c>
      <c r="R479">
        <v>6</v>
      </c>
      <c r="S479" t="str">
        <f t="shared" si="46"/>
        <v xml:space="preserve">May </v>
      </c>
      <c r="T479" s="12" t="str">
        <f t="shared" si="47"/>
        <v xml:space="preserve"> 1993</v>
      </c>
      <c r="U479" s="8" t="str" cm="1">
        <f t="array" ref="U479">_xlfn.IFS(Q479&lt;1970,"Old is Gold",Q479&lt;=1980,"80's Movies",Q479&lt;=2000,"90's Movies",Q479&lt;=2020,"Mid Rang",Q479&gt;2020,"Latest")</f>
        <v>Latest</v>
      </c>
      <c r="V479" t="s">
        <v>1655</v>
      </c>
    </row>
    <row r="480" spans="1:22" x14ac:dyDescent="0.3">
      <c r="A480" t="s">
        <v>1656</v>
      </c>
      <c r="B480" t="s">
        <v>1657</v>
      </c>
      <c r="C480" t="s">
        <v>1657</v>
      </c>
      <c r="D480" s="6">
        <v>84</v>
      </c>
      <c r="E480" s="6" t="str">
        <f t="shared" si="42"/>
        <v>Short</v>
      </c>
      <c r="F480" s="4">
        <f t="shared" si="43"/>
        <v>1.4</v>
      </c>
      <c r="G480" s="8" t="s">
        <v>7406</v>
      </c>
      <c r="H480" t="s">
        <v>172</v>
      </c>
      <c r="I480" t="s">
        <v>10891</v>
      </c>
      <c r="J480">
        <v>6.2</v>
      </c>
      <c r="K480" t="str">
        <f t="shared" si="44"/>
        <v>Average</v>
      </c>
      <c r="L480" s="10">
        <v>50433</v>
      </c>
      <c r="M480" s="10">
        <v>13000000</v>
      </c>
      <c r="N480" s="10">
        <v>27979399</v>
      </c>
      <c r="O480" s="6">
        <f t="shared" si="45"/>
        <v>14979399</v>
      </c>
      <c r="P480" s="10" t="str" cm="1">
        <f t="array" ref="P480">_xlfn.IFS(O480&lt;=0,"Flop",O480&lt;10000000,"Hit",O480&lt;=100000000,"Superhit",O480&gt;100000000,"Blockbuster")</f>
        <v>Superhit</v>
      </c>
      <c r="Q480" t="s">
        <v>1658</v>
      </c>
      <c r="R480">
        <v>5</v>
      </c>
      <c r="S480" t="str">
        <f t="shared" si="46"/>
        <v xml:space="preserve">February </v>
      </c>
      <c r="T480" s="12" t="str">
        <f t="shared" si="47"/>
        <v xml:space="preserve"> 1993</v>
      </c>
      <c r="U480" s="8" t="str" cm="1">
        <f t="array" ref="U480">_xlfn.IFS(Q480&lt;1970,"Old is Gold",Q480&lt;=1980,"80's Movies",Q480&lt;=2000,"90's Movies",Q480&lt;=2020,"Mid Rang",Q480&gt;2020,"Latest")</f>
        <v>Latest</v>
      </c>
      <c r="V480" t="s">
        <v>1659</v>
      </c>
    </row>
    <row r="481" spans="1:22" x14ac:dyDescent="0.3">
      <c r="A481" t="s">
        <v>1660</v>
      </c>
      <c r="B481" t="s">
        <v>1661</v>
      </c>
      <c r="C481" t="s">
        <v>1661</v>
      </c>
      <c r="D481" s="6">
        <v>76</v>
      </c>
      <c r="E481" s="6" t="str">
        <f t="shared" si="42"/>
        <v>Short</v>
      </c>
      <c r="F481" s="4">
        <f t="shared" si="43"/>
        <v>1.2666666666666666</v>
      </c>
      <c r="G481" s="8" t="s">
        <v>10888</v>
      </c>
      <c r="H481" t="s">
        <v>10892</v>
      </c>
      <c r="I481" t="s">
        <v>10885</v>
      </c>
      <c r="J481">
        <v>7.9</v>
      </c>
      <c r="K481" t="str">
        <f t="shared" si="44"/>
        <v>Good</v>
      </c>
      <c r="L481" s="10">
        <v>364964</v>
      </c>
      <c r="M481" s="10">
        <v>18000000</v>
      </c>
      <c r="N481" s="10">
        <v>101475133</v>
      </c>
      <c r="O481" s="6">
        <f t="shared" si="45"/>
        <v>83475133</v>
      </c>
      <c r="P481" s="10" t="str" cm="1">
        <f t="array" ref="P481">_xlfn.IFS(O481&lt;=0,"Flop",O481&lt;10000000,"Hit",O481&lt;=100000000,"Superhit",O481&gt;100000000,"Blockbuster")</f>
        <v>Superhit</v>
      </c>
      <c r="Q481" t="s">
        <v>1662</v>
      </c>
      <c r="R481">
        <v>9</v>
      </c>
      <c r="S481" t="str">
        <f t="shared" si="46"/>
        <v xml:space="preserve">October </v>
      </c>
      <c r="T481" s="12" t="str">
        <f t="shared" si="47"/>
        <v xml:space="preserve"> 1993</v>
      </c>
      <c r="U481" s="8" t="str" cm="1">
        <f t="array" ref="U481">_xlfn.IFS(Q481&lt;1970,"Old is Gold",Q481&lt;=1980,"80's Movies",Q481&lt;=2000,"90's Movies",Q481&lt;=2020,"Mid Rang",Q481&gt;2020,"Latest")</f>
        <v>Latest</v>
      </c>
      <c r="V481" t="s">
        <v>1663</v>
      </c>
    </row>
    <row r="482" spans="1:22" x14ac:dyDescent="0.3">
      <c r="A482" t="s">
        <v>1664</v>
      </c>
      <c r="B482" t="s">
        <v>1665</v>
      </c>
      <c r="C482" t="s">
        <v>1665</v>
      </c>
      <c r="D482" s="6">
        <v>141</v>
      </c>
      <c r="E482" s="6" t="str">
        <f t="shared" si="42"/>
        <v>Long</v>
      </c>
      <c r="F482" s="4">
        <f t="shared" si="43"/>
        <v>2.35</v>
      </c>
      <c r="G482" s="8" t="s">
        <v>10891</v>
      </c>
      <c r="H482" t="s">
        <v>190</v>
      </c>
      <c r="I482" t="s">
        <v>10895</v>
      </c>
      <c r="J482">
        <v>6.6</v>
      </c>
      <c r="K482" t="str">
        <f t="shared" si="44"/>
        <v>Average</v>
      </c>
      <c r="L482" s="10">
        <v>93568</v>
      </c>
      <c r="M482" s="10">
        <v>45000000</v>
      </c>
      <c r="N482" s="10">
        <v>195268056</v>
      </c>
      <c r="O482" s="6">
        <f t="shared" si="45"/>
        <v>150268056</v>
      </c>
      <c r="P482" s="10" t="str" cm="1">
        <f t="array" ref="P482">_xlfn.IFS(O482&lt;=0,"Flop",O482&lt;10000000,"Hit",O482&lt;=100000000,"Superhit",O482&gt;100000000,"Blockbuster")</f>
        <v>Blockbuster</v>
      </c>
      <c r="Q482">
        <v>1993</v>
      </c>
      <c r="S482" t="e">
        <f t="shared" si="46"/>
        <v>#VALUE!</v>
      </c>
      <c r="T482" s="12" t="str">
        <f t="shared" si="47"/>
        <v>1993</v>
      </c>
      <c r="U482" s="8" t="str" cm="1">
        <f t="array" ref="U482">_xlfn.IFS(Q482&lt;1970,"Old is Gold",Q482&lt;=1980,"80's Movies",Q482&lt;=2000,"90's Movies",Q482&lt;=2020,"Mid Rang",Q482&gt;2020,"Latest")</f>
        <v>90's Movies</v>
      </c>
      <c r="V482" t="s">
        <v>204</v>
      </c>
    </row>
    <row r="483" spans="1:22" x14ac:dyDescent="0.3">
      <c r="A483" t="s">
        <v>1666</v>
      </c>
      <c r="B483" t="s">
        <v>1667</v>
      </c>
      <c r="C483" t="s">
        <v>1667</v>
      </c>
      <c r="D483" s="6">
        <v>138</v>
      </c>
      <c r="E483" s="6" t="str">
        <f t="shared" si="42"/>
        <v>Long</v>
      </c>
      <c r="F483" s="4">
        <f t="shared" si="43"/>
        <v>2.2999999999999998</v>
      </c>
      <c r="G483" s="8" t="s">
        <v>10891</v>
      </c>
      <c r="H483" t="s">
        <v>190</v>
      </c>
      <c r="I483" t="s">
        <v>5170</v>
      </c>
      <c r="J483">
        <v>7.5</v>
      </c>
      <c r="K483" t="str">
        <f t="shared" si="44"/>
        <v>Good</v>
      </c>
      <c r="L483" s="10">
        <v>85199</v>
      </c>
      <c r="M483" s="10">
        <v>30000000</v>
      </c>
      <c r="N483" s="10">
        <v>135130999</v>
      </c>
      <c r="O483" s="6">
        <f t="shared" si="45"/>
        <v>105130999</v>
      </c>
      <c r="P483" s="10" t="str" cm="1">
        <f t="array" ref="P483">_xlfn.IFS(O483&lt;=0,"Flop",O483&lt;10000000,"Hit",O483&lt;=100000000,"Superhit",O483&gt;100000000,"Blockbuster")</f>
        <v>Blockbuster</v>
      </c>
      <c r="Q483" t="s">
        <v>1668</v>
      </c>
      <c r="R483">
        <v>24</v>
      </c>
      <c r="S483" t="str">
        <f t="shared" si="46"/>
        <v xml:space="preserve">November </v>
      </c>
      <c r="T483" s="12" t="str">
        <f t="shared" si="47"/>
        <v xml:space="preserve"> 1993</v>
      </c>
      <c r="U483" s="8" t="str" cm="1">
        <f t="array" ref="U483">_xlfn.IFS(Q483&lt;1970,"Old is Gold",Q483&lt;=1980,"80's Movies",Q483&lt;=2000,"90's Movies",Q483&lt;=2020,"Mid Rang",Q483&gt;2020,"Latest")</f>
        <v>Latest</v>
      </c>
      <c r="V483" t="s">
        <v>87</v>
      </c>
    </row>
    <row r="484" spans="1:22" x14ac:dyDescent="0.3">
      <c r="A484" t="s">
        <v>1669</v>
      </c>
      <c r="B484" t="s">
        <v>1670</v>
      </c>
      <c r="C484" t="s">
        <v>1670</v>
      </c>
      <c r="D484" s="6">
        <v>125</v>
      </c>
      <c r="E484" s="6" t="str">
        <f t="shared" si="42"/>
        <v>Long</v>
      </c>
      <c r="F484" s="4">
        <f t="shared" si="43"/>
        <v>2.0833333333333335</v>
      </c>
      <c r="G484" s="8" t="s">
        <v>190</v>
      </c>
      <c r="H484" t="s">
        <v>10899</v>
      </c>
      <c r="I484" t="s">
        <v>10899</v>
      </c>
      <c r="J484">
        <v>7.7</v>
      </c>
      <c r="K484" t="str">
        <f t="shared" si="44"/>
        <v>Good</v>
      </c>
      <c r="L484" s="10">
        <v>253332</v>
      </c>
      <c r="M484" s="10">
        <v>26000000</v>
      </c>
      <c r="N484" s="10">
        <v>206678440</v>
      </c>
      <c r="O484" s="6">
        <f t="shared" si="45"/>
        <v>180678440</v>
      </c>
      <c r="P484" s="10" t="str" cm="1">
        <f t="array" ref="P484">_xlfn.IFS(O484&lt;=0,"Flop",O484&lt;10000000,"Hit",O484&lt;=100000000,"Superhit",O484&gt;100000000,"Blockbuster")</f>
        <v>Blockbuster</v>
      </c>
      <c r="Q484" t="s">
        <v>1671</v>
      </c>
      <c r="R484">
        <v>14</v>
      </c>
      <c r="S484" t="str">
        <f t="shared" si="46"/>
        <v xml:space="preserve">December </v>
      </c>
      <c r="T484" s="12" t="str">
        <f t="shared" si="47"/>
        <v xml:space="preserve"> 1993</v>
      </c>
      <c r="U484" s="8" t="str" cm="1">
        <f t="array" ref="U484">_xlfn.IFS(Q484&lt;1970,"Old is Gold",Q484&lt;=1980,"80's Movies",Q484&lt;=2000,"90's Movies",Q484&lt;=2020,"Mid Rang",Q484&gt;2020,"Latest")</f>
        <v>Latest</v>
      </c>
      <c r="V484" t="s">
        <v>1422</v>
      </c>
    </row>
    <row r="485" spans="1:22" x14ac:dyDescent="0.3">
      <c r="A485" t="s">
        <v>1672</v>
      </c>
      <c r="B485" t="s">
        <v>1673</v>
      </c>
      <c r="C485" t="s">
        <v>1673</v>
      </c>
      <c r="D485" s="6">
        <v>121</v>
      </c>
      <c r="E485" s="6" t="str">
        <f t="shared" si="42"/>
        <v>Long</v>
      </c>
      <c r="F485" s="4">
        <f t="shared" si="43"/>
        <v>2.0166666666666666</v>
      </c>
      <c r="G485" s="8" t="s">
        <v>190</v>
      </c>
      <c r="H485" t="s">
        <v>10894</v>
      </c>
      <c r="I485" t="s">
        <v>10886</v>
      </c>
      <c r="J485">
        <v>7.5</v>
      </c>
      <c r="K485" t="str">
        <f t="shared" si="44"/>
        <v>Good</v>
      </c>
      <c r="L485" s="10">
        <v>93357</v>
      </c>
      <c r="M485" s="10">
        <v>7000000</v>
      </c>
      <c r="N485" s="10">
        <v>40185556</v>
      </c>
      <c r="O485" s="6">
        <f t="shared" si="45"/>
        <v>33185556</v>
      </c>
      <c r="P485" s="10" t="str" cm="1">
        <f t="array" ref="P485">_xlfn.IFS(O485&lt;=0,"Flop",O485&lt;10000000,"Hit",O485&lt;=100000000,"Superhit",O485&gt;100000000,"Blockbuster")</f>
        <v>Superhit</v>
      </c>
      <c r="Q485" t="s">
        <v>1674</v>
      </c>
      <c r="R485">
        <v>15</v>
      </c>
      <c r="S485" t="str">
        <f t="shared" si="46"/>
        <v xml:space="preserve">May </v>
      </c>
      <c r="T485" s="12" t="str">
        <f t="shared" si="47"/>
        <v xml:space="preserve"> 1993</v>
      </c>
      <c r="U485" s="8" t="str" cm="1">
        <f t="array" ref="U485">_xlfn.IFS(Q485&lt;1970,"Old is Gold",Q485&lt;=1980,"80's Movies",Q485&lt;=2000,"90's Movies",Q485&lt;=2020,"Mid Rang",Q485&gt;2020,"Latest")</f>
        <v>Latest</v>
      </c>
      <c r="V485" t="s">
        <v>1675</v>
      </c>
    </row>
    <row r="486" spans="1:22" x14ac:dyDescent="0.3">
      <c r="A486" t="s">
        <v>1676</v>
      </c>
      <c r="B486" t="s">
        <v>1677</v>
      </c>
      <c r="C486" t="s">
        <v>1677</v>
      </c>
      <c r="D486" s="6">
        <v>134</v>
      </c>
      <c r="E486" s="6" t="str">
        <f t="shared" si="42"/>
        <v>Long</v>
      </c>
      <c r="F486" s="4">
        <f t="shared" si="43"/>
        <v>2.2333333333333334</v>
      </c>
      <c r="G486" s="8" t="s">
        <v>190</v>
      </c>
      <c r="H486" t="s">
        <v>10886</v>
      </c>
      <c r="I486" t="s">
        <v>10899</v>
      </c>
      <c r="J486">
        <v>7.8</v>
      </c>
      <c r="K486" t="str">
        <f t="shared" si="44"/>
        <v>Good</v>
      </c>
      <c r="L486" s="10">
        <v>81400</v>
      </c>
      <c r="M486" s="10">
        <v>15000000</v>
      </c>
      <c r="N486" s="10">
        <v>23237911</v>
      </c>
      <c r="O486" s="6">
        <f t="shared" si="45"/>
        <v>8237911</v>
      </c>
      <c r="P486" s="10" t="str" cm="1">
        <f t="array" ref="P486">_xlfn.IFS(O486&lt;=0,"Flop",O486&lt;10000000,"Hit",O486&lt;=100000000,"Superhit",O486&gt;100000000,"Blockbuster")</f>
        <v>Hit</v>
      </c>
      <c r="Q486" t="s">
        <v>1678</v>
      </c>
      <c r="R486">
        <v>25</v>
      </c>
      <c r="S486" t="str">
        <f t="shared" si="46"/>
        <v xml:space="preserve">October </v>
      </c>
      <c r="T486" s="12" t="str">
        <f t="shared" si="47"/>
        <v xml:space="preserve"> 1993</v>
      </c>
      <c r="U486" s="8" t="str" cm="1">
        <f t="array" ref="U486">_xlfn.IFS(Q486&lt;1970,"Old is Gold",Q486&lt;=1980,"80's Movies",Q486&lt;=2000,"90's Movies",Q486&lt;=2020,"Mid Rang",Q486&gt;2020,"Latest")</f>
        <v>Latest</v>
      </c>
      <c r="V486" t="s">
        <v>1679</v>
      </c>
    </row>
    <row r="487" spans="1:22" x14ac:dyDescent="0.3">
      <c r="A487" t="s">
        <v>1680</v>
      </c>
      <c r="B487" t="s">
        <v>1681</v>
      </c>
      <c r="C487" t="s">
        <v>1681</v>
      </c>
      <c r="D487" s="6">
        <v>104</v>
      </c>
      <c r="E487" s="6" t="str">
        <f t="shared" si="42"/>
        <v>Medium</v>
      </c>
      <c r="F487" s="4">
        <f t="shared" si="43"/>
        <v>1.7333333333333334</v>
      </c>
      <c r="G487" s="8" t="s">
        <v>10887</v>
      </c>
      <c r="H487" t="s">
        <v>172</v>
      </c>
      <c r="I487" t="s">
        <v>10893</v>
      </c>
      <c r="J487">
        <v>6.7</v>
      </c>
      <c r="K487" t="str">
        <f t="shared" si="44"/>
        <v>Average</v>
      </c>
      <c r="L487" s="10">
        <v>133661</v>
      </c>
      <c r="M487" s="10">
        <v>20000000</v>
      </c>
      <c r="N487" s="10">
        <v>35739755</v>
      </c>
      <c r="O487" s="6">
        <f t="shared" si="45"/>
        <v>15739755</v>
      </c>
      <c r="P487" s="10" t="str" cm="1">
        <f t="array" ref="P487">_xlfn.IFS(O487&lt;=0,"Flop",O487&lt;10000000,"Hit",O487&lt;=100000000,"Superhit",O487&gt;100000000,"Blockbuster")</f>
        <v>Superhit</v>
      </c>
      <c r="Q487" t="s">
        <v>1682</v>
      </c>
      <c r="R487">
        <v>28</v>
      </c>
      <c r="S487" t="str">
        <f t="shared" si="46"/>
        <v xml:space="preserve">July </v>
      </c>
      <c r="T487" s="12" t="str">
        <f t="shared" si="47"/>
        <v xml:space="preserve"> 1993</v>
      </c>
      <c r="U487" s="8" t="str" cm="1">
        <f t="array" ref="U487">_xlfn.IFS(Q487&lt;1970,"Old is Gold",Q487&lt;=1980,"80's Movies",Q487&lt;=2000,"90's Movies",Q487&lt;=2020,"Mid Rang",Q487&gt;2020,"Latest")</f>
        <v>Latest</v>
      </c>
      <c r="V487" t="s">
        <v>152</v>
      </c>
    </row>
    <row r="488" spans="1:22" x14ac:dyDescent="0.3">
      <c r="A488" t="s">
        <v>1683</v>
      </c>
      <c r="B488" t="s">
        <v>1684</v>
      </c>
      <c r="C488" t="s">
        <v>1684</v>
      </c>
      <c r="D488" s="6">
        <v>104</v>
      </c>
      <c r="E488" s="6" t="str">
        <f t="shared" si="42"/>
        <v>Medium</v>
      </c>
      <c r="F488" s="4">
        <f t="shared" si="43"/>
        <v>1.7333333333333334</v>
      </c>
      <c r="G488" s="8" t="s">
        <v>7406</v>
      </c>
      <c r="H488" t="s">
        <v>10891</v>
      </c>
      <c r="I488" t="s">
        <v>10890</v>
      </c>
      <c r="J488">
        <v>4.0999999999999996</v>
      </c>
      <c r="K488" t="str">
        <f t="shared" si="44"/>
        <v>Poor</v>
      </c>
      <c r="L488" s="10">
        <v>53005</v>
      </c>
      <c r="M488" s="10">
        <v>22000000</v>
      </c>
      <c r="N488" s="10">
        <v>10696210</v>
      </c>
      <c r="O488" s="6">
        <f t="shared" si="45"/>
        <v>-11303790</v>
      </c>
      <c r="P488" s="10" t="str" cm="1">
        <f t="array" ref="P488">_xlfn.IFS(O488&lt;=0,"Flop",O488&lt;10000000,"Hit",O488&lt;=100000000,"Superhit",O488&gt;100000000,"Blockbuster")</f>
        <v>Flop</v>
      </c>
      <c r="Q488" t="s">
        <v>1685</v>
      </c>
      <c r="R488">
        <v>1</v>
      </c>
      <c r="S488" t="str">
        <f t="shared" si="46"/>
        <v xml:space="preserve">May </v>
      </c>
      <c r="T488" s="12" t="str">
        <f t="shared" si="47"/>
        <v xml:space="preserve"> 1993</v>
      </c>
      <c r="U488" s="8" t="str" cm="1">
        <f t="array" ref="U488">_xlfn.IFS(Q488&lt;1970,"Old is Gold",Q488&lt;=1980,"80's Movies",Q488&lt;=2000,"90's Movies",Q488&lt;=2020,"Mid Rang",Q488&gt;2020,"Latest")</f>
        <v>Latest</v>
      </c>
      <c r="V488" t="s">
        <v>1686</v>
      </c>
    </row>
    <row r="489" spans="1:22" x14ac:dyDescent="0.3">
      <c r="A489" t="s">
        <v>1687</v>
      </c>
      <c r="B489" t="s">
        <v>1688</v>
      </c>
      <c r="C489" t="s">
        <v>1688</v>
      </c>
      <c r="D489" s="6">
        <v>101</v>
      </c>
      <c r="E489" s="6" t="str">
        <f t="shared" si="42"/>
        <v>Medium</v>
      </c>
      <c r="F489" s="4">
        <f t="shared" si="43"/>
        <v>1.6833333333333333</v>
      </c>
      <c r="G489" s="8" t="s">
        <v>172</v>
      </c>
      <c r="H489" t="s">
        <v>190</v>
      </c>
      <c r="I489" t="s">
        <v>10892</v>
      </c>
      <c r="J489">
        <v>7.8</v>
      </c>
      <c r="K489" t="str">
        <f t="shared" si="44"/>
        <v>Good</v>
      </c>
      <c r="L489" s="10">
        <v>99732</v>
      </c>
      <c r="M489" s="10">
        <v>7000000</v>
      </c>
      <c r="N489" s="10">
        <v>34348443</v>
      </c>
      <c r="O489" s="6">
        <f t="shared" si="45"/>
        <v>27348443</v>
      </c>
      <c r="P489" s="10" t="str" cm="1">
        <f t="array" ref="P489">_xlfn.IFS(O489&lt;=0,"Flop",O489&lt;10000000,"Hit",O489&lt;=100000000,"Superhit",O489&gt;100000000,"Blockbuster")</f>
        <v>Superhit</v>
      </c>
      <c r="Q489" t="s">
        <v>1689</v>
      </c>
      <c r="R489">
        <v>7</v>
      </c>
      <c r="S489" t="str">
        <f t="shared" si="46"/>
        <v xml:space="preserve">April </v>
      </c>
      <c r="T489" s="12" t="str">
        <f t="shared" si="47"/>
        <v xml:space="preserve"> 1993</v>
      </c>
      <c r="U489" s="8" t="str" cm="1">
        <f t="array" ref="U489">_xlfn.IFS(Q489&lt;1970,"Old is Gold",Q489&lt;=1980,"80's Movies",Q489&lt;=2000,"90's Movies",Q489&lt;=2020,"Mid Rang",Q489&gt;2020,"Latest")</f>
        <v>Latest</v>
      </c>
      <c r="V489" t="s">
        <v>1690</v>
      </c>
    </row>
    <row r="490" spans="1:22" x14ac:dyDescent="0.3">
      <c r="A490" t="s">
        <v>1691</v>
      </c>
      <c r="B490" t="s">
        <v>1692</v>
      </c>
      <c r="C490" t="s">
        <v>1692</v>
      </c>
      <c r="D490" s="6">
        <v>195</v>
      </c>
      <c r="E490" s="6" t="str">
        <f t="shared" si="42"/>
        <v>Long</v>
      </c>
      <c r="F490" s="4">
        <f t="shared" si="43"/>
        <v>3.25</v>
      </c>
      <c r="G490" s="8" t="s">
        <v>10889</v>
      </c>
      <c r="H490" t="s">
        <v>190</v>
      </c>
      <c r="I490" t="s">
        <v>10896</v>
      </c>
      <c r="J490">
        <v>9</v>
      </c>
      <c r="K490" t="str">
        <f t="shared" si="44"/>
        <v>Excellent</v>
      </c>
      <c r="L490" s="10">
        <v>1416181</v>
      </c>
      <c r="M490" s="10">
        <v>22000000</v>
      </c>
      <c r="N490" s="10">
        <v>322161245</v>
      </c>
      <c r="O490" s="6">
        <f t="shared" si="45"/>
        <v>300161245</v>
      </c>
      <c r="P490" s="10" t="str" cm="1">
        <f t="array" ref="P490">_xlfn.IFS(O490&lt;=0,"Flop",O490&lt;10000000,"Hit",O490&lt;=100000000,"Superhit",O490&gt;100000000,"Blockbuster")</f>
        <v>Blockbuster</v>
      </c>
      <c r="Q490" t="s">
        <v>1693</v>
      </c>
      <c r="R490">
        <v>30</v>
      </c>
      <c r="S490" t="str">
        <f t="shared" si="46"/>
        <v xml:space="preserve">November </v>
      </c>
      <c r="T490" s="12" t="str">
        <f t="shared" si="47"/>
        <v xml:space="preserve"> 1993</v>
      </c>
      <c r="U490" s="8" t="str" cm="1">
        <f t="array" ref="U490">_xlfn.IFS(Q490&lt;1970,"Old is Gold",Q490&lt;=1980,"80's Movies",Q490&lt;=2000,"90's Movies",Q490&lt;=2020,"Mid Rang",Q490&gt;2020,"Latest")</f>
        <v>Latest</v>
      </c>
      <c r="V490" t="s">
        <v>183</v>
      </c>
    </row>
    <row r="491" spans="1:22" x14ac:dyDescent="0.3">
      <c r="A491" t="s">
        <v>1694</v>
      </c>
      <c r="B491" t="s">
        <v>1695</v>
      </c>
      <c r="C491" t="s">
        <v>1695</v>
      </c>
      <c r="D491" s="6">
        <v>107</v>
      </c>
      <c r="E491" s="6" t="str">
        <f t="shared" si="42"/>
        <v>Medium</v>
      </c>
      <c r="F491" s="4">
        <f t="shared" si="43"/>
        <v>1.7833333333333334</v>
      </c>
      <c r="G491" s="8" t="s">
        <v>172</v>
      </c>
      <c r="H491" t="s">
        <v>10892</v>
      </c>
      <c r="I491" t="s">
        <v>10894</v>
      </c>
      <c r="J491">
        <v>5.7</v>
      </c>
      <c r="K491" t="str">
        <f t="shared" si="44"/>
        <v>Poor</v>
      </c>
      <c r="L491" s="10">
        <v>57260</v>
      </c>
      <c r="M491" s="10">
        <v>38000000</v>
      </c>
      <c r="N491" s="10">
        <v>57319029</v>
      </c>
      <c r="O491" s="6">
        <f t="shared" si="45"/>
        <v>19319029</v>
      </c>
      <c r="P491" s="10" t="str" cm="1">
        <f t="array" ref="P491">_xlfn.IFS(O491&lt;=0,"Flop",O491&lt;10000000,"Hit",O491&lt;=100000000,"Superhit",O491&gt;100000000,"Blockbuster")</f>
        <v>Superhit</v>
      </c>
      <c r="Q491" t="s">
        <v>1696</v>
      </c>
      <c r="R491">
        <v>10</v>
      </c>
      <c r="S491" t="str">
        <f t="shared" si="46"/>
        <v xml:space="preserve">December </v>
      </c>
      <c r="T491" s="12" t="str">
        <f t="shared" si="47"/>
        <v xml:space="preserve"> 1993</v>
      </c>
      <c r="U491" s="8" t="str" cm="1">
        <f t="array" ref="U491">_xlfn.IFS(Q491&lt;1970,"Old is Gold",Q491&lt;=1980,"80's Movies",Q491&lt;=2000,"90's Movies",Q491&lt;=2020,"Mid Rang",Q491&gt;2020,"Latest")</f>
        <v>Latest</v>
      </c>
      <c r="V491" t="s">
        <v>1697</v>
      </c>
    </row>
    <row r="492" spans="1:22" x14ac:dyDescent="0.3">
      <c r="A492" t="s">
        <v>1698</v>
      </c>
      <c r="B492" t="s">
        <v>1699</v>
      </c>
      <c r="C492" t="s">
        <v>1699</v>
      </c>
      <c r="D492" s="6">
        <v>105</v>
      </c>
      <c r="E492" s="6" t="str">
        <f t="shared" si="42"/>
        <v>Medium</v>
      </c>
      <c r="F492" s="4">
        <f t="shared" si="43"/>
        <v>1.75</v>
      </c>
      <c r="G492" s="8" t="s">
        <v>172</v>
      </c>
      <c r="H492" t="s">
        <v>190</v>
      </c>
      <c r="I492" t="s">
        <v>10886</v>
      </c>
      <c r="J492">
        <v>6.8</v>
      </c>
      <c r="K492" t="str">
        <f t="shared" si="44"/>
        <v>Average</v>
      </c>
      <c r="L492" s="10">
        <v>186527</v>
      </c>
      <c r="M492" s="10">
        <v>21000000</v>
      </c>
      <c r="N492" s="10">
        <v>227927165</v>
      </c>
      <c r="O492" s="6">
        <f t="shared" si="45"/>
        <v>206927165</v>
      </c>
      <c r="P492" s="10" t="str" cm="1">
        <f t="array" ref="P492">_xlfn.IFS(O492&lt;=0,"Flop",O492&lt;10000000,"Hit",O492&lt;=100000000,"Superhit",O492&gt;100000000,"Blockbuster")</f>
        <v>Blockbuster</v>
      </c>
      <c r="Q492" t="s">
        <v>1700</v>
      </c>
      <c r="R492">
        <v>25</v>
      </c>
      <c r="S492" t="str">
        <f t="shared" si="46"/>
        <v xml:space="preserve">June </v>
      </c>
      <c r="T492" s="12" t="str">
        <f t="shared" si="47"/>
        <v xml:space="preserve"> 1993</v>
      </c>
      <c r="U492" s="8" t="str" cm="1">
        <f t="array" ref="U492">_xlfn.IFS(Q492&lt;1970,"Old is Gold",Q492&lt;=1980,"80's Movies",Q492&lt;=2000,"90's Movies",Q492&lt;=2020,"Mid Rang",Q492&gt;2020,"Latest")</f>
        <v>Latest</v>
      </c>
      <c r="V492" t="s">
        <v>1701</v>
      </c>
    </row>
    <row r="493" spans="1:22" x14ac:dyDescent="0.3">
      <c r="A493" t="s">
        <v>1702</v>
      </c>
      <c r="B493" t="s">
        <v>1703</v>
      </c>
      <c r="C493" t="s">
        <v>1703</v>
      </c>
      <c r="D493" s="6">
        <v>104</v>
      </c>
      <c r="E493" s="6" t="str">
        <f t="shared" si="42"/>
        <v>Medium</v>
      </c>
      <c r="F493" s="4">
        <f t="shared" si="43"/>
        <v>1.7333333333333334</v>
      </c>
      <c r="G493" s="8" t="s">
        <v>10887</v>
      </c>
      <c r="H493" t="s">
        <v>172</v>
      </c>
      <c r="I493" t="s">
        <v>10892</v>
      </c>
      <c r="J493">
        <v>4.0999999999999996</v>
      </c>
      <c r="K493" t="str">
        <f t="shared" si="44"/>
        <v>Poor</v>
      </c>
      <c r="L493" s="10">
        <v>61782</v>
      </c>
      <c r="M493" s="10">
        <v>48000000</v>
      </c>
      <c r="N493" s="10">
        <v>20915465</v>
      </c>
      <c r="O493" s="6">
        <f t="shared" si="45"/>
        <v>-27084535</v>
      </c>
      <c r="P493" s="10" t="str" cm="1">
        <f t="array" ref="P493">_xlfn.IFS(O493&lt;=0,"Flop",O493&lt;10000000,"Hit",O493&lt;=100000000,"Superhit",O493&gt;100000000,"Blockbuster")</f>
        <v>Flop</v>
      </c>
      <c r="Q493" t="s">
        <v>1704</v>
      </c>
      <c r="R493">
        <v>28</v>
      </c>
      <c r="S493" t="str">
        <f t="shared" si="46"/>
        <v xml:space="preserve">May </v>
      </c>
      <c r="T493" s="12" t="str">
        <f t="shared" si="47"/>
        <v xml:space="preserve"> 1993</v>
      </c>
      <c r="U493" s="8" t="str" cm="1">
        <f t="array" ref="U493">_xlfn.IFS(Q493&lt;1970,"Old is Gold",Q493&lt;=1980,"80's Movies",Q493&lt;=2000,"90's Movies",Q493&lt;=2020,"Mid Rang",Q493&gt;2020,"Latest")</f>
        <v>Latest</v>
      </c>
      <c r="V493" t="s">
        <v>1705</v>
      </c>
    </row>
    <row r="494" spans="1:22" x14ac:dyDescent="0.3">
      <c r="A494" t="s">
        <v>1706</v>
      </c>
      <c r="B494" t="s">
        <v>1707</v>
      </c>
      <c r="C494" t="s">
        <v>1707</v>
      </c>
      <c r="D494" s="6">
        <v>105</v>
      </c>
      <c r="E494" s="6" t="str">
        <f t="shared" si="42"/>
        <v>Medium</v>
      </c>
      <c r="F494" s="4">
        <f t="shared" si="43"/>
        <v>1.75</v>
      </c>
      <c r="G494" s="8" t="s">
        <v>7406</v>
      </c>
      <c r="H494" t="s">
        <v>10887</v>
      </c>
      <c r="I494" t="s">
        <v>10886</v>
      </c>
      <c r="J494">
        <v>6.4</v>
      </c>
      <c r="K494" t="str">
        <f t="shared" si="44"/>
        <v>Average</v>
      </c>
      <c r="L494" s="10">
        <v>58075</v>
      </c>
      <c r="M494" s="10">
        <v>30000000</v>
      </c>
      <c r="N494" s="10">
        <v>53898845</v>
      </c>
      <c r="O494" s="6">
        <f t="shared" si="45"/>
        <v>23898845</v>
      </c>
      <c r="P494" s="10" t="str" cm="1">
        <f t="array" ref="P494">_xlfn.IFS(O494&lt;=0,"Flop",O494&lt;10000000,"Hit",O494&lt;=100000000,"Superhit",O494&gt;100000000,"Blockbuster")</f>
        <v>Superhit</v>
      </c>
      <c r="Q494" t="s">
        <v>1708</v>
      </c>
      <c r="R494">
        <v>12</v>
      </c>
      <c r="S494" t="str">
        <f t="shared" si="46"/>
        <v xml:space="preserve">November </v>
      </c>
      <c r="T494" s="12" t="str">
        <f t="shared" si="47"/>
        <v xml:space="preserve"> 1993</v>
      </c>
      <c r="U494" s="8" t="str" cm="1">
        <f t="array" ref="U494">_xlfn.IFS(Q494&lt;1970,"Old is Gold",Q494&lt;=1980,"80's Movies",Q494&lt;=2000,"90's Movies",Q494&lt;=2020,"Mid Rang",Q494&gt;2020,"Latest")</f>
        <v>Latest</v>
      </c>
      <c r="V494" t="s">
        <v>1130</v>
      </c>
    </row>
    <row r="495" spans="1:22" x14ac:dyDescent="0.3">
      <c r="A495" t="s">
        <v>1709</v>
      </c>
      <c r="B495" t="s">
        <v>1710</v>
      </c>
      <c r="C495" t="s">
        <v>1710</v>
      </c>
      <c r="D495" s="6">
        <v>130</v>
      </c>
      <c r="E495" s="6" t="str">
        <f t="shared" si="42"/>
        <v>Long</v>
      </c>
      <c r="F495" s="4">
        <f t="shared" si="43"/>
        <v>2.1666666666666665</v>
      </c>
      <c r="G495" s="8" t="s">
        <v>10889</v>
      </c>
      <c r="H495" t="s">
        <v>190</v>
      </c>
      <c r="I495" t="s">
        <v>10896</v>
      </c>
      <c r="J495">
        <v>7.8</v>
      </c>
      <c r="K495" t="str">
        <f t="shared" si="44"/>
        <v>Good</v>
      </c>
      <c r="L495" s="10">
        <v>160790</v>
      </c>
      <c r="M495" s="10">
        <v>25000000</v>
      </c>
      <c r="N495" s="10">
        <v>56505065</v>
      </c>
      <c r="O495" s="6">
        <f t="shared" si="45"/>
        <v>31505065</v>
      </c>
      <c r="P495" s="10" t="str" cm="1">
        <f t="array" ref="P495">_xlfn.IFS(O495&lt;=0,"Flop",O495&lt;10000000,"Hit",O495&lt;=100000000,"Superhit",O495&gt;100000000,"Blockbuster")</f>
        <v>Superhit</v>
      </c>
      <c r="Q495" t="s">
        <v>1574</v>
      </c>
      <c r="R495">
        <v>25</v>
      </c>
      <c r="S495" t="str">
        <f t="shared" si="46"/>
        <v xml:space="preserve">December </v>
      </c>
      <c r="T495" s="12" t="str">
        <f t="shared" si="47"/>
        <v xml:space="preserve"> 1993</v>
      </c>
      <c r="U495" s="8" t="str" cm="1">
        <f t="array" ref="U495">_xlfn.IFS(Q495&lt;1970,"Old is Gold",Q495&lt;=1980,"80's Movies",Q495&lt;=2000,"90's Movies",Q495&lt;=2020,"Mid Rang",Q495&gt;2020,"Latest")</f>
        <v>Latest</v>
      </c>
      <c r="V495" t="s">
        <v>1711</v>
      </c>
    </row>
    <row r="496" spans="1:22" x14ac:dyDescent="0.3">
      <c r="A496" t="s">
        <v>1712</v>
      </c>
      <c r="B496" t="s">
        <v>1713</v>
      </c>
      <c r="C496" t="s">
        <v>1713</v>
      </c>
      <c r="D496" s="6">
        <v>119</v>
      </c>
      <c r="E496" s="6" t="str">
        <f t="shared" si="42"/>
        <v>Medium</v>
      </c>
      <c r="F496" s="4">
        <f t="shared" si="43"/>
        <v>1.9833333333333334</v>
      </c>
      <c r="G496" s="8" t="s">
        <v>10891</v>
      </c>
      <c r="H496" t="s">
        <v>190</v>
      </c>
      <c r="I496" t="s">
        <v>10886</v>
      </c>
      <c r="J496">
        <v>7.9</v>
      </c>
      <c r="K496" t="str">
        <f t="shared" si="44"/>
        <v>Good</v>
      </c>
      <c r="L496" s="10">
        <v>237840</v>
      </c>
      <c r="M496" s="10">
        <v>13000000</v>
      </c>
      <c r="N496" s="10">
        <v>13088850</v>
      </c>
      <c r="O496" s="6">
        <f t="shared" si="45"/>
        <v>88850</v>
      </c>
      <c r="P496" s="10" t="str" cm="1">
        <f t="array" ref="P496">_xlfn.IFS(O496&lt;=0,"Flop",O496&lt;10000000,"Hit",O496&lt;=100000000,"Superhit",O496&gt;100000000,"Blockbuster")</f>
        <v>Hit</v>
      </c>
      <c r="Q496" t="s">
        <v>1714</v>
      </c>
      <c r="R496">
        <v>8</v>
      </c>
      <c r="S496" t="str">
        <f t="shared" si="46"/>
        <v xml:space="preserve">September </v>
      </c>
      <c r="T496" s="12" t="str">
        <f t="shared" si="47"/>
        <v xml:space="preserve"> 1993</v>
      </c>
      <c r="U496" s="8" t="str" cm="1">
        <f t="array" ref="U496">_xlfn.IFS(Q496&lt;1970,"Old is Gold",Q496&lt;=1980,"80's Movies",Q496&lt;=2000,"90's Movies",Q496&lt;=2020,"Mid Rang",Q496&gt;2020,"Latest")</f>
        <v>Latest</v>
      </c>
      <c r="V496" t="s">
        <v>900</v>
      </c>
    </row>
    <row r="497" spans="1:22" x14ac:dyDescent="0.3">
      <c r="A497" t="s">
        <v>1715</v>
      </c>
      <c r="B497" t="s">
        <v>1716</v>
      </c>
      <c r="C497" t="s">
        <v>1716</v>
      </c>
      <c r="D497" s="6">
        <v>95</v>
      </c>
      <c r="E497" s="6" t="str">
        <f t="shared" si="42"/>
        <v>Medium</v>
      </c>
      <c r="F497" s="4">
        <f t="shared" si="43"/>
        <v>1.5833333333333333</v>
      </c>
      <c r="G497" s="8" t="s">
        <v>172</v>
      </c>
      <c r="H497" t="s">
        <v>10894</v>
      </c>
      <c r="I497" t="s">
        <v>10899</v>
      </c>
      <c r="J497">
        <v>6.2</v>
      </c>
      <c r="K497" t="str">
        <f t="shared" si="44"/>
        <v>Average</v>
      </c>
      <c r="L497" s="10">
        <v>86805</v>
      </c>
      <c r="M497" s="10">
        <v>40000000</v>
      </c>
      <c r="N497" s="10">
        <v>48198019</v>
      </c>
      <c r="O497" s="6">
        <f t="shared" si="45"/>
        <v>8198019</v>
      </c>
      <c r="P497" s="10" t="str" cm="1">
        <f t="array" ref="P497">_xlfn.IFS(O497&lt;=0,"Flop",O497&lt;10000000,"Hit",O497&lt;=100000000,"Superhit",O497&gt;100000000,"Blockbuster")</f>
        <v>Hit</v>
      </c>
      <c r="Q497" t="s">
        <v>1696</v>
      </c>
      <c r="R497">
        <v>10</v>
      </c>
      <c r="S497" t="str">
        <f t="shared" si="46"/>
        <v xml:space="preserve">December </v>
      </c>
      <c r="T497" s="12" t="str">
        <f t="shared" si="47"/>
        <v xml:space="preserve"> 1993</v>
      </c>
      <c r="U497" s="8" t="str" cm="1">
        <f t="array" ref="U497">_xlfn.IFS(Q497&lt;1970,"Old is Gold",Q497&lt;=1980,"80's Movies",Q497&lt;=2000,"90's Movies",Q497&lt;=2020,"Mid Rang",Q497&gt;2020,"Latest")</f>
        <v>Latest</v>
      </c>
      <c r="V497" t="s">
        <v>1717</v>
      </c>
    </row>
    <row r="498" spans="1:22" x14ac:dyDescent="0.3">
      <c r="A498" t="s">
        <v>1718</v>
      </c>
      <c r="B498" t="s">
        <v>1719</v>
      </c>
      <c r="C498" t="s">
        <v>1719</v>
      </c>
      <c r="D498" s="6">
        <v>118</v>
      </c>
      <c r="E498" s="6" t="str">
        <f t="shared" si="42"/>
        <v>Medium</v>
      </c>
      <c r="F498" s="4">
        <f t="shared" si="43"/>
        <v>1.9666666666666666</v>
      </c>
      <c r="G498" s="8" t="s">
        <v>190</v>
      </c>
      <c r="H498" t="s">
        <v>10899</v>
      </c>
      <c r="I498" t="s">
        <v>10899</v>
      </c>
      <c r="J498">
        <v>7.7</v>
      </c>
      <c r="K498" t="str">
        <f t="shared" si="44"/>
        <v>Good</v>
      </c>
      <c r="L498" s="10">
        <v>249091</v>
      </c>
      <c r="M498" s="10">
        <v>11000000</v>
      </c>
      <c r="N498" s="10">
        <v>10032765</v>
      </c>
      <c r="O498" s="6">
        <f t="shared" si="45"/>
        <v>-967235</v>
      </c>
      <c r="P498" s="10" t="str" cm="1">
        <f t="array" ref="P498">_xlfn.IFS(O498&lt;=0,"Flop",O498&lt;10000000,"Hit",O498&lt;=100000000,"Superhit",O498&gt;100000000,"Blockbuster")</f>
        <v>Flop</v>
      </c>
      <c r="Q498" s="1">
        <v>34243</v>
      </c>
      <c r="R498" s="1"/>
      <c r="S498" t="e">
        <f t="shared" si="46"/>
        <v>#VALUE!</v>
      </c>
      <c r="T498" s="12" t="str">
        <f t="shared" si="47"/>
        <v>34243</v>
      </c>
      <c r="U498" s="8" t="str" cm="1">
        <f t="array" ref="U498">_xlfn.IFS(Q498&lt;1970,"Old is Gold",Q498&lt;=1980,"80's Movies",Q498&lt;=2000,"90's Movies",Q498&lt;=2020,"Mid Rang",Q498&gt;2020,"Latest")</f>
        <v>Latest</v>
      </c>
      <c r="V498" t="s">
        <v>1720</v>
      </c>
    </row>
    <row r="499" spans="1:22" x14ac:dyDescent="0.3">
      <c r="A499" t="s">
        <v>1721</v>
      </c>
      <c r="B499" t="s">
        <v>1722</v>
      </c>
      <c r="C499" t="s">
        <v>1722</v>
      </c>
      <c r="D499" s="6">
        <v>86</v>
      </c>
      <c r="E499" s="6" t="str">
        <f t="shared" si="42"/>
        <v>Short</v>
      </c>
      <c r="F499" s="4">
        <f t="shared" si="43"/>
        <v>1.4333333333333333</v>
      </c>
      <c r="G499" s="8" t="s">
        <v>172</v>
      </c>
      <c r="H499" t="s">
        <v>10899</v>
      </c>
      <c r="I499" t="s">
        <v>10899</v>
      </c>
      <c r="J499">
        <v>6.9</v>
      </c>
      <c r="K499" t="str">
        <f t="shared" si="44"/>
        <v>Average</v>
      </c>
      <c r="L499" s="10">
        <v>318316</v>
      </c>
      <c r="M499" s="10">
        <v>15000000</v>
      </c>
      <c r="N499" s="10">
        <v>107217396</v>
      </c>
      <c r="O499" s="6">
        <f t="shared" si="45"/>
        <v>92217396</v>
      </c>
      <c r="P499" s="10" t="str" cm="1">
        <f t="array" ref="P499">_xlfn.IFS(O499&lt;=0,"Flop",O499&lt;10000000,"Hit",O499&lt;=100000000,"Superhit",O499&gt;100000000,"Blockbuster")</f>
        <v>Superhit</v>
      </c>
      <c r="Q499" t="s">
        <v>1723</v>
      </c>
      <c r="R499">
        <v>4</v>
      </c>
      <c r="S499" t="str">
        <f t="shared" si="46"/>
        <v xml:space="preserve">February </v>
      </c>
      <c r="T499" s="12" t="str">
        <f t="shared" si="47"/>
        <v xml:space="preserve"> 1994</v>
      </c>
      <c r="U499" s="8" t="str" cm="1">
        <f t="array" ref="U499">_xlfn.IFS(Q499&lt;1970,"Old is Gold",Q499&lt;=1980,"80's Movies",Q499&lt;=2000,"90's Movies",Q499&lt;=2020,"Mid Rang",Q499&gt;2020,"Latest")</f>
        <v>Latest</v>
      </c>
      <c r="V499" t="s">
        <v>1724</v>
      </c>
    </row>
    <row r="500" spans="1:22" x14ac:dyDescent="0.3">
      <c r="A500" t="s">
        <v>1725</v>
      </c>
      <c r="B500" t="s">
        <v>1726</v>
      </c>
      <c r="C500" t="s">
        <v>1726</v>
      </c>
      <c r="D500" s="6">
        <v>99</v>
      </c>
      <c r="E500" s="6" t="str">
        <f t="shared" si="42"/>
        <v>Medium</v>
      </c>
      <c r="F500" s="4">
        <f t="shared" si="43"/>
        <v>1.65</v>
      </c>
      <c r="G500" s="8" t="s">
        <v>10887</v>
      </c>
      <c r="H500" t="s">
        <v>172</v>
      </c>
      <c r="I500" t="s">
        <v>10891</v>
      </c>
      <c r="J500">
        <v>6.2</v>
      </c>
      <c r="K500" t="str">
        <f t="shared" si="44"/>
        <v>Average</v>
      </c>
      <c r="L500" s="10">
        <v>54356</v>
      </c>
      <c r="M500" s="10">
        <v>48000000</v>
      </c>
      <c r="N500" s="10">
        <v>16827402</v>
      </c>
      <c r="O500" s="6">
        <f t="shared" si="45"/>
        <v>-31172598</v>
      </c>
      <c r="P500" s="10" t="str" cm="1">
        <f t="array" ref="P500">_xlfn.IFS(O500&lt;=0,"Flop",O500&lt;10000000,"Hit",O500&lt;=100000000,"Superhit",O500&gt;100000000,"Blockbuster")</f>
        <v>Flop</v>
      </c>
      <c r="Q500">
        <v>1994</v>
      </c>
      <c r="S500" t="e">
        <f t="shared" si="46"/>
        <v>#VALUE!</v>
      </c>
      <c r="T500" s="12" t="str">
        <f t="shared" si="47"/>
        <v>1994</v>
      </c>
      <c r="U500" s="8" t="str" cm="1">
        <f t="array" ref="U500">_xlfn.IFS(Q500&lt;1970,"Old is Gold",Q500&lt;=1980,"80's Movies",Q500&lt;=2000,"90's Movies",Q500&lt;=2020,"Mid Rang",Q500&gt;2020,"Latest")</f>
        <v>90's Movies</v>
      </c>
      <c r="V500" t="s">
        <v>1727</v>
      </c>
    </row>
    <row r="501" spans="1:22" x14ac:dyDescent="0.3">
      <c r="A501" t="s">
        <v>1728</v>
      </c>
      <c r="B501" t="s">
        <v>1729</v>
      </c>
      <c r="C501" t="s">
        <v>1729</v>
      </c>
      <c r="D501" s="6">
        <v>104</v>
      </c>
      <c r="E501" s="6" t="str">
        <f t="shared" si="42"/>
        <v>Medium</v>
      </c>
      <c r="F501" s="4">
        <f t="shared" si="43"/>
        <v>1.7333333333333334</v>
      </c>
      <c r="G501" s="8" t="s">
        <v>7406</v>
      </c>
      <c r="H501" t="s">
        <v>172</v>
      </c>
      <c r="I501" t="s">
        <v>10891</v>
      </c>
      <c r="J501">
        <v>5.5</v>
      </c>
      <c r="K501" t="str">
        <f t="shared" si="44"/>
        <v>Poor</v>
      </c>
      <c r="L501" s="10">
        <v>85342</v>
      </c>
      <c r="M501" s="10">
        <v>50000000</v>
      </c>
      <c r="N501" s="10">
        <v>119208989</v>
      </c>
      <c r="O501" s="6">
        <f t="shared" si="45"/>
        <v>69208989</v>
      </c>
      <c r="P501" s="10" t="str" cm="1">
        <f t="array" ref="P501">_xlfn.IFS(O501&lt;=0,"Flop",O501&lt;10000000,"Hit",O501&lt;=100000000,"Superhit",O501&gt;100000000,"Blockbuster")</f>
        <v>Superhit</v>
      </c>
      <c r="Q501" t="s">
        <v>1730</v>
      </c>
      <c r="R501">
        <v>25</v>
      </c>
      <c r="S501" t="str">
        <f t="shared" si="46"/>
        <v xml:space="preserve">May </v>
      </c>
      <c r="T501" s="12" t="str">
        <f t="shared" si="47"/>
        <v xml:space="preserve"> 1994</v>
      </c>
      <c r="U501" s="8" t="str" cm="1">
        <f t="array" ref="U501">_xlfn.IFS(Q501&lt;1970,"Old is Gold",Q501&lt;=1980,"80's Movies",Q501&lt;=2000,"90's Movies",Q501&lt;=2020,"Mid Rang",Q501&gt;2020,"Latest")</f>
        <v>Latest</v>
      </c>
      <c r="V501" t="s">
        <v>305</v>
      </c>
    </row>
    <row r="502" spans="1:22" x14ac:dyDescent="0.3">
      <c r="A502" t="s">
        <v>1731</v>
      </c>
      <c r="B502" t="s">
        <v>1732</v>
      </c>
      <c r="C502" t="s">
        <v>1732</v>
      </c>
      <c r="D502" s="6">
        <v>141</v>
      </c>
      <c r="E502" s="6" t="str">
        <f t="shared" si="42"/>
        <v>Long</v>
      </c>
      <c r="F502" s="4">
        <f t="shared" si="43"/>
        <v>2.35</v>
      </c>
      <c r="G502" s="8" t="s">
        <v>7406</v>
      </c>
      <c r="H502" t="s">
        <v>10891</v>
      </c>
      <c r="I502" t="s">
        <v>190</v>
      </c>
      <c r="J502">
        <v>6.9</v>
      </c>
      <c r="K502" t="str">
        <f t="shared" si="44"/>
        <v>Average</v>
      </c>
      <c r="L502" s="10">
        <v>105833</v>
      </c>
      <c r="M502" s="10">
        <v>62000000</v>
      </c>
      <c r="N502" s="10">
        <v>215887717</v>
      </c>
      <c r="O502" s="6">
        <f t="shared" si="45"/>
        <v>153887717</v>
      </c>
      <c r="P502" s="10" t="str" cm="1">
        <f t="array" ref="P502">_xlfn.IFS(O502&lt;=0,"Flop",O502&lt;10000000,"Hit",O502&lt;=100000000,"Superhit",O502&gt;100000000,"Blockbuster")</f>
        <v>Blockbuster</v>
      </c>
      <c r="Q502" t="s">
        <v>1733</v>
      </c>
      <c r="R502">
        <v>3</v>
      </c>
      <c r="S502" t="str">
        <f t="shared" si="46"/>
        <v xml:space="preserve">August </v>
      </c>
      <c r="T502" s="12" t="str">
        <f t="shared" si="47"/>
        <v xml:space="preserve"> 1994</v>
      </c>
      <c r="U502" s="8" t="str" cm="1">
        <f t="array" ref="U502">_xlfn.IFS(Q502&lt;1970,"Old is Gold",Q502&lt;=1980,"80's Movies",Q502&lt;=2000,"90's Movies",Q502&lt;=2020,"Mid Rang",Q502&gt;2020,"Latest")</f>
        <v>Latest</v>
      </c>
      <c r="V502" t="s">
        <v>1527</v>
      </c>
    </row>
    <row r="503" spans="1:22" x14ac:dyDescent="0.3">
      <c r="A503" t="s">
        <v>1734</v>
      </c>
      <c r="B503" t="s">
        <v>1735</v>
      </c>
      <c r="C503" t="s">
        <v>1735</v>
      </c>
      <c r="D503" s="6">
        <v>92</v>
      </c>
      <c r="E503" s="6" t="str">
        <f t="shared" si="42"/>
        <v>Medium</v>
      </c>
      <c r="F503" s="4">
        <f t="shared" si="43"/>
        <v>1.5333333333333334</v>
      </c>
      <c r="G503" s="8" t="s">
        <v>172</v>
      </c>
      <c r="H503" t="s">
        <v>10899</v>
      </c>
      <c r="I503" t="s">
        <v>10899</v>
      </c>
      <c r="J503">
        <v>7.7</v>
      </c>
      <c r="K503" t="str">
        <f t="shared" si="44"/>
        <v>Good</v>
      </c>
      <c r="L503" s="10">
        <v>229676</v>
      </c>
      <c r="M503" s="10">
        <v>27000</v>
      </c>
      <c r="N503" s="10">
        <v>3151130</v>
      </c>
      <c r="O503" s="6">
        <f t="shared" si="45"/>
        <v>3124130</v>
      </c>
      <c r="P503" s="10" t="str" cm="1">
        <f t="array" ref="P503">_xlfn.IFS(O503&lt;=0,"Flop",O503&lt;10000000,"Hit",O503&lt;=100000000,"Superhit",O503&gt;100000000,"Blockbuster")</f>
        <v>Hit</v>
      </c>
      <c r="Q503" s="1">
        <v>34335</v>
      </c>
      <c r="R503" s="1"/>
      <c r="S503" t="e">
        <f t="shared" si="46"/>
        <v>#VALUE!</v>
      </c>
      <c r="T503" s="12" t="str">
        <f t="shared" si="47"/>
        <v>34335</v>
      </c>
      <c r="U503" s="8" t="str" cm="1">
        <f t="array" ref="U503">_xlfn.IFS(Q503&lt;1970,"Old is Gold",Q503&lt;=1980,"80's Movies",Q503&lt;=2000,"90's Movies",Q503&lt;=2020,"Mid Rang",Q503&gt;2020,"Latest")</f>
        <v>Latest</v>
      </c>
      <c r="V503" t="s">
        <v>1736</v>
      </c>
    </row>
    <row r="504" spans="1:22" x14ac:dyDescent="0.3">
      <c r="A504" t="s">
        <v>1737</v>
      </c>
      <c r="B504" t="s">
        <v>1738</v>
      </c>
      <c r="C504" t="s">
        <v>1738</v>
      </c>
      <c r="D504" s="6">
        <v>119</v>
      </c>
      <c r="E504" s="6" t="str">
        <f t="shared" si="42"/>
        <v>Medium</v>
      </c>
      <c r="F504" s="4">
        <f t="shared" si="43"/>
        <v>1.9833333333333334</v>
      </c>
      <c r="G504" s="8" t="s">
        <v>10891</v>
      </c>
      <c r="H504" t="s">
        <v>190</v>
      </c>
      <c r="I504" t="s">
        <v>10895</v>
      </c>
      <c r="J504">
        <v>6.7</v>
      </c>
      <c r="K504" t="str">
        <f t="shared" si="44"/>
        <v>Average</v>
      </c>
      <c r="L504" s="10">
        <v>72010</v>
      </c>
      <c r="M504" s="10">
        <v>45000000</v>
      </c>
      <c r="N504" s="10">
        <v>117615211</v>
      </c>
      <c r="O504" s="6">
        <f t="shared" si="45"/>
        <v>72615211</v>
      </c>
      <c r="P504" s="10" t="str" cm="1">
        <f t="array" ref="P504">_xlfn.IFS(O504&lt;=0,"Flop",O504&lt;10000000,"Hit",O504&lt;=100000000,"Superhit",O504&gt;100000000,"Blockbuster")</f>
        <v>Superhit</v>
      </c>
      <c r="Q504" t="s">
        <v>1739</v>
      </c>
      <c r="R504">
        <v>20</v>
      </c>
      <c r="S504" t="str">
        <f t="shared" si="46"/>
        <v xml:space="preserve">July </v>
      </c>
      <c r="T504" s="12" t="str">
        <f t="shared" si="47"/>
        <v xml:space="preserve"> 1994</v>
      </c>
      <c r="U504" s="8" t="str" cm="1">
        <f t="array" ref="U504">_xlfn.IFS(Q504&lt;1970,"Old is Gold",Q504&lt;=1980,"80's Movies",Q504&lt;=2000,"90's Movies",Q504&lt;=2020,"Mid Rang",Q504&gt;2020,"Latest")</f>
        <v>Latest</v>
      </c>
      <c r="V504" t="s">
        <v>944</v>
      </c>
    </row>
    <row r="505" spans="1:22" x14ac:dyDescent="0.3">
      <c r="A505" t="s">
        <v>1740</v>
      </c>
      <c r="B505" t="s">
        <v>1741</v>
      </c>
      <c r="C505" t="s">
        <v>1741</v>
      </c>
      <c r="D505" s="6">
        <v>102</v>
      </c>
      <c r="E505" s="6" t="str">
        <f t="shared" si="42"/>
        <v>Medium</v>
      </c>
      <c r="F505" s="4">
        <f t="shared" si="43"/>
        <v>1.7</v>
      </c>
      <c r="G505" s="8" t="s">
        <v>7406</v>
      </c>
      <c r="H505" t="s">
        <v>10891</v>
      </c>
      <c r="I505" t="s">
        <v>190</v>
      </c>
      <c r="J505">
        <v>7.5</v>
      </c>
      <c r="K505" t="str">
        <f t="shared" si="44"/>
        <v>Good</v>
      </c>
      <c r="L505" s="10">
        <v>194723</v>
      </c>
      <c r="M505" s="10">
        <v>23000000</v>
      </c>
      <c r="N505" s="10">
        <v>50694671</v>
      </c>
      <c r="O505" s="6">
        <f t="shared" si="45"/>
        <v>27694671</v>
      </c>
      <c r="P505" s="10" t="str" cm="1">
        <f t="array" ref="P505">_xlfn.IFS(O505&lt;=0,"Flop",O505&lt;10000000,"Hit",O505&lt;=100000000,"Superhit",O505&gt;100000000,"Blockbuster")</f>
        <v>Superhit</v>
      </c>
      <c r="Q505" t="s">
        <v>1723</v>
      </c>
      <c r="R505">
        <v>4</v>
      </c>
      <c r="S505" t="str">
        <f t="shared" si="46"/>
        <v xml:space="preserve">February </v>
      </c>
      <c r="T505" s="12" t="str">
        <f t="shared" si="47"/>
        <v xml:space="preserve"> 1994</v>
      </c>
      <c r="U505" s="8" t="str" cm="1">
        <f t="array" ref="U505">_xlfn.IFS(Q505&lt;1970,"Old is Gold",Q505&lt;=1980,"80's Movies",Q505&lt;=2000,"90's Movies",Q505&lt;=2020,"Mid Rang",Q505&gt;2020,"Latest")</f>
        <v>Latest</v>
      </c>
      <c r="V505" t="s">
        <v>1742</v>
      </c>
    </row>
    <row r="506" spans="1:22" x14ac:dyDescent="0.3">
      <c r="A506" t="s">
        <v>1743</v>
      </c>
      <c r="B506" t="s">
        <v>1744</v>
      </c>
      <c r="C506" t="s">
        <v>1744</v>
      </c>
      <c r="D506" s="6">
        <v>128</v>
      </c>
      <c r="E506" s="6" t="str">
        <f t="shared" si="42"/>
        <v>Long</v>
      </c>
      <c r="F506" s="4">
        <f t="shared" si="43"/>
        <v>2.1333333333333333</v>
      </c>
      <c r="G506" s="8" t="s">
        <v>190</v>
      </c>
      <c r="H506" t="s">
        <v>5170</v>
      </c>
      <c r="I506" t="s">
        <v>10899</v>
      </c>
      <c r="J506">
        <v>6.2</v>
      </c>
      <c r="K506" t="str">
        <f t="shared" si="44"/>
        <v>Average</v>
      </c>
      <c r="L506" s="10">
        <v>53405</v>
      </c>
      <c r="M506" s="10">
        <v>55000000</v>
      </c>
      <c r="N506" s="10">
        <v>214015089</v>
      </c>
      <c r="O506" s="6">
        <f t="shared" si="45"/>
        <v>159015089</v>
      </c>
      <c r="P506" s="10" t="str" cm="1">
        <f t="array" ref="P506">_xlfn.IFS(O506&lt;=0,"Flop",O506&lt;10000000,"Hit",O506&lt;=100000000,"Superhit",O506&gt;100000000,"Blockbuster")</f>
        <v>Blockbuster</v>
      </c>
      <c r="Q506" t="s">
        <v>1745</v>
      </c>
      <c r="R506">
        <v>28</v>
      </c>
      <c r="S506" t="str">
        <f t="shared" si="46"/>
        <v xml:space="preserve">November </v>
      </c>
      <c r="T506" s="12" t="str">
        <f t="shared" si="47"/>
        <v xml:space="preserve"> 1994</v>
      </c>
      <c r="U506" s="8" t="str" cm="1">
        <f t="array" ref="U506">_xlfn.IFS(Q506&lt;1970,"Old is Gold",Q506&lt;=1980,"80's Movies",Q506&lt;=2000,"90's Movies",Q506&lt;=2020,"Mid Rang",Q506&gt;2020,"Latest")</f>
        <v>Latest</v>
      </c>
      <c r="V506" t="s">
        <v>647</v>
      </c>
    </row>
    <row r="507" spans="1:22" x14ac:dyDescent="0.3">
      <c r="A507" t="s">
        <v>1746</v>
      </c>
      <c r="B507" t="s">
        <v>1747</v>
      </c>
      <c r="C507" t="s">
        <v>1747</v>
      </c>
      <c r="D507" s="6">
        <v>107</v>
      </c>
      <c r="E507" s="6" t="str">
        <f t="shared" si="42"/>
        <v>Medium</v>
      </c>
      <c r="F507" s="4">
        <f t="shared" si="43"/>
        <v>1.7833333333333334</v>
      </c>
      <c r="G507" s="8" t="s">
        <v>172</v>
      </c>
      <c r="H507" t="s">
        <v>10899</v>
      </c>
      <c r="I507" t="s">
        <v>10899</v>
      </c>
      <c r="J507">
        <v>7.3</v>
      </c>
      <c r="K507" t="str">
        <f t="shared" si="44"/>
        <v>Good</v>
      </c>
      <c r="L507" s="10">
        <v>403411</v>
      </c>
      <c r="M507" s="10">
        <v>17000000</v>
      </c>
      <c r="N507" s="10">
        <v>247290327</v>
      </c>
      <c r="O507" s="6">
        <f t="shared" si="45"/>
        <v>230290327</v>
      </c>
      <c r="P507" s="10" t="str" cm="1">
        <f t="array" ref="P507">_xlfn.IFS(O507&lt;=0,"Flop",O507&lt;10000000,"Hit",O507&lt;=100000000,"Superhit",O507&gt;100000000,"Blockbuster")</f>
        <v>Blockbuster</v>
      </c>
      <c r="Q507" t="s">
        <v>1748</v>
      </c>
      <c r="R507">
        <v>6</v>
      </c>
      <c r="S507" t="str">
        <f t="shared" si="46"/>
        <v xml:space="preserve">December </v>
      </c>
      <c r="T507" s="12" t="str">
        <f t="shared" si="47"/>
        <v xml:space="preserve"> 1994</v>
      </c>
      <c r="U507" s="8" t="str" cm="1">
        <f t="array" ref="U507">_xlfn.IFS(Q507&lt;1970,"Old is Gold",Q507&lt;=1980,"80's Movies",Q507&lt;=2000,"90's Movies",Q507&lt;=2020,"Mid Rang",Q507&gt;2020,"Latest")</f>
        <v>Latest</v>
      </c>
      <c r="V507" t="s">
        <v>1749</v>
      </c>
    </row>
    <row r="508" spans="1:22" x14ac:dyDescent="0.3">
      <c r="A508" t="s">
        <v>1750</v>
      </c>
      <c r="B508" t="s">
        <v>1751</v>
      </c>
      <c r="C508" t="s">
        <v>1751</v>
      </c>
      <c r="D508" s="6">
        <v>127</v>
      </c>
      <c r="E508" s="6" t="str">
        <f t="shared" si="42"/>
        <v>Long</v>
      </c>
      <c r="F508" s="4">
        <f t="shared" si="43"/>
        <v>2.1166666666666667</v>
      </c>
      <c r="G508" s="8" t="s">
        <v>10889</v>
      </c>
      <c r="H508" t="s">
        <v>172</v>
      </c>
      <c r="I508" t="s">
        <v>190</v>
      </c>
      <c r="J508">
        <v>7.8</v>
      </c>
      <c r="K508" t="str">
        <f t="shared" si="44"/>
        <v>Good</v>
      </c>
      <c r="L508" s="10">
        <v>181897</v>
      </c>
      <c r="M508" s="10">
        <v>18000000</v>
      </c>
      <c r="N508" s="10">
        <v>5887725</v>
      </c>
      <c r="O508" s="6">
        <f t="shared" si="45"/>
        <v>-12112275</v>
      </c>
      <c r="P508" s="10" t="str" cm="1">
        <f t="array" ref="P508">_xlfn.IFS(O508&lt;=0,"Flop",O508&lt;10000000,"Hit",O508&lt;=100000000,"Superhit",O508&gt;100000000,"Blockbuster")</f>
        <v>Flop</v>
      </c>
      <c r="Q508">
        <v>1994</v>
      </c>
      <c r="S508" t="e">
        <f t="shared" si="46"/>
        <v>#VALUE!</v>
      </c>
      <c r="T508" s="12" t="str">
        <f t="shared" si="47"/>
        <v>1994</v>
      </c>
      <c r="U508" s="8" t="str" cm="1">
        <f t="array" ref="U508">_xlfn.IFS(Q508&lt;1970,"Old is Gold",Q508&lt;=1980,"80's Movies",Q508&lt;=2000,"90's Movies",Q508&lt;=2020,"Mid Rang",Q508&gt;2020,"Latest")</f>
        <v>90's Movies</v>
      </c>
      <c r="V508" t="s">
        <v>766</v>
      </c>
    </row>
    <row r="509" spans="1:22" x14ac:dyDescent="0.3">
      <c r="A509" t="s">
        <v>1752</v>
      </c>
      <c r="B509" t="s">
        <v>1753</v>
      </c>
      <c r="C509" t="s">
        <v>1753</v>
      </c>
      <c r="D509" s="6">
        <v>91</v>
      </c>
      <c r="E509" s="6" t="str">
        <f t="shared" si="42"/>
        <v>Medium</v>
      </c>
      <c r="F509" s="4">
        <f t="shared" si="43"/>
        <v>1.5166666666666666</v>
      </c>
      <c r="G509" s="8" t="s">
        <v>172</v>
      </c>
      <c r="H509" t="s">
        <v>10892</v>
      </c>
      <c r="I509" t="s">
        <v>10885</v>
      </c>
      <c r="J509">
        <v>5</v>
      </c>
      <c r="K509" t="str">
        <f t="shared" si="44"/>
        <v>Poor</v>
      </c>
      <c r="L509" s="10">
        <v>84502</v>
      </c>
      <c r="M509" s="10">
        <v>46000000</v>
      </c>
      <c r="N509" s="10">
        <v>341631208</v>
      </c>
      <c r="O509" s="6">
        <f t="shared" si="45"/>
        <v>295631208</v>
      </c>
      <c r="P509" s="10" t="str" cm="1">
        <f t="array" ref="P509">_xlfn.IFS(O509&lt;=0,"Flop",O509&lt;10000000,"Hit",O509&lt;=100000000,"Superhit",O509&gt;100000000,"Blockbuster")</f>
        <v>Blockbuster</v>
      </c>
      <c r="Q509" t="s">
        <v>1754</v>
      </c>
      <c r="R509">
        <v>23</v>
      </c>
      <c r="S509" t="str">
        <f t="shared" si="46"/>
        <v xml:space="preserve">May </v>
      </c>
      <c r="T509" s="12" t="str">
        <f t="shared" si="47"/>
        <v xml:space="preserve"> 1994</v>
      </c>
      <c r="U509" s="8" t="str" cm="1">
        <f t="array" ref="U509">_xlfn.IFS(Q509&lt;1970,"Old is Gold",Q509&lt;=1980,"80's Movies",Q509&lt;=2000,"90's Movies",Q509&lt;=2020,"Mid Rang",Q509&gt;2020,"Latest")</f>
        <v>Latest</v>
      </c>
      <c r="V509" t="s">
        <v>1755</v>
      </c>
    </row>
    <row r="510" spans="1:22" x14ac:dyDescent="0.3">
      <c r="A510" t="s">
        <v>1756</v>
      </c>
      <c r="B510" t="s">
        <v>1757</v>
      </c>
      <c r="C510" t="s">
        <v>1757</v>
      </c>
      <c r="D510" s="6">
        <v>142</v>
      </c>
      <c r="E510" s="6" t="str">
        <f t="shared" si="42"/>
        <v>Long</v>
      </c>
      <c r="F510" s="4">
        <f t="shared" si="43"/>
        <v>2.3666666666666667</v>
      </c>
      <c r="G510" s="8" t="s">
        <v>190</v>
      </c>
      <c r="H510" t="s">
        <v>10886</v>
      </c>
      <c r="I510" t="s">
        <v>10899</v>
      </c>
      <c r="J510">
        <v>8.8000000000000007</v>
      </c>
      <c r="K510" t="str">
        <f t="shared" si="44"/>
        <v>Excellent</v>
      </c>
      <c r="L510" s="10">
        <v>2194012</v>
      </c>
      <c r="M510" s="10">
        <v>55000000</v>
      </c>
      <c r="N510" s="10">
        <v>678226465</v>
      </c>
      <c r="O510" s="6">
        <f t="shared" si="45"/>
        <v>623226465</v>
      </c>
      <c r="P510" s="10" t="str" cm="1">
        <f t="array" ref="P510">_xlfn.IFS(O510&lt;=0,"Flop",O510&lt;10000000,"Hit",O510&lt;=100000000,"Superhit",O510&gt;100000000,"Blockbuster")</f>
        <v>Blockbuster</v>
      </c>
      <c r="Q510" t="s">
        <v>1758</v>
      </c>
      <c r="R510">
        <v>23</v>
      </c>
      <c r="S510" t="str">
        <f t="shared" si="46"/>
        <v xml:space="preserve">June </v>
      </c>
      <c r="T510" s="12" t="str">
        <f t="shared" si="47"/>
        <v xml:space="preserve"> 1994</v>
      </c>
      <c r="U510" s="8" t="str" cm="1">
        <f t="array" ref="U510">_xlfn.IFS(Q510&lt;1970,"Old is Gold",Q510&lt;=1980,"80's Movies",Q510&lt;=2000,"90's Movies",Q510&lt;=2020,"Mid Rang",Q510&gt;2020,"Latest")</f>
        <v>Latest</v>
      </c>
      <c r="V510" t="s">
        <v>669</v>
      </c>
    </row>
    <row r="511" spans="1:22" x14ac:dyDescent="0.3">
      <c r="A511" t="s">
        <v>1759</v>
      </c>
      <c r="B511" t="s">
        <v>1760</v>
      </c>
      <c r="C511" t="s">
        <v>1760</v>
      </c>
      <c r="D511" s="6">
        <v>117</v>
      </c>
      <c r="E511" s="6" t="str">
        <f t="shared" si="42"/>
        <v>Medium</v>
      </c>
      <c r="F511" s="4">
        <f t="shared" si="43"/>
        <v>1.95</v>
      </c>
      <c r="G511" s="8" t="s">
        <v>172</v>
      </c>
      <c r="H511" t="s">
        <v>190</v>
      </c>
      <c r="I511" t="s">
        <v>10886</v>
      </c>
      <c r="J511">
        <v>7.1</v>
      </c>
      <c r="K511" t="str">
        <f t="shared" si="44"/>
        <v>Good</v>
      </c>
      <c r="L511" s="10">
        <v>161708</v>
      </c>
      <c r="M511" s="10">
        <v>4400000</v>
      </c>
      <c r="N511" s="10">
        <v>245700832</v>
      </c>
      <c r="O511" s="6">
        <f t="shared" si="45"/>
        <v>241300832</v>
      </c>
      <c r="P511" s="10" t="str" cm="1">
        <f t="array" ref="P511">_xlfn.IFS(O511&lt;=0,"Flop",O511&lt;10000000,"Hit",O511&lt;=100000000,"Superhit",O511&gt;100000000,"Blockbuster")</f>
        <v>Blockbuster</v>
      </c>
      <c r="Q511" t="s">
        <v>1761</v>
      </c>
      <c r="R511">
        <v>20</v>
      </c>
      <c r="S511" t="str">
        <f t="shared" si="46"/>
        <v xml:space="preserve">January </v>
      </c>
      <c r="T511" s="12" t="str">
        <f t="shared" si="47"/>
        <v xml:space="preserve"> 1994</v>
      </c>
      <c r="U511" s="8" t="str" cm="1">
        <f t="array" ref="U511">_xlfn.IFS(Q511&lt;1970,"Old is Gold",Q511&lt;=1980,"80's Movies",Q511&lt;=2000,"90's Movies",Q511&lt;=2020,"Mid Rang",Q511&gt;2020,"Latest")</f>
        <v>Latest</v>
      </c>
      <c r="V511" t="s">
        <v>1762</v>
      </c>
    </row>
    <row r="512" spans="1:22" x14ac:dyDescent="0.3">
      <c r="A512" t="s">
        <v>1763</v>
      </c>
      <c r="B512" t="s">
        <v>1764</v>
      </c>
      <c r="C512" t="s">
        <v>1764</v>
      </c>
      <c r="D512" s="6">
        <v>123</v>
      </c>
      <c r="E512" s="6" t="str">
        <f t="shared" si="42"/>
        <v>Long</v>
      </c>
      <c r="F512" s="4">
        <f t="shared" si="43"/>
        <v>2.0499999999999998</v>
      </c>
      <c r="G512" s="8" t="s">
        <v>190</v>
      </c>
      <c r="H512" t="s">
        <v>105</v>
      </c>
      <c r="I512" t="s">
        <v>10886</v>
      </c>
      <c r="J512">
        <v>6.3</v>
      </c>
      <c r="K512" t="str">
        <f t="shared" si="44"/>
        <v>Average</v>
      </c>
      <c r="L512" s="10">
        <v>58325</v>
      </c>
      <c r="M512" s="10">
        <v>45000000</v>
      </c>
      <c r="N512" s="10">
        <v>112006296</v>
      </c>
      <c r="O512" s="6">
        <f t="shared" si="45"/>
        <v>67006296</v>
      </c>
      <c r="P512" s="10" t="str" cm="1">
        <f t="array" ref="P512">_xlfn.IFS(O512&lt;=0,"Flop",O512&lt;10000000,"Hit",O512&lt;=100000000,"Superhit",O512&gt;100000000,"Blockbuster")</f>
        <v>Superhit</v>
      </c>
      <c r="Q512" t="s">
        <v>1765</v>
      </c>
      <c r="R512">
        <v>4</v>
      </c>
      <c r="S512" t="str">
        <f t="shared" si="46"/>
        <v xml:space="preserve">November </v>
      </c>
      <c r="T512" s="12" t="str">
        <f t="shared" si="47"/>
        <v xml:space="preserve"> 1994</v>
      </c>
      <c r="U512" s="8" t="str" cm="1">
        <f t="array" ref="U512">_xlfn.IFS(Q512&lt;1970,"Old is Gold",Q512&lt;=1980,"80's Movies",Q512&lt;=2000,"90's Movies",Q512&lt;=2020,"Mid Rang",Q512&gt;2020,"Latest")</f>
        <v>Latest</v>
      </c>
      <c r="V512" t="s">
        <v>1655</v>
      </c>
    </row>
    <row r="513" spans="1:22" x14ac:dyDescent="0.3">
      <c r="A513" t="s">
        <v>1766</v>
      </c>
      <c r="B513" t="s">
        <v>1767</v>
      </c>
      <c r="C513" t="s">
        <v>1767</v>
      </c>
      <c r="D513" s="6">
        <v>99</v>
      </c>
      <c r="E513" s="6" t="str">
        <f t="shared" si="42"/>
        <v>Medium</v>
      </c>
      <c r="F513" s="4">
        <f t="shared" si="43"/>
        <v>1.65</v>
      </c>
      <c r="G513" s="8" t="s">
        <v>10889</v>
      </c>
      <c r="H513" t="s">
        <v>10891</v>
      </c>
      <c r="I513" t="s">
        <v>190</v>
      </c>
      <c r="J513">
        <v>7.3</v>
      </c>
      <c r="K513" t="str">
        <f t="shared" si="44"/>
        <v>Good</v>
      </c>
      <c r="L513" s="10">
        <v>66529</v>
      </c>
      <c r="M513" s="10">
        <v>5000000</v>
      </c>
      <c r="N513" s="10">
        <v>3049950</v>
      </c>
      <c r="O513" s="6">
        <f t="shared" si="45"/>
        <v>-1950050</v>
      </c>
      <c r="P513" s="10" t="str" cm="1">
        <f t="array" ref="P513">_xlfn.IFS(O513&lt;=0,"Flop",O513&lt;10000000,"Hit",O513&lt;=100000000,"Superhit",O513&gt;100000000,"Blockbuster")</f>
        <v>Flop</v>
      </c>
      <c r="Q513" t="s">
        <v>1768</v>
      </c>
      <c r="R513">
        <v>8</v>
      </c>
      <c r="S513" t="str">
        <f t="shared" si="46"/>
        <v xml:space="preserve">July </v>
      </c>
      <c r="T513" s="12" t="str">
        <f t="shared" si="47"/>
        <v xml:space="preserve"> 1994</v>
      </c>
      <c r="U513" s="8" t="str" cm="1">
        <f t="array" ref="U513">_xlfn.IFS(Q513&lt;1970,"Old is Gold",Q513&lt;=1980,"80's Movies",Q513&lt;=2000,"90's Movies",Q513&lt;=2020,"Mid Rang",Q513&gt;2020,"Latest")</f>
        <v>Latest</v>
      </c>
      <c r="V513" t="s">
        <v>1464</v>
      </c>
    </row>
    <row r="514" spans="1:22" x14ac:dyDescent="0.3">
      <c r="A514" t="s">
        <v>1769</v>
      </c>
      <c r="B514" t="s">
        <v>1770</v>
      </c>
      <c r="C514" t="s">
        <v>1770</v>
      </c>
      <c r="D514" s="6">
        <v>111</v>
      </c>
      <c r="E514" s="6" t="str">
        <f t="shared" ref="E514:E577" si="48">IF(D514&lt;90,"Short",IF(D514&lt;=120,"Medium","Long"))</f>
        <v>Medium</v>
      </c>
      <c r="F514" s="4">
        <f t="shared" ref="F514:F577" si="49">D514/60</f>
        <v>1.85</v>
      </c>
      <c r="G514" s="8" t="s">
        <v>172</v>
      </c>
      <c r="H514" t="s">
        <v>190</v>
      </c>
      <c r="I514" t="s">
        <v>10885</v>
      </c>
      <c r="J514">
        <v>7.2</v>
      </c>
      <c r="K514" t="str">
        <f t="shared" ref="K514:K577" si="50">IF(J514&gt;=8,"Excellent",IF(J514&gt;=7,"Good",IF(J514&gt;=6,"Average","Poor")))</f>
        <v>Good</v>
      </c>
      <c r="L514" s="10">
        <v>83816</v>
      </c>
      <c r="M514" s="10">
        <v>40000000</v>
      </c>
      <c r="N514" s="10">
        <v>2816518</v>
      </c>
      <c r="O514" s="6">
        <f t="shared" ref="O514:O577" si="51">N514-M514</f>
        <v>-37183482</v>
      </c>
      <c r="P514" s="10" t="str" cm="1">
        <f t="array" ref="P514">_xlfn.IFS(O514&lt;=0,"Flop",O514&lt;10000000,"Hit",O514&lt;=100000000,"Superhit",O514&gt;100000000,"Blockbuster")</f>
        <v>Flop</v>
      </c>
      <c r="Q514" t="s">
        <v>1771</v>
      </c>
      <c r="R514">
        <v>27</v>
      </c>
      <c r="S514" t="str">
        <f t="shared" ref="S514:S577" si="52">LEFT(Q514,SEARCH(" ",Q514))</f>
        <v xml:space="preserve">January </v>
      </c>
      <c r="T514" s="12" t="str">
        <f t="shared" ref="T514:T577" si="53">RIGHT(Q514,5)</f>
        <v xml:space="preserve"> 1994</v>
      </c>
      <c r="U514" s="8" t="str" cm="1">
        <f t="array" ref="U514">_xlfn.IFS(Q514&lt;1970,"Old is Gold",Q514&lt;=1980,"80's Movies",Q514&lt;=2000,"90's Movies",Q514&lt;=2020,"Mid Rang",Q514&gt;2020,"Latest")</f>
        <v>Latest</v>
      </c>
      <c r="V514" t="s">
        <v>603</v>
      </c>
    </row>
    <row r="515" spans="1:22" x14ac:dyDescent="0.3">
      <c r="A515" t="s">
        <v>1772</v>
      </c>
      <c r="B515" t="s">
        <v>1773</v>
      </c>
      <c r="C515" t="s">
        <v>1773</v>
      </c>
      <c r="D515" s="6">
        <v>123</v>
      </c>
      <c r="E515" s="6" t="str">
        <f t="shared" si="48"/>
        <v>Long</v>
      </c>
      <c r="F515" s="4">
        <f t="shared" si="49"/>
        <v>2.0499999999999998</v>
      </c>
      <c r="G515" s="8" t="s">
        <v>190</v>
      </c>
      <c r="H515" t="s">
        <v>10885</v>
      </c>
      <c r="I515" t="s">
        <v>105</v>
      </c>
      <c r="J515">
        <v>7.5</v>
      </c>
      <c r="K515" t="str">
        <f t="shared" si="50"/>
        <v>Good</v>
      </c>
      <c r="L515" s="10">
        <v>340715</v>
      </c>
      <c r="M515" s="10">
        <v>60000000</v>
      </c>
      <c r="N515" s="10">
        <v>223664608</v>
      </c>
      <c r="O515" s="6">
        <f t="shared" si="51"/>
        <v>163664608</v>
      </c>
      <c r="P515" s="10" t="str" cm="1">
        <f t="array" ref="P515">_xlfn.IFS(O515&lt;=0,"Flop",O515&lt;10000000,"Hit",O515&lt;=100000000,"Superhit",O515&gt;100000000,"Blockbuster")</f>
        <v>Blockbuster</v>
      </c>
      <c r="Q515" t="s">
        <v>1774</v>
      </c>
      <c r="R515">
        <v>9</v>
      </c>
      <c r="S515" t="str">
        <f t="shared" si="52"/>
        <v xml:space="preserve">November </v>
      </c>
      <c r="T515" s="12" t="str">
        <f t="shared" si="53"/>
        <v xml:space="preserve"> 1994</v>
      </c>
      <c r="U515" s="8" t="str" cm="1">
        <f t="array" ref="U515">_xlfn.IFS(Q515&lt;1970,"Old is Gold",Q515&lt;=1980,"80's Movies",Q515&lt;=2000,"90's Movies",Q515&lt;=2020,"Mid Rang",Q515&gt;2020,"Latest")</f>
        <v>Latest</v>
      </c>
      <c r="V515" t="s">
        <v>1775</v>
      </c>
    </row>
    <row r="516" spans="1:22" x14ac:dyDescent="0.3">
      <c r="A516" t="s">
        <v>1776</v>
      </c>
      <c r="B516" t="s">
        <v>1777</v>
      </c>
      <c r="C516" t="s">
        <v>1777</v>
      </c>
      <c r="D516" s="6">
        <v>109</v>
      </c>
      <c r="E516" s="6" t="str">
        <f t="shared" si="48"/>
        <v>Medium</v>
      </c>
      <c r="F516" s="4">
        <f t="shared" si="49"/>
        <v>1.8166666666666667</v>
      </c>
      <c r="G516" s="8" t="s">
        <v>172</v>
      </c>
      <c r="H516" t="s">
        <v>10886</v>
      </c>
      <c r="I516" t="s">
        <v>10890</v>
      </c>
      <c r="J516">
        <v>4.7</v>
      </c>
      <c r="K516" t="str">
        <f t="shared" si="50"/>
        <v>Poor</v>
      </c>
      <c r="L516" s="10">
        <v>71896</v>
      </c>
      <c r="M516" s="10">
        <v>60000000</v>
      </c>
      <c r="N516" s="10">
        <v>108431355</v>
      </c>
      <c r="O516" s="6">
        <f t="shared" si="51"/>
        <v>48431355</v>
      </c>
      <c r="P516" s="10" t="str" cm="1">
        <f t="array" ref="P516">_xlfn.IFS(O516&lt;=0,"Flop",O516&lt;10000000,"Hit",O516&lt;=100000000,"Superhit",O516&gt;100000000,"Blockbuster")</f>
        <v>Superhit</v>
      </c>
      <c r="Q516" t="s">
        <v>1778</v>
      </c>
      <c r="R516">
        <v>14</v>
      </c>
      <c r="S516" t="str">
        <f t="shared" si="52"/>
        <v xml:space="preserve">November </v>
      </c>
      <c r="T516" s="12" t="str">
        <f t="shared" si="53"/>
        <v xml:space="preserve"> 1994</v>
      </c>
      <c r="U516" s="8" t="str" cm="1">
        <f t="array" ref="U516">_xlfn.IFS(Q516&lt;1970,"Old is Gold",Q516&lt;=1980,"80's Movies",Q516&lt;=2000,"90's Movies",Q516&lt;=2020,"Mid Rang",Q516&gt;2020,"Latest")</f>
        <v>Latest</v>
      </c>
      <c r="V516" t="s">
        <v>455</v>
      </c>
    </row>
    <row r="517" spans="1:22" x14ac:dyDescent="0.3">
      <c r="A517" t="s">
        <v>1779</v>
      </c>
      <c r="B517" t="s">
        <v>1780</v>
      </c>
      <c r="C517" t="s">
        <v>1780</v>
      </c>
      <c r="D517" s="6">
        <v>133</v>
      </c>
      <c r="E517" s="6" t="str">
        <f t="shared" si="48"/>
        <v>Long</v>
      </c>
      <c r="F517" s="4">
        <f t="shared" si="49"/>
        <v>2.2166666666666668</v>
      </c>
      <c r="G517" s="8" t="s">
        <v>190</v>
      </c>
      <c r="H517" t="s">
        <v>10886</v>
      </c>
      <c r="I517" t="s">
        <v>5878</v>
      </c>
      <c r="J517">
        <v>7.5</v>
      </c>
      <c r="K517" t="str">
        <f t="shared" si="50"/>
        <v>Good</v>
      </c>
      <c r="L517" s="10">
        <v>178032</v>
      </c>
      <c r="M517" s="10">
        <v>30000000</v>
      </c>
      <c r="N517" s="10">
        <v>160638883</v>
      </c>
      <c r="O517" s="6">
        <f t="shared" si="51"/>
        <v>130638883</v>
      </c>
      <c r="P517" s="10" t="str" cm="1">
        <f t="array" ref="P517">_xlfn.IFS(O517&lt;=0,"Flop",O517&lt;10000000,"Hit",O517&lt;=100000000,"Superhit",O517&gt;100000000,"Blockbuster")</f>
        <v>Blockbuster</v>
      </c>
      <c r="Q517" t="s">
        <v>1781</v>
      </c>
      <c r="R517">
        <v>23</v>
      </c>
      <c r="S517" t="str">
        <f t="shared" si="52"/>
        <v xml:space="preserve">December </v>
      </c>
      <c r="T517" s="12" t="str">
        <f t="shared" si="53"/>
        <v xml:space="preserve"> 1994</v>
      </c>
      <c r="U517" s="8" t="str" cm="1">
        <f t="array" ref="U517">_xlfn.IFS(Q517&lt;1970,"Old is Gold",Q517&lt;=1980,"80's Movies",Q517&lt;=2000,"90's Movies",Q517&lt;=2020,"Mid Rang",Q517&gt;2020,"Latest")</f>
        <v>Latest</v>
      </c>
      <c r="V517" t="s">
        <v>1161</v>
      </c>
    </row>
    <row r="518" spans="1:22" x14ac:dyDescent="0.3">
      <c r="A518" t="s">
        <v>1782</v>
      </c>
      <c r="B518" t="s">
        <v>1783</v>
      </c>
      <c r="C518" t="s">
        <v>1783</v>
      </c>
      <c r="D518" s="6">
        <v>88</v>
      </c>
      <c r="E518" s="6" t="str">
        <f t="shared" si="48"/>
        <v>Short</v>
      </c>
      <c r="F518" s="4">
        <f t="shared" si="49"/>
        <v>1.4666666666666666</v>
      </c>
      <c r="G518" s="8" t="s">
        <v>10887</v>
      </c>
      <c r="H518" t="s">
        <v>10888</v>
      </c>
      <c r="I518" t="s">
        <v>190</v>
      </c>
      <c r="J518">
        <v>8.5</v>
      </c>
      <c r="K518" t="str">
        <f t="shared" si="50"/>
        <v>Excellent</v>
      </c>
      <c r="L518" s="10">
        <v>1113318</v>
      </c>
      <c r="M518" s="10">
        <v>45000000</v>
      </c>
      <c r="N518" s="10">
        <v>968511805</v>
      </c>
      <c r="O518" s="6">
        <f t="shared" si="51"/>
        <v>923511805</v>
      </c>
      <c r="P518" s="10" t="str" cm="1">
        <f t="array" ref="P518">_xlfn.IFS(O518&lt;=0,"Flop",O518&lt;10000000,"Hit",O518&lt;=100000000,"Superhit",O518&gt;100000000,"Blockbuster")</f>
        <v>Blockbuster</v>
      </c>
      <c r="Q518" t="s">
        <v>1784</v>
      </c>
      <c r="R518">
        <v>12</v>
      </c>
      <c r="S518" t="str">
        <f t="shared" si="52"/>
        <v xml:space="preserve">June </v>
      </c>
      <c r="T518" s="12" t="str">
        <f t="shared" si="53"/>
        <v xml:space="preserve"> 1994</v>
      </c>
      <c r="U518" s="8" t="str" cm="1">
        <f t="array" ref="U518">_xlfn.IFS(Q518&lt;1970,"Old is Gold",Q518&lt;=1980,"80's Movies",Q518&lt;=2000,"90's Movies",Q518&lt;=2020,"Mid Rang",Q518&gt;2020,"Latest")</f>
        <v>Latest</v>
      </c>
      <c r="V518" t="s">
        <v>1785</v>
      </c>
    </row>
    <row r="519" spans="1:22" x14ac:dyDescent="0.3">
      <c r="A519" t="s">
        <v>1786</v>
      </c>
      <c r="B519" t="s">
        <v>1787</v>
      </c>
      <c r="C519" t="s">
        <v>1787</v>
      </c>
      <c r="D519" s="6">
        <v>82</v>
      </c>
      <c r="E519" s="6" t="str">
        <f t="shared" si="48"/>
        <v>Short</v>
      </c>
      <c r="F519" s="4">
        <f t="shared" si="49"/>
        <v>1.3666666666666667</v>
      </c>
      <c r="G519" s="8" t="s">
        <v>172</v>
      </c>
      <c r="H519" t="s">
        <v>10892</v>
      </c>
      <c r="I519" t="s">
        <v>10886</v>
      </c>
      <c r="J519">
        <v>6.3</v>
      </c>
      <c r="K519" t="str">
        <f t="shared" si="50"/>
        <v>Average</v>
      </c>
      <c r="L519" s="10">
        <v>54619</v>
      </c>
      <c r="M519" s="10">
        <v>23000000</v>
      </c>
      <c r="N519" s="10">
        <v>67308282</v>
      </c>
      <c r="O519" s="6">
        <f t="shared" si="51"/>
        <v>44308282</v>
      </c>
      <c r="P519" s="10" t="str" cm="1">
        <f t="array" ref="P519">_xlfn.IFS(O519&lt;=0,"Flop",O519&lt;10000000,"Hit",O519&lt;=100000000,"Superhit",O519&gt;100000000,"Blockbuster")</f>
        <v>Superhit</v>
      </c>
      <c r="Q519" t="s">
        <v>1788</v>
      </c>
      <c r="R519">
        <v>5</v>
      </c>
      <c r="S519" t="str">
        <f t="shared" si="52"/>
        <v xml:space="preserve">August </v>
      </c>
      <c r="T519" s="12" t="str">
        <f t="shared" si="53"/>
        <v xml:space="preserve"> 1994</v>
      </c>
      <c r="U519" s="8" t="str" cm="1">
        <f t="array" ref="U519">_xlfn.IFS(Q519&lt;1970,"Old is Gold",Q519&lt;=1980,"80's Movies",Q519&lt;=2000,"90's Movies",Q519&lt;=2020,"Mid Rang",Q519&gt;2020,"Latest")</f>
        <v>Latest</v>
      </c>
      <c r="V519" t="s">
        <v>1560</v>
      </c>
    </row>
    <row r="520" spans="1:22" x14ac:dyDescent="0.3">
      <c r="A520" t="s">
        <v>1789</v>
      </c>
      <c r="B520" t="s">
        <v>1790</v>
      </c>
      <c r="C520" t="s">
        <v>1790</v>
      </c>
      <c r="D520" s="6">
        <v>115</v>
      </c>
      <c r="E520" s="6" t="str">
        <f t="shared" si="48"/>
        <v>Medium</v>
      </c>
      <c r="F520" s="4">
        <f t="shared" si="49"/>
        <v>1.9166666666666667</v>
      </c>
      <c r="G520" s="8" t="s">
        <v>190</v>
      </c>
      <c r="H520" t="s">
        <v>10892</v>
      </c>
      <c r="I520" t="s">
        <v>10886</v>
      </c>
      <c r="J520">
        <v>7.3</v>
      </c>
      <c r="K520" t="str">
        <f t="shared" si="50"/>
        <v>Good</v>
      </c>
      <c r="L520" s="10">
        <v>62067</v>
      </c>
      <c r="M520" s="10">
        <v>18000000</v>
      </c>
      <c r="N520" s="10">
        <v>50083616</v>
      </c>
      <c r="O520" s="6">
        <f t="shared" si="51"/>
        <v>32083616</v>
      </c>
      <c r="P520" s="10" t="str" cm="1">
        <f t="array" ref="P520">_xlfn.IFS(O520&lt;=0,"Flop",O520&lt;10000000,"Hit",O520&lt;=100000000,"Superhit",O520&gt;100000000,"Blockbuster")</f>
        <v>Superhit</v>
      </c>
      <c r="Q520" t="s">
        <v>1791</v>
      </c>
      <c r="R520">
        <v>21</v>
      </c>
      <c r="S520" t="str">
        <f t="shared" si="52"/>
        <v xml:space="preserve">December </v>
      </c>
      <c r="T520" s="12" t="str">
        <f t="shared" si="53"/>
        <v xml:space="preserve"> 1994</v>
      </c>
      <c r="U520" s="8" t="str" cm="1">
        <f t="array" ref="U520">_xlfn.IFS(Q520&lt;1970,"Old is Gold",Q520&lt;=1980,"80's Movies",Q520&lt;=2000,"90's Movies",Q520&lt;=2020,"Mid Rang",Q520&gt;2020,"Latest")</f>
        <v>Latest</v>
      </c>
      <c r="V520" t="s">
        <v>1792</v>
      </c>
    </row>
    <row r="521" spans="1:22" x14ac:dyDescent="0.3">
      <c r="A521" t="s">
        <v>1793</v>
      </c>
      <c r="B521" t="s">
        <v>1794</v>
      </c>
      <c r="C521" t="s">
        <v>1794</v>
      </c>
      <c r="D521" s="6">
        <v>101</v>
      </c>
      <c r="E521" s="6" t="str">
        <f t="shared" si="48"/>
        <v>Medium</v>
      </c>
      <c r="F521" s="4">
        <f t="shared" si="49"/>
        <v>1.6833333333333333</v>
      </c>
      <c r="G521" s="8" t="s">
        <v>7406</v>
      </c>
      <c r="H521" t="s">
        <v>172</v>
      </c>
      <c r="I521" t="s">
        <v>10891</v>
      </c>
      <c r="J521">
        <v>6.9</v>
      </c>
      <c r="K521" t="str">
        <f t="shared" si="50"/>
        <v>Average</v>
      </c>
      <c r="L521" s="10">
        <v>409086</v>
      </c>
      <c r="M521" s="10">
        <v>23000000</v>
      </c>
      <c r="N521" s="10">
        <v>351583407</v>
      </c>
      <c r="O521" s="6">
        <f t="shared" si="51"/>
        <v>328583407</v>
      </c>
      <c r="P521" s="10" t="str" cm="1">
        <f t="array" ref="P521">_xlfn.IFS(O521&lt;=0,"Flop",O521&lt;10000000,"Hit",O521&lt;=100000000,"Superhit",O521&gt;100000000,"Blockbuster")</f>
        <v>Blockbuster</v>
      </c>
      <c r="Q521" t="s">
        <v>1795</v>
      </c>
      <c r="R521">
        <v>28</v>
      </c>
      <c r="S521" t="str">
        <f t="shared" si="52"/>
        <v xml:space="preserve">July </v>
      </c>
      <c r="T521" s="12" t="str">
        <f t="shared" si="53"/>
        <v xml:space="preserve"> 1994</v>
      </c>
      <c r="U521" s="8" t="str" cm="1">
        <f t="array" ref="U521">_xlfn.IFS(Q521&lt;1970,"Old is Gold",Q521&lt;=1980,"80's Movies",Q521&lt;=2000,"90's Movies",Q521&lt;=2020,"Mid Rang",Q521&gt;2020,"Latest")</f>
        <v>Latest</v>
      </c>
      <c r="V521" t="s">
        <v>952</v>
      </c>
    </row>
    <row r="522" spans="1:22" x14ac:dyDescent="0.3">
      <c r="A522" t="s">
        <v>1796</v>
      </c>
      <c r="B522" t="s">
        <v>1797</v>
      </c>
      <c r="C522" t="s">
        <v>1797</v>
      </c>
      <c r="D522" s="6">
        <v>127</v>
      </c>
      <c r="E522" s="6" t="str">
        <f t="shared" si="48"/>
        <v>Long</v>
      </c>
      <c r="F522" s="4">
        <f t="shared" si="49"/>
        <v>2.1166666666666667</v>
      </c>
      <c r="G522" s="8" t="s">
        <v>7406</v>
      </c>
      <c r="H522" t="s">
        <v>10887</v>
      </c>
      <c r="I522" t="s">
        <v>172</v>
      </c>
      <c r="J522">
        <v>7</v>
      </c>
      <c r="K522" t="str">
        <f t="shared" si="50"/>
        <v>Good</v>
      </c>
      <c r="L522" s="10">
        <v>116892</v>
      </c>
      <c r="M522" s="10">
        <v>75000000</v>
      </c>
      <c r="N522" s="10">
        <v>183031272</v>
      </c>
      <c r="O522" s="6">
        <f t="shared" si="51"/>
        <v>108031272</v>
      </c>
      <c r="P522" s="10" t="str" cm="1">
        <f t="array" ref="P522">_xlfn.IFS(O522&lt;=0,"Flop",O522&lt;10000000,"Hit",O522&lt;=100000000,"Superhit",O522&gt;100000000,"Blockbuster")</f>
        <v>Blockbuster</v>
      </c>
      <c r="Q522" t="s">
        <v>1798</v>
      </c>
      <c r="R522">
        <v>20</v>
      </c>
      <c r="S522" t="str">
        <f t="shared" si="52"/>
        <v xml:space="preserve">May </v>
      </c>
      <c r="T522" s="12" t="str">
        <f t="shared" si="53"/>
        <v xml:space="preserve"> 1994</v>
      </c>
      <c r="U522" s="8" t="str" cm="1">
        <f t="array" ref="U522">_xlfn.IFS(Q522&lt;1970,"Old is Gold",Q522&lt;=1980,"80's Movies",Q522&lt;=2000,"90's Movies",Q522&lt;=2020,"Mid Rang",Q522&gt;2020,"Latest")</f>
        <v>Latest</v>
      </c>
      <c r="V522" t="s">
        <v>231</v>
      </c>
    </row>
    <row r="523" spans="1:22" x14ac:dyDescent="0.3">
      <c r="A523" t="s">
        <v>1799</v>
      </c>
      <c r="B523" t="s">
        <v>1800</v>
      </c>
      <c r="C523" t="s">
        <v>1800</v>
      </c>
      <c r="D523" s="6">
        <v>83</v>
      </c>
      <c r="E523" s="6" t="str">
        <f t="shared" si="48"/>
        <v>Short</v>
      </c>
      <c r="F523" s="4">
        <f t="shared" si="49"/>
        <v>1.3833333333333333</v>
      </c>
      <c r="G523" s="8" t="s">
        <v>172</v>
      </c>
      <c r="H523" t="s">
        <v>10891</v>
      </c>
      <c r="I523" t="s">
        <v>10899</v>
      </c>
      <c r="J523">
        <v>6.5</v>
      </c>
      <c r="K523" t="str">
        <f t="shared" si="50"/>
        <v>Average</v>
      </c>
      <c r="L523" s="10">
        <v>109611</v>
      </c>
      <c r="M523" s="10">
        <v>30000000</v>
      </c>
      <c r="N523" s="10">
        <v>51132598</v>
      </c>
      <c r="O523" s="6">
        <f t="shared" si="51"/>
        <v>21132598</v>
      </c>
      <c r="P523" s="10" t="str" cm="1">
        <f t="array" ref="P523">_xlfn.IFS(O523&lt;=0,"Flop",O523&lt;10000000,"Hit",O523&lt;=100000000,"Superhit",O523&gt;100000000,"Blockbuster")</f>
        <v>Superhit</v>
      </c>
      <c r="Q523" t="s">
        <v>1801</v>
      </c>
      <c r="R523">
        <v>18</v>
      </c>
      <c r="S523" t="str">
        <f t="shared" si="52"/>
        <v xml:space="preserve">March </v>
      </c>
      <c r="T523" s="12" t="str">
        <f t="shared" si="53"/>
        <v xml:space="preserve"> 1994</v>
      </c>
      <c r="U523" s="8" t="str" cm="1">
        <f t="array" ref="U523">_xlfn.IFS(Q523&lt;1970,"Old is Gold",Q523&lt;=1980,"80's Movies",Q523&lt;=2000,"90's Movies",Q523&lt;=2020,"Mid Rang",Q523&gt;2020,"Latest")</f>
        <v>Latest</v>
      </c>
      <c r="V523" t="s">
        <v>1802</v>
      </c>
    </row>
    <row r="524" spans="1:22" x14ac:dyDescent="0.3">
      <c r="A524" t="s">
        <v>1803</v>
      </c>
      <c r="B524" t="s">
        <v>1804</v>
      </c>
      <c r="C524" t="s">
        <v>1804</v>
      </c>
      <c r="D524" s="6">
        <v>119</v>
      </c>
      <c r="E524" s="6" t="str">
        <f t="shared" si="48"/>
        <v>Medium</v>
      </c>
      <c r="F524" s="4">
        <f t="shared" si="49"/>
        <v>1.9833333333333334</v>
      </c>
      <c r="G524" s="8" t="s">
        <v>7406</v>
      </c>
      <c r="H524" t="s">
        <v>10891</v>
      </c>
      <c r="I524" t="s">
        <v>10886</v>
      </c>
      <c r="J524">
        <v>7.2</v>
      </c>
      <c r="K524" t="str">
        <f t="shared" si="50"/>
        <v>Good</v>
      </c>
      <c r="L524" s="10">
        <v>246617</v>
      </c>
      <c r="M524" s="10">
        <v>34000000</v>
      </c>
      <c r="N524" s="10">
        <v>50283563</v>
      </c>
      <c r="O524" s="6">
        <f t="shared" si="51"/>
        <v>16283563</v>
      </c>
      <c r="P524" s="10" t="str" cm="1">
        <f t="array" ref="P524">_xlfn.IFS(O524&lt;=0,"Flop",O524&lt;10000000,"Hit",O524&lt;=100000000,"Superhit",O524&gt;100000000,"Blockbuster")</f>
        <v>Superhit</v>
      </c>
      <c r="Q524" t="s">
        <v>1805</v>
      </c>
      <c r="R524">
        <v>26</v>
      </c>
      <c r="S524" t="str">
        <f t="shared" si="52"/>
        <v xml:space="preserve">August </v>
      </c>
      <c r="T524" s="12" t="str">
        <f t="shared" si="53"/>
        <v xml:space="preserve"> 1994</v>
      </c>
      <c r="U524" s="8" t="str" cm="1">
        <f t="array" ref="U524">_xlfn.IFS(Q524&lt;1970,"Old is Gold",Q524&lt;=1980,"80's Movies",Q524&lt;=2000,"90's Movies",Q524&lt;=2020,"Mid Rang",Q524&gt;2020,"Latest")</f>
        <v>Latest</v>
      </c>
      <c r="V524" t="s">
        <v>876</v>
      </c>
    </row>
    <row r="525" spans="1:22" x14ac:dyDescent="0.3">
      <c r="A525" t="s">
        <v>1806</v>
      </c>
      <c r="B525" t="s">
        <v>1807</v>
      </c>
      <c r="C525" t="s">
        <v>1807</v>
      </c>
      <c r="D525" s="6">
        <v>154</v>
      </c>
      <c r="E525" s="6" t="str">
        <f t="shared" si="48"/>
        <v>Long</v>
      </c>
      <c r="F525" s="4">
        <f t="shared" si="49"/>
        <v>2.5666666666666669</v>
      </c>
      <c r="G525" s="8" t="s">
        <v>10891</v>
      </c>
      <c r="H525" t="s">
        <v>190</v>
      </c>
      <c r="I525" t="s">
        <v>10899</v>
      </c>
      <c r="J525">
        <v>8.9</v>
      </c>
      <c r="K525" t="str">
        <f t="shared" si="50"/>
        <v>Excellent</v>
      </c>
      <c r="L525" s="10">
        <v>2160463</v>
      </c>
      <c r="M525" s="10">
        <v>8000000</v>
      </c>
      <c r="N525" s="10">
        <v>213928762</v>
      </c>
      <c r="O525" s="6">
        <f t="shared" si="51"/>
        <v>205928762</v>
      </c>
      <c r="P525" s="10" t="str" cm="1">
        <f t="array" ref="P525">_xlfn.IFS(O525&lt;=0,"Flop",O525&lt;10000000,"Hit",O525&lt;=100000000,"Superhit",O525&gt;100000000,"Blockbuster")</f>
        <v>Blockbuster</v>
      </c>
      <c r="Q525" t="s">
        <v>1808</v>
      </c>
      <c r="R525">
        <v>21</v>
      </c>
      <c r="S525" t="str">
        <f t="shared" si="52"/>
        <v xml:space="preserve">May </v>
      </c>
      <c r="T525" s="12" t="str">
        <f t="shared" si="53"/>
        <v xml:space="preserve"> 1994</v>
      </c>
      <c r="U525" s="8" t="str" cm="1">
        <f t="array" ref="U525">_xlfn.IFS(Q525&lt;1970,"Old is Gold",Q525&lt;=1980,"80's Movies",Q525&lt;=2000,"90's Movies",Q525&lt;=2020,"Mid Rang",Q525&gt;2020,"Latest")</f>
        <v>Latest</v>
      </c>
      <c r="V525" t="s">
        <v>1534</v>
      </c>
    </row>
    <row r="526" spans="1:22" x14ac:dyDescent="0.3">
      <c r="A526" t="s">
        <v>1809</v>
      </c>
      <c r="B526" t="s">
        <v>1810</v>
      </c>
      <c r="C526" t="s">
        <v>1810</v>
      </c>
      <c r="D526" s="6">
        <v>133</v>
      </c>
      <c r="E526" s="6" t="str">
        <f t="shared" si="48"/>
        <v>Long</v>
      </c>
      <c r="F526" s="4">
        <f t="shared" si="49"/>
        <v>2.2166666666666668</v>
      </c>
      <c r="G526" s="8" t="s">
        <v>10889</v>
      </c>
      <c r="H526" t="s">
        <v>190</v>
      </c>
      <c r="I526" t="s">
        <v>10896</v>
      </c>
      <c r="J526">
        <v>7.5</v>
      </c>
      <c r="K526" t="str">
        <f t="shared" si="50"/>
        <v>Good</v>
      </c>
      <c r="L526" s="10">
        <v>72316</v>
      </c>
      <c r="M526" s="10">
        <v>31000000</v>
      </c>
      <c r="N526" s="10">
        <v>24822619</v>
      </c>
      <c r="O526" s="6">
        <f t="shared" si="51"/>
        <v>-6177381</v>
      </c>
      <c r="P526" s="10" t="str" cm="1">
        <f t="array" ref="P526">_xlfn.IFS(O526&lt;=0,"Flop",O526&lt;10000000,"Hit",O526&lt;=100000000,"Superhit",O526&gt;100000000,"Blockbuster")</f>
        <v>Flop</v>
      </c>
      <c r="S526" t="e">
        <f t="shared" si="52"/>
        <v>#VALUE!</v>
      </c>
      <c r="T526" s="12" t="str">
        <f t="shared" si="53"/>
        <v/>
      </c>
      <c r="U526" s="8" t="str" cm="1">
        <f t="array" ref="U526">_xlfn.IFS(Q526&lt;1970,"Old is Gold",Q526&lt;=1980,"80's Movies",Q526&lt;=2000,"90's Movies",Q526&lt;=2020,"Mid Rang",Q526&gt;2020,"Latest")</f>
        <v>Old is Gold</v>
      </c>
      <c r="V526" t="s">
        <v>391</v>
      </c>
    </row>
    <row r="527" spans="1:22" x14ac:dyDescent="0.3">
      <c r="A527" t="s">
        <v>1811</v>
      </c>
      <c r="B527" t="s">
        <v>1812</v>
      </c>
      <c r="C527" t="s">
        <v>1812</v>
      </c>
      <c r="D527" s="6">
        <v>99</v>
      </c>
      <c r="E527" s="6" t="str">
        <f t="shared" si="48"/>
        <v>Medium</v>
      </c>
      <c r="F527" s="4">
        <f t="shared" si="49"/>
        <v>1.65</v>
      </c>
      <c r="G527" s="8" t="s">
        <v>172</v>
      </c>
      <c r="H527" t="s">
        <v>190</v>
      </c>
      <c r="I527" t="s">
        <v>10886</v>
      </c>
      <c r="J527">
        <v>6.6</v>
      </c>
      <c r="K527" t="str">
        <f t="shared" si="50"/>
        <v>Average</v>
      </c>
      <c r="L527" s="10">
        <v>52717</v>
      </c>
      <c r="M527" s="10">
        <v>11500000</v>
      </c>
      <c r="N527" s="10">
        <v>33351557</v>
      </c>
      <c r="O527" s="6">
        <f t="shared" si="51"/>
        <v>21851557</v>
      </c>
      <c r="P527" s="10" t="str" cm="1">
        <f t="array" ref="P527">_xlfn.IFS(O527&lt;=0,"Flop",O527&lt;10000000,"Hit",O527&lt;=100000000,"Superhit",O527&gt;100000000,"Blockbuster")</f>
        <v>Superhit</v>
      </c>
      <c r="Q527" s="1">
        <v>34335</v>
      </c>
      <c r="R527" s="1"/>
      <c r="S527" t="e">
        <f t="shared" si="52"/>
        <v>#VALUE!</v>
      </c>
      <c r="T527" s="12" t="str">
        <f t="shared" si="53"/>
        <v>34335</v>
      </c>
      <c r="U527" s="8" t="str" cm="1">
        <f t="array" ref="U527">_xlfn.IFS(Q527&lt;1970,"Old is Gold",Q527&lt;=1980,"80's Movies",Q527&lt;=2000,"90's Movies",Q527&lt;=2020,"Mid Rang",Q527&gt;2020,"Latest")</f>
        <v>Latest</v>
      </c>
      <c r="V527" t="s">
        <v>1813</v>
      </c>
    </row>
    <row r="528" spans="1:22" x14ac:dyDescent="0.3">
      <c r="A528" t="s">
        <v>1814</v>
      </c>
      <c r="B528" t="s">
        <v>1815</v>
      </c>
      <c r="C528" t="s">
        <v>1816</v>
      </c>
      <c r="D528" s="6">
        <v>95</v>
      </c>
      <c r="E528" s="6" t="str">
        <f t="shared" si="48"/>
        <v>Medium</v>
      </c>
      <c r="F528" s="4">
        <f t="shared" si="49"/>
        <v>1.5833333333333333</v>
      </c>
      <c r="G528" s="8" t="s">
        <v>172</v>
      </c>
      <c r="H528" t="s">
        <v>10892</v>
      </c>
      <c r="I528" t="s">
        <v>10899</v>
      </c>
      <c r="J528">
        <v>5.4</v>
      </c>
      <c r="K528" t="str">
        <f t="shared" si="50"/>
        <v>Poor</v>
      </c>
      <c r="L528" s="10">
        <v>72205</v>
      </c>
      <c r="M528" s="10">
        <v>40000000</v>
      </c>
      <c r="N528" s="10">
        <v>38087756</v>
      </c>
      <c r="O528" s="6">
        <f t="shared" si="51"/>
        <v>-1912244</v>
      </c>
      <c r="P528" s="10" t="str" cm="1">
        <f t="array" ref="P528">_xlfn.IFS(O528&lt;=0,"Flop",O528&lt;10000000,"Hit",O528&lt;=100000000,"Superhit",O528&gt;100000000,"Blockbuster")</f>
        <v>Flop</v>
      </c>
      <c r="Q528" t="s">
        <v>1817</v>
      </c>
      <c r="R528">
        <v>19</v>
      </c>
      <c r="S528" t="str">
        <f t="shared" si="52"/>
        <v xml:space="preserve">December </v>
      </c>
      <c r="T528" s="12" t="str">
        <f t="shared" si="53"/>
        <v xml:space="preserve"> 1994</v>
      </c>
      <c r="U528" s="8" t="str" cm="1">
        <f t="array" ref="U528">_xlfn.IFS(Q528&lt;1970,"Old is Gold",Q528&lt;=1980,"80's Movies",Q528&lt;=2000,"90's Movies",Q528&lt;=2020,"Mid Rang",Q528&gt;2020,"Latest")</f>
        <v>Latest</v>
      </c>
      <c r="V528" t="s">
        <v>1818</v>
      </c>
    </row>
    <row r="529" spans="1:22" x14ac:dyDescent="0.3">
      <c r="A529" t="s">
        <v>1819</v>
      </c>
      <c r="B529" t="s">
        <v>1820</v>
      </c>
      <c r="C529" t="s">
        <v>1820</v>
      </c>
      <c r="D529" s="6">
        <v>97</v>
      </c>
      <c r="E529" s="6" t="str">
        <f t="shared" si="48"/>
        <v>Medium</v>
      </c>
      <c r="F529" s="4">
        <f t="shared" si="49"/>
        <v>1.6166666666666667</v>
      </c>
      <c r="G529" s="8" t="s">
        <v>172</v>
      </c>
      <c r="H529" t="s">
        <v>190</v>
      </c>
      <c r="I529" t="s">
        <v>10892</v>
      </c>
      <c r="J529">
        <v>6.5</v>
      </c>
      <c r="K529" t="str">
        <f t="shared" si="50"/>
        <v>Average</v>
      </c>
      <c r="L529" s="10">
        <v>126968</v>
      </c>
      <c r="M529" s="10">
        <v>22000000</v>
      </c>
      <c r="N529" s="10">
        <v>190539357</v>
      </c>
      <c r="O529" s="6">
        <f t="shared" si="51"/>
        <v>168539357</v>
      </c>
      <c r="P529" s="10" t="str" cm="1">
        <f t="array" ref="P529">_xlfn.IFS(O529&lt;=0,"Flop",O529&lt;10000000,"Hit",O529&lt;=100000000,"Superhit",O529&gt;100000000,"Blockbuster")</f>
        <v>Blockbuster</v>
      </c>
      <c r="Q529" t="s">
        <v>1821</v>
      </c>
      <c r="R529">
        <v>11</v>
      </c>
      <c r="S529" t="str">
        <f t="shared" si="52"/>
        <v xml:space="preserve">November </v>
      </c>
      <c r="T529" s="12" t="str">
        <f t="shared" si="53"/>
        <v xml:space="preserve"> 1994</v>
      </c>
      <c r="U529" s="8" t="str" cm="1">
        <f t="array" ref="U529">_xlfn.IFS(Q529&lt;1970,"Old is Gold",Q529&lt;=1980,"80's Movies",Q529&lt;=2000,"90's Movies",Q529&lt;=2020,"Mid Rang",Q529&gt;2020,"Latest")</f>
        <v>Latest</v>
      </c>
      <c r="V529" t="s">
        <v>1822</v>
      </c>
    </row>
    <row r="530" spans="1:22" x14ac:dyDescent="0.3">
      <c r="A530" t="s">
        <v>1823</v>
      </c>
      <c r="B530" t="s">
        <v>1824</v>
      </c>
      <c r="C530" t="s">
        <v>1824</v>
      </c>
      <c r="D530" s="6">
        <v>89</v>
      </c>
      <c r="E530" s="6" t="str">
        <f t="shared" si="48"/>
        <v>Short</v>
      </c>
      <c r="F530" s="4">
        <f t="shared" si="49"/>
        <v>1.4833333333333334</v>
      </c>
      <c r="G530" s="8" t="s">
        <v>10891</v>
      </c>
      <c r="H530" t="s">
        <v>190</v>
      </c>
      <c r="I530" t="s">
        <v>5170</v>
      </c>
      <c r="J530">
        <v>7.3</v>
      </c>
      <c r="K530" t="str">
        <f t="shared" si="50"/>
        <v>Good</v>
      </c>
      <c r="L530" s="10">
        <v>65075</v>
      </c>
      <c r="M530" s="10">
        <v>2500000</v>
      </c>
      <c r="N530" s="10">
        <v>2079569</v>
      </c>
      <c r="O530" s="6">
        <f t="shared" si="51"/>
        <v>-420431</v>
      </c>
      <c r="P530" s="10" t="str" cm="1">
        <f t="array" ref="P530">_xlfn.IFS(O530&lt;=0,"Flop",O530&lt;10000000,"Hit",O530&lt;=100000000,"Superhit",O530&gt;100000000,"Blockbuster")</f>
        <v>Flop</v>
      </c>
      <c r="Q530" t="s">
        <v>1825</v>
      </c>
      <c r="R530">
        <v>17</v>
      </c>
      <c r="S530" t="str">
        <f t="shared" si="52"/>
        <v xml:space="preserve">May </v>
      </c>
      <c r="T530" s="12" t="str">
        <f t="shared" si="53"/>
        <v xml:space="preserve"> 1994</v>
      </c>
      <c r="U530" s="8" t="str" cm="1">
        <f t="array" ref="U530">_xlfn.IFS(Q530&lt;1970,"Old is Gold",Q530&lt;=1980,"80's Movies",Q530&lt;=2000,"90's Movies",Q530&lt;=2020,"Mid Rang",Q530&gt;2020,"Latest")</f>
        <v>Latest</v>
      </c>
      <c r="V530" t="s">
        <v>1826</v>
      </c>
    </row>
    <row r="531" spans="1:22" x14ac:dyDescent="0.3">
      <c r="A531" t="s">
        <v>1827</v>
      </c>
      <c r="B531" t="s">
        <v>1828</v>
      </c>
      <c r="C531" t="s">
        <v>1828</v>
      </c>
      <c r="D531" s="6">
        <v>142</v>
      </c>
      <c r="E531" s="6" t="str">
        <f t="shared" si="48"/>
        <v>Long</v>
      </c>
      <c r="F531" s="4">
        <f t="shared" si="49"/>
        <v>2.3666666666666667</v>
      </c>
      <c r="G531" s="8" t="s">
        <v>190</v>
      </c>
      <c r="H531" t="s">
        <v>10899</v>
      </c>
      <c r="I531" t="s">
        <v>10899</v>
      </c>
      <c r="J531">
        <v>9.3000000000000007</v>
      </c>
      <c r="K531" t="str">
        <f t="shared" si="50"/>
        <v>Excellent</v>
      </c>
      <c r="L531" s="10">
        <v>2817283</v>
      </c>
      <c r="M531" s="10">
        <v>25000000</v>
      </c>
      <c r="N531" s="10">
        <v>28884716</v>
      </c>
      <c r="O531" s="6">
        <f t="shared" si="51"/>
        <v>3884716</v>
      </c>
      <c r="P531" s="10" t="str" cm="1">
        <f t="array" ref="P531">_xlfn.IFS(O531&lt;=0,"Flop",O531&lt;10000000,"Hit",O531&lt;=100000000,"Superhit",O531&gt;100000000,"Blockbuster")</f>
        <v>Hit</v>
      </c>
      <c r="Q531" t="s">
        <v>1829</v>
      </c>
      <c r="R531">
        <v>10</v>
      </c>
      <c r="S531" t="str">
        <f t="shared" si="52"/>
        <v xml:space="preserve">September </v>
      </c>
      <c r="T531" s="12" t="str">
        <f t="shared" si="53"/>
        <v xml:space="preserve"> 1994</v>
      </c>
      <c r="U531" s="8" t="str" cm="1">
        <f t="array" ref="U531">_xlfn.IFS(Q531&lt;1970,"Old is Gold",Q531&lt;=1980,"80's Movies",Q531&lt;=2000,"90's Movies",Q531&lt;=2020,"Mid Rang",Q531&gt;2020,"Latest")</f>
        <v>Latest</v>
      </c>
      <c r="V531" t="s">
        <v>1830</v>
      </c>
    </row>
    <row r="532" spans="1:22" x14ac:dyDescent="0.3">
      <c r="A532" t="s">
        <v>1831</v>
      </c>
      <c r="B532" t="s">
        <v>1832</v>
      </c>
      <c r="C532" t="s">
        <v>1832</v>
      </c>
      <c r="D532" s="6">
        <v>110</v>
      </c>
      <c r="E532" s="6" t="str">
        <f t="shared" si="48"/>
        <v>Medium</v>
      </c>
      <c r="F532" s="4">
        <f t="shared" si="49"/>
        <v>1.8333333333333333</v>
      </c>
      <c r="G532" s="8" t="s">
        <v>7406</v>
      </c>
      <c r="H532" t="s">
        <v>190</v>
      </c>
      <c r="I532" t="s">
        <v>5170</v>
      </c>
      <c r="J532">
        <v>5.6</v>
      </c>
      <c r="K532" t="str">
        <f t="shared" si="50"/>
        <v>Poor</v>
      </c>
      <c r="L532" s="10">
        <v>68821</v>
      </c>
      <c r="M532" s="10">
        <v>45000000</v>
      </c>
      <c r="N532" s="10">
        <v>170362582</v>
      </c>
      <c r="O532" s="6">
        <f t="shared" si="51"/>
        <v>125362582</v>
      </c>
      <c r="P532" s="10" t="str" cm="1">
        <f t="array" ref="P532">_xlfn.IFS(O532&lt;=0,"Flop",O532&lt;10000000,"Hit",O532&lt;=100000000,"Superhit",O532&gt;100000000,"Blockbuster")</f>
        <v>Blockbuster</v>
      </c>
      <c r="Q532" t="s">
        <v>1833</v>
      </c>
      <c r="R532">
        <v>7</v>
      </c>
      <c r="S532" t="str">
        <f t="shared" si="52"/>
        <v xml:space="preserve">October </v>
      </c>
      <c r="T532" s="12" t="str">
        <f t="shared" si="53"/>
        <v xml:space="preserve"> 1994</v>
      </c>
      <c r="U532" s="8" t="str" cm="1">
        <f t="array" ref="U532">_xlfn.IFS(Q532&lt;1970,"Old is Gold",Q532&lt;=1980,"80's Movies",Q532&lt;=2000,"90's Movies",Q532&lt;=2020,"Mid Rang",Q532&gt;2020,"Latest")</f>
        <v>Latest</v>
      </c>
      <c r="V532" t="s">
        <v>1834</v>
      </c>
    </row>
    <row r="533" spans="1:22" x14ac:dyDescent="0.3">
      <c r="A533" t="s">
        <v>1835</v>
      </c>
      <c r="B533" t="s">
        <v>1836</v>
      </c>
      <c r="C533" t="s">
        <v>1836</v>
      </c>
      <c r="D533" s="6">
        <v>116</v>
      </c>
      <c r="E533" s="6" t="str">
        <f t="shared" si="48"/>
        <v>Medium</v>
      </c>
      <c r="F533" s="4">
        <f t="shared" si="49"/>
        <v>1.9333333333333333</v>
      </c>
      <c r="G533" s="8" t="s">
        <v>7406</v>
      </c>
      <c r="H533" t="s">
        <v>10887</v>
      </c>
      <c r="I533" t="s">
        <v>5170</v>
      </c>
      <c r="J533">
        <v>7.3</v>
      </c>
      <c r="K533" t="str">
        <f t="shared" si="50"/>
        <v>Good</v>
      </c>
      <c r="L533" s="10">
        <v>383702</v>
      </c>
      <c r="M533" s="10">
        <v>30000000</v>
      </c>
      <c r="N533" s="10">
        <v>350448145</v>
      </c>
      <c r="O533" s="6">
        <f t="shared" si="51"/>
        <v>320448145</v>
      </c>
      <c r="P533" s="10" t="str" cm="1">
        <f t="array" ref="P533">_xlfn.IFS(O533&lt;=0,"Flop",O533&lt;10000000,"Hit",O533&lt;=100000000,"Superhit",O533&gt;100000000,"Blockbuster")</f>
        <v>Blockbuster</v>
      </c>
      <c r="Q533" t="s">
        <v>1837</v>
      </c>
      <c r="R533">
        <v>7</v>
      </c>
      <c r="S533" t="str">
        <f t="shared" si="52"/>
        <v xml:space="preserve">June </v>
      </c>
      <c r="T533" s="12" t="str">
        <f t="shared" si="53"/>
        <v xml:space="preserve"> 1994</v>
      </c>
      <c r="U533" s="8" t="str" cm="1">
        <f t="array" ref="U533">_xlfn.IFS(Q533&lt;1970,"Old is Gold",Q533&lt;=1980,"80's Movies",Q533&lt;=2000,"90's Movies",Q533&lt;=2020,"Mid Rang",Q533&gt;2020,"Latest")</f>
        <v>Latest</v>
      </c>
      <c r="V533" t="s">
        <v>1838</v>
      </c>
    </row>
    <row r="534" spans="1:22" x14ac:dyDescent="0.3">
      <c r="A534" t="s">
        <v>1839</v>
      </c>
      <c r="B534" t="s">
        <v>1840</v>
      </c>
      <c r="C534" t="s">
        <v>1840</v>
      </c>
      <c r="D534" s="6">
        <v>118</v>
      </c>
      <c r="E534" s="6" t="str">
        <f t="shared" si="48"/>
        <v>Medium</v>
      </c>
      <c r="F534" s="4">
        <f t="shared" si="49"/>
        <v>1.9666666666666666</v>
      </c>
      <c r="G534" s="8" t="s">
        <v>7406</v>
      </c>
      <c r="H534" t="s">
        <v>10887</v>
      </c>
      <c r="I534" t="s">
        <v>10895</v>
      </c>
      <c r="J534">
        <v>6.6</v>
      </c>
      <c r="K534" t="str">
        <f t="shared" si="50"/>
        <v>Average</v>
      </c>
      <c r="L534" s="10">
        <v>85822</v>
      </c>
      <c r="M534" s="10">
        <v>35000000</v>
      </c>
      <c r="N534" s="10">
        <v>118071125</v>
      </c>
      <c r="O534" s="6">
        <f t="shared" si="51"/>
        <v>83071125</v>
      </c>
      <c r="P534" s="10" t="str" cm="1">
        <f t="array" ref="P534">_xlfn.IFS(O534&lt;=0,"Flop",O534&lt;10000000,"Hit",O534&lt;=100000000,"Superhit",O534&gt;100000000,"Blockbuster")</f>
        <v>Superhit</v>
      </c>
      <c r="Q534" t="s">
        <v>1841</v>
      </c>
      <c r="R534">
        <v>17</v>
      </c>
      <c r="S534" t="str">
        <f t="shared" si="52"/>
        <v xml:space="preserve">November </v>
      </c>
      <c r="T534" s="12" t="str">
        <f t="shared" si="53"/>
        <v xml:space="preserve"> 1994</v>
      </c>
      <c r="U534" s="8" t="str" cm="1">
        <f t="array" ref="U534">_xlfn.IFS(Q534&lt;1970,"Old is Gold",Q534&lt;=1980,"80's Movies",Q534&lt;=2000,"90's Movies",Q534&lt;=2020,"Mid Rang",Q534&gt;2020,"Latest")</f>
        <v>Latest</v>
      </c>
      <c r="V534" t="s">
        <v>1842</v>
      </c>
    </row>
    <row r="535" spans="1:22" x14ac:dyDescent="0.3">
      <c r="A535" t="s">
        <v>1843</v>
      </c>
      <c r="B535" t="s">
        <v>1844</v>
      </c>
      <c r="C535" t="s">
        <v>1844</v>
      </c>
      <c r="D535" s="6">
        <v>116</v>
      </c>
      <c r="E535" s="6" t="str">
        <f t="shared" si="48"/>
        <v>Medium</v>
      </c>
      <c r="F535" s="4">
        <f t="shared" si="49"/>
        <v>1.9333333333333333</v>
      </c>
      <c r="G535" s="8" t="s">
        <v>7406</v>
      </c>
      <c r="H535" t="s">
        <v>10887</v>
      </c>
      <c r="I535" t="s">
        <v>10890</v>
      </c>
      <c r="J535">
        <v>7</v>
      </c>
      <c r="K535" t="str">
        <f t="shared" si="50"/>
        <v>Good</v>
      </c>
      <c r="L535" s="10">
        <v>200994</v>
      </c>
      <c r="M535" s="10">
        <v>55000000</v>
      </c>
      <c r="N535" s="10">
        <v>196567262</v>
      </c>
      <c r="O535" s="6">
        <f t="shared" si="51"/>
        <v>141567262</v>
      </c>
      <c r="P535" s="10" t="str" cm="1">
        <f t="array" ref="P535">_xlfn.IFS(O535&lt;=0,"Flop",O535&lt;10000000,"Hit",O535&lt;=100000000,"Superhit",O535&gt;100000000,"Blockbuster")</f>
        <v>Blockbuster</v>
      </c>
      <c r="Q535" t="s">
        <v>1845</v>
      </c>
      <c r="R535">
        <v>28</v>
      </c>
      <c r="S535" t="str">
        <f t="shared" si="52"/>
        <v xml:space="preserve">October </v>
      </c>
      <c r="T535" s="12" t="str">
        <f t="shared" si="53"/>
        <v xml:space="preserve"> 1994</v>
      </c>
      <c r="U535" s="8" t="str" cm="1">
        <f t="array" ref="U535">_xlfn.IFS(Q535&lt;1970,"Old is Gold",Q535&lt;=1980,"80's Movies",Q535&lt;=2000,"90's Movies",Q535&lt;=2020,"Mid Rang",Q535&gt;2020,"Latest")</f>
        <v>Latest</v>
      </c>
      <c r="V535" t="s">
        <v>1556</v>
      </c>
    </row>
    <row r="536" spans="1:22" x14ac:dyDescent="0.3">
      <c r="A536" t="s">
        <v>1846</v>
      </c>
      <c r="B536" t="s">
        <v>1847</v>
      </c>
      <c r="C536" t="s">
        <v>1847</v>
      </c>
      <c r="D536" s="6">
        <v>102</v>
      </c>
      <c r="E536" s="6" t="str">
        <f t="shared" si="48"/>
        <v>Medium</v>
      </c>
      <c r="F536" s="4">
        <f t="shared" si="49"/>
        <v>1.7</v>
      </c>
      <c r="G536" s="8" t="s">
        <v>7406</v>
      </c>
      <c r="H536" t="s">
        <v>10887</v>
      </c>
      <c r="I536" t="s">
        <v>172</v>
      </c>
      <c r="J536">
        <v>4</v>
      </c>
      <c r="K536" t="str">
        <f t="shared" si="50"/>
        <v>Poor</v>
      </c>
      <c r="L536" s="10">
        <v>74256</v>
      </c>
      <c r="M536" s="10">
        <v>35000000</v>
      </c>
      <c r="N536" s="10">
        <v>99431786</v>
      </c>
      <c r="O536" s="6">
        <f t="shared" si="51"/>
        <v>64431786</v>
      </c>
      <c r="P536" s="10" t="str" cm="1">
        <f t="array" ref="P536">_xlfn.IFS(O536&lt;=0,"Flop",O536&lt;10000000,"Hit",O536&lt;=100000000,"Superhit",O536&gt;100000000,"Blockbuster")</f>
        <v>Superhit</v>
      </c>
      <c r="Q536" t="s">
        <v>1781</v>
      </c>
      <c r="R536">
        <v>23</v>
      </c>
      <c r="S536" t="str">
        <f t="shared" si="52"/>
        <v xml:space="preserve">December </v>
      </c>
      <c r="T536" s="12" t="str">
        <f t="shared" si="53"/>
        <v xml:space="preserve"> 1994</v>
      </c>
      <c r="U536" s="8" t="str" cm="1">
        <f t="array" ref="U536">_xlfn.IFS(Q536&lt;1970,"Old is Gold",Q536&lt;=1980,"80's Movies",Q536&lt;=2000,"90's Movies",Q536&lt;=2020,"Mid Rang",Q536&gt;2020,"Latest")</f>
        <v>Latest</v>
      </c>
      <c r="V536" t="s">
        <v>1848</v>
      </c>
    </row>
    <row r="537" spans="1:22" x14ac:dyDescent="0.3">
      <c r="A537" t="s">
        <v>1849</v>
      </c>
      <c r="B537" t="s">
        <v>1850</v>
      </c>
      <c r="C537" t="s">
        <v>1850</v>
      </c>
      <c r="D537" s="6">
        <v>99</v>
      </c>
      <c r="E537" s="6" t="str">
        <f t="shared" si="48"/>
        <v>Medium</v>
      </c>
      <c r="F537" s="4">
        <f t="shared" si="49"/>
        <v>1.65</v>
      </c>
      <c r="G537" s="8" t="s">
        <v>7406</v>
      </c>
      <c r="H537" t="s">
        <v>10891</v>
      </c>
      <c r="I537" t="s">
        <v>10890</v>
      </c>
      <c r="J537">
        <v>5.9</v>
      </c>
      <c r="K537" t="str">
        <f t="shared" si="50"/>
        <v>Poor</v>
      </c>
      <c r="L537" s="10">
        <v>62760</v>
      </c>
      <c r="M537" s="10">
        <v>27000000</v>
      </c>
      <c r="N537" s="10">
        <v>101646581</v>
      </c>
      <c r="O537" s="6">
        <f t="shared" si="51"/>
        <v>74646581</v>
      </c>
      <c r="P537" s="10" t="str" cm="1">
        <f t="array" ref="P537">_xlfn.IFS(O537&lt;=0,"Flop",O537&lt;10000000,"Hit",O537&lt;=100000000,"Superhit",O537&gt;100000000,"Blockbuster")</f>
        <v>Superhit</v>
      </c>
      <c r="Q537" t="s">
        <v>1851</v>
      </c>
      <c r="R537">
        <v>16</v>
      </c>
      <c r="S537" t="str">
        <f t="shared" si="52"/>
        <v xml:space="preserve">September </v>
      </c>
      <c r="T537" s="12" t="str">
        <f t="shared" si="53"/>
        <v xml:space="preserve"> 1994</v>
      </c>
      <c r="U537" s="8" t="str" cm="1">
        <f t="array" ref="U537">_xlfn.IFS(Q537&lt;1970,"Old is Gold",Q537&lt;=1980,"80's Movies",Q537&lt;=2000,"90's Movies",Q537&lt;=2020,"Mid Rang",Q537&gt;2020,"Latest")</f>
        <v>Latest</v>
      </c>
      <c r="V537" t="s">
        <v>592</v>
      </c>
    </row>
    <row r="538" spans="1:22" x14ac:dyDescent="0.3">
      <c r="A538" t="s">
        <v>1852</v>
      </c>
      <c r="B538" t="s">
        <v>1853</v>
      </c>
      <c r="C538" t="s">
        <v>1853</v>
      </c>
      <c r="D538" s="6">
        <v>141</v>
      </c>
      <c r="E538" s="6" t="str">
        <f t="shared" si="48"/>
        <v>Long</v>
      </c>
      <c r="F538" s="4">
        <f t="shared" si="49"/>
        <v>2.35</v>
      </c>
      <c r="G538" s="8" t="s">
        <v>7406</v>
      </c>
      <c r="H538" t="s">
        <v>172</v>
      </c>
      <c r="I538" t="s">
        <v>5170</v>
      </c>
      <c r="J538">
        <v>7.3</v>
      </c>
      <c r="K538" t="str">
        <f t="shared" si="50"/>
        <v>Good</v>
      </c>
      <c r="L538" s="10">
        <v>274856</v>
      </c>
      <c r="M538" s="10">
        <v>115000000</v>
      </c>
      <c r="N538" s="10">
        <v>378882411</v>
      </c>
      <c r="O538" s="6">
        <f t="shared" si="51"/>
        <v>263882411</v>
      </c>
      <c r="P538" s="10" t="str" cm="1">
        <f t="array" ref="P538">_xlfn.IFS(O538&lt;=0,"Flop",O538&lt;10000000,"Hit",O538&lt;=100000000,"Superhit",O538&gt;100000000,"Blockbuster")</f>
        <v>Blockbuster</v>
      </c>
      <c r="Q538" t="s">
        <v>1854</v>
      </c>
      <c r="R538">
        <v>12</v>
      </c>
      <c r="S538" t="str">
        <f t="shared" si="52"/>
        <v xml:space="preserve">July </v>
      </c>
      <c r="T538" s="12" t="str">
        <f t="shared" si="53"/>
        <v xml:space="preserve"> 1994</v>
      </c>
      <c r="U538" s="8" t="str" cm="1">
        <f t="array" ref="U538">_xlfn.IFS(Q538&lt;1970,"Old is Gold",Q538&lt;=1980,"80's Movies",Q538&lt;=2000,"90's Movies",Q538&lt;=2020,"Mid Rang",Q538&gt;2020,"Latest")</f>
        <v>Latest</v>
      </c>
      <c r="V538" t="s">
        <v>687</v>
      </c>
    </row>
    <row r="539" spans="1:22" x14ac:dyDescent="0.3">
      <c r="A539" t="s">
        <v>1855</v>
      </c>
      <c r="B539" t="s">
        <v>1856</v>
      </c>
      <c r="C539" t="s">
        <v>1857</v>
      </c>
      <c r="D539" s="6">
        <v>112</v>
      </c>
      <c r="E539" s="6" t="str">
        <f t="shared" si="48"/>
        <v>Medium</v>
      </c>
      <c r="F539" s="4">
        <f t="shared" si="49"/>
        <v>1.8666666666666667</v>
      </c>
      <c r="G539" s="8" t="s">
        <v>10885</v>
      </c>
      <c r="H539" t="s">
        <v>105</v>
      </c>
      <c r="I539" t="s">
        <v>10895</v>
      </c>
      <c r="J539">
        <v>6.4</v>
      </c>
      <c r="K539" t="str">
        <f t="shared" si="50"/>
        <v>Average</v>
      </c>
      <c r="L539" s="10">
        <v>62994</v>
      </c>
      <c r="M539" s="10">
        <v>8000000</v>
      </c>
      <c r="N539" s="10">
        <v>19721741</v>
      </c>
      <c r="O539" s="6">
        <f t="shared" si="51"/>
        <v>11721741</v>
      </c>
      <c r="P539" s="10" t="str" cm="1">
        <f t="array" ref="P539">_xlfn.IFS(O539&lt;=0,"Flop",O539&lt;10000000,"Hit",O539&lt;=100000000,"Superhit",O539&gt;100000000,"Blockbuster")</f>
        <v>Superhit</v>
      </c>
      <c r="Q539" s="1">
        <v>34547</v>
      </c>
      <c r="R539" s="1"/>
      <c r="S539" t="e">
        <f t="shared" si="52"/>
        <v>#VALUE!</v>
      </c>
      <c r="T539" s="12" t="str">
        <f t="shared" si="53"/>
        <v>34547</v>
      </c>
      <c r="U539" s="8" t="str" cm="1">
        <f t="array" ref="U539">_xlfn.IFS(Q539&lt;1970,"Old is Gold",Q539&lt;=1980,"80's Movies",Q539&lt;=2000,"90's Movies",Q539&lt;=2020,"Mid Rang",Q539&gt;2020,"Latest")</f>
        <v>Latest</v>
      </c>
      <c r="V539" t="s">
        <v>650</v>
      </c>
    </row>
    <row r="540" spans="1:22" x14ac:dyDescent="0.3">
      <c r="A540" t="s">
        <v>1858</v>
      </c>
      <c r="B540" t="s">
        <v>1859</v>
      </c>
      <c r="C540" t="s">
        <v>1859</v>
      </c>
      <c r="D540" s="6">
        <v>125</v>
      </c>
      <c r="E540" s="6" t="str">
        <f t="shared" si="48"/>
        <v>Long</v>
      </c>
      <c r="F540" s="4">
        <f t="shared" si="49"/>
        <v>2.0833333333333335</v>
      </c>
      <c r="G540" s="8" t="s">
        <v>190</v>
      </c>
      <c r="H540" t="s">
        <v>105</v>
      </c>
      <c r="I540" t="s">
        <v>10886</v>
      </c>
      <c r="J540">
        <v>6.3</v>
      </c>
      <c r="K540" t="str">
        <f t="shared" si="50"/>
        <v>Average</v>
      </c>
      <c r="L540" s="10">
        <v>59375</v>
      </c>
      <c r="M540" s="10">
        <v>70000000</v>
      </c>
      <c r="N540" s="10">
        <v>131002597</v>
      </c>
      <c r="O540" s="6">
        <f t="shared" si="51"/>
        <v>61002597</v>
      </c>
      <c r="P540" s="10" t="str" cm="1">
        <f t="array" ref="P540">_xlfn.IFS(O540&lt;=0,"Flop",O540&lt;10000000,"Hit",O540&lt;=100000000,"Superhit",O540&gt;100000000,"Blockbuster")</f>
        <v>Superhit</v>
      </c>
      <c r="Q540" t="s">
        <v>1860</v>
      </c>
      <c r="R540">
        <v>17</v>
      </c>
      <c r="S540" t="str">
        <f t="shared" si="52"/>
        <v xml:space="preserve">June </v>
      </c>
      <c r="T540" s="12" t="str">
        <f t="shared" si="53"/>
        <v xml:space="preserve"> 1994</v>
      </c>
      <c r="U540" s="8" t="str" cm="1">
        <f t="array" ref="U540">_xlfn.IFS(Q540&lt;1970,"Old is Gold",Q540&lt;=1980,"80's Movies",Q540&lt;=2000,"90's Movies",Q540&lt;=2020,"Mid Rang",Q540&gt;2020,"Latest")</f>
        <v>Latest</v>
      </c>
      <c r="V540" t="s">
        <v>1110</v>
      </c>
    </row>
    <row r="541" spans="1:22" x14ac:dyDescent="0.3">
      <c r="A541" t="s">
        <v>1861</v>
      </c>
      <c r="B541" t="s">
        <v>1862</v>
      </c>
      <c r="C541" t="s">
        <v>1862</v>
      </c>
      <c r="D541" s="6">
        <v>191</v>
      </c>
      <c r="E541" s="6" t="str">
        <f t="shared" si="48"/>
        <v>Long</v>
      </c>
      <c r="F541" s="4">
        <f t="shared" si="49"/>
        <v>3.1833333333333331</v>
      </c>
      <c r="G541" s="8" t="s">
        <v>7406</v>
      </c>
      <c r="H541" t="s">
        <v>10887</v>
      </c>
      <c r="I541" t="s">
        <v>10889</v>
      </c>
      <c r="J541">
        <v>6.7</v>
      </c>
      <c r="K541" t="str">
        <f t="shared" si="50"/>
        <v>Average</v>
      </c>
      <c r="L541" s="10">
        <v>53926</v>
      </c>
      <c r="M541" s="10">
        <v>63000000</v>
      </c>
      <c r="N541" s="10">
        <v>25052000</v>
      </c>
      <c r="O541" s="6">
        <f t="shared" si="51"/>
        <v>-37948000</v>
      </c>
      <c r="P541" s="10" t="str" cm="1">
        <f t="array" ref="P541">_xlfn.IFS(O541&lt;=0,"Flop",O541&lt;10000000,"Hit",O541&lt;=100000000,"Superhit",O541&gt;100000000,"Blockbuster")</f>
        <v>Flop</v>
      </c>
      <c r="Q541" t="s">
        <v>1863</v>
      </c>
      <c r="R541">
        <v>24</v>
      </c>
      <c r="S541" t="str">
        <f t="shared" si="52"/>
        <v xml:space="preserve">June </v>
      </c>
      <c r="T541" s="12" t="str">
        <f t="shared" si="53"/>
        <v xml:space="preserve"> 1994</v>
      </c>
      <c r="U541" s="8" t="str" cm="1">
        <f t="array" ref="U541">_xlfn.IFS(Q541&lt;1970,"Old is Gold",Q541&lt;=1980,"80's Movies",Q541&lt;=2000,"90's Movies",Q541&lt;=2020,"Mid Rang",Q541&gt;2020,"Latest")</f>
        <v>Latest</v>
      </c>
      <c r="V541" t="s">
        <v>1864</v>
      </c>
    </row>
    <row r="542" spans="1:22" x14ac:dyDescent="0.3">
      <c r="A542" t="s">
        <v>1865</v>
      </c>
      <c r="B542" t="s">
        <v>1866</v>
      </c>
      <c r="C542" t="s">
        <v>1866</v>
      </c>
      <c r="D542" s="6">
        <v>90</v>
      </c>
      <c r="E542" s="6" t="str">
        <f t="shared" si="48"/>
        <v>Medium</v>
      </c>
      <c r="F542" s="4">
        <f t="shared" si="49"/>
        <v>1.5</v>
      </c>
      <c r="G542" s="8" t="s">
        <v>10887</v>
      </c>
      <c r="H542" t="s">
        <v>172</v>
      </c>
      <c r="I542" t="s">
        <v>10891</v>
      </c>
      <c r="J542">
        <v>6.4</v>
      </c>
      <c r="K542" t="str">
        <f t="shared" si="50"/>
        <v>Average</v>
      </c>
      <c r="L542" s="10">
        <v>228996</v>
      </c>
      <c r="M542" s="10">
        <v>30000000</v>
      </c>
      <c r="N542" s="10">
        <v>212385533</v>
      </c>
      <c r="O542" s="6">
        <f t="shared" si="51"/>
        <v>182385533</v>
      </c>
      <c r="P542" s="10" t="str" cm="1">
        <f t="array" ref="P542">_xlfn.IFS(O542&lt;=0,"Flop",O542&lt;10000000,"Hit",O542&lt;=100000000,"Superhit",O542&gt;100000000,"Blockbuster")</f>
        <v>Blockbuster</v>
      </c>
      <c r="Q542" t="s">
        <v>1867</v>
      </c>
      <c r="R542">
        <v>8</v>
      </c>
      <c r="S542" t="str">
        <f t="shared" si="52"/>
        <v xml:space="preserve">November </v>
      </c>
      <c r="T542" s="12" t="str">
        <f t="shared" si="53"/>
        <v xml:space="preserve"> 1995</v>
      </c>
      <c r="U542" s="8" t="str" cm="1">
        <f t="array" ref="U542">_xlfn.IFS(Q542&lt;1970,"Old is Gold",Q542&lt;=1980,"80's Movies",Q542&lt;=2000,"90's Movies",Q542&lt;=2020,"Mid Rang",Q542&gt;2020,"Latest")</f>
        <v>Latest</v>
      </c>
      <c r="V542" t="s">
        <v>1868</v>
      </c>
    </row>
    <row r="543" spans="1:22" x14ac:dyDescent="0.3">
      <c r="A543" t="s">
        <v>1869</v>
      </c>
      <c r="B543" t="s">
        <v>1870</v>
      </c>
      <c r="C543" t="s">
        <v>1870</v>
      </c>
      <c r="D543" s="6">
        <v>114</v>
      </c>
      <c r="E543" s="6" t="str">
        <f t="shared" si="48"/>
        <v>Medium</v>
      </c>
      <c r="F543" s="4">
        <f t="shared" si="49"/>
        <v>1.9</v>
      </c>
      <c r="G543" s="8" t="s">
        <v>172</v>
      </c>
      <c r="H543" t="s">
        <v>190</v>
      </c>
      <c r="I543" t="s">
        <v>10886</v>
      </c>
      <c r="J543">
        <v>6.8</v>
      </c>
      <c r="K543" t="str">
        <f t="shared" si="50"/>
        <v>Average</v>
      </c>
      <c r="L543" s="10">
        <v>59762</v>
      </c>
      <c r="M543" s="10">
        <v>62000000</v>
      </c>
      <c r="N543" s="10">
        <v>107879496</v>
      </c>
      <c r="O543" s="6">
        <f t="shared" si="51"/>
        <v>45879496</v>
      </c>
      <c r="P543" s="10" t="str" cm="1">
        <f t="array" ref="P543">_xlfn.IFS(O543&lt;=0,"Flop",O543&lt;10000000,"Hit",O543&lt;=100000000,"Superhit",O543&gt;100000000,"Blockbuster")</f>
        <v>Superhit</v>
      </c>
      <c r="Q543" t="s">
        <v>1867</v>
      </c>
      <c r="R543">
        <v>8</v>
      </c>
      <c r="S543" t="str">
        <f t="shared" si="52"/>
        <v xml:space="preserve">November </v>
      </c>
      <c r="T543" s="12" t="str">
        <f t="shared" si="53"/>
        <v xml:space="preserve"> 1995</v>
      </c>
      <c r="U543" s="8" t="str" cm="1">
        <f t="array" ref="U543">_xlfn.IFS(Q543&lt;1970,"Old is Gold",Q543&lt;=1980,"80's Movies",Q543&lt;=2000,"90's Movies",Q543&lt;=2020,"Mid Rang",Q543&gt;2020,"Latest")</f>
        <v>Latest</v>
      </c>
      <c r="V543" t="s">
        <v>691</v>
      </c>
    </row>
    <row r="544" spans="1:22" x14ac:dyDescent="0.3">
      <c r="A544" t="s">
        <v>1871</v>
      </c>
      <c r="B544" t="s">
        <v>1872</v>
      </c>
      <c r="C544" t="s">
        <v>1872</v>
      </c>
      <c r="D544" s="6">
        <v>140</v>
      </c>
      <c r="E544" s="6" t="str">
        <f t="shared" si="48"/>
        <v>Long</v>
      </c>
      <c r="F544" s="4">
        <f t="shared" si="49"/>
        <v>2.3333333333333335</v>
      </c>
      <c r="G544" s="8" t="s">
        <v>10887</v>
      </c>
      <c r="H544" t="s">
        <v>190</v>
      </c>
      <c r="I544" t="s">
        <v>10896</v>
      </c>
      <c r="J544">
        <v>7.7</v>
      </c>
      <c r="K544" t="str">
        <f t="shared" si="50"/>
        <v>Good</v>
      </c>
      <c r="L544" s="10">
        <v>308771</v>
      </c>
      <c r="M544" s="10">
        <v>52000000</v>
      </c>
      <c r="N544" s="10">
        <v>355237933</v>
      </c>
      <c r="O544" s="6">
        <f t="shared" si="51"/>
        <v>303237933</v>
      </c>
      <c r="P544" s="10" t="str" cm="1">
        <f t="array" ref="P544">_xlfn.IFS(O544&lt;=0,"Flop",O544&lt;10000000,"Hit",O544&lt;=100000000,"Superhit",O544&gt;100000000,"Blockbuster")</f>
        <v>Blockbuster</v>
      </c>
      <c r="Q544" t="s">
        <v>1873</v>
      </c>
      <c r="R544">
        <v>22</v>
      </c>
      <c r="S544" t="str">
        <f t="shared" si="52"/>
        <v xml:space="preserve">June </v>
      </c>
      <c r="T544" s="12" t="str">
        <f t="shared" si="53"/>
        <v xml:space="preserve"> 1995</v>
      </c>
      <c r="U544" s="8" t="str" cm="1">
        <f t="array" ref="U544">_xlfn.IFS(Q544&lt;1970,"Old is Gold",Q544&lt;=1980,"80's Movies",Q544&lt;=2000,"90's Movies",Q544&lt;=2020,"Mid Rang",Q544&gt;2020,"Latest")</f>
        <v>Latest</v>
      </c>
      <c r="V544" t="s">
        <v>676</v>
      </c>
    </row>
    <row r="545" spans="1:22" x14ac:dyDescent="0.3">
      <c r="A545" t="s">
        <v>1874</v>
      </c>
      <c r="B545" t="s">
        <v>1875</v>
      </c>
      <c r="C545" t="s">
        <v>1875</v>
      </c>
      <c r="D545" s="6">
        <v>133</v>
      </c>
      <c r="E545" s="6" t="str">
        <f t="shared" si="48"/>
        <v>Long</v>
      </c>
      <c r="F545" s="4">
        <f t="shared" si="49"/>
        <v>2.2166666666666668</v>
      </c>
      <c r="G545" s="8" t="s">
        <v>7406</v>
      </c>
      <c r="H545" t="s">
        <v>10891</v>
      </c>
      <c r="I545" t="s">
        <v>5170</v>
      </c>
      <c r="J545">
        <v>6.3</v>
      </c>
      <c r="K545" t="str">
        <f t="shared" si="50"/>
        <v>Average</v>
      </c>
      <c r="L545" s="10">
        <v>86898</v>
      </c>
      <c r="M545" s="10">
        <v>50000000</v>
      </c>
      <c r="N545" s="10">
        <v>30303072</v>
      </c>
      <c r="O545" s="6">
        <f t="shared" si="51"/>
        <v>-19696928</v>
      </c>
      <c r="P545" s="10" t="str" cm="1">
        <f t="array" ref="P545">_xlfn.IFS(O545&lt;=0,"Flop",O545&lt;10000000,"Hit",O545&lt;=100000000,"Superhit",O545&gt;100000000,"Blockbuster")</f>
        <v>Flop</v>
      </c>
      <c r="Q545" t="s">
        <v>1876</v>
      </c>
      <c r="R545">
        <v>6</v>
      </c>
      <c r="S545" t="str">
        <f t="shared" si="52"/>
        <v xml:space="preserve">October </v>
      </c>
      <c r="T545" s="12" t="str">
        <f t="shared" si="53"/>
        <v xml:space="preserve"> 1995</v>
      </c>
      <c r="U545" s="8" t="str" cm="1">
        <f t="array" ref="U545">_xlfn.IFS(Q545&lt;1970,"Old is Gold",Q545&lt;=1980,"80's Movies",Q545&lt;=2000,"90's Movies",Q545&lt;=2020,"Mid Rang",Q545&gt;2020,"Latest")</f>
        <v>Latest</v>
      </c>
      <c r="V545" t="s">
        <v>231</v>
      </c>
    </row>
    <row r="546" spans="1:22" x14ac:dyDescent="0.3">
      <c r="A546" t="s">
        <v>1877</v>
      </c>
      <c r="B546" t="s">
        <v>1878</v>
      </c>
      <c r="C546" t="s">
        <v>1878</v>
      </c>
      <c r="D546" s="6">
        <v>91</v>
      </c>
      <c r="E546" s="6" t="str">
        <f t="shared" si="48"/>
        <v>Medium</v>
      </c>
      <c r="F546" s="4">
        <f t="shared" si="49"/>
        <v>1.5166666666666666</v>
      </c>
      <c r="G546" s="8" t="s">
        <v>172</v>
      </c>
      <c r="H546" t="s">
        <v>190</v>
      </c>
      <c r="I546" t="s">
        <v>10892</v>
      </c>
      <c r="J546">
        <v>6.9</v>
      </c>
      <c r="K546" t="str">
        <f t="shared" si="50"/>
        <v>Average</v>
      </c>
      <c r="L546" s="10">
        <v>131718</v>
      </c>
      <c r="M546" s="10">
        <v>30000000</v>
      </c>
      <c r="N546" s="10">
        <v>254134910</v>
      </c>
      <c r="O546" s="6">
        <f t="shared" si="51"/>
        <v>224134910</v>
      </c>
      <c r="P546" s="10" t="str" cm="1">
        <f t="array" ref="P546">_xlfn.IFS(O546&lt;=0,"Flop",O546&lt;10000000,"Hit",O546&lt;=100000000,"Superhit",O546&gt;100000000,"Blockbuster")</f>
        <v>Blockbuster</v>
      </c>
      <c r="Q546" t="s">
        <v>1879</v>
      </c>
      <c r="R546">
        <v>4</v>
      </c>
      <c r="S546" t="str">
        <f t="shared" si="52"/>
        <v xml:space="preserve">August </v>
      </c>
      <c r="T546" s="12" t="str">
        <f t="shared" si="53"/>
        <v xml:space="preserve"> 1995</v>
      </c>
      <c r="U546" s="8" t="str" cm="1">
        <f t="array" ref="U546">_xlfn.IFS(Q546&lt;1970,"Old is Gold",Q546&lt;=1980,"80's Movies",Q546&lt;=2000,"90's Movies",Q546&lt;=2020,"Mid Rang",Q546&gt;2020,"Latest")</f>
        <v>Latest</v>
      </c>
      <c r="V546" t="s">
        <v>1880</v>
      </c>
    </row>
    <row r="547" spans="1:22" x14ac:dyDescent="0.3">
      <c r="A547" t="s">
        <v>1881</v>
      </c>
      <c r="B547" t="s">
        <v>1882</v>
      </c>
      <c r="C547" t="s">
        <v>1882</v>
      </c>
      <c r="D547" s="6">
        <v>119</v>
      </c>
      <c r="E547" s="6" t="str">
        <f t="shared" si="48"/>
        <v>Medium</v>
      </c>
      <c r="F547" s="4">
        <f t="shared" si="49"/>
        <v>1.9833333333333334</v>
      </c>
      <c r="G547" s="8" t="s">
        <v>7406</v>
      </c>
      <c r="H547" t="s">
        <v>172</v>
      </c>
      <c r="I547" t="s">
        <v>10891</v>
      </c>
      <c r="J547">
        <v>6.8</v>
      </c>
      <c r="K547" t="str">
        <f t="shared" si="50"/>
        <v>Average</v>
      </c>
      <c r="L547" s="10">
        <v>280217</v>
      </c>
      <c r="M547" s="10">
        <v>19000000</v>
      </c>
      <c r="N547" s="10">
        <v>141407024</v>
      </c>
      <c r="O547" s="6">
        <f t="shared" si="51"/>
        <v>122407024</v>
      </c>
      <c r="P547" s="10" t="str" cm="1">
        <f t="array" ref="P547">_xlfn.IFS(O547&lt;=0,"Flop",O547&lt;10000000,"Hit",O547&lt;=100000000,"Superhit",O547&gt;100000000,"Blockbuster")</f>
        <v>Blockbuster</v>
      </c>
      <c r="Q547" t="s">
        <v>1883</v>
      </c>
      <c r="R547">
        <v>6</v>
      </c>
      <c r="S547" t="str">
        <f t="shared" si="52"/>
        <v xml:space="preserve">April </v>
      </c>
      <c r="T547" s="12" t="str">
        <f t="shared" si="53"/>
        <v xml:space="preserve"> 1995</v>
      </c>
      <c r="U547" s="8" t="str" cm="1">
        <f t="array" ref="U547">_xlfn.IFS(Q547&lt;1970,"Old is Gold",Q547&lt;=1980,"80's Movies",Q547&lt;=2000,"90's Movies",Q547&lt;=2020,"Mid Rang",Q547&gt;2020,"Latest")</f>
        <v>Latest</v>
      </c>
      <c r="V547" t="s">
        <v>1884</v>
      </c>
    </row>
    <row r="548" spans="1:22" x14ac:dyDescent="0.3">
      <c r="A548" t="s">
        <v>1885</v>
      </c>
      <c r="B548" t="s">
        <v>1886</v>
      </c>
      <c r="C548" t="s">
        <v>1886</v>
      </c>
      <c r="D548" s="6">
        <v>102</v>
      </c>
      <c r="E548" s="6" t="str">
        <f t="shared" si="48"/>
        <v>Medium</v>
      </c>
      <c r="F548" s="4">
        <f t="shared" si="49"/>
        <v>1.7</v>
      </c>
      <c r="G548" s="8" t="s">
        <v>10889</v>
      </c>
      <c r="H548" t="s">
        <v>10891</v>
      </c>
      <c r="I548" t="s">
        <v>190</v>
      </c>
      <c r="J548">
        <v>7.3</v>
      </c>
      <c r="K548" t="str">
        <f t="shared" si="50"/>
        <v>Good</v>
      </c>
      <c r="L548" s="10">
        <v>118381</v>
      </c>
      <c r="M548" s="10">
        <v>2000000</v>
      </c>
      <c r="N548" s="10">
        <v>2402438</v>
      </c>
      <c r="O548" s="6">
        <f t="shared" si="51"/>
        <v>402438</v>
      </c>
      <c r="P548" s="10" t="str" cm="1">
        <f t="array" ref="P548">_xlfn.IFS(O548&lt;=0,"Flop",O548&lt;10000000,"Hit",O548&lt;=100000000,"Superhit",O548&gt;100000000,"Blockbuster")</f>
        <v>Hit</v>
      </c>
      <c r="Q548" t="s">
        <v>1887</v>
      </c>
      <c r="R548">
        <v>27</v>
      </c>
      <c r="S548" t="str">
        <f t="shared" si="52"/>
        <v xml:space="preserve">January </v>
      </c>
      <c r="T548" s="12" t="str">
        <f t="shared" si="53"/>
        <v xml:space="preserve"> 1995</v>
      </c>
      <c r="U548" s="8" t="str" cm="1">
        <f t="array" ref="U548">_xlfn.IFS(Q548&lt;1970,"Old is Gold",Q548&lt;=1980,"80's Movies",Q548&lt;=2000,"90's Movies",Q548&lt;=2020,"Mid Rang",Q548&gt;2020,"Latest")</f>
        <v>Latest</v>
      </c>
      <c r="V548" t="s">
        <v>1888</v>
      </c>
    </row>
    <row r="549" spans="1:22" x14ac:dyDescent="0.3">
      <c r="A549" t="s">
        <v>1889</v>
      </c>
      <c r="B549" t="s">
        <v>1890</v>
      </c>
      <c r="C549" t="s">
        <v>1890</v>
      </c>
      <c r="D549" s="6">
        <v>121</v>
      </c>
      <c r="E549" s="6" t="str">
        <f t="shared" si="48"/>
        <v>Long</v>
      </c>
      <c r="F549" s="4">
        <f t="shared" si="49"/>
        <v>2.0166666666666666</v>
      </c>
      <c r="G549" s="8" t="s">
        <v>7406</v>
      </c>
      <c r="H549" t="s">
        <v>10887</v>
      </c>
      <c r="I549" t="s">
        <v>10899</v>
      </c>
      <c r="J549">
        <v>5.4</v>
      </c>
      <c r="K549" t="str">
        <f t="shared" si="50"/>
        <v>Poor</v>
      </c>
      <c r="L549" s="10">
        <v>263045</v>
      </c>
      <c r="M549" s="10">
        <v>100000000</v>
      </c>
      <c r="N549" s="10">
        <v>336567158</v>
      </c>
      <c r="O549" s="6">
        <f t="shared" si="51"/>
        <v>236567158</v>
      </c>
      <c r="P549" s="10" t="str" cm="1">
        <f t="array" ref="P549">_xlfn.IFS(O549&lt;=0,"Flop",O549&lt;10000000,"Hit",O549&lt;=100000000,"Superhit",O549&gt;100000000,"Blockbuster")</f>
        <v>Blockbuster</v>
      </c>
      <c r="Q549" t="s">
        <v>1891</v>
      </c>
      <c r="R549">
        <v>9</v>
      </c>
      <c r="S549" t="str">
        <f t="shared" si="52"/>
        <v xml:space="preserve">June </v>
      </c>
      <c r="T549" s="12" t="str">
        <f t="shared" si="53"/>
        <v xml:space="preserve"> 1995</v>
      </c>
      <c r="U549" s="8" t="str" cm="1">
        <f t="array" ref="U549">_xlfn.IFS(Q549&lt;1970,"Old is Gold",Q549&lt;=1980,"80's Movies",Q549&lt;=2000,"90's Movies",Q549&lt;=2020,"Mid Rang",Q549&gt;2020,"Latest")</f>
        <v>Latest</v>
      </c>
      <c r="V549" t="s">
        <v>944</v>
      </c>
    </row>
    <row r="550" spans="1:22" x14ac:dyDescent="0.3">
      <c r="A550" t="s">
        <v>1892</v>
      </c>
      <c r="B550" t="s">
        <v>1893</v>
      </c>
      <c r="C550" t="s">
        <v>1893</v>
      </c>
      <c r="D550" s="6">
        <v>101</v>
      </c>
      <c r="E550" s="6" t="str">
        <f t="shared" si="48"/>
        <v>Medium</v>
      </c>
      <c r="F550" s="4">
        <f t="shared" si="49"/>
        <v>1.6833333333333333</v>
      </c>
      <c r="G550" s="8" t="s">
        <v>190</v>
      </c>
      <c r="H550" t="s">
        <v>10886</v>
      </c>
      <c r="I550" t="s">
        <v>10899</v>
      </c>
      <c r="J550">
        <v>8.1</v>
      </c>
      <c r="K550" t="str">
        <f t="shared" si="50"/>
        <v>Excellent</v>
      </c>
      <c r="L550" s="10">
        <v>330033</v>
      </c>
      <c r="M550" s="10">
        <v>2500000</v>
      </c>
      <c r="N550" s="10">
        <v>5987386</v>
      </c>
      <c r="O550" s="6">
        <f t="shared" si="51"/>
        <v>3487386</v>
      </c>
      <c r="P550" s="10" t="str" cm="1">
        <f t="array" ref="P550">_xlfn.IFS(O550&lt;=0,"Flop",O550&lt;10000000,"Hit",O550&lt;=100000000,"Superhit",O550&gt;100000000,"Blockbuster")</f>
        <v>Hit</v>
      </c>
      <c r="Q550" t="s">
        <v>1894</v>
      </c>
      <c r="R550">
        <v>19</v>
      </c>
      <c r="S550" t="str">
        <f t="shared" si="52"/>
        <v xml:space="preserve">January </v>
      </c>
      <c r="T550" s="12" t="str">
        <f t="shared" si="53"/>
        <v xml:space="preserve"> 1995</v>
      </c>
      <c r="U550" s="8" t="str" cm="1">
        <f t="array" ref="U550">_xlfn.IFS(Q550&lt;1970,"Old is Gold",Q550&lt;=1980,"80's Movies",Q550&lt;=2000,"90's Movies",Q550&lt;=2020,"Mid Rang",Q550&gt;2020,"Latest")</f>
        <v>Latest</v>
      </c>
      <c r="V550" t="s">
        <v>1597</v>
      </c>
    </row>
    <row r="551" spans="1:22" x14ac:dyDescent="0.3">
      <c r="A551" t="s">
        <v>1895</v>
      </c>
      <c r="B551" t="s">
        <v>1896</v>
      </c>
      <c r="C551" t="s">
        <v>1896</v>
      </c>
      <c r="D551" s="6">
        <v>89</v>
      </c>
      <c r="E551" s="6" t="str">
        <f t="shared" si="48"/>
        <v>Short</v>
      </c>
      <c r="F551" s="4">
        <f t="shared" si="49"/>
        <v>1.4833333333333334</v>
      </c>
      <c r="G551" s="8" t="s">
        <v>172</v>
      </c>
      <c r="H551" t="s">
        <v>10899</v>
      </c>
      <c r="I551" t="s">
        <v>10899</v>
      </c>
      <c r="J551">
        <v>6.3</v>
      </c>
      <c r="K551" t="str">
        <f t="shared" si="50"/>
        <v>Average</v>
      </c>
      <c r="L551" s="10">
        <v>153264</v>
      </c>
      <c r="M551" s="10">
        <v>10000000</v>
      </c>
      <c r="N551" s="10">
        <v>26488734</v>
      </c>
      <c r="O551" s="6">
        <f t="shared" si="51"/>
        <v>16488734</v>
      </c>
      <c r="P551" s="10" t="str" cm="1">
        <f t="array" ref="P551">_xlfn.IFS(O551&lt;=0,"Flop",O551&lt;10000000,"Hit",O551&lt;=100000000,"Superhit",O551&gt;100000000,"Blockbuster")</f>
        <v>Superhit</v>
      </c>
      <c r="Q551" t="s">
        <v>1897</v>
      </c>
      <c r="R551">
        <v>10</v>
      </c>
      <c r="S551" t="str">
        <f t="shared" si="52"/>
        <v xml:space="preserve">February </v>
      </c>
      <c r="T551" s="12" t="str">
        <f t="shared" si="53"/>
        <v xml:space="preserve"> 1995</v>
      </c>
      <c r="U551" s="8" t="str" cm="1">
        <f t="array" ref="U551">_xlfn.IFS(Q551&lt;1970,"Old is Gold",Q551&lt;=1980,"80's Movies",Q551&lt;=2000,"90's Movies",Q551&lt;=2020,"Mid Rang",Q551&gt;2020,"Latest")</f>
        <v>Latest</v>
      </c>
      <c r="V551" t="s">
        <v>1898</v>
      </c>
    </row>
    <row r="552" spans="1:22" x14ac:dyDescent="0.3">
      <c r="A552" t="s">
        <v>1899</v>
      </c>
      <c r="B552" t="s">
        <v>1900</v>
      </c>
      <c r="C552" t="s">
        <v>1900</v>
      </c>
      <c r="D552" s="6">
        <v>178</v>
      </c>
      <c r="E552" s="6" t="str">
        <f t="shared" si="48"/>
        <v>Long</v>
      </c>
      <c r="F552" s="4">
        <f t="shared" si="49"/>
        <v>2.9666666666666668</v>
      </c>
      <c r="G552" s="8" t="s">
        <v>10889</v>
      </c>
      <c r="H552" t="s">
        <v>190</v>
      </c>
      <c r="I552" t="s">
        <v>10896</v>
      </c>
      <c r="J552">
        <v>8.3000000000000007</v>
      </c>
      <c r="K552" t="str">
        <f t="shared" si="50"/>
        <v>Excellent</v>
      </c>
      <c r="L552" s="10">
        <v>1073146</v>
      </c>
      <c r="M552" s="10">
        <v>72000000</v>
      </c>
      <c r="N552" s="10">
        <v>213216216</v>
      </c>
      <c r="O552" s="6">
        <f t="shared" si="51"/>
        <v>141216216</v>
      </c>
      <c r="P552" s="10" t="str" cm="1">
        <f t="array" ref="P552">_xlfn.IFS(O552&lt;=0,"Flop",O552&lt;10000000,"Hit",O552&lt;=100000000,"Superhit",O552&gt;100000000,"Blockbuster")</f>
        <v>Blockbuster</v>
      </c>
      <c r="Q552" t="s">
        <v>1901</v>
      </c>
      <c r="R552">
        <v>18</v>
      </c>
      <c r="S552" t="str">
        <f t="shared" si="52"/>
        <v xml:space="preserve">May </v>
      </c>
      <c r="T552" s="12" t="str">
        <f t="shared" si="53"/>
        <v xml:space="preserve"> 1995</v>
      </c>
      <c r="U552" s="8" t="str" cm="1">
        <f t="array" ref="U552">_xlfn.IFS(Q552&lt;1970,"Old is Gold",Q552&lt;=1980,"80's Movies",Q552&lt;=2000,"90's Movies",Q552&lt;=2020,"Mid Rang",Q552&gt;2020,"Latest")</f>
        <v>Latest</v>
      </c>
      <c r="V552" t="s">
        <v>1902</v>
      </c>
    </row>
    <row r="553" spans="1:22" x14ac:dyDescent="0.3">
      <c r="A553" t="s">
        <v>1903</v>
      </c>
      <c r="B553" t="s">
        <v>1904</v>
      </c>
      <c r="C553" t="s">
        <v>1904</v>
      </c>
      <c r="D553" s="6">
        <v>135</v>
      </c>
      <c r="E553" s="6" t="str">
        <f t="shared" si="48"/>
        <v>Long</v>
      </c>
      <c r="F553" s="4">
        <f t="shared" si="49"/>
        <v>2.25</v>
      </c>
      <c r="G553" s="8" t="s">
        <v>190</v>
      </c>
      <c r="H553" t="s">
        <v>10886</v>
      </c>
      <c r="I553" t="s">
        <v>10899</v>
      </c>
      <c r="J553">
        <v>7.6</v>
      </c>
      <c r="K553" t="str">
        <f t="shared" si="50"/>
        <v>Good</v>
      </c>
      <c r="L553" s="10">
        <v>86840</v>
      </c>
      <c r="M553" s="10">
        <v>24000000</v>
      </c>
      <c r="N553" s="10">
        <v>182016617</v>
      </c>
      <c r="O553" s="6">
        <f t="shared" si="51"/>
        <v>158016617</v>
      </c>
      <c r="P553" s="10" t="str" cm="1">
        <f t="array" ref="P553">_xlfn.IFS(O553&lt;=0,"Flop",O553&lt;10000000,"Hit",O553&lt;=100000000,"Superhit",O553&gt;100000000,"Blockbuster")</f>
        <v>Blockbuster</v>
      </c>
      <c r="Q553" t="s">
        <v>1905</v>
      </c>
      <c r="R553">
        <v>30</v>
      </c>
      <c r="S553" t="str">
        <f t="shared" si="52"/>
        <v xml:space="preserve">May </v>
      </c>
      <c r="T553" s="12" t="str">
        <f t="shared" si="53"/>
        <v xml:space="preserve"> 1995</v>
      </c>
      <c r="U553" s="8" t="str" cm="1">
        <f t="array" ref="U553">_xlfn.IFS(Q553&lt;1970,"Old is Gold",Q553&lt;=1980,"80's Movies",Q553&lt;=2000,"90's Movies",Q553&lt;=2020,"Mid Rang",Q553&gt;2020,"Latest")</f>
        <v>Latest</v>
      </c>
      <c r="V553" t="s">
        <v>87</v>
      </c>
    </row>
    <row r="554" spans="1:22" x14ac:dyDescent="0.3">
      <c r="A554" t="s">
        <v>1906</v>
      </c>
      <c r="B554" t="s">
        <v>1907</v>
      </c>
      <c r="C554" t="s">
        <v>1907</v>
      </c>
      <c r="D554" s="6">
        <v>178</v>
      </c>
      <c r="E554" s="6" t="str">
        <f t="shared" si="48"/>
        <v>Long</v>
      </c>
      <c r="F554" s="4">
        <f t="shared" si="49"/>
        <v>2.9666666666666668</v>
      </c>
      <c r="G554" s="8" t="s">
        <v>10891</v>
      </c>
      <c r="H554" t="s">
        <v>190</v>
      </c>
      <c r="I554" t="s">
        <v>10899</v>
      </c>
      <c r="J554">
        <v>8.1999999999999993</v>
      </c>
      <c r="K554" t="str">
        <f t="shared" si="50"/>
        <v>Excellent</v>
      </c>
      <c r="L554" s="10">
        <v>549438</v>
      </c>
      <c r="M554" s="10">
        <v>52000000</v>
      </c>
      <c r="N554" s="10">
        <v>116112375</v>
      </c>
      <c r="O554" s="6">
        <f t="shared" si="51"/>
        <v>64112375</v>
      </c>
      <c r="P554" s="10" t="str" cm="1">
        <f t="array" ref="P554">_xlfn.IFS(O554&lt;=0,"Flop",O554&lt;10000000,"Hit",O554&lt;=100000000,"Superhit",O554&gt;100000000,"Blockbuster")</f>
        <v>Superhit</v>
      </c>
      <c r="Q554" t="s">
        <v>1908</v>
      </c>
      <c r="R554">
        <v>14</v>
      </c>
      <c r="S554" t="str">
        <f t="shared" si="52"/>
        <v xml:space="preserve">November </v>
      </c>
      <c r="T554" s="12" t="str">
        <f t="shared" si="53"/>
        <v xml:space="preserve"> 1995</v>
      </c>
      <c r="U554" s="8" t="str" cm="1">
        <f t="array" ref="U554">_xlfn.IFS(Q554&lt;1970,"Old is Gold",Q554&lt;=1980,"80's Movies",Q554&lt;=2000,"90's Movies",Q554&lt;=2020,"Mid Rang",Q554&gt;2020,"Latest")</f>
        <v>Latest</v>
      </c>
      <c r="V554" t="s">
        <v>113</v>
      </c>
    </row>
    <row r="555" spans="1:22" x14ac:dyDescent="0.3">
      <c r="A555" t="s">
        <v>1909</v>
      </c>
      <c r="B555" t="s">
        <v>1910</v>
      </c>
      <c r="C555" t="s">
        <v>1910</v>
      </c>
      <c r="D555" s="6">
        <v>100</v>
      </c>
      <c r="E555" s="6" t="str">
        <f t="shared" si="48"/>
        <v>Medium</v>
      </c>
      <c r="F555" s="4">
        <f t="shared" si="49"/>
        <v>1.6666666666666667</v>
      </c>
      <c r="G555" s="8" t="s">
        <v>172</v>
      </c>
      <c r="H555" t="s">
        <v>10892</v>
      </c>
      <c r="I555" t="s">
        <v>10885</v>
      </c>
      <c r="J555">
        <v>6.2</v>
      </c>
      <c r="K555" t="str">
        <f t="shared" si="50"/>
        <v>Average</v>
      </c>
      <c r="L555" s="10">
        <v>144554</v>
      </c>
      <c r="M555" s="10">
        <v>55000000</v>
      </c>
      <c r="N555" s="10">
        <v>287928194</v>
      </c>
      <c r="O555" s="6">
        <f t="shared" si="51"/>
        <v>232928194</v>
      </c>
      <c r="P555" s="10" t="str" cm="1">
        <f t="array" ref="P555">_xlfn.IFS(O555&lt;=0,"Flop",O555&lt;10000000,"Hit",O555&lt;=100000000,"Superhit",O555&gt;100000000,"Blockbuster")</f>
        <v>Blockbuster</v>
      </c>
      <c r="Q555" t="s">
        <v>1911</v>
      </c>
      <c r="R555">
        <v>26</v>
      </c>
      <c r="S555" t="str">
        <f t="shared" si="52"/>
        <v xml:space="preserve">May </v>
      </c>
      <c r="T555" s="12" t="str">
        <f t="shared" si="53"/>
        <v xml:space="preserve"> 1995</v>
      </c>
      <c r="U555" s="8" t="str" cm="1">
        <f t="array" ref="U555">_xlfn.IFS(Q555&lt;1970,"Old is Gold",Q555&lt;=1980,"80's Movies",Q555&lt;=2000,"90's Movies",Q555&lt;=2020,"Mid Rang",Q555&gt;2020,"Latest")</f>
        <v>Latest</v>
      </c>
      <c r="V555" t="s">
        <v>1912</v>
      </c>
    </row>
    <row r="556" spans="1:22" x14ac:dyDescent="0.3">
      <c r="A556" t="s">
        <v>1913</v>
      </c>
      <c r="B556" t="s">
        <v>1914</v>
      </c>
      <c r="C556" t="s">
        <v>1915</v>
      </c>
      <c r="D556" s="6">
        <v>112</v>
      </c>
      <c r="E556" s="6" t="str">
        <f t="shared" si="48"/>
        <v>Medium</v>
      </c>
      <c r="F556" s="4">
        <f t="shared" si="49"/>
        <v>1.8666666666666667</v>
      </c>
      <c r="G556" s="8" t="s">
        <v>10887</v>
      </c>
      <c r="H556" t="s">
        <v>190</v>
      </c>
      <c r="I556" t="s">
        <v>10885</v>
      </c>
      <c r="J556">
        <v>7.5</v>
      </c>
      <c r="K556" t="str">
        <f t="shared" si="50"/>
        <v>Good</v>
      </c>
      <c r="L556" s="10">
        <v>70839</v>
      </c>
      <c r="M556" s="10">
        <v>18000000</v>
      </c>
      <c r="N556" s="10">
        <v>1781750</v>
      </c>
      <c r="O556" s="6">
        <f t="shared" si="51"/>
        <v>-16218250</v>
      </c>
      <c r="P556" s="10" t="str" cm="1">
        <f t="array" ref="P556">_xlfn.IFS(O556&lt;=0,"Flop",O556&lt;10000000,"Hit",O556&lt;=100000000,"Superhit",O556&gt;100000000,"Blockbuster")</f>
        <v>Flop</v>
      </c>
      <c r="Q556" s="1">
        <v>34820</v>
      </c>
      <c r="R556" s="1"/>
      <c r="S556" t="e">
        <f t="shared" si="52"/>
        <v>#VALUE!</v>
      </c>
      <c r="T556" s="12" t="str">
        <f t="shared" si="53"/>
        <v>34820</v>
      </c>
      <c r="U556" s="8" t="str" cm="1">
        <f t="array" ref="U556">_xlfn.IFS(Q556&lt;1970,"Old is Gold",Q556&lt;=1980,"80's Movies",Q556&lt;=2000,"90's Movies",Q556&lt;=2020,"Mid Rang",Q556&gt;2020,"Latest")</f>
        <v>Latest</v>
      </c>
      <c r="V556" t="s">
        <v>1916</v>
      </c>
    </row>
    <row r="557" spans="1:22" x14ac:dyDescent="0.3">
      <c r="A557" t="s">
        <v>1917</v>
      </c>
      <c r="B557" t="s">
        <v>1918</v>
      </c>
      <c r="C557" t="s">
        <v>1918</v>
      </c>
      <c r="D557" s="6">
        <v>97</v>
      </c>
      <c r="E557" s="6" t="str">
        <f t="shared" si="48"/>
        <v>Medium</v>
      </c>
      <c r="F557" s="4">
        <f t="shared" si="49"/>
        <v>1.6166666666666667</v>
      </c>
      <c r="G557" s="8" t="s">
        <v>172</v>
      </c>
      <c r="H557" t="s">
        <v>10886</v>
      </c>
      <c r="I557" t="s">
        <v>10899</v>
      </c>
      <c r="J557">
        <v>6.9</v>
      </c>
      <c r="K557" t="str">
        <f t="shared" si="50"/>
        <v>Average</v>
      </c>
      <c r="L557" s="10">
        <v>237469</v>
      </c>
      <c r="M557" s="10">
        <v>12000000</v>
      </c>
      <c r="N557" s="10">
        <v>56631794</v>
      </c>
      <c r="O557" s="6">
        <f t="shared" si="51"/>
        <v>44631794</v>
      </c>
      <c r="P557" s="10" t="str" cm="1">
        <f t="array" ref="P557">_xlfn.IFS(O557&lt;=0,"Flop",O557&lt;10000000,"Hit",O557&lt;=100000000,"Superhit",O557&gt;100000000,"Blockbuster")</f>
        <v>Superhit</v>
      </c>
      <c r="Q557" t="s">
        <v>1919</v>
      </c>
      <c r="R557">
        <v>7</v>
      </c>
      <c r="S557" t="str">
        <f t="shared" si="52"/>
        <v xml:space="preserve">July </v>
      </c>
      <c r="T557" s="12" t="str">
        <f t="shared" si="53"/>
        <v xml:space="preserve"> 1995</v>
      </c>
      <c r="U557" s="8" t="str" cm="1">
        <f t="array" ref="U557">_xlfn.IFS(Q557&lt;1970,"Old is Gold",Q557&lt;=1980,"80's Movies",Q557&lt;=2000,"90's Movies",Q557&lt;=2020,"Mid Rang",Q557&gt;2020,"Latest")</f>
        <v>Latest</v>
      </c>
      <c r="V557" t="s">
        <v>487</v>
      </c>
    </row>
    <row r="558" spans="1:22" x14ac:dyDescent="0.3">
      <c r="A558" t="s">
        <v>1920</v>
      </c>
      <c r="B558" t="s">
        <v>1921</v>
      </c>
      <c r="C558" t="s">
        <v>1921</v>
      </c>
      <c r="D558" s="6">
        <v>123</v>
      </c>
      <c r="E558" s="6" t="str">
        <f t="shared" si="48"/>
        <v>Long</v>
      </c>
      <c r="F558" s="4">
        <f t="shared" si="49"/>
        <v>2.0499999999999998</v>
      </c>
      <c r="G558" s="8" t="s">
        <v>190</v>
      </c>
      <c r="H558" t="s">
        <v>10895</v>
      </c>
      <c r="I558" t="s">
        <v>5170</v>
      </c>
      <c r="J558">
        <v>6.6</v>
      </c>
      <c r="K558" t="str">
        <f t="shared" si="50"/>
        <v>Average</v>
      </c>
      <c r="L558" s="10">
        <v>64161</v>
      </c>
      <c r="M558" s="10">
        <v>20000000</v>
      </c>
      <c r="N558" s="10">
        <v>32051917</v>
      </c>
      <c r="O558" s="6">
        <f t="shared" si="51"/>
        <v>12051917</v>
      </c>
      <c r="P558" s="10" t="str" cm="1">
        <f t="array" ref="P558">_xlfn.IFS(O558&lt;=0,"Flop",O558&lt;10000000,"Hit",O558&lt;=100000000,"Superhit",O558&gt;100000000,"Blockbuster")</f>
        <v>Superhit</v>
      </c>
      <c r="Q558" t="s">
        <v>1922</v>
      </c>
      <c r="R558">
        <v>19</v>
      </c>
      <c r="S558" t="str">
        <f t="shared" si="52"/>
        <v xml:space="preserve">October </v>
      </c>
      <c r="T558" s="12" t="str">
        <f t="shared" si="53"/>
        <v xml:space="preserve"> 1995</v>
      </c>
      <c r="U558" s="8" t="str" cm="1">
        <f t="array" ref="U558">_xlfn.IFS(Q558&lt;1970,"Old is Gold",Q558&lt;=1980,"80's Movies",Q558&lt;=2000,"90's Movies",Q558&lt;=2020,"Mid Rang",Q558&gt;2020,"Latest")</f>
        <v>Latest</v>
      </c>
      <c r="V558" t="s">
        <v>1923</v>
      </c>
    </row>
    <row r="559" spans="1:22" x14ac:dyDescent="0.3">
      <c r="A559" t="s">
        <v>1924</v>
      </c>
      <c r="B559" t="s">
        <v>1925</v>
      </c>
      <c r="C559" t="s">
        <v>1925</v>
      </c>
      <c r="D559" s="6">
        <v>116</v>
      </c>
      <c r="E559" s="6" t="str">
        <f t="shared" si="48"/>
        <v>Medium</v>
      </c>
      <c r="F559" s="4">
        <f t="shared" si="49"/>
        <v>1.9333333333333333</v>
      </c>
      <c r="G559" s="8" t="s">
        <v>7406</v>
      </c>
      <c r="H559" t="s">
        <v>190</v>
      </c>
      <c r="I559" t="s">
        <v>5170</v>
      </c>
      <c r="J559">
        <v>7.3</v>
      </c>
      <c r="K559" t="str">
        <f t="shared" si="50"/>
        <v>Good</v>
      </c>
      <c r="L559" s="10">
        <v>120531</v>
      </c>
      <c r="M559" s="10">
        <v>53000000</v>
      </c>
      <c r="N559" s="10">
        <v>157387195</v>
      </c>
      <c r="O559" s="6">
        <f t="shared" si="51"/>
        <v>104387195</v>
      </c>
      <c r="P559" s="10" t="str" cm="1">
        <f t="array" ref="P559">_xlfn.IFS(O559&lt;=0,"Flop",O559&lt;10000000,"Hit",O559&lt;=100000000,"Superhit",O559&gt;100000000,"Blockbuster")</f>
        <v>Blockbuster</v>
      </c>
      <c r="Q559" t="s">
        <v>1926</v>
      </c>
      <c r="R559">
        <v>1</v>
      </c>
      <c r="S559" t="str">
        <f t="shared" si="52"/>
        <v xml:space="preserve">April </v>
      </c>
      <c r="T559" s="12" t="str">
        <f t="shared" si="53"/>
        <v xml:space="preserve"> 1995</v>
      </c>
      <c r="U559" s="8" t="str" cm="1">
        <f t="array" ref="U559">_xlfn.IFS(Q559&lt;1970,"Old is Gold",Q559&lt;=1980,"80's Movies",Q559&lt;=2000,"90's Movies",Q559&lt;=2020,"Mid Rang",Q559&gt;2020,"Latest")</f>
        <v>Latest</v>
      </c>
      <c r="V559" t="s">
        <v>900</v>
      </c>
    </row>
    <row r="560" spans="1:22" x14ac:dyDescent="0.3">
      <c r="A560" t="s">
        <v>1927</v>
      </c>
      <c r="B560" t="s">
        <v>1928</v>
      </c>
      <c r="C560" t="s">
        <v>1928</v>
      </c>
      <c r="D560" s="6">
        <v>99</v>
      </c>
      <c r="E560" s="6" t="str">
        <f t="shared" si="48"/>
        <v>Medium</v>
      </c>
      <c r="F560" s="4">
        <f t="shared" si="49"/>
        <v>1.65</v>
      </c>
      <c r="G560" s="8" t="s">
        <v>10889</v>
      </c>
      <c r="H560" t="s">
        <v>190</v>
      </c>
      <c r="I560" t="s">
        <v>10899</v>
      </c>
      <c r="J560">
        <v>6.5</v>
      </c>
      <c r="K560" t="str">
        <f t="shared" si="50"/>
        <v>Average</v>
      </c>
      <c r="L560" s="10">
        <v>55993</v>
      </c>
      <c r="M560" s="10">
        <v>23000000</v>
      </c>
      <c r="N560" s="10">
        <v>179519401</v>
      </c>
      <c r="O560" s="6">
        <f t="shared" si="51"/>
        <v>156519401</v>
      </c>
      <c r="P560" s="10" t="str" cm="1">
        <f t="array" ref="P560">_xlfn.IFS(O560&lt;=0,"Flop",O560&lt;10000000,"Hit",O560&lt;=100000000,"Superhit",O560&gt;100000000,"Blockbuster")</f>
        <v>Blockbuster</v>
      </c>
      <c r="Q560" t="s">
        <v>1929</v>
      </c>
      <c r="R560">
        <v>11</v>
      </c>
      <c r="S560" t="str">
        <f t="shared" si="52"/>
        <v xml:space="preserve">August </v>
      </c>
      <c r="T560" s="12" t="str">
        <f t="shared" si="53"/>
        <v xml:space="preserve"> 1995</v>
      </c>
      <c r="U560" s="8" t="str" cm="1">
        <f t="array" ref="U560">_xlfn.IFS(Q560&lt;1970,"Old is Gold",Q560&lt;=1980,"80's Movies",Q560&lt;=2000,"90's Movies",Q560&lt;=2020,"Mid Rang",Q560&gt;2020,"Latest")</f>
        <v>Latest</v>
      </c>
      <c r="V560" t="s">
        <v>1930</v>
      </c>
    </row>
    <row r="561" spans="1:22" x14ac:dyDescent="0.3">
      <c r="A561" t="s">
        <v>1931</v>
      </c>
      <c r="B561" t="s">
        <v>1932</v>
      </c>
      <c r="C561" t="s">
        <v>1932</v>
      </c>
      <c r="D561" s="6">
        <v>121</v>
      </c>
      <c r="E561" s="6" t="str">
        <f t="shared" si="48"/>
        <v>Long</v>
      </c>
      <c r="F561" s="4">
        <f t="shared" si="49"/>
        <v>2.0166666666666666</v>
      </c>
      <c r="G561" s="8" t="s">
        <v>10887</v>
      </c>
      <c r="H561" t="s">
        <v>190</v>
      </c>
      <c r="I561" t="s">
        <v>10885</v>
      </c>
      <c r="J561">
        <v>7.5</v>
      </c>
      <c r="K561" t="str">
        <f t="shared" si="50"/>
        <v>Good</v>
      </c>
      <c r="L561" s="10">
        <v>101567</v>
      </c>
      <c r="M561" s="10">
        <v>9000000</v>
      </c>
      <c r="N561" s="10">
        <v>1085079</v>
      </c>
      <c r="O561" s="6">
        <f t="shared" si="51"/>
        <v>-7914921</v>
      </c>
      <c r="P561" s="10" t="str" cm="1">
        <f t="array" ref="P561">_xlfn.IFS(O561&lt;=0,"Flop",O561&lt;10000000,"Hit",O561&lt;=100000000,"Superhit",O561&gt;100000000,"Blockbuster")</f>
        <v>Flop</v>
      </c>
      <c r="Q561" t="s">
        <v>1933</v>
      </c>
      <c r="R561">
        <v>27</v>
      </c>
      <c r="S561" t="str">
        <f t="shared" si="52"/>
        <v xml:space="preserve">May </v>
      </c>
      <c r="T561" s="12" t="str">
        <f t="shared" si="53"/>
        <v xml:space="preserve"> 1995</v>
      </c>
      <c r="U561" s="8" t="str" cm="1">
        <f t="array" ref="U561">_xlfn.IFS(Q561&lt;1970,"Old is Gold",Q561&lt;=1980,"80's Movies",Q561&lt;=2000,"90's Movies",Q561&lt;=2020,"Mid Rang",Q561&gt;2020,"Latest")</f>
        <v>Latest</v>
      </c>
      <c r="V561" t="s">
        <v>824</v>
      </c>
    </row>
    <row r="562" spans="1:22" x14ac:dyDescent="0.3">
      <c r="A562" t="s">
        <v>1934</v>
      </c>
      <c r="B562" t="s">
        <v>1935</v>
      </c>
      <c r="C562" t="s">
        <v>1935</v>
      </c>
      <c r="D562" s="6">
        <v>122</v>
      </c>
      <c r="E562" s="6" t="str">
        <f t="shared" si="48"/>
        <v>Long</v>
      </c>
      <c r="F562" s="4">
        <f t="shared" si="49"/>
        <v>2.0333333333333332</v>
      </c>
      <c r="G562" s="8" t="s">
        <v>10891</v>
      </c>
      <c r="H562" t="s">
        <v>190</v>
      </c>
      <c r="I562" t="s">
        <v>10899</v>
      </c>
      <c r="J562">
        <v>7.5</v>
      </c>
      <c r="K562" t="str">
        <f t="shared" si="50"/>
        <v>Good</v>
      </c>
      <c r="L562" s="10">
        <v>100008</v>
      </c>
      <c r="M562" s="10">
        <v>11000000</v>
      </c>
      <c r="N562" s="10">
        <v>39363635</v>
      </c>
      <c r="O562" s="6">
        <f t="shared" si="51"/>
        <v>28363635</v>
      </c>
      <c r="P562" s="10" t="str" cm="1">
        <f t="array" ref="P562">_xlfn.IFS(O562&lt;=0,"Flop",O562&lt;10000000,"Hit",O562&lt;=100000000,"Superhit",O562&gt;100000000,"Blockbuster")</f>
        <v>Superhit</v>
      </c>
      <c r="Q562" t="s">
        <v>1936</v>
      </c>
      <c r="R562">
        <v>29</v>
      </c>
      <c r="S562" t="str">
        <f t="shared" si="52"/>
        <v xml:space="preserve">December </v>
      </c>
      <c r="T562" s="12" t="str">
        <f t="shared" si="53"/>
        <v xml:space="preserve"> 1995</v>
      </c>
      <c r="U562" s="8" t="str" cm="1">
        <f t="array" ref="U562">_xlfn.IFS(Q562&lt;1970,"Old is Gold",Q562&lt;=1980,"80's Movies",Q562&lt;=2000,"90's Movies",Q562&lt;=2020,"Mid Rang",Q562&gt;2020,"Latest")</f>
        <v>Latest</v>
      </c>
      <c r="V562" t="s">
        <v>1937</v>
      </c>
    </row>
    <row r="563" spans="1:22" x14ac:dyDescent="0.3">
      <c r="A563" t="s">
        <v>1938</v>
      </c>
      <c r="B563" t="s">
        <v>1939</v>
      </c>
      <c r="C563" t="s">
        <v>1939</v>
      </c>
      <c r="D563" s="6">
        <v>104</v>
      </c>
      <c r="E563" s="6" t="str">
        <f t="shared" si="48"/>
        <v>Medium</v>
      </c>
      <c r="F563" s="4">
        <f t="shared" si="49"/>
        <v>1.7333333333333334</v>
      </c>
      <c r="G563" s="8" t="s">
        <v>7406</v>
      </c>
      <c r="H563" t="s">
        <v>10891</v>
      </c>
      <c r="I563" t="s">
        <v>190</v>
      </c>
      <c r="J563">
        <v>7.1</v>
      </c>
      <c r="K563" t="str">
        <f t="shared" si="50"/>
        <v>Good</v>
      </c>
      <c r="L563" s="10">
        <v>194217</v>
      </c>
      <c r="M563" s="10">
        <v>7000000</v>
      </c>
      <c r="N563" s="10">
        <v>25405445</v>
      </c>
      <c r="O563" s="6">
        <f t="shared" si="51"/>
        <v>18405445</v>
      </c>
      <c r="P563" s="10" t="str" cm="1">
        <f t="array" ref="P563">_xlfn.IFS(O563&lt;=0,"Flop",O563&lt;10000000,"Hit",O563&lt;=100000000,"Superhit",O563&gt;100000000,"Blockbuster")</f>
        <v>Superhit</v>
      </c>
      <c r="Q563" s="1">
        <v>34820</v>
      </c>
      <c r="R563" s="1"/>
      <c r="S563" t="e">
        <f t="shared" si="52"/>
        <v>#VALUE!</v>
      </c>
      <c r="T563" s="12" t="str">
        <f t="shared" si="53"/>
        <v>34820</v>
      </c>
      <c r="U563" s="8" t="str" cm="1">
        <f t="array" ref="U563">_xlfn.IFS(Q563&lt;1970,"Old is Gold",Q563&lt;=1980,"80's Movies",Q563&lt;=2000,"90's Movies",Q563&lt;=2020,"Mid Rang",Q563&gt;2020,"Latest")</f>
        <v>Latest</v>
      </c>
      <c r="V563" t="s">
        <v>1509</v>
      </c>
    </row>
    <row r="564" spans="1:22" x14ac:dyDescent="0.3">
      <c r="A564" t="s">
        <v>1940</v>
      </c>
      <c r="B564" t="s">
        <v>1941</v>
      </c>
      <c r="C564" t="s">
        <v>1941</v>
      </c>
      <c r="D564" s="6">
        <v>128</v>
      </c>
      <c r="E564" s="6" t="str">
        <f t="shared" si="48"/>
        <v>Long</v>
      </c>
      <c r="F564" s="4">
        <f t="shared" si="49"/>
        <v>2.1333333333333333</v>
      </c>
      <c r="G564" s="8" t="s">
        <v>7406</v>
      </c>
      <c r="H564" t="s">
        <v>10887</v>
      </c>
      <c r="I564" t="s">
        <v>5170</v>
      </c>
      <c r="J564">
        <v>7.6</v>
      </c>
      <c r="K564" t="str">
        <f t="shared" si="50"/>
        <v>Good</v>
      </c>
      <c r="L564" s="10">
        <v>401030</v>
      </c>
      <c r="M564" s="10">
        <v>90000000</v>
      </c>
      <c r="N564" s="10">
        <v>366101666</v>
      </c>
      <c r="O564" s="6">
        <f t="shared" si="51"/>
        <v>276101666</v>
      </c>
      <c r="P564" s="10" t="str" cm="1">
        <f t="array" ref="P564">_xlfn.IFS(O564&lt;=0,"Flop",O564&lt;10000000,"Hit",O564&lt;=100000000,"Superhit",O564&gt;100000000,"Blockbuster")</f>
        <v>Blockbuster</v>
      </c>
      <c r="Q564" t="s">
        <v>1942</v>
      </c>
      <c r="R564">
        <v>15</v>
      </c>
      <c r="S564" t="str">
        <f t="shared" si="52"/>
        <v xml:space="preserve">May </v>
      </c>
      <c r="T564" s="12" t="str">
        <f t="shared" si="53"/>
        <v xml:space="preserve"> 1995</v>
      </c>
      <c r="U564" s="8" t="str" cm="1">
        <f t="array" ref="U564">_xlfn.IFS(Q564&lt;1970,"Old is Gold",Q564&lt;=1980,"80's Movies",Q564&lt;=2000,"90's Movies",Q564&lt;=2020,"Mid Rang",Q564&gt;2020,"Latest")</f>
        <v>Latest</v>
      </c>
      <c r="V564" t="s">
        <v>967</v>
      </c>
    </row>
    <row r="565" spans="1:22" x14ac:dyDescent="0.3">
      <c r="A565" t="s">
        <v>1943</v>
      </c>
      <c r="B565" t="s">
        <v>1944</v>
      </c>
      <c r="C565" t="s">
        <v>1944</v>
      </c>
      <c r="D565" s="6">
        <v>97</v>
      </c>
      <c r="E565" s="6" t="str">
        <f t="shared" si="48"/>
        <v>Medium</v>
      </c>
      <c r="F565" s="4">
        <f t="shared" si="49"/>
        <v>1.6166666666666667</v>
      </c>
      <c r="G565" s="8" t="s">
        <v>172</v>
      </c>
      <c r="H565" t="s">
        <v>190</v>
      </c>
      <c r="I565" t="s">
        <v>10886</v>
      </c>
      <c r="J565">
        <v>6.7</v>
      </c>
      <c r="K565" t="str">
        <f t="shared" si="50"/>
        <v>Average</v>
      </c>
      <c r="L565" s="10">
        <v>52691</v>
      </c>
      <c r="M565" s="10">
        <v>25000000</v>
      </c>
      <c r="N565" s="10">
        <v>68792531</v>
      </c>
      <c r="O565" s="6">
        <f t="shared" si="51"/>
        <v>43792531</v>
      </c>
      <c r="P565" s="10" t="str" cm="1">
        <f t="array" ref="P565">_xlfn.IFS(O565&lt;=0,"Flop",O565&lt;10000000,"Hit",O565&lt;=100000000,"Superhit",O565&gt;100000000,"Blockbuster")</f>
        <v>Superhit</v>
      </c>
      <c r="Q565" s="1">
        <v>34608</v>
      </c>
      <c r="R565" s="1"/>
      <c r="S565" t="e">
        <f t="shared" si="52"/>
        <v>#VALUE!</v>
      </c>
      <c r="T565" s="12" t="str">
        <f t="shared" si="53"/>
        <v>34608</v>
      </c>
      <c r="U565" s="8" t="str" cm="1">
        <f t="array" ref="U565">_xlfn.IFS(Q565&lt;1970,"Old is Gold",Q565&lt;=1980,"80's Movies",Q565&lt;=2000,"90's Movies",Q565&lt;=2020,"Mid Rang",Q565&gt;2020,"Latest")</f>
        <v>Latest</v>
      </c>
      <c r="V565" t="s">
        <v>1945</v>
      </c>
    </row>
    <row r="566" spans="1:22" x14ac:dyDescent="0.3">
      <c r="A566" t="s">
        <v>1946</v>
      </c>
      <c r="B566" t="s">
        <v>1947</v>
      </c>
      <c r="C566" t="s">
        <v>1947</v>
      </c>
      <c r="D566" s="6">
        <v>134</v>
      </c>
      <c r="E566" s="6" t="str">
        <f t="shared" si="48"/>
        <v>Long</v>
      </c>
      <c r="F566" s="4">
        <f t="shared" si="49"/>
        <v>2.2333333333333334</v>
      </c>
      <c r="G566" s="8" t="s">
        <v>7406</v>
      </c>
      <c r="H566" t="s">
        <v>10887</v>
      </c>
      <c r="I566" t="s">
        <v>190</v>
      </c>
      <c r="J566">
        <v>6</v>
      </c>
      <c r="K566" t="str">
        <f t="shared" si="50"/>
        <v>Average</v>
      </c>
      <c r="L566" s="10">
        <v>77198</v>
      </c>
      <c r="M566" s="10">
        <v>55000000</v>
      </c>
      <c r="N566" s="10">
        <v>127600435</v>
      </c>
      <c r="O566" s="6">
        <f t="shared" si="51"/>
        <v>72600435</v>
      </c>
      <c r="P566" s="10" t="str" cm="1">
        <f t="array" ref="P566">_xlfn.IFS(O566&lt;=0,"Flop",O566&lt;10000000,"Hit",O566&lt;=100000000,"Superhit",O566&gt;100000000,"Blockbuster")</f>
        <v>Superhit</v>
      </c>
      <c r="Q566" t="s">
        <v>1919</v>
      </c>
      <c r="R566">
        <v>7</v>
      </c>
      <c r="S566" t="str">
        <f t="shared" si="52"/>
        <v xml:space="preserve">July </v>
      </c>
      <c r="T566" s="12" t="str">
        <f t="shared" si="53"/>
        <v xml:space="preserve"> 1995</v>
      </c>
      <c r="U566" s="8" t="str" cm="1">
        <f t="array" ref="U566">_xlfn.IFS(Q566&lt;1970,"Old is Gold",Q566&lt;=1980,"80's Movies",Q566&lt;=2000,"90's Movies",Q566&lt;=2020,"Mid Rang",Q566&gt;2020,"Latest")</f>
        <v>Latest</v>
      </c>
      <c r="V566" t="s">
        <v>1277</v>
      </c>
    </row>
    <row r="567" spans="1:22" x14ac:dyDescent="0.3">
      <c r="A567" t="s">
        <v>1948</v>
      </c>
      <c r="B567" t="s">
        <v>1949</v>
      </c>
      <c r="C567" t="s">
        <v>1949</v>
      </c>
      <c r="D567" s="6">
        <v>98</v>
      </c>
      <c r="E567" s="6" t="str">
        <f t="shared" si="48"/>
        <v>Medium</v>
      </c>
      <c r="F567" s="4">
        <f t="shared" si="49"/>
        <v>1.6333333333333333</v>
      </c>
      <c r="G567" s="8" t="s">
        <v>172</v>
      </c>
      <c r="H567" t="s">
        <v>10899</v>
      </c>
      <c r="I567" t="s">
        <v>10899</v>
      </c>
      <c r="J567">
        <v>6.7</v>
      </c>
      <c r="K567" t="str">
        <f t="shared" si="50"/>
        <v>Average</v>
      </c>
      <c r="L567" s="10">
        <v>109389</v>
      </c>
      <c r="M567" s="10">
        <v>4000000</v>
      </c>
      <c r="N567" s="10">
        <v>4257354</v>
      </c>
      <c r="O567" s="6">
        <f t="shared" si="51"/>
        <v>257354</v>
      </c>
      <c r="P567" s="10" t="str" cm="1">
        <f t="array" ref="P567">_xlfn.IFS(O567&lt;=0,"Flop",O567&lt;10000000,"Hit",O567&lt;=100000000,"Superhit",O567&gt;100000000,"Blockbuster")</f>
        <v>Hit</v>
      </c>
      <c r="Q567" t="s">
        <v>1950</v>
      </c>
      <c r="R567">
        <v>16</v>
      </c>
      <c r="S567" t="str">
        <f t="shared" si="52"/>
        <v xml:space="preserve">September </v>
      </c>
      <c r="T567" s="12" t="str">
        <f t="shared" si="53"/>
        <v xml:space="preserve"> 1995</v>
      </c>
      <c r="U567" s="8" t="str" cm="1">
        <f t="array" ref="U567">_xlfn.IFS(Q567&lt;1970,"Old is Gold",Q567&lt;=1980,"80's Movies",Q567&lt;=2000,"90's Movies",Q567&lt;=2020,"Mid Rang",Q567&gt;2020,"Latest")</f>
        <v>Latest</v>
      </c>
      <c r="V567" t="s">
        <v>1951</v>
      </c>
    </row>
    <row r="568" spans="1:22" x14ac:dyDescent="0.3">
      <c r="A568" t="s">
        <v>1952</v>
      </c>
      <c r="B568" t="s">
        <v>1953</v>
      </c>
      <c r="C568" t="s">
        <v>1953</v>
      </c>
      <c r="D568" s="6">
        <v>111</v>
      </c>
      <c r="E568" s="6" t="str">
        <f t="shared" si="48"/>
        <v>Medium</v>
      </c>
      <c r="F568" s="4">
        <f t="shared" si="49"/>
        <v>1.85</v>
      </c>
      <c r="G568" s="8" t="s">
        <v>172</v>
      </c>
      <c r="H568" t="s">
        <v>190</v>
      </c>
      <c r="I568" t="s">
        <v>10886</v>
      </c>
      <c r="J568">
        <v>6.6</v>
      </c>
      <c r="K568" t="str">
        <f t="shared" si="50"/>
        <v>Average</v>
      </c>
      <c r="L568" s="10">
        <v>52167</v>
      </c>
      <c r="M568" s="10">
        <v>40000000</v>
      </c>
      <c r="N568" s="10">
        <v>101982854</v>
      </c>
      <c r="O568" s="6">
        <f t="shared" si="51"/>
        <v>61982854</v>
      </c>
      <c r="P568" s="10" t="str" cm="1">
        <f t="array" ref="P568">_xlfn.IFS(O568&lt;=0,"Flop",O568&lt;10000000,"Hit",O568&lt;=100000000,"Superhit",O568&gt;100000000,"Blockbuster")</f>
        <v>Superhit</v>
      </c>
      <c r="Q568" t="s">
        <v>1954</v>
      </c>
      <c r="R568">
        <v>5</v>
      </c>
      <c r="S568" t="str">
        <f t="shared" si="52"/>
        <v xml:space="preserve">May </v>
      </c>
      <c r="T568" s="12" t="str">
        <f t="shared" si="53"/>
        <v xml:space="preserve"> 1995</v>
      </c>
      <c r="U568" s="8" t="str" cm="1">
        <f t="array" ref="U568">_xlfn.IFS(Q568&lt;1970,"Old is Gold",Q568&lt;=1980,"80's Movies",Q568&lt;=2000,"90's Movies",Q568&lt;=2020,"Mid Rang",Q568&gt;2020,"Latest")</f>
        <v>Latest</v>
      </c>
      <c r="V568" t="s">
        <v>1864</v>
      </c>
    </row>
    <row r="569" spans="1:22" x14ac:dyDescent="0.3">
      <c r="A569" t="s">
        <v>1955</v>
      </c>
      <c r="B569" t="s">
        <v>1956</v>
      </c>
      <c r="C569" t="s">
        <v>1956</v>
      </c>
      <c r="D569" s="6">
        <v>91</v>
      </c>
      <c r="E569" s="6" t="str">
        <f t="shared" si="48"/>
        <v>Medium</v>
      </c>
      <c r="F569" s="4">
        <f t="shared" si="49"/>
        <v>1.5166666666666666</v>
      </c>
      <c r="G569" s="8" t="s">
        <v>172</v>
      </c>
      <c r="H569" t="s">
        <v>190</v>
      </c>
      <c r="I569" t="s">
        <v>10899</v>
      </c>
      <c r="J569">
        <v>7.2</v>
      </c>
      <c r="K569" t="str">
        <f t="shared" si="50"/>
        <v>Good</v>
      </c>
      <c r="L569" s="10">
        <v>121650</v>
      </c>
      <c r="M569" s="10">
        <v>3500000</v>
      </c>
      <c r="N569" s="10">
        <v>28215918</v>
      </c>
      <c r="O569" s="6">
        <f t="shared" si="51"/>
        <v>24715918</v>
      </c>
      <c r="P569" s="10" t="str" cm="1">
        <f t="array" ref="P569">_xlfn.IFS(O569&lt;=0,"Flop",O569&lt;10000000,"Hit",O569&lt;=100000000,"Superhit",O569&gt;100000000,"Blockbuster")</f>
        <v>Superhit</v>
      </c>
      <c r="Q569" t="s">
        <v>1957</v>
      </c>
      <c r="R569">
        <v>26</v>
      </c>
      <c r="S569" t="str">
        <f t="shared" si="52"/>
        <v xml:space="preserve">April </v>
      </c>
      <c r="T569" s="12" t="str">
        <f t="shared" si="53"/>
        <v xml:space="preserve"> 1995</v>
      </c>
      <c r="U569" s="8" t="str" cm="1">
        <f t="array" ref="U569">_xlfn.IFS(Q569&lt;1970,"Old is Gold",Q569&lt;=1980,"80's Movies",Q569&lt;=2000,"90's Movies",Q569&lt;=2020,"Mid Rang",Q569&gt;2020,"Latest")</f>
        <v>Latest</v>
      </c>
      <c r="V569" t="s">
        <v>1958</v>
      </c>
    </row>
    <row r="570" spans="1:22" x14ac:dyDescent="0.3">
      <c r="A570" t="s">
        <v>1959</v>
      </c>
      <c r="B570" t="s">
        <v>1960</v>
      </c>
      <c r="C570" t="s">
        <v>1960</v>
      </c>
      <c r="D570" s="6">
        <v>105</v>
      </c>
      <c r="E570" s="6" t="str">
        <f t="shared" si="48"/>
        <v>Medium</v>
      </c>
      <c r="F570" s="4">
        <f t="shared" si="49"/>
        <v>1.75</v>
      </c>
      <c r="G570" s="8" t="s">
        <v>172</v>
      </c>
      <c r="H570" t="s">
        <v>10891</v>
      </c>
      <c r="I570" t="s">
        <v>5170</v>
      </c>
      <c r="J570">
        <v>6.9</v>
      </c>
      <c r="K570" t="str">
        <f t="shared" si="50"/>
        <v>Average</v>
      </c>
      <c r="L570" s="10">
        <v>87501</v>
      </c>
      <c r="M570" s="10">
        <v>30250000</v>
      </c>
      <c r="N570" s="10">
        <v>115101622</v>
      </c>
      <c r="O570" s="6">
        <f t="shared" si="51"/>
        <v>84851622</v>
      </c>
      <c r="P570" s="10" t="str" cm="1">
        <f t="array" ref="P570">_xlfn.IFS(O570&lt;=0,"Flop",O570&lt;10000000,"Hit",O570&lt;=100000000,"Superhit",O570&gt;100000000,"Blockbuster")</f>
        <v>Superhit</v>
      </c>
      <c r="Q570" t="s">
        <v>1961</v>
      </c>
      <c r="R570">
        <v>20</v>
      </c>
      <c r="S570" t="str">
        <f t="shared" si="52"/>
        <v xml:space="preserve">October </v>
      </c>
      <c r="T570" s="12" t="str">
        <f t="shared" si="53"/>
        <v xml:space="preserve"> 1995</v>
      </c>
      <c r="U570" s="8" t="str" cm="1">
        <f t="array" ref="U570">_xlfn.IFS(Q570&lt;1970,"Old is Gold",Q570&lt;=1980,"80's Movies",Q570&lt;=2000,"90's Movies",Q570&lt;=2020,"Mid Rang",Q570&gt;2020,"Latest")</f>
        <v>Latest</v>
      </c>
      <c r="V570" t="s">
        <v>1335</v>
      </c>
    </row>
    <row r="571" spans="1:22" x14ac:dyDescent="0.3">
      <c r="A571" t="s">
        <v>1962</v>
      </c>
      <c r="B571" t="s">
        <v>1963</v>
      </c>
      <c r="C571" t="s">
        <v>1963</v>
      </c>
      <c r="D571" s="6">
        <v>130</v>
      </c>
      <c r="E571" s="6" t="str">
        <f t="shared" si="48"/>
        <v>Long</v>
      </c>
      <c r="F571" s="4">
        <f t="shared" si="49"/>
        <v>2.1666666666666665</v>
      </c>
      <c r="G571" s="8" t="s">
        <v>7406</v>
      </c>
      <c r="H571" t="s">
        <v>10887</v>
      </c>
      <c r="I571" t="s">
        <v>5170</v>
      </c>
      <c r="J571">
        <v>7.2</v>
      </c>
      <c r="K571" t="str">
        <f t="shared" si="50"/>
        <v>Good</v>
      </c>
      <c r="L571" s="10">
        <v>266593</v>
      </c>
      <c r="M571" s="10">
        <v>60000000</v>
      </c>
      <c r="N571" s="10">
        <v>352194034</v>
      </c>
      <c r="O571" s="6">
        <f t="shared" si="51"/>
        <v>292194034</v>
      </c>
      <c r="P571" s="10" t="str" cm="1">
        <f t="array" ref="P571">_xlfn.IFS(O571&lt;=0,"Flop",O571&lt;10000000,"Hit",O571&lt;=100000000,"Superhit",O571&gt;100000000,"Blockbuster")</f>
        <v>Blockbuster</v>
      </c>
      <c r="Q571" t="s">
        <v>1964</v>
      </c>
      <c r="R571">
        <v>13</v>
      </c>
      <c r="S571" t="str">
        <f t="shared" si="52"/>
        <v xml:space="preserve">November </v>
      </c>
      <c r="T571" s="12" t="str">
        <f t="shared" si="53"/>
        <v xml:space="preserve"> 1995</v>
      </c>
      <c r="U571" s="8" t="str" cm="1">
        <f t="array" ref="U571">_xlfn.IFS(Q571&lt;1970,"Old is Gold",Q571&lt;=1980,"80's Movies",Q571&lt;=2000,"90's Movies",Q571&lt;=2020,"Mid Rang",Q571&gt;2020,"Latest")</f>
        <v>Latest</v>
      </c>
      <c r="V571" t="s">
        <v>1965</v>
      </c>
    </row>
    <row r="572" spans="1:22" x14ac:dyDescent="0.3">
      <c r="A572" t="s">
        <v>1966</v>
      </c>
      <c r="B572" t="s">
        <v>1967</v>
      </c>
      <c r="C572" t="s">
        <v>1967</v>
      </c>
      <c r="D572" s="6">
        <v>78</v>
      </c>
      <c r="E572" s="6" t="str">
        <f t="shared" si="48"/>
        <v>Short</v>
      </c>
      <c r="F572" s="4">
        <f t="shared" si="49"/>
        <v>1.3</v>
      </c>
      <c r="G572" s="8" t="s">
        <v>10887</v>
      </c>
      <c r="H572" t="s">
        <v>10888</v>
      </c>
      <c r="I572" t="s">
        <v>172</v>
      </c>
      <c r="J572">
        <v>6.9</v>
      </c>
      <c r="K572" t="str">
        <f t="shared" si="50"/>
        <v>Average</v>
      </c>
      <c r="L572" s="10">
        <v>60784</v>
      </c>
      <c r="M572" s="10">
        <v>18000000</v>
      </c>
      <c r="N572" s="10">
        <v>35348597</v>
      </c>
      <c r="O572" s="6">
        <f t="shared" si="51"/>
        <v>17348597</v>
      </c>
      <c r="P572" s="10" t="str" cm="1">
        <f t="array" ref="P572">_xlfn.IFS(O572&lt;=0,"Flop",O572&lt;10000000,"Hit",O572&lt;=100000000,"Superhit",O572&gt;100000000,"Blockbuster")</f>
        <v>Superhit</v>
      </c>
      <c r="Q572" t="s">
        <v>1968</v>
      </c>
      <c r="R572">
        <v>23</v>
      </c>
      <c r="S572" t="str">
        <f t="shared" si="52"/>
        <v xml:space="preserve">March </v>
      </c>
      <c r="T572" s="12" t="str">
        <f t="shared" si="53"/>
        <v xml:space="preserve"> 1995</v>
      </c>
      <c r="U572" s="8" t="str" cm="1">
        <f t="array" ref="U572">_xlfn.IFS(Q572&lt;1970,"Old is Gold",Q572&lt;=1980,"80's Movies",Q572&lt;=2000,"90's Movies",Q572&lt;=2020,"Mid Rang",Q572&gt;2020,"Latest")</f>
        <v>Latest</v>
      </c>
      <c r="V572" t="s">
        <v>1969</v>
      </c>
    </row>
    <row r="573" spans="1:22" x14ac:dyDescent="0.3">
      <c r="A573" t="s">
        <v>1970</v>
      </c>
      <c r="B573" t="s">
        <v>1971</v>
      </c>
      <c r="C573" t="s">
        <v>1971</v>
      </c>
      <c r="D573" s="6">
        <v>105</v>
      </c>
      <c r="E573" s="6" t="str">
        <f t="shared" si="48"/>
        <v>Medium</v>
      </c>
      <c r="F573" s="4">
        <f t="shared" si="49"/>
        <v>1.75</v>
      </c>
      <c r="G573" s="8" t="s">
        <v>10891</v>
      </c>
      <c r="H573" t="s">
        <v>190</v>
      </c>
      <c r="I573" t="s">
        <v>10886</v>
      </c>
      <c r="J573">
        <v>6.2</v>
      </c>
      <c r="K573" t="str">
        <f t="shared" si="50"/>
        <v>Average</v>
      </c>
      <c r="L573" s="10">
        <v>73140</v>
      </c>
      <c r="M573" s="10">
        <v>20000000</v>
      </c>
      <c r="N573" s="10">
        <v>7563728</v>
      </c>
      <c r="O573" s="6">
        <f t="shared" si="51"/>
        <v>-12436272</v>
      </c>
      <c r="P573" s="10" t="str" cm="1">
        <f t="array" ref="P573">_xlfn.IFS(O573&lt;=0,"Flop",O573&lt;10000000,"Hit",O573&lt;=100000000,"Superhit",O573&gt;100000000,"Blockbuster")</f>
        <v>Flop</v>
      </c>
      <c r="Q573" t="s">
        <v>1972</v>
      </c>
      <c r="R573">
        <v>15</v>
      </c>
      <c r="S573" t="str">
        <f t="shared" si="52"/>
        <v xml:space="preserve">September </v>
      </c>
      <c r="T573" s="12" t="str">
        <f t="shared" si="53"/>
        <v xml:space="preserve"> 1995</v>
      </c>
      <c r="U573" s="8" t="str" cm="1">
        <f t="array" ref="U573">_xlfn.IFS(Q573&lt;1970,"Old is Gold",Q573&lt;=1980,"80's Movies",Q573&lt;=2000,"90's Movies",Q573&lt;=2020,"Mid Rang",Q573&gt;2020,"Latest")</f>
        <v>Latest</v>
      </c>
      <c r="V573" t="s">
        <v>1973</v>
      </c>
    </row>
    <row r="574" spans="1:22" x14ac:dyDescent="0.3">
      <c r="A574" t="s">
        <v>1974</v>
      </c>
      <c r="B574" t="s">
        <v>1975</v>
      </c>
      <c r="C574" t="s">
        <v>1975</v>
      </c>
      <c r="D574" s="6">
        <v>170</v>
      </c>
      <c r="E574" s="6" t="str">
        <f t="shared" si="48"/>
        <v>Long</v>
      </c>
      <c r="F574" s="4">
        <f t="shared" si="49"/>
        <v>2.8333333333333335</v>
      </c>
      <c r="G574" s="8" t="s">
        <v>7406</v>
      </c>
      <c r="H574" t="s">
        <v>10891</v>
      </c>
      <c r="I574" t="s">
        <v>190</v>
      </c>
      <c r="J574">
        <v>8.3000000000000007</v>
      </c>
      <c r="K574" t="str">
        <f t="shared" si="50"/>
        <v>Excellent</v>
      </c>
      <c r="L574" s="10">
        <v>698491</v>
      </c>
      <c r="M574" s="10">
        <v>60000000</v>
      </c>
      <c r="N574" s="10">
        <v>187436818</v>
      </c>
      <c r="O574" s="6">
        <f t="shared" si="51"/>
        <v>127436818</v>
      </c>
      <c r="P574" s="10" t="str" cm="1">
        <f t="array" ref="P574">_xlfn.IFS(O574&lt;=0,"Flop",O574&lt;10000000,"Hit",O574&lt;=100000000,"Superhit",O574&gt;100000000,"Blockbuster")</f>
        <v>Blockbuster</v>
      </c>
      <c r="Q574" t="s">
        <v>1976</v>
      </c>
      <c r="R574">
        <v>6</v>
      </c>
      <c r="S574" t="str">
        <f t="shared" si="52"/>
        <v xml:space="preserve">December </v>
      </c>
      <c r="T574" s="12" t="str">
        <f t="shared" si="53"/>
        <v xml:space="preserve"> 1995</v>
      </c>
      <c r="U574" s="8" t="str" cm="1">
        <f t="array" ref="U574">_xlfn.IFS(Q574&lt;1970,"Old is Gold",Q574&lt;=1980,"80's Movies",Q574&lt;=2000,"90's Movies",Q574&lt;=2020,"Mid Rang",Q574&gt;2020,"Latest")</f>
        <v>Latest</v>
      </c>
      <c r="V574" t="s">
        <v>866</v>
      </c>
    </row>
    <row r="575" spans="1:22" x14ac:dyDescent="0.3">
      <c r="A575" t="s">
        <v>1977</v>
      </c>
      <c r="B575" t="s">
        <v>1978</v>
      </c>
      <c r="C575" t="s">
        <v>1978</v>
      </c>
      <c r="D575" s="6">
        <v>95</v>
      </c>
      <c r="E575" s="6" t="str">
        <f t="shared" si="48"/>
        <v>Medium</v>
      </c>
      <c r="F575" s="4">
        <f t="shared" si="49"/>
        <v>1.5833333333333333</v>
      </c>
      <c r="G575" s="8" t="s">
        <v>190</v>
      </c>
      <c r="H575" t="s">
        <v>10885</v>
      </c>
      <c r="I575" t="s">
        <v>105</v>
      </c>
      <c r="J575">
        <v>7.1</v>
      </c>
      <c r="K575" t="str">
        <f t="shared" si="50"/>
        <v>Good</v>
      </c>
      <c r="L575" s="10">
        <v>76945</v>
      </c>
      <c r="M575" s="10">
        <v>8000000</v>
      </c>
      <c r="N575" s="10">
        <v>8924549</v>
      </c>
      <c r="O575" s="6">
        <f t="shared" si="51"/>
        <v>924549</v>
      </c>
      <c r="P575" s="10" t="str" cm="1">
        <f t="array" ref="P575">_xlfn.IFS(O575&lt;=0,"Flop",O575&lt;10000000,"Hit",O575&lt;=100000000,"Superhit",O575&gt;100000000,"Blockbuster")</f>
        <v>Hit</v>
      </c>
      <c r="Q575" t="s">
        <v>1979</v>
      </c>
      <c r="R575">
        <v>10</v>
      </c>
      <c r="S575" t="str">
        <f t="shared" si="52"/>
        <v xml:space="preserve">August </v>
      </c>
      <c r="T575" s="12" t="str">
        <f t="shared" si="53"/>
        <v xml:space="preserve"> 1994</v>
      </c>
      <c r="U575" s="8" t="str" cm="1">
        <f t="array" ref="U575">_xlfn.IFS(Q575&lt;1970,"Old is Gold",Q575&lt;=1980,"80's Movies",Q575&lt;=2000,"90's Movies",Q575&lt;=2020,"Mid Rang",Q575&gt;2020,"Latest")</f>
        <v>Latest</v>
      </c>
      <c r="V575" t="s">
        <v>208</v>
      </c>
    </row>
    <row r="576" spans="1:22" x14ac:dyDescent="0.3">
      <c r="A576" t="s">
        <v>1980</v>
      </c>
      <c r="B576" t="s">
        <v>1981</v>
      </c>
      <c r="C576" t="s">
        <v>1981</v>
      </c>
      <c r="D576" s="6">
        <v>103</v>
      </c>
      <c r="E576" s="6" t="str">
        <f t="shared" si="48"/>
        <v>Medium</v>
      </c>
      <c r="F576" s="4">
        <f t="shared" si="49"/>
        <v>1.7166666666666666</v>
      </c>
      <c r="G576" s="8" t="s">
        <v>7406</v>
      </c>
      <c r="H576" t="s">
        <v>190</v>
      </c>
      <c r="I576" t="s">
        <v>10890</v>
      </c>
      <c r="J576">
        <v>5.6</v>
      </c>
      <c r="K576" t="str">
        <f t="shared" si="50"/>
        <v>Poor</v>
      </c>
      <c r="L576" s="10">
        <v>75206</v>
      </c>
      <c r="M576" s="10">
        <v>26000000</v>
      </c>
      <c r="N576" s="10">
        <v>19075720</v>
      </c>
      <c r="O576" s="6">
        <f t="shared" si="51"/>
        <v>-6924280</v>
      </c>
      <c r="P576" s="10" t="str" cm="1">
        <f t="array" ref="P576">_xlfn.IFS(O576&lt;=0,"Flop",O576&lt;10000000,"Hit",O576&lt;=100000000,"Superhit",O576&gt;100000000,"Blockbuster")</f>
        <v>Flop</v>
      </c>
      <c r="Q576" t="s">
        <v>1982</v>
      </c>
      <c r="R576">
        <v>15</v>
      </c>
      <c r="S576" t="str">
        <f t="shared" si="52"/>
        <v xml:space="preserve">April </v>
      </c>
      <c r="T576" s="12" t="str">
        <f t="shared" si="53"/>
        <v xml:space="preserve"> 1995</v>
      </c>
      <c r="U576" s="8" t="str" cm="1">
        <f t="array" ref="U576">_xlfn.IFS(Q576&lt;1970,"Old is Gold",Q576&lt;=1980,"80's Movies",Q576&lt;=2000,"90's Movies",Q576&lt;=2020,"Mid Rang",Q576&gt;2020,"Latest")</f>
        <v>Latest</v>
      </c>
      <c r="V576" t="s">
        <v>1983</v>
      </c>
    </row>
    <row r="577" spans="1:22" x14ac:dyDescent="0.3">
      <c r="A577" t="s">
        <v>1984</v>
      </c>
      <c r="B577" t="s">
        <v>1985</v>
      </c>
      <c r="C577" t="s">
        <v>1985</v>
      </c>
      <c r="D577" s="6">
        <v>96</v>
      </c>
      <c r="E577" s="6" t="str">
        <f t="shared" si="48"/>
        <v>Medium</v>
      </c>
      <c r="F577" s="4">
        <f t="shared" si="49"/>
        <v>1.6</v>
      </c>
      <c r="G577" s="8" t="s">
        <v>7406</v>
      </c>
      <c r="H577" t="s">
        <v>10891</v>
      </c>
      <c r="I577" t="s">
        <v>10890</v>
      </c>
      <c r="J577">
        <v>5.6</v>
      </c>
      <c r="K577" t="str">
        <f t="shared" si="50"/>
        <v>Poor</v>
      </c>
      <c r="L577" s="10">
        <v>123044</v>
      </c>
      <c r="M577" s="10">
        <v>90000000</v>
      </c>
      <c r="N577" s="10">
        <v>113493481</v>
      </c>
      <c r="O577" s="6">
        <f t="shared" si="51"/>
        <v>23493481</v>
      </c>
      <c r="P577" s="10" t="str" cm="1">
        <f t="array" ref="P577">_xlfn.IFS(O577&lt;=0,"Flop",O577&lt;10000000,"Hit",O577&lt;=100000000,"Superhit",O577&gt;100000000,"Blockbuster")</f>
        <v>Superhit</v>
      </c>
      <c r="Q577">
        <v>1995</v>
      </c>
      <c r="S577" t="e">
        <f t="shared" si="52"/>
        <v>#VALUE!</v>
      </c>
      <c r="T577" s="12" t="str">
        <f t="shared" si="53"/>
        <v>1995</v>
      </c>
      <c r="U577" s="8" t="str" cm="1">
        <f t="array" ref="U577">_xlfn.IFS(Q577&lt;1970,"Old is Gold",Q577&lt;=1980,"80's Movies",Q577&lt;=2000,"90's Movies",Q577&lt;=2020,"Mid Rang",Q577&gt;2020,"Latest")</f>
        <v>90's Movies</v>
      </c>
      <c r="V577" t="s">
        <v>1986</v>
      </c>
    </row>
    <row r="578" spans="1:22" x14ac:dyDescent="0.3">
      <c r="A578" t="s">
        <v>1987</v>
      </c>
      <c r="B578" t="s">
        <v>1988</v>
      </c>
      <c r="C578" t="s">
        <v>1988</v>
      </c>
      <c r="D578" s="6">
        <v>104</v>
      </c>
      <c r="E578" s="6" t="str">
        <f t="shared" ref="E578:E641" si="54">IF(D578&lt;90,"Short",IF(D578&lt;=120,"Medium","Long"))</f>
        <v>Medium</v>
      </c>
      <c r="F578" s="4">
        <f t="shared" ref="F578:F641" si="55">D578/60</f>
        <v>1.7333333333333334</v>
      </c>
      <c r="G578" s="8" t="s">
        <v>10887</v>
      </c>
      <c r="H578" t="s">
        <v>172</v>
      </c>
      <c r="I578" t="s">
        <v>10892</v>
      </c>
      <c r="J578">
        <v>7.1</v>
      </c>
      <c r="K578" t="str">
        <f t="shared" ref="K578:K641" si="56">IF(J578&gt;=8,"Excellent",IF(J578&gt;=7,"Good",IF(J578&gt;=6,"Average","Poor")))</f>
        <v>Good</v>
      </c>
      <c r="L578" s="10">
        <v>366864</v>
      </c>
      <c r="M578" s="10">
        <v>65000000</v>
      </c>
      <c r="N578" s="10">
        <v>262821940</v>
      </c>
      <c r="O578" s="6">
        <f t="shared" ref="O578:O641" si="57">N578-M578</f>
        <v>197821940</v>
      </c>
      <c r="P578" s="10" t="str" cm="1">
        <f t="array" ref="P578">_xlfn.IFS(O578&lt;=0,"Flop",O578&lt;10000000,"Hit",O578&lt;=100000000,"Superhit",O578&gt;100000000,"Blockbuster")</f>
        <v>Blockbuster</v>
      </c>
      <c r="Q578" t="s">
        <v>1989</v>
      </c>
      <c r="R578">
        <v>15</v>
      </c>
      <c r="S578" t="str">
        <f t="shared" ref="S578:S641" si="58">LEFT(Q578,SEARCH(" ",Q578))</f>
        <v xml:space="preserve">December </v>
      </c>
      <c r="T578" s="12" t="str">
        <f t="shared" ref="T578:T641" si="59">RIGHT(Q578,5)</f>
        <v xml:space="preserve"> 1995</v>
      </c>
      <c r="U578" s="8" t="str" cm="1">
        <f t="array" ref="U578">_xlfn.IFS(Q578&lt;1970,"Old is Gold",Q578&lt;=1980,"80's Movies",Q578&lt;=2000,"90's Movies",Q578&lt;=2020,"Mid Rang",Q578&gt;2020,"Latest")</f>
        <v>Latest</v>
      </c>
      <c r="V578" t="s">
        <v>1168</v>
      </c>
    </row>
    <row r="579" spans="1:22" x14ac:dyDescent="0.3">
      <c r="A579" t="s">
        <v>1990</v>
      </c>
      <c r="B579" t="s">
        <v>1991</v>
      </c>
      <c r="C579" t="s">
        <v>1991</v>
      </c>
      <c r="D579" s="6">
        <v>91</v>
      </c>
      <c r="E579" s="6" t="str">
        <f t="shared" si="54"/>
        <v>Medium</v>
      </c>
      <c r="F579" s="4">
        <f t="shared" si="55"/>
        <v>1.5166666666666666</v>
      </c>
      <c r="G579" s="8" t="s">
        <v>190</v>
      </c>
      <c r="H579" t="s">
        <v>10899</v>
      </c>
      <c r="I579" t="s">
        <v>10899</v>
      </c>
      <c r="J579">
        <v>7</v>
      </c>
      <c r="K579" t="str">
        <f t="shared" si="56"/>
        <v>Good</v>
      </c>
      <c r="L579" s="10">
        <v>83052</v>
      </c>
      <c r="M579" s="10">
        <v>1500000</v>
      </c>
      <c r="N579" s="10">
        <v>7412216</v>
      </c>
      <c r="O579" s="6">
        <f t="shared" si="57"/>
        <v>5912216</v>
      </c>
      <c r="P579" s="10" t="str" cm="1">
        <f t="array" ref="P579">_xlfn.IFS(O579&lt;=0,"Flop",O579&lt;10000000,"Hit",O579&lt;=100000000,"Superhit",O579&gt;100000000,"Blockbuster")</f>
        <v>Hit</v>
      </c>
      <c r="Q579" s="1">
        <v>34700</v>
      </c>
      <c r="R579" s="1"/>
      <c r="S579" t="e">
        <f t="shared" si="58"/>
        <v>#VALUE!</v>
      </c>
      <c r="T579" s="12" t="str">
        <f t="shared" si="59"/>
        <v>34700</v>
      </c>
      <c r="U579" s="8" t="str" cm="1">
        <f t="array" ref="U579">_xlfn.IFS(Q579&lt;1970,"Old is Gold",Q579&lt;=1980,"80's Movies",Q579&lt;=2000,"90's Movies",Q579&lt;=2020,"Mid Rang",Q579&gt;2020,"Latest")</f>
        <v>Latest</v>
      </c>
      <c r="V579" t="s">
        <v>1992</v>
      </c>
    </row>
    <row r="580" spans="1:22" x14ac:dyDescent="0.3">
      <c r="A580" t="s">
        <v>1993</v>
      </c>
      <c r="B580" t="s">
        <v>1994</v>
      </c>
      <c r="C580" t="s">
        <v>1994</v>
      </c>
      <c r="D580" s="6">
        <v>111</v>
      </c>
      <c r="E580" s="6" t="str">
        <f t="shared" si="54"/>
        <v>Medium</v>
      </c>
      <c r="F580" s="4">
        <f t="shared" si="55"/>
        <v>1.85</v>
      </c>
      <c r="G580" s="8" t="s">
        <v>190</v>
      </c>
      <c r="H580" t="s">
        <v>10886</v>
      </c>
      <c r="I580" t="s">
        <v>10899</v>
      </c>
      <c r="J580">
        <v>7.5</v>
      </c>
      <c r="K580" t="str">
        <f t="shared" si="56"/>
        <v>Good</v>
      </c>
      <c r="L580" s="10">
        <v>131646</v>
      </c>
      <c r="M580" s="10">
        <v>3600000</v>
      </c>
      <c r="N580" s="10">
        <v>32029928</v>
      </c>
      <c r="O580" s="6">
        <f t="shared" si="57"/>
        <v>28429928</v>
      </c>
      <c r="P580" s="10" t="str" cm="1">
        <f t="array" ref="P580">_xlfn.IFS(O580&lt;=0,"Flop",O580&lt;10000000,"Hit",O580&lt;=100000000,"Superhit",O580&gt;100000000,"Blockbuster")</f>
        <v>Superhit</v>
      </c>
      <c r="Q580" t="s">
        <v>1972</v>
      </c>
      <c r="R580">
        <v>15</v>
      </c>
      <c r="S580" t="str">
        <f t="shared" si="58"/>
        <v xml:space="preserve">September </v>
      </c>
      <c r="T580" s="12" t="str">
        <f t="shared" si="59"/>
        <v xml:space="preserve"> 1995</v>
      </c>
      <c r="U580" s="8" t="str" cm="1">
        <f t="array" ref="U580">_xlfn.IFS(Q580&lt;1970,"Old is Gold",Q580&lt;=1980,"80's Movies",Q580&lt;=2000,"90's Movies",Q580&lt;=2020,"Mid Rang",Q580&gt;2020,"Latest")</f>
        <v>Latest</v>
      </c>
      <c r="V580" t="s">
        <v>1995</v>
      </c>
    </row>
    <row r="581" spans="1:22" x14ac:dyDescent="0.3">
      <c r="A581" t="s">
        <v>1996</v>
      </c>
      <c r="B581" t="s">
        <v>1997</v>
      </c>
      <c r="C581" t="s">
        <v>1997</v>
      </c>
      <c r="D581" s="6">
        <v>94</v>
      </c>
      <c r="E581" s="6" t="str">
        <f t="shared" si="54"/>
        <v>Medium</v>
      </c>
      <c r="F581" s="4">
        <f t="shared" si="55"/>
        <v>1.5666666666666667</v>
      </c>
      <c r="G581" s="8" t="s">
        <v>172</v>
      </c>
      <c r="H581" t="s">
        <v>10886</v>
      </c>
      <c r="I581" t="s">
        <v>10899</v>
      </c>
      <c r="J581">
        <v>7</v>
      </c>
      <c r="K581" t="str">
        <f t="shared" si="56"/>
        <v>Good</v>
      </c>
      <c r="L581" s="10">
        <v>127264</v>
      </c>
      <c r="M581" s="10">
        <v>8000000</v>
      </c>
      <c r="N581" s="10">
        <v>2122561</v>
      </c>
      <c r="O581" s="6">
        <f t="shared" si="57"/>
        <v>-5877439</v>
      </c>
      <c r="P581" s="10" t="str" cm="1">
        <f t="array" ref="P581">_xlfn.IFS(O581&lt;=0,"Flop",O581&lt;10000000,"Hit",O581&lt;=100000000,"Superhit",O581&gt;100000000,"Blockbuster")</f>
        <v>Flop</v>
      </c>
      <c r="Q581" t="s">
        <v>1961</v>
      </c>
      <c r="R581">
        <v>20</v>
      </c>
      <c r="S581" t="str">
        <f t="shared" si="58"/>
        <v xml:space="preserve">October </v>
      </c>
      <c r="T581" s="12" t="str">
        <f t="shared" si="59"/>
        <v xml:space="preserve"> 1995</v>
      </c>
      <c r="U581" s="8" t="str" cm="1">
        <f t="array" ref="U581">_xlfn.IFS(Q581&lt;1970,"Old is Gold",Q581&lt;=1980,"80's Movies",Q581&lt;=2000,"90's Movies",Q581&lt;=2020,"Mid Rang",Q581&gt;2020,"Latest")</f>
        <v>Latest</v>
      </c>
      <c r="V581" t="s">
        <v>1736</v>
      </c>
    </row>
    <row r="582" spans="1:22" x14ac:dyDescent="0.3">
      <c r="A582" t="s">
        <v>1998</v>
      </c>
      <c r="B582" t="s">
        <v>1999</v>
      </c>
      <c r="C582" t="s">
        <v>1999</v>
      </c>
      <c r="D582" s="6">
        <v>101</v>
      </c>
      <c r="E582" s="6" t="str">
        <f t="shared" si="54"/>
        <v>Medium</v>
      </c>
      <c r="F582" s="4">
        <f t="shared" si="55"/>
        <v>1.6833333333333333</v>
      </c>
      <c r="G582" s="8" t="s">
        <v>7406</v>
      </c>
      <c r="H582" t="s">
        <v>10887</v>
      </c>
      <c r="I582" t="s">
        <v>10885</v>
      </c>
      <c r="J582">
        <v>5.8</v>
      </c>
      <c r="K582" t="str">
        <f t="shared" si="56"/>
        <v>Poor</v>
      </c>
      <c r="L582" s="10">
        <v>122989</v>
      </c>
      <c r="M582" s="10">
        <v>18000000</v>
      </c>
      <c r="N582" s="10">
        <v>122195920</v>
      </c>
      <c r="O582" s="6">
        <f t="shared" si="57"/>
        <v>104195920</v>
      </c>
      <c r="P582" s="10" t="str" cm="1">
        <f t="array" ref="P582">_xlfn.IFS(O582&lt;=0,"Flop",O582&lt;10000000,"Hit",O582&lt;=100000000,"Superhit",O582&gt;100000000,"Blockbuster")</f>
        <v>Blockbuster</v>
      </c>
      <c r="Q582" t="s">
        <v>2000</v>
      </c>
      <c r="R582">
        <v>13</v>
      </c>
      <c r="S582" t="str">
        <f t="shared" si="58"/>
        <v xml:space="preserve">July </v>
      </c>
      <c r="T582" s="12" t="str">
        <f t="shared" si="59"/>
        <v xml:space="preserve"> 1995</v>
      </c>
      <c r="U582" s="8" t="str" cm="1">
        <f t="array" ref="U582">_xlfn.IFS(Q582&lt;1970,"Old is Gold",Q582&lt;=1980,"80's Movies",Q582&lt;=2000,"90's Movies",Q582&lt;=2020,"Mid Rang",Q582&gt;2020,"Latest")</f>
        <v>Latest</v>
      </c>
      <c r="V582" t="s">
        <v>2001</v>
      </c>
    </row>
    <row r="583" spans="1:22" x14ac:dyDescent="0.3">
      <c r="A583" t="s">
        <v>2002</v>
      </c>
      <c r="B583" t="s">
        <v>2003</v>
      </c>
      <c r="C583" t="s">
        <v>2003</v>
      </c>
      <c r="D583" s="6">
        <v>114</v>
      </c>
      <c r="E583" s="6" t="str">
        <f t="shared" si="54"/>
        <v>Medium</v>
      </c>
      <c r="F583" s="4">
        <f t="shared" si="55"/>
        <v>1.9</v>
      </c>
      <c r="G583" s="8" t="s">
        <v>7406</v>
      </c>
      <c r="H583" t="s">
        <v>10891</v>
      </c>
      <c r="I583" t="s">
        <v>190</v>
      </c>
      <c r="J583">
        <v>6</v>
      </c>
      <c r="K583" t="str">
        <f t="shared" si="56"/>
        <v>Average</v>
      </c>
      <c r="L583" s="10">
        <v>72436</v>
      </c>
      <c r="M583" s="10">
        <v>22000000</v>
      </c>
      <c r="N583" s="10">
        <v>110627965</v>
      </c>
      <c r="O583" s="6">
        <f t="shared" si="57"/>
        <v>88627965</v>
      </c>
      <c r="P583" s="10" t="str" cm="1">
        <f t="array" ref="P583">_xlfn.IFS(O583&lt;=0,"Flop",O583&lt;10000000,"Hit",O583&lt;=100000000,"Superhit",O583&gt;100000000,"Blockbuster")</f>
        <v>Superhit</v>
      </c>
      <c r="Q583" t="s">
        <v>2004</v>
      </c>
      <c r="R583">
        <v>25</v>
      </c>
      <c r="S583" t="str">
        <f t="shared" si="58"/>
        <v xml:space="preserve">July </v>
      </c>
      <c r="T583" s="12" t="str">
        <f t="shared" si="59"/>
        <v xml:space="preserve"> 1995</v>
      </c>
      <c r="U583" s="8" t="str" cm="1">
        <f t="array" ref="U583">_xlfn.IFS(Q583&lt;1970,"Old is Gold",Q583&lt;=1980,"80's Movies",Q583&lt;=2000,"90's Movies",Q583&lt;=2020,"Mid Rang",Q583&gt;2020,"Latest")</f>
        <v>Latest</v>
      </c>
      <c r="V583" t="s">
        <v>2005</v>
      </c>
    </row>
    <row r="584" spans="1:22" x14ac:dyDescent="0.3">
      <c r="A584" t="s">
        <v>2006</v>
      </c>
      <c r="B584" t="s">
        <v>2007</v>
      </c>
      <c r="C584" t="s">
        <v>2007</v>
      </c>
      <c r="D584" s="6">
        <v>127</v>
      </c>
      <c r="E584" s="6" t="str">
        <f t="shared" si="54"/>
        <v>Long</v>
      </c>
      <c r="F584" s="4">
        <f t="shared" si="55"/>
        <v>2.1166666666666667</v>
      </c>
      <c r="G584" s="8" t="s">
        <v>7406</v>
      </c>
      <c r="H584" t="s">
        <v>190</v>
      </c>
      <c r="I584" t="s">
        <v>5170</v>
      </c>
      <c r="J584">
        <v>6.6</v>
      </c>
      <c r="K584" t="str">
        <f t="shared" si="56"/>
        <v>Average</v>
      </c>
      <c r="L584" s="10">
        <v>135375</v>
      </c>
      <c r="M584" s="10">
        <v>50000000</v>
      </c>
      <c r="N584" s="10">
        <v>189859560</v>
      </c>
      <c r="O584" s="6">
        <f t="shared" si="57"/>
        <v>139859560</v>
      </c>
      <c r="P584" s="10" t="str" cm="1">
        <f t="array" ref="P584">_xlfn.IFS(O584&lt;=0,"Flop",O584&lt;10000000,"Hit",O584&lt;=100000000,"Superhit",O584&gt;100000000,"Blockbuster")</f>
        <v>Blockbuster</v>
      </c>
      <c r="Q584" t="s">
        <v>2008</v>
      </c>
      <c r="R584">
        <v>6</v>
      </c>
      <c r="S584" t="str">
        <f t="shared" si="58"/>
        <v xml:space="preserve">March </v>
      </c>
      <c r="T584" s="12" t="str">
        <f t="shared" si="59"/>
        <v xml:space="preserve"> 1995</v>
      </c>
      <c r="U584" s="8" t="str" cm="1">
        <f t="array" ref="U584">_xlfn.IFS(Q584&lt;1970,"Old is Gold",Q584&lt;=1980,"80's Movies",Q584&lt;=2000,"90's Movies",Q584&lt;=2020,"Mid Rang",Q584&gt;2020,"Latest")</f>
        <v>Latest</v>
      </c>
      <c r="V584" t="s">
        <v>698</v>
      </c>
    </row>
    <row r="585" spans="1:22" x14ac:dyDescent="0.3">
      <c r="A585" t="s">
        <v>2009</v>
      </c>
      <c r="B585" t="s">
        <v>2010</v>
      </c>
      <c r="C585" t="s">
        <v>2010</v>
      </c>
      <c r="D585" s="6">
        <v>81</v>
      </c>
      <c r="E585" s="6" t="str">
        <f t="shared" si="54"/>
        <v>Short</v>
      </c>
      <c r="F585" s="4">
        <f t="shared" si="55"/>
        <v>1.35</v>
      </c>
      <c r="G585" s="8" t="s">
        <v>10887</v>
      </c>
      <c r="H585" t="s">
        <v>10888</v>
      </c>
      <c r="I585" t="s">
        <v>190</v>
      </c>
      <c r="J585">
        <v>6.7</v>
      </c>
      <c r="K585" t="str">
        <f t="shared" si="56"/>
        <v>Average</v>
      </c>
      <c r="L585" s="10">
        <v>198709</v>
      </c>
      <c r="M585" s="10">
        <v>55000000</v>
      </c>
      <c r="N585" s="10">
        <v>346079773</v>
      </c>
      <c r="O585" s="6">
        <f t="shared" si="57"/>
        <v>291079773</v>
      </c>
      <c r="P585" s="10" t="str" cm="1">
        <f t="array" ref="P585">_xlfn.IFS(O585&lt;=0,"Flop",O585&lt;10000000,"Hit",O585&lt;=100000000,"Superhit",O585&gt;100000000,"Blockbuster")</f>
        <v>Blockbuster</v>
      </c>
      <c r="Q585" t="s">
        <v>2011</v>
      </c>
      <c r="R585">
        <v>15</v>
      </c>
      <c r="S585" t="str">
        <f t="shared" si="58"/>
        <v xml:space="preserve">June </v>
      </c>
      <c r="T585" s="12" t="str">
        <f t="shared" si="59"/>
        <v xml:space="preserve"> 1995</v>
      </c>
      <c r="U585" s="8" t="str" cm="1">
        <f t="array" ref="U585">_xlfn.IFS(Q585&lt;1970,"Old is Gold",Q585&lt;=1980,"80's Movies",Q585&lt;=2000,"90's Movies",Q585&lt;=2020,"Mid Rang",Q585&gt;2020,"Latest")</f>
        <v>Latest</v>
      </c>
      <c r="V585" t="s">
        <v>2012</v>
      </c>
    </row>
    <row r="586" spans="1:22" x14ac:dyDescent="0.3">
      <c r="A586" t="s">
        <v>2013</v>
      </c>
      <c r="B586" t="s">
        <v>2014</v>
      </c>
      <c r="C586" t="s">
        <v>2014</v>
      </c>
      <c r="D586" s="6">
        <v>108</v>
      </c>
      <c r="E586" s="6" t="str">
        <f t="shared" si="54"/>
        <v>Medium</v>
      </c>
      <c r="F586" s="4">
        <f t="shared" si="55"/>
        <v>1.8</v>
      </c>
      <c r="G586" s="8" t="s">
        <v>7406</v>
      </c>
      <c r="H586" t="s">
        <v>190</v>
      </c>
      <c r="I586" t="s">
        <v>10886</v>
      </c>
      <c r="J586">
        <v>6.5</v>
      </c>
      <c r="K586" t="str">
        <f t="shared" si="56"/>
        <v>Average</v>
      </c>
      <c r="L586" s="10">
        <v>100387</v>
      </c>
      <c r="M586" s="10">
        <v>32000000</v>
      </c>
      <c r="N586" s="10">
        <v>18636537</v>
      </c>
      <c r="O586" s="6">
        <f t="shared" si="57"/>
        <v>-13363463</v>
      </c>
      <c r="P586" s="10" t="str" cm="1">
        <f t="array" ref="P586">_xlfn.IFS(O586&lt;=0,"Flop",O586&lt;10000000,"Hit",O586&lt;=100000000,"Superhit",O586&gt;100000000,"Blockbuster")</f>
        <v>Flop</v>
      </c>
      <c r="Q586" t="s">
        <v>1897</v>
      </c>
      <c r="R586">
        <v>10</v>
      </c>
      <c r="S586" t="str">
        <f t="shared" si="58"/>
        <v xml:space="preserve">February </v>
      </c>
      <c r="T586" s="12" t="str">
        <f t="shared" si="59"/>
        <v xml:space="preserve"> 1995</v>
      </c>
      <c r="U586" s="8" t="str" cm="1">
        <f t="array" ref="U586">_xlfn.IFS(Q586&lt;1970,"Old is Gold",Q586&lt;=1980,"80's Movies",Q586&lt;=2000,"90's Movies",Q586&lt;=2020,"Mid Rang",Q586&gt;2020,"Latest")</f>
        <v>Latest</v>
      </c>
      <c r="V586" t="s">
        <v>479</v>
      </c>
    </row>
    <row r="587" spans="1:22" x14ac:dyDescent="0.3">
      <c r="A587" t="s">
        <v>2015</v>
      </c>
      <c r="B587" t="s">
        <v>2016</v>
      </c>
      <c r="C587" t="s">
        <v>2016</v>
      </c>
      <c r="D587" s="6">
        <v>127</v>
      </c>
      <c r="E587" s="6" t="str">
        <f t="shared" si="54"/>
        <v>Long</v>
      </c>
      <c r="F587" s="4">
        <f t="shared" si="55"/>
        <v>2.1166666666666667</v>
      </c>
      <c r="G587" s="8" t="s">
        <v>10891</v>
      </c>
      <c r="H587" t="s">
        <v>190</v>
      </c>
      <c r="I587" t="s">
        <v>10895</v>
      </c>
      <c r="J587">
        <v>8.6</v>
      </c>
      <c r="K587" t="str">
        <f t="shared" si="56"/>
        <v>Excellent</v>
      </c>
      <c r="L587" s="10">
        <v>1747022</v>
      </c>
      <c r="M587" s="10">
        <v>33000000</v>
      </c>
      <c r="N587" s="10">
        <v>327333559</v>
      </c>
      <c r="O587" s="6">
        <f t="shared" si="57"/>
        <v>294333559</v>
      </c>
      <c r="P587" s="10" t="str" cm="1">
        <f t="array" ref="P587">_xlfn.IFS(O587&lt;=0,"Flop",O587&lt;10000000,"Hit",O587&lt;=100000000,"Superhit",O587&gt;100000000,"Blockbuster")</f>
        <v>Blockbuster</v>
      </c>
      <c r="Q587" t="s">
        <v>1972</v>
      </c>
      <c r="R587">
        <v>15</v>
      </c>
      <c r="S587" t="str">
        <f t="shared" si="58"/>
        <v xml:space="preserve">September </v>
      </c>
      <c r="T587" s="12" t="str">
        <f t="shared" si="59"/>
        <v xml:space="preserve"> 1995</v>
      </c>
      <c r="U587" s="8" t="str" cm="1">
        <f t="array" ref="U587">_xlfn.IFS(Q587&lt;1970,"Old is Gold",Q587&lt;=1980,"80's Movies",Q587&lt;=2000,"90's Movies",Q587&lt;=2020,"Mid Rang",Q587&gt;2020,"Latest")</f>
        <v>Latest</v>
      </c>
      <c r="V587" t="s">
        <v>1449</v>
      </c>
    </row>
    <row r="588" spans="1:22" x14ac:dyDescent="0.3">
      <c r="A588" t="s">
        <v>2017</v>
      </c>
      <c r="B588" t="s">
        <v>2018</v>
      </c>
      <c r="C588" t="s">
        <v>2018</v>
      </c>
      <c r="D588" s="6">
        <v>136</v>
      </c>
      <c r="E588" s="6" t="str">
        <f t="shared" si="54"/>
        <v>Long</v>
      </c>
      <c r="F588" s="4">
        <f t="shared" si="55"/>
        <v>2.2666666666666666</v>
      </c>
      <c r="G588" s="8" t="s">
        <v>190</v>
      </c>
      <c r="H588" t="s">
        <v>10886</v>
      </c>
      <c r="I588" t="s">
        <v>10899</v>
      </c>
      <c r="J588">
        <v>7.7</v>
      </c>
      <c r="K588" t="str">
        <f t="shared" si="56"/>
        <v>Good</v>
      </c>
      <c r="L588" s="10">
        <v>122655</v>
      </c>
      <c r="M588" s="10">
        <v>16000000</v>
      </c>
      <c r="N588" s="10">
        <v>134582776</v>
      </c>
      <c r="O588" s="6">
        <f t="shared" si="57"/>
        <v>118582776</v>
      </c>
      <c r="P588" s="10" t="str" cm="1">
        <f t="array" ref="P588">_xlfn.IFS(O588&lt;=0,"Flop",O588&lt;10000000,"Hit",O588&lt;=100000000,"Superhit",O588&gt;100000000,"Blockbuster")</f>
        <v>Blockbuster</v>
      </c>
      <c r="Q588" t="s">
        <v>2019</v>
      </c>
      <c r="R588">
        <v>4</v>
      </c>
      <c r="S588" t="str">
        <f t="shared" si="58"/>
        <v xml:space="preserve">December </v>
      </c>
      <c r="T588" s="12" t="str">
        <f t="shared" si="59"/>
        <v xml:space="preserve"> 1995</v>
      </c>
      <c r="U588" s="8" t="str" cm="1">
        <f t="array" ref="U588">_xlfn.IFS(Q588&lt;1970,"Old is Gold",Q588&lt;=1980,"80's Movies",Q588&lt;=2000,"90's Movies",Q588&lt;=2020,"Mid Rang",Q588&gt;2020,"Latest")</f>
        <v>Latest</v>
      </c>
      <c r="V588" t="s">
        <v>2020</v>
      </c>
    </row>
    <row r="589" spans="1:22" x14ac:dyDescent="0.3">
      <c r="A589" t="s">
        <v>2021</v>
      </c>
      <c r="B589" t="s">
        <v>2022</v>
      </c>
      <c r="C589" t="s">
        <v>2022</v>
      </c>
      <c r="D589" s="6">
        <v>128</v>
      </c>
      <c r="E589" s="6" t="str">
        <f t="shared" si="54"/>
        <v>Long</v>
      </c>
      <c r="F589" s="4">
        <f t="shared" si="55"/>
        <v>2.1333333333333333</v>
      </c>
      <c r="G589" s="8" t="s">
        <v>190</v>
      </c>
      <c r="H589" t="s">
        <v>10899</v>
      </c>
      <c r="I589" t="s">
        <v>10899</v>
      </c>
      <c r="J589">
        <v>5</v>
      </c>
      <c r="K589" t="str">
        <f t="shared" si="56"/>
        <v>Poor</v>
      </c>
      <c r="L589" s="10">
        <v>72624</v>
      </c>
      <c r="M589" s="10">
        <v>45000000</v>
      </c>
      <c r="N589" s="10">
        <v>20358624</v>
      </c>
      <c r="O589" s="6">
        <f t="shared" si="57"/>
        <v>-24641376</v>
      </c>
      <c r="P589" s="10" t="str" cm="1">
        <f t="array" ref="P589">_xlfn.IFS(O589&lt;=0,"Flop",O589&lt;10000000,"Hit",O589&lt;=100000000,"Superhit",O589&gt;100000000,"Blockbuster")</f>
        <v>Flop</v>
      </c>
      <c r="Q589" t="s">
        <v>2023</v>
      </c>
      <c r="R589">
        <v>21</v>
      </c>
      <c r="S589" t="str">
        <f t="shared" si="58"/>
        <v xml:space="preserve">September </v>
      </c>
      <c r="T589" s="12" t="str">
        <f t="shared" si="59"/>
        <v xml:space="preserve"> 1995</v>
      </c>
      <c r="U589" s="8" t="str" cm="1">
        <f t="array" ref="U589">_xlfn.IFS(Q589&lt;1970,"Old is Gold",Q589&lt;=1980,"80's Movies",Q589&lt;=2000,"90's Movies",Q589&lt;=2020,"Mid Rang",Q589&gt;2020,"Latest")</f>
        <v>Latest</v>
      </c>
      <c r="V589" t="s">
        <v>977</v>
      </c>
    </row>
    <row r="590" spans="1:22" x14ac:dyDescent="0.3">
      <c r="A590" t="s">
        <v>2024</v>
      </c>
      <c r="B590" t="s">
        <v>2025</v>
      </c>
      <c r="C590" t="s">
        <v>2025</v>
      </c>
      <c r="D590" s="6">
        <v>108</v>
      </c>
      <c r="E590" s="6" t="str">
        <f t="shared" si="54"/>
        <v>Medium</v>
      </c>
      <c r="F590" s="4">
        <f t="shared" si="55"/>
        <v>1.8</v>
      </c>
      <c r="G590" s="8" t="s">
        <v>7406</v>
      </c>
      <c r="H590" t="s">
        <v>105</v>
      </c>
      <c r="I590" t="s">
        <v>10890</v>
      </c>
      <c r="J590">
        <v>5.9</v>
      </c>
      <c r="K590" t="str">
        <f t="shared" si="56"/>
        <v>Poor</v>
      </c>
      <c r="L590" s="10">
        <v>83878</v>
      </c>
      <c r="M590" s="10">
        <v>35000000</v>
      </c>
      <c r="N590" s="10">
        <v>113374103</v>
      </c>
      <c r="O590" s="6">
        <f t="shared" si="57"/>
        <v>78374103</v>
      </c>
      <c r="P590" s="10" t="str" cm="1">
        <f t="array" ref="P590">_xlfn.IFS(O590&lt;=0,"Flop",O590&lt;10000000,"Hit",O590&lt;=100000000,"Superhit",O590&gt;100000000,"Blockbuster")</f>
        <v>Superhit</v>
      </c>
      <c r="Q590" t="s">
        <v>1919</v>
      </c>
      <c r="R590">
        <v>7</v>
      </c>
      <c r="S590" t="str">
        <f t="shared" si="58"/>
        <v xml:space="preserve">July </v>
      </c>
      <c r="T590" s="12" t="str">
        <f t="shared" si="59"/>
        <v xml:space="preserve"> 1995</v>
      </c>
      <c r="U590" s="8" t="str" cm="1">
        <f t="array" ref="U590">_xlfn.IFS(Q590&lt;1970,"Old is Gold",Q590&lt;=1980,"80's Movies",Q590&lt;=2000,"90's Movies",Q590&lt;=2020,"Mid Rang",Q590&gt;2020,"Latest")</f>
        <v>Latest</v>
      </c>
      <c r="V590" t="s">
        <v>1018</v>
      </c>
    </row>
    <row r="591" spans="1:22" x14ac:dyDescent="0.3">
      <c r="A591" t="s">
        <v>2026</v>
      </c>
      <c r="B591" t="s">
        <v>2027</v>
      </c>
      <c r="C591" t="s">
        <v>2027</v>
      </c>
      <c r="D591" s="6">
        <v>145</v>
      </c>
      <c r="E591" s="6" t="str">
        <f t="shared" si="54"/>
        <v>Long</v>
      </c>
      <c r="F591" s="4">
        <f t="shared" si="55"/>
        <v>2.4166666666666665</v>
      </c>
      <c r="G591" s="8" t="s">
        <v>10891</v>
      </c>
      <c r="H591" t="s">
        <v>190</v>
      </c>
      <c r="I591" t="s">
        <v>10890</v>
      </c>
      <c r="J591">
        <v>7.2</v>
      </c>
      <c r="K591" t="str">
        <f t="shared" si="56"/>
        <v>Good</v>
      </c>
      <c r="L591" s="10">
        <v>76753</v>
      </c>
      <c r="M591" s="10">
        <v>42000000</v>
      </c>
      <c r="N591" s="10">
        <v>7959291</v>
      </c>
      <c r="O591" s="6">
        <f t="shared" si="57"/>
        <v>-34040709</v>
      </c>
      <c r="P591" s="10" t="str" cm="1">
        <f t="array" ref="P591">_xlfn.IFS(O591&lt;=0,"Flop",O591&lt;10000000,"Hit",O591&lt;=100000000,"Superhit",O591&gt;100000000,"Blockbuster")</f>
        <v>Flop</v>
      </c>
      <c r="Q591" t="s">
        <v>2028</v>
      </c>
      <c r="R591">
        <v>3</v>
      </c>
      <c r="S591" t="str">
        <f t="shared" si="58"/>
        <v xml:space="preserve">September </v>
      </c>
      <c r="T591" s="12" t="str">
        <f t="shared" si="59"/>
        <v xml:space="preserve"> 1995</v>
      </c>
      <c r="U591" s="8" t="str" cm="1">
        <f t="array" ref="U591">_xlfn.IFS(Q591&lt;1970,"Old is Gold",Q591&lt;=1980,"80's Movies",Q591&lt;=2000,"90's Movies",Q591&lt;=2020,"Mid Rang",Q591&gt;2020,"Latest")</f>
        <v>Latest</v>
      </c>
      <c r="V591" t="s">
        <v>1411</v>
      </c>
    </row>
    <row r="592" spans="1:22" x14ac:dyDescent="0.3">
      <c r="A592" t="s">
        <v>2029</v>
      </c>
      <c r="B592" t="s">
        <v>2030</v>
      </c>
      <c r="C592" t="s">
        <v>2030</v>
      </c>
      <c r="D592" s="6">
        <v>106</v>
      </c>
      <c r="E592" s="6" t="str">
        <f t="shared" si="54"/>
        <v>Medium</v>
      </c>
      <c r="F592" s="4">
        <f t="shared" si="55"/>
        <v>1.7666666666666666</v>
      </c>
      <c r="G592" s="8" t="s">
        <v>172</v>
      </c>
      <c r="H592" t="s">
        <v>10891</v>
      </c>
      <c r="I592" t="s">
        <v>190</v>
      </c>
      <c r="J592">
        <v>6.8</v>
      </c>
      <c r="K592" t="str">
        <f t="shared" si="56"/>
        <v>Average</v>
      </c>
      <c r="L592" s="10">
        <v>51481</v>
      </c>
      <c r="M592" s="10">
        <v>20000000</v>
      </c>
      <c r="N592" s="10">
        <v>21284514</v>
      </c>
      <c r="O592" s="6">
        <f t="shared" si="57"/>
        <v>1284514</v>
      </c>
      <c r="P592" s="10" t="str" cm="1">
        <f t="array" ref="P592">_xlfn.IFS(O592&lt;=0,"Flop",O592&lt;10000000,"Hit",O592&lt;=100000000,"Superhit",O592&gt;100000000,"Blockbuster")</f>
        <v>Hit</v>
      </c>
      <c r="Q592" t="s">
        <v>2031</v>
      </c>
      <c r="R592">
        <v>20</v>
      </c>
      <c r="S592" t="str">
        <f t="shared" si="58"/>
        <v xml:space="preserve">May </v>
      </c>
      <c r="T592" s="12" t="str">
        <f t="shared" si="59"/>
        <v xml:space="preserve"> 1995</v>
      </c>
      <c r="U592" s="8" t="str" cm="1">
        <f t="array" ref="U592">_xlfn.IFS(Q592&lt;1970,"Old is Gold",Q592&lt;=1980,"80's Movies",Q592&lt;=2000,"90's Movies",Q592&lt;=2020,"Mid Rang",Q592&gt;2020,"Latest")</f>
        <v>Latest</v>
      </c>
      <c r="V592" t="s">
        <v>1400</v>
      </c>
    </row>
    <row r="593" spans="1:22" x14ac:dyDescent="0.3">
      <c r="A593" t="s">
        <v>2032</v>
      </c>
      <c r="B593" t="s">
        <v>2033</v>
      </c>
      <c r="C593" t="s">
        <v>2033</v>
      </c>
      <c r="D593" s="6">
        <v>97</v>
      </c>
      <c r="E593" s="6" t="str">
        <f t="shared" si="54"/>
        <v>Medium</v>
      </c>
      <c r="F593" s="4">
        <f t="shared" si="55"/>
        <v>1.6166666666666667</v>
      </c>
      <c r="G593" s="8" t="s">
        <v>10887</v>
      </c>
      <c r="H593" t="s">
        <v>172</v>
      </c>
      <c r="I593" t="s">
        <v>10899</v>
      </c>
      <c r="J593">
        <v>7.1</v>
      </c>
      <c r="K593" t="str">
        <f t="shared" si="56"/>
        <v>Good</v>
      </c>
      <c r="L593" s="10">
        <v>94885</v>
      </c>
      <c r="M593" s="10">
        <v>20000000</v>
      </c>
      <c r="N593" s="10">
        <v>32679899</v>
      </c>
      <c r="O593" s="6">
        <f t="shared" si="57"/>
        <v>12679899</v>
      </c>
      <c r="P593" s="10" t="str" cm="1">
        <f t="array" ref="P593">_xlfn.IFS(O593&lt;=0,"Flop",O593&lt;10000000,"Hit",O593&lt;=100000000,"Superhit",O593&gt;100000000,"Blockbuster")</f>
        <v>Superhit</v>
      </c>
      <c r="Q593" t="s">
        <v>2034</v>
      </c>
      <c r="R593">
        <v>31</v>
      </c>
      <c r="S593" t="str">
        <f t="shared" si="58"/>
        <v xml:space="preserve">March </v>
      </c>
      <c r="T593" s="12" t="str">
        <f t="shared" si="59"/>
        <v xml:space="preserve"> 1995</v>
      </c>
      <c r="U593" s="8" t="str" cm="1">
        <f t="array" ref="U593">_xlfn.IFS(Q593&lt;1970,"Old is Gold",Q593&lt;=1980,"80's Movies",Q593&lt;=2000,"90's Movies",Q593&lt;=2020,"Mid Rang",Q593&gt;2020,"Latest")</f>
        <v>Latest</v>
      </c>
      <c r="V593" t="s">
        <v>1802</v>
      </c>
    </row>
    <row r="594" spans="1:22" x14ac:dyDescent="0.3">
      <c r="A594" t="s">
        <v>2035</v>
      </c>
      <c r="B594" t="s">
        <v>2036</v>
      </c>
      <c r="C594" t="s">
        <v>2036</v>
      </c>
      <c r="D594" s="6">
        <v>81</v>
      </c>
      <c r="E594" s="6" t="str">
        <f t="shared" si="54"/>
        <v>Short</v>
      </c>
      <c r="F594" s="4">
        <f t="shared" si="55"/>
        <v>1.35</v>
      </c>
      <c r="G594" s="8" t="s">
        <v>10887</v>
      </c>
      <c r="H594" t="s">
        <v>10888</v>
      </c>
      <c r="I594" t="s">
        <v>172</v>
      </c>
      <c r="J594">
        <v>8.3000000000000007</v>
      </c>
      <c r="K594" t="str">
        <f t="shared" si="56"/>
        <v>Excellent</v>
      </c>
      <c r="L594" s="10">
        <v>1043959</v>
      </c>
      <c r="M594" s="10">
        <v>30000000</v>
      </c>
      <c r="N594" s="10">
        <v>394436586</v>
      </c>
      <c r="O594" s="6">
        <f t="shared" si="57"/>
        <v>364436586</v>
      </c>
      <c r="P594" s="10" t="str" cm="1">
        <f t="array" ref="P594">_xlfn.IFS(O594&lt;=0,"Flop",O594&lt;10000000,"Hit",O594&lt;=100000000,"Superhit",O594&gt;100000000,"Blockbuster")</f>
        <v>Blockbuster</v>
      </c>
      <c r="Q594" t="s">
        <v>2037</v>
      </c>
      <c r="R594">
        <v>19</v>
      </c>
      <c r="S594" t="str">
        <f t="shared" si="58"/>
        <v xml:space="preserve">November </v>
      </c>
      <c r="T594" s="12" t="str">
        <f t="shared" si="59"/>
        <v xml:space="preserve"> 1995</v>
      </c>
      <c r="U594" s="8" t="str" cm="1">
        <f t="array" ref="U594">_xlfn.IFS(Q594&lt;1970,"Old is Gold",Q594&lt;=1980,"80's Movies",Q594&lt;=2000,"90's Movies",Q594&lt;=2020,"Mid Rang",Q594&gt;2020,"Latest")</f>
        <v>Latest</v>
      </c>
      <c r="V594" t="s">
        <v>2038</v>
      </c>
    </row>
    <row r="595" spans="1:22" x14ac:dyDescent="0.3">
      <c r="A595" t="s">
        <v>2039</v>
      </c>
      <c r="B595" t="s">
        <v>2040</v>
      </c>
      <c r="C595" t="s">
        <v>2041</v>
      </c>
      <c r="D595" s="6">
        <v>129</v>
      </c>
      <c r="E595" s="6" t="str">
        <f t="shared" si="54"/>
        <v>Long</v>
      </c>
      <c r="F595" s="4">
        <f t="shared" si="55"/>
        <v>2.15</v>
      </c>
      <c r="G595" s="8" t="s">
        <v>10895</v>
      </c>
      <c r="H595" t="s">
        <v>10890</v>
      </c>
      <c r="I595" t="s">
        <v>5170</v>
      </c>
      <c r="J595">
        <v>8</v>
      </c>
      <c r="K595" t="str">
        <f t="shared" si="56"/>
        <v>Excellent</v>
      </c>
      <c r="L595" s="10">
        <v>637535</v>
      </c>
      <c r="M595" s="10">
        <v>29000000</v>
      </c>
      <c r="N595" s="10">
        <v>168839459</v>
      </c>
      <c r="O595" s="6">
        <f t="shared" si="57"/>
        <v>139839459</v>
      </c>
      <c r="P595" s="10" t="str" cm="1">
        <f t="array" ref="P595">_xlfn.IFS(O595&lt;=0,"Flop",O595&lt;10000000,"Hit",O595&lt;=100000000,"Superhit",O595&gt;100000000,"Blockbuster")</f>
        <v>Blockbuster</v>
      </c>
      <c r="Q595">
        <v>1995</v>
      </c>
      <c r="S595" t="e">
        <f t="shared" si="58"/>
        <v>#VALUE!</v>
      </c>
      <c r="T595" s="12" t="str">
        <f t="shared" si="59"/>
        <v>1995</v>
      </c>
      <c r="U595" s="8" t="str" cm="1">
        <f t="array" ref="U595">_xlfn.IFS(Q595&lt;1970,"Old is Gold",Q595&lt;=1980,"80's Movies",Q595&lt;=2000,"90's Movies",Q595&lt;=2020,"Mid Rang",Q595&gt;2020,"Latest")</f>
        <v>90's Movies</v>
      </c>
      <c r="V595" t="s">
        <v>405</v>
      </c>
    </row>
    <row r="596" spans="1:22" x14ac:dyDescent="0.3">
      <c r="A596" t="s">
        <v>2042</v>
      </c>
      <c r="B596" t="s">
        <v>2043</v>
      </c>
      <c r="C596" t="s">
        <v>2043</v>
      </c>
      <c r="D596" s="6">
        <v>170</v>
      </c>
      <c r="E596" s="6" t="str">
        <f t="shared" si="54"/>
        <v>Long</v>
      </c>
      <c r="F596" s="4">
        <f t="shared" si="55"/>
        <v>2.8333333333333335</v>
      </c>
      <c r="G596" s="8" t="s">
        <v>172</v>
      </c>
      <c r="H596" t="s">
        <v>190</v>
      </c>
      <c r="I596" t="s">
        <v>10885</v>
      </c>
      <c r="J596">
        <v>8.1</v>
      </c>
      <c r="K596" t="str">
        <f t="shared" si="56"/>
        <v>Excellent</v>
      </c>
      <c r="L596" s="10">
        <v>60364</v>
      </c>
      <c r="M596" s="10">
        <v>14000000</v>
      </c>
      <c r="N596" s="10">
        <v>171082</v>
      </c>
      <c r="O596" s="6">
        <f t="shared" si="57"/>
        <v>-13828918</v>
      </c>
      <c r="P596" s="10" t="str" cm="1">
        <f t="array" ref="P596">_xlfn.IFS(O596&lt;=0,"Flop",O596&lt;10000000,"Hit",O596&lt;=100000000,"Superhit",O596&gt;100000000,"Blockbuster")</f>
        <v>Flop</v>
      </c>
      <c r="Q596" t="s">
        <v>1926</v>
      </c>
      <c r="R596">
        <v>1</v>
      </c>
      <c r="S596" t="str">
        <f t="shared" si="58"/>
        <v xml:space="preserve">April </v>
      </c>
      <c r="T596" s="12" t="str">
        <f t="shared" si="59"/>
        <v xml:space="preserve"> 1995</v>
      </c>
      <c r="U596" s="8" t="str" cm="1">
        <f t="array" ref="U596">_xlfn.IFS(Q596&lt;1970,"Old is Gold",Q596&lt;=1980,"80's Movies",Q596&lt;=2000,"90's Movies",Q596&lt;=2020,"Mid Rang",Q596&gt;2020,"Latest")</f>
        <v>Latest</v>
      </c>
      <c r="V596" t="s">
        <v>2044</v>
      </c>
    </row>
    <row r="597" spans="1:22" x14ac:dyDescent="0.3">
      <c r="A597" t="s">
        <v>2045</v>
      </c>
      <c r="B597" t="s">
        <v>2046</v>
      </c>
      <c r="C597" t="s">
        <v>2046</v>
      </c>
      <c r="D597" s="6">
        <v>106</v>
      </c>
      <c r="E597" s="6" t="str">
        <f t="shared" si="54"/>
        <v>Medium</v>
      </c>
      <c r="F597" s="4">
        <f t="shared" si="55"/>
        <v>1.7666666666666666</v>
      </c>
      <c r="G597" s="8" t="s">
        <v>10891</v>
      </c>
      <c r="H597" t="s">
        <v>190</v>
      </c>
      <c r="I597" t="s">
        <v>10895</v>
      </c>
      <c r="J597">
        <v>8.5</v>
      </c>
      <c r="K597" t="str">
        <f t="shared" si="56"/>
        <v>Excellent</v>
      </c>
      <c r="L597" s="10">
        <v>1124483</v>
      </c>
      <c r="M597" s="10">
        <v>6000000</v>
      </c>
      <c r="N597" s="10">
        <v>23341568</v>
      </c>
      <c r="O597" s="6">
        <f t="shared" si="57"/>
        <v>17341568</v>
      </c>
      <c r="P597" s="10" t="str" cm="1">
        <f t="array" ref="P597">_xlfn.IFS(O597&lt;=0,"Flop",O597&lt;10000000,"Hit",O597&lt;=100000000,"Superhit",O597&gt;100000000,"Blockbuster")</f>
        <v>Superhit</v>
      </c>
      <c r="Q597">
        <v>1995</v>
      </c>
      <c r="S597" t="e">
        <f t="shared" si="58"/>
        <v>#VALUE!</v>
      </c>
      <c r="T597" s="12" t="str">
        <f t="shared" si="59"/>
        <v>1995</v>
      </c>
      <c r="U597" s="8" t="str" cm="1">
        <f t="array" ref="U597">_xlfn.IFS(Q597&lt;1970,"Old is Gold",Q597&lt;=1980,"80's Movies",Q597&lt;=2000,"90's Movies",Q597&lt;=2020,"Mid Rang",Q597&gt;2020,"Latest")</f>
        <v>90's Movies</v>
      </c>
      <c r="V597" t="s">
        <v>2047</v>
      </c>
    </row>
    <row r="598" spans="1:22" x14ac:dyDescent="0.3">
      <c r="A598" t="s">
        <v>2048</v>
      </c>
      <c r="B598" t="s">
        <v>2049</v>
      </c>
      <c r="C598" t="s">
        <v>2049</v>
      </c>
      <c r="D598" s="6">
        <v>135</v>
      </c>
      <c r="E598" s="6" t="str">
        <f t="shared" si="54"/>
        <v>Long</v>
      </c>
      <c r="F598" s="4">
        <f t="shared" si="55"/>
        <v>2.25</v>
      </c>
      <c r="G598" s="8" t="s">
        <v>7406</v>
      </c>
      <c r="H598" t="s">
        <v>10887</v>
      </c>
      <c r="I598" t="s">
        <v>10890</v>
      </c>
      <c r="J598">
        <v>6.3</v>
      </c>
      <c r="K598" t="str">
        <f t="shared" si="56"/>
        <v>Average</v>
      </c>
      <c r="L598" s="10">
        <v>206057</v>
      </c>
      <c r="M598" s="10">
        <v>175000000</v>
      </c>
      <c r="N598" s="10">
        <v>264218220</v>
      </c>
      <c r="O598" s="6">
        <f t="shared" si="57"/>
        <v>89218220</v>
      </c>
      <c r="P598" s="10" t="str" cm="1">
        <f t="array" ref="P598">_xlfn.IFS(O598&lt;=0,"Flop",O598&lt;10000000,"Hit",O598&lt;=100000000,"Superhit",O598&gt;100000000,"Blockbuster")</f>
        <v>Superhit</v>
      </c>
      <c r="Q598" t="s">
        <v>2050</v>
      </c>
      <c r="R598">
        <v>28</v>
      </c>
      <c r="S598" t="str">
        <f t="shared" si="58"/>
        <v xml:space="preserve">July </v>
      </c>
      <c r="T598" s="12" t="str">
        <f t="shared" si="59"/>
        <v xml:space="preserve"> 1995</v>
      </c>
      <c r="U598" s="8" t="str" cm="1">
        <f t="array" ref="U598">_xlfn.IFS(Q598&lt;1970,"Old is Gold",Q598&lt;=1980,"80's Movies",Q598&lt;=2000,"90's Movies",Q598&lt;=2020,"Mid Rang",Q598&gt;2020,"Latest")</f>
        <v>Latest</v>
      </c>
      <c r="V598" t="s">
        <v>1415</v>
      </c>
    </row>
    <row r="599" spans="1:22" x14ac:dyDescent="0.3">
      <c r="A599" t="s">
        <v>2051</v>
      </c>
      <c r="B599" t="s">
        <v>2052</v>
      </c>
      <c r="C599" t="s">
        <v>2052</v>
      </c>
      <c r="D599" s="6">
        <v>103</v>
      </c>
      <c r="E599" s="6" t="str">
        <f t="shared" si="54"/>
        <v>Medium</v>
      </c>
      <c r="F599" s="4">
        <f t="shared" si="55"/>
        <v>1.7166666666666666</v>
      </c>
      <c r="G599" s="8" t="s">
        <v>172</v>
      </c>
      <c r="H599" t="s">
        <v>190</v>
      </c>
      <c r="I599" t="s">
        <v>10886</v>
      </c>
      <c r="J599">
        <v>6.8</v>
      </c>
      <c r="K599" t="str">
        <f t="shared" si="56"/>
        <v>Average</v>
      </c>
      <c r="L599" s="10">
        <v>110228</v>
      </c>
      <c r="M599" s="10">
        <v>17000000</v>
      </c>
      <c r="N599" s="10">
        <v>182057016</v>
      </c>
      <c r="O599" s="6">
        <f t="shared" si="57"/>
        <v>165057016</v>
      </c>
      <c r="P599" s="10" t="str" cm="1">
        <f t="array" ref="P599">_xlfn.IFS(O599&lt;=0,"Flop",O599&lt;10000000,"Hit",O599&lt;=100000000,"Superhit",O599&gt;100000000,"Blockbuster")</f>
        <v>Blockbuster</v>
      </c>
      <c r="Q599" t="s">
        <v>2053</v>
      </c>
      <c r="R599">
        <v>9</v>
      </c>
      <c r="S599" t="str">
        <f t="shared" si="58"/>
        <v xml:space="preserve">April </v>
      </c>
      <c r="T599" s="12" t="str">
        <f t="shared" si="59"/>
        <v xml:space="preserve"> 1995</v>
      </c>
      <c r="U599" s="8" t="str" cm="1">
        <f t="array" ref="U599">_xlfn.IFS(Q599&lt;1970,"Old is Gold",Q599&lt;=1980,"80's Movies",Q599&lt;=2000,"90's Movies",Q599&lt;=2020,"Mid Rang",Q599&gt;2020,"Latest")</f>
        <v>Latest</v>
      </c>
      <c r="V599" t="s">
        <v>1591</v>
      </c>
    </row>
    <row r="600" spans="1:22" x14ac:dyDescent="0.3">
      <c r="A600" t="s">
        <v>2054</v>
      </c>
      <c r="B600" t="s">
        <v>2055</v>
      </c>
      <c r="C600" t="s">
        <v>2055</v>
      </c>
      <c r="D600" s="6">
        <v>103</v>
      </c>
      <c r="E600" s="6" t="str">
        <f t="shared" si="54"/>
        <v>Medium</v>
      </c>
      <c r="F600" s="4">
        <f t="shared" si="55"/>
        <v>1.7166666666666666</v>
      </c>
      <c r="G600" s="8" t="s">
        <v>10887</v>
      </c>
      <c r="H600" t="s">
        <v>172</v>
      </c>
      <c r="I600" t="s">
        <v>10891</v>
      </c>
      <c r="J600">
        <v>5.7</v>
      </c>
      <c r="K600" t="str">
        <f t="shared" si="56"/>
        <v>Poor</v>
      </c>
      <c r="L600" s="10">
        <v>115734</v>
      </c>
      <c r="M600" s="10">
        <v>75000000</v>
      </c>
      <c r="N600" s="10">
        <v>320689294</v>
      </c>
      <c r="O600" s="6">
        <f t="shared" si="57"/>
        <v>245689294</v>
      </c>
      <c r="P600" s="10" t="str" cm="1">
        <f t="array" ref="P600">_xlfn.IFS(O600&lt;=0,"Flop",O600&lt;10000000,"Hit",O600&lt;=100000000,"Superhit",O600&gt;100000000,"Blockbuster")</f>
        <v>Blockbuster</v>
      </c>
      <c r="Q600" t="s">
        <v>2056</v>
      </c>
      <c r="R600">
        <v>18</v>
      </c>
      <c r="S600" t="str">
        <f t="shared" si="58"/>
        <v xml:space="preserve">November </v>
      </c>
      <c r="T600" s="12" t="str">
        <f t="shared" si="59"/>
        <v xml:space="preserve"> 1996</v>
      </c>
      <c r="U600" s="8" t="str" cm="1">
        <f t="array" ref="U600">_xlfn.IFS(Q600&lt;1970,"Old is Gold",Q600&lt;=1980,"80's Movies",Q600&lt;=2000,"90's Movies",Q600&lt;=2020,"Mid Rang",Q600&gt;2020,"Latest")</f>
        <v>Latest</v>
      </c>
      <c r="V600" t="s">
        <v>1130</v>
      </c>
    </row>
    <row r="601" spans="1:22" x14ac:dyDescent="0.3">
      <c r="A601" t="s">
        <v>2057</v>
      </c>
      <c r="B601" t="s">
        <v>2058</v>
      </c>
      <c r="C601" t="s">
        <v>2058</v>
      </c>
      <c r="D601" s="6">
        <v>81</v>
      </c>
      <c r="E601" s="6" t="str">
        <f t="shared" si="54"/>
        <v>Short</v>
      </c>
      <c r="F601" s="4">
        <f t="shared" si="55"/>
        <v>1.35</v>
      </c>
      <c r="G601" s="8" t="s">
        <v>10887</v>
      </c>
      <c r="H601" t="s">
        <v>10888</v>
      </c>
      <c r="I601" t="s">
        <v>172</v>
      </c>
      <c r="J601">
        <v>6.8</v>
      </c>
      <c r="K601" t="str">
        <f t="shared" si="56"/>
        <v>Average</v>
      </c>
      <c r="L601" s="10">
        <v>59768</v>
      </c>
      <c r="M601" s="10">
        <v>12000000</v>
      </c>
      <c r="N601" s="10">
        <v>63118386</v>
      </c>
      <c r="O601" s="6">
        <f t="shared" si="57"/>
        <v>51118386</v>
      </c>
      <c r="P601" s="10" t="str" cm="1">
        <f t="array" ref="P601">_xlfn.IFS(O601&lt;=0,"Flop",O601&lt;10000000,"Hit",O601&lt;=100000000,"Superhit",O601&gt;100000000,"Blockbuster")</f>
        <v>Superhit</v>
      </c>
      <c r="Q601" t="s">
        <v>2059</v>
      </c>
      <c r="R601">
        <v>15</v>
      </c>
      <c r="S601" t="str">
        <f t="shared" si="58"/>
        <v xml:space="preserve">December </v>
      </c>
      <c r="T601" s="12" t="str">
        <f t="shared" si="59"/>
        <v xml:space="preserve"> 1996</v>
      </c>
      <c r="U601" s="8" t="str" cm="1">
        <f t="array" ref="U601">_xlfn.IFS(Q601&lt;1970,"Old is Gold",Q601&lt;=1980,"80's Movies",Q601&lt;=2000,"90's Movies",Q601&lt;=2020,"Mid Rang",Q601&gt;2020,"Latest")</f>
        <v>Latest</v>
      </c>
      <c r="V601" t="s">
        <v>2060</v>
      </c>
    </row>
    <row r="602" spans="1:22" x14ac:dyDescent="0.3">
      <c r="A602" t="s">
        <v>2061</v>
      </c>
      <c r="B602" t="s">
        <v>2062</v>
      </c>
      <c r="C602" t="s">
        <v>2062</v>
      </c>
      <c r="D602" s="6">
        <v>117</v>
      </c>
      <c r="E602" s="6" t="str">
        <f t="shared" si="54"/>
        <v>Medium</v>
      </c>
      <c r="F602" s="4">
        <f t="shared" si="55"/>
        <v>1.95</v>
      </c>
      <c r="G602" s="8" t="s">
        <v>172</v>
      </c>
      <c r="H602" t="s">
        <v>10899</v>
      </c>
      <c r="I602" t="s">
        <v>10899</v>
      </c>
      <c r="J602">
        <v>7.2</v>
      </c>
      <c r="K602" t="str">
        <f t="shared" si="56"/>
        <v>Good</v>
      </c>
      <c r="L602" s="10">
        <v>97342</v>
      </c>
      <c r="M602" s="10">
        <v>31000000</v>
      </c>
      <c r="N602" s="10">
        <v>185260553</v>
      </c>
      <c r="O602" s="6">
        <f t="shared" si="57"/>
        <v>154260553</v>
      </c>
      <c r="P602" s="10" t="str" cm="1">
        <f t="array" ref="P602">_xlfn.IFS(O602&lt;=0,"Flop",O602&lt;10000000,"Hit",O602&lt;=100000000,"Superhit",O602&gt;100000000,"Blockbuster")</f>
        <v>Blockbuster</v>
      </c>
      <c r="Q602" t="s">
        <v>2063</v>
      </c>
      <c r="R602">
        <v>8</v>
      </c>
      <c r="S602" t="str">
        <f t="shared" si="58"/>
        <v xml:space="preserve">March </v>
      </c>
      <c r="T602" s="12" t="str">
        <f t="shared" si="59"/>
        <v xml:space="preserve"> 1996</v>
      </c>
      <c r="U602" s="8" t="str" cm="1">
        <f t="array" ref="U602">_xlfn.IFS(Q602&lt;1970,"Old is Gold",Q602&lt;=1980,"80's Movies",Q602&lt;=2000,"90's Movies",Q602&lt;=2020,"Mid Rang",Q602&gt;2020,"Latest")</f>
        <v>Latest</v>
      </c>
      <c r="V602" t="s">
        <v>1110</v>
      </c>
    </row>
    <row r="603" spans="1:22" x14ac:dyDescent="0.3">
      <c r="A603" t="s">
        <v>2064</v>
      </c>
      <c r="B603" t="s">
        <v>2065</v>
      </c>
      <c r="C603" t="s">
        <v>2065</v>
      </c>
      <c r="D603" s="6">
        <v>91</v>
      </c>
      <c r="E603" s="6" t="str">
        <f t="shared" si="54"/>
        <v>Medium</v>
      </c>
      <c r="F603" s="4">
        <f t="shared" si="55"/>
        <v>1.5166666666666666</v>
      </c>
      <c r="G603" s="8" t="s">
        <v>172</v>
      </c>
      <c r="H603" t="s">
        <v>10891</v>
      </c>
      <c r="I603" t="s">
        <v>190</v>
      </c>
      <c r="J603">
        <v>6.9</v>
      </c>
      <c r="K603" t="str">
        <f t="shared" si="56"/>
        <v>Average</v>
      </c>
      <c r="L603" s="10">
        <v>82215</v>
      </c>
      <c r="M603" s="10">
        <v>7000000</v>
      </c>
      <c r="N603" s="10">
        <v>560069</v>
      </c>
      <c r="O603" s="6">
        <f t="shared" si="57"/>
        <v>-6439931</v>
      </c>
      <c r="P603" s="10" t="str" cm="1">
        <f t="array" ref="P603">_xlfn.IFS(O603&lt;=0,"Flop",O603&lt;10000000,"Hit",O603&lt;=100000000,"Superhit",O603&gt;100000000,"Blockbuster")</f>
        <v>Flop</v>
      </c>
      <c r="Q603">
        <v>1996</v>
      </c>
      <c r="S603" t="e">
        <f t="shared" si="58"/>
        <v>#VALUE!</v>
      </c>
      <c r="T603" s="12" t="str">
        <f t="shared" si="59"/>
        <v>1996</v>
      </c>
      <c r="U603" s="8" t="str" cm="1">
        <f t="array" ref="U603">_xlfn.IFS(Q603&lt;1970,"Old is Gold",Q603&lt;=1980,"80's Movies",Q603&lt;=2000,"90's Movies",Q603&lt;=2020,"Mid Rang",Q603&gt;2020,"Latest")</f>
        <v>90's Movies</v>
      </c>
      <c r="V603" t="s">
        <v>2066</v>
      </c>
    </row>
    <row r="604" spans="1:22" x14ac:dyDescent="0.3">
      <c r="A604" t="s">
        <v>2067</v>
      </c>
      <c r="B604" t="s">
        <v>2068</v>
      </c>
      <c r="C604" t="s">
        <v>2068</v>
      </c>
      <c r="D604" s="6">
        <v>109</v>
      </c>
      <c r="E604" s="6" t="str">
        <f t="shared" si="54"/>
        <v>Medium</v>
      </c>
      <c r="F604" s="4">
        <f t="shared" si="55"/>
        <v>1.8166666666666667</v>
      </c>
      <c r="G604" s="8" t="s">
        <v>10891</v>
      </c>
      <c r="H604" t="s">
        <v>5170</v>
      </c>
      <c r="I604" t="s">
        <v>10899</v>
      </c>
      <c r="J604">
        <v>7.3</v>
      </c>
      <c r="K604" t="str">
        <f t="shared" si="56"/>
        <v>Good</v>
      </c>
      <c r="L604" s="10">
        <v>59403</v>
      </c>
      <c r="M604" s="10">
        <v>4500000</v>
      </c>
      <c r="N604" s="10">
        <v>3802260</v>
      </c>
      <c r="O604" s="6">
        <f t="shared" si="57"/>
        <v>-697740</v>
      </c>
      <c r="P604" s="10" t="str" cm="1">
        <f t="array" ref="P604">_xlfn.IFS(O604&lt;=0,"Flop",O604&lt;10000000,"Hit",O604&lt;=100000000,"Superhit",O604&gt;100000000,"Blockbuster")</f>
        <v>Flop</v>
      </c>
      <c r="Q604" t="s">
        <v>2069</v>
      </c>
      <c r="R604">
        <v>31</v>
      </c>
      <c r="S604" t="str">
        <f t="shared" si="58"/>
        <v xml:space="preserve">August </v>
      </c>
      <c r="T604" s="12" t="str">
        <f t="shared" si="59"/>
        <v xml:space="preserve"> 1996</v>
      </c>
      <c r="U604" s="8" t="str" cm="1">
        <f t="array" ref="U604">_xlfn.IFS(Q604&lt;1970,"Old is Gold",Q604&lt;=1980,"80's Movies",Q604&lt;=2000,"90's Movies",Q604&lt;=2020,"Mid Rang",Q604&gt;2020,"Latest")</f>
        <v>Latest</v>
      </c>
      <c r="V604" t="s">
        <v>2070</v>
      </c>
    </row>
    <row r="605" spans="1:22" x14ac:dyDescent="0.3">
      <c r="A605" t="s">
        <v>2071</v>
      </c>
      <c r="B605" t="s">
        <v>2072</v>
      </c>
      <c r="C605" t="s">
        <v>2072</v>
      </c>
      <c r="D605" s="6">
        <v>108</v>
      </c>
      <c r="E605" s="6" t="str">
        <f t="shared" si="54"/>
        <v>Medium</v>
      </c>
      <c r="F605" s="4">
        <f t="shared" si="55"/>
        <v>1.8</v>
      </c>
      <c r="G605" s="8" t="s">
        <v>7406</v>
      </c>
      <c r="H605" t="s">
        <v>10887</v>
      </c>
      <c r="I605" t="s">
        <v>5170</v>
      </c>
      <c r="J605">
        <v>6.1</v>
      </c>
      <c r="K605" t="str">
        <f t="shared" si="56"/>
        <v>Average</v>
      </c>
      <c r="L605" s="10">
        <v>103575</v>
      </c>
      <c r="M605" s="10">
        <v>50000000</v>
      </c>
      <c r="N605" s="10">
        <v>150270147</v>
      </c>
      <c r="O605" s="6">
        <f t="shared" si="57"/>
        <v>100270147</v>
      </c>
      <c r="P605" s="10" t="str" cm="1">
        <f t="array" ref="P605">_xlfn.IFS(O605&lt;=0,"Flop",O605&lt;10000000,"Hit",O605&lt;=100000000,"Superhit",O605&gt;100000000,"Blockbuster")</f>
        <v>Blockbuster</v>
      </c>
      <c r="Q605" t="s">
        <v>2073</v>
      </c>
      <c r="R605">
        <v>5</v>
      </c>
      <c r="S605" t="str">
        <f t="shared" si="58"/>
        <v xml:space="preserve">February </v>
      </c>
      <c r="T605" s="12" t="str">
        <f t="shared" si="59"/>
        <v xml:space="preserve"> 1996</v>
      </c>
      <c r="U605" s="8" t="str" cm="1">
        <f t="array" ref="U605">_xlfn.IFS(Q605&lt;1970,"Old is Gold",Q605&lt;=1980,"80's Movies",Q605&lt;=2000,"90's Movies",Q605&lt;=2020,"Mid Rang",Q605&gt;2020,"Latest")</f>
        <v>Latest</v>
      </c>
      <c r="V605" t="s">
        <v>1494</v>
      </c>
    </row>
    <row r="606" spans="1:22" x14ac:dyDescent="0.3">
      <c r="A606" t="s">
        <v>2074</v>
      </c>
      <c r="B606" t="s">
        <v>2075</v>
      </c>
      <c r="C606" t="s">
        <v>2075</v>
      </c>
      <c r="D606" s="6">
        <v>96</v>
      </c>
      <c r="E606" s="6" t="str">
        <f t="shared" si="54"/>
        <v>Medium</v>
      </c>
      <c r="F606" s="4">
        <f t="shared" si="55"/>
        <v>1.6</v>
      </c>
      <c r="G606" s="8" t="s">
        <v>172</v>
      </c>
      <c r="H606" t="s">
        <v>190</v>
      </c>
      <c r="I606" t="s">
        <v>5170</v>
      </c>
      <c r="J606">
        <v>6.1</v>
      </c>
      <c r="K606" t="str">
        <f t="shared" si="56"/>
        <v>Average</v>
      </c>
      <c r="L606" s="10">
        <v>174623</v>
      </c>
      <c r="M606" s="10">
        <v>47000000</v>
      </c>
      <c r="N606" s="10">
        <v>102825796</v>
      </c>
      <c r="O606" s="6">
        <f t="shared" si="57"/>
        <v>55825796</v>
      </c>
      <c r="P606" s="10" t="str" cm="1">
        <f t="array" ref="P606">_xlfn.IFS(O606&lt;=0,"Flop",O606&lt;10000000,"Hit",O606&lt;=100000000,"Superhit",O606&gt;100000000,"Blockbuster")</f>
        <v>Superhit</v>
      </c>
      <c r="Q606">
        <v>1996</v>
      </c>
      <c r="S606" t="e">
        <f t="shared" si="58"/>
        <v>#VALUE!</v>
      </c>
      <c r="T606" s="12" t="str">
        <f t="shared" si="59"/>
        <v>1996</v>
      </c>
      <c r="U606" s="8" t="str" cm="1">
        <f t="array" ref="U606">_xlfn.IFS(Q606&lt;1970,"Old is Gold",Q606&lt;=1980,"80's Movies",Q606&lt;=2000,"90's Movies",Q606&lt;=2020,"Mid Rang",Q606&gt;2020,"Latest")</f>
        <v>90's Movies</v>
      </c>
      <c r="V606" t="s">
        <v>1813</v>
      </c>
    </row>
    <row r="607" spans="1:22" x14ac:dyDescent="0.3">
      <c r="A607" t="s">
        <v>2076</v>
      </c>
      <c r="B607" t="s">
        <v>2077</v>
      </c>
      <c r="C607" t="s">
        <v>2077</v>
      </c>
      <c r="D607" s="6">
        <v>107</v>
      </c>
      <c r="E607" s="6" t="str">
        <f t="shared" si="54"/>
        <v>Medium</v>
      </c>
      <c r="F607" s="4">
        <f t="shared" si="55"/>
        <v>1.7833333333333334</v>
      </c>
      <c r="G607" s="8" t="s">
        <v>7406</v>
      </c>
      <c r="H607" t="s">
        <v>190</v>
      </c>
      <c r="I607" t="s">
        <v>10890</v>
      </c>
      <c r="J607">
        <v>5.6</v>
      </c>
      <c r="K607" t="str">
        <f t="shared" si="56"/>
        <v>Poor</v>
      </c>
      <c r="L607" s="10">
        <v>55232</v>
      </c>
      <c r="M607" s="10">
        <v>50000000</v>
      </c>
      <c r="N607" s="10">
        <v>60209334</v>
      </c>
      <c r="O607" s="6">
        <f t="shared" si="57"/>
        <v>10209334</v>
      </c>
      <c r="P607" s="10" t="str" cm="1">
        <f t="array" ref="P607">_xlfn.IFS(O607&lt;=0,"Flop",O607&lt;10000000,"Hit",O607&lt;=100000000,"Superhit",O607&gt;100000000,"Blockbuster")</f>
        <v>Superhit</v>
      </c>
      <c r="Q607" t="s">
        <v>2078</v>
      </c>
      <c r="R607">
        <v>1</v>
      </c>
      <c r="S607" t="str">
        <f t="shared" si="58"/>
        <v xml:space="preserve">August </v>
      </c>
      <c r="T607" s="12" t="str">
        <f t="shared" si="59"/>
        <v xml:space="preserve"> 1996</v>
      </c>
      <c r="U607" s="8" t="str" cm="1">
        <f t="array" ref="U607">_xlfn.IFS(Q607&lt;1970,"Old is Gold",Q607&lt;=1980,"80's Movies",Q607&lt;=2000,"90's Movies",Q607&lt;=2020,"Mid Rang",Q607&gt;2020,"Latest")</f>
        <v>Latest</v>
      </c>
      <c r="V607" t="s">
        <v>1551</v>
      </c>
    </row>
    <row r="608" spans="1:22" x14ac:dyDescent="0.3">
      <c r="A608" t="s">
        <v>2079</v>
      </c>
      <c r="B608" t="s">
        <v>2080</v>
      </c>
      <c r="C608" t="s">
        <v>2080</v>
      </c>
      <c r="D608" s="6">
        <v>116</v>
      </c>
      <c r="E608" s="6" t="str">
        <f t="shared" si="54"/>
        <v>Medium</v>
      </c>
      <c r="F608" s="4">
        <f t="shared" si="55"/>
        <v>1.9333333333333333</v>
      </c>
      <c r="G608" s="8" t="s">
        <v>7406</v>
      </c>
      <c r="H608" t="s">
        <v>190</v>
      </c>
      <c r="I608" t="s">
        <v>10895</v>
      </c>
      <c r="J608">
        <v>6.6</v>
      </c>
      <c r="K608" t="str">
        <f t="shared" si="56"/>
        <v>Average</v>
      </c>
      <c r="L608" s="10">
        <v>58400</v>
      </c>
      <c r="M608" s="10">
        <v>46000000</v>
      </c>
      <c r="N608" s="10">
        <v>100860818</v>
      </c>
      <c r="O608" s="6">
        <f t="shared" si="57"/>
        <v>54860818</v>
      </c>
      <c r="P608" s="10" t="str" cm="1">
        <f t="array" ref="P608">_xlfn.IFS(O608&lt;=0,"Flop",O608&lt;10000000,"Hit",O608&lt;=100000000,"Superhit",O608&gt;100000000,"Blockbuster")</f>
        <v>Superhit</v>
      </c>
      <c r="Q608" t="s">
        <v>2081</v>
      </c>
      <c r="R608">
        <v>12</v>
      </c>
      <c r="S608" t="str">
        <f t="shared" si="58"/>
        <v xml:space="preserve">July </v>
      </c>
      <c r="T608" s="12" t="str">
        <f t="shared" si="59"/>
        <v xml:space="preserve"> 1996</v>
      </c>
      <c r="U608" s="8" t="str" cm="1">
        <f t="array" ref="U608">_xlfn.IFS(Q608&lt;1970,"Old is Gold",Q608&lt;=1980,"80's Movies",Q608&lt;=2000,"90's Movies",Q608&lt;=2020,"Mid Rang",Q608&gt;2020,"Latest")</f>
        <v>Latest</v>
      </c>
      <c r="V608" t="s">
        <v>1161</v>
      </c>
    </row>
    <row r="609" spans="1:22" x14ac:dyDescent="0.3">
      <c r="A609" t="s">
        <v>2082</v>
      </c>
      <c r="B609" t="s">
        <v>2083</v>
      </c>
      <c r="C609" t="s">
        <v>2083</v>
      </c>
      <c r="D609" s="6">
        <v>101</v>
      </c>
      <c r="E609" s="6" t="str">
        <f t="shared" si="54"/>
        <v>Medium</v>
      </c>
      <c r="F609" s="4">
        <f t="shared" si="55"/>
        <v>1.6833333333333333</v>
      </c>
      <c r="G609" s="8" t="s">
        <v>190</v>
      </c>
      <c r="H609" t="s">
        <v>10885</v>
      </c>
      <c r="I609" t="s">
        <v>105</v>
      </c>
      <c r="J609">
        <v>6.4</v>
      </c>
      <c r="K609" t="str">
        <f t="shared" si="56"/>
        <v>Average</v>
      </c>
      <c r="L609" s="10">
        <v>104750</v>
      </c>
      <c r="M609" s="10">
        <v>15000000</v>
      </c>
      <c r="N609" s="10">
        <v>24819936</v>
      </c>
      <c r="O609" s="6">
        <f t="shared" si="57"/>
        <v>9819936</v>
      </c>
      <c r="P609" s="10" t="str" cm="1">
        <f t="array" ref="P609">_xlfn.IFS(O609&lt;=0,"Flop",O609&lt;10000000,"Hit",O609&lt;=100000000,"Superhit",O609&gt;100000000,"Blockbuster")</f>
        <v>Hit</v>
      </c>
      <c r="Q609" t="s">
        <v>2084</v>
      </c>
      <c r="R609">
        <v>26</v>
      </c>
      <c r="S609" t="str">
        <f t="shared" si="58"/>
        <v xml:space="preserve">April </v>
      </c>
      <c r="T609" s="12" t="str">
        <f t="shared" si="59"/>
        <v xml:space="preserve"> 1996</v>
      </c>
      <c r="U609" s="8" t="str" cm="1">
        <f t="array" ref="U609">_xlfn.IFS(Q609&lt;1970,"Old is Gold",Q609&lt;=1980,"80's Movies",Q609&lt;=2000,"90's Movies",Q609&lt;=2020,"Mid Rang",Q609&gt;2020,"Latest")</f>
        <v>Latest</v>
      </c>
      <c r="V609" t="s">
        <v>2085</v>
      </c>
    </row>
    <row r="610" spans="1:22" x14ac:dyDescent="0.3">
      <c r="A610" t="s">
        <v>2086</v>
      </c>
      <c r="B610" t="s">
        <v>2087</v>
      </c>
      <c r="C610" t="s">
        <v>2087</v>
      </c>
      <c r="D610" s="6">
        <v>100</v>
      </c>
      <c r="E610" s="6" t="str">
        <f t="shared" si="54"/>
        <v>Medium</v>
      </c>
      <c r="F610" s="4">
        <f t="shared" si="55"/>
        <v>1.6666666666666667</v>
      </c>
      <c r="G610" s="8" t="s">
        <v>190</v>
      </c>
      <c r="H610" t="s">
        <v>10899</v>
      </c>
      <c r="I610" t="s">
        <v>10899</v>
      </c>
      <c r="J610">
        <v>6.4</v>
      </c>
      <c r="K610" t="str">
        <f t="shared" si="56"/>
        <v>Average</v>
      </c>
      <c r="L610" s="10">
        <v>64869</v>
      </c>
      <c r="M610" s="10">
        <v>9000000</v>
      </c>
      <c r="N610" s="10">
        <v>2671855</v>
      </c>
      <c r="O610" s="6">
        <f t="shared" si="57"/>
        <v>-6328145</v>
      </c>
      <c r="P610" s="10" t="str" cm="1">
        <f t="array" ref="P610">_xlfn.IFS(O610&lt;=0,"Flop",O610&lt;10000000,"Hit",O610&lt;=100000000,"Superhit",O610&gt;100000000,"Blockbuster")</f>
        <v>Flop</v>
      </c>
      <c r="Q610" t="s">
        <v>2088</v>
      </c>
      <c r="R610">
        <v>17</v>
      </c>
      <c r="S610" t="str">
        <f t="shared" si="58"/>
        <v xml:space="preserve">May </v>
      </c>
      <c r="T610" s="12" t="str">
        <f t="shared" si="59"/>
        <v xml:space="preserve"> 1996</v>
      </c>
      <c r="U610" s="8" t="str" cm="1">
        <f t="array" ref="U610">_xlfn.IFS(Q610&lt;1970,"Old is Gold",Q610&lt;=1980,"80's Movies",Q610&lt;=2000,"90's Movies",Q610&lt;=2020,"Mid Rang",Q610&gt;2020,"Latest")</f>
        <v>Latest</v>
      </c>
      <c r="V610" t="s">
        <v>533</v>
      </c>
    </row>
    <row r="611" spans="1:22" x14ac:dyDescent="0.3">
      <c r="A611" t="s">
        <v>2089</v>
      </c>
      <c r="B611" t="s">
        <v>2090</v>
      </c>
      <c r="C611" t="s">
        <v>2090</v>
      </c>
      <c r="D611" s="6">
        <v>114</v>
      </c>
      <c r="E611" s="6" t="str">
        <f t="shared" si="54"/>
        <v>Medium</v>
      </c>
      <c r="F611" s="4">
        <f t="shared" si="55"/>
        <v>1.9</v>
      </c>
      <c r="G611" s="8" t="s">
        <v>7406</v>
      </c>
      <c r="H611" t="s">
        <v>10887</v>
      </c>
      <c r="I611" t="s">
        <v>190</v>
      </c>
      <c r="J611">
        <v>5.9</v>
      </c>
      <c r="K611" t="str">
        <f t="shared" si="56"/>
        <v>Poor</v>
      </c>
      <c r="L611" s="10">
        <v>75660</v>
      </c>
      <c r="M611" s="10">
        <v>80000000</v>
      </c>
      <c r="N611" s="10">
        <v>159212469</v>
      </c>
      <c r="O611" s="6">
        <f t="shared" si="57"/>
        <v>79212469</v>
      </c>
      <c r="P611" s="10" t="str" cm="1">
        <f t="array" ref="P611">_xlfn.IFS(O611&lt;=0,"Flop",O611&lt;10000000,"Hit",O611&lt;=100000000,"Superhit",O611&gt;100000000,"Blockbuster")</f>
        <v>Superhit</v>
      </c>
      <c r="Q611" t="s">
        <v>2091</v>
      </c>
      <c r="R611">
        <v>5</v>
      </c>
      <c r="S611" t="str">
        <f t="shared" si="58"/>
        <v xml:space="preserve">December </v>
      </c>
      <c r="T611" s="12" t="str">
        <f t="shared" si="59"/>
        <v xml:space="preserve"> 1996</v>
      </c>
      <c r="U611" s="8" t="str" cm="1">
        <f t="array" ref="U611">_xlfn.IFS(Q611&lt;1970,"Old is Gold",Q611&lt;=1980,"80's Movies",Q611&lt;=2000,"90's Movies",Q611&lt;=2020,"Mid Rang",Q611&gt;2020,"Latest")</f>
        <v>Latest</v>
      </c>
      <c r="V611" t="s">
        <v>2092</v>
      </c>
    </row>
    <row r="612" spans="1:22" x14ac:dyDescent="0.3">
      <c r="A612" t="s">
        <v>2093</v>
      </c>
      <c r="B612" t="s">
        <v>2094</v>
      </c>
      <c r="C612" t="s">
        <v>2094</v>
      </c>
      <c r="D612" s="6">
        <v>89</v>
      </c>
      <c r="E612" s="6" t="str">
        <f t="shared" si="54"/>
        <v>Short</v>
      </c>
      <c r="F612" s="4">
        <f t="shared" si="55"/>
        <v>1.4833333333333334</v>
      </c>
      <c r="G612" s="8" t="s">
        <v>172</v>
      </c>
      <c r="H612" t="s">
        <v>10891</v>
      </c>
      <c r="I612" t="s">
        <v>10899</v>
      </c>
      <c r="J612">
        <v>6.5</v>
      </c>
      <c r="K612" t="str">
        <f t="shared" si="56"/>
        <v>Average</v>
      </c>
      <c r="L612" s="10">
        <v>60105</v>
      </c>
      <c r="M612" s="10">
        <v>3800000</v>
      </c>
      <c r="N612" s="10">
        <v>20949601</v>
      </c>
      <c r="O612" s="6">
        <f t="shared" si="57"/>
        <v>17149601</v>
      </c>
      <c r="P612" s="10" t="str" cm="1">
        <f t="array" ref="P612">_xlfn.IFS(O612&lt;=0,"Flop",O612&lt;10000000,"Hit",O612&lt;=100000000,"Superhit",O612&gt;100000000,"Blockbuster")</f>
        <v>Superhit</v>
      </c>
      <c r="Q612" t="s">
        <v>2095</v>
      </c>
      <c r="R612">
        <v>12</v>
      </c>
      <c r="S612" t="str">
        <f t="shared" si="58"/>
        <v xml:space="preserve">January </v>
      </c>
      <c r="T612" s="12" t="str">
        <f t="shared" si="59"/>
        <v xml:space="preserve"> 1996</v>
      </c>
      <c r="U612" s="8" t="str" cm="1">
        <f t="array" ref="U612">_xlfn.IFS(Q612&lt;1970,"Old is Gold",Q612&lt;=1980,"80's Movies",Q612&lt;=2000,"90's Movies",Q612&lt;=2020,"Mid Rang",Q612&gt;2020,"Latest")</f>
        <v>Latest</v>
      </c>
      <c r="V612" t="s">
        <v>2096</v>
      </c>
    </row>
    <row r="613" spans="1:22" x14ac:dyDescent="0.3">
      <c r="A613" t="s">
        <v>2097</v>
      </c>
      <c r="B613" t="s">
        <v>2098</v>
      </c>
      <c r="C613" t="s">
        <v>2098</v>
      </c>
      <c r="D613" s="6">
        <v>103</v>
      </c>
      <c r="E613" s="6" t="str">
        <f t="shared" si="54"/>
        <v>Medium</v>
      </c>
      <c r="F613" s="4">
        <f t="shared" si="55"/>
        <v>1.7166666666666666</v>
      </c>
      <c r="G613" s="8" t="s">
        <v>7406</v>
      </c>
      <c r="H613" t="s">
        <v>10887</v>
      </c>
      <c r="I613" t="s">
        <v>10885</v>
      </c>
      <c r="J613">
        <v>6.4</v>
      </c>
      <c r="K613" t="str">
        <f t="shared" si="56"/>
        <v>Average</v>
      </c>
      <c r="L613" s="10">
        <v>100673</v>
      </c>
      <c r="M613" s="10">
        <v>57000000</v>
      </c>
      <c r="N613" s="10">
        <v>115267375</v>
      </c>
      <c r="O613" s="6">
        <f t="shared" si="57"/>
        <v>58267375</v>
      </c>
      <c r="P613" s="10" t="str" cm="1">
        <f t="array" ref="P613">_xlfn.IFS(O613&lt;=0,"Flop",O613&lt;10000000,"Hit",O613&lt;=100000000,"Superhit",O613&gt;100000000,"Blockbuster")</f>
        <v>Superhit</v>
      </c>
      <c r="Q613" t="s">
        <v>2099</v>
      </c>
      <c r="R613">
        <v>31</v>
      </c>
      <c r="S613" t="str">
        <f t="shared" si="58"/>
        <v xml:space="preserve">May </v>
      </c>
      <c r="T613" s="12" t="str">
        <f t="shared" si="59"/>
        <v xml:space="preserve"> 1996</v>
      </c>
      <c r="U613" s="8" t="str" cm="1">
        <f t="array" ref="U613">_xlfn.IFS(Q613&lt;1970,"Old is Gold",Q613&lt;=1980,"80's Movies",Q613&lt;=2000,"90's Movies",Q613&lt;=2020,"Mid Rang",Q613&gt;2020,"Latest")</f>
        <v>Latest</v>
      </c>
      <c r="V613" t="s">
        <v>2092</v>
      </c>
    </row>
    <row r="614" spans="1:22" x14ac:dyDescent="0.3">
      <c r="A614" t="s">
        <v>2100</v>
      </c>
      <c r="B614" t="s">
        <v>2101</v>
      </c>
      <c r="C614" t="s">
        <v>2101</v>
      </c>
      <c r="D614" s="6">
        <v>162</v>
      </c>
      <c r="E614" s="6" t="str">
        <f t="shared" si="54"/>
        <v>Long</v>
      </c>
      <c r="F614" s="4">
        <f t="shared" si="55"/>
        <v>2.7</v>
      </c>
      <c r="G614" s="8" t="s">
        <v>190</v>
      </c>
      <c r="H614" t="s">
        <v>10886</v>
      </c>
      <c r="I614" t="s">
        <v>5878</v>
      </c>
      <c r="J614">
        <v>7.4</v>
      </c>
      <c r="K614" t="str">
        <f t="shared" si="56"/>
        <v>Good</v>
      </c>
      <c r="L614" s="10">
        <v>197248</v>
      </c>
      <c r="M614" s="10">
        <v>27000000</v>
      </c>
      <c r="N614" s="10">
        <v>231976425</v>
      </c>
      <c r="O614" s="6">
        <f t="shared" si="57"/>
        <v>204976425</v>
      </c>
      <c r="P614" s="10" t="str" cm="1">
        <f t="array" ref="P614">_xlfn.IFS(O614&lt;=0,"Flop",O614&lt;10000000,"Hit",O614&lt;=100000000,"Superhit",O614&gt;100000000,"Blockbuster")</f>
        <v>Blockbuster</v>
      </c>
      <c r="Q614" s="1">
        <v>35339</v>
      </c>
      <c r="R614" s="1"/>
      <c r="S614" t="e">
        <f t="shared" si="58"/>
        <v>#VALUE!</v>
      </c>
      <c r="T614" s="12" t="str">
        <f t="shared" si="59"/>
        <v>35339</v>
      </c>
      <c r="U614" s="8" t="str" cm="1">
        <f t="array" ref="U614">_xlfn.IFS(Q614&lt;1970,"Old is Gold",Q614&lt;=1980,"80's Movies",Q614&lt;=2000,"90's Movies",Q614&lt;=2020,"Mid Rang",Q614&gt;2020,"Latest")</f>
        <v>Latest</v>
      </c>
      <c r="V614" t="s">
        <v>2102</v>
      </c>
    </row>
    <row r="615" spans="1:22" x14ac:dyDescent="0.3">
      <c r="A615" t="s">
        <v>2103</v>
      </c>
      <c r="B615" t="s">
        <v>2104</v>
      </c>
      <c r="C615" t="s">
        <v>2104</v>
      </c>
      <c r="D615" s="6">
        <v>115</v>
      </c>
      <c r="E615" s="6" t="str">
        <f t="shared" si="54"/>
        <v>Medium</v>
      </c>
      <c r="F615" s="4">
        <f t="shared" si="55"/>
        <v>1.9166666666666667</v>
      </c>
      <c r="G615" s="8" t="s">
        <v>7406</v>
      </c>
      <c r="H615" t="s">
        <v>10891</v>
      </c>
      <c r="I615" t="s">
        <v>5170</v>
      </c>
      <c r="J615">
        <v>6.2</v>
      </c>
      <c r="K615" t="str">
        <f t="shared" si="56"/>
        <v>Average</v>
      </c>
      <c r="L615" s="10">
        <v>116738</v>
      </c>
      <c r="M615" s="10">
        <v>100000000</v>
      </c>
      <c r="N615" s="10">
        <v>242295562</v>
      </c>
      <c r="O615" s="6">
        <f t="shared" si="57"/>
        <v>142295562</v>
      </c>
      <c r="P615" s="10" t="str" cm="1">
        <f t="array" ref="P615">_xlfn.IFS(O615&lt;=0,"Flop",O615&lt;10000000,"Hit",O615&lt;=100000000,"Superhit",O615&gt;100000000,"Blockbuster")</f>
        <v>Blockbuster</v>
      </c>
      <c r="Q615" t="s">
        <v>2105</v>
      </c>
      <c r="R615">
        <v>11</v>
      </c>
      <c r="S615" t="str">
        <f t="shared" si="58"/>
        <v xml:space="preserve">June </v>
      </c>
      <c r="T615" s="12" t="str">
        <f t="shared" si="59"/>
        <v xml:space="preserve"> 1996</v>
      </c>
      <c r="U615" s="8" t="str" cm="1">
        <f t="array" ref="U615">_xlfn.IFS(Q615&lt;1970,"Old is Gold",Q615&lt;=1980,"80's Movies",Q615&lt;=2000,"90's Movies",Q615&lt;=2020,"Mid Rang",Q615&gt;2020,"Latest")</f>
        <v>Latest</v>
      </c>
      <c r="V615" t="s">
        <v>952</v>
      </c>
    </row>
    <row r="616" spans="1:22" x14ac:dyDescent="0.3">
      <c r="A616" t="s">
        <v>2106</v>
      </c>
      <c r="B616" t="s">
        <v>2107</v>
      </c>
      <c r="C616" t="s">
        <v>2107</v>
      </c>
      <c r="D616" s="6">
        <v>101</v>
      </c>
      <c r="E616" s="6" t="str">
        <f t="shared" si="54"/>
        <v>Medium</v>
      </c>
      <c r="F616" s="4">
        <f t="shared" si="55"/>
        <v>1.6833333333333333</v>
      </c>
      <c r="G616" s="8" t="s">
        <v>7406</v>
      </c>
      <c r="H616" t="s">
        <v>10887</v>
      </c>
      <c r="I616" t="s">
        <v>10890</v>
      </c>
      <c r="J616">
        <v>5.7</v>
      </c>
      <c r="K616" t="str">
        <f t="shared" si="56"/>
        <v>Poor</v>
      </c>
      <c r="L616" s="10">
        <v>78878</v>
      </c>
      <c r="M616" s="10">
        <v>50000000</v>
      </c>
      <c r="N616" s="10">
        <v>25477365</v>
      </c>
      <c r="O616" s="6">
        <f t="shared" si="57"/>
        <v>-24522635</v>
      </c>
      <c r="P616" s="10" t="str" cm="1">
        <f t="array" ref="P616">_xlfn.IFS(O616&lt;=0,"Flop",O616&lt;10000000,"Hit",O616&lt;=100000000,"Superhit",O616&gt;100000000,"Blockbuster")</f>
        <v>Flop</v>
      </c>
      <c r="Q616" t="s">
        <v>2108</v>
      </c>
      <c r="R616">
        <v>9</v>
      </c>
      <c r="S616" t="str">
        <f t="shared" si="58"/>
        <v xml:space="preserve">August </v>
      </c>
      <c r="T616" s="12" t="str">
        <f t="shared" si="59"/>
        <v xml:space="preserve"> 1996</v>
      </c>
      <c r="U616" s="8" t="str" cm="1">
        <f t="array" ref="U616">_xlfn.IFS(Q616&lt;1970,"Old is Gold",Q616&lt;=1980,"80's Movies",Q616&lt;=2000,"90's Movies",Q616&lt;=2020,"Mid Rang",Q616&gt;2020,"Latest")</f>
        <v>Latest</v>
      </c>
      <c r="V616" t="s">
        <v>208</v>
      </c>
    </row>
    <row r="617" spans="1:22" x14ac:dyDescent="0.3">
      <c r="A617" t="s">
        <v>2109</v>
      </c>
      <c r="B617" t="s">
        <v>2110</v>
      </c>
      <c r="C617" t="s">
        <v>2110</v>
      </c>
      <c r="D617" s="6">
        <v>133</v>
      </c>
      <c r="E617" s="6" t="str">
        <f t="shared" si="54"/>
        <v>Long</v>
      </c>
      <c r="F617" s="4">
        <f t="shared" si="55"/>
        <v>2.2166666666666668</v>
      </c>
      <c r="G617" s="8" t="s">
        <v>7406</v>
      </c>
      <c r="H617" t="s">
        <v>10887</v>
      </c>
      <c r="I617" t="s">
        <v>5170</v>
      </c>
      <c r="J617">
        <v>6.5</v>
      </c>
      <c r="K617" t="str">
        <f t="shared" si="56"/>
        <v>Average</v>
      </c>
      <c r="L617" s="10">
        <v>60561</v>
      </c>
      <c r="M617" s="10">
        <v>55000000</v>
      </c>
      <c r="N617" s="10">
        <v>121969216</v>
      </c>
      <c r="O617" s="6">
        <f t="shared" si="57"/>
        <v>66969216</v>
      </c>
      <c r="P617" s="10" t="str" cm="1">
        <f t="array" ref="P617">_xlfn.IFS(O617&lt;=0,"Flop",O617&lt;10000000,"Hit",O617&lt;=100000000,"Superhit",O617&gt;100000000,"Blockbuster")</f>
        <v>Superhit</v>
      </c>
      <c r="Q617" t="s">
        <v>2111</v>
      </c>
      <c r="R617">
        <v>15</v>
      </c>
      <c r="S617" t="str">
        <f t="shared" si="58"/>
        <v xml:space="preserve">March </v>
      </c>
      <c r="T617" s="12" t="str">
        <f t="shared" si="59"/>
        <v xml:space="preserve"> 1996</v>
      </c>
      <c r="U617" s="8" t="str" cm="1">
        <f t="array" ref="U617">_xlfn.IFS(Q617&lt;1970,"Old is Gold",Q617&lt;=1980,"80's Movies",Q617&lt;=2000,"90's Movies",Q617&lt;=2020,"Mid Rang",Q617&gt;2020,"Latest")</f>
        <v>Latest</v>
      </c>
      <c r="V617" t="s">
        <v>2112</v>
      </c>
    </row>
    <row r="618" spans="1:22" x14ac:dyDescent="0.3">
      <c r="A618" t="s">
        <v>2113</v>
      </c>
      <c r="B618" t="s">
        <v>2114</v>
      </c>
      <c r="C618" t="s">
        <v>2114</v>
      </c>
      <c r="D618" s="6">
        <v>116</v>
      </c>
      <c r="E618" s="6" t="str">
        <f t="shared" si="54"/>
        <v>Medium</v>
      </c>
      <c r="F618" s="4">
        <f t="shared" si="55"/>
        <v>1.9333333333333333</v>
      </c>
      <c r="G618" s="8" t="s">
        <v>7406</v>
      </c>
      <c r="H618" t="s">
        <v>190</v>
      </c>
      <c r="I618" t="s">
        <v>10897</v>
      </c>
      <c r="J618">
        <v>5.9</v>
      </c>
      <c r="K618" t="str">
        <f t="shared" si="56"/>
        <v>Poor</v>
      </c>
      <c r="L618" s="10">
        <v>50632</v>
      </c>
      <c r="M618" s="10">
        <v>55000000</v>
      </c>
      <c r="N618" s="10">
        <v>18626419</v>
      </c>
      <c r="O618" s="6">
        <f t="shared" si="57"/>
        <v>-36373581</v>
      </c>
      <c r="P618" s="10" t="str" cm="1">
        <f t="array" ref="P618">_xlfn.IFS(O618&lt;=0,"Flop",O618&lt;10000000,"Hit",O618&lt;=100000000,"Superhit",O618&gt;100000000,"Blockbuster")</f>
        <v>Flop</v>
      </c>
      <c r="Q618" s="1">
        <v>35278</v>
      </c>
      <c r="R618" s="1"/>
      <c r="S618" t="e">
        <f t="shared" si="58"/>
        <v>#VALUE!</v>
      </c>
      <c r="T618" s="12" t="str">
        <f t="shared" si="59"/>
        <v>35278</v>
      </c>
      <c r="U618" s="8" t="str" cm="1">
        <f t="array" ref="U618">_xlfn.IFS(Q618&lt;1970,"Old is Gold",Q618&lt;=1980,"80's Movies",Q618&lt;=2000,"90's Movies",Q618&lt;=2020,"Mid Rang",Q618&gt;2020,"Latest")</f>
        <v>Latest</v>
      </c>
      <c r="V618" t="s">
        <v>900</v>
      </c>
    </row>
    <row r="619" spans="1:22" x14ac:dyDescent="0.3">
      <c r="A619" t="s">
        <v>2115</v>
      </c>
      <c r="B619" t="s">
        <v>2116</v>
      </c>
      <c r="C619" t="s">
        <v>2116</v>
      </c>
      <c r="D619" s="6">
        <v>98</v>
      </c>
      <c r="E619" s="6" t="str">
        <f t="shared" si="54"/>
        <v>Medium</v>
      </c>
      <c r="F619" s="4">
        <f t="shared" si="55"/>
        <v>1.6333333333333333</v>
      </c>
      <c r="G619" s="8" t="s">
        <v>10891</v>
      </c>
      <c r="H619" t="s">
        <v>5170</v>
      </c>
      <c r="I619" t="s">
        <v>10899</v>
      </c>
      <c r="J619">
        <v>8.1</v>
      </c>
      <c r="K619" t="str">
        <f t="shared" si="56"/>
        <v>Excellent</v>
      </c>
      <c r="L619" s="10">
        <v>706949</v>
      </c>
      <c r="M619" s="10">
        <v>7000000</v>
      </c>
      <c r="N619" s="10">
        <v>60611975</v>
      </c>
      <c r="O619" s="6">
        <f t="shared" si="57"/>
        <v>53611975</v>
      </c>
      <c r="P619" s="10" t="str" cm="1">
        <f t="array" ref="P619">_xlfn.IFS(O619&lt;=0,"Flop",O619&lt;10000000,"Hit",O619&lt;=100000000,"Superhit",O619&gt;100000000,"Blockbuster")</f>
        <v>Superhit</v>
      </c>
      <c r="Q619" t="s">
        <v>2063</v>
      </c>
      <c r="R619">
        <v>8</v>
      </c>
      <c r="S619" t="str">
        <f t="shared" si="58"/>
        <v xml:space="preserve">March </v>
      </c>
      <c r="T619" s="12" t="str">
        <f t="shared" si="59"/>
        <v xml:space="preserve"> 1996</v>
      </c>
      <c r="U619" s="8" t="str" cm="1">
        <f t="array" ref="U619">_xlfn.IFS(Q619&lt;1970,"Old is Gold",Q619&lt;=1980,"80's Movies",Q619&lt;=2000,"90's Movies",Q619&lt;=2020,"Mid Rang",Q619&gt;2020,"Latest")</f>
        <v>Latest</v>
      </c>
      <c r="V619" t="s">
        <v>603</v>
      </c>
    </row>
    <row r="620" spans="1:22" x14ac:dyDescent="0.3">
      <c r="A620" t="s">
        <v>2117</v>
      </c>
      <c r="B620" t="s">
        <v>2118</v>
      </c>
      <c r="C620" t="s">
        <v>2118</v>
      </c>
      <c r="D620" s="6">
        <v>103</v>
      </c>
      <c r="E620" s="6" t="str">
        <f t="shared" si="54"/>
        <v>Medium</v>
      </c>
      <c r="F620" s="4">
        <f t="shared" si="55"/>
        <v>1.7166666666666666</v>
      </c>
      <c r="G620" s="8" t="s">
        <v>172</v>
      </c>
      <c r="H620" t="s">
        <v>10899</v>
      </c>
      <c r="I620" t="s">
        <v>10899</v>
      </c>
      <c r="J620">
        <v>6.4</v>
      </c>
      <c r="K620" t="str">
        <f t="shared" si="56"/>
        <v>Average</v>
      </c>
      <c r="L620" s="10">
        <v>52892</v>
      </c>
      <c r="M620" s="10">
        <v>26000000</v>
      </c>
      <c r="N620" s="10">
        <v>181489203</v>
      </c>
      <c r="O620" s="6">
        <f t="shared" si="57"/>
        <v>155489203</v>
      </c>
      <c r="P620" s="10" t="str" cm="1">
        <f t="array" ref="P620">_xlfn.IFS(O620&lt;=0,"Flop",O620&lt;10000000,"Hit",O620&lt;=100000000,"Superhit",O620&gt;100000000,"Blockbuster")</f>
        <v>Blockbuster</v>
      </c>
      <c r="Q620" t="s">
        <v>2119</v>
      </c>
      <c r="R620">
        <v>20</v>
      </c>
      <c r="S620" t="str">
        <f t="shared" si="58"/>
        <v xml:space="preserve">September </v>
      </c>
      <c r="T620" s="12" t="str">
        <f t="shared" si="59"/>
        <v xml:space="preserve"> 1996</v>
      </c>
      <c r="U620" s="8" t="str" cm="1">
        <f t="array" ref="U620">_xlfn.IFS(Q620&lt;1970,"Old is Gold",Q620&lt;=1980,"80's Movies",Q620&lt;=2000,"90's Movies",Q620&lt;=2020,"Mid Rang",Q620&gt;2020,"Latest")</f>
        <v>Latest</v>
      </c>
      <c r="V620" t="s">
        <v>658</v>
      </c>
    </row>
    <row r="621" spans="1:22" x14ac:dyDescent="0.3">
      <c r="A621" t="s">
        <v>2120</v>
      </c>
      <c r="B621" t="s">
        <v>2121</v>
      </c>
      <c r="C621" t="s">
        <v>2121</v>
      </c>
      <c r="D621" s="6">
        <v>110</v>
      </c>
      <c r="E621" s="6" t="str">
        <f t="shared" si="54"/>
        <v>Medium</v>
      </c>
      <c r="F621" s="4">
        <f t="shared" si="55"/>
        <v>1.8333333333333333</v>
      </c>
      <c r="G621" s="8" t="s">
        <v>172</v>
      </c>
      <c r="H621" t="s">
        <v>10885</v>
      </c>
      <c r="I621" t="s">
        <v>105</v>
      </c>
      <c r="J621">
        <v>7.1</v>
      </c>
      <c r="K621" t="str">
        <f t="shared" si="56"/>
        <v>Good</v>
      </c>
      <c r="L621" s="10">
        <v>94019</v>
      </c>
      <c r="M621" s="10">
        <v>30000000</v>
      </c>
      <c r="N621" s="10">
        <v>29359216</v>
      </c>
      <c r="O621" s="6">
        <f t="shared" si="57"/>
        <v>-640784</v>
      </c>
      <c r="P621" s="10" t="str" cm="1">
        <f t="array" ref="P621">_xlfn.IFS(O621&lt;=0,"Flop",O621&lt;10000000,"Hit",O621&lt;=100000000,"Superhit",O621&gt;100000000,"Blockbuster")</f>
        <v>Flop</v>
      </c>
      <c r="Q621" t="s">
        <v>2122</v>
      </c>
      <c r="R621">
        <v>17</v>
      </c>
      <c r="S621" t="str">
        <f t="shared" si="58"/>
        <v xml:space="preserve">July </v>
      </c>
      <c r="T621" s="12" t="str">
        <f t="shared" si="59"/>
        <v xml:space="preserve"> 1996</v>
      </c>
      <c r="U621" s="8" t="str" cm="1">
        <f t="array" ref="U621">_xlfn.IFS(Q621&lt;1970,"Old is Gold",Q621&lt;=1980,"80's Movies",Q621&lt;=2000,"90's Movies",Q621&lt;=2020,"Mid Rang",Q621&gt;2020,"Latest")</f>
        <v>Latest</v>
      </c>
      <c r="V621" t="s">
        <v>1464</v>
      </c>
    </row>
    <row r="622" spans="1:22" x14ac:dyDescent="0.3">
      <c r="A622" t="s">
        <v>2123</v>
      </c>
      <c r="B622" t="s">
        <v>2124</v>
      </c>
      <c r="C622" t="s">
        <v>2124</v>
      </c>
      <c r="D622" s="6">
        <v>108</v>
      </c>
      <c r="E622" s="6" t="str">
        <f t="shared" si="54"/>
        <v>Medium</v>
      </c>
      <c r="F622" s="4">
        <f t="shared" si="55"/>
        <v>1.8</v>
      </c>
      <c r="G622" s="8" t="s">
        <v>7406</v>
      </c>
      <c r="H622" t="s">
        <v>10891</v>
      </c>
      <c r="I622" t="s">
        <v>105</v>
      </c>
      <c r="J622">
        <v>7.2</v>
      </c>
      <c r="K622" t="str">
        <f t="shared" si="56"/>
        <v>Good</v>
      </c>
      <c r="L622" s="10">
        <v>332998</v>
      </c>
      <c r="M622" s="10">
        <v>19000000</v>
      </c>
      <c r="N622" s="10">
        <v>25837111</v>
      </c>
      <c r="O622" s="6">
        <f t="shared" si="57"/>
        <v>6837111</v>
      </c>
      <c r="P622" s="10" t="str" cm="1">
        <f t="array" ref="P622">_xlfn.IFS(O622&lt;=0,"Flop",O622&lt;10000000,"Hit",O622&lt;=100000000,"Superhit",O622&gt;100000000,"Blockbuster")</f>
        <v>Hit</v>
      </c>
      <c r="Q622" t="s">
        <v>2125</v>
      </c>
      <c r="R622">
        <v>19</v>
      </c>
      <c r="S622" t="str">
        <f t="shared" si="58"/>
        <v xml:space="preserve">January </v>
      </c>
      <c r="T622" s="12" t="str">
        <f t="shared" si="59"/>
        <v xml:space="preserve"> 1996</v>
      </c>
      <c r="U622" s="8" t="str" cm="1">
        <f t="array" ref="U622">_xlfn.IFS(Q622&lt;1970,"Old is Gold",Q622&lt;=1980,"80's Movies",Q622&lt;=2000,"90's Movies",Q622&lt;=2020,"Mid Rang",Q622&gt;2020,"Latest")</f>
        <v>Latest</v>
      </c>
      <c r="V622" t="s">
        <v>1509</v>
      </c>
    </row>
    <row r="623" spans="1:22" x14ac:dyDescent="0.3">
      <c r="A623" t="s">
        <v>2126</v>
      </c>
      <c r="B623" t="s">
        <v>2127</v>
      </c>
      <c r="C623" t="s">
        <v>2127</v>
      </c>
      <c r="D623" s="6">
        <v>110</v>
      </c>
      <c r="E623" s="6" t="str">
        <f t="shared" si="54"/>
        <v>Medium</v>
      </c>
      <c r="F623" s="4">
        <f t="shared" si="55"/>
        <v>1.8333333333333333</v>
      </c>
      <c r="G623" s="8" t="s">
        <v>10887</v>
      </c>
      <c r="H623" t="s">
        <v>190</v>
      </c>
      <c r="I623" t="s">
        <v>5170</v>
      </c>
      <c r="J623">
        <v>6.8</v>
      </c>
      <c r="K623" t="str">
        <f t="shared" si="56"/>
        <v>Average</v>
      </c>
      <c r="L623" s="10">
        <v>64953</v>
      </c>
      <c r="M623" s="10">
        <v>55000000</v>
      </c>
      <c r="N623" s="10">
        <v>38619405</v>
      </c>
      <c r="O623" s="6">
        <f t="shared" si="57"/>
        <v>-16380595</v>
      </c>
      <c r="P623" s="10" t="str" cm="1">
        <f t="array" ref="P623">_xlfn.IFS(O623&lt;=0,"Flop",O623&lt;10000000,"Hit",O623&lt;=100000000,"Superhit",O623&gt;100000000,"Blockbuster")</f>
        <v>Flop</v>
      </c>
      <c r="Q623" t="s">
        <v>2128</v>
      </c>
      <c r="R623">
        <v>3</v>
      </c>
      <c r="S623" t="str">
        <f t="shared" si="58"/>
        <v xml:space="preserve">October </v>
      </c>
      <c r="T623" s="12" t="str">
        <f t="shared" si="59"/>
        <v xml:space="preserve"> 1996</v>
      </c>
      <c r="U623" s="8" t="str" cm="1">
        <f t="array" ref="U623">_xlfn.IFS(Q623&lt;1970,"Old is Gold",Q623&lt;=1980,"80's Movies",Q623&lt;=2000,"90's Movies",Q623&lt;=2020,"Mid Rang",Q623&gt;2020,"Latest")</f>
        <v>Latest</v>
      </c>
      <c r="V623" t="s">
        <v>1308</v>
      </c>
    </row>
    <row r="624" spans="1:22" x14ac:dyDescent="0.3">
      <c r="A624" t="s">
        <v>2129</v>
      </c>
      <c r="B624" t="s">
        <v>2130</v>
      </c>
      <c r="C624" t="s">
        <v>2130</v>
      </c>
      <c r="D624" s="6">
        <v>92</v>
      </c>
      <c r="E624" s="6" t="str">
        <f t="shared" si="54"/>
        <v>Medium</v>
      </c>
      <c r="F624" s="4">
        <f t="shared" si="55"/>
        <v>1.5333333333333334</v>
      </c>
      <c r="G624" s="8" t="s">
        <v>172</v>
      </c>
      <c r="H624" t="s">
        <v>10897</v>
      </c>
      <c r="I624" t="s">
        <v>10899</v>
      </c>
      <c r="J624">
        <v>7</v>
      </c>
      <c r="K624" t="str">
        <f t="shared" si="56"/>
        <v>Good</v>
      </c>
      <c r="L624" s="10">
        <v>241485</v>
      </c>
      <c r="M624" s="10">
        <v>12000000</v>
      </c>
      <c r="N624" s="10">
        <v>41205099</v>
      </c>
      <c r="O624" s="6">
        <f t="shared" si="57"/>
        <v>29205099</v>
      </c>
      <c r="P624" s="10" t="str" cm="1">
        <f t="array" ref="P624">_xlfn.IFS(O624&lt;=0,"Flop",O624&lt;10000000,"Hit",O624&lt;=100000000,"Superhit",O624&gt;100000000,"Blockbuster")</f>
        <v>Superhit</v>
      </c>
      <c r="Q624" t="s">
        <v>2131</v>
      </c>
      <c r="R624">
        <v>7</v>
      </c>
      <c r="S624" t="str">
        <f t="shared" si="58"/>
        <v xml:space="preserve">February </v>
      </c>
      <c r="T624" s="12" t="str">
        <f t="shared" si="59"/>
        <v xml:space="preserve"> 1996</v>
      </c>
      <c r="U624" s="8" t="str" cm="1">
        <f t="array" ref="U624">_xlfn.IFS(Q624&lt;1970,"Old is Gold",Q624&lt;=1980,"80's Movies",Q624&lt;=2000,"90's Movies",Q624&lt;=2020,"Mid Rang",Q624&gt;2020,"Latest")</f>
        <v>Latest</v>
      </c>
      <c r="V624" t="s">
        <v>2132</v>
      </c>
    </row>
    <row r="625" spans="1:22" x14ac:dyDescent="0.3">
      <c r="A625" t="s">
        <v>2133</v>
      </c>
      <c r="B625" t="s">
        <v>2134</v>
      </c>
      <c r="C625" t="s">
        <v>2134</v>
      </c>
      <c r="D625" s="6">
        <v>91</v>
      </c>
      <c r="E625" s="6" t="str">
        <f t="shared" si="54"/>
        <v>Medium</v>
      </c>
      <c r="F625" s="4">
        <f t="shared" si="55"/>
        <v>1.5166666666666666</v>
      </c>
      <c r="G625" s="8" t="s">
        <v>10888</v>
      </c>
      <c r="H625" t="s">
        <v>190</v>
      </c>
      <c r="I625" t="s">
        <v>10892</v>
      </c>
      <c r="J625">
        <v>7</v>
      </c>
      <c r="K625" t="str">
        <f t="shared" si="56"/>
        <v>Good</v>
      </c>
      <c r="L625" s="10">
        <v>167833</v>
      </c>
      <c r="M625" s="10">
        <v>100000000</v>
      </c>
      <c r="N625" s="10">
        <v>325338851</v>
      </c>
      <c r="O625" s="6">
        <f t="shared" si="57"/>
        <v>225338851</v>
      </c>
      <c r="P625" s="10" t="str" cm="1">
        <f t="array" ref="P625">_xlfn.IFS(O625&lt;=0,"Flop",O625&lt;10000000,"Hit",O625&lt;=100000000,"Superhit",O625&gt;100000000,"Blockbuster")</f>
        <v>Blockbuster</v>
      </c>
      <c r="Q625" t="s">
        <v>2135</v>
      </c>
      <c r="R625">
        <v>19</v>
      </c>
      <c r="S625" t="str">
        <f t="shared" si="58"/>
        <v xml:space="preserve">June </v>
      </c>
      <c r="T625" s="12" t="str">
        <f t="shared" si="59"/>
        <v xml:space="preserve"> 1996</v>
      </c>
      <c r="U625" s="8" t="str" cm="1">
        <f t="array" ref="U625">_xlfn.IFS(Q625&lt;1970,"Old is Gold",Q625&lt;=1980,"80's Movies",Q625&lt;=2000,"90's Movies",Q625&lt;=2020,"Mid Rang",Q625&gt;2020,"Latest")</f>
        <v>Latest</v>
      </c>
      <c r="V625" t="s">
        <v>2136</v>
      </c>
    </row>
    <row r="626" spans="1:22" x14ac:dyDescent="0.3">
      <c r="A626" t="s">
        <v>2137</v>
      </c>
      <c r="B626" t="s">
        <v>2138</v>
      </c>
      <c r="C626" t="s">
        <v>2138</v>
      </c>
      <c r="D626" s="6">
        <v>145</v>
      </c>
      <c r="E626" s="6" t="str">
        <f t="shared" si="54"/>
        <v>Long</v>
      </c>
      <c r="F626" s="4">
        <f t="shared" si="55"/>
        <v>2.4166666666666665</v>
      </c>
      <c r="G626" s="8" t="s">
        <v>7406</v>
      </c>
      <c r="H626" t="s">
        <v>10887</v>
      </c>
      <c r="I626" t="s">
        <v>10890</v>
      </c>
      <c r="J626">
        <v>7</v>
      </c>
      <c r="K626" t="str">
        <f t="shared" si="56"/>
        <v>Good</v>
      </c>
      <c r="L626" s="10">
        <v>596490</v>
      </c>
      <c r="M626" s="10">
        <v>75000000</v>
      </c>
      <c r="N626" s="10">
        <v>817400891</v>
      </c>
      <c r="O626" s="6">
        <f t="shared" si="57"/>
        <v>742400891</v>
      </c>
      <c r="P626" s="10" t="str" cm="1">
        <f t="array" ref="P626">_xlfn.IFS(O626&lt;=0,"Flop",O626&lt;10000000,"Hit",O626&lt;=100000000,"Superhit",O626&gt;100000000,"Blockbuster")</f>
        <v>Blockbuster</v>
      </c>
      <c r="Q626" t="s">
        <v>2139</v>
      </c>
      <c r="R626">
        <v>25</v>
      </c>
      <c r="S626" t="str">
        <f t="shared" si="58"/>
        <v xml:space="preserve">June </v>
      </c>
      <c r="T626" s="12" t="str">
        <f t="shared" si="59"/>
        <v xml:space="preserve"> 1996</v>
      </c>
      <c r="U626" s="8" t="str" cm="1">
        <f t="array" ref="U626">_xlfn.IFS(Q626&lt;1970,"Old is Gold",Q626&lt;=1980,"80's Movies",Q626&lt;=2000,"90's Movies",Q626&lt;=2020,"Mid Rang",Q626&gt;2020,"Latest")</f>
        <v>Latest</v>
      </c>
      <c r="V626" t="s">
        <v>1556</v>
      </c>
    </row>
    <row r="627" spans="1:22" x14ac:dyDescent="0.3">
      <c r="A627" t="s">
        <v>2140</v>
      </c>
      <c r="B627" t="s">
        <v>2141</v>
      </c>
      <c r="C627" t="s">
        <v>2141</v>
      </c>
      <c r="D627" s="6">
        <v>113</v>
      </c>
      <c r="E627" s="6" t="str">
        <f t="shared" si="54"/>
        <v>Medium</v>
      </c>
      <c r="F627" s="4">
        <f t="shared" si="55"/>
        <v>1.8833333333333333</v>
      </c>
      <c r="G627" s="8" t="s">
        <v>172</v>
      </c>
      <c r="H627" t="s">
        <v>190</v>
      </c>
      <c r="I627" t="s">
        <v>10885</v>
      </c>
      <c r="J627">
        <v>5.8</v>
      </c>
      <c r="K627" t="str">
        <f t="shared" si="56"/>
        <v>Poor</v>
      </c>
      <c r="L627" s="10">
        <v>62954</v>
      </c>
      <c r="M627" s="10">
        <v>45000000</v>
      </c>
      <c r="N627" s="10">
        <v>58620973</v>
      </c>
      <c r="O627" s="6">
        <f t="shared" si="57"/>
        <v>13620973</v>
      </c>
      <c r="P627" s="10" t="str" cm="1">
        <f t="array" ref="P627">_xlfn.IFS(O627&lt;=0,"Flop",O627&lt;10000000,"Hit",O627&lt;=100000000,"Superhit",O627&gt;100000000,"Blockbuster")</f>
        <v>Superhit</v>
      </c>
      <c r="Q627" t="s">
        <v>2142</v>
      </c>
      <c r="R627">
        <v>30</v>
      </c>
      <c r="S627" t="str">
        <f t="shared" si="58"/>
        <v xml:space="preserve">July </v>
      </c>
      <c r="T627" s="12" t="str">
        <f t="shared" si="59"/>
        <v xml:space="preserve"> 1996</v>
      </c>
      <c r="U627" s="8" t="str" cm="1">
        <f t="array" ref="U627">_xlfn.IFS(Q627&lt;1970,"Old is Gold",Q627&lt;=1980,"80's Movies",Q627&lt;=2000,"90's Movies",Q627&lt;=2020,"Mid Rang",Q627&gt;2020,"Latest")</f>
        <v>Latest</v>
      </c>
      <c r="V627" t="s">
        <v>83</v>
      </c>
    </row>
    <row r="628" spans="1:22" x14ac:dyDescent="0.3">
      <c r="A628" t="s">
        <v>2143</v>
      </c>
      <c r="B628" t="s">
        <v>2144</v>
      </c>
      <c r="C628" t="s">
        <v>2144</v>
      </c>
      <c r="D628" s="6">
        <v>79</v>
      </c>
      <c r="E628" s="6" t="str">
        <f t="shared" si="54"/>
        <v>Short</v>
      </c>
      <c r="F628" s="4">
        <f t="shared" si="55"/>
        <v>1.3166666666666667</v>
      </c>
      <c r="G628" s="8" t="s">
        <v>10887</v>
      </c>
      <c r="H628" t="s">
        <v>10888</v>
      </c>
      <c r="I628" t="s">
        <v>10892</v>
      </c>
      <c r="J628">
        <v>6.7</v>
      </c>
      <c r="K628" t="str">
        <f t="shared" si="56"/>
        <v>Average</v>
      </c>
      <c r="L628" s="10">
        <v>72714</v>
      </c>
      <c r="M628" s="10">
        <v>38000000</v>
      </c>
      <c r="N628" s="10">
        <v>28946127</v>
      </c>
      <c r="O628" s="6">
        <f t="shared" si="57"/>
        <v>-9053873</v>
      </c>
      <c r="P628" s="10" t="str" cm="1">
        <f t="array" ref="P628">_xlfn.IFS(O628&lt;=0,"Flop",O628&lt;10000000,"Hit",O628&lt;=100000000,"Superhit",O628&gt;100000000,"Blockbuster")</f>
        <v>Flop</v>
      </c>
      <c r="Q628" t="s">
        <v>2145</v>
      </c>
      <c r="R628">
        <v>12</v>
      </c>
      <c r="S628" t="str">
        <f t="shared" si="58"/>
        <v xml:space="preserve">April </v>
      </c>
      <c r="T628" s="12" t="str">
        <f t="shared" si="59"/>
        <v xml:space="preserve"> 1996</v>
      </c>
      <c r="U628" s="8" t="str" cm="1">
        <f t="array" ref="U628">_xlfn.IFS(Q628&lt;1970,"Old is Gold",Q628&lt;=1980,"80's Movies",Q628&lt;=2000,"90's Movies",Q628&lt;=2020,"Mid Rang",Q628&gt;2020,"Latest")</f>
        <v>Latest</v>
      </c>
      <c r="V628" t="s">
        <v>1663</v>
      </c>
    </row>
    <row r="629" spans="1:22" x14ac:dyDescent="0.3">
      <c r="A629" t="s">
        <v>2146</v>
      </c>
      <c r="B629" t="s">
        <v>2147</v>
      </c>
      <c r="C629" t="s">
        <v>2147</v>
      </c>
      <c r="D629" s="6">
        <v>139</v>
      </c>
      <c r="E629" s="6" t="str">
        <f t="shared" si="54"/>
        <v>Long</v>
      </c>
      <c r="F629" s="4">
        <f t="shared" si="55"/>
        <v>2.3166666666666669</v>
      </c>
      <c r="G629" s="8" t="s">
        <v>172</v>
      </c>
      <c r="H629" t="s">
        <v>190</v>
      </c>
      <c r="I629" t="s">
        <v>10886</v>
      </c>
      <c r="J629">
        <v>7.3</v>
      </c>
      <c r="K629" t="str">
        <f t="shared" si="56"/>
        <v>Good</v>
      </c>
      <c r="L629" s="10">
        <v>281319</v>
      </c>
      <c r="M629" s="10">
        <v>50000000</v>
      </c>
      <c r="N629" s="10">
        <v>273552592</v>
      </c>
      <c r="O629" s="6">
        <f t="shared" si="57"/>
        <v>223552592</v>
      </c>
      <c r="P629" s="10" t="str" cm="1">
        <f t="array" ref="P629">_xlfn.IFS(O629&lt;=0,"Flop",O629&lt;10000000,"Hit",O629&lt;=100000000,"Superhit",O629&gt;100000000,"Blockbuster")</f>
        <v>Blockbuster</v>
      </c>
      <c r="Q629" t="s">
        <v>2148</v>
      </c>
      <c r="R629">
        <v>6</v>
      </c>
      <c r="S629" t="str">
        <f t="shared" si="58"/>
        <v xml:space="preserve">December </v>
      </c>
      <c r="T629" s="12" t="str">
        <f t="shared" si="59"/>
        <v xml:space="preserve"> 1996</v>
      </c>
      <c r="U629" s="8" t="str" cm="1">
        <f t="array" ref="U629">_xlfn.IFS(Q629&lt;1970,"Old is Gold",Q629&lt;=1980,"80's Movies",Q629&lt;=2000,"90's Movies",Q629&lt;=2020,"Mid Rang",Q629&gt;2020,"Latest")</f>
        <v>Latest</v>
      </c>
      <c r="V629" t="s">
        <v>2149</v>
      </c>
    </row>
    <row r="630" spans="1:22" x14ac:dyDescent="0.3">
      <c r="A630" t="s">
        <v>2150</v>
      </c>
      <c r="B630" t="s">
        <v>2151</v>
      </c>
      <c r="C630" t="s">
        <v>2151</v>
      </c>
      <c r="D630" s="6">
        <v>89</v>
      </c>
      <c r="E630" s="6" t="str">
        <f t="shared" si="54"/>
        <v>Short</v>
      </c>
      <c r="F630" s="4">
        <f t="shared" si="55"/>
        <v>1.4833333333333334</v>
      </c>
      <c r="G630" s="8" t="s">
        <v>10887</v>
      </c>
      <c r="H630" t="s">
        <v>172</v>
      </c>
      <c r="I630" t="s">
        <v>10892</v>
      </c>
      <c r="J630">
        <v>5.7</v>
      </c>
      <c r="K630" t="str">
        <f t="shared" si="56"/>
        <v>Poor</v>
      </c>
      <c r="L630" s="10">
        <v>110632</v>
      </c>
      <c r="M630" s="10">
        <v>60000000</v>
      </c>
      <c r="N630" s="10">
        <v>129832389</v>
      </c>
      <c r="O630" s="6">
        <f t="shared" si="57"/>
        <v>69832389</v>
      </c>
      <c r="P630" s="10" t="str" cm="1">
        <f t="array" ref="P630">_xlfn.IFS(O630&lt;=0,"Flop",O630&lt;10000000,"Hit",O630&lt;=100000000,"Superhit",O630&gt;100000000,"Blockbuster")</f>
        <v>Superhit</v>
      </c>
      <c r="Q630" t="s">
        <v>2152</v>
      </c>
      <c r="R630">
        <v>16</v>
      </c>
      <c r="S630" t="str">
        <f t="shared" si="58"/>
        <v xml:space="preserve">November </v>
      </c>
      <c r="T630" s="12" t="str">
        <f t="shared" si="59"/>
        <v xml:space="preserve"> 1996</v>
      </c>
      <c r="U630" s="8" t="str" cm="1">
        <f t="array" ref="U630">_xlfn.IFS(Q630&lt;1970,"Old is Gold",Q630&lt;=1980,"80's Movies",Q630&lt;=2000,"90's Movies",Q630&lt;=2020,"Mid Rang",Q630&gt;2020,"Latest")</f>
        <v>Latest</v>
      </c>
      <c r="V630" t="s">
        <v>1755</v>
      </c>
    </row>
    <row r="631" spans="1:22" x14ac:dyDescent="0.3">
      <c r="A631" t="s">
        <v>2153</v>
      </c>
      <c r="B631" t="s">
        <v>2154</v>
      </c>
      <c r="C631" t="s">
        <v>2154</v>
      </c>
      <c r="D631" s="6">
        <v>114</v>
      </c>
      <c r="E631" s="6" t="str">
        <f t="shared" si="54"/>
        <v>Medium</v>
      </c>
      <c r="F631" s="4">
        <f t="shared" si="55"/>
        <v>1.9</v>
      </c>
      <c r="G631" s="8" t="s">
        <v>172</v>
      </c>
      <c r="H631" t="s">
        <v>10897</v>
      </c>
      <c r="I631" t="s">
        <v>10899</v>
      </c>
      <c r="J631">
        <v>6.9</v>
      </c>
      <c r="K631" t="str">
        <f t="shared" si="56"/>
        <v>Average</v>
      </c>
      <c r="L631" s="10">
        <v>89386</v>
      </c>
      <c r="M631" s="10">
        <v>27000000</v>
      </c>
      <c r="N631" s="10">
        <v>25023434</v>
      </c>
      <c r="O631" s="6">
        <f t="shared" si="57"/>
        <v>-1976566</v>
      </c>
      <c r="P631" s="10" t="str" cm="1">
        <f t="array" ref="P631">_xlfn.IFS(O631&lt;=0,"Flop",O631&lt;10000000,"Hit",O631&lt;=100000000,"Superhit",O631&gt;100000000,"Blockbuster")</f>
        <v>Flop</v>
      </c>
      <c r="Q631" t="s">
        <v>2155</v>
      </c>
      <c r="R631">
        <v>4</v>
      </c>
      <c r="S631" t="str">
        <f t="shared" si="58"/>
        <v xml:space="preserve">July </v>
      </c>
      <c r="T631" s="12" t="str">
        <f t="shared" si="59"/>
        <v xml:space="preserve"> 1996</v>
      </c>
      <c r="U631" s="8" t="str" cm="1">
        <f t="array" ref="U631">_xlfn.IFS(Q631&lt;1970,"Old is Gold",Q631&lt;=1980,"80's Movies",Q631&lt;=2000,"90's Movies",Q631&lt;=2020,"Mid Rang",Q631&gt;2020,"Latest")</f>
        <v>Latest</v>
      </c>
      <c r="V631" t="s">
        <v>2156</v>
      </c>
    </row>
    <row r="632" spans="1:22" x14ac:dyDescent="0.3">
      <c r="A632" t="s">
        <v>2157</v>
      </c>
      <c r="B632" t="s">
        <v>2158</v>
      </c>
      <c r="C632" t="s">
        <v>2158</v>
      </c>
      <c r="D632" s="6">
        <v>101</v>
      </c>
      <c r="E632" s="6" t="str">
        <f t="shared" si="54"/>
        <v>Medium</v>
      </c>
      <c r="F632" s="4">
        <f t="shared" si="55"/>
        <v>1.6833333333333333</v>
      </c>
      <c r="G632" s="8" t="s">
        <v>7406</v>
      </c>
      <c r="H632" t="s">
        <v>10891</v>
      </c>
      <c r="I632" t="s">
        <v>190</v>
      </c>
      <c r="J632">
        <v>6.4</v>
      </c>
      <c r="K632" t="str">
        <f t="shared" si="56"/>
        <v>Average</v>
      </c>
      <c r="L632" s="10">
        <v>60296</v>
      </c>
      <c r="M632" s="10">
        <v>67000000</v>
      </c>
      <c r="N632" s="10">
        <v>47267001</v>
      </c>
      <c r="O632" s="6">
        <f t="shared" si="57"/>
        <v>-19732999</v>
      </c>
      <c r="P632" s="10" t="str" cm="1">
        <f t="array" ref="P632">_xlfn.IFS(O632&lt;=0,"Flop",O632&lt;10000000,"Hit",O632&lt;=100000000,"Superhit",O632&gt;100000000,"Blockbuster")</f>
        <v>Flop</v>
      </c>
      <c r="Q632" s="1">
        <v>35309</v>
      </c>
      <c r="R632" s="1"/>
      <c r="S632" t="e">
        <f t="shared" si="58"/>
        <v>#VALUE!</v>
      </c>
      <c r="T632" s="12" t="str">
        <f t="shared" si="59"/>
        <v>35309</v>
      </c>
      <c r="U632" s="8" t="str" cm="1">
        <f t="array" ref="U632">_xlfn.IFS(Q632&lt;1970,"Old is Gold",Q632&lt;=1980,"80's Movies",Q632&lt;=2000,"90's Movies",Q632&lt;=2020,"Mid Rang",Q632&gt;2020,"Latest")</f>
        <v>Latest</v>
      </c>
      <c r="V632" t="s">
        <v>353</v>
      </c>
    </row>
    <row r="633" spans="1:22" x14ac:dyDescent="0.3">
      <c r="A633" t="s">
        <v>2159</v>
      </c>
      <c r="B633" t="s">
        <v>2160</v>
      </c>
      <c r="C633" t="s">
        <v>2160</v>
      </c>
      <c r="D633" s="6">
        <v>121</v>
      </c>
      <c r="E633" s="6" t="str">
        <f t="shared" si="54"/>
        <v>Long</v>
      </c>
      <c r="F633" s="4">
        <f t="shared" si="55"/>
        <v>2.0166666666666666</v>
      </c>
      <c r="G633" s="8" t="s">
        <v>7406</v>
      </c>
      <c r="H633" t="s">
        <v>10891</v>
      </c>
      <c r="I633" t="s">
        <v>190</v>
      </c>
      <c r="J633">
        <v>6.8</v>
      </c>
      <c r="K633" t="str">
        <f t="shared" si="56"/>
        <v>Average</v>
      </c>
      <c r="L633" s="10">
        <v>83667</v>
      </c>
      <c r="M633" s="10">
        <v>65000000</v>
      </c>
      <c r="N633" s="10">
        <v>89456761</v>
      </c>
      <c r="O633" s="6">
        <f t="shared" si="57"/>
        <v>24456761</v>
      </c>
      <c r="P633" s="10" t="str" cm="1">
        <f t="array" ref="P633">_xlfn.IFS(O633&lt;=0,"Flop",O633&lt;10000000,"Hit",O633&lt;=100000000,"Superhit",O633&gt;100000000,"Blockbuster")</f>
        <v>Superhit</v>
      </c>
      <c r="Q633" t="s">
        <v>2161</v>
      </c>
      <c r="R633">
        <v>7</v>
      </c>
      <c r="S633" t="str">
        <f t="shared" si="58"/>
        <v xml:space="preserve">October </v>
      </c>
      <c r="T633" s="12" t="str">
        <f t="shared" si="59"/>
        <v xml:space="preserve"> 1996</v>
      </c>
      <c r="U633" s="8" t="str" cm="1">
        <f t="array" ref="U633">_xlfn.IFS(Q633&lt;1970,"Old is Gold",Q633&lt;=1980,"80's Movies",Q633&lt;=2000,"90's Movies",Q633&lt;=2020,"Mid Rang",Q633&gt;2020,"Latest")</f>
        <v>Latest</v>
      </c>
      <c r="V633" t="s">
        <v>1070</v>
      </c>
    </row>
    <row r="634" spans="1:22" x14ac:dyDescent="0.3">
      <c r="A634" t="s">
        <v>2162</v>
      </c>
      <c r="B634" t="s">
        <v>2163</v>
      </c>
      <c r="C634" t="s">
        <v>2163</v>
      </c>
      <c r="D634" s="6">
        <v>134</v>
      </c>
      <c r="E634" s="6" t="str">
        <f t="shared" si="54"/>
        <v>Long</v>
      </c>
      <c r="F634" s="4">
        <f t="shared" si="55"/>
        <v>2.2333333333333334</v>
      </c>
      <c r="G634" s="8" t="s">
        <v>10895</v>
      </c>
      <c r="H634" t="s">
        <v>5170</v>
      </c>
      <c r="I634" t="s">
        <v>10899</v>
      </c>
      <c r="J634">
        <v>7.6</v>
      </c>
      <c r="K634" t="str">
        <f t="shared" si="56"/>
        <v>Good</v>
      </c>
      <c r="L634" s="10">
        <v>150138</v>
      </c>
      <c r="M634" s="10">
        <v>15000000</v>
      </c>
      <c r="N634" s="10">
        <v>3836807</v>
      </c>
      <c r="O634" s="6">
        <f t="shared" si="57"/>
        <v>-11163193</v>
      </c>
      <c r="P634" s="10" t="str" cm="1">
        <f t="array" ref="P634">_xlfn.IFS(O634&lt;=0,"Flop",O634&lt;10000000,"Hit",O634&lt;=100000000,"Superhit",O634&gt;100000000,"Blockbuster")</f>
        <v>Flop</v>
      </c>
      <c r="Q634" t="s">
        <v>2164</v>
      </c>
      <c r="R634">
        <v>15</v>
      </c>
      <c r="S634" t="str">
        <f t="shared" si="58"/>
        <v xml:space="preserve">January </v>
      </c>
      <c r="T634" s="12" t="str">
        <f t="shared" si="59"/>
        <v xml:space="preserve"> 1997</v>
      </c>
      <c r="U634" s="8" t="str" cm="1">
        <f t="array" ref="U634">_xlfn.IFS(Q634&lt;1970,"Old is Gold",Q634&lt;=1980,"80's Movies",Q634&lt;=2000,"90's Movies",Q634&lt;=2020,"Mid Rang",Q634&gt;2020,"Latest")</f>
        <v>Latest</v>
      </c>
      <c r="V634" t="s">
        <v>216</v>
      </c>
    </row>
    <row r="635" spans="1:22" x14ac:dyDescent="0.3">
      <c r="A635" t="s">
        <v>2165</v>
      </c>
      <c r="B635" t="s">
        <v>2166</v>
      </c>
      <c r="C635" t="s">
        <v>2166</v>
      </c>
      <c r="D635" s="6">
        <v>106</v>
      </c>
      <c r="E635" s="6" t="str">
        <f t="shared" si="54"/>
        <v>Medium</v>
      </c>
      <c r="F635" s="4">
        <f t="shared" si="55"/>
        <v>1.7666666666666666</v>
      </c>
      <c r="G635" s="8" t="s">
        <v>172</v>
      </c>
      <c r="H635" t="s">
        <v>10890</v>
      </c>
      <c r="I635" t="s">
        <v>10899</v>
      </c>
      <c r="J635">
        <v>6.4</v>
      </c>
      <c r="K635" t="str">
        <f t="shared" si="56"/>
        <v>Average</v>
      </c>
      <c r="L635" s="10">
        <v>239130</v>
      </c>
      <c r="M635" s="10">
        <v>70000000</v>
      </c>
      <c r="N635" s="10">
        <v>101381197</v>
      </c>
      <c r="O635" s="6">
        <f t="shared" si="57"/>
        <v>31381197</v>
      </c>
      <c r="P635" s="10" t="str" cm="1">
        <f t="array" ref="P635">_xlfn.IFS(O635&lt;=0,"Flop",O635&lt;10000000,"Hit",O635&lt;=100000000,"Superhit",O635&gt;100000000,"Blockbuster")</f>
        <v>Superhit</v>
      </c>
      <c r="Q635" t="s">
        <v>2167</v>
      </c>
      <c r="R635">
        <v>12</v>
      </c>
      <c r="S635" t="str">
        <f t="shared" si="58"/>
        <v xml:space="preserve">December </v>
      </c>
      <c r="T635" s="12" t="str">
        <f t="shared" si="59"/>
        <v xml:space="preserve"> 1996</v>
      </c>
      <c r="U635" s="8" t="str" cm="1">
        <f t="array" ref="U635">_xlfn.IFS(Q635&lt;1970,"Old is Gold",Q635&lt;=1980,"80's Movies",Q635&lt;=2000,"90's Movies",Q635&lt;=2020,"Mid Rang",Q635&gt;2020,"Latest")</f>
        <v>Latest</v>
      </c>
      <c r="V635" t="s">
        <v>766</v>
      </c>
    </row>
    <row r="636" spans="1:22" x14ac:dyDescent="0.3">
      <c r="A636" t="s">
        <v>2168</v>
      </c>
      <c r="B636" t="s">
        <v>2169</v>
      </c>
      <c r="C636" t="s">
        <v>2169</v>
      </c>
      <c r="D636" s="6">
        <v>98</v>
      </c>
      <c r="E636" s="6" t="str">
        <f t="shared" si="54"/>
        <v>Medium</v>
      </c>
      <c r="F636" s="4">
        <f t="shared" si="55"/>
        <v>1.6333333333333333</v>
      </c>
      <c r="G636" s="8" t="s">
        <v>172</v>
      </c>
      <c r="H636" t="s">
        <v>10892</v>
      </c>
      <c r="I636" t="s">
        <v>10885</v>
      </c>
      <c r="J636">
        <v>7</v>
      </c>
      <c r="K636" t="str">
        <f t="shared" si="56"/>
        <v>Good</v>
      </c>
      <c r="L636" s="10">
        <v>169200</v>
      </c>
      <c r="M636" s="10">
        <v>36000000</v>
      </c>
      <c r="N636" s="10">
        <v>33459416</v>
      </c>
      <c r="O636" s="6">
        <f t="shared" si="57"/>
        <v>-2540584</v>
      </c>
      <c r="P636" s="10" t="str" cm="1">
        <f t="array" ref="P636">_xlfn.IFS(O636&lt;=0,"Flop",O636&lt;10000000,"Hit",O636&lt;=100000000,"Superhit",O636&gt;100000000,"Blockbuster")</f>
        <v>Flop</v>
      </c>
      <c r="Q636" t="s">
        <v>2170</v>
      </c>
      <c r="R636">
        <v>28</v>
      </c>
      <c r="S636" t="str">
        <f t="shared" si="58"/>
        <v xml:space="preserve">July </v>
      </c>
      <c r="T636" s="12" t="str">
        <f t="shared" si="59"/>
        <v xml:space="preserve"> 1996</v>
      </c>
      <c r="U636" s="8" t="str" cm="1">
        <f t="array" ref="U636">_xlfn.IFS(Q636&lt;1970,"Old is Gold",Q636&lt;=1980,"80's Movies",Q636&lt;=2000,"90's Movies",Q636&lt;=2020,"Mid Rang",Q636&gt;2020,"Latest")</f>
        <v>Latest</v>
      </c>
      <c r="V636" t="s">
        <v>1225</v>
      </c>
    </row>
    <row r="637" spans="1:22" x14ac:dyDescent="0.3">
      <c r="A637" t="s">
        <v>2171</v>
      </c>
      <c r="B637" t="s">
        <v>2172</v>
      </c>
      <c r="C637" t="s">
        <v>2172</v>
      </c>
      <c r="D637" s="6">
        <v>110</v>
      </c>
      <c r="E637" s="6" t="str">
        <f t="shared" si="54"/>
        <v>Medium</v>
      </c>
      <c r="F637" s="4">
        <f t="shared" si="55"/>
        <v>1.8333333333333333</v>
      </c>
      <c r="G637" s="8" t="s">
        <v>7406</v>
      </c>
      <c r="H637" t="s">
        <v>10887</v>
      </c>
      <c r="I637" t="s">
        <v>5170</v>
      </c>
      <c r="J637">
        <v>7.2</v>
      </c>
      <c r="K637" t="str">
        <f t="shared" si="56"/>
        <v>Good</v>
      </c>
      <c r="L637" s="10">
        <v>460380</v>
      </c>
      <c r="M637" s="10">
        <v>80000000</v>
      </c>
      <c r="N637" s="10">
        <v>457696391</v>
      </c>
      <c r="O637" s="6">
        <f t="shared" si="57"/>
        <v>377696391</v>
      </c>
      <c r="P637" s="10" t="str" cm="1">
        <f t="array" ref="P637">_xlfn.IFS(O637&lt;=0,"Flop",O637&lt;10000000,"Hit",O637&lt;=100000000,"Superhit",O637&gt;100000000,"Blockbuster")</f>
        <v>Blockbuster</v>
      </c>
      <c r="Q637" t="s">
        <v>2173</v>
      </c>
      <c r="R637">
        <v>20</v>
      </c>
      <c r="S637" t="str">
        <f t="shared" si="58"/>
        <v xml:space="preserve">May </v>
      </c>
      <c r="T637" s="12" t="str">
        <f t="shared" si="59"/>
        <v xml:space="preserve"> 1996</v>
      </c>
      <c r="U637" s="8" t="str" cm="1">
        <f t="array" ref="U637">_xlfn.IFS(Q637&lt;1970,"Old is Gold",Q637&lt;=1980,"80's Movies",Q637&lt;=2000,"90's Movies",Q637&lt;=2020,"Mid Rang",Q637&gt;2020,"Latest")</f>
        <v>Latest</v>
      </c>
      <c r="V637" t="s">
        <v>212</v>
      </c>
    </row>
    <row r="638" spans="1:22" x14ac:dyDescent="0.3">
      <c r="A638" t="s">
        <v>2174</v>
      </c>
      <c r="B638" t="s">
        <v>2175</v>
      </c>
      <c r="C638" t="s">
        <v>2175</v>
      </c>
      <c r="D638" s="6">
        <v>95</v>
      </c>
      <c r="E638" s="6" t="str">
        <f t="shared" si="54"/>
        <v>Medium</v>
      </c>
      <c r="F638" s="4">
        <f t="shared" si="55"/>
        <v>1.5833333333333333</v>
      </c>
      <c r="G638" s="8" t="s">
        <v>172</v>
      </c>
      <c r="H638" t="s">
        <v>10886</v>
      </c>
      <c r="I638" t="s">
        <v>10890</v>
      </c>
      <c r="J638">
        <v>5.7</v>
      </c>
      <c r="K638" t="str">
        <f t="shared" si="56"/>
        <v>Poor</v>
      </c>
      <c r="L638" s="10">
        <v>121901</v>
      </c>
      <c r="M638" s="10">
        <v>54000000</v>
      </c>
      <c r="N638" s="10">
        <v>273961019</v>
      </c>
      <c r="O638" s="6">
        <f t="shared" si="57"/>
        <v>219961019</v>
      </c>
      <c r="P638" s="10" t="str" cm="1">
        <f t="array" ref="P638">_xlfn.IFS(O638&lt;=0,"Flop",O638&lt;10000000,"Hit",O638&lt;=100000000,"Superhit",O638&gt;100000000,"Blockbuster")</f>
        <v>Blockbuster</v>
      </c>
      <c r="Q638" t="s">
        <v>2176</v>
      </c>
      <c r="R638">
        <v>27</v>
      </c>
      <c r="S638" t="str">
        <f t="shared" si="58"/>
        <v xml:space="preserve">June </v>
      </c>
      <c r="T638" s="12" t="str">
        <f t="shared" si="59"/>
        <v xml:space="preserve"> 1996</v>
      </c>
      <c r="U638" s="8" t="str" cm="1">
        <f t="array" ref="U638">_xlfn.IFS(Q638&lt;1970,"Old is Gold",Q638&lt;=1980,"80's Movies",Q638&lt;=2000,"90's Movies",Q638&lt;=2020,"Mid Rang",Q638&gt;2020,"Latest")</f>
        <v>Latest</v>
      </c>
      <c r="V638" t="s">
        <v>1724</v>
      </c>
    </row>
    <row r="639" spans="1:22" x14ac:dyDescent="0.3">
      <c r="A639" t="s">
        <v>2177</v>
      </c>
      <c r="B639" t="s">
        <v>2178</v>
      </c>
      <c r="C639" t="s">
        <v>2178</v>
      </c>
      <c r="D639" s="6">
        <v>130</v>
      </c>
      <c r="E639" s="6" t="str">
        <f t="shared" si="54"/>
        <v>Long</v>
      </c>
      <c r="F639" s="4">
        <f t="shared" si="55"/>
        <v>2.1666666666666665</v>
      </c>
      <c r="G639" s="8" t="s">
        <v>10889</v>
      </c>
      <c r="H639" t="s">
        <v>190</v>
      </c>
      <c r="I639" t="s">
        <v>10899</v>
      </c>
      <c r="J639">
        <v>7.3</v>
      </c>
      <c r="K639" t="str">
        <f t="shared" si="56"/>
        <v>Good</v>
      </c>
      <c r="L639" s="10">
        <v>99280</v>
      </c>
      <c r="M639" s="10">
        <v>36000000</v>
      </c>
      <c r="N639" s="10">
        <v>20300385</v>
      </c>
      <c r="O639" s="6">
        <f t="shared" si="57"/>
        <v>-15699615</v>
      </c>
      <c r="P639" s="10" t="str" cm="1">
        <f t="array" ref="P639">_xlfn.IFS(O639&lt;=0,"Flop",O639&lt;10000000,"Hit",O639&lt;=100000000,"Superhit",O639&gt;100000000,"Blockbuster")</f>
        <v>Flop</v>
      </c>
      <c r="Q639" t="s">
        <v>2179</v>
      </c>
      <c r="R639">
        <v>13</v>
      </c>
      <c r="S639" t="str">
        <f t="shared" si="58"/>
        <v xml:space="preserve">October </v>
      </c>
      <c r="T639" s="12" t="str">
        <f t="shared" si="59"/>
        <v xml:space="preserve"> 1996</v>
      </c>
      <c r="U639" s="8" t="str" cm="1">
        <f t="array" ref="U639">_xlfn.IFS(Q639&lt;1970,"Old is Gold",Q639&lt;=1980,"80's Movies",Q639&lt;=2000,"90's Movies",Q639&lt;=2020,"Mid Rang",Q639&gt;2020,"Latest")</f>
        <v>Latest</v>
      </c>
      <c r="V639" t="s">
        <v>192</v>
      </c>
    </row>
    <row r="640" spans="1:22" x14ac:dyDescent="0.3">
      <c r="A640" t="s">
        <v>2180</v>
      </c>
      <c r="B640" t="s">
        <v>2181</v>
      </c>
      <c r="C640" t="s">
        <v>2181</v>
      </c>
      <c r="D640" s="6">
        <v>123</v>
      </c>
      <c r="E640" s="6" t="str">
        <f t="shared" si="54"/>
        <v>Long</v>
      </c>
      <c r="F640" s="4">
        <f t="shared" si="55"/>
        <v>2.0499999999999998</v>
      </c>
      <c r="G640" s="8" t="s">
        <v>190</v>
      </c>
      <c r="H640" t="s">
        <v>10885</v>
      </c>
      <c r="I640" t="s">
        <v>10886</v>
      </c>
      <c r="J640">
        <v>6.4</v>
      </c>
      <c r="K640" t="str">
        <f t="shared" si="56"/>
        <v>Average</v>
      </c>
      <c r="L640" s="10">
        <v>82479</v>
      </c>
      <c r="M640" s="10">
        <v>32000000</v>
      </c>
      <c r="N640" s="10">
        <v>152036382</v>
      </c>
      <c r="O640" s="6">
        <f t="shared" si="57"/>
        <v>120036382</v>
      </c>
      <c r="P640" s="10" t="str" cm="1">
        <f t="array" ref="P640">_xlfn.IFS(O640&lt;=0,"Flop",O640&lt;10000000,"Hit",O640&lt;=100000000,"Superhit",O640&gt;100000000,"Blockbuster")</f>
        <v>Blockbuster</v>
      </c>
      <c r="Q640" t="s">
        <v>2182</v>
      </c>
      <c r="R640">
        <v>22</v>
      </c>
      <c r="S640" t="str">
        <f t="shared" si="58"/>
        <v xml:space="preserve">June </v>
      </c>
      <c r="T640" s="12" t="str">
        <f t="shared" si="59"/>
        <v xml:space="preserve"> 1996</v>
      </c>
      <c r="U640" s="8" t="str" cm="1">
        <f t="array" ref="U640">_xlfn.IFS(Q640&lt;1970,"Old is Gold",Q640&lt;=1980,"80's Movies",Q640&lt;=2000,"90's Movies",Q640&lt;=2020,"Mid Rang",Q640&gt;2020,"Latest")</f>
        <v>Latest</v>
      </c>
      <c r="V640" t="s">
        <v>1591</v>
      </c>
    </row>
    <row r="641" spans="1:22" x14ac:dyDescent="0.3">
      <c r="A641" t="s">
        <v>2183</v>
      </c>
      <c r="B641" t="s">
        <v>2184</v>
      </c>
      <c r="C641" t="s">
        <v>2184</v>
      </c>
      <c r="D641" s="6">
        <v>129</v>
      </c>
      <c r="E641" s="6" t="str">
        <f t="shared" si="54"/>
        <v>Long</v>
      </c>
      <c r="F641" s="4">
        <f t="shared" si="55"/>
        <v>2.15</v>
      </c>
      <c r="G641" s="8" t="s">
        <v>10891</v>
      </c>
      <c r="H641" t="s">
        <v>190</v>
      </c>
      <c r="I641" t="s">
        <v>10895</v>
      </c>
      <c r="J641">
        <v>7.7</v>
      </c>
      <c r="K641" t="str">
        <f t="shared" si="56"/>
        <v>Good</v>
      </c>
      <c r="L641" s="10">
        <v>240004</v>
      </c>
      <c r="M641" s="10">
        <v>30000000</v>
      </c>
      <c r="N641" s="10">
        <v>102616183</v>
      </c>
      <c r="O641" s="6">
        <f t="shared" si="57"/>
        <v>72616183</v>
      </c>
      <c r="P641" s="10" t="str" cm="1">
        <f t="array" ref="P641">_xlfn.IFS(O641&lt;=0,"Flop",O641&lt;10000000,"Hit",O641&lt;=100000000,"Superhit",O641&gt;100000000,"Blockbuster")</f>
        <v>Superhit</v>
      </c>
      <c r="Q641">
        <v>1996</v>
      </c>
      <c r="S641" t="e">
        <f t="shared" si="58"/>
        <v>#VALUE!</v>
      </c>
      <c r="T641" s="12" t="str">
        <f t="shared" si="59"/>
        <v>1996</v>
      </c>
      <c r="U641" s="8" t="str" cm="1">
        <f t="array" ref="U641">_xlfn.IFS(Q641&lt;1970,"Old is Gold",Q641&lt;=1980,"80's Movies",Q641&lt;=2000,"90's Movies",Q641&lt;=2020,"Mid Rang",Q641&gt;2020,"Latest")</f>
        <v>90's Movies</v>
      </c>
      <c r="V641" t="s">
        <v>2185</v>
      </c>
    </row>
    <row r="642" spans="1:22" x14ac:dyDescent="0.3">
      <c r="A642" t="s">
        <v>2186</v>
      </c>
      <c r="B642" t="s">
        <v>2187</v>
      </c>
      <c r="C642" t="s">
        <v>2187</v>
      </c>
      <c r="D642" s="6">
        <v>121</v>
      </c>
      <c r="E642" s="6" t="str">
        <f t="shared" ref="E642:E705" si="60">IF(D642&lt;90,"Short",IF(D642&lt;=120,"Medium","Long"))</f>
        <v>Long</v>
      </c>
      <c r="F642" s="4">
        <f t="shared" ref="F642:F705" si="61">D642/60</f>
        <v>2.0166666666666666</v>
      </c>
      <c r="G642" s="8" t="s">
        <v>7406</v>
      </c>
      <c r="H642" t="s">
        <v>10891</v>
      </c>
      <c r="I642" t="s">
        <v>5170</v>
      </c>
      <c r="J642">
        <v>6.7</v>
      </c>
      <c r="K642" t="str">
        <f t="shared" ref="K642:K705" si="62">IF(J642&gt;=8,"Excellent",IF(J642&gt;=7,"Good",IF(J642&gt;=6,"Average","Poor")))</f>
        <v>Average</v>
      </c>
      <c r="L642" s="10">
        <v>133318</v>
      </c>
      <c r="M642" s="10">
        <v>80000000</v>
      </c>
      <c r="N642" s="10">
        <v>309492681</v>
      </c>
      <c r="O642" s="6">
        <f t="shared" ref="O642:O705" si="63">N642-M642</f>
        <v>229492681</v>
      </c>
      <c r="P642" s="10" t="str" cm="1">
        <f t="array" ref="P642">_xlfn.IFS(O642&lt;=0,"Flop",O642&lt;10000000,"Hit",O642&lt;=100000000,"Superhit",O642&gt;100000000,"Blockbuster")</f>
        <v>Blockbuster</v>
      </c>
      <c r="Q642" t="s">
        <v>2188</v>
      </c>
      <c r="R642">
        <v>1</v>
      </c>
      <c r="S642" t="str">
        <f t="shared" ref="S642:S705" si="64">LEFT(Q642,SEARCH(" ",Q642))</f>
        <v xml:space="preserve">November </v>
      </c>
      <c r="T642" s="12" t="str">
        <f t="shared" ref="T642:T705" si="65">RIGHT(Q642,5)</f>
        <v xml:space="preserve"> 1996</v>
      </c>
      <c r="U642" s="8" t="str" cm="1">
        <f t="array" ref="U642">_xlfn.IFS(Q642&lt;1970,"Old is Gold",Q642&lt;=1980,"80's Movies",Q642&lt;=2000,"90's Movies",Q642&lt;=2020,"Mid Rang",Q642&gt;2020,"Latest")</f>
        <v>Latest</v>
      </c>
      <c r="V642" t="s">
        <v>676</v>
      </c>
    </row>
    <row r="643" spans="1:22" x14ac:dyDescent="0.3">
      <c r="A643" t="s">
        <v>2189</v>
      </c>
      <c r="B643" t="s">
        <v>2190</v>
      </c>
      <c r="C643" t="s">
        <v>2190</v>
      </c>
      <c r="D643" s="6">
        <v>136</v>
      </c>
      <c r="E643" s="6" t="str">
        <f t="shared" si="60"/>
        <v>Long</v>
      </c>
      <c r="F643" s="4">
        <f t="shared" si="61"/>
        <v>2.2666666666666666</v>
      </c>
      <c r="G643" s="8" t="s">
        <v>7406</v>
      </c>
      <c r="H643" t="s">
        <v>10887</v>
      </c>
      <c r="I643" t="s">
        <v>5170</v>
      </c>
      <c r="J643">
        <v>7.4</v>
      </c>
      <c r="K643" t="str">
        <f t="shared" si="62"/>
        <v>Good</v>
      </c>
      <c r="L643" s="10">
        <v>352392</v>
      </c>
      <c r="M643" s="10">
        <v>75000000</v>
      </c>
      <c r="N643" s="10">
        <v>335062621</v>
      </c>
      <c r="O643" s="6">
        <f t="shared" si="63"/>
        <v>260062621</v>
      </c>
      <c r="P643" s="10" t="str" cm="1">
        <f t="array" ref="P643">_xlfn.IFS(O643&lt;=0,"Flop",O643&lt;10000000,"Hit",O643&lt;=100000000,"Superhit",O643&gt;100000000,"Blockbuster")</f>
        <v>Blockbuster</v>
      </c>
      <c r="Q643" s="1">
        <v>35217</v>
      </c>
      <c r="R643" s="1"/>
      <c r="S643" t="e">
        <f t="shared" si="64"/>
        <v>#VALUE!</v>
      </c>
      <c r="T643" s="12" t="str">
        <f t="shared" si="65"/>
        <v>35217</v>
      </c>
      <c r="U643" s="8" t="str" cm="1">
        <f t="array" ref="U643">_xlfn.IFS(Q643&lt;1970,"Old is Gold",Q643&lt;=1980,"80's Movies",Q643&lt;=2000,"90's Movies",Q643&lt;=2020,"Mid Rang",Q643&gt;2020,"Latest")</f>
        <v>Latest</v>
      </c>
      <c r="V643" t="s">
        <v>1884</v>
      </c>
    </row>
    <row r="644" spans="1:22" x14ac:dyDescent="0.3">
      <c r="A644" t="s">
        <v>2191</v>
      </c>
      <c r="B644" t="s">
        <v>2192</v>
      </c>
      <c r="C644" t="s">
        <v>2192</v>
      </c>
      <c r="D644" s="6">
        <v>120</v>
      </c>
      <c r="E644" s="6" t="str">
        <f t="shared" si="60"/>
        <v>Medium</v>
      </c>
      <c r="F644" s="4">
        <f t="shared" si="61"/>
        <v>2</v>
      </c>
      <c r="G644" s="8" t="s">
        <v>190</v>
      </c>
      <c r="H644" t="s">
        <v>10886</v>
      </c>
      <c r="I644" t="s">
        <v>10899</v>
      </c>
      <c r="J644">
        <v>6.7</v>
      </c>
      <c r="K644" t="str">
        <f t="shared" si="62"/>
        <v>Average</v>
      </c>
      <c r="L644" s="10">
        <v>239975</v>
      </c>
      <c r="M644" s="10">
        <v>14500000</v>
      </c>
      <c r="N644" s="10">
        <v>147554998</v>
      </c>
      <c r="O644" s="6">
        <f t="shared" si="63"/>
        <v>133054998</v>
      </c>
      <c r="P644" s="10" t="str" cm="1">
        <f t="array" ref="P644">_xlfn.IFS(O644&lt;=0,"Flop",O644&lt;10000000,"Hit",O644&lt;=100000000,"Superhit",O644&gt;100000000,"Blockbuster")</f>
        <v>Blockbuster</v>
      </c>
      <c r="Q644" t="s">
        <v>2193</v>
      </c>
      <c r="R644">
        <v>27</v>
      </c>
      <c r="S644" t="str">
        <f t="shared" si="64"/>
        <v xml:space="preserve">October </v>
      </c>
      <c r="T644" s="12" t="str">
        <f t="shared" si="65"/>
        <v xml:space="preserve"> 1996</v>
      </c>
      <c r="U644" s="8" t="str" cm="1">
        <f t="array" ref="U644">_xlfn.IFS(Q644&lt;1970,"Old is Gold",Q644&lt;=1980,"80's Movies",Q644&lt;=2000,"90's Movies",Q644&lt;=2020,"Mid Rang",Q644&gt;2020,"Latest")</f>
        <v>Latest</v>
      </c>
      <c r="V644" t="s">
        <v>2194</v>
      </c>
    </row>
    <row r="645" spans="1:22" x14ac:dyDescent="0.3">
      <c r="A645" t="s">
        <v>2195</v>
      </c>
      <c r="B645" t="s">
        <v>2196</v>
      </c>
      <c r="C645" t="s">
        <v>2196</v>
      </c>
      <c r="D645" s="6">
        <v>111</v>
      </c>
      <c r="E645" s="6" t="str">
        <f t="shared" si="60"/>
        <v>Medium</v>
      </c>
      <c r="F645" s="4">
        <f t="shared" si="61"/>
        <v>1.85</v>
      </c>
      <c r="G645" s="8" t="s">
        <v>105</v>
      </c>
      <c r="H645" t="s">
        <v>10895</v>
      </c>
      <c r="I645" t="s">
        <v>10899</v>
      </c>
      <c r="J645">
        <v>7.4</v>
      </c>
      <c r="K645" t="str">
        <f t="shared" si="62"/>
        <v>Good</v>
      </c>
      <c r="L645" s="10">
        <v>379232</v>
      </c>
      <c r="M645" s="10">
        <v>14000000</v>
      </c>
      <c r="N645" s="10">
        <v>173046663</v>
      </c>
      <c r="O645" s="6">
        <f t="shared" si="63"/>
        <v>159046663</v>
      </c>
      <c r="P645" s="10" t="str" cm="1">
        <f t="array" ref="P645">_xlfn.IFS(O645&lt;=0,"Flop",O645&lt;10000000,"Hit",O645&lt;=100000000,"Superhit",O645&gt;100000000,"Blockbuster")</f>
        <v>Blockbuster</v>
      </c>
      <c r="Q645" t="s">
        <v>2197</v>
      </c>
      <c r="R645">
        <v>18</v>
      </c>
      <c r="S645" t="str">
        <f t="shared" si="64"/>
        <v xml:space="preserve">December </v>
      </c>
      <c r="T645" s="12" t="str">
        <f t="shared" si="65"/>
        <v xml:space="preserve"> 1996</v>
      </c>
      <c r="U645" s="8" t="str" cm="1">
        <f t="array" ref="U645">_xlfn.IFS(Q645&lt;1970,"Old is Gold",Q645&lt;=1980,"80's Movies",Q645&lt;=2000,"90's Movies",Q645&lt;=2020,"Mid Rang",Q645&gt;2020,"Latest")</f>
        <v>Latest</v>
      </c>
      <c r="V645" t="s">
        <v>650</v>
      </c>
    </row>
    <row r="646" spans="1:22" x14ac:dyDescent="0.3">
      <c r="A646" t="s">
        <v>2198</v>
      </c>
      <c r="B646" t="s">
        <v>2199</v>
      </c>
      <c r="C646" t="s">
        <v>2199</v>
      </c>
      <c r="D646" s="6">
        <v>105</v>
      </c>
      <c r="E646" s="6" t="str">
        <f t="shared" si="60"/>
        <v>Medium</v>
      </c>
      <c r="F646" s="4">
        <f t="shared" si="61"/>
        <v>1.75</v>
      </c>
      <c r="G646" s="8" t="s">
        <v>10889</v>
      </c>
      <c r="H646" t="s">
        <v>190</v>
      </c>
      <c r="I646" t="s">
        <v>10894</v>
      </c>
      <c r="J646">
        <v>7.6</v>
      </c>
      <c r="K646" t="str">
        <f t="shared" si="62"/>
        <v>Good</v>
      </c>
      <c r="L646" s="10">
        <v>55979</v>
      </c>
      <c r="M646" s="10">
        <v>5500000</v>
      </c>
      <c r="N646" s="10">
        <v>35999081</v>
      </c>
      <c r="O646" s="6">
        <f t="shared" si="63"/>
        <v>30499081</v>
      </c>
      <c r="P646" s="10" t="str" cm="1">
        <f t="array" ref="P646">_xlfn.IFS(O646&lt;=0,"Flop",O646&lt;10000000,"Hit",O646&lt;=100000000,"Superhit",O646&gt;100000000,"Blockbuster")</f>
        <v>Superhit</v>
      </c>
      <c r="Q646">
        <v>1996</v>
      </c>
      <c r="S646" t="e">
        <f t="shared" si="64"/>
        <v>#VALUE!</v>
      </c>
      <c r="T646" s="12" t="str">
        <f t="shared" si="65"/>
        <v>1996</v>
      </c>
      <c r="U646" s="8" t="str" cm="1">
        <f t="array" ref="U646">_xlfn.IFS(Q646&lt;1970,"Old is Gold",Q646&lt;=1980,"80's Movies",Q646&lt;=2000,"90's Movies",Q646&lt;=2020,"Mid Rang",Q646&gt;2020,"Latest")</f>
        <v>90's Movies</v>
      </c>
      <c r="V646" t="s">
        <v>2200</v>
      </c>
    </row>
    <row r="647" spans="1:22" x14ac:dyDescent="0.3">
      <c r="A647" t="s">
        <v>2201</v>
      </c>
      <c r="B647" t="s">
        <v>2202</v>
      </c>
      <c r="C647" t="s">
        <v>2202</v>
      </c>
      <c r="D647" s="6">
        <v>147</v>
      </c>
      <c r="E647" s="6" t="str">
        <f t="shared" si="60"/>
        <v>Long</v>
      </c>
      <c r="F647" s="4">
        <f t="shared" si="61"/>
        <v>2.4500000000000002</v>
      </c>
      <c r="G647" s="8" t="s">
        <v>10891</v>
      </c>
      <c r="H647" t="s">
        <v>190</v>
      </c>
      <c r="I647" t="s">
        <v>5170</v>
      </c>
      <c r="J647">
        <v>7.5</v>
      </c>
      <c r="K647" t="str">
        <f t="shared" si="62"/>
        <v>Good</v>
      </c>
      <c r="L647" s="10">
        <v>233728</v>
      </c>
      <c r="M647" s="10">
        <v>44000000</v>
      </c>
      <c r="N647" s="10">
        <v>165615285</v>
      </c>
      <c r="O647" s="6">
        <f t="shared" si="63"/>
        <v>121615285</v>
      </c>
      <c r="P647" s="10" t="str" cm="1">
        <f t="array" ref="P647">_xlfn.IFS(O647&lt;=0,"Flop",O647&lt;10000000,"Hit",O647&lt;=100000000,"Superhit",O647&gt;100000000,"Blockbuster")</f>
        <v>Blockbuster</v>
      </c>
      <c r="Q647" t="s">
        <v>2203</v>
      </c>
      <c r="R647">
        <v>28</v>
      </c>
      <c r="S647" t="str">
        <f t="shared" si="64"/>
        <v xml:space="preserve">August </v>
      </c>
      <c r="T647" s="12" t="str">
        <f t="shared" si="65"/>
        <v xml:space="preserve"> 1996</v>
      </c>
      <c r="U647" s="8" t="str" cm="1">
        <f t="array" ref="U647">_xlfn.IFS(Q647&lt;1970,"Old is Gold",Q647&lt;=1980,"80's Movies",Q647&lt;=2000,"90's Movies",Q647&lt;=2020,"Mid Rang",Q647&gt;2020,"Latest")</f>
        <v>Latest</v>
      </c>
      <c r="V647" t="s">
        <v>647</v>
      </c>
    </row>
    <row r="648" spans="1:22" x14ac:dyDescent="0.3">
      <c r="A648" t="s">
        <v>2204</v>
      </c>
      <c r="B648" t="s">
        <v>2205</v>
      </c>
      <c r="C648" t="s">
        <v>2205</v>
      </c>
      <c r="D648" s="6">
        <v>135</v>
      </c>
      <c r="E648" s="6" t="str">
        <f t="shared" si="60"/>
        <v>Long</v>
      </c>
      <c r="F648" s="4">
        <f t="shared" si="61"/>
        <v>2.25</v>
      </c>
      <c r="G648" s="8" t="s">
        <v>190</v>
      </c>
      <c r="H648" t="s">
        <v>10899</v>
      </c>
      <c r="I648" t="s">
        <v>10899</v>
      </c>
      <c r="J648">
        <v>8</v>
      </c>
      <c r="K648" t="str">
        <f t="shared" si="62"/>
        <v>Excellent</v>
      </c>
      <c r="L648" s="10">
        <v>97389</v>
      </c>
      <c r="M648" s="10">
        <v>1000000</v>
      </c>
      <c r="N648" s="10">
        <v>24444121</v>
      </c>
      <c r="O648" s="6">
        <f t="shared" si="63"/>
        <v>23444121</v>
      </c>
      <c r="P648" s="10" t="str" cm="1">
        <f t="array" ref="P648">_xlfn.IFS(O648&lt;=0,"Flop",O648&lt;10000000,"Hit",O648&lt;=100000000,"Superhit",O648&gt;100000000,"Blockbuster")</f>
        <v>Superhit</v>
      </c>
      <c r="Q648" t="s">
        <v>2206</v>
      </c>
      <c r="R648">
        <v>30</v>
      </c>
      <c r="S648" t="str">
        <f t="shared" si="64"/>
        <v xml:space="preserve">August </v>
      </c>
      <c r="T648" s="12" t="str">
        <f t="shared" si="65"/>
        <v xml:space="preserve"> 1996</v>
      </c>
      <c r="U648" s="8" t="str" cm="1">
        <f t="array" ref="U648">_xlfn.IFS(Q648&lt;1970,"Old is Gold",Q648&lt;=1980,"80's Movies",Q648&lt;=2000,"90's Movies",Q648&lt;=2020,"Mid Rang",Q648&gt;2020,"Latest")</f>
        <v>Latest</v>
      </c>
      <c r="V648" t="s">
        <v>2207</v>
      </c>
    </row>
    <row r="649" spans="1:22" x14ac:dyDescent="0.3">
      <c r="A649" t="s">
        <v>2208</v>
      </c>
      <c r="B649" t="s">
        <v>2209</v>
      </c>
      <c r="C649" t="s">
        <v>2209</v>
      </c>
      <c r="D649" s="6">
        <v>88</v>
      </c>
      <c r="E649" s="6" t="str">
        <f t="shared" si="60"/>
        <v>Short</v>
      </c>
      <c r="F649" s="4">
        <f t="shared" si="61"/>
        <v>1.4666666666666666</v>
      </c>
      <c r="G649" s="8" t="s">
        <v>10887</v>
      </c>
      <c r="H649" t="s">
        <v>172</v>
      </c>
      <c r="I649" t="s">
        <v>10892</v>
      </c>
      <c r="J649">
        <v>6.5</v>
      </c>
      <c r="K649" t="str">
        <f t="shared" si="62"/>
        <v>Average</v>
      </c>
      <c r="L649" s="10">
        <v>208764</v>
      </c>
      <c r="M649" s="10">
        <v>80000000</v>
      </c>
      <c r="N649" s="10">
        <v>230594962</v>
      </c>
      <c r="O649" s="6">
        <f t="shared" si="63"/>
        <v>150594962</v>
      </c>
      <c r="P649" s="10" t="str" cm="1">
        <f t="array" ref="P649">_xlfn.IFS(O649&lt;=0,"Flop",O649&lt;10000000,"Hit",O649&lt;=100000000,"Superhit",O649&gt;100000000,"Blockbuster")</f>
        <v>Blockbuster</v>
      </c>
      <c r="Q649" t="s">
        <v>2210</v>
      </c>
      <c r="R649">
        <v>10</v>
      </c>
      <c r="S649" t="str">
        <f t="shared" si="64"/>
        <v xml:space="preserve">November </v>
      </c>
      <c r="T649" s="12" t="str">
        <f t="shared" si="65"/>
        <v xml:space="preserve"> 1996</v>
      </c>
      <c r="U649" s="8" t="str" cm="1">
        <f t="array" ref="U649">_xlfn.IFS(Q649&lt;1970,"Old is Gold",Q649&lt;=1980,"80's Movies",Q649&lt;=2000,"90's Movies",Q649&lt;=2020,"Mid Rang",Q649&gt;2020,"Latest")</f>
        <v>Latest</v>
      </c>
      <c r="V649" t="s">
        <v>2211</v>
      </c>
    </row>
    <row r="650" spans="1:22" x14ac:dyDescent="0.3">
      <c r="A650" t="s">
        <v>2212</v>
      </c>
      <c r="B650" t="s">
        <v>2213</v>
      </c>
      <c r="C650" t="s">
        <v>2213</v>
      </c>
      <c r="D650" s="6">
        <v>111</v>
      </c>
      <c r="E650" s="6" t="str">
        <f t="shared" si="60"/>
        <v>Medium</v>
      </c>
      <c r="F650" s="4">
        <f t="shared" si="61"/>
        <v>1.85</v>
      </c>
      <c r="G650" s="8" t="s">
        <v>7406</v>
      </c>
      <c r="H650" t="s">
        <v>10887</v>
      </c>
      <c r="I650" t="s">
        <v>190</v>
      </c>
      <c r="J650">
        <v>7.6</v>
      </c>
      <c r="K650" t="str">
        <f t="shared" si="62"/>
        <v>Good</v>
      </c>
      <c r="L650" s="10">
        <v>130469</v>
      </c>
      <c r="M650" s="10">
        <v>45000000</v>
      </c>
      <c r="N650" s="10">
        <v>146027888</v>
      </c>
      <c r="O650" s="6">
        <f t="shared" si="63"/>
        <v>101027888</v>
      </c>
      <c r="P650" s="10" t="str" cm="1">
        <f t="array" ref="P650">_xlfn.IFS(O650&lt;=0,"Flop",O650&lt;10000000,"Hit",O650&lt;=100000000,"Superhit",O650&gt;100000000,"Blockbuster")</f>
        <v>Blockbuster</v>
      </c>
      <c r="Q650" t="s">
        <v>2056</v>
      </c>
      <c r="R650">
        <v>18</v>
      </c>
      <c r="S650" t="str">
        <f t="shared" si="64"/>
        <v xml:space="preserve">November </v>
      </c>
      <c r="T650" s="12" t="str">
        <f t="shared" si="65"/>
        <v xml:space="preserve"> 1996</v>
      </c>
      <c r="U650" s="8" t="str" cm="1">
        <f t="array" ref="U650">_xlfn.IFS(Q650&lt;1970,"Old is Gold",Q650&lt;=1980,"80's Movies",Q650&lt;=2000,"90's Movies",Q650&lt;=2020,"Mid Rang",Q650&gt;2020,"Latest")</f>
        <v>Latest</v>
      </c>
      <c r="V650" t="s">
        <v>2214</v>
      </c>
    </row>
    <row r="651" spans="1:22" x14ac:dyDescent="0.3">
      <c r="A651" t="s">
        <v>2215</v>
      </c>
      <c r="B651" t="s">
        <v>2216</v>
      </c>
      <c r="C651" t="s">
        <v>2216</v>
      </c>
      <c r="D651" s="6">
        <v>96</v>
      </c>
      <c r="E651" s="6" t="str">
        <f t="shared" si="60"/>
        <v>Medium</v>
      </c>
      <c r="F651" s="4">
        <f t="shared" si="61"/>
        <v>1.6</v>
      </c>
      <c r="G651" s="8" t="s">
        <v>172</v>
      </c>
      <c r="H651" t="s">
        <v>190</v>
      </c>
      <c r="I651" t="s">
        <v>10899</v>
      </c>
      <c r="J651">
        <v>7.2</v>
      </c>
      <c r="K651" t="str">
        <f t="shared" si="62"/>
        <v>Good</v>
      </c>
      <c r="L651" s="10">
        <v>86711</v>
      </c>
      <c r="M651" s="10">
        <v>200000</v>
      </c>
      <c r="N651" s="10">
        <v>4555020</v>
      </c>
      <c r="O651" s="6">
        <f t="shared" si="63"/>
        <v>4355020</v>
      </c>
      <c r="P651" s="10" t="str" cm="1">
        <f t="array" ref="P651">_xlfn.IFS(O651&lt;=0,"Flop",O651&lt;10000000,"Hit",O651&lt;=100000000,"Superhit",O651&gt;100000000,"Blockbuster")</f>
        <v>Hit</v>
      </c>
      <c r="Q651" t="s">
        <v>2069</v>
      </c>
      <c r="R651">
        <v>31</v>
      </c>
      <c r="S651" t="str">
        <f t="shared" si="64"/>
        <v xml:space="preserve">August </v>
      </c>
      <c r="T651" s="12" t="str">
        <f t="shared" si="65"/>
        <v xml:space="preserve"> 1996</v>
      </c>
      <c r="U651" s="8" t="str" cm="1">
        <f t="array" ref="U651">_xlfn.IFS(Q651&lt;1970,"Old is Gold",Q651&lt;=1980,"80's Movies",Q651&lt;=2000,"90's Movies",Q651&lt;=2020,"Mid Rang",Q651&gt;2020,"Latest")</f>
        <v>Latest</v>
      </c>
      <c r="V651" t="s">
        <v>2217</v>
      </c>
    </row>
    <row r="652" spans="1:22" x14ac:dyDescent="0.3">
      <c r="A652" t="s">
        <v>2218</v>
      </c>
      <c r="B652" t="s">
        <v>2219</v>
      </c>
      <c r="C652" t="s">
        <v>2219</v>
      </c>
      <c r="D652" s="6">
        <v>108</v>
      </c>
      <c r="E652" s="6" t="str">
        <f t="shared" si="60"/>
        <v>Medium</v>
      </c>
      <c r="F652" s="4">
        <f t="shared" si="61"/>
        <v>1.8</v>
      </c>
      <c r="G652" s="8" t="s">
        <v>172</v>
      </c>
      <c r="H652" t="s">
        <v>190</v>
      </c>
      <c r="I652" t="s">
        <v>10894</v>
      </c>
      <c r="J652">
        <v>7</v>
      </c>
      <c r="K652" t="str">
        <f t="shared" si="62"/>
        <v>Good</v>
      </c>
      <c r="L652" s="10">
        <v>72446</v>
      </c>
      <c r="M652" s="10">
        <v>26000000</v>
      </c>
      <c r="N652" s="10">
        <v>34585416</v>
      </c>
      <c r="O652" s="6">
        <f t="shared" si="63"/>
        <v>8585416</v>
      </c>
      <c r="P652" s="10" t="str" cm="1">
        <f t="array" ref="P652">_xlfn.IFS(O652&lt;=0,"Flop",O652&lt;10000000,"Hit",O652&lt;=100000000,"Superhit",O652&gt;100000000,"Blockbuster")</f>
        <v>Hit</v>
      </c>
      <c r="Q652" t="s">
        <v>2220</v>
      </c>
      <c r="R652">
        <v>4</v>
      </c>
      <c r="S652" t="str">
        <f t="shared" si="64"/>
        <v xml:space="preserve">April </v>
      </c>
      <c r="T652" s="12" t="str">
        <f t="shared" si="65"/>
        <v xml:space="preserve"> 1996</v>
      </c>
      <c r="U652" s="8" t="str" cm="1">
        <f t="array" ref="U652">_xlfn.IFS(Q652&lt;1970,"Old is Gold",Q652&lt;=1980,"80's Movies",Q652&lt;=2000,"90's Movies",Q652&lt;=2020,"Mid Rang",Q652&gt;2020,"Latest")</f>
        <v>Latest</v>
      </c>
      <c r="V652" t="s">
        <v>2221</v>
      </c>
    </row>
    <row r="653" spans="1:22" x14ac:dyDescent="0.3">
      <c r="A653" t="s">
        <v>2222</v>
      </c>
      <c r="B653" t="s">
        <v>2223</v>
      </c>
      <c r="C653" t="s">
        <v>2223</v>
      </c>
      <c r="D653" s="6">
        <v>149</v>
      </c>
      <c r="E653" s="6" t="str">
        <f t="shared" si="60"/>
        <v>Long</v>
      </c>
      <c r="F653" s="4">
        <f t="shared" si="61"/>
        <v>2.4833333333333334</v>
      </c>
      <c r="G653" s="8" t="s">
        <v>10891</v>
      </c>
      <c r="H653" t="s">
        <v>190</v>
      </c>
      <c r="I653" t="s">
        <v>5170</v>
      </c>
      <c r="J653">
        <v>7.5</v>
      </c>
      <c r="K653" t="str">
        <f t="shared" si="62"/>
        <v>Good</v>
      </c>
      <c r="L653" s="10">
        <v>176132</v>
      </c>
      <c r="M653" s="10">
        <v>40000000</v>
      </c>
      <c r="N653" s="10">
        <v>152266007</v>
      </c>
      <c r="O653" s="6">
        <f t="shared" si="63"/>
        <v>112266007</v>
      </c>
      <c r="P653" s="10" t="str" cm="1">
        <f t="array" ref="P653">_xlfn.IFS(O653&lt;=0,"Flop",O653&lt;10000000,"Hit",O653&lt;=100000000,"Superhit",O653&gt;100000000,"Blockbuster")</f>
        <v>Blockbuster</v>
      </c>
      <c r="Q653">
        <v>1996</v>
      </c>
      <c r="S653" t="e">
        <f t="shared" si="64"/>
        <v>#VALUE!</v>
      </c>
      <c r="T653" s="12" t="str">
        <f t="shared" si="65"/>
        <v>1996</v>
      </c>
      <c r="U653" s="8" t="str" cm="1">
        <f t="array" ref="U653">_xlfn.IFS(Q653&lt;1970,"Old is Gold",Q653&lt;=1980,"80's Movies",Q653&lt;=2000,"90's Movies",Q653&lt;=2020,"Mid Rang",Q653&gt;2020,"Latest")</f>
        <v>90's Movies</v>
      </c>
      <c r="V653" t="s">
        <v>944</v>
      </c>
    </row>
    <row r="654" spans="1:22" x14ac:dyDescent="0.3">
      <c r="A654" t="s">
        <v>2224</v>
      </c>
      <c r="B654" t="s">
        <v>2225</v>
      </c>
      <c r="C654" t="s">
        <v>2225</v>
      </c>
      <c r="D654" s="6">
        <v>135</v>
      </c>
      <c r="E654" s="6" t="str">
        <f t="shared" si="60"/>
        <v>Long</v>
      </c>
      <c r="F654" s="4">
        <f t="shared" si="61"/>
        <v>2.25</v>
      </c>
      <c r="G654" s="8" t="s">
        <v>172</v>
      </c>
      <c r="H654" t="s">
        <v>190</v>
      </c>
      <c r="I654" t="s">
        <v>10886</v>
      </c>
      <c r="J654">
        <v>6.4</v>
      </c>
      <c r="K654" t="str">
        <f t="shared" si="62"/>
        <v>Average</v>
      </c>
      <c r="L654" s="10">
        <v>52533</v>
      </c>
      <c r="M654" s="10">
        <v>45000000</v>
      </c>
      <c r="N654" s="10">
        <v>53854588</v>
      </c>
      <c r="O654" s="6">
        <f t="shared" si="63"/>
        <v>8854588</v>
      </c>
      <c r="P654" s="10" t="str" cm="1">
        <f t="array" ref="P654">_xlfn.IFS(O654&lt;=0,"Flop",O654&lt;10000000,"Hit",O654&lt;=100000000,"Superhit",O654&gt;100000000,"Blockbuster")</f>
        <v>Hit</v>
      </c>
      <c r="Q654" t="s">
        <v>2226</v>
      </c>
      <c r="R654">
        <v>16</v>
      </c>
      <c r="S654" t="str">
        <f t="shared" si="64"/>
        <v xml:space="preserve">August </v>
      </c>
      <c r="T654" s="12" t="str">
        <f t="shared" si="65"/>
        <v xml:space="preserve"> 1996</v>
      </c>
      <c r="U654" s="8" t="str" cm="1">
        <f t="array" ref="U654">_xlfn.IFS(Q654&lt;1970,"Old is Gold",Q654&lt;=1980,"80's Movies",Q654&lt;=2000,"90's Movies",Q654&lt;=2020,"Mid Rang",Q654&gt;2020,"Latest")</f>
        <v>Latest</v>
      </c>
      <c r="V654" t="s">
        <v>1011</v>
      </c>
    </row>
    <row r="655" spans="1:22" x14ac:dyDescent="0.3">
      <c r="A655" t="s">
        <v>2227</v>
      </c>
      <c r="B655" t="s">
        <v>2228</v>
      </c>
      <c r="C655" t="s">
        <v>2228</v>
      </c>
      <c r="D655" s="6">
        <v>113</v>
      </c>
      <c r="E655" s="6" t="str">
        <f t="shared" si="60"/>
        <v>Medium</v>
      </c>
      <c r="F655" s="4">
        <f t="shared" si="61"/>
        <v>1.8833333333333333</v>
      </c>
      <c r="G655" s="8" t="s">
        <v>7406</v>
      </c>
      <c r="H655" t="s">
        <v>10887</v>
      </c>
      <c r="I655" t="s">
        <v>5170</v>
      </c>
      <c r="J655">
        <v>6.5</v>
      </c>
      <c r="K655" t="str">
        <f t="shared" si="62"/>
        <v>Average</v>
      </c>
      <c r="L655" s="10">
        <v>207769</v>
      </c>
      <c r="M655" s="10">
        <v>92000000</v>
      </c>
      <c r="N655" s="10">
        <v>494580615</v>
      </c>
      <c r="O655" s="6">
        <f t="shared" si="63"/>
        <v>402580615</v>
      </c>
      <c r="P655" s="10" t="str" cm="1">
        <f t="array" ref="P655">_xlfn.IFS(O655&lt;=0,"Flop",O655&lt;10000000,"Hit",O655&lt;=100000000,"Superhit",O655&gt;100000000,"Blockbuster")</f>
        <v>Blockbuster</v>
      </c>
      <c r="Q655" t="s">
        <v>2229</v>
      </c>
      <c r="R655">
        <v>8</v>
      </c>
      <c r="S655" t="str">
        <f t="shared" si="64"/>
        <v xml:space="preserve">May </v>
      </c>
      <c r="T655" s="12" t="str">
        <f t="shared" si="65"/>
        <v xml:space="preserve"> 1996</v>
      </c>
      <c r="U655" s="8" t="str" cm="1">
        <f t="array" ref="U655">_xlfn.IFS(Q655&lt;1970,"Old is Gold",Q655&lt;=1980,"80's Movies",Q655&lt;=2000,"90's Movies",Q655&lt;=2020,"Mid Rang",Q655&gt;2020,"Latest")</f>
        <v>Latest</v>
      </c>
      <c r="V655" t="s">
        <v>1838</v>
      </c>
    </row>
    <row r="656" spans="1:22" x14ac:dyDescent="0.3">
      <c r="A656" t="s">
        <v>2230</v>
      </c>
      <c r="B656" t="s">
        <v>2231</v>
      </c>
      <c r="C656" t="s">
        <v>2231</v>
      </c>
      <c r="D656" s="6">
        <v>121</v>
      </c>
      <c r="E656" s="6" t="str">
        <f t="shared" si="60"/>
        <v>Long</v>
      </c>
      <c r="F656" s="4">
        <f t="shared" si="61"/>
        <v>2.0166666666666666</v>
      </c>
      <c r="G656" s="8" t="s">
        <v>7406</v>
      </c>
      <c r="H656" t="s">
        <v>10891</v>
      </c>
      <c r="I656" t="s">
        <v>190</v>
      </c>
      <c r="J656">
        <v>6.7</v>
      </c>
      <c r="K656" t="str">
        <f t="shared" si="62"/>
        <v>Average</v>
      </c>
      <c r="L656" s="10">
        <v>58909</v>
      </c>
      <c r="M656" s="10">
        <v>50000000</v>
      </c>
      <c r="N656" s="10">
        <v>50068310</v>
      </c>
      <c r="O656" s="6">
        <f t="shared" si="63"/>
        <v>68310</v>
      </c>
      <c r="P656" s="10" t="str" cm="1">
        <f t="array" ref="P656">_xlfn.IFS(O656&lt;=0,"Flop",O656&lt;10000000,"Hit",O656&lt;=100000000,"Superhit",O656&gt;100000000,"Blockbuster")</f>
        <v>Hit</v>
      </c>
      <c r="Q656" t="s">
        <v>2232</v>
      </c>
      <c r="R656">
        <v>4</v>
      </c>
      <c r="S656" t="str">
        <f t="shared" si="64"/>
        <v xml:space="preserve">February </v>
      </c>
      <c r="T656" s="12" t="str">
        <f t="shared" si="65"/>
        <v xml:space="preserve"> 1997</v>
      </c>
      <c r="U656" s="8" t="str" cm="1">
        <f t="array" ref="U656">_xlfn.IFS(Q656&lt;1970,"Old is Gold",Q656&lt;=1980,"80's Movies",Q656&lt;=2000,"90's Movies",Q656&lt;=2020,"Mid Rang",Q656&gt;2020,"Latest")</f>
        <v>Latest</v>
      </c>
      <c r="V656" t="s">
        <v>87</v>
      </c>
    </row>
    <row r="657" spans="1:22" x14ac:dyDescent="0.3">
      <c r="A657" t="s">
        <v>2233</v>
      </c>
      <c r="B657" t="s">
        <v>2234</v>
      </c>
      <c r="C657" t="s">
        <v>2234</v>
      </c>
      <c r="D657" s="6">
        <v>124</v>
      </c>
      <c r="E657" s="6" t="str">
        <f t="shared" si="60"/>
        <v>Long</v>
      </c>
      <c r="F657" s="4">
        <f t="shared" si="61"/>
        <v>2.0666666666666669</v>
      </c>
      <c r="G657" s="8" t="s">
        <v>7406</v>
      </c>
      <c r="H657" t="s">
        <v>190</v>
      </c>
      <c r="I657" t="s">
        <v>5170</v>
      </c>
      <c r="J657">
        <v>6.5</v>
      </c>
      <c r="K657" t="str">
        <f t="shared" si="62"/>
        <v>Average</v>
      </c>
      <c r="L657" s="10">
        <v>206337</v>
      </c>
      <c r="M657" s="10">
        <v>85000000</v>
      </c>
      <c r="N657" s="10">
        <v>315156409</v>
      </c>
      <c r="O657" s="6">
        <f t="shared" si="63"/>
        <v>230156409</v>
      </c>
      <c r="P657" s="10" t="str" cm="1">
        <f t="array" ref="P657">_xlfn.IFS(O657&lt;=0,"Flop",O657&lt;10000000,"Hit",O657&lt;=100000000,"Superhit",O657&gt;100000000,"Blockbuster")</f>
        <v>Blockbuster</v>
      </c>
      <c r="Q657" t="s">
        <v>2235</v>
      </c>
      <c r="R657">
        <v>21</v>
      </c>
      <c r="S657" t="str">
        <f t="shared" si="64"/>
        <v xml:space="preserve">July </v>
      </c>
      <c r="T657" s="12" t="str">
        <f t="shared" si="65"/>
        <v xml:space="preserve"> 1997</v>
      </c>
      <c r="U657" s="8" t="str" cm="1">
        <f t="array" ref="U657">_xlfn.IFS(Q657&lt;1970,"Old is Gold",Q657&lt;=1980,"80's Movies",Q657&lt;=2000,"90's Movies",Q657&lt;=2020,"Mid Rang",Q657&gt;2020,"Latest")</f>
        <v>Latest</v>
      </c>
      <c r="V657" t="s">
        <v>698</v>
      </c>
    </row>
    <row r="658" spans="1:22" x14ac:dyDescent="0.3">
      <c r="A658" t="s">
        <v>2236</v>
      </c>
      <c r="B658" t="s">
        <v>2237</v>
      </c>
      <c r="C658" t="s">
        <v>2238</v>
      </c>
      <c r="D658" s="6">
        <v>109</v>
      </c>
      <c r="E658" s="6" t="str">
        <f t="shared" si="60"/>
        <v>Medium</v>
      </c>
      <c r="F658" s="4">
        <f t="shared" si="61"/>
        <v>1.8166666666666667</v>
      </c>
      <c r="G658" s="8" t="s">
        <v>7406</v>
      </c>
      <c r="H658" t="s">
        <v>105</v>
      </c>
      <c r="I658" t="s">
        <v>10890</v>
      </c>
      <c r="J658">
        <v>6.2</v>
      </c>
      <c r="K658" t="str">
        <f t="shared" si="62"/>
        <v>Average</v>
      </c>
      <c r="L658" s="10">
        <v>258726</v>
      </c>
      <c r="M658" s="10">
        <v>75000000</v>
      </c>
      <c r="N658" s="10">
        <v>161376069</v>
      </c>
      <c r="O658" s="6">
        <f t="shared" si="63"/>
        <v>86376069</v>
      </c>
      <c r="P658" s="10" t="str" cm="1">
        <f t="array" ref="P658">_xlfn.IFS(O658&lt;=0,"Flop",O658&lt;10000000,"Hit",O658&lt;=100000000,"Superhit",O658&gt;100000000,"Blockbuster")</f>
        <v>Superhit</v>
      </c>
      <c r="Q658" t="s">
        <v>2239</v>
      </c>
      <c r="R658">
        <v>6</v>
      </c>
      <c r="S658" t="str">
        <f t="shared" si="64"/>
        <v xml:space="preserve">November </v>
      </c>
      <c r="T658" s="12" t="str">
        <f t="shared" si="65"/>
        <v xml:space="preserve"> 1997</v>
      </c>
      <c r="U658" s="8" t="str" cm="1">
        <f t="array" ref="U658">_xlfn.IFS(Q658&lt;1970,"Old is Gold",Q658&lt;=1980,"80's Movies",Q658&lt;=2000,"90's Movies",Q658&lt;=2020,"Mid Rang",Q658&gt;2020,"Latest")</f>
        <v>Latest</v>
      </c>
      <c r="V658" t="s">
        <v>2240</v>
      </c>
    </row>
    <row r="659" spans="1:22" x14ac:dyDescent="0.3">
      <c r="A659" t="s">
        <v>2241</v>
      </c>
      <c r="B659" t="s">
        <v>2242</v>
      </c>
      <c r="C659" t="s">
        <v>2242</v>
      </c>
      <c r="D659" s="6">
        <v>155</v>
      </c>
      <c r="E659" s="6" t="str">
        <f t="shared" si="60"/>
        <v>Long</v>
      </c>
      <c r="F659" s="4">
        <f t="shared" si="61"/>
        <v>2.5833333333333335</v>
      </c>
      <c r="G659" s="8" t="s">
        <v>10889</v>
      </c>
      <c r="H659" t="s">
        <v>190</v>
      </c>
      <c r="I659" t="s">
        <v>10896</v>
      </c>
      <c r="J659">
        <v>7.3</v>
      </c>
      <c r="K659" t="str">
        <f t="shared" si="62"/>
        <v>Good</v>
      </c>
      <c r="L659" s="10">
        <v>81438</v>
      </c>
      <c r="M659" s="10">
        <v>36000000</v>
      </c>
      <c r="N659" s="10">
        <v>44229441</v>
      </c>
      <c r="O659" s="6">
        <f t="shared" si="63"/>
        <v>8229441</v>
      </c>
      <c r="P659" s="10" t="str" cm="1">
        <f t="array" ref="P659">_xlfn.IFS(O659&lt;=0,"Flop",O659&lt;10000000,"Hit",O659&lt;=100000000,"Superhit",O659&gt;100000000,"Blockbuster")</f>
        <v>Hit</v>
      </c>
      <c r="Q659" t="s">
        <v>2243</v>
      </c>
      <c r="R659">
        <v>4</v>
      </c>
      <c r="S659" t="str">
        <f t="shared" si="64"/>
        <v xml:space="preserve">December </v>
      </c>
      <c r="T659" s="12" t="str">
        <f t="shared" si="65"/>
        <v xml:space="preserve"> 1997</v>
      </c>
      <c r="U659" s="8" t="str" cm="1">
        <f t="array" ref="U659">_xlfn.IFS(Q659&lt;1970,"Old is Gold",Q659&lt;=1980,"80's Movies",Q659&lt;=2000,"90's Movies",Q659&lt;=2020,"Mid Rang",Q659&gt;2020,"Latest")</f>
        <v>Latest</v>
      </c>
      <c r="V659" t="s">
        <v>183</v>
      </c>
    </row>
    <row r="660" spans="1:22" x14ac:dyDescent="0.3">
      <c r="A660" t="s">
        <v>2244</v>
      </c>
      <c r="B660" t="s">
        <v>2245</v>
      </c>
      <c r="C660" t="s">
        <v>2245</v>
      </c>
      <c r="D660" s="6">
        <v>89</v>
      </c>
      <c r="E660" s="6" t="str">
        <f t="shared" si="60"/>
        <v>Short</v>
      </c>
      <c r="F660" s="4">
        <f t="shared" si="61"/>
        <v>1.4833333333333334</v>
      </c>
      <c r="G660" s="8" t="s">
        <v>7406</v>
      </c>
      <c r="H660" t="s">
        <v>10887</v>
      </c>
      <c r="I660" t="s">
        <v>105</v>
      </c>
      <c r="J660">
        <v>4.9000000000000004</v>
      </c>
      <c r="K660" t="str">
        <f t="shared" si="62"/>
        <v>Poor</v>
      </c>
      <c r="L660" s="10">
        <v>109832</v>
      </c>
      <c r="M660" s="10">
        <v>45000000</v>
      </c>
      <c r="N660" s="10">
        <v>136885767</v>
      </c>
      <c r="O660" s="6">
        <f t="shared" si="63"/>
        <v>91885767</v>
      </c>
      <c r="P660" s="10" t="str" cm="1">
        <f t="array" ref="P660">_xlfn.IFS(O660&lt;=0,"Flop",O660&lt;10000000,"Hit",O660&lt;=100000000,"Superhit",O660&gt;100000000,"Blockbuster")</f>
        <v>Superhit</v>
      </c>
      <c r="Q660" t="s">
        <v>2246</v>
      </c>
      <c r="R660">
        <v>11</v>
      </c>
      <c r="S660" t="str">
        <f t="shared" si="64"/>
        <v xml:space="preserve">April </v>
      </c>
      <c r="T660" s="12" t="str">
        <f t="shared" si="65"/>
        <v xml:space="preserve"> 1997</v>
      </c>
      <c r="U660" s="8" t="str" cm="1">
        <f t="array" ref="U660">_xlfn.IFS(Q660&lt;1970,"Old is Gold",Q660&lt;=1980,"80's Movies",Q660&lt;=2000,"90's Movies",Q660&lt;=2020,"Mid Rang",Q660&gt;2020,"Latest")</f>
        <v>Latest</v>
      </c>
      <c r="V660" t="s">
        <v>1834</v>
      </c>
    </row>
    <row r="661" spans="1:22" x14ac:dyDescent="0.3">
      <c r="A661" t="s">
        <v>2247</v>
      </c>
      <c r="B661" t="s">
        <v>2248</v>
      </c>
      <c r="C661" t="s">
        <v>2248</v>
      </c>
      <c r="D661" s="6">
        <v>94</v>
      </c>
      <c r="E661" s="6" t="str">
        <f t="shared" si="60"/>
        <v>Medium</v>
      </c>
      <c r="F661" s="4">
        <f t="shared" si="61"/>
        <v>1.5666666666666667</v>
      </c>
      <c r="G661" s="8" t="s">
        <v>10887</v>
      </c>
      <c r="H661" t="s">
        <v>10888</v>
      </c>
      <c r="I661" t="s">
        <v>190</v>
      </c>
      <c r="J661">
        <v>7.1</v>
      </c>
      <c r="K661" t="str">
        <f t="shared" si="62"/>
        <v>Good</v>
      </c>
      <c r="L661" s="10">
        <v>132638</v>
      </c>
      <c r="M661" s="10">
        <v>50000000</v>
      </c>
      <c r="N661" s="10">
        <v>139804348</v>
      </c>
      <c r="O661" s="6">
        <f t="shared" si="63"/>
        <v>89804348</v>
      </c>
      <c r="P661" s="10" t="str" cm="1">
        <f t="array" ref="P661">_xlfn.IFS(O661&lt;=0,"Flop",O661&lt;10000000,"Hit",O661&lt;=100000000,"Superhit",O661&gt;100000000,"Blockbuster")</f>
        <v>Superhit</v>
      </c>
      <c r="Q661" t="s">
        <v>2249</v>
      </c>
      <c r="R661">
        <v>14</v>
      </c>
      <c r="S661" t="str">
        <f t="shared" si="64"/>
        <v xml:space="preserve">November </v>
      </c>
      <c r="T661" s="12" t="str">
        <f t="shared" si="65"/>
        <v xml:space="preserve"> 1997</v>
      </c>
      <c r="U661" s="8" t="str" cm="1">
        <f t="array" ref="U661">_xlfn.IFS(Q661&lt;1970,"Old is Gold",Q661&lt;=1980,"80's Movies",Q661&lt;=2000,"90's Movies",Q661&lt;=2020,"Mid Rang",Q661&gt;2020,"Latest")</f>
        <v>Latest</v>
      </c>
      <c r="V661" t="s">
        <v>2250</v>
      </c>
    </row>
    <row r="662" spans="1:22" x14ac:dyDescent="0.3">
      <c r="A662" t="s">
        <v>2251</v>
      </c>
      <c r="B662" t="s">
        <v>2252</v>
      </c>
      <c r="C662" t="s">
        <v>2252</v>
      </c>
      <c r="D662" s="6">
        <v>94</v>
      </c>
      <c r="E662" s="6" t="str">
        <f t="shared" si="60"/>
        <v>Medium</v>
      </c>
      <c r="F662" s="4">
        <f t="shared" si="61"/>
        <v>1.5666666666666667</v>
      </c>
      <c r="G662" s="8" t="s">
        <v>10887</v>
      </c>
      <c r="H662" t="s">
        <v>172</v>
      </c>
      <c r="I662" t="s">
        <v>10899</v>
      </c>
      <c r="J662">
        <v>7</v>
      </c>
      <c r="K662" t="str">
        <f t="shared" si="62"/>
        <v>Good</v>
      </c>
      <c r="L662" s="10">
        <v>252421</v>
      </c>
      <c r="M662" s="10">
        <v>16500000</v>
      </c>
      <c r="N662" s="10">
        <v>67711748</v>
      </c>
      <c r="O662" s="6">
        <f t="shared" si="63"/>
        <v>51211748</v>
      </c>
      <c r="P662" s="10" t="str" cm="1">
        <f t="array" ref="P662">_xlfn.IFS(O662&lt;=0,"Flop",O662&lt;10000000,"Hit",O662&lt;=100000000,"Superhit",O662&gt;100000000,"Blockbuster")</f>
        <v>Superhit</v>
      </c>
      <c r="Q662" t="s">
        <v>2253</v>
      </c>
      <c r="R662">
        <v>29</v>
      </c>
      <c r="S662" t="str">
        <f t="shared" si="64"/>
        <v xml:space="preserve">April </v>
      </c>
      <c r="T662" s="12" t="str">
        <f t="shared" si="65"/>
        <v xml:space="preserve"> 1997</v>
      </c>
      <c r="U662" s="8" t="str" cm="1">
        <f t="array" ref="U662">_xlfn.IFS(Q662&lt;1970,"Old is Gold",Q662&lt;=1980,"80's Movies",Q662&lt;=2000,"90's Movies",Q662&lt;=2020,"Mid Rang",Q662&gt;2020,"Latest")</f>
        <v>Latest</v>
      </c>
      <c r="V662" t="s">
        <v>2254</v>
      </c>
    </row>
    <row r="663" spans="1:22" x14ac:dyDescent="0.3">
      <c r="A663" t="s">
        <v>2255</v>
      </c>
      <c r="B663" t="s">
        <v>2256</v>
      </c>
      <c r="C663" t="s">
        <v>2256</v>
      </c>
      <c r="D663" s="6">
        <v>125</v>
      </c>
      <c r="E663" s="6" t="str">
        <f t="shared" si="60"/>
        <v>Long</v>
      </c>
      <c r="F663" s="4">
        <f t="shared" si="61"/>
        <v>2.0833333333333335</v>
      </c>
      <c r="G663" s="8" t="s">
        <v>7406</v>
      </c>
      <c r="H663" t="s">
        <v>10890</v>
      </c>
      <c r="I663" t="s">
        <v>10899</v>
      </c>
      <c r="J663">
        <v>3.8</v>
      </c>
      <c r="K663" t="str">
        <f t="shared" si="62"/>
        <v>Poor</v>
      </c>
      <c r="L663" s="10">
        <v>264396</v>
      </c>
      <c r="M663" s="10">
        <v>125000000</v>
      </c>
      <c r="N663" s="10">
        <v>238253988</v>
      </c>
      <c r="O663" s="6">
        <f t="shared" si="63"/>
        <v>113253988</v>
      </c>
      <c r="P663" s="10" t="str" cm="1">
        <f t="array" ref="P663">_xlfn.IFS(O663&lt;=0,"Flop",O663&lt;10000000,"Hit",O663&lt;=100000000,"Superhit",O663&gt;100000000,"Blockbuster")</f>
        <v>Blockbuster</v>
      </c>
      <c r="Q663">
        <v>1997</v>
      </c>
      <c r="S663" t="e">
        <f t="shared" si="64"/>
        <v>#VALUE!</v>
      </c>
      <c r="T663" s="12" t="str">
        <f t="shared" si="65"/>
        <v>1997</v>
      </c>
      <c r="U663" s="8" t="str" cm="1">
        <f t="array" ref="U663">_xlfn.IFS(Q663&lt;1970,"Old is Gold",Q663&lt;=1980,"80's Movies",Q663&lt;=2000,"90's Movies",Q663&lt;=2020,"Mid Rang",Q663&gt;2020,"Latest")</f>
        <v>90's Movies</v>
      </c>
      <c r="V663" t="s">
        <v>944</v>
      </c>
    </row>
    <row r="664" spans="1:22" x14ac:dyDescent="0.3">
      <c r="A664" t="s">
        <v>2257</v>
      </c>
      <c r="B664" t="s">
        <v>2258</v>
      </c>
      <c r="C664" t="s">
        <v>2258</v>
      </c>
      <c r="D664" s="6">
        <v>89</v>
      </c>
      <c r="E664" s="6" t="str">
        <f t="shared" si="60"/>
        <v>Short</v>
      </c>
      <c r="F664" s="4">
        <f t="shared" si="61"/>
        <v>1.4833333333333334</v>
      </c>
      <c r="G664" s="8" t="s">
        <v>10887</v>
      </c>
      <c r="H664" t="s">
        <v>172</v>
      </c>
      <c r="I664" t="s">
        <v>10892</v>
      </c>
      <c r="J664">
        <v>6.5</v>
      </c>
      <c r="K664" t="str">
        <f t="shared" si="62"/>
        <v>Average</v>
      </c>
      <c r="L664" s="10">
        <v>109420</v>
      </c>
      <c r="M664" s="10">
        <v>18000000</v>
      </c>
      <c r="N664" s="10">
        <v>251212670</v>
      </c>
      <c r="O664" s="6">
        <f t="shared" si="63"/>
        <v>233212670</v>
      </c>
      <c r="P664" s="10" t="str" cm="1">
        <f t="array" ref="P664">_xlfn.IFS(O664&lt;=0,"Flop",O664&lt;10000000,"Hit",O664&lt;=100000000,"Superhit",O664&gt;100000000,"Blockbuster")</f>
        <v>Blockbuster</v>
      </c>
      <c r="Q664" t="s">
        <v>2259</v>
      </c>
      <c r="R664">
        <v>3</v>
      </c>
      <c r="S664" t="str">
        <f t="shared" si="64"/>
        <v xml:space="preserve">July </v>
      </c>
      <c r="T664" s="12" t="str">
        <f t="shared" si="65"/>
        <v xml:space="preserve"> 1997</v>
      </c>
      <c r="U664" s="8" t="str" cm="1">
        <f t="array" ref="U664">_xlfn.IFS(Q664&lt;1970,"Old is Gold",Q664&lt;=1980,"80's Movies",Q664&lt;=2000,"90's Movies",Q664&lt;=2020,"Mid Rang",Q664&gt;2020,"Latest")</f>
        <v>Latest</v>
      </c>
      <c r="V664" t="s">
        <v>2260</v>
      </c>
    </row>
    <row r="665" spans="1:22" x14ac:dyDescent="0.3">
      <c r="A665" t="s">
        <v>2261</v>
      </c>
      <c r="B665" t="s">
        <v>2262</v>
      </c>
      <c r="C665" t="s">
        <v>2262</v>
      </c>
      <c r="D665" s="6">
        <v>117</v>
      </c>
      <c r="E665" s="6" t="str">
        <f t="shared" si="60"/>
        <v>Medium</v>
      </c>
      <c r="F665" s="4">
        <f t="shared" si="61"/>
        <v>1.95</v>
      </c>
      <c r="G665" s="8" t="s">
        <v>172</v>
      </c>
      <c r="H665" t="s">
        <v>10891</v>
      </c>
      <c r="I665" t="s">
        <v>10899</v>
      </c>
      <c r="J665">
        <v>8.1</v>
      </c>
      <c r="K665" t="str">
        <f t="shared" si="62"/>
        <v>Excellent</v>
      </c>
      <c r="L665" s="10">
        <v>842874</v>
      </c>
      <c r="M665" s="10">
        <v>15000000</v>
      </c>
      <c r="N665" s="10">
        <v>47010480</v>
      </c>
      <c r="O665" s="6">
        <f t="shared" si="63"/>
        <v>32010480</v>
      </c>
      <c r="P665" s="10" t="str" cm="1">
        <f t="array" ref="P665">_xlfn.IFS(O665&lt;=0,"Flop",O665&lt;10000000,"Hit",O665&lt;=100000000,"Superhit",O665&gt;100000000,"Blockbuster")</f>
        <v>Superhit</v>
      </c>
      <c r="Q665" t="s">
        <v>2263</v>
      </c>
      <c r="R665">
        <v>18</v>
      </c>
      <c r="S665" t="str">
        <f t="shared" si="64"/>
        <v xml:space="preserve">January </v>
      </c>
      <c r="T665" s="12" t="str">
        <f t="shared" si="65"/>
        <v xml:space="preserve"> 1998</v>
      </c>
      <c r="U665" s="8" t="str" cm="1">
        <f t="array" ref="U665">_xlfn.IFS(Q665&lt;1970,"Old is Gold",Q665&lt;=1980,"80's Movies",Q665&lt;=2000,"90's Movies",Q665&lt;=2020,"Mid Rang",Q665&gt;2020,"Latest")</f>
        <v>Latest</v>
      </c>
      <c r="V665" t="s">
        <v>603</v>
      </c>
    </row>
    <row r="666" spans="1:22" x14ac:dyDescent="0.3">
      <c r="A666" t="s">
        <v>2264</v>
      </c>
      <c r="B666" t="s">
        <v>2265</v>
      </c>
      <c r="C666" t="s">
        <v>2265</v>
      </c>
      <c r="D666" s="6">
        <v>155</v>
      </c>
      <c r="E666" s="6" t="str">
        <f t="shared" si="60"/>
        <v>Long</v>
      </c>
      <c r="F666" s="4">
        <f t="shared" si="61"/>
        <v>2.5833333333333335</v>
      </c>
      <c r="G666" s="8" t="s">
        <v>190</v>
      </c>
      <c r="H666" t="s">
        <v>10899</v>
      </c>
      <c r="I666" t="s">
        <v>10899</v>
      </c>
      <c r="J666">
        <v>7.9</v>
      </c>
      <c r="K666" t="str">
        <f t="shared" si="62"/>
        <v>Good</v>
      </c>
      <c r="L666" s="10">
        <v>277235</v>
      </c>
      <c r="M666" s="10">
        <v>15000000</v>
      </c>
      <c r="N666" s="10">
        <v>43117303</v>
      </c>
      <c r="O666" s="6">
        <f t="shared" si="63"/>
        <v>28117303</v>
      </c>
      <c r="P666" s="10" t="str" cm="1">
        <f t="array" ref="P666">_xlfn.IFS(O666&lt;=0,"Flop",O666&lt;10000000,"Hit",O666&lt;=100000000,"Superhit",O666&gt;100000000,"Blockbuster")</f>
        <v>Superhit</v>
      </c>
      <c r="Q666" t="s">
        <v>2266</v>
      </c>
      <c r="R666">
        <v>11</v>
      </c>
      <c r="S666" t="str">
        <f t="shared" si="64"/>
        <v xml:space="preserve">September </v>
      </c>
      <c r="T666" s="12" t="str">
        <f t="shared" si="65"/>
        <v xml:space="preserve"> 1997</v>
      </c>
      <c r="U666" s="8" t="str" cm="1">
        <f t="array" ref="U666">_xlfn.IFS(Q666&lt;1970,"Old is Gold",Q666&lt;=1980,"80's Movies",Q666&lt;=2000,"90's Movies",Q666&lt;=2020,"Mid Rang",Q666&gt;2020,"Latest")</f>
        <v>Latest</v>
      </c>
      <c r="V666" t="s">
        <v>2267</v>
      </c>
    </row>
    <row r="667" spans="1:22" x14ac:dyDescent="0.3">
      <c r="A667" t="s">
        <v>2268</v>
      </c>
      <c r="B667" t="s">
        <v>2269</v>
      </c>
      <c r="C667" t="s">
        <v>2269</v>
      </c>
      <c r="D667" s="6">
        <v>93</v>
      </c>
      <c r="E667" s="6" t="str">
        <f t="shared" si="60"/>
        <v>Medium</v>
      </c>
      <c r="F667" s="4">
        <f t="shared" si="61"/>
        <v>1.55</v>
      </c>
      <c r="G667" s="8" t="s">
        <v>10891</v>
      </c>
      <c r="H667" t="s">
        <v>190</v>
      </c>
      <c r="I667" t="s">
        <v>10895</v>
      </c>
      <c r="J667">
        <v>7</v>
      </c>
      <c r="K667" t="str">
        <f t="shared" si="62"/>
        <v>Good</v>
      </c>
      <c r="L667" s="10">
        <v>59766</v>
      </c>
      <c r="M667" s="10">
        <v>36000000</v>
      </c>
      <c r="N667" s="10">
        <v>50159144</v>
      </c>
      <c r="O667" s="6">
        <f t="shared" si="63"/>
        <v>14159144</v>
      </c>
      <c r="P667" s="10" t="str" cm="1">
        <f t="array" ref="P667">_xlfn.IFS(O667&lt;=0,"Flop",O667&lt;10000000,"Hit",O667&lt;=100000000,"Superhit",O667&gt;100000000,"Blockbuster")</f>
        <v>Superhit</v>
      </c>
      <c r="Q667" t="s">
        <v>2270</v>
      </c>
      <c r="R667">
        <v>24</v>
      </c>
      <c r="S667" t="str">
        <f t="shared" si="64"/>
        <v xml:space="preserve">April </v>
      </c>
      <c r="T667" s="12" t="str">
        <f t="shared" si="65"/>
        <v xml:space="preserve"> 1997</v>
      </c>
      <c r="U667" s="8" t="str" cm="1">
        <f t="array" ref="U667">_xlfn.IFS(Q667&lt;1970,"Old is Gold",Q667&lt;=1980,"80's Movies",Q667&lt;=2000,"90's Movies",Q667&lt;=2020,"Mid Rang",Q667&gt;2020,"Latest")</f>
        <v>Latest</v>
      </c>
      <c r="V667" t="s">
        <v>2271</v>
      </c>
    </row>
    <row r="668" spans="1:22" x14ac:dyDescent="0.3">
      <c r="A668" t="s">
        <v>2272</v>
      </c>
      <c r="B668" t="s">
        <v>2273</v>
      </c>
      <c r="C668" t="s">
        <v>2273</v>
      </c>
      <c r="D668" s="6">
        <v>110</v>
      </c>
      <c r="E668" s="6" t="str">
        <f t="shared" si="60"/>
        <v>Medium</v>
      </c>
      <c r="F668" s="4">
        <f t="shared" si="61"/>
        <v>1.8333333333333333</v>
      </c>
      <c r="G668" s="8" t="s">
        <v>172</v>
      </c>
      <c r="H668" t="s">
        <v>190</v>
      </c>
      <c r="I668" t="s">
        <v>10886</v>
      </c>
      <c r="J668">
        <v>7.4</v>
      </c>
      <c r="K668" t="str">
        <f t="shared" si="62"/>
        <v>Good</v>
      </c>
      <c r="L668" s="10">
        <v>58310</v>
      </c>
      <c r="M668" s="10">
        <v>1500000</v>
      </c>
      <c r="N668" s="10">
        <v>2375718</v>
      </c>
      <c r="O668" s="6">
        <f t="shared" si="63"/>
        <v>875718</v>
      </c>
      <c r="P668" s="10" t="str" cm="1">
        <f t="array" ref="P668">_xlfn.IFS(O668&lt;=0,"Flop",O668&lt;10000000,"Hit",O668&lt;=100000000,"Superhit",O668&gt;100000000,"Blockbuster")</f>
        <v>Hit</v>
      </c>
      <c r="Q668" t="s">
        <v>2274</v>
      </c>
      <c r="R668">
        <v>21</v>
      </c>
      <c r="S668" t="str">
        <f t="shared" si="64"/>
        <v xml:space="preserve">January </v>
      </c>
      <c r="T668" s="12" t="str">
        <f t="shared" si="65"/>
        <v xml:space="preserve"> 1998</v>
      </c>
      <c r="U668" s="8" t="str" cm="1">
        <f t="array" ref="U668">_xlfn.IFS(Q668&lt;1970,"Old is Gold",Q668&lt;=1980,"80's Movies",Q668&lt;=2000,"90's Movies",Q668&lt;=2020,"Mid Rang",Q668&gt;2020,"Latest")</f>
        <v>Latest</v>
      </c>
      <c r="V668" t="s">
        <v>2275</v>
      </c>
    </row>
    <row r="669" spans="1:22" x14ac:dyDescent="0.3">
      <c r="A669" t="s">
        <v>2276</v>
      </c>
      <c r="B669" t="s">
        <v>2277</v>
      </c>
      <c r="C669" t="s">
        <v>2278</v>
      </c>
      <c r="D669" s="6">
        <v>116</v>
      </c>
      <c r="E669" s="6" t="str">
        <f t="shared" si="60"/>
        <v>Medium</v>
      </c>
      <c r="F669" s="4">
        <f t="shared" si="61"/>
        <v>1.9333333333333333</v>
      </c>
      <c r="G669" s="8" t="s">
        <v>172</v>
      </c>
      <c r="H669" t="s">
        <v>190</v>
      </c>
      <c r="I669" t="s">
        <v>10886</v>
      </c>
      <c r="J669">
        <v>8.6</v>
      </c>
      <c r="K669" t="str">
        <f t="shared" si="62"/>
        <v>Excellent</v>
      </c>
      <c r="L669" s="10">
        <v>726881</v>
      </c>
      <c r="M669" s="10">
        <v>20000000</v>
      </c>
      <c r="N669" s="10">
        <v>230099013</v>
      </c>
      <c r="O669" s="6">
        <f t="shared" si="63"/>
        <v>210099013</v>
      </c>
      <c r="P669" s="10" t="str" cm="1">
        <f t="array" ref="P669">_xlfn.IFS(O669&lt;=0,"Flop",O669&lt;10000000,"Hit",O669&lt;=100000000,"Superhit",O669&gt;100000000,"Blockbuster")</f>
        <v>Blockbuster</v>
      </c>
      <c r="Q669" t="s">
        <v>2279</v>
      </c>
      <c r="R669">
        <v>20</v>
      </c>
      <c r="S669" t="str">
        <f t="shared" si="64"/>
        <v xml:space="preserve">December </v>
      </c>
      <c r="T669" s="12" t="str">
        <f t="shared" si="65"/>
        <v xml:space="preserve"> 1997</v>
      </c>
      <c r="U669" s="8" t="str" cm="1">
        <f t="array" ref="U669">_xlfn.IFS(Q669&lt;1970,"Old is Gold",Q669&lt;=1980,"80's Movies",Q669&lt;=2000,"90's Movies",Q669&lt;=2020,"Mid Rang",Q669&gt;2020,"Latest")</f>
        <v>Latest</v>
      </c>
      <c r="V669" t="s">
        <v>2280</v>
      </c>
    </row>
    <row r="670" spans="1:22" x14ac:dyDescent="0.3">
      <c r="A670" t="s">
        <v>2281</v>
      </c>
      <c r="B670" t="s">
        <v>2282</v>
      </c>
      <c r="C670" t="s">
        <v>2282</v>
      </c>
      <c r="D670" s="6">
        <v>113</v>
      </c>
      <c r="E670" s="6" t="str">
        <f t="shared" si="60"/>
        <v>Medium</v>
      </c>
      <c r="F670" s="4">
        <f t="shared" si="61"/>
        <v>1.8833333333333333</v>
      </c>
      <c r="G670" s="8" t="s">
        <v>172</v>
      </c>
      <c r="H670" t="s">
        <v>190</v>
      </c>
      <c r="I670" t="s">
        <v>10886</v>
      </c>
      <c r="J670">
        <v>7.2</v>
      </c>
      <c r="K670" t="str">
        <f t="shared" si="62"/>
        <v>Good</v>
      </c>
      <c r="L670" s="10">
        <v>142298</v>
      </c>
      <c r="M670" s="10">
        <v>250000</v>
      </c>
      <c r="N670" s="10">
        <v>12021272</v>
      </c>
      <c r="O670" s="6">
        <f t="shared" si="63"/>
        <v>11771272</v>
      </c>
      <c r="P670" s="10" t="str" cm="1">
        <f t="array" ref="P670">_xlfn.IFS(O670&lt;=0,"Flop",O670&lt;10000000,"Hit",O670&lt;=100000000,"Superhit",O670&gt;100000000,"Blockbuster")</f>
        <v>Superhit</v>
      </c>
      <c r="Q670" t="s">
        <v>2283</v>
      </c>
      <c r="R670">
        <v>23</v>
      </c>
      <c r="S670" t="str">
        <f t="shared" si="64"/>
        <v xml:space="preserve">January </v>
      </c>
      <c r="T670" s="12" t="str">
        <f t="shared" si="65"/>
        <v xml:space="preserve"> 1997</v>
      </c>
      <c r="U670" s="8" t="str" cm="1">
        <f t="array" ref="U670">_xlfn.IFS(Q670&lt;1970,"Old is Gold",Q670&lt;=1980,"80's Movies",Q670&lt;=2000,"90's Movies",Q670&lt;=2020,"Mid Rang",Q670&gt;2020,"Latest")</f>
        <v>Latest</v>
      </c>
      <c r="V670" t="s">
        <v>1736</v>
      </c>
    </row>
    <row r="671" spans="1:22" x14ac:dyDescent="0.3">
      <c r="A671" t="s">
        <v>2284</v>
      </c>
      <c r="B671" t="s">
        <v>2285</v>
      </c>
      <c r="C671" t="s">
        <v>2286</v>
      </c>
      <c r="D671" s="6">
        <v>89</v>
      </c>
      <c r="E671" s="6" t="str">
        <f t="shared" si="60"/>
        <v>Short</v>
      </c>
      <c r="F671" s="4">
        <f t="shared" si="61"/>
        <v>1.4833333333333334</v>
      </c>
      <c r="G671" s="8" t="s">
        <v>190</v>
      </c>
      <c r="H671" t="s">
        <v>10892</v>
      </c>
      <c r="I671" t="s">
        <v>10897</v>
      </c>
      <c r="J671">
        <v>8.1999999999999993</v>
      </c>
      <c r="K671" t="str">
        <f t="shared" si="62"/>
        <v>Excellent</v>
      </c>
      <c r="L671" s="10">
        <v>78779</v>
      </c>
      <c r="M671" s="10">
        <v>180000</v>
      </c>
      <c r="N671" s="10">
        <v>933933</v>
      </c>
      <c r="O671" s="6">
        <f t="shared" si="63"/>
        <v>753933</v>
      </c>
      <c r="P671" s="10" t="str" cm="1">
        <f t="array" ref="P671">_xlfn.IFS(O671&lt;=0,"Flop",O671&lt;10000000,"Hit",O671&lt;=100000000,"Superhit",O671&gt;100000000,"Blockbuster")</f>
        <v>Hit</v>
      </c>
      <c r="Q671">
        <v>1997</v>
      </c>
      <c r="S671" t="e">
        <f t="shared" si="64"/>
        <v>#VALUE!</v>
      </c>
      <c r="T671" s="12" t="str">
        <f t="shared" si="65"/>
        <v>1997</v>
      </c>
      <c r="U671" s="8" t="str" cm="1">
        <f t="array" ref="U671">_xlfn.IFS(Q671&lt;1970,"Old is Gold",Q671&lt;=1980,"80's Movies",Q671&lt;=2000,"90's Movies",Q671&lt;=2020,"Mid Rang",Q671&gt;2020,"Latest")</f>
        <v>90's Movies</v>
      </c>
      <c r="V671" t="s">
        <v>2287</v>
      </c>
    </row>
    <row r="672" spans="1:22" x14ac:dyDescent="0.3">
      <c r="A672" t="s">
        <v>2288</v>
      </c>
      <c r="B672" t="s">
        <v>2289</v>
      </c>
      <c r="C672" t="s">
        <v>2289</v>
      </c>
      <c r="D672" s="6">
        <v>115</v>
      </c>
      <c r="E672" s="6" t="str">
        <f t="shared" si="60"/>
        <v>Medium</v>
      </c>
      <c r="F672" s="4">
        <f t="shared" si="61"/>
        <v>1.9166666666666667</v>
      </c>
      <c r="G672" s="8" t="s">
        <v>7406</v>
      </c>
      <c r="H672" t="s">
        <v>10891</v>
      </c>
      <c r="I672" t="s">
        <v>5170</v>
      </c>
      <c r="J672">
        <v>6.9</v>
      </c>
      <c r="K672" t="str">
        <f t="shared" si="62"/>
        <v>Average</v>
      </c>
      <c r="L672" s="10">
        <v>313188</v>
      </c>
      <c r="M672" s="10">
        <v>75000000</v>
      </c>
      <c r="N672" s="10">
        <v>224012234</v>
      </c>
      <c r="O672" s="6">
        <f t="shared" si="63"/>
        <v>149012234</v>
      </c>
      <c r="P672" s="10" t="str" cm="1">
        <f t="array" ref="P672">_xlfn.IFS(O672&lt;=0,"Flop",O672&lt;10000000,"Hit",O672&lt;=100000000,"Superhit",O672&gt;100000000,"Blockbuster")</f>
        <v>Blockbuster</v>
      </c>
      <c r="Q672" t="s">
        <v>2290</v>
      </c>
      <c r="R672">
        <v>2</v>
      </c>
      <c r="S672" t="str">
        <f t="shared" si="64"/>
        <v xml:space="preserve">June </v>
      </c>
      <c r="T672" s="12" t="str">
        <f t="shared" si="65"/>
        <v xml:space="preserve"> 1997</v>
      </c>
      <c r="U672" s="8" t="str" cm="1">
        <f t="array" ref="U672">_xlfn.IFS(Q672&lt;1970,"Old is Gold",Q672&lt;=1980,"80's Movies",Q672&lt;=2000,"90's Movies",Q672&lt;=2020,"Mid Rang",Q672&gt;2020,"Latest")</f>
        <v>Latest</v>
      </c>
      <c r="V672" t="s">
        <v>2291</v>
      </c>
    </row>
    <row r="673" spans="1:22" x14ac:dyDescent="0.3">
      <c r="A673" t="s">
        <v>2292</v>
      </c>
      <c r="B673" t="s">
        <v>2293</v>
      </c>
      <c r="C673" t="s">
        <v>2293</v>
      </c>
      <c r="D673" s="6">
        <v>135</v>
      </c>
      <c r="E673" s="6" t="str">
        <f t="shared" si="60"/>
        <v>Long</v>
      </c>
      <c r="F673" s="4">
        <f t="shared" si="61"/>
        <v>2.25</v>
      </c>
      <c r="G673" s="8" t="s">
        <v>7406</v>
      </c>
      <c r="H673" t="s">
        <v>190</v>
      </c>
      <c r="I673" t="s">
        <v>10895</v>
      </c>
      <c r="J673">
        <v>6.7</v>
      </c>
      <c r="K673" t="str">
        <f t="shared" si="62"/>
        <v>Average</v>
      </c>
      <c r="L673" s="10">
        <v>105380</v>
      </c>
      <c r="M673" s="10">
        <v>75000000</v>
      </c>
      <c r="N673" s="10">
        <v>136982834</v>
      </c>
      <c r="O673" s="6">
        <f t="shared" si="63"/>
        <v>61982834</v>
      </c>
      <c r="P673" s="10" t="str" cm="1">
        <f t="array" ref="P673">_xlfn.IFS(O673&lt;=0,"Flop",O673&lt;10000000,"Hit",O673&lt;=100000000,"Superhit",O673&gt;100000000,"Blockbuster")</f>
        <v>Superhit</v>
      </c>
      <c r="Q673" t="s">
        <v>2294</v>
      </c>
      <c r="R673">
        <v>4</v>
      </c>
      <c r="S673" t="str">
        <f t="shared" si="64"/>
        <v xml:space="preserve">August </v>
      </c>
      <c r="T673" s="12" t="str">
        <f t="shared" si="65"/>
        <v xml:space="preserve"> 1997</v>
      </c>
      <c r="U673" s="8" t="str" cm="1">
        <f t="array" ref="U673">_xlfn.IFS(Q673&lt;1970,"Old is Gold",Q673&lt;=1980,"80's Movies",Q673&lt;=2000,"90's Movies",Q673&lt;=2020,"Mid Rang",Q673&gt;2020,"Latest")</f>
        <v>Latest</v>
      </c>
      <c r="V673" t="s">
        <v>231</v>
      </c>
    </row>
    <row r="674" spans="1:22" x14ac:dyDescent="0.3">
      <c r="A674" t="s">
        <v>2295</v>
      </c>
      <c r="B674" t="s">
        <v>2296</v>
      </c>
      <c r="C674" t="s">
        <v>2296</v>
      </c>
      <c r="D674" s="6">
        <v>150</v>
      </c>
      <c r="E674" s="6" t="str">
        <f t="shared" si="60"/>
        <v>Long</v>
      </c>
      <c r="F674" s="4">
        <f t="shared" si="61"/>
        <v>2.5</v>
      </c>
      <c r="G674" s="8" t="s">
        <v>190</v>
      </c>
      <c r="H674" t="s">
        <v>10895</v>
      </c>
      <c r="I674" t="s">
        <v>10890</v>
      </c>
      <c r="J674">
        <v>7.5</v>
      </c>
      <c r="K674" t="str">
        <f t="shared" si="62"/>
        <v>Good</v>
      </c>
      <c r="L674" s="10">
        <v>287503</v>
      </c>
      <c r="M674" s="10">
        <v>90000000</v>
      </c>
      <c r="N674" s="10">
        <v>171120329</v>
      </c>
      <c r="O674" s="6">
        <f t="shared" si="63"/>
        <v>81120329</v>
      </c>
      <c r="P674" s="10" t="str" cm="1">
        <f t="array" ref="P674">_xlfn.IFS(O674&lt;=0,"Flop",O674&lt;10000000,"Hit",O674&lt;=100000000,"Superhit",O674&gt;100000000,"Blockbuster")</f>
        <v>Superhit</v>
      </c>
      <c r="Q674" t="s">
        <v>2297</v>
      </c>
      <c r="R674">
        <v>5</v>
      </c>
      <c r="S674" t="str">
        <f t="shared" si="64"/>
        <v xml:space="preserve">July </v>
      </c>
      <c r="T674" s="12" t="str">
        <f t="shared" si="65"/>
        <v xml:space="preserve"> 1997</v>
      </c>
      <c r="U674" s="8" t="str" cm="1">
        <f t="array" ref="U674">_xlfn.IFS(Q674&lt;1970,"Old is Gold",Q674&lt;=1980,"80's Movies",Q674&lt;=2000,"90's Movies",Q674&lt;=2020,"Mid Rang",Q674&gt;2020,"Latest")</f>
        <v>Latest</v>
      </c>
      <c r="V674" t="s">
        <v>669</v>
      </c>
    </row>
    <row r="675" spans="1:22" x14ac:dyDescent="0.3">
      <c r="A675" t="s">
        <v>2298</v>
      </c>
      <c r="B675" t="s">
        <v>2299</v>
      </c>
      <c r="C675" t="s">
        <v>2299</v>
      </c>
      <c r="D675" s="6">
        <v>105</v>
      </c>
      <c r="E675" s="6" t="str">
        <f t="shared" si="60"/>
        <v>Medium</v>
      </c>
      <c r="F675" s="4">
        <f t="shared" si="61"/>
        <v>1.75</v>
      </c>
      <c r="G675" s="8" t="s">
        <v>10891</v>
      </c>
      <c r="H675" t="s">
        <v>190</v>
      </c>
      <c r="I675" t="s">
        <v>5170</v>
      </c>
      <c r="J675">
        <v>7</v>
      </c>
      <c r="K675" t="str">
        <f t="shared" si="62"/>
        <v>Good</v>
      </c>
      <c r="L675" s="10">
        <v>102797</v>
      </c>
      <c r="M675" s="10">
        <v>15000000</v>
      </c>
      <c r="N675" s="10">
        <v>44862187</v>
      </c>
      <c r="O675" s="6">
        <f t="shared" si="63"/>
        <v>29862187</v>
      </c>
      <c r="P675" s="10" t="str" cm="1">
        <f t="array" ref="P675">_xlfn.IFS(O675&lt;=0,"Flop",O675&lt;10000000,"Hit",O675&lt;=100000000,"Superhit",O675&gt;100000000,"Blockbuster")</f>
        <v>Superhit</v>
      </c>
      <c r="Q675" t="s">
        <v>2300</v>
      </c>
      <c r="R675">
        <v>6</v>
      </c>
      <c r="S675" t="str">
        <f t="shared" si="64"/>
        <v xml:space="preserve">August </v>
      </c>
      <c r="T675" s="12" t="str">
        <f t="shared" si="65"/>
        <v xml:space="preserve"> 1997</v>
      </c>
      <c r="U675" s="8" t="str" cm="1">
        <f t="array" ref="U675">_xlfn.IFS(Q675&lt;1970,"Old is Gold",Q675&lt;=1980,"80's Movies",Q675&lt;=2000,"90's Movies",Q675&lt;=2020,"Mid Rang",Q675&gt;2020,"Latest")</f>
        <v>Latest</v>
      </c>
      <c r="V675" t="s">
        <v>13</v>
      </c>
    </row>
    <row r="676" spans="1:22" x14ac:dyDescent="0.3">
      <c r="A676" t="s">
        <v>2301</v>
      </c>
      <c r="B676" t="s">
        <v>2302</v>
      </c>
      <c r="C676" t="s">
        <v>2302</v>
      </c>
      <c r="D676" s="6">
        <v>108</v>
      </c>
      <c r="E676" s="6" t="str">
        <f t="shared" si="60"/>
        <v>Medium</v>
      </c>
      <c r="F676" s="4">
        <f t="shared" si="61"/>
        <v>1.8</v>
      </c>
      <c r="G676" s="8" t="s">
        <v>7406</v>
      </c>
      <c r="H676" t="s">
        <v>10887</v>
      </c>
      <c r="I676" t="s">
        <v>5170</v>
      </c>
      <c r="J676">
        <v>6</v>
      </c>
      <c r="K676" t="str">
        <f t="shared" si="62"/>
        <v>Average</v>
      </c>
      <c r="L676" s="10">
        <v>96265</v>
      </c>
      <c r="M676" s="10">
        <v>116000000</v>
      </c>
      <c r="N676" s="10">
        <v>178127760</v>
      </c>
      <c r="O676" s="6">
        <f t="shared" si="63"/>
        <v>62127760</v>
      </c>
      <c r="P676" s="10" t="str" cm="1">
        <f t="array" ref="P676">_xlfn.IFS(O676&lt;=0,"Flop",O676&lt;10000000,"Hit",O676&lt;=100000000,"Superhit",O676&gt;100000000,"Blockbuster")</f>
        <v>Superhit</v>
      </c>
      <c r="Q676">
        <v>1997</v>
      </c>
      <c r="S676" t="e">
        <f t="shared" si="64"/>
        <v>#VALUE!</v>
      </c>
      <c r="T676" s="12" t="str">
        <f t="shared" si="65"/>
        <v>1997</v>
      </c>
      <c r="U676" s="8" t="str" cm="1">
        <f t="array" ref="U676">_xlfn.IFS(Q676&lt;1970,"Old is Gold",Q676&lt;=1980,"80's Movies",Q676&lt;=2000,"90's Movies",Q676&lt;=2020,"Mid Rang",Q676&gt;2020,"Latest")</f>
        <v>90's Movies</v>
      </c>
      <c r="V676" t="s">
        <v>1018</v>
      </c>
    </row>
    <row r="677" spans="1:22" x14ac:dyDescent="0.3">
      <c r="A677" t="s">
        <v>2303</v>
      </c>
      <c r="B677" t="s">
        <v>2304</v>
      </c>
      <c r="C677" t="s">
        <v>2304</v>
      </c>
      <c r="D677" s="6">
        <v>100</v>
      </c>
      <c r="E677" s="6" t="str">
        <f t="shared" si="60"/>
        <v>Medium</v>
      </c>
      <c r="F677" s="4">
        <f t="shared" si="61"/>
        <v>1.6666666666666667</v>
      </c>
      <c r="G677" s="8" t="s">
        <v>10885</v>
      </c>
      <c r="H677" t="s">
        <v>10895</v>
      </c>
      <c r="I677" t="s">
        <v>10890</v>
      </c>
      <c r="J677">
        <v>7.6</v>
      </c>
      <c r="K677" t="str">
        <f t="shared" si="62"/>
        <v>Good</v>
      </c>
      <c r="L677" s="10">
        <v>208972</v>
      </c>
      <c r="M677" s="10">
        <v>27000000</v>
      </c>
      <c r="N677" s="10">
        <v>27200316</v>
      </c>
      <c r="O677" s="6">
        <f t="shared" si="63"/>
        <v>200316</v>
      </c>
      <c r="P677" s="10" t="str" cm="1">
        <f t="array" ref="P677">_xlfn.IFS(O677&lt;=0,"Flop",O677&lt;10000000,"Hit",O677&lt;=100000000,"Superhit",O677&gt;100000000,"Blockbuster")</f>
        <v>Hit</v>
      </c>
      <c r="Q677" t="s">
        <v>2305</v>
      </c>
      <c r="R677">
        <v>25</v>
      </c>
      <c r="S677" t="str">
        <f t="shared" si="64"/>
        <v xml:space="preserve">February </v>
      </c>
      <c r="T677" s="12" t="str">
        <f t="shared" si="65"/>
        <v xml:space="preserve"> 1998</v>
      </c>
      <c r="U677" s="8" t="str" cm="1">
        <f t="array" ref="U677">_xlfn.IFS(Q677&lt;1970,"Old is Gold",Q677&lt;=1980,"80's Movies",Q677&lt;=2000,"90's Movies",Q677&lt;=2020,"Mid Rang",Q677&gt;2020,"Latest")</f>
        <v>Latest</v>
      </c>
      <c r="V677" t="s">
        <v>1742</v>
      </c>
    </row>
    <row r="678" spans="1:22" x14ac:dyDescent="0.3">
      <c r="A678" t="s">
        <v>2306</v>
      </c>
      <c r="B678" t="s">
        <v>2307</v>
      </c>
      <c r="C678" t="s">
        <v>2307</v>
      </c>
      <c r="D678" s="6">
        <v>144</v>
      </c>
      <c r="E678" s="6" t="str">
        <f t="shared" si="60"/>
        <v>Long</v>
      </c>
      <c r="F678" s="4">
        <f t="shared" si="61"/>
        <v>2.4</v>
      </c>
      <c r="G678" s="8" t="s">
        <v>190</v>
      </c>
      <c r="H678" t="s">
        <v>10885</v>
      </c>
      <c r="I678" t="s">
        <v>10895</v>
      </c>
      <c r="J678">
        <v>7.5</v>
      </c>
      <c r="K678" t="str">
        <f t="shared" si="62"/>
        <v>Good</v>
      </c>
      <c r="L678" s="10">
        <v>393396</v>
      </c>
      <c r="M678" s="10">
        <v>57000000</v>
      </c>
      <c r="N678" s="10">
        <v>152944660</v>
      </c>
      <c r="O678" s="6">
        <f t="shared" si="63"/>
        <v>95944660</v>
      </c>
      <c r="P678" s="10" t="str" cm="1">
        <f t="array" ref="P678">_xlfn.IFS(O678&lt;=0,"Flop",O678&lt;10000000,"Hit",O678&lt;=100000000,"Superhit",O678&gt;100000000,"Blockbuster")</f>
        <v>Superhit</v>
      </c>
      <c r="Q678" t="s">
        <v>2308</v>
      </c>
      <c r="R678">
        <v>13</v>
      </c>
      <c r="S678" t="str">
        <f t="shared" si="64"/>
        <v xml:space="preserve">October </v>
      </c>
      <c r="T678" s="12" t="str">
        <f t="shared" si="65"/>
        <v xml:space="preserve"> 1997</v>
      </c>
      <c r="U678" s="8" t="str" cm="1">
        <f t="array" ref="U678">_xlfn.IFS(Q678&lt;1970,"Old is Gold",Q678&lt;=1980,"80's Movies",Q678&lt;=2000,"90's Movies",Q678&lt;=2020,"Mid Rang",Q678&gt;2020,"Latest")</f>
        <v>Latest</v>
      </c>
      <c r="V678" t="s">
        <v>501</v>
      </c>
    </row>
    <row r="679" spans="1:22" x14ac:dyDescent="0.3">
      <c r="A679" t="s">
        <v>2309</v>
      </c>
      <c r="B679" t="s">
        <v>2310</v>
      </c>
      <c r="C679" t="s">
        <v>2310</v>
      </c>
      <c r="D679" s="6">
        <v>111</v>
      </c>
      <c r="E679" s="6" t="str">
        <f t="shared" si="60"/>
        <v>Medium</v>
      </c>
      <c r="F679" s="4">
        <f t="shared" si="61"/>
        <v>1.85</v>
      </c>
      <c r="G679" s="8" t="s">
        <v>7406</v>
      </c>
      <c r="H679" t="s">
        <v>10891</v>
      </c>
      <c r="I679" t="s">
        <v>190</v>
      </c>
      <c r="J679">
        <v>6.2</v>
      </c>
      <c r="K679" t="str">
        <f t="shared" si="62"/>
        <v>Average</v>
      </c>
      <c r="L679" s="10">
        <v>70197</v>
      </c>
      <c r="M679" s="10">
        <v>90000000</v>
      </c>
      <c r="N679" s="10">
        <v>140807547</v>
      </c>
      <c r="O679" s="6">
        <f t="shared" si="63"/>
        <v>50807547</v>
      </c>
      <c r="P679" s="10" t="str" cm="1">
        <f t="array" ref="P679">_xlfn.IFS(O679&lt;=0,"Flop",O679&lt;10000000,"Hit",O679&lt;=100000000,"Superhit",O679&gt;100000000,"Blockbuster")</f>
        <v>Superhit</v>
      </c>
      <c r="Q679" t="s">
        <v>2311</v>
      </c>
      <c r="R679">
        <v>13</v>
      </c>
      <c r="S679" t="str">
        <f t="shared" si="64"/>
        <v xml:space="preserve">March </v>
      </c>
      <c r="T679" s="12" t="str">
        <f t="shared" si="65"/>
        <v xml:space="preserve"> 1997</v>
      </c>
      <c r="U679" s="8" t="str" cm="1">
        <f t="array" ref="U679">_xlfn.IFS(Q679&lt;1970,"Old is Gold",Q679&lt;=1980,"80's Movies",Q679&lt;=2000,"90's Movies",Q679&lt;=2020,"Mid Rang",Q679&gt;2020,"Latest")</f>
        <v>Latest</v>
      </c>
      <c r="V679" t="s">
        <v>204</v>
      </c>
    </row>
    <row r="680" spans="1:22" x14ac:dyDescent="0.3">
      <c r="A680" t="s">
        <v>2312</v>
      </c>
      <c r="B680" t="s">
        <v>2313</v>
      </c>
      <c r="C680" t="s">
        <v>2313</v>
      </c>
      <c r="D680" s="6">
        <v>85</v>
      </c>
      <c r="E680" s="6" t="str">
        <f t="shared" si="60"/>
        <v>Short</v>
      </c>
      <c r="F680" s="4">
        <f t="shared" si="61"/>
        <v>1.4166666666666667</v>
      </c>
      <c r="G680" s="8" t="s">
        <v>172</v>
      </c>
      <c r="H680" t="s">
        <v>10892</v>
      </c>
      <c r="I680" t="s">
        <v>10885</v>
      </c>
      <c r="J680">
        <v>5.4</v>
      </c>
      <c r="K680" t="str">
        <f t="shared" si="62"/>
        <v>Poor</v>
      </c>
      <c r="L680" s="10">
        <v>100687</v>
      </c>
      <c r="M680" s="10">
        <v>71500000</v>
      </c>
      <c r="N680" s="10">
        <v>294456605</v>
      </c>
      <c r="O680" s="6">
        <f t="shared" si="63"/>
        <v>222956605</v>
      </c>
      <c r="P680" s="10" t="str" cm="1">
        <f t="array" ref="P680">_xlfn.IFS(O680&lt;=0,"Flop",O680&lt;10000000,"Hit",O680&lt;=100000000,"Superhit",O680&gt;100000000,"Blockbuster")</f>
        <v>Blockbuster</v>
      </c>
      <c r="Q680" t="s">
        <v>2314</v>
      </c>
      <c r="R680">
        <v>13</v>
      </c>
      <c r="S680" t="str">
        <f t="shared" si="64"/>
        <v xml:space="preserve">June </v>
      </c>
      <c r="T680" s="12" t="str">
        <f t="shared" si="65"/>
        <v xml:space="preserve"> 1998</v>
      </c>
      <c r="U680" s="8" t="str" cm="1">
        <f t="array" ref="U680">_xlfn.IFS(Q680&lt;1970,"Old is Gold",Q680&lt;=1980,"80's Movies",Q680&lt;=2000,"90's Movies",Q680&lt;=2020,"Mid Rang",Q680&gt;2020,"Latest")</f>
        <v>Latest</v>
      </c>
      <c r="V680" t="s">
        <v>2315</v>
      </c>
    </row>
    <row r="681" spans="1:22" x14ac:dyDescent="0.3">
      <c r="A681" t="s">
        <v>2316</v>
      </c>
      <c r="B681" t="s">
        <v>2317</v>
      </c>
      <c r="C681" t="s">
        <v>2317</v>
      </c>
      <c r="D681" s="6">
        <v>127</v>
      </c>
      <c r="E681" s="6" t="str">
        <f t="shared" si="60"/>
        <v>Long</v>
      </c>
      <c r="F681" s="4">
        <f t="shared" si="61"/>
        <v>2.1166666666666667</v>
      </c>
      <c r="G681" s="8" t="s">
        <v>10889</v>
      </c>
      <c r="H681" t="s">
        <v>10891</v>
      </c>
      <c r="I681" t="s">
        <v>190</v>
      </c>
      <c r="J681">
        <v>7.7</v>
      </c>
      <c r="K681" t="str">
        <f t="shared" si="62"/>
        <v>Good</v>
      </c>
      <c r="L681" s="10">
        <v>324583</v>
      </c>
      <c r="M681" s="10">
        <v>35000000</v>
      </c>
      <c r="N681" s="10">
        <v>124909762</v>
      </c>
      <c r="O681" s="6">
        <f t="shared" si="63"/>
        <v>89909762</v>
      </c>
      <c r="P681" s="10" t="str" cm="1">
        <f t="array" ref="P681">_xlfn.IFS(O681&lt;=0,"Flop",O681&lt;10000000,"Hit",O681&lt;=100000000,"Superhit",O681&gt;100000000,"Blockbuster")</f>
        <v>Superhit</v>
      </c>
      <c r="Q681" t="s">
        <v>2318</v>
      </c>
      <c r="R681">
        <v>24</v>
      </c>
      <c r="S681" t="str">
        <f t="shared" si="64"/>
        <v xml:space="preserve">February </v>
      </c>
      <c r="T681" s="12" t="str">
        <f t="shared" si="65"/>
        <v xml:space="preserve"> 1997</v>
      </c>
      <c r="U681" s="8" t="str" cm="1">
        <f t="array" ref="U681">_xlfn.IFS(Q681&lt;1970,"Old is Gold",Q681&lt;=1980,"80's Movies",Q681&lt;=2000,"90's Movies",Q681&lt;=2020,"Mid Rang",Q681&gt;2020,"Latest")</f>
        <v>Latest</v>
      </c>
      <c r="V681" t="s">
        <v>1762</v>
      </c>
    </row>
    <row r="682" spans="1:22" x14ac:dyDescent="0.3">
      <c r="A682" t="s">
        <v>2319</v>
      </c>
      <c r="B682" t="s">
        <v>2320</v>
      </c>
      <c r="C682" t="s">
        <v>2320</v>
      </c>
      <c r="D682" s="6">
        <v>117</v>
      </c>
      <c r="E682" s="6" t="str">
        <f t="shared" si="60"/>
        <v>Medium</v>
      </c>
      <c r="F682" s="4">
        <f t="shared" si="61"/>
        <v>1.95</v>
      </c>
      <c r="G682" s="8" t="s">
        <v>7406</v>
      </c>
      <c r="H682" t="s">
        <v>10887</v>
      </c>
      <c r="I682" t="s">
        <v>190</v>
      </c>
      <c r="J682">
        <v>6.9</v>
      </c>
      <c r="K682" t="str">
        <f t="shared" si="62"/>
        <v>Average</v>
      </c>
      <c r="L682" s="10">
        <v>77542</v>
      </c>
      <c r="M682" s="10">
        <v>30000000</v>
      </c>
      <c r="N682" s="10">
        <v>43312294</v>
      </c>
      <c r="O682" s="6">
        <f t="shared" si="63"/>
        <v>13312294</v>
      </c>
      <c r="P682" s="10" t="str" cm="1">
        <f t="array" ref="P682">_xlfn.IFS(O682&lt;=0,"Flop",O682&lt;10000000,"Hit",O682&lt;=100000000,"Superhit",O682&gt;100000000,"Blockbuster")</f>
        <v>Superhit</v>
      </c>
      <c r="Q682" t="s">
        <v>2321</v>
      </c>
      <c r="R682">
        <v>6</v>
      </c>
      <c r="S682" t="str">
        <f t="shared" si="64"/>
        <v xml:space="preserve">September </v>
      </c>
      <c r="T682" s="12" t="str">
        <f t="shared" si="65"/>
        <v xml:space="preserve"> 1997</v>
      </c>
      <c r="U682" s="8" t="str" cm="1">
        <f t="array" ref="U682">_xlfn.IFS(Q682&lt;1970,"Old is Gold",Q682&lt;=1980,"80's Movies",Q682&lt;=2000,"90's Movies",Q682&lt;=2020,"Mid Rang",Q682&gt;2020,"Latest")</f>
        <v>Latest</v>
      </c>
      <c r="V682" t="s">
        <v>2322</v>
      </c>
    </row>
    <row r="683" spans="1:22" x14ac:dyDescent="0.3">
      <c r="A683" t="s">
        <v>2323</v>
      </c>
      <c r="B683" t="s">
        <v>2324</v>
      </c>
      <c r="C683" t="s">
        <v>2324</v>
      </c>
      <c r="D683" s="6">
        <v>96</v>
      </c>
      <c r="E683" s="6" t="str">
        <f t="shared" si="60"/>
        <v>Medium</v>
      </c>
      <c r="F683" s="4">
        <f t="shared" si="61"/>
        <v>1.6</v>
      </c>
      <c r="G683" s="8" t="s">
        <v>105</v>
      </c>
      <c r="H683" t="s">
        <v>10890</v>
      </c>
      <c r="I683" t="s">
        <v>5170</v>
      </c>
      <c r="J683">
        <v>6.6</v>
      </c>
      <c r="K683" t="str">
        <f t="shared" si="62"/>
        <v>Average</v>
      </c>
      <c r="L683" s="10">
        <v>192700</v>
      </c>
      <c r="M683" s="10">
        <v>60000000</v>
      </c>
      <c r="N683" s="10">
        <v>26673829</v>
      </c>
      <c r="O683" s="6">
        <f t="shared" si="63"/>
        <v>-33326171</v>
      </c>
      <c r="P683" s="10" t="str" cm="1">
        <f t="array" ref="P683">_xlfn.IFS(O683&lt;=0,"Flop",O683&lt;10000000,"Hit",O683&lt;=100000000,"Superhit",O683&gt;100000000,"Blockbuster")</f>
        <v>Flop</v>
      </c>
      <c r="Q683" t="s">
        <v>2325</v>
      </c>
      <c r="R683">
        <v>15</v>
      </c>
      <c r="S683" t="str">
        <f t="shared" si="64"/>
        <v xml:space="preserve">August </v>
      </c>
      <c r="T683" s="12" t="str">
        <f t="shared" si="65"/>
        <v xml:space="preserve"> 1997</v>
      </c>
      <c r="U683" s="8" t="str" cm="1">
        <f t="array" ref="U683">_xlfn.IFS(Q683&lt;1970,"Old is Gold",Q683&lt;=1980,"80's Movies",Q683&lt;=2000,"90's Movies",Q683&lt;=2020,"Mid Rang",Q683&gt;2020,"Latest")</f>
        <v>Latest</v>
      </c>
      <c r="V683" t="s">
        <v>2001</v>
      </c>
    </row>
    <row r="684" spans="1:22" x14ac:dyDescent="0.3">
      <c r="A684" t="s">
        <v>2326</v>
      </c>
      <c r="B684" t="s">
        <v>2327</v>
      </c>
      <c r="C684" t="s">
        <v>2327</v>
      </c>
      <c r="D684" s="6">
        <v>138</v>
      </c>
      <c r="E684" s="6" t="str">
        <f t="shared" si="60"/>
        <v>Long</v>
      </c>
      <c r="F684" s="4">
        <f t="shared" si="61"/>
        <v>2.2999999999999998</v>
      </c>
      <c r="G684" s="8" t="s">
        <v>7406</v>
      </c>
      <c r="H684" t="s">
        <v>10891</v>
      </c>
      <c r="I684" t="s">
        <v>10890</v>
      </c>
      <c r="J684">
        <v>7.3</v>
      </c>
      <c r="K684" t="str">
        <f t="shared" si="62"/>
        <v>Good</v>
      </c>
      <c r="L684" s="10">
        <v>393548</v>
      </c>
      <c r="M684" s="10">
        <v>80000000</v>
      </c>
      <c r="N684" s="10">
        <v>245676146</v>
      </c>
      <c r="O684" s="6">
        <f t="shared" si="63"/>
        <v>165676146</v>
      </c>
      <c r="P684" s="10" t="str" cm="1">
        <f t="array" ref="P684">_xlfn.IFS(O684&lt;=0,"Flop",O684&lt;10000000,"Hit",O684&lt;=100000000,"Superhit",O684&gt;100000000,"Blockbuster")</f>
        <v>Blockbuster</v>
      </c>
      <c r="Q684" t="s">
        <v>2328</v>
      </c>
      <c r="R684">
        <v>19</v>
      </c>
      <c r="S684" t="str">
        <f t="shared" si="64"/>
        <v xml:space="preserve">June </v>
      </c>
      <c r="T684" s="12" t="str">
        <f t="shared" si="65"/>
        <v xml:space="preserve"> 1997</v>
      </c>
      <c r="U684" s="8" t="str" cm="1">
        <f t="array" ref="U684">_xlfn.IFS(Q684&lt;1970,"Old is Gold",Q684&lt;=1980,"80's Movies",Q684&lt;=2000,"90's Movies",Q684&lt;=2020,"Mid Rang",Q684&gt;2020,"Latest")</f>
        <v>Latest</v>
      </c>
      <c r="V684" t="s">
        <v>1494</v>
      </c>
    </row>
    <row r="685" spans="1:22" x14ac:dyDescent="0.3">
      <c r="A685" t="s">
        <v>2329</v>
      </c>
      <c r="B685" t="s">
        <v>2330</v>
      </c>
      <c r="C685" t="s">
        <v>2330</v>
      </c>
      <c r="D685" s="6">
        <v>126</v>
      </c>
      <c r="E685" s="6" t="str">
        <f t="shared" si="60"/>
        <v>Long</v>
      </c>
      <c r="F685" s="4">
        <f t="shared" si="61"/>
        <v>2.1</v>
      </c>
      <c r="G685" s="8" t="s">
        <v>7406</v>
      </c>
      <c r="H685" t="s">
        <v>10887</v>
      </c>
      <c r="I685" t="s">
        <v>10890</v>
      </c>
      <c r="J685">
        <v>7.6</v>
      </c>
      <c r="K685" t="str">
        <f t="shared" si="62"/>
        <v>Good</v>
      </c>
      <c r="L685" s="10">
        <v>494861</v>
      </c>
      <c r="M685" s="10">
        <v>93000000</v>
      </c>
      <c r="N685" s="10">
        <v>263920180</v>
      </c>
      <c r="O685" s="6">
        <f t="shared" si="63"/>
        <v>170920180</v>
      </c>
      <c r="P685" s="10" t="str" cm="1">
        <f t="array" ref="P685">_xlfn.IFS(O685&lt;=0,"Flop",O685&lt;10000000,"Hit",O685&lt;=100000000,"Superhit",O685&gt;100000000,"Blockbuster")</f>
        <v>Blockbuster</v>
      </c>
      <c r="Q685" t="s">
        <v>2331</v>
      </c>
      <c r="R685">
        <v>7</v>
      </c>
      <c r="S685" t="str">
        <f t="shared" si="64"/>
        <v xml:space="preserve">May </v>
      </c>
      <c r="T685" s="12" t="str">
        <f t="shared" si="65"/>
        <v xml:space="preserve"> 1997</v>
      </c>
      <c r="U685" s="8" t="str" cm="1">
        <f t="array" ref="U685">_xlfn.IFS(Q685&lt;1970,"Old is Gold",Q685&lt;=1980,"80's Movies",Q685&lt;=2000,"90's Movies",Q685&lt;=2020,"Mid Rang",Q685&gt;2020,"Latest")</f>
        <v>Latest</v>
      </c>
      <c r="V685" t="s">
        <v>2332</v>
      </c>
    </row>
    <row r="686" spans="1:22" x14ac:dyDescent="0.3">
      <c r="A686" t="s">
        <v>2333</v>
      </c>
      <c r="B686" t="s">
        <v>2334</v>
      </c>
      <c r="C686" t="s">
        <v>2334</v>
      </c>
      <c r="D686" s="6">
        <v>93</v>
      </c>
      <c r="E686" s="6" t="str">
        <f t="shared" si="60"/>
        <v>Medium</v>
      </c>
      <c r="F686" s="4">
        <f t="shared" si="61"/>
        <v>1.55</v>
      </c>
      <c r="G686" s="8" t="s">
        <v>172</v>
      </c>
      <c r="H686" t="s">
        <v>10892</v>
      </c>
      <c r="I686" t="s">
        <v>10890</v>
      </c>
      <c r="J686">
        <v>5.3</v>
      </c>
      <c r="K686" t="str">
        <f t="shared" si="62"/>
        <v>Poor</v>
      </c>
      <c r="L686" s="10">
        <v>93299</v>
      </c>
      <c r="M686" s="10">
        <v>80000000</v>
      </c>
      <c r="N686" s="10">
        <v>177977226</v>
      </c>
      <c r="O686" s="6">
        <f t="shared" si="63"/>
        <v>97977226</v>
      </c>
      <c r="P686" s="10" t="str" cm="1">
        <f t="array" ref="P686">_xlfn.IFS(O686&lt;=0,"Flop",O686&lt;10000000,"Hit",O686&lt;=100000000,"Superhit",O686&gt;100000000,"Blockbuster")</f>
        <v>Superhit</v>
      </c>
      <c r="Q686" t="s">
        <v>2335</v>
      </c>
      <c r="R686">
        <v>16</v>
      </c>
      <c r="S686" t="str">
        <f t="shared" si="64"/>
        <v xml:space="preserve">November </v>
      </c>
      <c r="T686" s="12" t="str">
        <f t="shared" si="65"/>
        <v xml:space="preserve"> 1997</v>
      </c>
      <c r="U686" s="8" t="str" cm="1">
        <f t="array" ref="U686">_xlfn.IFS(Q686&lt;1970,"Old is Gold",Q686&lt;=1980,"80's Movies",Q686&lt;=2000,"90's Movies",Q686&lt;=2020,"Mid Rang",Q686&gt;2020,"Latest")</f>
        <v>Latest</v>
      </c>
      <c r="V686" t="s">
        <v>2336</v>
      </c>
    </row>
    <row r="687" spans="1:22" x14ac:dyDescent="0.3">
      <c r="A687" t="s">
        <v>2337</v>
      </c>
      <c r="B687" t="s">
        <v>2338</v>
      </c>
      <c r="C687" t="s">
        <v>2338</v>
      </c>
      <c r="D687" s="6">
        <v>91</v>
      </c>
      <c r="E687" s="6" t="str">
        <f t="shared" si="60"/>
        <v>Medium</v>
      </c>
      <c r="F687" s="4">
        <f t="shared" si="61"/>
        <v>1.5166666666666666</v>
      </c>
      <c r="G687" s="8" t="s">
        <v>172</v>
      </c>
      <c r="H687" t="s">
        <v>190</v>
      </c>
      <c r="I687" t="s">
        <v>10899</v>
      </c>
      <c r="J687">
        <v>7.2</v>
      </c>
      <c r="K687" t="str">
        <f t="shared" si="62"/>
        <v>Good</v>
      </c>
      <c r="L687" s="10">
        <v>112303</v>
      </c>
      <c r="M687" s="10">
        <v>3500000</v>
      </c>
      <c r="N687" s="10">
        <v>257938649</v>
      </c>
      <c r="O687" s="6">
        <f t="shared" si="63"/>
        <v>254438649</v>
      </c>
      <c r="P687" s="10" t="str" cm="1">
        <f t="array" ref="P687">_xlfn.IFS(O687&lt;=0,"Flop",O687&lt;10000000,"Hit",O687&lt;=100000000,"Superhit",O687&gt;100000000,"Blockbuster")</f>
        <v>Blockbuster</v>
      </c>
      <c r="Q687" t="s">
        <v>2339</v>
      </c>
      <c r="R687">
        <v>13</v>
      </c>
      <c r="S687" t="str">
        <f t="shared" si="64"/>
        <v xml:space="preserve">August </v>
      </c>
      <c r="T687" s="12" t="str">
        <f t="shared" si="65"/>
        <v xml:space="preserve"> 1997</v>
      </c>
      <c r="U687" s="8" t="str" cm="1">
        <f t="array" ref="U687">_xlfn.IFS(Q687&lt;1970,"Old is Gold",Q687&lt;=1980,"80's Movies",Q687&lt;=2000,"90's Movies",Q687&lt;=2020,"Mid Rang",Q687&gt;2020,"Latest")</f>
        <v>Latest</v>
      </c>
      <c r="V687" t="s">
        <v>2340</v>
      </c>
    </row>
    <row r="688" spans="1:22" x14ac:dyDescent="0.3">
      <c r="A688" t="s">
        <v>2341</v>
      </c>
      <c r="B688" t="s">
        <v>2342</v>
      </c>
      <c r="C688" t="s">
        <v>2342</v>
      </c>
      <c r="D688" s="6">
        <v>125</v>
      </c>
      <c r="E688" s="6" t="str">
        <f t="shared" si="60"/>
        <v>Long</v>
      </c>
      <c r="F688" s="4">
        <f t="shared" si="61"/>
        <v>2.0833333333333335</v>
      </c>
      <c r="G688" s="8" t="s">
        <v>7406</v>
      </c>
      <c r="H688" t="s">
        <v>190</v>
      </c>
      <c r="I688" t="s">
        <v>5878</v>
      </c>
      <c r="J688">
        <v>6</v>
      </c>
      <c r="K688" t="str">
        <f t="shared" si="62"/>
        <v>Average</v>
      </c>
      <c r="L688" s="10">
        <v>85390</v>
      </c>
      <c r="M688" s="10">
        <v>50000000</v>
      </c>
      <c r="N688" s="10">
        <v>48169156</v>
      </c>
      <c r="O688" s="6">
        <f t="shared" si="63"/>
        <v>-1830844</v>
      </c>
      <c r="P688" s="10" t="str" cm="1">
        <f t="array" ref="P688">_xlfn.IFS(O688&lt;=0,"Flop",O688&lt;10000000,"Hit",O688&lt;=100000000,"Superhit",O688&gt;100000000,"Blockbuster")</f>
        <v>Flop</v>
      </c>
      <c r="Q688" t="s">
        <v>2343</v>
      </c>
      <c r="R688">
        <v>22</v>
      </c>
      <c r="S688" t="str">
        <f t="shared" si="64"/>
        <v xml:space="preserve">August </v>
      </c>
      <c r="T688" s="12" t="str">
        <f t="shared" si="65"/>
        <v xml:space="preserve"> 1997</v>
      </c>
      <c r="U688" s="8" t="str" cm="1">
        <f t="array" ref="U688">_xlfn.IFS(Q688&lt;1970,"Old is Gold",Q688&lt;=1980,"80's Movies",Q688&lt;=2000,"90's Movies",Q688&lt;=2020,"Mid Rang",Q688&gt;2020,"Latest")</f>
        <v>Latest</v>
      </c>
      <c r="V688" t="s">
        <v>312</v>
      </c>
    </row>
    <row r="689" spans="1:22" x14ac:dyDescent="0.3">
      <c r="A689" t="s">
        <v>2344</v>
      </c>
      <c r="B689" t="s">
        <v>2345</v>
      </c>
      <c r="C689" t="s">
        <v>2345</v>
      </c>
      <c r="D689" s="6">
        <v>129</v>
      </c>
      <c r="E689" s="6" t="str">
        <f t="shared" si="60"/>
        <v>Long</v>
      </c>
      <c r="F689" s="4">
        <f t="shared" si="61"/>
        <v>2.15</v>
      </c>
      <c r="G689" s="8" t="s">
        <v>190</v>
      </c>
      <c r="H689" t="s">
        <v>10895</v>
      </c>
      <c r="I689" t="s">
        <v>5170</v>
      </c>
      <c r="J689">
        <v>7.7</v>
      </c>
      <c r="K689" t="str">
        <f t="shared" si="62"/>
        <v>Good</v>
      </c>
      <c r="L689" s="10">
        <v>418540</v>
      </c>
      <c r="M689" s="10">
        <v>50000000</v>
      </c>
      <c r="N689" s="10">
        <v>109423648</v>
      </c>
      <c r="O689" s="6">
        <f t="shared" si="63"/>
        <v>59423648</v>
      </c>
      <c r="P689" s="10" t="str" cm="1">
        <f t="array" ref="P689">_xlfn.IFS(O689&lt;=0,"Flop",O689&lt;10000000,"Hit",O689&lt;=100000000,"Superhit",O689&gt;100000000,"Blockbuster")</f>
        <v>Superhit</v>
      </c>
      <c r="Q689" t="s">
        <v>2346</v>
      </c>
      <c r="R689">
        <v>3</v>
      </c>
      <c r="S689" t="str">
        <f t="shared" si="64"/>
        <v xml:space="preserve">September </v>
      </c>
      <c r="T689" s="12" t="str">
        <f t="shared" si="65"/>
        <v xml:space="preserve"> 1997</v>
      </c>
      <c r="U689" s="8" t="str" cm="1">
        <f t="array" ref="U689">_xlfn.IFS(Q689&lt;1970,"Old is Gold",Q689&lt;=1980,"80's Movies",Q689&lt;=2000,"90's Movies",Q689&lt;=2020,"Mid Rang",Q689&gt;2020,"Latest")</f>
        <v>Latest</v>
      </c>
      <c r="V689" t="s">
        <v>1449</v>
      </c>
    </row>
    <row r="690" spans="1:22" x14ac:dyDescent="0.3">
      <c r="A690" t="s">
        <v>2347</v>
      </c>
      <c r="B690" t="s">
        <v>2348</v>
      </c>
      <c r="C690" t="s">
        <v>2349</v>
      </c>
      <c r="D690" s="6">
        <v>106</v>
      </c>
      <c r="E690" s="6" t="str">
        <f t="shared" si="60"/>
        <v>Medium</v>
      </c>
      <c r="F690" s="4">
        <f t="shared" si="61"/>
        <v>1.7666666666666666</v>
      </c>
      <c r="G690" s="8" t="s">
        <v>190</v>
      </c>
      <c r="H690" t="s">
        <v>10890</v>
      </c>
      <c r="I690" t="s">
        <v>5170</v>
      </c>
      <c r="J690">
        <v>7.7</v>
      </c>
      <c r="K690" t="str">
        <f t="shared" si="62"/>
        <v>Good</v>
      </c>
      <c r="L690" s="10">
        <v>317308</v>
      </c>
      <c r="M690" s="10">
        <v>36000000</v>
      </c>
      <c r="N690" s="10">
        <v>12532777</v>
      </c>
      <c r="O690" s="6">
        <f t="shared" si="63"/>
        <v>-23467223</v>
      </c>
      <c r="P690" s="10" t="str" cm="1">
        <f t="array" ref="P690">_xlfn.IFS(O690&lt;=0,"Flop",O690&lt;10000000,"Hit",O690&lt;=100000000,"Superhit",O690&gt;100000000,"Blockbuster")</f>
        <v>Flop</v>
      </c>
      <c r="Q690">
        <v>1997</v>
      </c>
      <c r="S690" t="e">
        <f t="shared" si="64"/>
        <v>#VALUE!</v>
      </c>
      <c r="T690" s="12" t="str">
        <f t="shared" si="65"/>
        <v>1997</v>
      </c>
      <c r="U690" s="8" t="str" cm="1">
        <f t="array" ref="U690">_xlfn.IFS(Q690&lt;1970,"Old is Gold",Q690&lt;=1980,"80's Movies",Q690&lt;=2000,"90's Movies",Q690&lt;=2020,"Mid Rang",Q690&gt;2020,"Latest")</f>
        <v>90's Movies</v>
      </c>
      <c r="V690" t="s">
        <v>2350</v>
      </c>
    </row>
    <row r="691" spans="1:22" x14ac:dyDescent="0.3">
      <c r="A691" t="s">
        <v>2351</v>
      </c>
      <c r="B691" t="s">
        <v>2352</v>
      </c>
      <c r="C691" t="s">
        <v>2352</v>
      </c>
      <c r="D691" s="6">
        <v>92</v>
      </c>
      <c r="E691" s="6" t="str">
        <f t="shared" si="60"/>
        <v>Medium</v>
      </c>
      <c r="F691" s="4">
        <f t="shared" si="61"/>
        <v>1.5333333333333334</v>
      </c>
      <c r="G691" s="8" t="s">
        <v>7406</v>
      </c>
      <c r="H691" t="s">
        <v>10887</v>
      </c>
      <c r="I691" t="s">
        <v>172</v>
      </c>
      <c r="J691">
        <v>5.5</v>
      </c>
      <c r="K691" t="str">
        <f t="shared" si="62"/>
        <v>Poor</v>
      </c>
      <c r="L691" s="10">
        <v>82989</v>
      </c>
      <c r="M691" s="10">
        <v>55000000</v>
      </c>
      <c r="N691" s="10">
        <v>174463257</v>
      </c>
      <c r="O691" s="6">
        <f t="shared" si="63"/>
        <v>119463257</v>
      </c>
      <c r="P691" s="10" t="str" cm="1">
        <f t="array" ref="P691">_xlfn.IFS(O691&lt;=0,"Flop",O691&lt;10000000,"Hit",O691&lt;=100000000,"Superhit",O691&gt;100000000,"Blockbuster")</f>
        <v>Blockbuster</v>
      </c>
      <c r="Q691" t="s">
        <v>2353</v>
      </c>
      <c r="R691">
        <v>16</v>
      </c>
      <c r="S691" t="str">
        <f t="shared" si="64"/>
        <v xml:space="preserve">July </v>
      </c>
      <c r="T691" s="12" t="str">
        <f t="shared" si="65"/>
        <v xml:space="preserve"> 1997</v>
      </c>
      <c r="U691" s="8" t="str" cm="1">
        <f t="array" ref="U691">_xlfn.IFS(Q691&lt;1970,"Old is Gold",Q691&lt;=1980,"80's Movies",Q691&lt;=2000,"90's Movies",Q691&lt;=2020,"Mid Rang",Q691&gt;2020,"Latest")</f>
        <v>Latest</v>
      </c>
      <c r="V691" t="s">
        <v>2354</v>
      </c>
    </row>
    <row r="692" spans="1:22" x14ac:dyDescent="0.3">
      <c r="A692" t="s">
        <v>2355</v>
      </c>
      <c r="B692" t="s">
        <v>2356</v>
      </c>
      <c r="C692" t="s">
        <v>2356</v>
      </c>
      <c r="D692" s="6">
        <v>126</v>
      </c>
      <c r="E692" s="6" t="str">
        <f t="shared" si="60"/>
        <v>Long</v>
      </c>
      <c r="F692" s="4">
        <f t="shared" si="61"/>
        <v>2.1</v>
      </c>
      <c r="G692" s="8" t="s">
        <v>190</v>
      </c>
      <c r="H692" t="s">
        <v>10886</v>
      </c>
      <c r="I692" t="s">
        <v>10899</v>
      </c>
      <c r="J692">
        <v>8.3000000000000007</v>
      </c>
      <c r="K692" t="str">
        <f t="shared" si="62"/>
        <v>Excellent</v>
      </c>
      <c r="L692" s="10">
        <v>1029539</v>
      </c>
      <c r="M692" s="10">
        <v>10000000</v>
      </c>
      <c r="N692" s="10">
        <v>225933435</v>
      </c>
      <c r="O692" s="6">
        <f t="shared" si="63"/>
        <v>215933435</v>
      </c>
      <c r="P692" s="10" t="str" cm="1">
        <f t="array" ref="P692">_xlfn.IFS(O692&lt;=0,"Flop",O692&lt;10000000,"Hit",O692&lt;=100000000,"Superhit",O692&gt;100000000,"Blockbuster")</f>
        <v>Blockbuster</v>
      </c>
      <c r="Q692" t="s">
        <v>2357</v>
      </c>
      <c r="R692">
        <v>2</v>
      </c>
      <c r="S692" t="str">
        <f t="shared" si="64"/>
        <v xml:space="preserve">December </v>
      </c>
      <c r="T692" s="12" t="str">
        <f t="shared" si="65"/>
        <v xml:space="preserve"> 1997</v>
      </c>
      <c r="U692" s="8" t="str" cm="1">
        <f t="array" ref="U692">_xlfn.IFS(Q692&lt;1970,"Old is Gold",Q692&lt;=1980,"80's Movies",Q692&lt;=2000,"90's Movies",Q692&lt;=2020,"Mid Rang",Q692&gt;2020,"Latest")</f>
        <v>Latest</v>
      </c>
      <c r="V692" t="s">
        <v>1400</v>
      </c>
    </row>
    <row r="693" spans="1:22" x14ac:dyDescent="0.3">
      <c r="A693" t="s">
        <v>2358</v>
      </c>
      <c r="B693" t="s">
        <v>2359</v>
      </c>
      <c r="C693" t="s">
        <v>2359</v>
      </c>
      <c r="D693" s="6">
        <v>111</v>
      </c>
      <c r="E693" s="6" t="str">
        <f t="shared" si="60"/>
        <v>Medium</v>
      </c>
      <c r="F693" s="4">
        <f t="shared" si="61"/>
        <v>1.85</v>
      </c>
      <c r="G693" s="8" t="s">
        <v>190</v>
      </c>
      <c r="H693" t="s">
        <v>10886</v>
      </c>
      <c r="I693" t="s">
        <v>10899</v>
      </c>
      <c r="J693">
        <v>6.8</v>
      </c>
      <c r="K693" t="str">
        <f t="shared" si="62"/>
        <v>Average</v>
      </c>
      <c r="L693" s="10">
        <v>56071</v>
      </c>
      <c r="M693" s="10">
        <v>25000000</v>
      </c>
      <c r="N693" s="10">
        <v>55494066</v>
      </c>
      <c r="O693" s="6">
        <f t="shared" si="63"/>
        <v>30494066</v>
      </c>
      <c r="P693" s="10" t="str" cm="1">
        <f t="array" ref="P693">_xlfn.IFS(O693&lt;=0,"Flop",O693&lt;10000000,"Hit",O693&lt;=100000000,"Superhit",O693&gt;100000000,"Blockbuster")</f>
        <v>Superhit</v>
      </c>
      <c r="Q693">
        <v>1998</v>
      </c>
      <c r="S693" t="e">
        <f t="shared" si="64"/>
        <v>#VALUE!</v>
      </c>
      <c r="T693" s="12" t="str">
        <f t="shared" si="65"/>
        <v>1998</v>
      </c>
      <c r="U693" s="8" t="str" cm="1">
        <f t="array" ref="U693">_xlfn.IFS(Q693&lt;1970,"Old is Gold",Q693&lt;=1980,"80's Movies",Q693&lt;=2000,"90's Movies",Q693&lt;=2020,"Mid Rang",Q693&gt;2020,"Latest")</f>
        <v>90's Movies</v>
      </c>
      <c r="V693" t="s">
        <v>2360</v>
      </c>
    </row>
    <row r="694" spans="1:22" x14ac:dyDescent="0.3">
      <c r="A694" t="s">
        <v>2361</v>
      </c>
      <c r="B694" t="s">
        <v>2362</v>
      </c>
      <c r="C694" t="s">
        <v>2362</v>
      </c>
      <c r="D694" s="6">
        <v>107</v>
      </c>
      <c r="E694" s="6" t="str">
        <f t="shared" si="60"/>
        <v>Medium</v>
      </c>
      <c r="F694" s="4">
        <f t="shared" si="61"/>
        <v>1.7833333333333334</v>
      </c>
      <c r="G694" s="8" t="s">
        <v>7406</v>
      </c>
      <c r="H694" t="s">
        <v>172</v>
      </c>
      <c r="I694" t="s">
        <v>10891</v>
      </c>
      <c r="J694">
        <v>7.3</v>
      </c>
      <c r="K694" t="str">
        <f t="shared" si="62"/>
        <v>Good</v>
      </c>
      <c r="L694" s="10">
        <v>98266</v>
      </c>
      <c r="M694" s="10">
        <v>15000000</v>
      </c>
      <c r="N694" s="10">
        <v>28084357</v>
      </c>
      <c r="O694" s="6">
        <f t="shared" si="63"/>
        <v>13084357</v>
      </c>
      <c r="P694" s="10" t="str" cm="1">
        <f t="array" ref="P694">_xlfn.IFS(O694&lt;=0,"Flop",O694&lt;10000000,"Hit",O694&lt;=100000000,"Superhit",O694&gt;100000000,"Blockbuster")</f>
        <v>Superhit</v>
      </c>
      <c r="Q694" t="s">
        <v>2363</v>
      </c>
      <c r="R694">
        <v>9</v>
      </c>
      <c r="S694" t="str">
        <f t="shared" si="64"/>
        <v xml:space="preserve">April </v>
      </c>
      <c r="T694" s="12" t="str">
        <f t="shared" si="65"/>
        <v xml:space="preserve"> 1997</v>
      </c>
      <c r="U694" s="8" t="str" cm="1">
        <f t="array" ref="U694">_xlfn.IFS(Q694&lt;1970,"Old is Gold",Q694&lt;=1980,"80's Movies",Q694&lt;=2000,"90's Movies",Q694&lt;=2020,"Mid Rang",Q694&gt;2020,"Latest")</f>
        <v>Latest</v>
      </c>
      <c r="V694" t="s">
        <v>2364</v>
      </c>
    </row>
    <row r="695" spans="1:22" x14ac:dyDescent="0.3">
      <c r="A695" t="s">
        <v>2365</v>
      </c>
      <c r="B695" t="s">
        <v>2366</v>
      </c>
      <c r="C695" t="s">
        <v>2367</v>
      </c>
      <c r="D695" s="6">
        <v>102</v>
      </c>
      <c r="E695" s="6" t="str">
        <f t="shared" si="60"/>
        <v>Medium</v>
      </c>
      <c r="F695" s="4">
        <f t="shared" si="61"/>
        <v>1.7</v>
      </c>
      <c r="G695" s="8" t="s">
        <v>10891</v>
      </c>
      <c r="H695" t="s">
        <v>190</v>
      </c>
      <c r="I695" t="s">
        <v>10899</v>
      </c>
      <c r="J695">
        <v>7.1</v>
      </c>
      <c r="K695" t="str">
        <f t="shared" si="62"/>
        <v>Good</v>
      </c>
      <c r="L695" s="10">
        <v>53958</v>
      </c>
      <c r="M695" s="10">
        <v>3000000</v>
      </c>
      <c r="N695" s="10">
        <v>222559</v>
      </c>
      <c r="O695" s="6">
        <f t="shared" si="63"/>
        <v>-2777441</v>
      </c>
      <c r="P695" s="10" t="str" cm="1">
        <f t="array" ref="P695">_xlfn.IFS(O695&lt;=0,"Flop",O695&lt;10000000,"Hit",O695&lt;=100000000,"Superhit",O695&gt;100000000,"Blockbuster")</f>
        <v>Flop</v>
      </c>
      <c r="Q695" t="s">
        <v>2368</v>
      </c>
      <c r="R695">
        <v>20</v>
      </c>
      <c r="S695" t="str">
        <f t="shared" si="64"/>
        <v xml:space="preserve">January </v>
      </c>
      <c r="T695" s="12" t="str">
        <f t="shared" si="65"/>
        <v xml:space="preserve"> 1996</v>
      </c>
      <c r="U695" s="8" t="str" cm="1">
        <f t="array" ref="U695">_xlfn.IFS(Q695&lt;1970,"Old is Gold",Q695&lt;=1980,"80's Movies",Q695&lt;=2000,"90's Movies",Q695&lt;=2020,"Mid Rang",Q695&gt;2020,"Latest")</f>
        <v>Latest</v>
      </c>
      <c r="V695" t="s">
        <v>2267</v>
      </c>
    </row>
    <row r="696" spans="1:22" x14ac:dyDescent="0.3">
      <c r="A696" t="s">
        <v>2369</v>
      </c>
      <c r="B696" t="s">
        <v>2370</v>
      </c>
      <c r="C696" t="s">
        <v>2370</v>
      </c>
      <c r="D696" s="6">
        <v>93</v>
      </c>
      <c r="E696" s="6" t="str">
        <f t="shared" si="60"/>
        <v>Medium</v>
      </c>
      <c r="F696" s="4">
        <f t="shared" si="61"/>
        <v>1.55</v>
      </c>
      <c r="G696" s="8" t="s">
        <v>10887</v>
      </c>
      <c r="H696" t="s">
        <v>10888</v>
      </c>
      <c r="I696" t="s">
        <v>172</v>
      </c>
      <c r="J696">
        <v>7.3</v>
      </c>
      <c r="K696" t="str">
        <f t="shared" si="62"/>
        <v>Good</v>
      </c>
      <c r="L696" s="10">
        <v>248217</v>
      </c>
      <c r="M696" s="10">
        <v>85000000</v>
      </c>
      <c r="N696" s="10">
        <v>252712101</v>
      </c>
      <c r="O696" s="6">
        <f t="shared" si="63"/>
        <v>167712101</v>
      </c>
      <c r="P696" s="10" t="str" cm="1">
        <f t="array" ref="P696">_xlfn.IFS(O696&lt;=0,"Flop",O696&lt;10000000,"Hit",O696&lt;=100000000,"Superhit",O696&gt;100000000,"Blockbuster")</f>
        <v>Blockbuster</v>
      </c>
      <c r="Q696" t="s">
        <v>2371</v>
      </c>
      <c r="R696">
        <v>13</v>
      </c>
      <c r="S696" t="str">
        <f t="shared" si="64"/>
        <v xml:space="preserve">June </v>
      </c>
      <c r="T696" s="12" t="str">
        <f t="shared" si="65"/>
        <v xml:space="preserve"> 1997</v>
      </c>
      <c r="U696" s="8" t="str" cm="1">
        <f t="array" ref="U696">_xlfn.IFS(Q696&lt;1970,"Old is Gold",Q696&lt;=1980,"80's Movies",Q696&lt;=2000,"90's Movies",Q696&lt;=2020,"Mid Rang",Q696&gt;2020,"Latest")</f>
        <v>Latest</v>
      </c>
      <c r="V696" t="s">
        <v>1184</v>
      </c>
    </row>
    <row r="697" spans="1:22" x14ac:dyDescent="0.3">
      <c r="A697" t="s">
        <v>2372</v>
      </c>
      <c r="B697" t="s">
        <v>2373</v>
      </c>
      <c r="C697" t="s">
        <v>2373</v>
      </c>
      <c r="D697" s="6">
        <v>102</v>
      </c>
      <c r="E697" s="6" t="str">
        <f t="shared" si="60"/>
        <v>Medium</v>
      </c>
      <c r="F697" s="4">
        <f t="shared" si="61"/>
        <v>1.7</v>
      </c>
      <c r="G697" s="8" t="s">
        <v>7406</v>
      </c>
      <c r="H697" t="s">
        <v>172</v>
      </c>
      <c r="I697" t="s">
        <v>10891</v>
      </c>
      <c r="J697">
        <v>4.5999999999999996</v>
      </c>
      <c r="K697" t="str">
        <f t="shared" si="62"/>
        <v>Poor</v>
      </c>
      <c r="L697" s="10">
        <v>123120</v>
      </c>
      <c r="M697" s="10">
        <v>32000000</v>
      </c>
      <c r="N697" s="10">
        <v>79082515</v>
      </c>
      <c r="O697" s="6">
        <f t="shared" si="63"/>
        <v>47082515</v>
      </c>
      <c r="P697" s="10" t="str" cm="1">
        <f t="array" ref="P697">_xlfn.IFS(O697&lt;=0,"Flop",O697&lt;10000000,"Hit",O697&lt;=100000000,"Superhit",O697&gt;100000000,"Blockbuster")</f>
        <v>Superhit</v>
      </c>
      <c r="Q697" t="s">
        <v>2374</v>
      </c>
      <c r="R697">
        <v>10</v>
      </c>
      <c r="S697" t="str">
        <f t="shared" si="64"/>
        <v xml:space="preserve">December </v>
      </c>
      <c r="T697" s="12" t="str">
        <f t="shared" si="65"/>
        <v xml:space="preserve"> 1997</v>
      </c>
      <c r="U697" s="8" t="str" cm="1">
        <f t="array" ref="U697">_xlfn.IFS(Q697&lt;1970,"Old is Gold",Q697&lt;=1980,"80's Movies",Q697&lt;=2000,"90's Movies",Q697&lt;=2020,"Mid Rang",Q697&gt;2020,"Latest")</f>
        <v>Latest</v>
      </c>
      <c r="V697" t="s">
        <v>2375</v>
      </c>
    </row>
    <row r="698" spans="1:22" x14ac:dyDescent="0.3">
      <c r="A698" t="s">
        <v>2376</v>
      </c>
      <c r="B698" t="s">
        <v>2377</v>
      </c>
      <c r="C698" t="s">
        <v>2377</v>
      </c>
      <c r="D698" s="6">
        <v>101</v>
      </c>
      <c r="E698" s="6" t="str">
        <f t="shared" si="60"/>
        <v>Medium</v>
      </c>
      <c r="F698" s="4">
        <f t="shared" si="61"/>
        <v>1.6833333333333333</v>
      </c>
      <c r="G698" s="8" t="s">
        <v>105</v>
      </c>
      <c r="H698" t="s">
        <v>10895</v>
      </c>
      <c r="I698" t="s">
        <v>10899</v>
      </c>
      <c r="J698">
        <v>5.8</v>
      </c>
      <c r="K698" t="str">
        <f t="shared" si="62"/>
        <v>Poor</v>
      </c>
      <c r="L698" s="10">
        <v>155615</v>
      </c>
      <c r="M698" s="10">
        <v>17000000</v>
      </c>
      <c r="N698" s="10">
        <v>125586134</v>
      </c>
      <c r="O698" s="6">
        <f t="shared" si="63"/>
        <v>108586134</v>
      </c>
      <c r="P698" s="10" t="str" cm="1">
        <f t="array" ref="P698">_xlfn.IFS(O698&lt;=0,"Flop",O698&lt;10000000,"Hit",O698&lt;=100000000,"Superhit",O698&gt;100000000,"Blockbuster")</f>
        <v>Blockbuster</v>
      </c>
      <c r="Q698" t="s">
        <v>2378</v>
      </c>
      <c r="R698">
        <v>9</v>
      </c>
      <c r="S698" t="str">
        <f t="shared" si="64"/>
        <v xml:space="preserve">October </v>
      </c>
      <c r="T698" s="12" t="str">
        <f t="shared" si="65"/>
        <v xml:space="preserve"> 1997</v>
      </c>
      <c r="U698" s="8" t="str" cm="1">
        <f t="array" ref="U698">_xlfn.IFS(Q698&lt;1970,"Old is Gold",Q698&lt;=1980,"80's Movies",Q698&lt;=2000,"90's Movies",Q698&lt;=2020,"Mid Rang",Q698&gt;2020,"Latest")</f>
        <v>Latest</v>
      </c>
      <c r="V698" t="s">
        <v>2379</v>
      </c>
    </row>
    <row r="699" spans="1:22" x14ac:dyDescent="0.3">
      <c r="A699" t="s">
        <v>2380</v>
      </c>
      <c r="B699" t="s">
        <v>2381</v>
      </c>
      <c r="C699" t="s">
        <v>2381</v>
      </c>
      <c r="D699" s="6">
        <v>112</v>
      </c>
      <c r="E699" s="6" t="str">
        <f t="shared" si="60"/>
        <v>Medium</v>
      </c>
      <c r="F699" s="4">
        <f t="shared" si="61"/>
        <v>1.8666666666666667</v>
      </c>
      <c r="G699" s="8" t="s">
        <v>190</v>
      </c>
      <c r="H699" t="s">
        <v>10899</v>
      </c>
      <c r="I699" t="s">
        <v>10899</v>
      </c>
      <c r="J699">
        <v>7.3</v>
      </c>
      <c r="K699" t="str">
        <f t="shared" si="62"/>
        <v>Good</v>
      </c>
      <c r="L699" s="10">
        <v>58885</v>
      </c>
      <c r="M699" s="10">
        <v>18000000</v>
      </c>
      <c r="N699" s="10">
        <v>8038061</v>
      </c>
      <c r="O699" s="6">
        <f t="shared" si="63"/>
        <v>-9961939</v>
      </c>
      <c r="P699" s="10" t="str" cm="1">
        <f t="array" ref="P699">_xlfn.IFS(O699&lt;=0,"Flop",O699&lt;10000000,"Hit",O699&lt;=100000000,"Superhit",O699&gt;100000000,"Blockbuster")</f>
        <v>Flop</v>
      </c>
      <c r="Q699" t="s">
        <v>2382</v>
      </c>
      <c r="R699">
        <v>12</v>
      </c>
      <c r="S699" t="str">
        <f t="shared" si="64"/>
        <v xml:space="preserve">May </v>
      </c>
      <c r="T699" s="12" t="str">
        <f t="shared" si="65"/>
        <v xml:space="preserve"> 1997</v>
      </c>
      <c r="U699" s="8" t="str" cm="1">
        <f t="array" ref="U699">_xlfn.IFS(Q699&lt;1970,"Old is Gold",Q699&lt;=1980,"80's Movies",Q699&lt;=2000,"90's Movies",Q699&lt;=2020,"Mid Rang",Q699&gt;2020,"Latest")</f>
        <v>Latest</v>
      </c>
      <c r="V699" t="s">
        <v>2020</v>
      </c>
    </row>
    <row r="700" spans="1:22" x14ac:dyDescent="0.3">
      <c r="A700" t="s">
        <v>2383</v>
      </c>
      <c r="B700" t="s">
        <v>2384</v>
      </c>
      <c r="C700" t="s">
        <v>2384</v>
      </c>
      <c r="D700" s="6">
        <v>124</v>
      </c>
      <c r="E700" s="6" t="str">
        <f t="shared" si="60"/>
        <v>Long</v>
      </c>
      <c r="F700" s="4">
        <f t="shared" si="61"/>
        <v>2.0666666666666669</v>
      </c>
      <c r="G700" s="8" t="s">
        <v>7406</v>
      </c>
      <c r="H700" t="s">
        <v>10891</v>
      </c>
      <c r="I700" t="s">
        <v>190</v>
      </c>
      <c r="J700">
        <v>6.4</v>
      </c>
      <c r="K700" t="str">
        <f t="shared" si="62"/>
        <v>Average</v>
      </c>
      <c r="L700" s="10">
        <v>122248</v>
      </c>
      <c r="M700" s="10">
        <v>60000000</v>
      </c>
      <c r="N700" s="10">
        <v>159330280</v>
      </c>
      <c r="O700" s="6">
        <f t="shared" si="63"/>
        <v>99330280</v>
      </c>
      <c r="P700" s="10" t="str" cm="1">
        <f t="array" ref="P700">_xlfn.IFS(O700&lt;=0,"Flop",O700&lt;10000000,"Hit",O700&lt;=100000000,"Superhit",O700&gt;100000000,"Blockbuster")</f>
        <v>Superhit</v>
      </c>
      <c r="Q700" t="s">
        <v>2249</v>
      </c>
      <c r="R700">
        <v>14</v>
      </c>
      <c r="S700" t="str">
        <f t="shared" si="64"/>
        <v xml:space="preserve">November </v>
      </c>
      <c r="T700" s="12" t="str">
        <f t="shared" si="65"/>
        <v xml:space="preserve"> 1997</v>
      </c>
      <c r="U700" s="8" t="str" cm="1">
        <f t="array" ref="U700">_xlfn.IFS(Q700&lt;1970,"Old is Gold",Q700&lt;=1980,"80's Movies",Q700&lt;=2000,"90's Movies",Q700&lt;=2020,"Mid Rang",Q700&gt;2020,"Latest")</f>
        <v>Latest</v>
      </c>
      <c r="V700" t="s">
        <v>2385</v>
      </c>
    </row>
    <row r="701" spans="1:22" x14ac:dyDescent="0.3">
      <c r="A701" t="s">
        <v>2386</v>
      </c>
      <c r="B701" t="s">
        <v>2387</v>
      </c>
      <c r="C701" t="s">
        <v>2387</v>
      </c>
      <c r="D701" s="6">
        <v>154</v>
      </c>
      <c r="E701" s="6" t="str">
        <f t="shared" si="60"/>
        <v>Long</v>
      </c>
      <c r="F701" s="4">
        <f t="shared" si="61"/>
        <v>2.5666666666666669</v>
      </c>
      <c r="G701" s="8" t="s">
        <v>10891</v>
      </c>
      <c r="H701" t="s">
        <v>190</v>
      </c>
      <c r="I701" t="s">
        <v>5170</v>
      </c>
      <c r="J701">
        <v>7.5</v>
      </c>
      <c r="K701" t="str">
        <f t="shared" si="62"/>
        <v>Good</v>
      </c>
      <c r="L701" s="10">
        <v>365708</v>
      </c>
      <c r="M701" s="10">
        <v>12000000</v>
      </c>
      <c r="N701" s="10">
        <v>39675292</v>
      </c>
      <c r="O701" s="6">
        <f t="shared" si="63"/>
        <v>27675292</v>
      </c>
      <c r="P701" s="10" t="str" cm="1">
        <f t="array" ref="P701">_xlfn.IFS(O701&lt;=0,"Flop",O701&lt;10000000,"Hit",O701&lt;=100000000,"Superhit",O701&gt;100000000,"Blockbuster")</f>
        <v>Superhit</v>
      </c>
      <c r="Q701" t="s">
        <v>2388</v>
      </c>
      <c r="R701">
        <v>8</v>
      </c>
      <c r="S701" t="str">
        <f t="shared" si="64"/>
        <v xml:space="preserve">December </v>
      </c>
      <c r="T701" s="12" t="str">
        <f t="shared" si="65"/>
        <v xml:space="preserve"> 1997</v>
      </c>
      <c r="U701" s="8" t="str" cm="1">
        <f t="array" ref="U701">_xlfn.IFS(Q701&lt;1970,"Old is Gold",Q701&lt;=1980,"80's Movies",Q701&lt;=2000,"90's Movies",Q701&lt;=2020,"Mid Rang",Q701&gt;2020,"Latest")</f>
        <v>Latest</v>
      </c>
      <c r="V701" t="s">
        <v>1534</v>
      </c>
    </row>
    <row r="702" spans="1:22" x14ac:dyDescent="0.3">
      <c r="A702" t="s">
        <v>2389</v>
      </c>
      <c r="B702" t="s">
        <v>2390</v>
      </c>
      <c r="C702" t="s">
        <v>2390</v>
      </c>
      <c r="D702" s="6">
        <v>115</v>
      </c>
      <c r="E702" s="6" t="str">
        <f t="shared" si="60"/>
        <v>Medium</v>
      </c>
      <c r="F702" s="4">
        <f t="shared" si="61"/>
        <v>1.9166666666666667</v>
      </c>
      <c r="G702" s="8" t="s">
        <v>10891</v>
      </c>
      <c r="H702" t="s">
        <v>190</v>
      </c>
      <c r="I702" t="s">
        <v>10895</v>
      </c>
      <c r="J702">
        <v>6.6</v>
      </c>
      <c r="K702" t="str">
        <f t="shared" si="62"/>
        <v>Average</v>
      </c>
      <c r="L702" s="10">
        <v>79306</v>
      </c>
      <c r="M702" s="10">
        <v>27000000</v>
      </c>
      <c r="N702" s="10">
        <v>60527873</v>
      </c>
      <c r="O702" s="6">
        <f t="shared" si="63"/>
        <v>33527873</v>
      </c>
      <c r="P702" s="10" t="str" cm="1">
        <f t="array" ref="P702">_xlfn.IFS(O702&lt;=0,"Flop",O702&lt;10000000,"Hit",O702&lt;=100000000,"Superhit",O702&gt;100000000,"Blockbuster")</f>
        <v>Superhit</v>
      </c>
      <c r="Q702">
        <v>1997</v>
      </c>
      <c r="S702" t="e">
        <f t="shared" si="64"/>
        <v>#VALUE!</v>
      </c>
      <c r="T702" s="12" t="str">
        <f t="shared" si="65"/>
        <v>1997</v>
      </c>
      <c r="U702" s="8" t="str" cm="1">
        <f t="array" ref="U702">_xlfn.IFS(Q702&lt;1970,"Old is Gold",Q702&lt;=1980,"80's Movies",Q702&lt;=2000,"90's Movies",Q702&lt;=2020,"Mid Rang",Q702&gt;2020,"Latest")</f>
        <v>90's Movies</v>
      </c>
      <c r="V702" t="s">
        <v>2391</v>
      </c>
    </row>
    <row r="703" spans="1:22" x14ac:dyDescent="0.3">
      <c r="A703" t="s">
        <v>2392</v>
      </c>
      <c r="B703" t="s">
        <v>2393</v>
      </c>
      <c r="C703" t="s">
        <v>2393</v>
      </c>
      <c r="D703" s="6">
        <v>138</v>
      </c>
      <c r="E703" s="6" t="str">
        <f t="shared" si="60"/>
        <v>Long</v>
      </c>
      <c r="F703" s="4">
        <f t="shared" si="61"/>
        <v>2.2999999999999998</v>
      </c>
      <c r="G703" s="8" t="s">
        <v>10891</v>
      </c>
      <c r="H703" t="s">
        <v>190</v>
      </c>
      <c r="I703" t="s">
        <v>10895</v>
      </c>
      <c r="J703">
        <v>8.1999999999999993</v>
      </c>
      <c r="K703" t="str">
        <f t="shared" si="62"/>
        <v>Excellent</v>
      </c>
      <c r="L703" s="10">
        <v>604260</v>
      </c>
      <c r="M703" s="10">
        <v>35000000</v>
      </c>
      <c r="N703" s="10">
        <v>126216940</v>
      </c>
      <c r="O703" s="6">
        <f t="shared" si="63"/>
        <v>91216940</v>
      </c>
      <c r="P703" s="10" t="str" cm="1">
        <f t="array" ref="P703">_xlfn.IFS(O703&lt;=0,"Flop",O703&lt;10000000,"Hit",O703&lt;=100000000,"Superhit",O703&gt;100000000,"Blockbuster")</f>
        <v>Superhit</v>
      </c>
      <c r="Q703" t="s">
        <v>2394</v>
      </c>
      <c r="R703">
        <v>14</v>
      </c>
      <c r="S703" t="str">
        <f t="shared" si="64"/>
        <v xml:space="preserve">May </v>
      </c>
      <c r="T703" s="12" t="str">
        <f t="shared" si="65"/>
        <v xml:space="preserve"> 1997</v>
      </c>
      <c r="U703" s="8" t="str" cm="1">
        <f t="array" ref="U703">_xlfn.IFS(Q703&lt;1970,"Old is Gold",Q703&lt;=1980,"80's Movies",Q703&lt;=2000,"90's Movies",Q703&lt;=2020,"Mid Rang",Q703&gt;2020,"Latest")</f>
        <v>Latest</v>
      </c>
      <c r="V703" t="s">
        <v>2395</v>
      </c>
    </row>
    <row r="704" spans="1:22" x14ac:dyDescent="0.3">
      <c r="A704" t="s">
        <v>2396</v>
      </c>
      <c r="B704" t="s">
        <v>2397</v>
      </c>
      <c r="C704" t="s">
        <v>2397</v>
      </c>
      <c r="D704" s="6">
        <v>86</v>
      </c>
      <c r="E704" s="6" t="str">
        <f t="shared" si="60"/>
        <v>Short</v>
      </c>
      <c r="F704" s="4">
        <f t="shared" si="61"/>
        <v>1.4333333333333333</v>
      </c>
      <c r="G704" s="8" t="s">
        <v>172</v>
      </c>
      <c r="H704" t="s">
        <v>10885</v>
      </c>
      <c r="I704" t="s">
        <v>10899</v>
      </c>
      <c r="J704">
        <v>6.9</v>
      </c>
      <c r="K704" t="str">
        <f t="shared" si="62"/>
        <v>Average</v>
      </c>
      <c r="L704" s="10">
        <v>326533</v>
      </c>
      <c r="M704" s="10">
        <v>45000000</v>
      </c>
      <c r="N704" s="10">
        <v>302710615</v>
      </c>
      <c r="O704" s="6">
        <f t="shared" si="63"/>
        <v>257710615</v>
      </c>
      <c r="P704" s="10" t="str" cm="1">
        <f t="array" ref="P704">_xlfn.IFS(O704&lt;=0,"Flop",O704&lt;10000000,"Hit",O704&lt;=100000000,"Superhit",O704&gt;100000000,"Blockbuster")</f>
        <v>Blockbuster</v>
      </c>
      <c r="Q704" t="s">
        <v>2398</v>
      </c>
      <c r="R704">
        <v>18</v>
      </c>
      <c r="S704" t="str">
        <f t="shared" si="64"/>
        <v xml:space="preserve">March </v>
      </c>
      <c r="T704" s="12" t="str">
        <f t="shared" si="65"/>
        <v xml:space="preserve"> 1997</v>
      </c>
      <c r="U704" s="8" t="str" cm="1">
        <f t="array" ref="U704">_xlfn.IFS(Q704&lt;1970,"Old is Gold",Q704&lt;=1980,"80's Movies",Q704&lt;=2000,"90's Movies",Q704&lt;=2020,"Mid Rang",Q704&gt;2020,"Latest")</f>
        <v>Latest</v>
      </c>
      <c r="V704" t="s">
        <v>1724</v>
      </c>
    </row>
    <row r="705" spans="1:22" x14ac:dyDescent="0.3">
      <c r="A705" t="s">
        <v>2399</v>
      </c>
      <c r="B705" t="s">
        <v>2400</v>
      </c>
      <c r="C705" t="s">
        <v>2400</v>
      </c>
      <c r="D705" s="6">
        <v>137</v>
      </c>
      <c r="E705" s="6" t="str">
        <f t="shared" si="60"/>
        <v>Long</v>
      </c>
      <c r="F705" s="4">
        <f t="shared" si="61"/>
        <v>2.2833333333333332</v>
      </c>
      <c r="G705" s="8" t="s">
        <v>190</v>
      </c>
      <c r="H705" t="s">
        <v>10886</v>
      </c>
      <c r="I705" t="s">
        <v>10899</v>
      </c>
      <c r="J705">
        <v>6.8</v>
      </c>
      <c r="K705" t="str">
        <f t="shared" si="62"/>
        <v>Average</v>
      </c>
      <c r="L705" s="10">
        <v>64578</v>
      </c>
      <c r="M705" s="10">
        <v>62000000</v>
      </c>
      <c r="N705" s="10">
        <v>1071255</v>
      </c>
      <c r="O705" s="6">
        <f t="shared" si="63"/>
        <v>-60928745</v>
      </c>
      <c r="P705" s="10" t="str" cm="1">
        <f t="array" ref="P705">_xlfn.IFS(O705&lt;=0,"Flop",O705&lt;10000000,"Hit",O705&lt;=100000000,"Superhit",O705&gt;100000000,"Blockbuster")</f>
        <v>Flop</v>
      </c>
      <c r="Q705" t="s">
        <v>2401</v>
      </c>
      <c r="R705">
        <v>25</v>
      </c>
      <c r="S705" t="str">
        <f t="shared" si="64"/>
        <v xml:space="preserve">September </v>
      </c>
      <c r="T705" s="12" t="str">
        <f t="shared" si="65"/>
        <v xml:space="preserve"> 1997</v>
      </c>
      <c r="U705" s="8" t="str" cm="1">
        <f t="array" ref="U705">_xlfn.IFS(Q705&lt;1970,"Old is Gold",Q705&lt;=1980,"80's Movies",Q705&lt;=2000,"90's Movies",Q705&lt;=2020,"Mid Rang",Q705&gt;2020,"Latest")</f>
        <v>Latest</v>
      </c>
      <c r="V705" t="s">
        <v>537</v>
      </c>
    </row>
    <row r="706" spans="1:22" x14ac:dyDescent="0.3">
      <c r="A706" t="s">
        <v>2402</v>
      </c>
      <c r="B706" t="s">
        <v>2403</v>
      </c>
      <c r="C706" t="s">
        <v>2403</v>
      </c>
      <c r="D706" s="6">
        <v>129</v>
      </c>
      <c r="E706" s="6" t="str">
        <f t="shared" ref="E706:E769" si="66">IF(D706&lt;90,"Short",IF(D706&lt;=120,"Medium","Long"))</f>
        <v>Long</v>
      </c>
      <c r="F706" s="4">
        <f t="shared" ref="F706:F769" si="67">D706/60</f>
        <v>2.15</v>
      </c>
      <c r="G706" s="8" t="s">
        <v>7406</v>
      </c>
      <c r="H706" t="s">
        <v>10887</v>
      </c>
      <c r="I706" t="s">
        <v>10890</v>
      </c>
      <c r="J706">
        <v>6.5</v>
      </c>
      <c r="K706" t="str">
        <f t="shared" ref="K706:K769" si="68">IF(J706&gt;=8,"Excellent",IF(J706&gt;=7,"Good",IF(J706&gt;=6,"Average","Poor")))</f>
        <v>Average</v>
      </c>
      <c r="L706" s="10">
        <v>436422</v>
      </c>
      <c r="M706" s="10">
        <v>73000000</v>
      </c>
      <c r="N706" s="10">
        <v>618638999</v>
      </c>
      <c r="O706" s="6">
        <f t="shared" ref="O706:O769" si="69">N706-M706</f>
        <v>545638999</v>
      </c>
      <c r="P706" s="10" t="str" cm="1">
        <f t="array" ref="P706">_xlfn.IFS(O706&lt;=0,"Flop",O706&lt;10000000,"Hit",O706&lt;=100000000,"Superhit",O706&gt;100000000,"Blockbuster")</f>
        <v>Blockbuster</v>
      </c>
      <c r="Q706" t="s">
        <v>2404</v>
      </c>
      <c r="R706">
        <v>19</v>
      </c>
      <c r="S706" t="str">
        <f t="shared" ref="S706:S769" si="70">LEFT(Q706,SEARCH(" ",Q706))</f>
        <v xml:space="preserve">May </v>
      </c>
      <c r="T706" s="12" t="str">
        <f t="shared" ref="T706:T769" si="71">RIGHT(Q706,5)</f>
        <v xml:space="preserve"> 1997</v>
      </c>
      <c r="U706" s="8" t="str" cm="1">
        <f t="array" ref="U706">_xlfn.IFS(Q706&lt;1970,"Old is Gold",Q706&lt;=1980,"80's Movies",Q706&lt;=2000,"90's Movies",Q706&lt;=2020,"Mid Rang",Q706&gt;2020,"Latest")</f>
        <v>Latest</v>
      </c>
      <c r="V706" t="s">
        <v>183</v>
      </c>
    </row>
    <row r="707" spans="1:22" x14ac:dyDescent="0.3">
      <c r="A707" t="s">
        <v>2405</v>
      </c>
      <c r="B707" t="s">
        <v>2406</v>
      </c>
      <c r="C707" t="s">
        <v>2406</v>
      </c>
      <c r="D707" s="6">
        <v>178</v>
      </c>
      <c r="E707" s="6" t="str">
        <f t="shared" si="66"/>
        <v>Long</v>
      </c>
      <c r="F707" s="4">
        <f t="shared" si="67"/>
        <v>2.9666666666666668</v>
      </c>
      <c r="G707" s="8" t="s">
        <v>190</v>
      </c>
      <c r="H707" t="s">
        <v>10885</v>
      </c>
      <c r="I707" t="s">
        <v>10886</v>
      </c>
      <c r="J707">
        <v>7.2</v>
      </c>
      <c r="K707" t="str">
        <f t="shared" si="68"/>
        <v>Good</v>
      </c>
      <c r="L707" s="10">
        <v>257781</v>
      </c>
      <c r="M707" s="10">
        <v>90000000</v>
      </c>
      <c r="N707" s="10">
        <v>142940100</v>
      </c>
      <c r="O707" s="6">
        <f t="shared" si="69"/>
        <v>52940100</v>
      </c>
      <c r="P707" s="10" t="str" cm="1">
        <f t="array" ref="P707">_xlfn.IFS(O707&lt;=0,"Flop",O707&lt;10000000,"Hit",O707&lt;=100000000,"Superhit",O707&gt;100000000,"Blockbuster")</f>
        <v>Superhit</v>
      </c>
      <c r="Q707" t="s">
        <v>2407</v>
      </c>
      <c r="R707">
        <v>2</v>
      </c>
      <c r="S707" t="str">
        <f t="shared" si="70"/>
        <v xml:space="preserve">November </v>
      </c>
      <c r="T707" s="12" t="str">
        <f t="shared" si="71"/>
        <v xml:space="preserve"> 1998</v>
      </c>
      <c r="U707" s="8" t="str" cm="1">
        <f t="array" ref="U707">_xlfn.IFS(Q707&lt;1970,"Old is Gold",Q707&lt;=1980,"80's Movies",Q707&lt;=2000,"90's Movies",Q707&lt;=2020,"Mid Rang",Q707&gt;2020,"Latest")</f>
        <v>Latest</v>
      </c>
      <c r="V707" t="s">
        <v>599</v>
      </c>
    </row>
    <row r="708" spans="1:22" x14ac:dyDescent="0.3">
      <c r="A708" t="s">
        <v>2408</v>
      </c>
      <c r="B708" t="s">
        <v>2409</v>
      </c>
      <c r="C708" t="s">
        <v>2409</v>
      </c>
      <c r="D708" s="6">
        <v>98</v>
      </c>
      <c r="E708" s="6" t="str">
        <f t="shared" si="66"/>
        <v>Medium</v>
      </c>
      <c r="F708" s="4">
        <f t="shared" si="67"/>
        <v>1.6333333333333333</v>
      </c>
      <c r="G708" s="8" t="s">
        <v>7406</v>
      </c>
      <c r="H708" t="s">
        <v>10887</v>
      </c>
      <c r="I708" t="s">
        <v>172</v>
      </c>
      <c r="J708">
        <v>7.3</v>
      </c>
      <c r="K708" t="str">
        <f t="shared" si="68"/>
        <v>Good</v>
      </c>
      <c r="L708" s="10">
        <v>598125</v>
      </c>
      <c r="M708" s="10">
        <v>90000000</v>
      </c>
      <c r="N708" s="10">
        <v>589390539</v>
      </c>
      <c r="O708" s="6">
        <f t="shared" si="69"/>
        <v>499390539</v>
      </c>
      <c r="P708" s="10" t="str" cm="1">
        <f t="array" ref="P708">_xlfn.IFS(O708&lt;=0,"Flop",O708&lt;10000000,"Hit",O708&lt;=100000000,"Superhit",O708&gt;100000000,"Blockbuster")</f>
        <v>Blockbuster</v>
      </c>
      <c r="Q708" t="s">
        <v>2410</v>
      </c>
      <c r="R708">
        <v>25</v>
      </c>
      <c r="S708" t="str">
        <f t="shared" si="70"/>
        <v xml:space="preserve">June </v>
      </c>
      <c r="T708" s="12" t="str">
        <f t="shared" si="71"/>
        <v xml:space="preserve"> 1997</v>
      </c>
      <c r="U708" s="8" t="str" cm="1">
        <f t="array" ref="U708">_xlfn.IFS(Q708&lt;1970,"Old is Gold",Q708&lt;=1980,"80's Movies",Q708&lt;=2000,"90's Movies",Q708&lt;=2020,"Mid Rang",Q708&gt;2020,"Latest")</f>
        <v>Latest</v>
      </c>
      <c r="V708" t="s">
        <v>1335</v>
      </c>
    </row>
    <row r="709" spans="1:22" x14ac:dyDescent="0.3">
      <c r="A709" t="s">
        <v>2411</v>
      </c>
      <c r="B709" t="s">
        <v>2412</v>
      </c>
      <c r="C709" t="s">
        <v>2412</v>
      </c>
      <c r="D709" s="6">
        <v>105</v>
      </c>
      <c r="E709" s="6" t="str">
        <f t="shared" si="66"/>
        <v>Medium</v>
      </c>
      <c r="F709" s="4">
        <f t="shared" si="67"/>
        <v>1.75</v>
      </c>
      <c r="G709" s="8" t="s">
        <v>105</v>
      </c>
      <c r="H709" t="s">
        <v>10890</v>
      </c>
      <c r="I709" t="s">
        <v>10899</v>
      </c>
      <c r="J709">
        <v>6</v>
      </c>
      <c r="K709" t="str">
        <f t="shared" si="68"/>
        <v>Average</v>
      </c>
      <c r="L709" s="10">
        <v>54600</v>
      </c>
      <c r="M709" s="10">
        <v>30000000</v>
      </c>
      <c r="N709" s="10">
        <v>25480803</v>
      </c>
      <c r="O709" s="6">
        <f t="shared" si="69"/>
        <v>-4519197</v>
      </c>
      <c r="P709" s="10" t="str" cm="1">
        <f t="array" ref="P709">_xlfn.IFS(O709&lt;=0,"Flop",O709&lt;10000000,"Hit",O709&lt;=100000000,"Superhit",O709&gt;100000000,"Blockbuster")</f>
        <v>Flop</v>
      </c>
      <c r="Q709" s="1">
        <v>35582</v>
      </c>
      <c r="R709" s="1"/>
      <c r="S709" t="e">
        <f t="shared" si="70"/>
        <v>#VALUE!</v>
      </c>
      <c r="T709" s="12" t="str">
        <f t="shared" si="71"/>
        <v>35582</v>
      </c>
      <c r="U709" s="8" t="str" cm="1">
        <f t="array" ref="U709">_xlfn.IFS(Q709&lt;1970,"Old is Gold",Q709&lt;=1980,"80's Movies",Q709&lt;=2000,"90's Movies",Q709&lt;=2020,"Mid Rang",Q709&gt;2020,"Latest")</f>
        <v>Latest</v>
      </c>
      <c r="V709" t="s">
        <v>2413</v>
      </c>
    </row>
    <row r="710" spans="1:22" x14ac:dyDescent="0.3">
      <c r="A710" t="s">
        <v>2414</v>
      </c>
      <c r="B710" t="s">
        <v>2415</v>
      </c>
      <c r="C710" t="s">
        <v>2415</v>
      </c>
      <c r="D710" s="6">
        <v>95</v>
      </c>
      <c r="E710" s="6" t="str">
        <f t="shared" si="66"/>
        <v>Medium</v>
      </c>
      <c r="F710" s="4">
        <f t="shared" si="67"/>
        <v>1.5833333333333333</v>
      </c>
      <c r="G710" s="8" t="s">
        <v>7406</v>
      </c>
      <c r="H710" t="s">
        <v>10887</v>
      </c>
      <c r="I710" t="s">
        <v>10885</v>
      </c>
      <c r="J710">
        <v>3.6</v>
      </c>
      <c r="K710" t="str">
        <f t="shared" si="68"/>
        <v>Poor</v>
      </c>
      <c r="L710" s="10">
        <v>57337</v>
      </c>
      <c r="M710" s="10">
        <v>30000000</v>
      </c>
      <c r="N710" s="10">
        <v>51376861</v>
      </c>
      <c r="O710" s="6">
        <f t="shared" si="69"/>
        <v>21376861</v>
      </c>
      <c r="P710" s="10" t="str" cm="1">
        <f t="array" ref="P710">_xlfn.IFS(O710&lt;=0,"Flop",O710&lt;10000000,"Hit",O710&lt;=100000000,"Superhit",O710&gt;100000000,"Blockbuster")</f>
        <v>Superhit</v>
      </c>
      <c r="Q710" t="s">
        <v>2416</v>
      </c>
      <c r="R710">
        <v>21</v>
      </c>
      <c r="S710" t="str">
        <f t="shared" si="70"/>
        <v xml:space="preserve">November </v>
      </c>
      <c r="T710" s="12" t="str">
        <f t="shared" si="71"/>
        <v xml:space="preserve"> 1997</v>
      </c>
      <c r="U710" s="8" t="str" cm="1">
        <f t="array" ref="U710">_xlfn.IFS(Q710&lt;1970,"Old is Gold",Q710&lt;=1980,"80's Movies",Q710&lt;=2000,"90's Movies",Q710&lt;=2020,"Mid Rang",Q710&gt;2020,"Latest")</f>
        <v>Latest</v>
      </c>
      <c r="V710" t="s">
        <v>2417</v>
      </c>
    </row>
    <row r="711" spans="1:22" x14ac:dyDescent="0.3">
      <c r="A711" t="s">
        <v>2418</v>
      </c>
      <c r="B711" t="s">
        <v>2419</v>
      </c>
      <c r="C711" t="s">
        <v>2420</v>
      </c>
      <c r="D711" s="6">
        <v>98</v>
      </c>
      <c r="E711" s="6" t="str">
        <f t="shared" si="66"/>
        <v>Medium</v>
      </c>
      <c r="F711" s="4">
        <f t="shared" si="67"/>
        <v>1.6333333333333333</v>
      </c>
      <c r="G711" s="8" t="s">
        <v>172</v>
      </c>
      <c r="H711" t="s">
        <v>10899</v>
      </c>
      <c r="I711" t="s">
        <v>10899</v>
      </c>
      <c r="J711">
        <v>6.5</v>
      </c>
      <c r="K711" t="str">
        <f t="shared" si="68"/>
        <v>Average</v>
      </c>
      <c r="L711" s="10">
        <v>59345</v>
      </c>
      <c r="M711" s="10">
        <v>38000000</v>
      </c>
      <c r="N711" s="10">
        <v>122417389</v>
      </c>
      <c r="O711" s="6">
        <f t="shared" si="69"/>
        <v>84417389</v>
      </c>
      <c r="P711" s="10" t="str" cm="1">
        <f t="array" ref="P711">_xlfn.IFS(O711&lt;=0,"Flop",O711&lt;10000000,"Hit",O711&lt;=100000000,"Superhit",O711&gt;100000000,"Blockbuster")</f>
        <v>Superhit</v>
      </c>
      <c r="Q711" t="s">
        <v>2421</v>
      </c>
      <c r="R711">
        <v>19</v>
      </c>
      <c r="S711" t="str">
        <f t="shared" si="70"/>
        <v xml:space="preserve">December </v>
      </c>
      <c r="T711" s="12" t="str">
        <f t="shared" si="71"/>
        <v xml:space="preserve"> 1997</v>
      </c>
      <c r="U711" s="8" t="str" cm="1">
        <f t="array" ref="U711">_xlfn.IFS(Q711&lt;1970,"Old is Gold",Q711&lt;=1980,"80's Movies",Q711&lt;=2000,"90's Movies",Q711&lt;=2020,"Mid Rang",Q711&gt;2020,"Latest")</f>
        <v>Latest</v>
      </c>
      <c r="V711" t="s">
        <v>2422</v>
      </c>
    </row>
    <row r="712" spans="1:22" x14ac:dyDescent="0.3">
      <c r="A712" t="s">
        <v>2423</v>
      </c>
      <c r="B712" t="s">
        <v>2424</v>
      </c>
      <c r="C712" t="s">
        <v>2424</v>
      </c>
      <c r="D712" s="6">
        <v>105</v>
      </c>
      <c r="E712" s="6" t="str">
        <f t="shared" si="66"/>
        <v>Medium</v>
      </c>
      <c r="F712" s="4">
        <f t="shared" si="67"/>
        <v>1.75</v>
      </c>
      <c r="G712" s="8" t="s">
        <v>172</v>
      </c>
      <c r="H712" t="s">
        <v>190</v>
      </c>
      <c r="I712" t="s">
        <v>10886</v>
      </c>
      <c r="J712">
        <v>6.3</v>
      </c>
      <c r="K712" t="str">
        <f t="shared" si="68"/>
        <v>Average</v>
      </c>
      <c r="L712" s="10">
        <v>151068</v>
      </c>
      <c r="M712" s="10">
        <v>38000000</v>
      </c>
      <c r="N712" s="10">
        <v>299288605</v>
      </c>
      <c r="O712" s="6">
        <f t="shared" si="69"/>
        <v>261288605</v>
      </c>
      <c r="P712" s="10" t="str" cm="1">
        <f t="array" ref="P712">_xlfn.IFS(O712&lt;=0,"Flop",O712&lt;10000000,"Hit",O712&lt;=100000000,"Superhit",O712&gt;100000000,"Blockbuster")</f>
        <v>Blockbuster</v>
      </c>
      <c r="Q712" t="s">
        <v>2425</v>
      </c>
      <c r="R712">
        <v>20</v>
      </c>
      <c r="S712" t="str">
        <f t="shared" si="70"/>
        <v xml:space="preserve">June </v>
      </c>
      <c r="T712" s="12" t="str">
        <f t="shared" si="71"/>
        <v xml:space="preserve"> 1997</v>
      </c>
      <c r="U712" s="8" t="str" cm="1">
        <f t="array" ref="U712">_xlfn.IFS(Q712&lt;1970,"Old is Gold",Q712&lt;=1980,"80's Movies",Q712&lt;=2000,"90's Movies",Q712&lt;=2020,"Mid Rang",Q712&gt;2020,"Latest")</f>
        <v>Latest</v>
      </c>
      <c r="V712" t="s">
        <v>2426</v>
      </c>
    </row>
    <row r="713" spans="1:22" x14ac:dyDescent="0.3">
      <c r="A713" t="s">
        <v>2427</v>
      </c>
      <c r="B713" t="s">
        <v>2428</v>
      </c>
      <c r="C713" t="s">
        <v>2428</v>
      </c>
      <c r="D713" s="6">
        <v>139</v>
      </c>
      <c r="E713" s="6" t="str">
        <f t="shared" si="66"/>
        <v>Long</v>
      </c>
      <c r="F713" s="4">
        <f t="shared" si="67"/>
        <v>2.3166666666666669</v>
      </c>
      <c r="G713" s="8" t="s">
        <v>172</v>
      </c>
      <c r="H713" t="s">
        <v>190</v>
      </c>
      <c r="I713" t="s">
        <v>10886</v>
      </c>
      <c r="J713">
        <v>7.7</v>
      </c>
      <c r="K713" t="str">
        <f t="shared" si="68"/>
        <v>Good</v>
      </c>
      <c r="L713" s="10">
        <v>312819</v>
      </c>
      <c r="M713" s="10">
        <v>50000000</v>
      </c>
      <c r="N713" s="10">
        <v>314178011</v>
      </c>
      <c r="O713" s="6">
        <f t="shared" si="69"/>
        <v>264178011</v>
      </c>
      <c r="P713" s="10" t="str" cm="1">
        <f t="array" ref="P713">_xlfn.IFS(O713&lt;=0,"Flop",O713&lt;10000000,"Hit",O713&lt;=100000000,"Superhit",O713&gt;100000000,"Blockbuster")</f>
        <v>Blockbuster</v>
      </c>
      <c r="Q713" t="s">
        <v>2429</v>
      </c>
      <c r="R713">
        <v>6</v>
      </c>
      <c r="S713" t="str">
        <f t="shared" si="70"/>
        <v xml:space="preserve">December </v>
      </c>
      <c r="T713" s="12" t="str">
        <f t="shared" si="71"/>
        <v xml:space="preserve"> 1997</v>
      </c>
      <c r="U713" s="8" t="str" cm="1">
        <f t="array" ref="U713">_xlfn.IFS(Q713&lt;1970,"Old is Gold",Q713&lt;=1980,"80's Movies",Q713&lt;=2000,"90's Movies",Q713&lt;=2020,"Mid Rang",Q713&gt;2020,"Latest")</f>
        <v>Latest</v>
      </c>
      <c r="V713" t="s">
        <v>579</v>
      </c>
    </row>
    <row r="714" spans="1:22" x14ac:dyDescent="0.3">
      <c r="A714" t="s">
        <v>2430</v>
      </c>
      <c r="B714" t="s">
        <v>2431</v>
      </c>
      <c r="C714" t="s">
        <v>2431</v>
      </c>
      <c r="D714" s="6">
        <v>124</v>
      </c>
      <c r="E714" s="6" t="str">
        <f t="shared" si="66"/>
        <v>Long</v>
      </c>
      <c r="F714" s="4">
        <f t="shared" si="67"/>
        <v>2.0666666666666669</v>
      </c>
      <c r="G714" s="8" t="s">
        <v>7406</v>
      </c>
      <c r="H714" t="s">
        <v>190</v>
      </c>
      <c r="I714" t="s">
        <v>5170</v>
      </c>
      <c r="J714">
        <v>6</v>
      </c>
      <c r="K714" t="str">
        <f t="shared" si="68"/>
        <v>Average</v>
      </c>
      <c r="L714" s="10">
        <v>60735</v>
      </c>
      <c r="M714" s="10">
        <v>50000000</v>
      </c>
      <c r="N714" s="10">
        <v>110463140</v>
      </c>
      <c r="O714" s="6">
        <f t="shared" si="69"/>
        <v>60463140</v>
      </c>
      <c r="P714" s="10" t="str" cm="1">
        <f t="array" ref="P714">_xlfn.IFS(O714&lt;=0,"Flop",O714&lt;10000000,"Hit",O714&lt;=100000000,"Superhit",O714&gt;100000000,"Blockbuster")</f>
        <v>Superhit</v>
      </c>
      <c r="Q714" t="s">
        <v>2432</v>
      </c>
      <c r="R714">
        <v>23</v>
      </c>
      <c r="S714" t="str">
        <f t="shared" si="70"/>
        <v xml:space="preserve">September </v>
      </c>
      <c r="T714" s="12" t="str">
        <f t="shared" si="71"/>
        <v xml:space="preserve"> 1997</v>
      </c>
      <c r="U714" s="8" t="str" cm="1">
        <f t="array" ref="U714">_xlfn.IFS(Q714&lt;1970,"Old is Gold",Q714&lt;=1980,"80's Movies",Q714&lt;=2000,"90's Movies",Q714&lt;=2020,"Mid Rang",Q714&gt;2020,"Latest")</f>
        <v>Latest</v>
      </c>
      <c r="V714" t="s">
        <v>2433</v>
      </c>
    </row>
    <row r="715" spans="1:22" x14ac:dyDescent="0.3">
      <c r="A715" t="s">
        <v>2434</v>
      </c>
      <c r="B715" t="s">
        <v>2435</v>
      </c>
      <c r="C715" t="s">
        <v>2435</v>
      </c>
      <c r="D715" s="6">
        <v>177</v>
      </c>
      <c r="E715" s="6" t="str">
        <f t="shared" si="66"/>
        <v>Long</v>
      </c>
      <c r="F715" s="4">
        <f t="shared" si="67"/>
        <v>2.95</v>
      </c>
      <c r="G715" s="8" t="s">
        <v>7406</v>
      </c>
      <c r="H715" t="s">
        <v>10887</v>
      </c>
      <c r="I715" t="s">
        <v>190</v>
      </c>
      <c r="J715">
        <v>6.1</v>
      </c>
      <c r="K715" t="str">
        <f t="shared" si="68"/>
        <v>Average</v>
      </c>
      <c r="L715" s="10">
        <v>77010</v>
      </c>
      <c r="M715" s="10">
        <v>80000000</v>
      </c>
      <c r="N715" s="10">
        <v>17626234</v>
      </c>
      <c r="O715" s="6">
        <f t="shared" si="69"/>
        <v>-62373766</v>
      </c>
      <c r="P715" s="10" t="str" cm="1">
        <f t="array" ref="P715">_xlfn.IFS(O715&lt;=0,"Flop",O715&lt;10000000,"Hit",O715&lt;=100000000,"Superhit",O715&gt;100000000,"Blockbuster")</f>
        <v>Flop</v>
      </c>
      <c r="Q715" t="s">
        <v>2436</v>
      </c>
      <c r="R715">
        <v>12</v>
      </c>
      <c r="S715" t="str">
        <f t="shared" si="70"/>
        <v xml:space="preserve">December </v>
      </c>
      <c r="T715" s="12" t="str">
        <f t="shared" si="71"/>
        <v xml:space="preserve"> 1997</v>
      </c>
      <c r="U715" s="8" t="str" cm="1">
        <f t="array" ref="U715">_xlfn.IFS(Q715&lt;1970,"Old is Gold",Q715&lt;=1980,"80's Movies",Q715&lt;=2000,"90's Movies",Q715&lt;=2020,"Mid Rang",Q715&gt;2020,"Latest")</f>
        <v>Latest</v>
      </c>
      <c r="V715" t="s">
        <v>1254</v>
      </c>
    </row>
    <row r="716" spans="1:22" x14ac:dyDescent="0.3">
      <c r="A716" t="s">
        <v>2437</v>
      </c>
      <c r="B716" t="s">
        <v>2438</v>
      </c>
      <c r="C716" t="s">
        <v>2438</v>
      </c>
      <c r="D716" s="6">
        <v>135</v>
      </c>
      <c r="E716" s="6" t="str">
        <f t="shared" si="66"/>
        <v>Long</v>
      </c>
      <c r="F716" s="4">
        <f t="shared" si="67"/>
        <v>2.25</v>
      </c>
      <c r="G716" s="8" t="s">
        <v>10891</v>
      </c>
      <c r="H716" t="s">
        <v>190</v>
      </c>
      <c r="I716" t="s">
        <v>5170</v>
      </c>
      <c r="J716">
        <v>7.2</v>
      </c>
      <c r="K716" t="str">
        <f t="shared" si="68"/>
        <v>Good</v>
      </c>
      <c r="L716" s="10">
        <v>81333</v>
      </c>
      <c r="M716" s="10">
        <v>40000000</v>
      </c>
      <c r="N716" s="10">
        <v>45916769</v>
      </c>
      <c r="O716" s="6">
        <f t="shared" si="69"/>
        <v>5916769</v>
      </c>
      <c r="P716" s="10" t="str" cm="1">
        <f t="array" ref="P716">_xlfn.IFS(O716&lt;=0,"Flop",O716&lt;10000000,"Hit",O716&lt;=100000000,"Superhit",O716&gt;100000000,"Blockbuster")</f>
        <v>Hit</v>
      </c>
      <c r="Q716">
        <v>1997</v>
      </c>
      <c r="S716" t="e">
        <f t="shared" si="70"/>
        <v>#VALUE!</v>
      </c>
      <c r="T716" s="12" t="str">
        <f t="shared" si="71"/>
        <v>1997</v>
      </c>
      <c r="U716" s="8" t="str" cm="1">
        <f t="array" ref="U716">_xlfn.IFS(Q716&lt;1970,"Old is Gold",Q716&lt;=1980,"80's Movies",Q716&lt;=2000,"90's Movies",Q716&lt;=2020,"Mid Rang",Q716&gt;2020,"Latest")</f>
        <v>90's Movies</v>
      </c>
      <c r="V716" t="s">
        <v>83</v>
      </c>
    </row>
    <row r="717" spans="1:22" x14ac:dyDescent="0.3">
      <c r="A717" t="s">
        <v>2439</v>
      </c>
      <c r="B717" t="s">
        <v>2440</v>
      </c>
      <c r="C717" t="s">
        <v>2440</v>
      </c>
      <c r="D717" s="6">
        <v>116</v>
      </c>
      <c r="E717" s="6" t="str">
        <f t="shared" si="66"/>
        <v>Medium</v>
      </c>
      <c r="F717" s="4">
        <f t="shared" si="67"/>
        <v>1.9333333333333333</v>
      </c>
      <c r="G717" s="8" t="s">
        <v>7406</v>
      </c>
      <c r="H717" t="s">
        <v>10887</v>
      </c>
      <c r="I717" t="s">
        <v>10886</v>
      </c>
      <c r="J717">
        <v>6.2</v>
      </c>
      <c r="K717" t="str">
        <f t="shared" si="68"/>
        <v>Average</v>
      </c>
      <c r="L717" s="10">
        <v>71340</v>
      </c>
      <c r="M717" s="10">
        <v>68000000</v>
      </c>
      <c r="N717" s="10">
        <v>118063304</v>
      </c>
      <c r="O717" s="6">
        <f t="shared" si="69"/>
        <v>50063304</v>
      </c>
      <c r="P717" s="10" t="str" cm="1">
        <f t="array" ref="P717">_xlfn.IFS(O717&lt;=0,"Flop",O717&lt;10000000,"Hit",O717&lt;=100000000,"Superhit",O717&gt;100000000,"Blockbuster")</f>
        <v>Superhit</v>
      </c>
      <c r="Q717" t="s">
        <v>2441</v>
      </c>
      <c r="R717">
        <v>3</v>
      </c>
      <c r="S717" t="str">
        <f t="shared" si="70"/>
        <v xml:space="preserve">April </v>
      </c>
      <c r="T717" s="12" t="str">
        <f t="shared" si="71"/>
        <v xml:space="preserve"> 1997</v>
      </c>
      <c r="U717" s="8" t="str" cm="1">
        <f t="array" ref="U717">_xlfn.IFS(Q717&lt;1970,"Old is Gold",Q717&lt;=1980,"80's Movies",Q717&lt;=2000,"90's Movies",Q717&lt;=2020,"Mid Rang",Q717&gt;2020,"Latest")</f>
        <v>Latest</v>
      </c>
      <c r="V717" t="s">
        <v>1527</v>
      </c>
    </row>
    <row r="718" spans="1:22" x14ac:dyDescent="0.3">
      <c r="A718" t="s">
        <v>2442</v>
      </c>
      <c r="B718" t="s">
        <v>2443</v>
      </c>
      <c r="C718" t="s">
        <v>2443</v>
      </c>
      <c r="D718" s="6">
        <v>120</v>
      </c>
      <c r="E718" s="6" t="str">
        <f t="shared" si="66"/>
        <v>Medium</v>
      </c>
      <c r="F718" s="4">
        <f t="shared" si="67"/>
        <v>2</v>
      </c>
      <c r="G718" s="8" t="s">
        <v>105</v>
      </c>
      <c r="H718" t="s">
        <v>10895</v>
      </c>
      <c r="I718" t="s">
        <v>10899</v>
      </c>
      <c r="J718">
        <v>6.3</v>
      </c>
      <c r="K718" t="str">
        <f t="shared" si="68"/>
        <v>Average</v>
      </c>
      <c r="L718" s="10">
        <v>205034</v>
      </c>
      <c r="M718" s="10">
        <v>24000000</v>
      </c>
      <c r="N718" s="10">
        <v>172363301</v>
      </c>
      <c r="O718" s="6">
        <f t="shared" si="69"/>
        <v>148363301</v>
      </c>
      <c r="P718" s="10" t="str" cm="1">
        <f t="array" ref="P718">_xlfn.IFS(O718&lt;=0,"Flop",O718&lt;10000000,"Hit",O718&lt;=100000000,"Superhit",O718&gt;100000000,"Blockbuster")</f>
        <v>Blockbuster</v>
      </c>
      <c r="Q718" t="s">
        <v>2374</v>
      </c>
      <c r="R718">
        <v>10</v>
      </c>
      <c r="S718" t="str">
        <f t="shared" si="70"/>
        <v xml:space="preserve">December </v>
      </c>
      <c r="T718" s="12" t="str">
        <f t="shared" si="71"/>
        <v xml:space="preserve"> 1997</v>
      </c>
      <c r="U718" s="8" t="str" cm="1">
        <f t="array" ref="U718">_xlfn.IFS(Q718&lt;1970,"Old is Gold",Q718&lt;=1980,"80's Movies",Q718&lt;=2000,"90's Movies",Q718&lt;=2020,"Mid Rang",Q718&gt;2020,"Latest")</f>
        <v>Latest</v>
      </c>
      <c r="V718" t="s">
        <v>650</v>
      </c>
    </row>
    <row r="719" spans="1:22" x14ac:dyDescent="0.3">
      <c r="A719" t="s">
        <v>2444</v>
      </c>
      <c r="B719" t="s">
        <v>2445</v>
      </c>
      <c r="C719" t="s">
        <v>2445</v>
      </c>
      <c r="D719" s="6">
        <v>136</v>
      </c>
      <c r="E719" s="6" t="str">
        <f t="shared" si="66"/>
        <v>Long</v>
      </c>
      <c r="F719" s="4">
        <f t="shared" si="67"/>
        <v>2.2666666666666666</v>
      </c>
      <c r="G719" s="8" t="s">
        <v>10887</v>
      </c>
      <c r="H719" t="s">
        <v>10889</v>
      </c>
      <c r="I719" t="s">
        <v>190</v>
      </c>
      <c r="J719">
        <v>7.1</v>
      </c>
      <c r="K719" t="str">
        <f t="shared" si="68"/>
        <v>Good</v>
      </c>
      <c r="L719" s="10">
        <v>152381</v>
      </c>
      <c r="M719" s="10">
        <v>70000000</v>
      </c>
      <c r="N719" s="10">
        <v>131457682</v>
      </c>
      <c r="O719" s="6">
        <f t="shared" si="69"/>
        <v>61457682</v>
      </c>
      <c r="P719" s="10" t="str" cm="1">
        <f t="array" ref="P719">_xlfn.IFS(O719&lt;=0,"Flop",O719&lt;10000000,"Hit",O719&lt;=100000000,"Superhit",O719&gt;100000000,"Blockbuster")</f>
        <v>Superhit</v>
      </c>
      <c r="Q719" t="s">
        <v>2446</v>
      </c>
      <c r="R719">
        <v>13</v>
      </c>
      <c r="S719" t="str">
        <f t="shared" si="70"/>
        <v xml:space="preserve">September </v>
      </c>
      <c r="T719" s="12" t="str">
        <f t="shared" si="71"/>
        <v xml:space="preserve"> 1997</v>
      </c>
      <c r="U719" s="8" t="str" cm="1">
        <f t="array" ref="U719">_xlfn.IFS(Q719&lt;1970,"Old is Gold",Q719&lt;=1980,"80's Movies",Q719&lt;=2000,"90's Movies",Q719&lt;=2020,"Mid Rang",Q719&gt;2020,"Latest")</f>
        <v>Latest</v>
      </c>
      <c r="V719" t="s">
        <v>2447</v>
      </c>
    </row>
    <row r="720" spans="1:22" x14ac:dyDescent="0.3">
      <c r="A720" t="s">
        <v>2448</v>
      </c>
      <c r="B720" t="s">
        <v>2449</v>
      </c>
      <c r="C720" t="s">
        <v>2449</v>
      </c>
      <c r="D720" s="6">
        <v>99</v>
      </c>
      <c r="E720" s="6" t="str">
        <f t="shared" si="66"/>
        <v>Medium</v>
      </c>
      <c r="F720" s="4">
        <f t="shared" si="67"/>
        <v>1.65</v>
      </c>
      <c r="G720" s="8" t="s">
        <v>172</v>
      </c>
      <c r="H720" t="s">
        <v>190</v>
      </c>
      <c r="I720" t="s">
        <v>10885</v>
      </c>
      <c r="J720">
        <v>6.7</v>
      </c>
      <c r="K720" t="str">
        <f t="shared" si="68"/>
        <v>Average</v>
      </c>
      <c r="L720" s="10">
        <v>70505</v>
      </c>
      <c r="M720" s="10">
        <v>6000000</v>
      </c>
      <c r="N720" s="10">
        <v>11841544</v>
      </c>
      <c r="O720" s="6">
        <f t="shared" si="69"/>
        <v>5841544</v>
      </c>
      <c r="P720" s="10" t="str" cm="1">
        <f t="array" ref="P720">_xlfn.IFS(O720&lt;=0,"Flop",O720&lt;10000000,"Hit",O720&lt;=100000000,"Superhit",O720&gt;100000000,"Blockbuster")</f>
        <v>Hit</v>
      </c>
      <c r="Q720" t="s">
        <v>2450</v>
      </c>
      <c r="R720">
        <v>26</v>
      </c>
      <c r="S720" t="str">
        <f t="shared" si="70"/>
        <v xml:space="preserve">January </v>
      </c>
      <c r="T720" s="12" t="str">
        <f t="shared" si="71"/>
        <v xml:space="preserve"> 1998</v>
      </c>
      <c r="U720" s="8" t="str" cm="1">
        <f t="array" ref="U720">_xlfn.IFS(Q720&lt;1970,"Old is Gold",Q720&lt;=1980,"80's Movies",Q720&lt;=2000,"90's Movies",Q720&lt;=2020,"Mid Rang",Q720&gt;2020,"Latest")</f>
        <v>Latest</v>
      </c>
      <c r="V720" t="s">
        <v>2451</v>
      </c>
    </row>
    <row r="721" spans="1:22" x14ac:dyDescent="0.3">
      <c r="A721" t="s">
        <v>2452</v>
      </c>
      <c r="B721" t="s">
        <v>2453</v>
      </c>
      <c r="C721" t="s">
        <v>2453</v>
      </c>
      <c r="D721" s="6">
        <v>99</v>
      </c>
      <c r="E721" s="6" t="str">
        <f t="shared" si="66"/>
        <v>Medium</v>
      </c>
      <c r="F721" s="4">
        <f t="shared" si="67"/>
        <v>1.65</v>
      </c>
      <c r="G721" s="8" t="s">
        <v>7406</v>
      </c>
      <c r="H721" t="s">
        <v>190</v>
      </c>
      <c r="I721" t="s">
        <v>10890</v>
      </c>
      <c r="J721">
        <v>6</v>
      </c>
      <c r="K721" t="str">
        <f t="shared" si="68"/>
        <v>Average</v>
      </c>
      <c r="L721" s="10">
        <v>58801</v>
      </c>
      <c r="M721" s="10">
        <v>60000000</v>
      </c>
      <c r="N721" s="10">
        <v>14594226</v>
      </c>
      <c r="O721" s="6">
        <f t="shared" si="69"/>
        <v>-45405774</v>
      </c>
      <c r="P721" s="10" t="str" cm="1">
        <f t="array" ref="P721">_xlfn.IFS(O721&lt;=0,"Flop",O721&lt;10000000,"Hit",O721&lt;=100000000,"Superhit",O721&gt;100000000,"Blockbuster")</f>
        <v>Flop</v>
      </c>
      <c r="Q721" t="s">
        <v>2454</v>
      </c>
      <c r="R721">
        <v>23</v>
      </c>
      <c r="S721" t="str">
        <f t="shared" si="70"/>
        <v xml:space="preserve">October </v>
      </c>
      <c r="T721" s="12" t="str">
        <f t="shared" si="71"/>
        <v xml:space="preserve"> 1998</v>
      </c>
      <c r="U721" s="8" t="str" cm="1">
        <f t="array" ref="U721">_xlfn.IFS(Q721&lt;1970,"Old is Gold",Q721&lt;=1980,"80's Movies",Q721&lt;=2000,"90's Movies",Q721&lt;=2020,"Mid Rang",Q721&gt;2020,"Latest")</f>
        <v>Latest</v>
      </c>
      <c r="V721" t="s">
        <v>2001</v>
      </c>
    </row>
    <row r="722" spans="1:22" x14ac:dyDescent="0.3">
      <c r="A722" t="s">
        <v>2455</v>
      </c>
      <c r="B722" t="s">
        <v>2456</v>
      </c>
      <c r="C722" t="s">
        <v>2456</v>
      </c>
      <c r="D722" s="6">
        <v>96</v>
      </c>
      <c r="E722" s="6" t="str">
        <f t="shared" si="66"/>
        <v>Medium</v>
      </c>
      <c r="F722" s="4">
        <f t="shared" si="67"/>
        <v>1.6</v>
      </c>
      <c r="G722" s="8" t="s">
        <v>7406</v>
      </c>
      <c r="H722" t="s">
        <v>10891</v>
      </c>
      <c r="I722" t="s">
        <v>190</v>
      </c>
      <c r="J722">
        <v>5.2</v>
      </c>
      <c r="K722" t="str">
        <f t="shared" si="68"/>
        <v>Poor</v>
      </c>
      <c r="L722" s="10">
        <v>71370</v>
      </c>
      <c r="M722" s="10">
        <v>40000000</v>
      </c>
      <c r="N722" s="10">
        <v>87840042</v>
      </c>
      <c r="O722" s="6">
        <f t="shared" si="69"/>
        <v>47840042</v>
      </c>
      <c r="P722" s="10" t="str" cm="1">
        <f t="array" ref="P722">_xlfn.IFS(O722&lt;=0,"Flop",O722&lt;10000000,"Hit",O722&lt;=100000000,"Superhit",O722&gt;100000000,"Blockbuster")</f>
        <v>Superhit</v>
      </c>
      <c r="Q722" s="1">
        <v>35612</v>
      </c>
      <c r="R722" s="1"/>
      <c r="S722" t="e">
        <f t="shared" si="70"/>
        <v>#VALUE!</v>
      </c>
      <c r="T722" s="12" t="str">
        <f t="shared" si="71"/>
        <v>35612</v>
      </c>
      <c r="U722" s="8" t="str" cm="1">
        <f t="array" ref="U722">_xlfn.IFS(Q722&lt;1970,"Old is Gold",Q722&lt;=1980,"80's Movies",Q722&lt;=2000,"90's Movies",Q722&lt;=2020,"Mid Rang",Q722&gt;2020,"Latest")</f>
        <v>Latest</v>
      </c>
      <c r="V722" t="s">
        <v>2457</v>
      </c>
    </row>
    <row r="723" spans="1:22" x14ac:dyDescent="0.3">
      <c r="A723" t="s">
        <v>2458</v>
      </c>
      <c r="B723" t="s">
        <v>2459</v>
      </c>
      <c r="C723" t="s">
        <v>2459</v>
      </c>
      <c r="D723" s="6">
        <v>121</v>
      </c>
      <c r="E723" s="6" t="str">
        <f t="shared" si="66"/>
        <v>Long</v>
      </c>
      <c r="F723" s="4">
        <f t="shared" si="67"/>
        <v>2.0166666666666666</v>
      </c>
      <c r="G723" s="8" t="s">
        <v>7406</v>
      </c>
      <c r="H723" t="s">
        <v>10887</v>
      </c>
      <c r="I723" t="s">
        <v>10891</v>
      </c>
      <c r="J723">
        <v>3.9</v>
      </c>
      <c r="K723" t="str">
        <f t="shared" si="68"/>
        <v>Poor</v>
      </c>
      <c r="L723" s="10">
        <v>84801</v>
      </c>
      <c r="M723" s="10">
        <v>160000000</v>
      </c>
      <c r="N723" s="10">
        <v>164508066</v>
      </c>
      <c r="O723" s="6">
        <f t="shared" si="69"/>
        <v>4508066</v>
      </c>
      <c r="P723" s="10" t="str" cm="1">
        <f t="array" ref="P723">_xlfn.IFS(O723&lt;=0,"Flop",O723&lt;10000000,"Hit",O723&lt;=100000000,"Superhit",O723&gt;100000000,"Blockbuster")</f>
        <v>Hit</v>
      </c>
      <c r="Q723">
        <v>1997</v>
      </c>
      <c r="S723" t="e">
        <f t="shared" si="70"/>
        <v>#VALUE!</v>
      </c>
      <c r="T723" s="12" t="str">
        <f t="shared" si="71"/>
        <v>1997</v>
      </c>
      <c r="U723" s="8" t="str" cm="1">
        <f t="array" ref="U723">_xlfn.IFS(Q723&lt;1970,"Old is Gold",Q723&lt;=1980,"80's Movies",Q723&lt;=2000,"90's Movies",Q723&lt;=2020,"Mid Rang",Q723&gt;2020,"Latest")</f>
        <v>90's Movies</v>
      </c>
      <c r="V723" t="s">
        <v>1838</v>
      </c>
    </row>
    <row r="724" spans="1:22" x14ac:dyDescent="0.3">
      <c r="A724" t="s">
        <v>2460</v>
      </c>
      <c r="B724" t="s">
        <v>2461</v>
      </c>
      <c r="C724" t="s">
        <v>2461</v>
      </c>
      <c r="D724" s="6">
        <v>134</v>
      </c>
      <c r="E724" s="6" t="str">
        <f t="shared" si="66"/>
        <v>Long</v>
      </c>
      <c r="F724" s="4">
        <f t="shared" si="67"/>
        <v>2.2333333333333334</v>
      </c>
      <c r="G724" s="8" t="s">
        <v>7406</v>
      </c>
      <c r="H724" t="s">
        <v>10895</v>
      </c>
      <c r="I724" t="s">
        <v>10890</v>
      </c>
      <c r="J724">
        <v>6.1</v>
      </c>
      <c r="K724" t="str">
        <f t="shared" si="68"/>
        <v>Average</v>
      </c>
      <c r="L724" s="10">
        <v>110881</v>
      </c>
      <c r="M724" s="10">
        <v>80000000</v>
      </c>
      <c r="N724" s="10">
        <v>37020277</v>
      </c>
      <c r="O724" s="6">
        <f t="shared" si="69"/>
        <v>-42979723</v>
      </c>
      <c r="P724" s="10" t="str" cm="1">
        <f t="array" ref="P724">_xlfn.IFS(O724&lt;=0,"Flop",O724&lt;10000000,"Hit",O724&lt;=100000000,"Superhit",O724&gt;100000000,"Blockbuster")</f>
        <v>Flop</v>
      </c>
      <c r="Q724" t="s">
        <v>2462</v>
      </c>
      <c r="R724">
        <v>11</v>
      </c>
      <c r="S724" t="str">
        <f t="shared" si="70"/>
        <v xml:space="preserve">February </v>
      </c>
      <c r="T724" s="12" t="str">
        <f t="shared" si="71"/>
        <v xml:space="preserve"> 1998</v>
      </c>
      <c r="U724" s="8" t="str" cm="1">
        <f t="array" ref="U724">_xlfn.IFS(Q724&lt;1970,"Old is Gold",Q724&lt;=1980,"80's Movies",Q724&lt;=2000,"90's Movies",Q724&lt;=2020,"Mid Rang",Q724&gt;2020,"Latest")</f>
        <v>Latest</v>
      </c>
      <c r="V724" t="s">
        <v>647</v>
      </c>
    </row>
    <row r="725" spans="1:22" x14ac:dyDescent="0.3">
      <c r="A725" t="s">
        <v>2463</v>
      </c>
      <c r="B725" t="s">
        <v>2464</v>
      </c>
      <c r="C725" t="s">
        <v>2464</v>
      </c>
      <c r="D725" s="6">
        <v>114</v>
      </c>
      <c r="E725" s="6" t="str">
        <f t="shared" si="66"/>
        <v>Medium</v>
      </c>
      <c r="F725" s="4">
        <f t="shared" si="67"/>
        <v>1.9</v>
      </c>
      <c r="G725" s="8" t="s">
        <v>7406</v>
      </c>
      <c r="H725" t="s">
        <v>10887</v>
      </c>
      <c r="I725" t="s">
        <v>172</v>
      </c>
      <c r="J725">
        <v>7.1</v>
      </c>
      <c r="K725" t="str">
        <f t="shared" si="68"/>
        <v>Good</v>
      </c>
      <c r="L725" s="10">
        <v>178250</v>
      </c>
      <c r="M725" s="10">
        <v>75000000</v>
      </c>
      <c r="N725" s="10">
        <v>107752036</v>
      </c>
      <c r="O725" s="6">
        <f t="shared" si="69"/>
        <v>32752036</v>
      </c>
      <c r="P725" s="10" t="str" cm="1">
        <f t="array" ref="P725">_xlfn.IFS(O725&lt;=0,"Flop",O725&lt;10000000,"Hit",O725&lt;=100000000,"Superhit",O725&gt;100000000,"Blockbuster")</f>
        <v>Superhit</v>
      </c>
      <c r="Q725" t="s">
        <v>2465</v>
      </c>
      <c r="R725">
        <v>27</v>
      </c>
      <c r="S725" t="str">
        <f t="shared" si="70"/>
        <v xml:space="preserve">September </v>
      </c>
      <c r="T725" s="12" t="str">
        <f t="shared" si="71"/>
        <v xml:space="preserve"> 1999</v>
      </c>
      <c r="U725" s="8" t="str" cm="1">
        <f t="array" ref="U725">_xlfn.IFS(Q725&lt;1970,"Old is Gold",Q725&lt;=1980,"80's Movies",Q725&lt;=2000,"90's Movies",Q725&lt;=2020,"Mid Rang",Q725&gt;2020,"Latest")</f>
        <v>Latest</v>
      </c>
      <c r="V725" t="s">
        <v>2466</v>
      </c>
    </row>
    <row r="726" spans="1:22" x14ac:dyDescent="0.3">
      <c r="A726" t="s">
        <v>2467</v>
      </c>
      <c r="B726" t="s">
        <v>2468</v>
      </c>
      <c r="C726" t="s">
        <v>2468</v>
      </c>
      <c r="D726" s="6">
        <v>129</v>
      </c>
      <c r="E726" s="6" t="str">
        <f t="shared" si="66"/>
        <v>Long</v>
      </c>
      <c r="F726" s="4">
        <f t="shared" si="67"/>
        <v>2.15</v>
      </c>
      <c r="G726" s="8" t="s">
        <v>7406</v>
      </c>
      <c r="H726" t="s">
        <v>10887</v>
      </c>
      <c r="I726" t="s">
        <v>10890</v>
      </c>
      <c r="J726">
        <v>7.3</v>
      </c>
      <c r="K726" t="str">
        <f t="shared" si="68"/>
        <v>Good</v>
      </c>
      <c r="L726" s="10">
        <v>311677</v>
      </c>
      <c r="M726" s="10">
        <v>105000000</v>
      </c>
      <c r="N726" s="10">
        <v>121214377</v>
      </c>
      <c r="O726" s="6">
        <f t="shared" si="69"/>
        <v>16214377</v>
      </c>
      <c r="P726" s="10" t="str" cm="1">
        <f t="array" ref="P726">_xlfn.IFS(O726&lt;=0,"Flop",O726&lt;10000000,"Hit",O726&lt;=100000000,"Superhit",O726&gt;100000000,"Blockbuster")</f>
        <v>Superhit</v>
      </c>
      <c r="Q726" t="s">
        <v>2469</v>
      </c>
      <c r="R726">
        <v>4</v>
      </c>
      <c r="S726" t="str">
        <f t="shared" si="70"/>
        <v xml:space="preserve">November </v>
      </c>
      <c r="T726" s="12" t="str">
        <f t="shared" si="71"/>
        <v xml:space="preserve"> 1997</v>
      </c>
      <c r="U726" s="8" t="str" cm="1">
        <f t="array" ref="U726">_xlfn.IFS(Q726&lt;1970,"Old is Gold",Q726&lt;=1980,"80's Movies",Q726&lt;=2000,"90's Movies",Q726&lt;=2020,"Mid Rang",Q726&gt;2020,"Latest")</f>
        <v>Latest</v>
      </c>
      <c r="V726" t="s">
        <v>977</v>
      </c>
    </row>
    <row r="727" spans="1:22" x14ac:dyDescent="0.3">
      <c r="A727" t="s">
        <v>2470</v>
      </c>
      <c r="B727" t="s">
        <v>2471</v>
      </c>
      <c r="C727" t="s">
        <v>2471</v>
      </c>
      <c r="D727" s="6">
        <v>121</v>
      </c>
      <c r="E727" s="6" t="str">
        <f t="shared" si="66"/>
        <v>Long</v>
      </c>
      <c r="F727" s="4">
        <f t="shared" si="67"/>
        <v>2.0166666666666666</v>
      </c>
      <c r="G727" s="8" t="s">
        <v>10891</v>
      </c>
      <c r="H727" t="s">
        <v>190</v>
      </c>
      <c r="I727" t="s">
        <v>5170</v>
      </c>
      <c r="J727">
        <v>7.5</v>
      </c>
      <c r="K727" t="str">
        <f t="shared" si="68"/>
        <v>Good</v>
      </c>
      <c r="L727" s="10">
        <v>74542</v>
      </c>
      <c r="M727" s="10">
        <v>30000000</v>
      </c>
      <c r="N727" s="10">
        <v>16316273</v>
      </c>
      <c r="O727" s="6">
        <f t="shared" si="69"/>
        <v>-13683727</v>
      </c>
      <c r="P727" s="10" t="str" cm="1">
        <f t="array" ref="P727">_xlfn.IFS(O727&lt;=0,"Flop",O727&lt;10000000,"Hit",O727&lt;=100000000,"Superhit",O727&gt;100000000,"Blockbuster")</f>
        <v>Flop</v>
      </c>
      <c r="Q727" t="s">
        <v>2472</v>
      </c>
      <c r="R727">
        <v>12</v>
      </c>
      <c r="S727" t="str">
        <f t="shared" si="70"/>
        <v xml:space="preserve">September </v>
      </c>
      <c r="T727" s="12" t="str">
        <f t="shared" si="71"/>
        <v xml:space="preserve"> 1998</v>
      </c>
      <c r="U727" s="8" t="str" cm="1">
        <f t="array" ref="U727">_xlfn.IFS(Q727&lt;1970,"Old is Gold",Q727&lt;=1980,"80's Movies",Q727&lt;=2000,"90's Movies",Q727&lt;=2020,"Mid Rang",Q727&gt;2020,"Latest")</f>
        <v>Latest</v>
      </c>
      <c r="V727" t="s">
        <v>479</v>
      </c>
    </row>
    <row r="728" spans="1:22" x14ac:dyDescent="0.3">
      <c r="A728" t="s">
        <v>2473</v>
      </c>
      <c r="B728" t="s">
        <v>2474</v>
      </c>
      <c r="C728" t="s">
        <v>2474</v>
      </c>
      <c r="D728" s="6">
        <v>194</v>
      </c>
      <c r="E728" s="6" t="str">
        <f t="shared" si="66"/>
        <v>Long</v>
      </c>
      <c r="F728" s="4">
        <f t="shared" si="67"/>
        <v>3.2333333333333334</v>
      </c>
      <c r="G728" s="8" t="s">
        <v>190</v>
      </c>
      <c r="H728" t="s">
        <v>10886</v>
      </c>
      <c r="I728" t="s">
        <v>10899</v>
      </c>
      <c r="J728">
        <v>7.9</v>
      </c>
      <c r="K728" t="str">
        <f t="shared" si="68"/>
        <v>Good</v>
      </c>
      <c r="L728" s="10">
        <v>1252486</v>
      </c>
      <c r="M728" s="10">
        <v>200000000</v>
      </c>
      <c r="N728" s="10">
        <v>2264743305</v>
      </c>
      <c r="O728" s="6">
        <f t="shared" si="69"/>
        <v>2064743305</v>
      </c>
      <c r="P728" s="10" t="str" cm="1">
        <f t="array" ref="P728">_xlfn.IFS(O728&lt;=0,"Flop",O728&lt;10000000,"Hit",O728&lt;=100000000,"Superhit",O728&gt;100000000,"Blockbuster")</f>
        <v>Blockbuster</v>
      </c>
      <c r="Q728" t="s">
        <v>2475</v>
      </c>
      <c r="R728">
        <v>1</v>
      </c>
      <c r="S728" t="str">
        <f t="shared" si="70"/>
        <v xml:space="preserve">November </v>
      </c>
      <c r="T728" s="12" t="str">
        <f t="shared" si="71"/>
        <v xml:space="preserve"> 1997</v>
      </c>
      <c r="U728" s="8" t="str" cm="1">
        <f t="array" ref="U728">_xlfn.IFS(Q728&lt;1970,"Old is Gold",Q728&lt;=1980,"80's Movies",Q728&lt;=2000,"90's Movies",Q728&lt;=2020,"Mid Rang",Q728&gt;2020,"Latest")</f>
        <v>Latest</v>
      </c>
      <c r="V728" t="s">
        <v>687</v>
      </c>
    </row>
    <row r="729" spans="1:22" x14ac:dyDescent="0.3">
      <c r="A729" t="s">
        <v>2476</v>
      </c>
      <c r="B729" t="s">
        <v>2477</v>
      </c>
      <c r="C729" t="s">
        <v>2477</v>
      </c>
      <c r="D729" s="6">
        <v>119</v>
      </c>
      <c r="E729" s="6" t="str">
        <f t="shared" si="66"/>
        <v>Medium</v>
      </c>
      <c r="F729" s="4">
        <f t="shared" si="67"/>
        <v>1.9833333333333334</v>
      </c>
      <c r="G729" s="8" t="s">
        <v>7406</v>
      </c>
      <c r="H729" t="s">
        <v>10887</v>
      </c>
      <c r="I729" t="s">
        <v>5170</v>
      </c>
      <c r="J729">
        <v>6.5</v>
      </c>
      <c r="K729" t="str">
        <f t="shared" si="68"/>
        <v>Average</v>
      </c>
      <c r="L729" s="10">
        <v>201921</v>
      </c>
      <c r="M729" s="10">
        <v>110000000</v>
      </c>
      <c r="N729" s="10">
        <v>333011068</v>
      </c>
      <c r="O729" s="6">
        <f t="shared" si="69"/>
        <v>223011068</v>
      </c>
      <c r="P729" s="10" t="str" cm="1">
        <f t="array" ref="P729">_xlfn.IFS(O729&lt;=0,"Flop",O729&lt;10000000,"Hit",O729&lt;=100000000,"Superhit",O729&gt;100000000,"Blockbuster")</f>
        <v>Blockbuster</v>
      </c>
      <c r="Q729" t="s">
        <v>2478</v>
      </c>
      <c r="R729">
        <v>9</v>
      </c>
      <c r="S729" t="str">
        <f t="shared" si="70"/>
        <v xml:space="preserve">December </v>
      </c>
      <c r="T729" s="12" t="str">
        <f t="shared" si="71"/>
        <v xml:space="preserve"> 1997</v>
      </c>
      <c r="U729" s="8" t="str" cm="1">
        <f t="array" ref="U729">_xlfn.IFS(Q729&lt;1970,"Old is Gold",Q729&lt;=1980,"80's Movies",Q729&lt;=2000,"90's Movies",Q729&lt;=2020,"Mid Rang",Q729&gt;2020,"Latest")</f>
        <v>Latest</v>
      </c>
      <c r="V729" t="s">
        <v>1218</v>
      </c>
    </row>
    <row r="730" spans="1:22" x14ac:dyDescent="0.3">
      <c r="A730" t="s">
        <v>2479</v>
      </c>
      <c r="B730" t="s">
        <v>2480</v>
      </c>
      <c r="C730" t="s">
        <v>2480</v>
      </c>
      <c r="D730" s="6">
        <v>92</v>
      </c>
      <c r="E730" s="6" t="str">
        <f t="shared" si="66"/>
        <v>Medium</v>
      </c>
      <c r="F730" s="4">
        <f t="shared" si="67"/>
        <v>1.5333333333333334</v>
      </c>
      <c r="G730" s="8" t="s">
        <v>10887</v>
      </c>
      <c r="H730" t="s">
        <v>10888</v>
      </c>
      <c r="I730" t="s">
        <v>172</v>
      </c>
      <c r="J730">
        <v>7.9</v>
      </c>
      <c r="K730" t="str">
        <f t="shared" si="68"/>
        <v>Good</v>
      </c>
      <c r="L730" s="10">
        <v>607548</v>
      </c>
      <c r="M730" s="10">
        <v>90000000</v>
      </c>
      <c r="N730" s="10">
        <v>497375381</v>
      </c>
      <c r="O730" s="6">
        <f t="shared" si="69"/>
        <v>407375381</v>
      </c>
      <c r="P730" s="10" t="str" cm="1">
        <f t="array" ref="P730">_xlfn.IFS(O730&lt;=0,"Flop",O730&lt;10000000,"Hit",O730&lt;=100000000,"Superhit",O730&gt;100000000,"Blockbuster")</f>
        <v>Blockbuster</v>
      </c>
      <c r="Q730" t="s">
        <v>2481</v>
      </c>
      <c r="R730">
        <v>13</v>
      </c>
      <c r="S730" t="str">
        <f t="shared" si="70"/>
        <v xml:space="preserve">November </v>
      </c>
      <c r="T730" s="12" t="str">
        <f t="shared" si="71"/>
        <v xml:space="preserve"> 1999</v>
      </c>
      <c r="U730" s="8" t="str" cm="1">
        <f t="array" ref="U730">_xlfn.IFS(Q730&lt;1970,"Old is Gold",Q730&lt;=1980,"80's Movies",Q730&lt;=2000,"90's Movies",Q730&lt;=2020,"Mid Rang",Q730&gt;2020,"Latest")</f>
        <v>Latest</v>
      </c>
      <c r="V730" t="s">
        <v>2482</v>
      </c>
    </row>
    <row r="731" spans="1:22" x14ac:dyDescent="0.3">
      <c r="A731" t="s">
        <v>2483</v>
      </c>
      <c r="B731" t="s">
        <v>2484</v>
      </c>
      <c r="C731" t="s">
        <v>2484</v>
      </c>
      <c r="D731" s="6">
        <v>103</v>
      </c>
      <c r="E731" s="6" t="str">
        <f t="shared" si="66"/>
        <v>Medium</v>
      </c>
      <c r="F731" s="4">
        <f t="shared" si="67"/>
        <v>1.7166666666666666</v>
      </c>
      <c r="G731" s="8" t="s">
        <v>172</v>
      </c>
      <c r="H731" t="s">
        <v>190</v>
      </c>
      <c r="I731" t="s">
        <v>10899</v>
      </c>
      <c r="J731">
        <v>8.1999999999999993</v>
      </c>
      <c r="K731" t="str">
        <f t="shared" si="68"/>
        <v>Excellent</v>
      </c>
      <c r="L731" s="10">
        <v>1155713</v>
      </c>
      <c r="M731" s="10">
        <v>60000000</v>
      </c>
      <c r="N731" s="10">
        <v>264118712</v>
      </c>
      <c r="O731" s="6">
        <f t="shared" si="69"/>
        <v>204118712</v>
      </c>
      <c r="P731" s="10" t="str" cm="1">
        <f t="array" ref="P731">_xlfn.IFS(O731&lt;=0,"Flop",O731&lt;10000000,"Hit",O731&lt;=100000000,"Superhit",O731&gt;100000000,"Blockbuster")</f>
        <v>Blockbuster</v>
      </c>
      <c r="Q731">
        <v>1998</v>
      </c>
      <c r="S731" t="e">
        <f t="shared" si="70"/>
        <v>#VALUE!</v>
      </c>
      <c r="T731" s="12" t="str">
        <f t="shared" si="71"/>
        <v>1998</v>
      </c>
      <c r="U731" s="8" t="str" cm="1">
        <f t="array" ref="U731">_xlfn.IFS(Q731&lt;1970,"Old is Gold",Q731&lt;=1980,"80's Movies",Q731&lt;=2000,"90's Movies",Q731&lt;=2020,"Mid Rang",Q731&gt;2020,"Latest")</f>
        <v>90's Movies</v>
      </c>
      <c r="V731" t="s">
        <v>802</v>
      </c>
    </row>
    <row r="732" spans="1:22" x14ac:dyDescent="0.3">
      <c r="A732" t="s">
        <v>2485</v>
      </c>
      <c r="B732" t="s">
        <v>2486</v>
      </c>
      <c r="C732" t="s">
        <v>2486</v>
      </c>
      <c r="D732" s="6">
        <v>125</v>
      </c>
      <c r="E732" s="6" t="str">
        <f t="shared" si="66"/>
        <v>Long</v>
      </c>
      <c r="F732" s="4">
        <f t="shared" si="67"/>
        <v>2.0833333333333335</v>
      </c>
      <c r="G732" s="8" t="s">
        <v>10891</v>
      </c>
      <c r="H732" t="s">
        <v>190</v>
      </c>
      <c r="I732" t="s">
        <v>5170</v>
      </c>
      <c r="J732">
        <v>6.7</v>
      </c>
      <c r="K732" t="str">
        <f t="shared" si="68"/>
        <v>Average</v>
      </c>
      <c r="L732" s="10">
        <v>53975</v>
      </c>
      <c r="M732" s="10">
        <v>19000000</v>
      </c>
      <c r="N732" s="10">
        <v>6682098</v>
      </c>
      <c r="O732" s="6">
        <f t="shared" si="69"/>
        <v>-12317902</v>
      </c>
      <c r="P732" s="10" t="str" cm="1">
        <f t="array" ref="P732">_xlfn.IFS(O732&lt;=0,"Flop",O732&lt;10000000,"Hit",O732&lt;=100000000,"Superhit",O732&gt;100000000,"Blockbuster")</f>
        <v>Flop</v>
      </c>
      <c r="Q732">
        <v>1997</v>
      </c>
      <c r="S732" t="e">
        <f t="shared" si="70"/>
        <v>#VALUE!</v>
      </c>
      <c r="T732" s="12" t="str">
        <f t="shared" si="71"/>
        <v>1997</v>
      </c>
      <c r="U732" s="8" t="str" cm="1">
        <f t="array" ref="U732">_xlfn.IFS(Q732&lt;1970,"Old is Gold",Q732&lt;=1980,"80's Movies",Q732&lt;=2000,"90's Movies",Q732&lt;=2020,"Mid Rang",Q732&gt;2020,"Latest")</f>
        <v>90's Movies</v>
      </c>
      <c r="V732" t="s">
        <v>876</v>
      </c>
    </row>
    <row r="733" spans="1:22" x14ac:dyDescent="0.3">
      <c r="A733" t="s">
        <v>2487</v>
      </c>
      <c r="B733" t="s">
        <v>2488</v>
      </c>
      <c r="C733" t="s">
        <v>2488</v>
      </c>
      <c r="D733" s="6">
        <v>93</v>
      </c>
      <c r="E733" s="6" t="str">
        <f t="shared" si="66"/>
        <v>Medium</v>
      </c>
      <c r="F733" s="4">
        <f t="shared" si="67"/>
        <v>1.55</v>
      </c>
      <c r="G733" s="8" t="s">
        <v>172</v>
      </c>
      <c r="H733" t="s">
        <v>10899</v>
      </c>
      <c r="I733" t="s">
        <v>10899</v>
      </c>
      <c r="J733">
        <v>5.9</v>
      </c>
      <c r="K733" t="str">
        <f t="shared" si="68"/>
        <v>Poor</v>
      </c>
      <c r="L733" s="10">
        <v>52178</v>
      </c>
      <c r="M733" s="10">
        <v>25000000</v>
      </c>
      <c r="N733" s="10">
        <v>36400360</v>
      </c>
      <c r="O733" s="6">
        <f t="shared" si="69"/>
        <v>11400360</v>
      </c>
      <c r="P733" s="10" t="str" cm="1">
        <f t="array" ref="P733">_xlfn.IFS(O733&lt;=0,"Flop",O733&lt;10000000,"Hit",O733&lt;=100000000,"Superhit",O733&gt;100000000,"Blockbuster")</f>
        <v>Superhit</v>
      </c>
      <c r="Q733" t="s">
        <v>2489</v>
      </c>
      <c r="R733">
        <v>14</v>
      </c>
      <c r="S733" t="str">
        <f t="shared" si="70"/>
        <v xml:space="preserve">February </v>
      </c>
      <c r="T733" s="12" t="str">
        <f t="shared" si="71"/>
        <v xml:space="preserve"> 1997</v>
      </c>
      <c r="U733" s="8" t="str" cm="1">
        <f t="array" ref="U733">_xlfn.IFS(Q733&lt;1970,"Old is Gold",Q733&lt;=1980,"80's Movies",Q733&lt;=2000,"90's Movies",Q733&lt;=2020,"Mid Rang",Q733&gt;2020,"Latest")</f>
        <v>Latest</v>
      </c>
      <c r="V733" t="s">
        <v>2490</v>
      </c>
    </row>
    <row r="734" spans="1:22" x14ac:dyDescent="0.3">
      <c r="A734" t="s">
        <v>2491</v>
      </c>
      <c r="B734" t="s">
        <v>2492</v>
      </c>
      <c r="C734" t="s">
        <v>2492</v>
      </c>
      <c r="D734" s="6">
        <v>104</v>
      </c>
      <c r="E734" s="6" t="str">
        <f t="shared" si="66"/>
        <v>Medium</v>
      </c>
      <c r="F734" s="4">
        <f t="shared" si="67"/>
        <v>1.7333333333333334</v>
      </c>
      <c r="G734" s="8" t="s">
        <v>7406</v>
      </c>
      <c r="H734" t="s">
        <v>190</v>
      </c>
      <c r="I734" t="s">
        <v>10890</v>
      </c>
      <c r="J734">
        <v>5.5</v>
      </c>
      <c r="K734" t="str">
        <f t="shared" si="68"/>
        <v>Poor</v>
      </c>
      <c r="L734" s="10">
        <v>80272</v>
      </c>
      <c r="M734" s="10">
        <v>90000000</v>
      </c>
      <c r="N734" s="10">
        <v>122823468</v>
      </c>
      <c r="O734" s="6">
        <f t="shared" si="69"/>
        <v>32823468</v>
      </c>
      <c r="P734" s="10" t="str" cm="1">
        <f t="array" ref="P734">_xlfn.IFS(O734&lt;=0,"Flop",O734&lt;10000000,"Hit",O734&lt;=100000000,"Superhit",O734&gt;100000000,"Blockbuster")</f>
        <v>Superhit</v>
      </c>
      <c r="Q734" t="s">
        <v>2493</v>
      </c>
      <c r="R734">
        <v>15</v>
      </c>
      <c r="S734" t="str">
        <f t="shared" si="70"/>
        <v xml:space="preserve">April </v>
      </c>
      <c r="T734" s="12" t="str">
        <f t="shared" si="71"/>
        <v xml:space="preserve"> 1997</v>
      </c>
      <c r="U734" s="8" t="str" cm="1">
        <f t="array" ref="U734">_xlfn.IFS(Q734&lt;1970,"Old is Gold",Q734&lt;=1980,"80's Movies",Q734&lt;=2000,"90's Movies",Q734&lt;=2020,"Mid Rang",Q734&gt;2020,"Latest")</f>
        <v>Latest</v>
      </c>
      <c r="V734" t="s">
        <v>1459</v>
      </c>
    </row>
    <row r="735" spans="1:22" x14ac:dyDescent="0.3">
      <c r="A735" t="s">
        <v>2494</v>
      </c>
      <c r="B735" t="s">
        <v>2495</v>
      </c>
      <c r="C735" t="s">
        <v>2495</v>
      </c>
      <c r="D735" s="6">
        <v>90</v>
      </c>
      <c r="E735" s="6" t="str">
        <f t="shared" si="66"/>
        <v>Medium</v>
      </c>
      <c r="F735" s="4">
        <f t="shared" si="67"/>
        <v>1.5</v>
      </c>
      <c r="G735" s="8" t="s">
        <v>172</v>
      </c>
      <c r="H735" t="s">
        <v>10897</v>
      </c>
      <c r="I735" t="s">
        <v>10899</v>
      </c>
      <c r="J735">
        <v>6.1</v>
      </c>
      <c r="K735" t="str">
        <f t="shared" si="68"/>
        <v>Average</v>
      </c>
      <c r="L735" s="10">
        <v>174289</v>
      </c>
      <c r="M735" s="10">
        <v>23000000</v>
      </c>
      <c r="N735" s="10">
        <v>185991646</v>
      </c>
      <c r="O735" s="6">
        <f t="shared" si="69"/>
        <v>162991646</v>
      </c>
      <c r="P735" s="10" t="str" cm="1">
        <f t="array" ref="P735">_xlfn.IFS(O735&lt;=0,"Flop",O735&lt;10000000,"Hit",O735&lt;=100000000,"Superhit",O735&gt;100000000,"Blockbuster")</f>
        <v>Blockbuster</v>
      </c>
      <c r="Q735" t="s">
        <v>2496</v>
      </c>
      <c r="R735">
        <v>6</v>
      </c>
      <c r="S735" t="str">
        <f t="shared" si="70"/>
        <v xml:space="preserve">November </v>
      </c>
      <c r="T735" s="12" t="str">
        <f t="shared" si="71"/>
        <v xml:space="preserve"> 1998</v>
      </c>
      <c r="U735" s="8" t="str" cm="1">
        <f t="array" ref="U735">_xlfn.IFS(Q735&lt;1970,"Old is Gold",Q735&lt;=1980,"80's Movies",Q735&lt;=2000,"90's Movies",Q735&lt;=2020,"Mid Rang",Q735&gt;2020,"Latest")</f>
        <v>Latest</v>
      </c>
      <c r="V735" t="s">
        <v>2497</v>
      </c>
    </row>
    <row r="736" spans="1:22" x14ac:dyDescent="0.3">
      <c r="A736" t="s">
        <v>2498</v>
      </c>
      <c r="B736" t="s">
        <v>2499</v>
      </c>
      <c r="C736" t="s">
        <v>2499</v>
      </c>
      <c r="D736" s="6">
        <v>119</v>
      </c>
      <c r="E736" s="6" t="str">
        <f t="shared" si="66"/>
        <v>Medium</v>
      </c>
      <c r="F736" s="4">
        <f t="shared" si="67"/>
        <v>1.9833333333333334</v>
      </c>
      <c r="G736" s="8" t="s">
        <v>10891</v>
      </c>
      <c r="H736" t="s">
        <v>190</v>
      </c>
      <c r="I736" t="s">
        <v>10899</v>
      </c>
      <c r="J736">
        <v>8.5</v>
      </c>
      <c r="K736" t="str">
        <f t="shared" si="68"/>
        <v>Excellent</v>
      </c>
      <c r="L736" s="10">
        <v>1164516</v>
      </c>
      <c r="M736" s="10">
        <v>20000000</v>
      </c>
      <c r="N736" s="10">
        <v>23875127</v>
      </c>
      <c r="O736" s="6">
        <f t="shared" si="69"/>
        <v>3875127</v>
      </c>
      <c r="P736" s="10" t="str" cm="1">
        <f t="array" ref="P736">_xlfn.IFS(O736&lt;=0,"Flop",O736&lt;10000000,"Hit",O736&lt;=100000000,"Superhit",O736&gt;100000000,"Blockbuster")</f>
        <v>Hit</v>
      </c>
      <c r="Q736" t="s">
        <v>2500</v>
      </c>
      <c r="R736">
        <v>1</v>
      </c>
      <c r="S736" t="str">
        <f t="shared" si="70"/>
        <v xml:space="preserve">July </v>
      </c>
      <c r="T736" s="12" t="str">
        <f t="shared" si="71"/>
        <v xml:space="preserve"> 1998</v>
      </c>
      <c r="U736" s="8" t="str" cm="1">
        <f t="array" ref="U736">_xlfn.IFS(Q736&lt;1970,"Old is Gold",Q736&lt;=1980,"80's Movies",Q736&lt;=2000,"90's Movies",Q736&lt;=2020,"Mid Rang",Q736&gt;2020,"Latest")</f>
        <v>Latest</v>
      </c>
      <c r="V736" t="s">
        <v>2501</v>
      </c>
    </row>
    <row r="737" spans="1:22" x14ac:dyDescent="0.3">
      <c r="A737" t="s">
        <v>2502</v>
      </c>
      <c r="B737" t="s">
        <v>2503</v>
      </c>
      <c r="C737" t="s">
        <v>2503</v>
      </c>
      <c r="D737" s="6">
        <v>83</v>
      </c>
      <c r="E737" s="6" t="str">
        <f t="shared" si="66"/>
        <v>Short</v>
      </c>
      <c r="F737" s="4">
        <f t="shared" si="67"/>
        <v>1.3833333333333333</v>
      </c>
      <c r="G737" s="8" t="s">
        <v>10887</v>
      </c>
      <c r="H737" t="s">
        <v>10888</v>
      </c>
      <c r="I737" t="s">
        <v>172</v>
      </c>
      <c r="J737">
        <v>6.5</v>
      </c>
      <c r="K737" t="str">
        <f t="shared" si="68"/>
        <v>Average</v>
      </c>
      <c r="L737" s="10">
        <v>161608</v>
      </c>
      <c r="M737" s="10">
        <v>105000000</v>
      </c>
      <c r="N737" s="10">
        <v>171757863</v>
      </c>
      <c r="O737" s="6">
        <f t="shared" si="69"/>
        <v>66757863</v>
      </c>
      <c r="P737" s="10" t="str" cm="1">
        <f t="array" ref="P737">_xlfn.IFS(O737&lt;=0,"Flop",O737&lt;10000000,"Hit",O737&lt;=100000000,"Superhit",O737&gt;100000000,"Blockbuster")</f>
        <v>Superhit</v>
      </c>
      <c r="Q737" t="s">
        <v>2504</v>
      </c>
      <c r="R737">
        <v>19</v>
      </c>
      <c r="S737" t="str">
        <f t="shared" si="70"/>
        <v xml:space="preserve">September </v>
      </c>
      <c r="T737" s="12" t="str">
        <f t="shared" si="71"/>
        <v xml:space="preserve"> 1998</v>
      </c>
      <c r="U737" s="8" t="str" cm="1">
        <f t="array" ref="U737">_xlfn.IFS(Q737&lt;1970,"Old is Gold",Q737&lt;=1980,"80's Movies",Q737&lt;=2000,"90's Movies",Q737&lt;=2020,"Mid Rang",Q737&gt;2020,"Latest")</f>
        <v>Latest</v>
      </c>
      <c r="V737" t="s">
        <v>2505</v>
      </c>
    </row>
    <row r="738" spans="1:22" x14ac:dyDescent="0.3">
      <c r="A738" t="s">
        <v>2506</v>
      </c>
      <c r="B738" t="s">
        <v>2507</v>
      </c>
      <c r="C738" t="s">
        <v>2507</v>
      </c>
      <c r="D738" s="6">
        <v>151</v>
      </c>
      <c r="E738" s="6" t="str">
        <f t="shared" si="66"/>
        <v>Long</v>
      </c>
      <c r="F738" s="4">
        <f t="shared" si="67"/>
        <v>2.5166666666666666</v>
      </c>
      <c r="G738" s="8" t="s">
        <v>7406</v>
      </c>
      <c r="H738" t="s">
        <v>10887</v>
      </c>
      <c r="I738" t="s">
        <v>10890</v>
      </c>
      <c r="J738">
        <v>6.7</v>
      </c>
      <c r="K738" t="str">
        <f t="shared" si="68"/>
        <v>Average</v>
      </c>
      <c r="L738" s="10">
        <v>443251</v>
      </c>
      <c r="M738" s="10">
        <v>140000000</v>
      </c>
      <c r="N738" s="10">
        <v>553709788</v>
      </c>
      <c r="O738" s="6">
        <f t="shared" si="69"/>
        <v>413709788</v>
      </c>
      <c r="P738" s="10" t="str" cm="1">
        <f t="array" ref="P738">_xlfn.IFS(O738&lt;=0,"Flop",O738&lt;10000000,"Hit",O738&lt;=100000000,"Superhit",O738&gt;100000000,"Blockbuster")</f>
        <v>Blockbuster</v>
      </c>
      <c r="Q738" t="s">
        <v>2508</v>
      </c>
      <c r="R738">
        <v>30</v>
      </c>
      <c r="S738" t="str">
        <f t="shared" si="70"/>
        <v xml:space="preserve">June </v>
      </c>
      <c r="T738" s="12" t="str">
        <f t="shared" si="71"/>
        <v xml:space="preserve"> 1998</v>
      </c>
      <c r="U738" s="8" t="str" cm="1">
        <f t="array" ref="U738">_xlfn.IFS(Q738&lt;1970,"Old is Gold",Q738&lt;=1980,"80's Movies",Q738&lt;=2000,"90's Movies",Q738&lt;=2020,"Mid Rang",Q738&gt;2020,"Latest")</f>
        <v>Latest</v>
      </c>
      <c r="V738" t="s">
        <v>1884</v>
      </c>
    </row>
    <row r="739" spans="1:22" x14ac:dyDescent="0.3">
      <c r="A739" t="s">
        <v>2509</v>
      </c>
      <c r="B739" t="s">
        <v>2510</v>
      </c>
      <c r="C739" t="s">
        <v>2510</v>
      </c>
      <c r="D739" s="6">
        <v>113</v>
      </c>
      <c r="E739" s="6" t="str">
        <f t="shared" si="66"/>
        <v>Medium</v>
      </c>
      <c r="F739" s="4">
        <f t="shared" si="67"/>
        <v>1.8833333333333333</v>
      </c>
      <c r="G739" s="8" t="s">
        <v>172</v>
      </c>
      <c r="H739" t="s">
        <v>190</v>
      </c>
      <c r="I739" t="s">
        <v>10885</v>
      </c>
      <c r="J739">
        <v>7.7</v>
      </c>
      <c r="K739" t="str">
        <f t="shared" si="68"/>
        <v>Good</v>
      </c>
      <c r="L739" s="10">
        <v>348531</v>
      </c>
      <c r="M739" s="10">
        <v>13000000</v>
      </c>
      <c r="N739" s="10">
        <v>23106667</v>
      </c>
      <c r="O739" s="6">
        <f t="shared" si="69"/>
        <v>10106667</v>
      </c>
      <c r="P739" s="10" t="str" cm="1">
        <f t="array" ref="P739">_xlfn.IFS(O739&lt;=0,"Flop",O739&lt;10000000,"Hit",O739&lt;=100000000,"Superhit",O739&gt;100000000,"Blockbuster")</f>
        <v>Superhit</v>
      </c>
      <c r="Q739" t="s">
        <v>2511</v>
      </c>
      <c r="R739">
        <v>2</v>
      </c>
      <c r="S739" t="str">
        <f t="shared" si="70"/>
        <v xml:space="preserve">September </v>
      </c>
      <c r="T739" s="12" t="str">
        <f t="shared" si="71"/>
        <v xml:space="preserve"> 1999</v>
      </c>
      <c r="U739" s="8" t="str" cm="1">
        <f t="array" ref="U739">_xlfn.IFS(Q739&lt;1970,"Old is Gold",Q739&lt;=1980,"80's Movies",Q739&lt;=2000,"90's Movies",Q739&lt;=2020,"Mid Rang",Q739&gt;2020,"Latest")</f>
        <v>Latest</v>
      </c>
      <c r="V739" t="s">
        <v>2512</v>
      </c>
    </row>
    <row r="740" spans="1:22" x14ac:dyDescent="0.3">
      <c r="A740" t="s">
        <v>2513</v>
      </c>
      <c r="B740" t="s">
        <v>2514</v>
      </c>
      <c r="C740" t="s">
        <v>2514</v>
      </c>
      <c r="D740" s="6">
        <v>120</v>
      </c>
      <c r="E740" s="6" t="str">
        <f t="shared" si="66"/>
        <v>Medium</v>
      </c>
      <c r="F740" s="4">
        <f t="shared" si="67"/>
        <v>2</v>
      </c>
      <c r="G740" s="8" t="s">
        <v>7406</v>
      </c>
      <c r="H740" t="s">
        <v>105</v>
      </c>
      <c r="I740" t="s">
        <v>10890</v>
      </c>
      <c r="J740">
        <v>7.1</v>
      </c>
      <c r="K740" t="str">
        <f t="shared" si="68"/>
        <v>Good</v>
      </c>
      <c r="L740" s="10">
        <v>291981</v>
      </c>
      <c r="M740" s="10">
        <v>45000000</v>
      </c>
      <c r="N740" s="10">
        <v>131211377</v>
      </c>
      <c r="O740" s="6">
        <f t="shared" si="69"/>
        <v>86211377</v>
      </c>
      <c r="P740" s="10" t="str" cm="1">
        <f t="array" ref="P740">_xlfn.IFS(O740&lt;=0,"Flop",O740&lt;10000000,"Hit",O740&lt;=100000000,"Superhit",O740&gt;100000000,"Blockbuster")</f>
        <v>Superhit</v>
      </c>
      <c r="Q740" t="s">
        <v>2515</v>
      </c>
      <c r="R740">
        <v>19</v>
      </c>
      <c r="S740" t="str">
        <f t="shared" si="70"/>
        <v xml:space="preserve">August </v>
      </c>
      <c r="T740" s="12" t="str">
        <f t="shared" si="71"/>
        <v xml:space="preserve"> 1998</v>
      </c>
      <c r="U740" s="8" t="str" cm="1">
        <f t="array" ref="U740">_xlfn.IFS(Q740&lt;1970,"Old is Gold",Q740&lt;=1980,"80's Movies",Q740&lt;=2000,"90's Movies",Q740&lt;=2020,"Mid Rang",Q740&gt;2020,"Latest")</f>
        <v>Latest</v>
      </c>
      <c r="V740" t="s">
        <v>2516</v>
      </c>
    </row>
    <row r="741" spans="1:22" x14ac:dyDescent="0.3">
      <c r="A741" t="s">
        <v>2517</v>
      </c>
      <c r="B741" t="s">
        <v>2518</v>
      </c>
      <c r="C741" t="s">
        <v>2518</v>
      </c>
      <c r="D741" s="6">
        <v>124</v>
      </c>
      <c r="E741" s="6" t="str">
        <f t="shared" si="66"/>
        <v>Long</v>
      </c>
      <c r="F741" s="4">
        <f t="shared" si="67"/>
        <v>2.0666666666666669</v>
      </c>
      <c r="G741" s="8" t="s">
        <v>7406</v>
      </c>
      <c r="H741" t="s">
        <v>10887</v>
      </c>
      <c r="I741" t="s">
        <v>10885</v>
      </c>
      <c r="J741">
        <v>7.1</v>
      </c>
      <c r="K741" t="str">
        <f t="shared" si="68"/>
        <v>Good</v>
      </c>
      <c r="L741" s="10">
        <v>451505</v>
      </c>
      <c r="M741" s="10">
        <v>80000000</v>
      </c>
      <c r="N741" s="10">
        <v>415933406</v>
      </c>
      <c r="O741" s="6">
        <f t="shared" si="69"/>
        <v>335933406</v>
      </c>
      <c r="P741" s="10" t="str" cm="1">
        <f t="array" ref="P741">_xlfn.IFS(O741&lt;=0,"Flop",O741&lt;10000000,"Hit",O741&lt;=100000000,"Superhit",O741&gt;100000000,"Blockbuster")</f>
        <v>Blockbuster</v>
      </c>
      <c r="Q741" t="s">
        <v>2519</v>
      </c>
      <c r="R741">
        <v>16</v>
      </c>
      <c r="S741" t="str">
        <f t="shared" si="70"/>
        <v xml:space="preserve">April </v>
      </c>
      <c r="T741" s="12" t="str">
        <f t="shared" si="71"/>
        <v xml:space="preserve"> 1999</v>
      </c>
      <c r="U741" s="8" t="str" cm="1">
        <f t="array" ref="U741">_xlfn.IFS(Q741&lt;1970,"Old is Gold",Q741&lt;=1980,"80's Movies",Q741&lt;=2000,"90's Movies",Q741&lt;=2020,"Mid Rang",Q741&gt;2020,"Latest")</f>
        <v>Latest</v>
      </c>
      <c r="V741" t="s">
        <v>2520</v>
      </c>
    </row>
    <row r="742" spans="1:22" x14ac:dyDescent="0.3">
      <c r="A742" t="s">
        <v>2521</v>
      </c>
      <c r="B742" t="s">
        <v>2522</v>
      </c>
      <c r="C742" t="s">
        <v>2522</v>
      </c>
      <c r="D742" s="6">
        <v>95</v>
      </c>
      <c r="E742" s="6" t="str">
        <f t="shared" si="66"/>
        <v>Medium</v>
      </c>
      <c r="F742" s="4">
        <f t="shared" si="67"/>
        <v>1.5833333333333333</v>
      </c>
      <c r="G742" s="8" t="s">
        <v>10887</v>
      </c>
      <c r="H742" t="s">
        <v>10888</v>
      </c>
      <c r="I742" t="s">
        <v>172</v>
      </c>
      <c r="J742">
        <v>7.2</v>
      </c>
      <c r="K742" t="str">
        <f t="shared" si="68"/>
        <v>Good</v>
      </c>
      <c r="L742" s="10">
        <v>308108</v>
      </c>
      <c r="M742" s="10">
        <v>120000000</v>
      </c>
      <c r="N742" s="10">
        <v>363258859</v>
      </c>
      <c r="O742" s="6">
        <f t="shared" si="69"/>
        <v>243258859</v>
      </c>
      <c r="P742" s="10" t="str" cm="1">
        <f t="array" ref="P742">_xlfn.IFS(O742&lt;=0,"Flop",O742&lt;10000000,"Hit",O742&lt;=100000000,"Superhit",O742&gt;100000000,"Blockbuster")</f>
        <v>Blockbuster</v>
      </c>
      <c r="Q742" t="s">
        <v>2523</v>
      </c>
      <c r="R742">
        <v>14</v>
      </c>
      <c r="S742" t="str">
        <f t="shared" si="70"/>
        <v xml:space="preserve">November </v>
      </c>
      <c r="T742" s="12" t="str">
        <f t="shared" si="71"/>
        <v xml:space="preserve"> 1998</v>
      </c>
      <c r="U742" s="8" t="str" cm="1">
        <f t="array" ref="U742">_xlfn.IFS(Q742&lt;1970,"Old is Gold",Q742&lt;=1980,"80's Movies",Q742&lt;=2000,"90's Movies",Q742&lt;=2020,"Mid Rang",Q742&gt;2020,"Latest")</f>
        <v>Latest</v>
      </c>
      <c r="V742" t="s">
        <v>2524</v>
      </c>
    </row>
    <row r="743" spans="1:22" x14ac:dyDescent="0.3">
      <c r="A743" t="s">
        <v>2525</v>
      </c>
      <c r="B743" t="s">
        <v>2526</v>
      </c>
      <c r="C743" t="s">
        <v>2526</v>
      </c>
      <c r="D743" s="6">
        <v>84</v>
      </c>
      <c r="E743" s="6" t="str">
        <f t="shared" si="66"/>
        <v>Short</v>
      </c>
      <c r="F743" s="4">
        <f t="shared" si="67"/>
        <v>1.4</v>
      </c>
      <c r="G743" s="8" t="s">
        <v>10887</v>
      </c>
      <c r="H743" t="s">
        <v>10888</v>
      </c>
      <c r="I743" t="s">
        <v>172</v>
      </c>
      <c r="J743">
        <v>7.1</v>
      </c>
      <c r="K743" t="str">
        <f t="shared" si="68"/>
        <v>Good</v>
      </c>
      <c r="L743" s="10">
        <v>203928</v>
      </c>
      <c r="M743" s="10">
        <v>45000000</v>
      </c>
      <c r="N743" s="10">
        <v>224874960</v>
      </c>
      <c r="O743" s="6">
        <f t="shared" si="69"/>
        <v>179874960</v>
      </c>
      <c r="P743" s="10" t="str" cm="1">
        <f t="array" ref="P743">_xlfn.IFS(O743&lt;=0,"Flop",O743&lt;10000000,"Hit",O743&lt;=100000000,"Superhit",O743&gt;100000000,"Blockbuster")</f>
        <v>Blockbuster</v>
      </c>
      <c r="Q743" t="s">
        <v>2527</v>
      </c>
      <c r="R743">
        <v>17</v>
      </c>
      <c r="S743" t="str">
        <f t="shared" si="70"/>
        <v xml:space="preserve">June </v>
      </c>
      <c r="T743" s="12" t="str">
        <f t="shared" si="71"/>
        <v xml:space="preserve"> 2000</v>
      </c>
      <c r="U743" s="8" t="str" cm="1">
        <f t="array" ref="U743">_xlfn.IFS(Q743&lt;1970,"Old is Gold",Q743&lt;=1980,"80's Movies",Q743&lt;=2000,"90's Movies",Q743&lt;=2020,"Mid Rang",Q743&gt;2020,"Latest")</f>
        <v>Latest</v>
      </c>
      <c r="V743" t="s">
        <v>2528</v>
      </c>
    </row>
    <row r="744" spans="1:22" x14ac:dyDescent="0.3">
      <c r="A744" t="s">
        <v>2529</v>
      </c>
      <c r="B744" t="s">
        <v>2530</v>
      </c>
      <c r="C744" t="s">
        <v>2531</v>
      </c>
      <c r="D744" s="6">
        <v>121</v>
      </c>
      <c r="E744" s="6" t="str">
        <f t="shared" si="66"/>
        <v>Long</v>
      </c>
      <c r="F744" s="4">
        <f t="shared" si="67"/>
        <v>2.0166666666666666</v>
      </c>
      <c r="G744" s="8" t="s">
        <v>190</v>
      </c>
      <c r="H744" t="s">
        <v>10886</v>
      </c>
      <c r="I744" t="s">
        <v>10899</v>
      </c>
      <c r="J744">
        <v>7.1</v>
      </c>
      <c r="K744" t="str">
        <f t="shared" si="68"/>
        <v>Good</v>
      </c>
      <c r="L744" s="10">
        <v>80370</v>
      </c>
      <c r="M744" s="10">
        <v>26000000</v>
      </c>
      <c r="N744" s="10">
        <v>98005666</v>
      </c>
      <c r="O744" s="6">
        <f t="shared" si="69"/>
        <v>72005666</v>
      </c>
      <c r="P744" s="10" t="str" cm="1">
        <f t="array" ref="P744">_xlfn.IFS(O744&lt;=0,"Flop",O744&lt;10000000,"Hit",O744&lt;=100000000,"Superhit",O744&gt;100000000,"Blockbuster")</f>
        <v>Superhit</v>
      </c>
      <c r="Q744" t="s">
        <v>2532</v>
      </c>
      <c r="R744">
        <v>29</v>
      </c>
      <c r="S744" t="str">
        <f t="shared" si="70"/>
        <v xml:space="preserve">July </v>
      </c>
      <c r="T744" s="12" t="str">
        <f t="shared" si="71"/>
        <v xml:space="preserve"> 1998</v>
      </c>
      <c r="U744" s="8" t="str" cm="1">
        <f t="array" ref="U744">_xlfn.IFS(Q744&lt;1970,"Old is Gold",Q744&lt;=1980,"80's Movies",Q744&lt;=2000,"90's Movies",Q744&lt;=2020,"Mid Rang",Q744&gt;2020,"Latest")</f>
        <v>Latest</v>
      </c>
      <c r="V744" t="s">
        <v>2533</v>
      </c>
    </row>
    <row r="745" spans="1:22" x14ac:dyDescent="0.3">
      <c r="A745" t="s">
        <v>2534</v>
      </c>
      <c r="B745" t="s">
        <v>2535</v>
      </c>
      <c r="C745" t="s">
        <v>2535</v>
      </c>
      <c r="D745" s="6">
        <v>114</v>
      </c>
      <c r="E745" s="6" t="str">
        <f t="shared" si="66"/>
        <v>Medium</v>
      </c>
      <c r="F745" s="4">
        <f t="shared" si="67"/>
        <v>1.9</v>
      </c>
      <c r="G745" s="8" t="s">
        <v>190</v>
      </c>
      <c r="H745" t="s">
        <v>10885</v>
      </c>
      <c r="I745" t="s">
        <v>10886</v>
      </c>
      <c r="J745">
        <v>6.7</v>
      </c>
      <c r="K745" t="str">
        <f t="shared" si="68"/>
        <v>Average</v>
      </c>
      <c r="L745" s="10">
        <v>125838</v>
      </c>
      <c r="M745" s="10">
        <v>55000000</v>
      </c>
      <c r="N745" s="10">
        <v>198685114</v>
      </c>
      <c r="O745" s="6">
        <f t="shared" si="69"/>
        <v>143685114</v>
      </c>
      <c r="P745" s="10" t="str" cm="1">
        <f t="array" ref="P745">_xlfn.IFS(O745&lt;=0,"Flop",O745&lt;10000000,"Hit",O745&lt;=100000000,"Superhit",O745&gt;100000000,"Blockbuster")</f>
        <v>Blockbuster</v>
      </c>
      <c r="Q745" t="s">
        <v>2536</v>
      </c>
      <c r="R745">
        <v>10</v>
      </c>
      <c r="S745" t="str">
        <f t="shared" si="70"/>
        <v xml:space="preserve">April </v>
      </c>
      <c r="T745" s="12" t="str">
        <f t="shared" si="71"/>
        <v xml:space="preserve"> 1998</v>
      </c>
      <c r="U745" s="8" t="str" cm="1">
        <f t="array" ref="U745">_xlfn.IFS(Q745&lt;1970,"Old is Gold",Q745&lt;=1980,"80's Movies",Q745&lt;=2000,"90's Movies",Q745&lt;=2020,"Mid Rang",Q745&gt;2020,"Latest")</f>
        <v>Latest</v>
      </c>
      <c r="V745" t="s">
        <v>1912</v>
      </c>
    </row>
    <row r="746" spans="1:22" x14ac:dyDescent="0.3">
      <c r="A746" t="s">
        <v>2537</v>
      </c>
      <c r="B746" t="s">
        <v>2538</v>
      </c>
      <c r="C746" t="s">
        <v>2538</v>
      </c>
      <c r="D746" s="6">
        <v>120</v>
      </c>
      <c r="E746" s="6" t="str">
        <f t="shared" si="66"/>
        <v>Medium</v>
      </c>
      <c r="F746" s="4">
        <f t="shared" si="67"/>
        <v>2</v>
      </c>
      <c r="G746" s="8" t="s">
        <v>7406</v>
      </c>
      <c r="H746" t="s">
        <v>190</v>
      </c>
      <c r="I746" t="s">
        <v>10890</v>
      </c>
      <c r="J746">
        <v>6.2</v>
      </c>
      <c r="K746" t="str">
        <f t="shared" si="68"/>
        <v>Average</v>
      </c>
      <c r="L746" s="10">
        <v>186973</v>
      </c>
      <c r="M746" s="10">
        <v>75000000</v>
      </c>
      <c r="N746" s="10">
        <v>349464664</v>
      </c>
      <c r="O746" s="6">
        <f t="shared" si="69"/>
        <v>274464664</v>
      </c>
      <c r="P746" s="10" t="str" cm="1">
        <f t="array" ref="P746">_xlfn.IFS(O746&lt;=0,"Flop",O746&lt;10000000,"Hit",O746&lt;=100000000,"Superhit",O746&gt;100000000,"Blockbuster")</f>
        <v>Blockbuster</v>
      </c>
      <c r="Q746" t="s">
        <v>2539</v>
      </c>
      <c r="R746">
        <v>7</v>
      </c>
      <c r="S746" t="str">
        <f t="shared" si="70"/>
        <v xml:space="preserve">May </v>
      </c>
      <c r="T746" s="12" t="str">
        <f t="shared" si="71"/>
        <v xml:space="preserve"> 1998</v>
      </c>
      <c r="U746" s="8" t="str" cm="1">
        <f t="array" ref="U746">_xlfn.IFS(Q746&lt;1970,"Old is Gold",Q746&lt;=1980,"80's Movies",Q746&lt;=2000,"90's Movies",Q746&lt;=2020,"Mid Rang",Q746&gt;2020,"Latest")</f>
        <v>Latest</v>
      </c>
      <c r="V746" t="s">
        <v>2433</v>
      </c>
    </row>
    <row r="747" spans="1:22" x14ac:dyDescent="0.3">
      <c r="A747" t="s">
        <v>2540</v>
      </c>
      <c r="B747" t="s">
        <v>2541</v>
      </c>
      <c r="C747" t="s">
        <v>2541</v>
      </c>
      <c r="D747" s="6">
        <v>130</v>
      </c>
      <c r="E747" s="6" t="str">
        <f t="shared" si="66"/>
        <v>Long</v>
      </c>
      <c r="F747" s="4">
        <f t="shared" si="67"/>
        <v>2.1666666666666665</v>
      </c>
      <c r="G747" s="8" t="s">
        <v>10887</v>
      </c>
      <c r="H747" t="s">
        <v>172</v>
      </c>
      <c r="I747" t="s">
        <v>190</v>
      </c>
      <c r="J747">
        <v>7.3</v>
      </c>
      <c r="K747" t="str">
        <f t="shared" si="68"/>
        <v>Good</v>
      </c>
      <c r="L747" s="10">
        <v>225457</v>
      </c>
      <c r="M747" s="10">
        <v>10000000</v>
      </c>
      <c r="N747" s="10">
        <v>31429330</v>
      </c>
      <c r="O747" s="6">
        <f t="shared" si="69"/>
        <v>21429330</v>
      </c>
      <c r="P747" s="10" t="str" cm="1">
        <f t="array" ref="P747">_xlfn.IFS(O747&lt;=0,"Flop",O747&lt;10000000,"Hit",O747&lt;=100000000,"Superhit",O747&gt;100000000,"Blockbuster")</f>
        <v>Superhit</v>
      </c>
      <c r="Q747" t="s">
        <v>2542</v>
      </c>
      <c r="R747">
        <v>21</v>
      </c>
      <c r="S747" t="str">
        <f t="shared" si="70"/>
        <v xml:space="preserve">May </v>
      </c>
      <c r="T747" s="12" t="str">
        <f t="shared" si="71"/>
        <v xml:space="preserve"> 1999</v>
      </c>
      <c r="U747" s="8" t="str" cm="1">
        <f t="array" ref="U747">_xlfn.IFS(Q747&lt;1970,"Old is Gold",Q747&lt;=1980,"80's Movies",Q747&lt;=2000,"90's Movies",Q747&lt;=2020,"Mid Rang",Q747&gt;2020,"Latest")</f>
        <v>Latest</v>
      </c>
      <c r="V747" t="s">
        <v>1736</v>
      </c>
    </row>
    <row r="748" spans="1:22" x14ac:dyDescent="0.3">
      <c r="A748" t="s">
        <v>2543</v>
      </c>
      <c r="B748" t="s">
        <v>2544</v>
      </c>
      <c r="C748" t="s">
        <v>2544</v>
      </c>
      <c r="D748" s="6">
        <v>102</v>
      </c>
      <c r="E748" s="6" t="str">
        <f t="shared" si="66"/>
        <v>Medium</v>
      </c>
      <c r="F748" s="4">
        <f t="shared" si="67"/>
        <v>1.7</v>
      </c>
      <c r="G748" s="8" t="s">
        <v>7406</v>
      </c>
      <c r="H748" t="s">
        <v>10887</v>
      </c>
      <c r="I748" t="s">
        <v>10896</v>
      </c>
      <c r="J748">
        <v>6.6</v>
      </c>
      <c r="K748" t="str">
        <f t="shared" si="68"/>
        <v>Average</v>
      </c>
      <c r="L748" s="10">
        <v>130161</v>
      </c>
      <c r="M748" s="10">
        <v>160000000</v>
      </c>
      <c r="N748" s="10">
        <v>61698899</v>
      </c>
      <c r="O748" s="6">
        <f t="shared" si="69"/>
        <v>-98301101</v>
      </c>
      <c r="P748" s="10" t="str" cm="1">
        <f t="array" ref="P748">_xlfn.IFS(O748&lt;=0,"Flop",O748&lt;10000000,"Hit",O748&lt;=100000000,"Superhit",O748&gt;100000000,"Blockbuster")</f>
        <v>Flop</v>
      </c>
      <c r="Q748" t="s">
        <v>2545</v>
      </c>
      <c r="R748">
        <v>13</v>
      </c>
      <c r="S748" t="str">
        <f t="shared" si="70"/>
        <v xml:space="preserve">August </v>
      </c>
      <c r="T748" s="12" t="str">
        <f t="shared" si="71"/>
        <v xml:space="preserve"> 1999</v>
      </c>
      <c r="U748" s="8" t="str" cm="1">
        <f t="array" ref="U748">_xlfn.IFS(Q748&lt;1970,"Old is Gold",Q748&lt;=1980,"80's Movies",Q748&lt;=2000,"90's Movies",Q748&lt;=2020,"Mid Rang",Q748&gt;2020,"Latest")</f>
        <v>Latest</v>
      </c>
      <c r="V748" t="s">
        <v>2546</v>
      </c>
    </row>
    <row r="749" spans="1:22" x14ac:dyDescent="0.3">
      <c r="A749" t="s">
        <v>2547</v>
      </c>
      <c r="B749" t="s">
        <v>2548</v>
      </c>
      <c r="C749" t="s">
        <v>2548</v>
      </c>
      <c r="D749" s="6">
        <v>132</v>
      </c>
      <c r="E749" s="6" t="str">
        <f t="shared" si="66"/>
        <v>Long</v>
      </c>
      <c r="F749" s="4">
        <f t="shared" si="67"/>
        <v>2.2000000000000002</v>
      </c>
      <c r="G749" s="8" t="s">
        <v>7406</v>
      </c>
      <c r="H749" t="s">
        <v>5170</v>
      </c>
      <c r="I749" t="s">
        <v>10899</v>
      </c>
      <c r="J749">
        <v>7.3</v>
      </c>
      <c r="K749" t="str">
        <f t="shared" si="68"/>
        <v>Good</v>
      </c>
      <c r="L749" s="10">
        <v>254778</v>
      </c>
      <c r="M749" s="10">
        <v>90000000</v>
      </c>
      <c r="N749" s="10">
        <v>250849789</v>
      </c>
      <c r="O749" s="6">
        <f t="shared" si="69"/>
        <v>160849789</v>
      </c>
      <c r="P749" s="10" t="str" cm="1">
        <f t="array" ref="P749">_xlfn.IFS(O749&lt;=0,"Flop",O749&lt;10000000,"Hit",O749&lt;=100000000,"Superhit",O749&gt;100000000,"Blockbuster")</f>
        <v>Blockbuster</v>
      </c>
      <c r="Q749">
        <v>1998</v>
      </c>
      <c r="S749" t="e">
        <f t="shared" si="70"/>
        <v>#VALUE!</v>
      </c>
      <c r="T749" s="12" t="str">
        <f t="shared" si="71"/>
        <v>1998</v>
      </c>
      <c r="U749" s="8" t="str" cm="1">
        <f t="array" ref="U749">_xlfn.IFS(Q749&lt;1970,"Old is Gold",Q749&lt;=1980,"80's Movies",Q749&lt;=2000,"90's Movies",Q749&lt;=2020,"Mid Rang",Q749&gt;2020,"Latest")</f>
        <v>90's Movies</v>
      </c>
      <c r="V749" t="s">
        <v>900</v>
      </c>
    </row>
    <row r="750" spans="1:22" x14ac:dyDescent="0.3">
      <c r="A750" t="s">
        <v>2549</v>
      </c>
      <c r="B750" t="s">
        <v>2550</v>
      </c>
      <c r="C750" t="s">
        <v>2550</v>
      </c>
      <c r="D750" s="6">
        <v>159</v>
      </c>
      <c r="E750" s="6" t="str">
        <f t="shared" si="66"/>
        <v>Long</v>
      </c>
      <c r="F750" s="4">
        <f t="shared" si="67"/>
        <v>2.65</v>
      </c>
      <c r="G750" s="8" t="s">
        <v>190</v>
      </c>
      <c r="H750" t="s">
        <v>10895</v>
      </c>
      <c r="I750" t="s">
        <v>5170</v>
      </c>
      <c r="J750">
        <v>7.5</v>
      </c>
      <c r="K750" t="str">
        <f t="shared" si="68"/>
        <v>Good</v>
      </c>
      <c r="L750" s="10">
        <v>364210</v>
      </c>
      <c r="M750" s="10">
        <v>65000000</v>
      </c>
      <c r="N750" s="10">
        <v>162257226</v>
      </c>
      <c r="O750" s="6">
        <f t="shared" si="69"/>
        <v>97257226</v>
      </c>
      <c r="P750" s="10" t="str" cm="1">
        <f t="array" ref="P750">_xlfn.IFS(O750&lt;=0,"Flop",O750&lt;10000000,"Hit",O750&lt;=100000000,"Superhit",O750&gt;100000000,"Blockbuster")</f>
        <v>Superhit</v>
      </c>
      <c r="Q750" t="s">
        <v>2551</v>
      </c>
      <c r="R750">
        <v>13</v>
      </c>
      <c r="S750" t="str">
        <f t="shared" si="70"/>
        <v xml:space="preserve">July </v>
      </c>
      <c r="T750" s="12" t="str">
        <f t="shared" si="71"/>
        <v xml:space="preserve"> 1999</v>
      </c>
      <c r="U750" s="8" t="str" cm="1">
        <f t="array" ref="U750">_xlfn.IFS(Q750&lt;1970,"Old is Gold",Q750&lt;=1980,"80's Movies",Q750&lt;=2000,"90's Movies",Q750&lt;=2020,"Mid Rang",Q750&gt;2020,"Latest")</f>
        <v>Latest</v>
      </c>
      <c r="V750" t="s">
        <v>38</v>
      </c>
    </row>
    <row r="751" spans="1:22" x14ac:dyDescent="0.3">
      <c r="A751" t="s">
        <v>2552</v>
      </c>
      <c r="B751" t="s">
        <v>2553</v>
      </c>
      <c r="C751" t="s">
        <v>2553</v>
      </c>
      <c r="D751" s="6">
        <v>106</v>
      </c>
      <c r="E751" s="6" t="str">
        <f t="shared" si="66"/>
        <v>Medium</v>
      </c>
      <c r="F751" s="4">
        <f t="shared" si="67"/>
        <v>1.7666666666666666</v>
      </c>
      <c r="G751" s="8" t="s">
        <v>7406</v>
      </c>
      <c r="H751" t="s">
        <v>10887</v>
      </c>
      <c r="I751" t="s">
        <v>10885</v>
      </c>
      <c r="J751">
        <v>5.7</v>
      </c>
      <c r="K751" t="str">
        <f t="shared" si="68"/>
        <v>Poor</v>
      </c>
      <c r="L751" s="10">
        <v>339864</v>
      </c>
      <c r="M751" s="10">
        <v>100000000</v>
      </c>
      <c r="N751" s="10">
        <v>333535934</v>
      </c>
      <c r="O751" s="6">
        <f t="shared" si="69"/>
        <v>233535934</v>
      </c>
      <c r="P751" s="10" t="str" cm="1">
        <f t="array" ref="P751">_xlfn.IFS(O751&lt;=0,"Flop",O751&lt;10000000,"Hit",O751&lt;=100000000,"Superhit",O751&gt;100000000,"Blockbuster")</f>
        <v>Blockbuster</v>
      </c>
      <c r="Q751" t="s">
        <v>2554</v>
      </c>
      <c r="R751">
        <v>29</v>
      </c>
      <c r="S751" t="str">
        <f t="shared" si="70"/>
        <v xml:space="preserve">June </v>
      </c>
      <c r="T751" s="12" t="str">
        <f t="shared" si="71"/>
        <v xml:space="preserve"> 2005</v>
      </c>
      <c r="U751" s="8" t="str" cm="1">
        <f t="array" ref="U751">_xlfn.IFS(Q751&lt;1970,"Old is Gold",Q751&lt;=1980,"80's Movies",Q751&lt;=2000,"90's Movies",Q751&lt;=2020,"Mid Rang",Q751&gt;2020,"Latest")</f>
        <v>Latest</v>
      </c>
      <c r="V751" t="s">
        <v>2555</v>
      </c>
    </row>
    <row r="752" spans="1:22" x14ac:dyDescent="0.3">
      <c r="A752" t="s">
        <v>2556</v>
      </c>
      <c r="B752" t="s">
        <v>2557</v>
      </c>
      <c r="C752" t="s">
        <v>2557</v>
      </c>
      <c r="D752" s="6">
        <v>118</v>
      </c>
      <c r="E752" s="6" t="str">
        <f t="shared" si="66"/>
        <v>Medium</v>
      </c>
      <c r="F752" s="4">
        <f t="shared" si="67"/>
        <v>1.9666666666666666</v>
      </c>
      <c r="G752" s="8" t="s">
        <v>10887</v>
      </c>
      <c r="H752" t="s">
        <v>172</v>
      </c>
      <c r="I752" t="s">
        <v>190</v>
      </c>
      <c r="J752">
        <v>7.5</v>
      </c>
      <c r="K752" t="str">
        <f t="shared" si="68"/>
        <v>Good</v>
      </c>
      <c r="L752" s="10">
        <v>296644</v>
      </c>
      <c r="M752" s="10">
        <v>18500000</v>
      </c>
      <c r="N752" s="10">
        <v>10680275</v>
      </c>
      <c r="O752" s="6">
        <f t="shared" si="69"/>
        <v>-7819725</v>
      </c>
      <c r="P752" s="10" t="str" cm="1">
        <f t="array" ref="P752">_xlfn.IFS(O752&lt;=0,"Flop",O752&lt;10000000,"Hit",O752&lt;=100000000,"Superhit",O752&gt;100000000,"Blockbuster")</f>
        <v>Flop</v>
      </c>
      <c r="Q752" t="s">
        <v>2558</v>
      </c>
      <c r="R752">
        <v>15</v>
      </c>
      <c r="S752" t="str">
        <f t="shared" si="70"/>
        <v xml:space="preserve">May </v>
      </c>
      <c r="T752" s="12" t="str">
        <f t="shared" si="71"/>
        <v xml:space="preserve"> 1998</v>
      </c>
      <c r="U752" s="8" t="str" cm="1">
        <f t="array" ref="U752">_xlfn.IFS(Q752&lt;1970,"Old is Gold",Q752&lt;=1980,"80's Movies",Q752&lt;=2000,"90's Movies",Q752&lt;=2020,"Mid Rang",Q752&gt;2020,"Latest")</f>
        <v>Latest</v>
      </c>
      <c r="V752" t="s">
        <v>405</v>
      </c>
    </row>
    <row r="753" spans="1:22" x14ac:dyDescent="0.3">
      <c r="A753" t="s">
        <v>2559</v>
      </c>
      <c r="B753" t="s">
        <v>2560</v>
      </c>
      <c r="C753" t="s">
        <v>2560</v>
      </c>
      <c r="D753" s="6">
        <v>123</v>
      </c>
      <c r="E753" s="6" t="str">
        <f t="shared" si="66"/>
        <v>Long</v>
      </c>
      <c r="F753" s="4">
        <f t="shared" si="67"/>
        <v>2.0499999999999998</v>
      </c>
      <c r="G753" s="8" t="s">
        <v>10889</v>
      </c>
      <c r="H753" t="s">
        <v>190</v>
      </c>
      <c r="I753" t="s">
        <v>10886</v>
      </c>
      <c r="J753">
        <v>7.3</v>
      </c>
      <c r="K753" t="str">
        <f t="shared" si="68"/>
        <v>Good</v>
      </c>
      <c r="L753" s="10">
        <v>93921</v>
      </c>
      <c r="M753" s="10">
        <v>12000000</v>
      </c>
      <c r="N753" s="10">
        <v>56298474</v>
      </c>
      <c r="O753" s="6">
        <f t="shared" si="69"/>
        <v>44298474</v>
      </c>
      <c r="P753" s="10" t="str" cm="1">
        <f t="array" ref="P753">_xlfn.IFS(O753&lt;=0,"Flop",O753&lt;10000000,"Hit",O753&lt;=100000000,"Superhit",O753&gt;100000000,"Blockbuster")</f>
        <v>Superhit</v>
      </c>
      <c r="Q753" t="s">
        <v>2561</v>
      </c>
      <c r="R753">
        <v>29</v>
      </c>
      <c r="S753" t="str">
        <f t="shared" si="70"/>
        <v xml:space="preserve">August </v>
      </c>
      <c r="T753" s="12" t="str">
        <f t="shared" si="71"/>
        <v xml:space="preserve"> 2002</v>
      </c>
      <c r="U753" s="8" t="str" cm="1">
        <f t="array" ref="U753">_xlfn.IFS(Q753&lt;1970,"Old is Gold",Q753&lt;=1980,"80's Movies",Q753&lt;=2000,"90's Movies",Q753&lt;=2020,"Mid Rang",Q753&gt;2020,"Latest")</f>
        <v>Latest</v>
      </c>
      <c r="V753" t="s">
        <v>2562</v>
      </c>
    </row>
    <row r="754" spans="1:22" x14ac:dyDescent="0.3">
      <c r="A754" t="s">
        <v>2563</v>
      </c>
      <c r="B754" t="s">
        <v>2564</v>
      </c>
      <c r="C754" t="s">
        <v>2564</v>
      </c>
      <c r="D754" s="6">
        <v>122</v>
      </c>
      <c r="E754" s="6" t="str">
        <f t="shared" si="66"/>
        <v>Long</v>
      </c>
      <c r="F754" s="4">
        <f t="shared" si="67"/>
        <v>2.0333333333333332</v>
      </c>
      <c r="G754" s="8" t="s">
        <v>105</v>
      </c>
      <c r="H754" t="s">
        <v>10895</v>
      </c>
      <c r="I754" t="s">
        <v>5170</v>
      </c>
      <c r="J754">
        <v>6.7</v>
      </c>
      <c r="K754" t="str">
        <f t="shared" si="68"/>
        <v>Average</v>
      </c>
      <c r="L754" s="10">
        <v>162161</v>
      </c>
      <c r="M754" s="10">
        <v>35000000</v>
      </c>
      <c r="N754" s="10">
        <v>74558115</v>
      </c>
      <c r="O754" s="6">
        <f t="shared" si="69"/>
        <v>39558115</v>
      </c>
      <c r="P754" s="10" t="str" cm="1">
        <f t="array" ref="P754">_xlfn.IFS(O754&lt;=0,"Flop",O754&lt;10000000,"Hit",O754&lt;=100000000,"Superhit",O754&gt;100000000,"Blockbuster")</f>
        <v>Superhit</v>
      </c>
      <c r="Q754" t="s">
        <v>2565</v>
      </c>
      <c r="R754">
        <v>8</v>
      </c>
      <c r="S754" t="str">
        <f t="shared" si="70"/>
        <v xml:space="preserve">September </v>
      </c>
      <c r="T754" s="12" t="str">
        <f t="shared" si="71"/>
        <v xml:space="preserve"> 2001</v>
      </c>
      <c r="U754" s="8" t="str" cm="1">
        <f t="array" ref="U754">_xlfn.IFS(Q754&lt;1970,"Old is Gold",Q754&lt;=1980,"80's Movies",Q754&lt;=2000,"90's Movies",Q754&lt;=2020,"Mid Rang",Q754&gt;2020,"Latest")</f>
        <v>Latest</v>
      </c>
      <c r="V754" t="s">
        <v>1648</v>
      </c>
    </row>
    <row r="755" spans="1:22" x14ac:dyDescent="0.3">
      <c r="A755" t="s">
        <v>2566</v>
      </c>
      <c r="B755" t="s">
        <v>2567</v>
      </c>
      <c r="C755" t="s">
        <v>2567</v>
      </c>
      <c r="D755" s="6">
        <v>139</v>
      </c>
      <c r="E755" s="6" t="str">
        <f t="shared" si="66"/>
        <v>Long</v>
      </c>
      <c r="F755" s="4">
        <f t="shared" si="67"/>
        <v>2.3166666666666669</v>
      </c>
      <c r="G755" s="8" t="s">
        <v>7406</v>
      </c>
      <c r="H755" t="s">
        <v>10890</v>
      </c>
      <c r="I755" t="s">
        <v>5170</v>
      </c>
      <c r="J755">
        <v>5.4</v>
      </c>
      <c r="K755" t="str">
        <f t="shared" si="68"/>
        <v>Poor</v>
      </c>
      <c r="L755" s="10">
        <v>199775</v>
      </c>
      <c r="M755" s="10">
        <v>130000000</v>
      </c>
      <c r="N755" s="10">
        <v>379014294</v>
      </c>
      <c r="O755" s="6">
        <f t="shared" si="69"/>
        <v>249014294</v>
      </c>
      <c r="P755" s="10" t="str" cm="1">
        <f t="array" ref="P755">_xlfn.IFS(O755&lt;=0,"Flop",O755&lt;10000000,"Hit",O755&lt;=100000000,"Superhit",O755&gt;100000000,"Blockbuster")</f>
        <v>Blockbuster</v>
      </c>
      <c r="Q755" s="1">
        <v>35916</v>
      </c>
      <c r="R755" s="1"/>
      <c r="S755" t="e">
        <f t="shared" si="70"/>
        <v>#VALUE!</v>
      </c>
      <c r="T755" s="12" t="str">
        <f t="shared" si="71"/>
        <v>35916</v>
      </c>
      <c r="U755" s="8" t="str" cm="1">
        <f t="array" ref="U755">_xlfn.IFS(Q755&lt;1970,"Old is Gold",Q755&lt;=1980,"80's Movies",Q755&lt;=2000,"90's Movies",Q755&lt;=2020,"Mid Rang",Q755&gt;2020,"Latest")</f>
        <v>Latest</v>
      </c>
      <c r="V755" t="s">
        <v>1556</v>
      </c>
    </row>
    <row r="756" spans="1:22" x14ac:dyDescent="0.3">
      <c r="A756" t="s">
        <v>2568</v>
      </c>
      <c r="B756" t="s">
        <v>2569</v>
      </c>
      <c r="C756" t="s">
        <v>2569</v>
      </c>
      <c r="D756" s="6">
        <v>125</v>
      </c>
      <c r="E756" s="6" t="str">
        <f t="shared" si="66"/>
        <v>Long</v>
      </c>
      <c r="F756" s="4">
        <f t="shared" si="67"/>
        <v>2.0833333333333335</v>
      </c>
      <c r="G756" s="8" t="s">
        <v>172</v>
      </c>
      <c r="H756" t="s">
        <v>190</v>
      </c>
      <c r="I756" t="s">
        <v>10899</v>
      </c>
      <c r="J756">
        <v>6.8</v>
      </c>
      <c r="K756" t="str">
        <f t="shared" si="68"/>
        <v>Average</v>
      </c>
      <c r="L756" s="10">
        <v>73051</v>
      </c>
      <c r="M756" s="10">
        <v>50000000</v>
      </c>
      <c r="N756" s="10">
        <v>159710793</v>
      </c>
      <c r="O756" s="6">
        <f t="shared" si="69"/>
        <v>109710793</v>
      </c>
      <c r="P756" s="10" t="str" cm="1">
        <f t="array" ref="P756">_xlfn.IFS(O756&lt;=0,"Flop",O756&lt;10000000,"Hit",O756&lt;=100000000,"Superhit",O756&gt;100000000,"Blockbuster")</f>
        <v>Blockbuster</v>
      </c>
      <c r="Q756" t="s">
        <v>2570</v>
      </c>
      <c r="R756">
        <v>15</v>
      </c>
      <c r="S756" t="str">
        <f t="shared" si="70"/>
        <v xml:space="preserve">December </v>
      </c>
      <c r="T756" s="12" t="str">
        <f t="shared" si="71"/>
        <v xml:space="preserve"> 1998</v>
      </c>
      <c r="U756" s="8" t="str" cm="1">
        <f t="array" ref="U756">_xlfn.IFS(Q756&lt;1970,"Old is Gold",Q756&lt;=1980,"80's Movies",Q756&lt;=2000,"90's Movies",Q756&lt;=2020,"Mid Rang",Q756&gt;2020,"Latest")</f>
        <v>Latest</v>
      </c>
      <c r="V756" t="s">
        <v>1291</v>
      </c>
    </row>
    <row r="757" spans="1:22" x14ac:dyDescent="0.3">
      <c r="A757" t="s">
        <v>2571</v>
      </c>
      <c r="B757" t="s">
        <v>2572</v>
      </c>
      <c r="C757" t="s">
        <v>2572</v>
      </c>
      <c r="D757" s="6">
        <v>189</v>
      </c>
      <c r="E757" s="6" t="str">
        <f t="shared" si="66"/>
        <v>Long</v>
      </c>
      <c r="F757" s="4">
        <f t="shared" si="67"/>
        <v>3.15</v>
      </c>
      <c r="G757" s="8" t="s">
        <v>10891</v>
      </c>
      <c r="H757" t="s">
        <v>190</v>
      </c>
      <c r="I757" t="s">
        <v>10885</v>
      </c>
      <c r="J757">
        <v>8.6</v>
      </c>
      <c r="K757" t="str">
        <f t="shared" si="68"/>
        <v>Excellent</v>
      </c>
      <c r="L757" s="10">
        <v>1370311</v>
      </c>
      <c r="M757" s="10">
        <v>60000000</v>
      </c>
      <c r="N757" s="10">
        <v>286801374</v>
      </c>
      <c r="O757" s="6">
        <f t="shared" si="69"/>
        <v>226801374</v>
      </c>
      <c r="P757" s="10" t="str" cm="1">
        <f t="array" ref="P757">_xlfn.IFS(O757&lt;=0,"Flop",O757&lt;10000000,"Hit",O757&lt;=100000000,"Superhit",O757&gt;100000000,"Blockbuster")</f>
        <v>Blockbuster</v>
      </c>
      <c r="Q757" t="s">
        <v>2573</v>
      </c>
      <c r="R757">
        <v>6</v>
      </c>
      <c r="S757" t="str">
        <f t="shared" si="70"/>
        <v xml:space="preserve">December </v>
      </c>
      <c r="T757" s="12" t="str">
        <f t="shared" si="71"/>
        <v xml:space="preserve"> 1999</v>
      </c>
      <c r="U757" s="8" t="str" cm="1">
        <f t="array" ref="U757">_xlfn.IFS(Q757&lt;1970,"Old is Gold",Q757&lt;=1980,"80's Movies",Q757&lt;=2000,"90's Movies",Q757&lt;=2020,"Mid Rang",Q757&gt;2020,"Latest")</f>
        <v>Latest</v>
      </c>
      <c r="V757" t="s">
        <v>1830</v>
      </c>
    </row>
    <row r="758" spans="1:22" x14ac:dyDescent="0.3">
      <c r="A758" t="s">
        <v>2574</v>
      </c>
      <c r="B758" t="s">
        <v>2575</v>
      </c>
      <c r="C758" t="s">
        <v>2575</v>
      </c>
      <c r="D758" s="6">
        <v>82</v>
      </c>
      <c r="E758" s="6" t="str">
        <f t="shared" si="66"/>
        <v>Short</v>
      </c>
      <c r="F758" s="4">
        <f t="shared" si="67"/>
        <v>1.3666666666666667</v>
      </c>
      <c r="G758" s="8" t="s">
        <v>172</v>
      </c>
      <c r="H758" t="s">
        <v>10891</v>
      </c>
      <c r="I758" t="s">
        <v>10899</v>
      </c>
      <c r="J758">
        <v>6.6</v>
      </c>
      <c r="K758" t="str">
        <f t="shared" si="68"/>
        <v>Average</v>
      </c>
      <c r="L758" s="10">
        <v>66753</v>
      </c>
      <c r="M758" s="10">
        <v>8000000</v>
      </c>
      <c r="N758" s="10">
        <v>17460020</v>
      </c>
      <c r="O758" s="6">
        <f t="shared" si="69"/>
        <v>9460020</v>
      </c>
      <c r="P758" s="10" t="str" cm="1">
        <f t="array" ref="P758">_xlfn.IFS(O758&lt;=0,"Flop",O758&lt;10000000,"Hit",O758&lt;=100000000,"Superhit",O758&gt;100000000,"Blockbuster")</f>
        <v>Hit</v>
      </c>
      <c r="Q758" t="s">
        <v>2576</v>
      </c>
      <c r="R758">
        <v>16</v>
      </c>
      <c r="S758" t="str">
        <f t="shared" si="70"/>
        <v xml:space="preserve">January </v>
      </c>
      <c r="T758" s="12" t="str">
        <f t="shared" si="71"/>
        <v xml:space="preserve"> 1998</v>
      </c>
      <c r="U758" s="8" t="str" cm="1">
        <f t="array" ref="U758">_xlfn.IFS(Q758&lt;1970,"Old is Gold",Q758&lt;=1980,"80's Movies",Q758&lt;=2000,"90's Movies",Q758&lt;=2020,"Mid Rang",Q758&gt;2020,"Latest")</f>
        <v>Latest</v>
      </c>
      <c r="V758" t="s">
        <v>1898</v>
      </c>
    </row>
    <row r="759" spans="1:22" x14ac:dyDescent="0.3">
      <c r="A759" t="s">
        <v>2577</v>
      </c>
      <c r="B759" t="s">
        <v>2578</v>
      </c>
      <c r="C759" t="s">
        <v>2578</v>
      </c>
      <c r="D759" s="6">
        <v>86</v>
      </c>
      <c r="E759" s="6" t="str">
        <f t="shared" si="66"/>
        <v>Short</v>
      </c>
      <c r="F759" s="4">
        <f t="shared" si="67"/>
        <v>1.4333333333333333</v>
      </c>
      <c r="G759" s="8" t="s">
        <v>105</v>
      </c>
      <c r="H759" t="s">
        <v>5170</v>
      </c>
      <c r="I759" t="s">
        <v>10899</v>
      </c>
      <c r="J759">
        <v>5.8</v>
      </c>
      <c r="K759" t="str">
        <f t="shared" si="68"/>
        <v>Poor</v>
      </c>
      <c r="L759" s="10">
        <v>80780</v>
      </c>
      <c r="M759" s="10">
        <v>17000000</v>
      </c>
      <c r="N759" s="10">
        <v>55041738</v>
      </c>
      <c r="O759" s="6">
        <f t="shared" si="69"/>
        <v>38041738</v>
      </c>
      <c r="P759" s="10" t="str" cm="1">
        <f t="array" ref="P759">_xlfn.IFS(O759&lt;=0,"Flop",O759&lt;10000000,"Hit",O759&lt;=100000000,"Superhit",O759&gt;100000000,"Blockbuster")</f>
        <v>Superhit</v>
      </c>
      <c r="Q759" t="s">
        <v>2579</v>
      </c>
      <c r="R759">
        <v>27</v>
      </c>
      <c r="S759" t="str">
        <f t="shared" si="70"/>
        <v xml:space="preserve">July </v>
      </c>
      <c r="T759" s="12" t="str">
        <f t="shared" si="71"/>
        <v xml:space="preserve"> 1998</v>
      </c>
      <c r="U759" s="8" t="str" cm="1">
        <f t="array" ref="U759">_xlfn.IFS(Q759&lt;1970,"Old is Gold",Q759&lt;=1980,"80's Movies",Q759&lt;=2000,"90's Movies",Q759&lt;=2020,"Mid Rang",Q759&gt;2020,"Latest")</f>
        <v>Latest</v>
      </c>
      <c r="V759" t="s">
        <v>438</v>
      </c>
    </row>
    <row r="760" spans="1:22" x14ac:dyDescent="0.3">
      <c r="A760" t="s">
        <v>2580</v>
      </c>
      <c r="B760" t="s">
        <v>2581</v>
      </c>
      <c r="C760" t="s">
        <v>2582</v>
      </c>
      <c r="D760" s="6">
        <v>169</v>
      </c>
      <c r="E760" s="6" t="str">
        <f t="shared" si="66"/>
        <v>Long</v>
      </c>
      <c r="F760" s="4">
        <f t="shared" si="67"/>
        <v>2.8166666666666669</v>
      </c>
      <c r="G760" s="8" t="s">
        <v>190</v>
      </c>
      <c r="H760" t="s">
        <v>10894</v>
      </c>
      <c r="I760" t="s">
        <v>10886</v>
      </c>
      <c r="J760">
        <v>8</v>
      </c>
      <c r="K760" t="str">
        <f t="shared" si="68"/>
        <v>Excellent</v>
      </c>
      <c r="L760" s="10">
        <v>67962</v>
      </c>
      <c r="M760" s="10">
        <v>9000000</v>
      </c>
      <c r="N760" s="10">
        <v>21061339</v>
      </c>
      <c r="O760" s="6">
        <f t="shared" si="69"/>
        <v>12061339</v>
      </c>
      <c r="P760" s="10" t="str" cm="1">
        <f t="array" ref="P760">_xlfn.IFS(O760&lt;=0,"Flop",O760&lt;10000000,"Hit",O760&lt;=100000000,"Superhit",O760&gt;100000000,"Blockbuster")</f>
        <v>Superhit</v>
      </c>
      <c r="Q760" t="s">
        <v>2583</v>
      </c>
      <c r="R760">
        <v>28</v>
      </c>
      <c r="S760" t="str">
        <f t="shared" si="70"/>
        <v xml:space="preserve">October </v>
      </c>
      <c r="T760" s="12" t="str">
        <f t="shared" si="71"/>
        <v xml:space="preserve"> 1998</v>
      </c>
      <c r="U760" s="8" t="str" cm="1">
        <f t="array" ref="U760">_xlfn.IFS(Q760&lt;1970,"Old is Gold",Q760&lt;=1980,"80's Movies",Q760&lt;=2000,"90's Movies",Q760&lt;=2020,"Mid Rang",Q760&gt;2020,"Latest")</f>
        <v>Latest</v>
      </c>
      <c r="V760" t="s">
        <v>1075</v>
      </c>
    </row>
    <row r="761" spans="1:22" x14ac:dyDescent="0.3">
      <c r="A761" t="s">
        <v>2584</v>
      </c>
      <c r="B761" t="s">
        <v>2585</v>
      </c>
      <c r="C761" t="s">
        <v>2585</v>
      </c>
      <c r="D761" s="6">
        <v>178</v>
      </c>
      <c r="E761" s="6" t="str">
        <f t="shared" si="66"/>
        <v>Long</v>
      </c>
      <c r="F761" s="4">
        <f t="shared" si="67"/>
        <v>2.9666666666666668</v>
      </c>
      <c r="G761" s="8" t="s">
        <v>7406</v>
      </c>
      <c r="H761" t="s">
        <v>10887</v>
      </c>
      <c r="I761" t="s">
        <v>190</v>
      </c>
      <c r="J761">
        <v>8.8000000000000007</v>
      </c>
      <c r="K761" t="str">
        <f t="shared" si="68"/>
        <v>Excellent</v>
      </c>
      <c r="L761" s="10">
        <v>1956438</v>
      </c>
      <c r="M761" s="10">
        <v>93000000</v>
      </c>
      <c r="N761" s="10">
        <v>898523656</v>
      </c>
      <c r="O761" s="6">
        <f t="shared" si="69"/>
        <v>805523656</v>
      </c>
      <c r="P761" s="10" t="str" cm="1">
        <f t="array" ref="P761">_xlfn.IFS(O761&lt;=0,"Flop",O761&lt;10000000,"Hit",O761&lt;=100000000,"Superhit",O761&gt;100000000,"Blockbuster")</f>
        <v>Blockbuster</v>
      </c>
      <c r="Q761" t="s">
        <v>2586</v>
      </c>
      <c r="R761">
        <v>10</v>
      </c>
      <c r="S761" t="str">
        <f t="shared" si="70"/>
        <v xml:space="preserve">December </v>
      </c>
      <c r="T761" s="12" t="str">
        <f t="shared" si="71"/>
        <v xml:space="preserve"> 2001</v>
      </c>
      <c r="U761" s="8" t="str" cm="1">
        <f t="array" ref="U761">_xlfn.IFS(Q761&lt;1970,"Old is Gold",Q761&lt;=1980,"80's Movies",Q761&lt;=2000,"90's Movies",Q761&lt;=2020,"Mid Rang",Q761&gt;2020,"Latest")</f>
        <v>Latest</v>
      </c>
      <c r="V761" t="s">
        <v>1464</v>
      </c>
    </row>
    <row r="762" spans="1:22" x14ac:dyDescent="0.3">
      <c r="A762" t="s">
        <v>2587</v>
      </c>
      <c r="B762" t="s">
        <v>2588</v>
      </c>
      <c r="C762" t="s">
        <v>2588</v>
      </c>
      <c r="D762" s="6">
        <v>130</v>
      </c>
      <c r="E762" s="6" t="str">
        <f t="shared" si="66"/>
        <v>Long</v>
      </c>
      <c r="F762" s="4">
        <f t="shared" si="67"/>
        <v>2.1666666666666665</v>
      </c>
      <c r="G762" s="8" t="s">
        <v>7406</v>
      </c>
      <c r="H762" t="s">
        <v>10887</v>
      </c>
      <c r="I762" t="s">
        <v>10892</v>
      </c>
      <c r="J762">
        <v>5.2</v>
      </c>
      <c r="K762" t="str">
        <f t="shared" si="68"/>
        <v>Poor</v>
      </c>
      <c r="L762" s="10">
        <v>74203</v>
      </c>
      <c r="M762" s="10">
        <v>80000000</v>
      </c>
      <c r="N762" s="10">
        <v>136159423</v>
      </c>
      <c r="O762" s="6">
        <f t="shared" si="69"/>
        <v>56159423</v>
      </c>
      <c r="P762" s="10" t="str" cm="1">
        <f t="array" ref="P762">_xlfn.IFS(O762&lt;=0,"Flop",O762&lt;10000000,"Hit",O762&lt;=100000000,"Superhit",O762&gt;100000000,"Blockbuster")</f>
        <v>Superhit</v>
      </c>
      <c r="Q762" t="s">
        <v>2589</v>
      </c>
      <c r="R762">
        <v>3</v>
      </c>
      <c r="S762" t="str">
        <f t="shared" si="70"/>
        <v xml:space="preserve">April </v>
      </c>
      <c r="T762" s="12" t="str">
        <f t="shared" si="71"/>
        <v xml:space="preserve"> 1998</v>
      </c>
      <c r="U762" s="8" t="str" cm="1">
        <f t="array" ref="U762">_xlfn.IFS(Q762&lt;1970,"Old is Gold",Q762&lt;=1980,"80's Movies",Q762&lt;=2000,"90's Movies",Q762&lt;=2020,"Mid Rang",Q762&gt;2020,"Latest")</f>
        <v>Latest</v>
      </c>
      <c r="V762" t="s">
        <v>1308</v>
      </c>
    </row>
    <row r="763" spans="1:22" x14ac:dyDescent="0.3">
      <c r="A763" t="s">
        <v>2590</v>
      </c>
      <c r="B763" t="s">
        <v>2591</v>
      </c>
      <c r="C763" t="s">
        <v>2591</v>
      </c>
      <c r="D763" s="6">
        <v>132</v>
      </c>
      <c r="E763" s="6" t="str">
        <f t="shared" si="66"/>
        <v>Long</v>
      </c>
      <c r="F763" s="4">
        <f t="shared" si="67"/>
        <v>2.2000000000000002</v>
      </c>
      <c r="G763" s="8" t="s">
        <v>7406</v>
      </c>
      <c r="H763" t="s">
        <v>10887</v>
      </c>
      <c r="I763" t="s">
        <v>190</v>
      </c>
      <c r="J763">
        <v>6.5</v>
      </c>
      <c r="K763" t="str">
        <f t="shared" si="68"/>
        <v>Average</v>
      </c>
      <c r="L763" s="10">
        <v>175790</v>
      </c>
      <c r="M763" s="10">
        <v>35000000</v>
      </c>
      <c r="N763" s="10">
        <v>182968902</v>
      </c>
      <c r="O763" s="6">
        <f t="shared" si="69"/>
        <v>147968902</v>
      </c>
      <c r="P763" s="10" t="str" cm="1">
        <f t="array" ref="P763">_xlfn.IFS(O763&lt;=0,"Flop",O763&lt;10000000,"Hit",O763&lt;=100000000,"Superhit",O763&gt;100000000,"Blockbuster")</f>
        <v>Blockbuster</v>
      </c>
      <c r="Q763">
        <v>1998</v>
      </c>
      <c r="S763" t="e">
        <f t="shared" si="70"/>
        <v>#VALUE!</v>
      </c>
      <c r="T763" s="12" t="str">
        <f t="shared" si="71"/>
        <v>1998</v>
      </c>
      <c r="U763" s="8" t="str" cm="1">
        <f t="array" ref="U763">_xlfn.IFS(Q763&lt;1970,"Old is Gold",Q763&lt;=1980,"80's Movies",Q763&lt;=2000,"90's Movies",Q763&lt;=2020,"Mid Rang",Q763&gt;2020,"Latest")</f>
        <v>90's Movies</v>
      </c>
      <c r="V763" t="s">
        <v>2592</v>
      </c>
    </row>
    <row r="764" spans="1:22" x14ac:dyDescent="0.3">
      <c r="A764" t="s">
        <v>2593</v>
      </c>
      <c r="B764" t="s">
        <v>2594</v>
      </c>
      <c r="C764" t="s">
        <v>2594</v>
      </c>
      <c r="D764" s="6">
        <v>136</v>
      </c>
      <c r="E764" s="6" t="str">
        <f t="shared" si="66"/>
        <v>Long</v>
      </c>
      <c r="F764" s="4">
        <f t="shared" si="67"/>
        <v>2.2666666666666666</v>
      </c>
      <c r="G764" s="8" t="s">
        <v>7406</v>
      </c>
      <c r="H764" t="s">
        <v>10887</v>
      </c>
      <c r="I764" t="s">
        <v>172</v>
      </c>
      <c r="J764">
        <v>6.8</v>
      </c>
      <c r="K764" t="str">
        <f t="shared" si="68"/>
        <v>Average</v>
      </c>
      <c r="L764" s="10">
        <v>194191</v>
      </c>
      <c r="M764" s="10">
        <v>95000000</v>
      </c>
      <c r="N764" s="10">
        <v>250288523</v>
      </c>
      <c r="O764" s="6">
        <f t="shared" si="69"/>
        <v>155288523</v>
      </c>
      <c r="P764" s="10" t="str" cm="1">
        <f t="array" ref="P764">_xlfn.IFS(O764&lt;=0,"Flop",O764&lt;10000000,"Hit",O764&lt;=100000000,"Superhit",O764&gt;100000000,"Blockbuster")</f>
        <v>Blockbuster</v>
      </c>
      <c r="Q764" t="s">
        <v>2595</v>
      </c>
      <c r="R764">
        <v>10</v>
      </c>
      <c r="S764" t="str">
        <f t="shared" si="70"/>
        <v xml:space="preserve">July </v>
      </c>
      <c r="T764" s="12" t="str">
        <f t="shared" si="71"/>
        <v xml:space="preserve"> 1998</v>
      </c>
      <c r="U764" s="8" t="str" cm="1">
        <f t="array" ref="U764">_xlfn.IFS(Q764&lt;1970,"Old is Gold",Q764&lt;=1980,"80's Movies",Q764&lt;=2000,"90's Movies",Q764&lt;=2020,"Mid Rang",Q764&gt;2020,"Latest")</f>
        <v>Latest</v>
      </c>
      <c r="V764" t="s">
        <v>1965</v>
      </c>
    </row>
    <row r="765" spans="1:22" x14ac:dyDescent="0.3">
      <c r="A765" t="s">
        <v>2596</v>
      </c>
      <c r="B765" t="s">
        <v>2597</v>
      </c>
      <c r="C765" t="s">
        <v>2597</v>
      </c>
      <c r="D765" s="6">
        <v>111</v>
      </c>
      <c r="E765" s="6" t="str">
        <f t="shared" si="66"/>
        <v>Medium</v>
      </c>
      <c r="F765" s="4">
        <f t="shared" si="67"/>
        <v>1.85</v>
      </c>
      <c r="G765" s="8" t="s">
        <v>7406</v>
      </c>
      <c r="H765" t="s">
        <v>10891</v>
      </c>
      <c r="I765" t="s">
        <v>190</v>
      </c>
      <c r="J765">
        <v>6.1</v>
      </c>
      <c r="K765" t="str">
        <f t="shared" si="68"/>
        <v>Average</v>
      </c>
      <c r="L765" s="10">
        <v>76769</v>
      </c>
      <c r="M765" s="10">
        <v>60000000</v>
      </c>
      <c r="N765" s="10">
        <v>93107289</v>
      </c>
      <c r="O765" s="6">
        <f t="shared" si="69"/>
        <v>33107289</v>
      </c>
      <c r="P765" s="10" t="str" cm="1">
        <f t="array" ref="P765">_xlfn.IFS(O765&lt;=0,"Flop",O765&lt;10000000,"Hit",O765&lt;=100000000,"Superhit",O765&gt;100000000,"Blockbuster")</f>
        <v>Superhit</v>
      </c>
      <c r="Q765" t="s">
        <v>2598</v>
      </c>
      <c r="R765">
        <v>1</v>
      </c>
      <c r="S765" t="str">
        <f t="shared" si="70"/>
        <v xml:space="preserve">April </v>
      </c>
      <c r="T765" s="12" t="str">
        <f t="shared" si="71"/>
        <v xml:space="preserve"> 1998</v>
      </c>
      <c r="U765" s="8" t="str" cm="1">
        <f t="array" ref="U765">_xlfn.IFS(Q765&lt;1970,"Old is Gold",Q765&lt;=1980,"80's Movies",Q765&lt;=2000,"90's Movies",Q765&lt;=2020,"Mid Rang",Q765&gt;2020,"Latest")</f>
        <v>Latest</v>
      </c>
      <c r="V765" t="s">
        <v>2599</v>
      </c>
    </row>
    <row r="766" spans="1:22" x14ac:dyDescent="0.3">
      <c r="A766" t="s">
        <v>2600</v>
      </c>
      <c r="B766" t="s">
        <v>2601</v>
      </c>
      <c r="C766" t="s">
        <v>2601</v>
      </c>
      <c r="D766" s="6">
        <v>123</v>
      </c>
      <c r="E766" s="6" t="str">
        <f t="shared" si="66"/>
        <v>Long</v>
      </c>
      <c r="F766" s="4">
        <f t="shared" si="67"/>
        <v>2.0499999999999998</v>
      </c>
      <c r="G766" s="8" t="s">
        <v>7406</v>
      </c>
      <c r="H766" t="s">
        <v>10887</v>
      </c>
      <c r="I766" t="s">
        <v>5170</v>
      </c>
      <c r="J766">
        <v>6.1</v>
      </c>
      <c r="K766" t="str">
        <f t="shared" si="68"/>
        <v>Average</v>
      </c>
      <c r="L766" s="10">
        <v>369858</v>
      </c>
      <c r="M766" s="10">
        <v>125000000</v>
      </c>
      <c r="N766" s="10">
        <v>546388108</v>
      </c>
      <c r="O766" s="6">
        <f t="shared" si="69"/>
        <v>421388108</v>
      </c>
      <c r="P766" s="10" t="str" cm="1">
        <f t="array" ref="P766">_xlfn.IFS(O766&lt;=0,"Flop",O766&lt;10000000,"Hit",O766&lt;=100000000,"Superhit",O766&gt;100000000,"Blockbuster")</f>
        <v>Blockbuster</v>
      </c>
      <c r="Q766" t="s">
        <v>2602</v>
      </c>
      <c r="R766">
        <v>18</v>
      </c>
      <c r="S766" t="str">
        <f t="shared" si="70"/>
        <v xml:space="preserve">May </v>
      </c>
      <c r="T766" s="12" t="str">
        <f t="shared" si="71"/>
        <v xml:space="preserve"> 2000</v>
      </c>
      <c r="U766" s="8" t="str" cm="1">
        <f t="array" ref="U766">_xlfn.IFS(Q766&lt;1970,"Old is Gold",Q766&lt;=1980,"80's Movies",Q766&lt;=2000,"90's Movies",Q766&lt;=2020,"Mid Rang",Q766&gt;2020,"Latest")</f>
        <v>Latest</v>
      </c>
      <c r="V766" t="s">
        <v>1494</v>
      </c>
    </row>
    <row r="767" spans="1:22" x14ac:dyDescent="0.3">
      <c r="A767" t="s">
        <v>2603</v>
      </c>
      <c r="B767" t="s">
        <v>2604</v>
      </c>
      <c r="C767" t="s">
        <v>2604</v>
      </c>
      <c r="D767" s="6">
        <v>87</v>
      </c>
      <c r="E767" s="6" t="str">
        <f t="shared" si="66"/>
        <v>Short</v>
      </c>
      <c r="F767" s="4">
        <f t="shared" si="67"/>
        <v>1.45</v>
      </c>
      <c r="G767" s="8" t="s">
        <v>10887</v>
      </c>
      <c r="H767" t="s">
        <v>10888</v>
      </c>
      <c r="I767" t="s">
        <v>172</v>
      </c>
      <c r="J767">
        <v>7.7</v>
      </c>
      <c r="K767" t="str">
        <f t="shared" si="68"/>
        <v>Good</v>
      </c>
      <c r="L767" s="10">
        <v>307603</v>
      </c>
      <c r="M767" s="10">
        <v>90000000</v>
      </c>
      <c r="N767" s="10">
        <v>304320254</v>
      </c>
      <c r="O767" s="6">
        <f t="shared" si="69"/>
        <v>214320254</v>
      </c>
      <c r="P767" s="10" t="str" cm="1">
        <f t="array" ref="P767">_xlfn.IFS(O767&lt;=0,"Flop",O767&lt;10000000,"Hit",O767&lt;=100000000,"Superhit",O767&gt;100000000,"Blockbuster")</f>
        <v>Blockbuster</v>
      </c>
      <c r="Q767" t="s">
        <v>2605</v>
      </c>
      <c r="R767">
        <v>5</v>
      </c>
      <c r="S767" t="str">
        <f t="shared" si="70"/>
        <v xml:space="preserve">June </v>
      </c>
      <c r="T767" s="12" t="str">
        <f t="shared" si="71"/>
        <v xml:space="preserve"> 1998</v>
      </c>
      <c r="U767" s="8" t="str" cm="1">
        <f t="array" ref="U767">_xlfn.IFS(Q767&lt;1970,"Old is Gold",Q767&lt;=1980,"80's Movies",Q767&lt;=2000,"90's Movies",Q767&lt;=2020,"Mid Rang",Q767&gt;2020,"Latest")</f>
        <v>Latest</v>
      </c>
      <c r="V767" t="s">
        <v>2606</v>
      </c>
    </row>
    <row r="768" spans="1:22" x14ac:dyDescent="0.3">
      <c r="A768" t="s">
        <v>2607</v>
      </c>
      <c r="B768" t="s">
        <v>2608</v>
      </c>
      <c r="C768" t="s">
        <v>2608</v>
      </c>
      <c r="D768" s="6">
        <v>140</v>
      </c>
      <c r="E768" s="6" t="str">
        <f t="shared" si="66"/>
        <v>Long</v>
      </c>
      <c r="F768" s="4">
        <f t="shared" si="67"/>
        <v>2.3333333333333335</v>
      </c>
      <c r="G768" s="8" t="s">
        <v>7406</v>
      </c>
      <c r="H768" t="s">
        <v>10891</v>
      </c>
      <c r="I768" t="s">
        <v>190</v>
      </c>
      <c r="J768">
        <v>7.3</v>
      </c>
      <c r="K768" t="str">
        <f t="shared" si="68"/>
        <v>Good</v>
      </c>
      <c r="L768" s="10">
        <v>151718</v>
      </c>
      <c r="M768" s="10">
        <v>50000000</v>
      </c>
      <c r="N768" s="10">
        <v>44547681</v>
      </c>
      <c r="O768" s="6">
        <f t="shared" si="69"/>
        <v>-5452319</v>
      </c>
      <c r="P768" s="10" t="str" cm="1">
        <f t="array" ref="P768">_xlfn.IFS(O768&lt;=0,"Flop",O768&lt;10000000,"Hit",O768&lt;=100000000,"Superhit",O768&gt;100000000,"Blockbuster")</f>
        <v>Flop</v>
      </c>
      <c r="Q768" t="s">
        <v>2532</v>
      </c>
      <c r="R768">
        <v>29</v>
      </c>
      <c r="S768" t="str">
        <f t="shared" si="70"/>
        <v xml:space="preserve">July </v>
      </c>
      <c r="T768" s="12" t="str">
        <f t="shared" si="71"/>
        <v xml:space="preserve"> 1998</v>
      </c>
      <c r="U768" s="8" t="str" cm="1">
        <f t="array" ref="U768">_xlfn.IFS(Q768&lt;1970,"Old is Gold",Q768&lt;=1980,"80's Movies",Q768&lt;=2000,"90's Movies",Q768&lt;=2020,"Mid Rang",Q768&gt;2020,"Latest")</f>
        <v>Latest</v>
      </c>
      <c r="V768" t="s">
        <v>1958</v>
      </c>
    </row>
    <row r="769" spans="1:22" x14ac:dyDescent="0.3">
      <c r="A769" t="s">
        <v>2609</v>
      </c>
      <c r="B769" t="s">
        <v>2610</v>
      </c>
      <c r="C769" t="s">
        <v>2610</v>
      </c>
      <c r="D769" s="6">
        <v>82</v>
      </c>
      <c r="E769" s="6" t="str">
        <f t="shared" si="66"/>
        <v>Short</v>
      </c>
      <c r="F769" s="4">
        <f t="shared" si="67"/>
        <v>1.3666666666666667</v>
      </c>
      <c r="G769" s="8" t="s">
        <v>172</v>
      </c>
      <c r="H769" t="s">
        <v>10894</v>
      </c>
      <c r="I769" t="s">
        <v>10886</v>
      </c>
      <c r="J769">
        <v>6.2</v>
      </c>
      <c r="K769" t="str">
        <f t="shared" si="68"/>
        <v>Average</v>
      </c>
      <c r="L769" s="10">
        <v>63313</v>
      </c>
      <c r="M769" s="10">
        <v>17000000</v>
      </c>
      <c r="N769" s="10">
        <v>30331165</v>
      </c>
      <c r="O769" s="6">
        <f t="shared" si="69"/>
        <v>13331165</v>
      </c>
      <c r="P769" s="10" t="str" cm="1">
        <f t="array" ref="P769">_xlfn.IFS(O769&lt;=0,"Flop",O769&lt;10000000,"Hit",O769&lt;=100000000,"Superhit",O769&gt;100000000,"Blockbuster")</f>
        <v>Superhit</v>
      </c>
      <c r="Q769" t="s">
        <v>2611</v>
      </c>
      <c r="R769">
        <v>1</v>
      </c>
      <c r="S769" t="str">
        <f t="shared" si="70"/>
        <v xml:space="preserve">October </v>
      </c>
      <c r="T769" s="12" t="str">
        <f t="shared" si="71"/>
        <v xml:space="preserve"> 1998</v>
      </c>
      <c r="U769" s="8" t="str" cm="1">
        <f t="array" ref="U769">_xlfn.IFS(Q769&lt;1970,"Old is Gold",Q769&lt;=1980,"80's Movies",Q769&lt;=2000,"90's Movies",Q769&lt;=2020,"Mid Rang",Q769&gt;2020,"Latest")</f>
        <v>Latest</v>
      </c>
      <c r="V769" t="s">
        <v>2612</v>
      </c>
    </row>
    <row r="770" spans="1:22" x14ac:dyDescent="0.3">
      <c r="A770" t="s">
        <v>2613</v>
      </c>
      <c r="B770" t="s">
        <v>2614</v>
      </c>
      <c r="C770" t="s">
        <v>2614</v>
      </c>
      <c r="D770" s="6">
        <v>123</v>
      </c>
      <c r="E770" s="6" t="str">
        <f t="shared" ref="E770:E833" si="72">IF(D770&lt;90,"Short",IF(D770&lt;=120,"Medium","Long"))</f>
        <v>Long</v>
      </c>
      <c r="F770" s="4">
        <f t="shared" ref="F770:F833" si="73">D770/60</f>
        <v>2.0499999999999998</v>
      </c>
      <c r="G770" s="8" t="s">
        <v>172</v>
      </c>
      <c r="H770" t="s">
        <v>10891</v>
      </c>
      <c r="I770" t="s">
        <v>190</v>
      </c>
      <c r="J770">
        <v>7</v>
      </c>
      <c r="K770" t="str">
        <f t="shared" ref="K770:K833" si="74">IF(J770&gt;=8,"Excellent",IF(J770&gt;=7,"Good",IF(J770&gt;=6,"Average","Poor")))</f>
        <v>Good</v>
      </c>
      <c r="L770" s="10">
        <v>97279</v>
      </c>
      <c r="M770" s="10">
        <v>48000000</v>
      </c>
      <c r="N770" s="10">
        <v>77745966</v>
      </c>
      <c r="O770" s="6">
        <f t="shared" ref="O770:O833" si="75">N770-M770</f>
        <v>29745966</v>
      </c>
      <c r="P770" s="10" t="str" cm="1">
        <f t="array" ref="P770">_xlfn.IFS(O770&lt;=0,"Flop",O770&lt;10000000,"Hit",O770&lt;=100000000,"Superhit",O770&gt;100000000,"Blockbuster")</f>
        <v>Superhit</v>
      </c>
      <c r="Q770" t="s">
        <v>2615</v>
      </c>
      <c r="R770">
        <v>26</v>
      </c>
      <c r="S770" t="str">
        <f t="shared" ref="S770:S833" si="76">LEFT(Q770,SEARCH(" ",Q770))</f>
        <v xml:space="preserve">June </v>
      </c>
      <c r="T770" s="12" t="str">
        <f t="shared" ref="T770:T833" si="77">RIGHT(Q770,5)</f>
        <v xml:space="preserve"> 1998</v>
      </c>
      <c r="U770" s="8" t="str" cm="1">
        <f t="array" ref="U770">_xlfn.IFS(Q770&lt;1970,"Old is Gold",Q770&lt;=1980,"80's Movies",Q770&lt;=2000,"90's Movies",Q770&lt;=2020,"Mid Rang",Q770&gt;2020,"Latest")</f>
        <v>Latest</v>
      </c>
      <c r="V770" t="s">
        <v>1232</v>
      </c>
    </row>
    <row r="771" spans="1:22" x14ac:dyDescent="0.3">
      <c r="A771" t="s">
        <v>2616</v>
      </c>
      <c r="B771" t="s">
        <v>2617</v>
      </c>
      <c r="C771" t="s">
        <v>2617</v>
      </c>
      <c r="D771" s="6">
        <v>100</v>
      </c>
      <c r="E771" s="6" t="str">
        <f t="shared" si="72"/>
        <v>Medium</v>
      </c>
      <c r="F771" s="4">
        <f t="shared" si="73"/>
        <v>1.6666666666666667</v>
      </c>
      <c r="G771" s="8" t="s">
        <v>7406</v>
      </c>
      <c r="H771" t="s">
        <v>10891</v>
      </c>
      <c r="I771" t="s">
        <v>190</v>
      </c>
      <c r="J771">
        <v>7.1</v>
      </c>
      <c r="K771" t="str">
        <f t="shared" si="74"/>
        <v>Good</v>
      </c>
      <c r="L771" s="10">
        <v>142939</v>
      </c>
      <c r="M771" s="10">
        <v>90000000</v>
      </c>
      <c r="N771" s="10">
        <v>161626121</v>
      </c>
      <c r="O771" s="6">
        <f t="shared" si="75"/>
        <v>71626121</v>
      </c>
      <c r="P771" s="10" t="str" cm="1">
        <f t="array" ref="P771">_xlfn.IFS(O771&lt;=0,"Flop",O771&lt;10000000,"Hit",O771&lt;=100000000,"Superhit",O771&gt;100000000,"Blockbuster")</f>
        <v>Superhit</v>
      </c>
      <c r="Q771" t="s">
        <v>2618</v>
      </c>
      <c r="R771">
        <v>5</v>
      </c>
      <c r="S771" t="str">
        <f t="shared" si="76"/>
        <v xml:space="preserve">February </v>
      </c>
      <c r="T771" s="12" t="str">
        <f t="shared" si="77"/>
        <v xml:space="preserve"> 1999</v>
      </c>
      <c r="U771" s="8" t="str" cm="1">
        <f t="array" ref="U771">_xlfn.IFS(Q771&lt;1970,"Old is Gold",Q771&lt;=1980,"80's Movies",Q771&lt;=2000,"90's Movies",Q771&lt;=2020,"Mid Rang",Q771&gt;2020,"Latest")</f>
        <v>Latest</v>
      </c>
      <c r="V771" t="s">
        <v>2619</v>
      </c>
    </row>
    <row r="772" spans="1:22" x14ac:dyDescent="0.3">
      <c r="A772" t="s">
        <v>2620</v>
      </c>
      <c r="B772" t="s">
        <v>2621</v>
      </c>
      <c r="C772" t="s">
        <v>2621</v>
      </c>
      <c r="D772" s="6">
        <v>107</v>
      </c>
      <c r="E772" s="6" t="str">
        <f t="shared" si="72"/>
        <v>Medium</v>
      </c>
      <c r="F772" s="4">
        <f t="shared" si="73"/>
        <v>1.7833333333333334</v>
      </c>
      <c r="G772" s="8" t="s">
        <v>10891</v>
      </c>
      <c r="H772" t="s">
        <v>190</v>
      </c>
      <c r="I772" t="s">
        <v>5170</v>
      </c>
      <c r="J772">
        <v>6.6</v>
      </c>
      <c r="K772" t="str">
        <f t="shared" si="74"/>
        <v>Average</v>
      </c>
      <c r="L772" s="10">
        <v>90403</v>
      </c>
      <c r="M772" s="10">
        <v>60000000</v>
      </c>
      <c r="N772" s="10">
        <v>128038368</v>
      </c>
      <c r="O772" s="6">
        <f t="shared" si="75"/>
        <v>68038368</v>
      </c>
      <c r="P772" s="10" t="str" cm="1">
        <f t="array" ref="P772">_xlfn.IFS(O772&lt;=0,"Flop",O772&lt;10000000,"Hit",O772&lt;=100000000,"Superhit",O772&gt;100000000,"Blockbuster")</f>
        <v>Superhit</v>
      </c>
      <c r="Q772" s="1">
        <v>35796</v>
      </c>
      <c r="R772" s="1"/>
      <c r="S772" t="e">
        <f t="shared" si="76"/>
        <v>#VALUE!</v>
      </c>
      <c r="T772" s="12" t="str">
        <f t="shared" si="77"/>
        <v>35796</v>
      </c>
      <c r="U772" s="8" t="str" cm="1">
        <f t="array" ref="U772">_xlfn.IFS(Q772&lt;1970,"Old is Gold",Q772&lt;=1980,"80's Movies",Q772&lt;=2000,"90's Movies",Q772&lt;=2020,"Mid Rang",Q772&gt;2020,"Latest")</f>
        <v>Latest</v>
      </c>
      <c r="V772" t="s">
        <v>1551</v>
      </c>
    </row>
    <row r="773" spans="1:22" x14ac:dyDescent="0.3">
      <c r="A773" t="s">
        <v>2622</v>
      </c>
      <c r="B773" t="s">
        <v>2623</v>
      </c>
      <c r="C773" t="s">
        <v>2623</v>
      </c>
      <c r="D773" s="6">
        <v>124</v>
      </c>
      <c r="E773" s="6" t="str">
        <f t="shared" si="72"/>
        <v>Long</v>
      </c>
      <c r="F773" s="4">
        <f t="shared" si="73"/>
        <v>2.0666666666666669</v>
      </c>
      <c r="G773" s="8" t="s">
        <v>172</v>
      </c>
      <c r="H773" t="s">
        <v>190</v>
      </c>
      <c r="I773" t="s">
        <v>10885</v>
      </c>
      <c r="J773">
        <v>7.5</v>
      </c>
      <c r="K773" t="str">
        <f t="shared" si="74"/>
        <v>Good</v>
      </c>
      <c r="L773" s="10">
        <v>134407</v>
      </c>
      <c r="M773" s="10">
        <v>60000000</v>
      </c>
      <c r="N773" s="10">
        <v>49805462</v>
      </c>
      <c r="O773" s="6">
        <f t="shared" si="75"/>
        <v>-10194538</v>
      </c>
      <c r="P773" s="10" t="str" cm="1">
        <f t="array" ref="P773">_xlfn.IFS(O773&lt;=0,"Flop",O773&lt;10000000,"Hit",O773&lt;=100000000,"Superhit",O773&gt;100000000,"Blockbuster")</f>
        <v>Flop</v>
      </c>
      <c r="Q773" t="s">
        <v>2624</v>
      </c>
      <c r="R773">
        <v>17</v>
      </c>
      <c r="S773" t="str">
        <f t="shared" si="76"/>
        <v xml:space="preserve">September </v>
      </c>
      <c r="T773" s="12" t="str">
        <f t="shared" si="77"/>
        <v xml:space="preserve"> 1998</v>
      </c>
      <c r="U773" s="8" t="str" cm="1">
        <f t="array" ref="U773">_xlfn.IFS(Q773&lt;1970,"Old is Gold",Q773&lt;=1980,"80's Movies",Q773&lt;=2000,"90's Movies",Q773&lt;=2020,"Mid Rang",Q773&gt;2020,"Latest")</f>
        <v>Latest</v>
      </c>
      <c r="V773" t="s">
        <v>2625</v>
      </c>
    </row>
    <row r="774" spans="1:22" x14ac:dyDescent="0.3">
      <c r="A774" t="s">
        <v>2626</v>
      </c>
      <c r="B774" t="s">
        <v>2627</v>
      </c>
      <c r="C774" t="s">
        <v>2627</v>
      </c>
      <c r="D774" s="6">
        <v>104</v>
      </c>
      <c r="E774" s="6" t="str">
        <f t="shared" si="72"/>
        <v>Medium</v>
      </c>
      <c r="F774" s="4">
        <f t="shared" si="73"/>
        <v>1.7333333333333334</v>
      </c>
      <c r="G774" s="8" t="s">
        <v>172</v>
      </c>
      <c r="H774" t="s">
        <v>190</v>
      </c>
      <c r="I774" t="s">
        <v>10885</v>
      </c>
      <c r="J774">
        <v>6.3</v>
      </c>
      <c r="K774" t="str">
        <f t="shared" si="74"/>
        <v>Average</v>
      </c>
      <c r="L774" s="10">
        <v>91136</v>
      </c>
      <c r="M774" s="10">
        <v>75000000</v>
      </c>
      <c r="N774" s="10">
        <v>46733235</v>
      </c>
      <c r="O774" s="6">
        <f t="shared" si="75"/>
        <v>-28266765</v>
      </c>
      <c r="P774" s="10" t="str" cm="1">
        <f t="array" ref="P774">_xlfn.IFS(O774&lt;=0,"Flop",O774&lt;10000000,"Hit",O774&lt;=100000000,"Superhit",O774&gt;100000000,"Blockbuster")</f>
        <v>Flop</v>
      </c>
      <c r="Q774" t="s">
        <v>2628</v>
      </c>
      <c r="R774">
        <v>16</v>
      </c>
      <c r="S774" t="str">
        <f t="shared" si="76"/>
        <v xml:space="preserve">October </v>
      </c>
      <c r="T774" s="12" t="str">
        <f t="shared" si="77"/>
        <v xml:space="preserve"> 1998</v>
      </c>
      <c r="U774" s="8" t="str" cm="1">
        <f t="array" ref="U774">_xlfn.IFS(Q774&lt;1970,"Old is Gold",Q774&lt;=1980,"80's Movies",Q774&lt;=2000,"90's Movies",Q774&lt;=2020,"Mid Rang",Q774&gt;2020,"Latest")</f>
        <v>Latest</v>
      </c>
      <c r="V774" t="s">
        <v>2629</v>
      </c>
    </row>
    <row r="775" spans="1:22" x14ac:dyDescent="0.3">
      <c r="A775" t="s">
        <v>2630</v>
      </c>
      <c r="B775" t="s">
        <v>2631</v>
      </c>
      <c r="C775" t="s">
        <v>2631</v>
      </c>
      <c r="D775" s="6">
        <v>99</v>
      </c>
      <c r="E775" s="6" t="str">
        <f t="shared" si="72"/>
        <v>Medium</v>
      </c>
      <c r="F775" s="4">
        <f t="shared" si="73"/>
        <v>1.65</v>
      </c>
      <c r="G775" s="8" t="s">
        <v>10887</v>
      </c>
      <c r="H775" t="s">
        <v>10888</v>
      </c>
      <c r="I775" t="s">
        <v>190</v>
      </c>
      <c r="J775">
        <v>7.2</v>
      </c>
      <c r="K775" t="str">
        <f t="shared" si="74"/>
        <v>Good</v>
      </c>
      <c r="L775" s="10">
        <v>141932</v>
      </c>
      <c r="M775" s="10">
        <v>70000000</v>
      </c>
      <c r="N775" s="10">
        <v>218613188</v>
      </c>
      <c r="O775" s="6">
        <f t="shared" si="75"/>
        <v>148613188</v>
      </c>
      <c r="P775" s="10" t="str" cm="1">
        <f t="array" ref="P775">_xlfn.IFS(O775&lt;=0,"Flop",O775&lt;10000000,"Hit",O775&lt;=100000000,"Superhit",O775&gt;100000000,"Blockbuster")</f>
        <v>Blockbuster</v>
      </c>
      <c r="Q775" t="s">
        <v>2632</v>
      </c>
      <c r="R775">
        <v>16</v>
      </c>
      <c r="S775" t="str">
        <f t="shared" si="76"/>
        <v xml:space="preserve">December </v>
      </c>
      <c r="T775" s="12" t="str">
        <f t="shared" si="77"/>
        <v xml:space="preserve"> 1998</v>
      </c>
      <c r="U775" s="8" t="str" cm="1">
        <f t="array" ref="U775">_xlfn.IFS(Q775&lt;1970,"Old is Gold",Q775&lt;=1980,"80's Movies",Q775&lt;=2000,"90's Movies",Q775&lt;=2020,"Mid Rang",Q775&gt;2020,"Latest")</f>
        <v>Latest</v>
      </c>
      <c r="V775" t="s">
        <v>2633</v>
      </c>
    </row>
    <row r="776" spans="1:22" x14ac:dyDescent="0.3">
      <c r="A776" t="s">
        <v>2634</v>
      </c>
      <c r="B776" t="s">
        <v>2635</v>
      </c>
      <c r="C776" t="s">
        <v>2635</v>
      </c>
      <c r="D776" s="6">
        <v>100</v>
      </c>
      <c r="E776" s="6" t="str">
        <f t="shared" si="72"/>
        <v>Medium</v>
      </c>
      <c r="F776" s="4">
        <f t="shared" si="73"/>
        <v>1.6666666666666667</v>
      </c>
      <c r="G776" s="8" t="s">
        <v>7406</v>
      </c>
      <c r="H776" t="s">
        <v>105</v>
      </c>
      <c r="I776" t="s">
        <v>10890</v>
      </c>
      <c r="J776">
        <v>6.6</v>
      </c>
      <c r="K776" t="str">
        <f t="shared" si="74"/>
        <v>Average</v>
      </c>
      <c r="L776" s="10">
        <v>283094</v>
      </c>
      <c r="M776" s="10">
        <v>33000000</v>
      </c>
      <c r="N776" s="10">
        <v>102984862</v>
      </c>
      <c r="O776" s="6">
        <f t="shared" si="75"/>
        <v>69984862</v>
      </c>
      <c r="P776" s="10" t="str" cm="1">
        <f t="array" ref="P776">_xlfn.IFS(O776&lt;=0,"Flop",O776&lt;10000000,"Hit",O776&lt;=100000000,"Superhit",O776&gt;100000000,"Blockbuster")</f>
        <v>Superhit</v>
      </c>
      <c r="Q776" t="s">
        <v>2636</v>
      </c>
      <c r="R776">
        <v>12</v>
      </c>
      <c r="S776" t="str">
        <f t="shared" si="76"/>
        <v xml:space="preserve">March </v>
      </c>
      <c r="T776" s="12" t="str">
        <f t="shared" si="77"/>
        <v xml:space="preserve"> 2002</v>
      </c>
      <c r="U776" s="8" t="str" cm="1">
        <f t="array" ref="U776">_xlfn.IFS(Q776&lt;1970,"Old is Gold",Q776&lt;=1980,"80's Movies",Q776&lt;=2000,"90's Movies",Q776&lt;=2020,"Mid Rang",Q776&gt;2020,"Latest")</f>
        <v>Latest</v>
      </c>
      <c r="V776" t="s">
        <v>2001</v>
      </c>
    </row>
    <row r="777" spans="1:22" x14ac:dyDescent="0.3">
      <c r="A777" t="s">
        <v>2637</v>
      </c>
      <c r="B777" t="s">
        <v>2638</v>
      </c>
      <c r="C777" t="s">
        <v>2638</v>
      </c>
      <c r="D777" s="6">
        <v>98</v>
      </c>
      <c r="E777" s="6" t="str">
        <f t="shared" si="72"/>
        <v>Medium</v>
      </c>
      <c r="F777" s="4">
        <f t="shared" si="73"/>
        <v>1.6333333333333333</v>
      </c>
      <c r="G777" s="8" t="s">
        <v>7406</v>
      </c>
      <c r="H777" t="s">
        <v>172</v>
      </c>
      <c r="I777" t="s">
        <v>10891</v>
      </c>
      <c r="J777">
        <v>7</v>
      </c>
      <c r="K777" t="str">
        <f t="shared" si="74"/>
        <v>Good</v>
      </c>
      <c r="L777" s="10">
        <v>287176</v>
      </c>
      <c r="M777" s="10">
        <v>33000000</v>
      </c>
      <c r="N777" s="10">
        <v>244721064</v>
      </c>
      <c r="O777" s="6">
        <f t="shared" si="75"/>
        <v>211721064</v>
      </c>
      <c r="P777" s="10" t="str" cm="1">
        <f t="array" ref="P777">_xlfn.IFS(O777&lt;=0,"Flop",O777&lt;10000000,"Hit",O777&lt;=100000000,"Superhit",O777&gt;100000000,"Blockbuster")</f>
        <v>Blockbuster</v>
      </c>
      <c r="Q777" t="s">
        <v>2639</v>
      </c>
      <c r="R777">
        <v>18</v>
      </c>
      <c r="S777" t="str">
        <f t="shared" si="76"/>
        <v xml:space="preserve">September </v>
      </c>
      <c r="T777" s="12" t="str">
        <f t="shared" si="77"/>
        <v xml:space="preserve"> 1998</v>
      </c>
      <c r="U777" s="8" t="str" cm="1">
        <f t="array" ref="U777">_xlfn.IFS(Q777&lt;1970,"Old is Gold",Q777&lt;=1980,"80's Movies",Q777&lt;=2000,"90's Movies",Q777&lt;=2020,"Mid Rang",Q777&gt;2020,"Latest")</f>
        <v>Latest</v>
      </c>
      <c r="V777" t="s">
        <v>2640</v>
      </c>
    </row>
    <row r="778" spans="1:22" x14ac:dyDescent="0.3">
      <c r="A778" t="s">
        <v>2641</v>
      </c>
      <c r="B778" t="s">
        <v>2642</v>
      </c>
      <c r="C778" t="s">
        <v>2642</v>
      </c>
      <c r="D778" s="6">
        <v>169</v>
      </c>
      <c r="E778" s="6" t="str">
        <f t="shared" si="72"/>
        <v>Long</v>
      </c>
      <c r="F778" s="4">
        <f t="shared" si="73"/>
        <v>2.8166666666666669</v>
      </c>
      <c r="G778" s="8" t="s">
        <v>190</v>
      </c>
      <c r="H778" t="s">
        <v>5878</v>
      </c>
      <c r="I778" t="s">
        <v>10899</v>
      </c>
      <c r="J778">
        <v>8.6</v>
      </c>
      <c r="K778" t="str">
        <f t="shared" si="74"/>
        <v>Excellent</v>
      </c>
      <c r="L778" s="10">
        <v>1459479</v>
      </c>
      <c r="M778" s="10">
        <v>70000000</v>
      </c>
      <c r="N778" s="10">
        <v>482349603</v>
      </c>
      <c r="O778" s="6">
        <f t="shared" si="75"/>
        <v>412349603</v>
      </c>
      <c r="P778" s="10" t="str" cm="1">
        <f t="array" ref="P778">_xlfn.IFS(O778&lt;=0,"Flop",O778&lt;10000000,"Hit",O778&lt;=100000000,"Superhit",O778&gt;100000000,"Blockbuster")</f>
        <v>Blockbuster</v>
      </c>
      <c r="Q778" t="s">
        <v>2643</v>
      </c>
      <c r="R778">
        <v>21</v>
      </c>
      <c r="S778" t="str">
        <f t="shared" si="76"/>
        <v xml:space="preserve">July </v>
      </c>
      <c r="T778" s="12" t="str">
        <f t="shared" si="77"/>
        <v xml:space="preserve"> 1998</v>
      </c>
      <c r="U778" s="8" t="str" cm="1">
        <f t="array" ref="U778">_xlfn.IFS(Q778&lt;1970,"Old is Gold",Q778&lt;=1980,"80's Movies",Q778&lt;=2000,"90's Movies",Q778&lt;=2020,"Mid Rang",Q778&gt;2020,"Latest")</f>
        <v>Latest</v>
      </c>
      <c r="V778" t="s">
        <v>183</v>
      </c>
    </row>
    <row r="779" spans="1:22" x14ac:dyDescent="0.3">
      <c r="A779" t="s">
        <v>2644</v>
      </c>
      <c r="B779" t="s">
        <v>2645</v>
      </c>
      <c r="C779" t="s">
        <v>2645</v>
      </c>
      <c r="D779" s="6">
        <v>102</v>
      </c>
      <c r="E779" s="6" t="str">
        <f t="shared" si="72"/>
        <v>Medium</v>
      </c>
      <c r="F779" s="4">
        <f t="shared" si="73"/>
        <v>1.7</v>
      </c>
      <c r="G779" s="8" t="s">
        <v>7406</v>
      </c>
      <c r="H779" t="s">
        <v>10887</v>
      </c>
      <c r="I779" t="s">
        <v>172</v>
      </c>
      <c r="J779">
        <v>5.9</v>
      </c>
      <c r="K779" t="str">
        <f t="shared" si="74"/>
        <v>Poor</v>
      </c>
      <c r="L779" s="10">
        <v>82038</v>
      </c>
      <c r="M779" s="10">
        <v>70000000</v>
      </c>
      <c r="N779" s="10">
        <v>164839294</v>
      </c>
      <c r="O779" s="6">
        <f t="shared" si="75"/>
        <v>94839294</v>
      </c>
      <c r="P779" s="10" t="str" cm="1">
        <f t="array" ref="P779">_xlfn.IFS(O779&lt;=0,"Flop",O779&lt;10000000,"Hit",O779&lt;=100000000,"Superhit",O779&gt;100000000,"Blockbuster")</f>
        <v>Superhit</v>
      </c>
      <c r="Q779" t="s">
        <v>2646</v>
      </c>
      <c r="R779">
        <v>12</v>
      </c>
      <c r="S779" t="str">
        <f t="shared" si="76"/>
        <v xml:space="preserve">June </v>
      </c>
      <c r="T779" s="12" t="str">
        <f t="shared" si="77"/>
        <v xml:space="preserve"> 1998</v>
      </c>
      <c r="U779" s="8" t="str" cm="1">
        <f t="array" ref="U779">_xlfn.IFS(Q779&lt;1970,"Old is Gold",Q779&lt;=1980,"80's Movies",Q779&lt;=2000,"90's Movies",Q779&lt;=2020,"Mid Rang",Q779&gt;2020,"Latest")</f>
        <v>Latest</v>
      </c>
      <c r="V779" t="s">
        <v>455</v>
      </c>
    </row>
    <row r="780" spans="1:22" x14ac:dyDescent="0.3">
      <c r="A780" t="s">
        <v>2647</v>
      </c>
      <c r="B780" t="s">
        <v>2648</v>
      </c>
      <c r="C780" t="s">
        <v>2648</v>
      </c>
      <c r="D780" s="6">
        <v>98</v>
      </c>
      <c r="E780" s="6" t="str">
        <f t="shared" si="72"/>
        <v>Medium</v>
      </c>
      <c r="F780" s="4">
        <f t="shared" si="73"/>
        <v>1.6333333333333333</v>
      </c>
      <c r="G780" s="8" t="s">
        <v>10891</v>
      </c>
      <c r="H780" t="s">
        <v>10895</v>
      </c>
      <c r="I780" t="s">
        <v>5170</v>
      </c>
      <c r="J780">
        <v>6.1</v>
      </c>
      <c r="K780" t="str">
        <f t="shared" si="74"/>
        <v>Average</v>
      </c>
      <c r="L780" s="10">
        <v>85351</v>
      </c>
      <c r="M780" s="10">
        <v>73000000</v>
      </c>
      <c r="N780" s="10">
        <v>103891409</v>
      </c>
      <c r="O780" s="6">
        <f t="shared" si="75"/>
        <v>30891409</v>
      </c>
      <c r="P780" s="10" t="str" cm="1">
        <f t="array" ref="P780">_xlfn.IFS(O780&lt;=0,"Flop",O780&lt;10000000,"Hit",O780&lt;=100000000,"Superhit",O780&gt;100000000,"Blockbuster")</f>
        <v>Superhit</v>
      </c>
      <c r="Q780" t="s">
        <v>2649</v>
      </c>
      <c r="R780">
        <v>30</v>
      </c>
      <c r="S780" t="str">
        <f t="shared" si="76"/>
        <v xml:space="preserve">July </v>
      </c>
      <c r="T780" s="12" t="str">
        <f t="shared" si="77"/>
        <v xml:space="preserve"> 1998</v>
      </c>
      <c r="U780" s="8" t="str" cm="1">
        <f t="array" ref="U780">_xlfn.IFS(Q780&lt;1970,"Old is Gold",Q780&lt;=1980,"80's Movies",Q780&lt;=2000,"90's Movies",Q780&lt;=2020,"Mid Rang",Q780&gt;2020,"Latest")</f>
        <v>Latest</v>
      </c>
      <c r="V780" t="s">
        <v>212</v>
      </c>
    </row>
    <row r="781" spans="1:22" x14ac:dyDescent="0.3">
      <c r="A781" t="s">
        <v>2650</v>
      </c>
      <c r="B781" t="s">
        <v>2651</v>
      </c>
      <c r="C781" t="s">
        <v>2651</v>
      </c>
      <c r="D781" s="6">
        <v>103</v>
      </c>
      <c r="E781" s="6" t="str">
        <f t="shared" si="72"/>
        <v>Medium</v>
      </c>
      <c r="F781" s="4">
        <f t="shared" si="73"/>
        <v>1.7166666666666666</v>
      </c>
      <c r="G781" s="8" t="s">
        <v>7406</v>
      </c>
      <c r="H781" t="s">
        <v>10887</v>
      </c>
      <c r="I781" t="s">
        <v>10890</v>
      </c>
      <c r="J781">
        <v>6.4</v>
      </c>
      <c r="K781" t="str">
        <f t="shared" si="74"/>
        <v>Average</v>
      </c>
      <c r="L781" s="10">
        <v>78395</v>
      </c>
      <c r="M781" s="10">
        <v>58000000</v>
      </c>
      <c r="N781" s="10">
        <v>112587658</v>
      </c>
      <c r="O781" s="6">
        <f t="shared" si="75"/>
        <v>54587658</v>
      </c>
      <c r="P781" s="10" t="str" cm="1">
        <f t="array" ref="P781">_xlfn.IFS(O781&lt;=0,"Flop",O781&lt;10000000,"Hit",O781&lt;=100000000,"Superhit",O781&gt;100000000,"Blockbuster")</f>
        <v>Superhit</v>
      </c>
      <c r="Q781" t="s">
        <v>2652</v>
      </c>
      <c r="R781">
        <v>10</v>
      </c>
      <c r="S781" t="str">
        <f t="shared" si="76"/>
        <v xml:space="preserve">December </v>
      </c>
      <c r="T781" s="12" t="str">
        <f t="shared" si="77"/>
        <v xml:space="preserve"> 1998</v>
      </c>
      <c r="U781" s="8" t="str" cm="1">
        <f t="array" ref="U781">_xlfn.IFS(Q781&lt;1970,"Old is Gold",Q781&lt;=1980,"80's Movies",Q781&lt;=2000,"90's Movies",Q781&lt;=2020,"Mid Rang",Q781&gt;2020,"Latest")</f>
        <v>Latest</v>
      </c>
      <c r="V781" t="s">
        <v>2214</v>
      </c>
    </row>
    <row r="782" spans="1:22" x14ac:dyDescent="0.3">
      <c r="A782" t="s">
        <v>2653</v>
      </c>
      <c r="B782" t="s">
        <v>2654</v>
      </c>
      <c r="C782" t="s">
        <v>2654</v>
      </c>
      <c r="D782" s="6">
        <v>88</v>
      </c>
      <c r="E782" s="6" t="str">
        <f t="shared" si="72"/>
        <v>Short</v>
      </c>
      <c r="F782" s="4">
        <f t="shared" si="73"/>
        <v>1.4666666666666666</v>
      </c>
      <c r="G782" s="8" t="s">
        <v>10887</v>
      </c>
      <c r="H782" t="s">
        <v>10888</v>
      </c>
      <c r="I782" t="s">
        <v>172</v>
      </c>
      <c r="J782">
        <v>7.3</v>
      </c>
      <c r="K782" t="str">
        <f t="shared" si="74"/>
        <v>Good</v>
      </c>
      <c r="L782" s="10">
        <v>241239</v>
      </c>
      <c r="M782" s="10">
        <v>130000000</v>
      </c>
      <c r="N782" s="10">
        <v>448191819</v>
      </c>
      <c r="O782" s="6">
        <f t="shared" si="75"/>
        <v>318191819</v>
      </c>
      <c r="P782" s="10" t="str" cm="1">
        <f t="array" ref="P782">_xlfn.IFS(O782&lt;=0,"Flop",O782&lt;10000000,"Hit",O782&lt;=100000000,"Superhit",O782&gt;100000000,"Blockbuster")</f>
        <v>Blockbuster</v>
      </c>
      <c r="Q782" t="s">
        <v>2655</v>
      </c>
      <c r="R782">
        <v>12</v>
      </c>
      <c r="S782" t="str">
        <f t="shared" si="76"/>
        <v xml:space="preserve">June </v>
      </c>
      <c r="T782" s="12" t="str">
        <f t="shared" si="77"/>
        <v xml:space="preserve"> 1999</v>
      </c>
      <c r="U782" s="8" t="str" cm="1">
        <f t="array" ref="U782">_xlfn.IFS(Q782&lt;1970,"Old is Gold",Q782&lt;=1980,"80's Movies",Q782&lt;=2000,"90's Movies",Q782&lt;=2020,"Mid Rang",Q782&gt;2020,"Latest")</f>
        <v>Latest</v>
      </c>
      <c r="V782" t="s">
        <v>2656</v>
      </c>
    </row>
    <row r="783" spans="1:22" x14ac:dyDescent="0.3">
      <c r="A783" t="s">
        <v>2657</v>
      </c>
      <c r="B783" t="s">
        <v>2658</v>
      </c>
      <c r="C783" t="s">
        <v>2658</v>
      </c>
      <c r="D783" s="6">
        <v>170</v>
      </c>
      <c r="E783" s="6" t="str">
        <f t="shared" si="72"/>
        <v>Long</v>
      </c>
      <c r="F783" s="4">
        <f t="shared" si="73"/>
        <v>2.8333333333333335</v>
      </c>
      <c r="G783" s="8" t="s">
        <v>190</v>
      </c>
      <c r="H783" t="s">
        <v>10896</v>
      </c>
      <c r="I783" t="s">
        <v>5878</v>
      </c>
      <c r="J783">
        <v>7.6</v>
      </c>
      <c r="K783" t="str">
        <f t="shared" si="74"/>
        <v>Good</v>
      </c>
      <c r="L783" s="10">
        <v>196265</v>
      </c>
      <c r="M783" s="10">
        <v>52000000</v>
      </c>
      <c r="N783" s="10">
        <v>98126565</v>
      </c>
      <c r="O783" s="6">
        <f t="shared" si="75"/>
        <v>46126565</v>
      </c>
      <c r="P783" s="10" t="str" cm="1">
        <f t="array" ref="P783">_xlfn.IFS(O783&lt;=0,"Flop",O783&lt;10000000,"Hit",O783&lt;=100000000,"Superhit",O783&gt;100000000,"Blockbuster")</f>
        <v>Superhit</v>
      </c>
      <c r="Q783" t="s">
        <v>2659</v>
      </c>
      <c r="R783">
        <v>22</v>
      </c>
      <c r="S783" t="str">
        <f t="shared" si="76"/>
        <v xml:space="preserve">December </v>
      </c>
      <c r="T783" s="12" t="str">
        <f t="shared" si="77"/>
        <v xml:space="preserve"> 1998</v>
      </c>
      <c r="U783" s="8" t="str" cm="1">
        <f t="array" ref="U783">_xlfn.IFS(Q783&lt;1970,"Old is Gold",Q783&lt;=1980,"80's Movies",Q783&lt;=2000,"90's Movies",Q783&lt;=2020,"Mid Rang",Q783&gt;2020,"Latest")</f>
        <v>Latest</v>
      </c>
      <c r="V783" t="s">
        <v>94</v>
      </c>
    </row>
    <row r="784" spans="1:22" x14ac:dyDescent="0.3">
      <c r="A784" t="s">
        <v>2660</v>
      </c>
      <c r="B784" t="s">
        <v>2661</v>
      </c>
      <c r="C784" t="s">
        <v>2661</v>
      </c>
      <c r="D784" s="6">
        <v>131</v>
      </c>
      <c r="E784" s="6" t="str">
        <f t="shared" si="72"/>
        <v>Long</v>
      </c>
      <c r="F784" s="4">
        <f t="shared" si="73"/>
        <v>2.1833333333333331</v>
      </c>
      <c r="G784" s="8" t="s">
        <v>7406</v>
      </c>
      <c r="H784" t="s">
        <v>10891</v>
      </c>
      <c r="I784" t="s">
        <v>5170</v>
      </c>
      <c r="J784">
        <v>6.5</v>
      </c>
      <c r="K784" t="str">
        <f t="shared" si="74"/>
        <v>Average</v>
      </c>
      <c r="L784" s="10">
        <v>111428</v>
      </c>
      <c r="M784" s="10">
        <v>60000000</v>
      </c>
      <c r="N784" s="10">
        <v>102367405</v>
      </c>
      <c r="O784" s="6">
        <f t="shared" si="75"/>
        <v>42367405</v>
      </c>
      <c r="P784" s="10" t="str" cm="1">
        <f t="array" ref="P784">_xlfn.IFS(O784&lt;=0,"Flop",O784&lt;10000000,"Hit",O784&lt;=100000000,"Superhit",O784&gt;100000000,"Blockbuster")</f>
        <v>Superhit</v>
      </c>
      <c r="Q784" t="s">
        <v>2662</v>
      </c>
      <c r="R784">
        <v>6</v>
      </c>
      <c r="S784" t="str">
        <f t="shared" si="76"/>
        <v xml:space="preserve">March </v>
      </c>
      <c r="T784" s="12" t="str">
        <f t="shared" si="77"/>
        <v xml:space="preserve"> 1998</v>
      </c>
      <c r="U784" s="8" t="str" cm="1">
        <f t="array" ref="U784">_xlfn.IFS(Q784&lt;1970,"Old is Gold",Q784&lt;=1980,"80's Movies",Q784&lt;=2000,"90's Movies",Q784&lt;=2020,"Mid Rang",Q784&gt;2020,"Latest")</f>
        <v>Latest</v>
      </c>
      <c r="V784" t="s">
        <v>2112</v>
      </c>
    </row>
    <row r="785" spans="1:22" x14ac:dyDescent="0.3">
      <c r="A785" t="s">
        <v>2663</v>
      </c>
      <c r="B785" t="s">
        <v>2664</v>
      </c>
      <c r="C785" t="s">
        <v>2664</v>
      </c>
      <c r="D785" s="6">
        <v>108</v>
      </c>
      <c r="E785" s="6" t="str">
        <f t="shared" si="72"/>
        <v>Medium</v>
      </c>
      <c r="F785" s="4">
        <f t="shared" si="73"/>
        <v>1.8</v>
      </c>
      <c r="G785" s="8" t="s">
        <v>7406</v>
      </c>
      <c r="H785" t="s">
        <v>105</v>
      </c>
      <c r="I785" t="s">
        <v>5170</v>
      </c>
      <c r="J785">
        <v>6.1</v>
      </c>
      <c r="K785" t="str">
        <f t="shared" si="74"/>
        <v>Average</v>
      </c>
      <c r="L785" s="10">
        <v>62768</v>
      </c>
      <c r="M785" s="10">
        <v>20000000</v>
      </c>
      <c r="N785" s="10">
        <v>20308772</v>
      </c>
      <c r="O785" s="6">
        <f t="shared" si="75"/>
        <v>308772</v>
      </c>
      <c r="P785" s="10" t="str" cm="1">
        <f t="array" ref="P785">_xlfn.IFS(O785&lt;=0,"Flop",O785&lt;10000000,"Hit",O785&lt;=100000000,"Superhit",O785&gt;100000000,"Blockbuster")</f>
        <v>Hit</v>
      </c>
      <c r="Q785" t="s">
        <v>2665</v>
      </c>
      <c r="R785">
        <v>15</v>
      </c>
      <c r="S785" t="str">
        <f t="shared" si="76"/>
        <v xml:space="preserve">April </v>
      </c>
      <c r="T785" s="12" t="str">
        <f t="shared" si="77"/>
        <v xml:space="preserve"> 1998</v>
      </c>
      <c r="U785" s="8" t="str" cm="1">
        <f t="array" ref="U785">_xlfn.IFS(Q785&lt;1970,"Old is Gold",Q785&lt;=1980,"80's Movies",Q785&lt;=2000,"90's Movies",Q785&lt;=2020,"Mid Rang",Q785&gt;2020,"Latest")</f>
        <v>Latest</v>
      </c>
      <c r="V785" t="s">
        <v>208</v>
      </c>
    </row>
    <row r="786" spans="1:22" x14ac:dyDescent="0.3">
      <c r="A786" t="s">
        <v>2666</v>
      </c>
      <c r="B786" t="s">
        <v>2667</v>
      </c>
      <c r="C786" t="s">
        <v>2667</v>
      </c>
      <c r="D786" s="6">
        <v>97</v>
      </c>
      <c r="E786" s="6" t="str">
        <f t="shared" si="72"/>
        <v>Medium</v>
      </c>
      <c r="F786" s="4">
        <f t="shared" si="73"/>
        <v>1.6166666666666667</v>
      </c>
      <c r="G786" s="8" t="s">
        <v>172</v>
      </c>
      <c r="H786" t="s">
        <v>190</v>
      </c>
      <c r="I786" t="s">
        <v>10899</v>
      </c>
      <c r="J786">
        <v>7.1</v>
      </c>
      <c r="K786" t="str">
        <f t="shared" si="74"/>
        <v>Good</v>
      </c>
      <c r="L786" s="10">
        <v>87322</v>
      </c>
      <c r="M786" s="10">
        <v>15000000</v>
      </c>
      <c r="N786" s="10">
        <v>64256513</v>
      </c>
      <c r="O786" s="6">
        <f t="shared" si="75"/>
        <v>49256513</v>
      </c>
      <c r="P786" s="10" t="str" cm="1">
        <f t="array" ref="P786">_xlfn.IFS(O786&lt;=0,"Flop",O786&lt;10000000,"Hit",O786&lt;=100000000,"Superhit",O786&gt;100000000,"Blockbuster")</f>
        <v>Superhit</v>
      </c>
      <c r="Q786" t="s">
        <v>2668</v>
      </c>
      <c r="R786">
        <v>17</v>
      </c>
      <c r="S786" t="str">
        <f t="shared" si="76"/>
        <v xml:space="preserve">December </v>
      </c>
      <c r="T786" s="12" t="str">
        <f t="shared" si="77"/>
        <v xml:space="preserve"> 1997</v>
      </c>
      <c r="U786" s="8" t="str" cm="1">
        <f t="array" ref="U786">_xlfn.IFS(Q786&lt;1970,"Old is Gold",Q786&lt;=1980,"80's Movies",Q786&lt;=2000,"90's Movies",Q786&lt;=2020,"Mid Rang",Q786&gt;2020,"Latest")</f>
        <v>Latest</v>
      </c>
      <c r="V786" t="s">
        <v>647</v>
      </c>
    </row>
    <row r="787" spans="1:22" x14ac:dyDescent="0.3">
      <c r="A787" t="s">
        <v>2669</v>
      </c>
      <c r="B787" t="s">
        <v>2670</v>
      </c>
      <c r="C787" t="s">
        <v>2670</v>
      </c>
      <c r="D787" s="6">
        <v>97</v>
      </c>
      <c r="E787" s="6" t="str">
        <f t="shared" si="72"/>
        <v>Medium</v>
      </c>
      <c r="F787" s="4">
        <f t="shared" si="73"/>
        <v>1.6166666666666667</v>
      </c>
      <c r="G787" s="8" t="s">
        <v>172</v>
      </c>
      <c r="H787" t="s">
        <v>10894</v>
      </c>
      <c r="I787" t="s">
        <v>10886</v>
      </c>
      <c r="J787">
        <v>6.9</v>
      </c>
      <c r="K787" t="str">
        <f t="shared" si="74"/>
        <v>Average</v>
      </c>
      <c r="L787" s="10">
        <v>159064</v>
      </c>
      <c r="M787" s="10">
        <v>18000000</v>
      </c>
      <c r="N787" s="10">
        <v>123306987</v>
      </c>
      <c r="O787" s="6">
        <f t="shared" si="75"/>
        <v>105306987</v>
      </c>
      <c r="P787" s="10" t="str" cm="1">
        <f t="array" ref="P787">_xlfn.IFS(O787&lt;=0,"Flop",O787&lt;10000000,"Hit",O787&lt;=100000000,"Superhit",O787&gt;100000000,"Blockbuster")</f>
        <v>Blockbuster</v>
      </c>
      <c r="Q787" t="s">
        <v>2671</v>
      </c>
      <c r="R787">
        <v>12</v>
      </c>
      <c r="S787" t="str">
        <f t="shared" si="76"/>
        <v xml:space="preserve">February </v>
      </c>
      <c r="T787" s="12" t="str">
        <f t="shared" si="77"/>
        <v xml:space="preserve"> 1998</v>
      </c>
      <c r="U787" s="8" t="str" cm="1">
        <f t="array" ref="U787">_xlfn.IFS(Q787&lt;1970,"Old is Gold",Q787&lt;=1980,"80's Movies",Q787&lt;=2000,"90's Movies",Q787&lt;=2020,"Mid Rang",Q787&gt;2020,"Latest")</f>
        <v>Latest</v>
      </c>
      <c r="V787" t="s">
        <v>2497</v>
      </c>
    </row>
    <row r="788" spans="1:22" x14ac:dyDescent="0.3">
      <c r="A788" t="s">
        <v>2672</v>
      </c>
      <c r="B788" t="s">
        <v>2673</v>
      </c>
      <c r="C788" t="s">
        <v>2673</v>
      </c>
      <c r="D788" s="6">
        <v>113</v>
      </c>
      <c r="E788" s="6" t="str">
        <f t="shared" si="72"/>
        <v>Medium</v>
      </c>
      <c r="F788" s="4">
        <f t="shared" si="73"/>
        <v>1.8833333333333333</v>
      </c>
      <c r="G788" s="8" t="s">
        <v>190</v>
      </c>
      <c r="H788" t="s">
        <v>10885</v>
      </c>
      <c r="I788" t="s">
        <v>10886</v>
      </c>
      <c r="J788">
        <v>7</v>
      </c>
      <c r="K788" t="str">
        <f t="shared" si="74"/>
        <v>Good</v>
      </c>
      <c r="L788" s="10">
        <v>112787</v>
      </c>
      <c r="M788" s="10">
        <v>85000000</v>
      </c>
      <c r="N788" s="10">
        <v>55382927</v>
      </c>
      <c r="O788" s="6">
        <f t="shared" si="75"/>
        <v>-29617073</v>
      </c>
      <c r="P788" s="10" t="str" cm="1">
        <f t="array" ref="P788">_xlfn.IFS(O788&lt;=0,"Flop",O788&lt;10000000,"Hit",O788&lt;=100000000,"Superhit",O788&gt;100000000,"Blockbuster")</f>
        <v>Flop</v>
      </c>
      <c r="Q788" t="s">
        <v>2674</v>
      </c>
      <c r="R788">
        <v>28</v>
      </c>
      <c r="S788" t="str">
        <f t="shared" si="76"/>
        <v xml:space="preserve">September </v>
      </c>
      <c r="T788" s="12" t="str">
        <f t="shared" si="77"/>
        <v xml:space="preserve"> 1998</v>
      </c>
      <c r="U788" s="8" t="str" cm="1">
        <f t="array" ref="U788">_xlfn.IFS(Q788&lt;1970,"Old is Gold",Q788&lt;=1980,"80's Movies",Q788&lt;=2000,"90's Movies",Q788&lt;=2020,"Mid Rang",Q788&gt;2020,"Latest")</f>
        <v>Latest</v>
      </c>
      <c r="V788" t="s">
        <v>2675</v>
      </c>
    </row>
    <row r="789" spans="1:22" x14ac:dyDescent="0.3">
      <c r="A789" t="s">
        <v>2676</v>
      </c>
      <c r="B789" t="s">
        <v>2677</v>
      </c>
      <c r="C789" t="s">
        <v>2677</v>
      </c>
      <c r="D789" s="6">
        <v>108</v>
      </c>
      <c r="E789" s="6" t="str">
        <f t="shared" si="72"/>
        <v>Medium</v>
      </c>
      <c r="F789" s="4">
        <f t="shared" si="73"/>
        <v>1.8</v>
      </c>
      <c r="G789" s="8" t="s">
        <v>10891</v>
      </c>
      <c r="H789" t="s">
        <v>190</v>
      </c>
      <c r="I789" t="s">
        <v>10895</v>
      </c>
      <c r="J789">
        <v>6.6</v>
      </c>
      <c r="K789" t="str">
        <f t="shared" si="74"/>
        <v>Average</v>
      </c>
      <c r="L789" s="10">
        <v>127687</v>
      </c>
      <c r="M789" s="10">
        <v>20000000</v>
      </c>
      <c r="N789" s="10">
        <v>30166293</v>
      </c>
      <c r="O789" s="6">
        <f t="shared" si="75"/>
        <v>10166293</v>
      </c>
      <c r="P789" s="10" t="str" cm="1">
        <f t="array" ref="P789">_xlfn.IFS(O789&lt;=0,"Flop",O789&lt;10000000,"Hit",O789&lt;=100000000,"Superhit",O789&gt;100000000,"Blockbuster")</f>
        <v>Superhit</v>
      </c>
      <c r="Q789" t="s">
        <v>2678</v>
      </c>
      <c r="R789">
        <v>20</v>
      </c>
      <c r="S789" t="str">
        <f t="shared" si="76"/>
        <v xml:space="preserve">March </v>
      </c>
      <c r="T789" s="12" t="str">
        <f t="shared" si="77"/>
        <v xml:space="preserve"> 1998</v>
      </c>
      <c r="U789" s="8" t="str" cm="1">
        <f t="array" ref="U789">_xlfn.IFS(Q789&lt;1970,"Old is Gold",Q789&lt;=1980,"80's Movies",Q789&lt;=2000,"90's Movies",Q789&lt;=2020,"Mid Rang",Q789&gt;2020,"Latest")</f>
        <v>Latest</v>
      </c>
      <c r="V789" t="s">
        <v>2679</v>
      </c>
    </row>
    <row r="790" spans="1:22" x14ac:dyDescent="0.3">
      <c r="A790" t="s">
        <v>2680</v>
      </c>
      <c r="B790" t="s">
        <v>2681</v>
      </c>
      <c r="C790" t="s">
        <v>2681</v>
      </c>
      <c r="D790" s="6">
        <v>106</v>
      </c>
      <c r="E790" s="6" t="str">
        <f t="shared" si="72"/>
        <v>Medium</v>
      </c>
      <c r="F790" s="4">
        <f t="shared" si="73"/>
        <v>1.7666666666666666</v>
      </c>
      <c r="G790" s="8" t="s">
        <v>7406</v>
      </c>
      <c r="H790" t="s">
        <v>172</v>
      </c>
      <c r="I790" t="s">
        <v>10890</v>
      </c>
      <c r="J790">
        <v>4.9000000000000004</v>
      </c>
      <c r="K790" t="str">
        <f t="shared" si="74"/>
        <v>Poor</v>
      </c>
      <c r="L790" s="10">
        <v>165536</v>
      </c>
      <c r="M790" s="10">
        <v>170000000</v>
      </c>
      <c r="N790" s="10">
        <v>222104681</v>
      </c>
      <c r="O790" s="6">
        <f t="shared" si="75"/>
        <v>52104681</v>
      </c>
      <c r="P790" s="10" t="str" cm="1">
        <f t="array" ref="P790">_xlfn.IFS(O790&lt;=0,"Flop",O790&lt;10000000,"Hit",O790&lt;=100000000,"Superhit",O790&gt;100000000,"Blockbuster")</f>
        <v>Superhit</v>
      </c>
      <c r="Q790" t="s">
        <v>2682</v>
      </c>
      <c r="R790">
        <v>30</v>
      </c>
      <c r="S790" t="str">
        <f t="shared" si="76"/>
        <v xml:space="preserve">June </v>
      </c>
      <c r="T790" s="12" t="str">
        <f t="shared" si="77"/>
        <v xml:space="preserve"> 1999</v>
      </c>
      <c r="U790" s="8" t="str" cm="1">
        <f t="array" ref="U790">_xlfn.IFS(Q790&lt;1970,"Old is Gold",Q790&lt;=1980,"80's Movies",Q790&lt;=2000,"90's Movies",Q790&lt;=2020,"Mid Rang",Q790&gt;2020,"Latest")</f>
        <v>Latest</v>
      </c>
      <c r="V790" t="s">
        <v>1335</v>
      </c>
    </row>
    <row r="791" spans="1:22" x14ac:dyDescent="0.3">
      <c r="A791" t="s">
        <v>2683</v>
      </c>
      <c r="B791" t="s">
        <v>2684</v>
      </c>
      <c r="C791" t="s">
        <v>2684</v>
      </c>
      <c r="D791" s="6">
        <v>121</v>
      </c>
      <c r="E791" s="6" t="str">
        <f t="shared" si="72"/>
        <v>Long</v>
      </c>
      <c r="F791" s="4">
        <f t="shared" si="73"/>
        <v>2.0166666666666666</v>
      </c>
      <c r="G791" s="8" t="s">
        <v>190</v>
      </c>
      <c r="H791" t="s">
        <v>10895</v>
      </c>
      <c r="I791" t="s">
        <v>10890</v>
      </c>
      <c r="J791">
        <v>7</v>
      </c>
      <c r="K791" t="str">
        <f t="shared" si="74"/>
        <v>Good</v>
      </c>
      <c r="L791" s="10">
        <v>108882</v>
      </c>
      <c r="M791" s="10">
        <v>66000000</v>
      </c>
      <c r="N791" s="10">
        <v>189176423</v>
      </c>
      <c r="O791" s="6">
        <f t="shared" si="75"/>
        <v>123176423</v>
      </c>
      <c r="P791" s="10" t="str" cm="1">
        <f t="array" ref="P791">_xlfn.IFS(O791&lt;=0,"Flop",O791&lt;10000000,"Hit",O791&lt;=100000000,"Superhit",O791&gt;100000000,"Blockbuster")</f>
        <v>Blockbuster</v>
      </c>
      <c r="Q791" t="s">
        <v>2685</v>
      </c>
      <c r="R791">
        <v>19</v>
      </c>
      <c r="S791" t="str">
        <f t="shared" si="76"/>
        <v xml:space="preserve">June </v>
      </c>
      <c r="T791" s="12" t="str">
        <f t="shared" si="77"/>
        <v xml:space="preserve"> 1998</v>
      </c>
      <c r="U791" s="8" t="str" cm="1">
        <f t="array" ref="U791">_xlfn.IFS(Q791&lt;1970,"Old is Gold",Q791&lt;=1980,"80's Movies",Q791&lt;=2000,"90's Movies",Q791&lt;=2020,"Mid Rang",Q791&gt;2020,"Latest")</f>
        <v>Latest</v>
      </c>
      <c r="V791" t="s">
        <v>2686</v>
      </c>
    </row>
    <row r="792" spans="1:22" x14ac:dyDescent="0.3">
      <c r="A792" t="s">
        <v>2687</v>
      </c>
      <c r="B792" t="s">
        <v>2688</v>
      </c>
      <c r="C792" t="s">
        <v>2688</v>
      </c>
      <c r="D792" s="6">
        <v>104</v>
      </c>
      <c r="E792" s="6" t="str">
        <f t="shared" si="72"/>
        <v>Medium</v>
      </c>
      <c r="F792" s="4">
        <f t="shared" si="73"/>
        <v>1.7333333333333334</v>
      </c>
      <c r="G792" s="8" t="s">
        <v>7406</v>
      </c>
      <c r="H792" t="s">
        <v>10887</v>
      </c>
      <c r="I792" t="s">
        <v>10890</v>
      </c>
      <c r="J792">
        <v>7.3</v>
      </c>
      <c r="K792" t="str">
        <f t="shared" si="74"/>
        <v>Good</v>
      </c>
      <c r="L792" s="10">
        <v>636039</v>
      </c>
      <c r="M792" s="10">
        <v>75000000</v>
      </c>
      <c r="N792" s="10">
        <v>296339528</v>
      </c>
      <c r="O792" s="6">
        <f t="shared" si="75"/>
        <v>221339528</v>
      </c>
      <c r="P792" s="10" t="str" cm="1">
        <f t="array" ref="P792">_xlfn.IFS(O792&lt;=0,"Flop",O792&lt;10000000,"Hit",O792&lt;=100000000,"Superhit",O792&gt;100000000,"Blockbuster")</f>
        <v>Blockbuster</v>
      </c>
      <c r="Q792" t="s">
        <v>2689</v>
      </c>
      <c r="R792">
        <v>12</v>
      </c>
      <c r="S792" t="str">
        <f t="shared" si="76"/>
        <v xml:space="preserve">July </v>
      </c>
      <c r="T792" s="12" t="str">
        <f t="shared" si="77"/>
        <v xml:space="preserve"> 2000</v>
      </c>
      <c r="U792" s="8" t="str" cm="1">
        <f t="array" ref="U792">_xlfn.IFS(Q792&lt;1970,"Old is Gold",Q792&lt;=1980,"80's Movies",Q792&lt;=2000,"90's Movies",Q792&lt;=2020,"Mid Rang",Q792&gt;2020,"Latest")</f>
        <v>Latest</v>
      </c>
      <c r="V792" t="s">
        <v>2047</v>
      </c>
    </row>
    <row r="793" spans="1:22" x14ac:dyDescent="0.3">
      <c r="A793" t="s">
        <v>2690</v>
      </c>
      <c r="B793" t="s">
        <v>2691</v>
      </c>
      <c r="C793" t="s">
        <v>2691</v>
      </c>
      <c r="D793" s="6">
        <v>97</v>
      </c>
      <c r="E793" s="6" t="str">
        <f t="shared" si="72"/>
        <v>Medium</v>
      </c>
      <c r="F793" s="4">
        <f t="shared" si="73"/>
        <v>1.6166666666666667</v>
      </c>
      <c r="G793" s="8" t="s">
        <v>105</v>
      </c>
      <c r="H793" t="s">
        <v>10895</v>
      </c>
      <c r="I793" t="s">
        <v>10890</v>
      </c>
      <c r="J793">
        <v>6.8</v>
      </c>
      <c r="K793" t="str">
        <f t="shared" si="74"/>
        <v>Average</v>
      </c>
      <c r="L793" s="10">
        <v>105232</v>
      </c>
      <c r="M793" s="10">
        <v>15000000</v>
      </c>
      <c r="N793" s="10">
        <v>2856712</v>
      </c>
      <c r="O793" s="6">
        <f t="shared" si="75"/>
        <v>-12143288</v>
      </c>
      <c r="P793" s="10" t="str" cm="1">
        <f t="array" ref="P793">_xlfn.IFS(O793&lt;=0,"Flop",O793&lt;10000000,"Hit",O793&lt;=100000000,"Superhit",O793&gt;100000000,"Blockbuster")</f>
        <v>Flop</v>
      </c>
      <c r="Q793" t="s">
        <v>2692</v>
      </c>
      <c r="R793">
        <v>16</v>
      </c>
      <c r="S793" t="str">
        <f t="shared" si="76"/>
        <v xml:space="preserve">February </v>
      </c>
      <c r="T793" s="12" t="str">
        <f t="shared" si="77"/>
        <v xml:space="preserve"> 1999</v>
      </c>
      <c r="U793" s="8" t="str" cm="1">
        <f t="array" ref="U793">_xlfn.IFS(Q793&lt;1970,"Old is Gold",Q793&lt;=1980,"80's Movies",Q793&lt;=2000,"90's Movies",Q793&lt;=2020,"Mid Rang",Q793&gt;2020,"Latest")</f>
        <v>Latest</v>
      </c>
      <c r="V793" t="s">
        <v>533</v>
      </c>
    </row>
    <row r="794" spans="1:22" x14ac:dyDescent="0.3">
      <c r="A794" t="s">
        <v>2693</v>
      </c>
      <c r="B794" t="s">
        <v>2694</v>
      </c>
      <c r="C794" t="s">
        <v>2694</v>
      </c>
      <c r="D794" s="6">
        <v>88</v>
      </c>
      <c r="E794" s="6" t="str">
        <f t="shared" si="72"/>
        <v>Short</v>
      </c>
      <c r="F794" s="4">
        <f t="shared" si="73"/>
        <v>1.4666666666666666</v>
      </c>
      <c r="G794" s="8" t="s">
        <v>7406</v>
      </c>
      <c r="H794" t="s">
        <v>10887</v>
      </c>
      <c r="I794" t="s">
        <v>172</v>
      </c>
      <c r="J794">
        <v>6.2</v>
      </c>
      <c r="K794" t="str">
        <f t="shared" si="74"/>
        <v>Average</v>
      </c>
      <c r="L794" s="10">
        <v>395249</v>
      </c>
      <c r="M794" s="10">
        <v>140000000</v>
      </c>
      <c r="N794" s="10">
        <v>445135288</v>
      </c>
      <c r="O794" s="6">
        <f t="shared" si="75"/>
        <v>305135288</v>
      </c>
      <c r="P794" s="10" t="str" cm="1">
        <f t="array" ref="P794">_xlfn.IFS(O794&lt;=0,"Flop",O794&lt;10000000,"Hit",O794&lt;=100000000,"Superhit",O794&gt;100000000,"Blockbuster")</f>
        <v>Blockbuster</v>
      </c>
      <c r="Q794" t="s">
        <v>2695</v>
      </c>
      <c r="R794">
        <v>3</v>
      </c>
      <c r="S794" t="str">
        <f t="shared" si="76"/>
        <v xml:space="preserve">July </v>
      </c>
      <c r="T794" s="12" t="str">
        <f t="shared" si="77"/>
        <v xml:space="preserve"> 2002</v>
      </c>
      <c r="U794" s="8" t="str" cm="1">
        <f t="array" ref="U794">_xlfn.IFS(Q794&lt;1970,"Old is Gold",Q794&lt;=1980,"80's Movies",Q794&lt;=2000,"90's Movies",Q794&lt;=2020,"Mid Rang",Q794&gt;2020,"Latest")</f>
        <v>Latest</v>
      </c>
      <c r="V794" t="s">
        <v>1335</v>
      </c>
    </row>
    <row r="795" spans="1:22" x14ac:dyDescent="0.3">
      <c r="A795" t="s">
        <v>2696</v>
      </c>
      <c r="B795" t="s">
        <v>2697</v>
      </c>
      <c r="C795" t="s">
        <v>2697</v>
      </c>
      <c r="D795" s="6">
        <v>94</v>
      </c>
      <c r="E795" s="6" t="str">
        <f t="shared" si="72"/>
        <v>Medium</v>
      </c>
      <c r="F795" s="4">
        <f t="shared" si="73"/>
        <v>1.5666666666666667</v>
      </c>
      <c r="G795" s="8" t="s">
        <v>7406</v>
      </c>
      <c r="H795" t="s">
        <v>10887</v>
      </c>
      <c r="I795" t="s">
        <v>10888</v>
      </c>
      <c r="J795">
        <v>6.6</v>
      </c>
      <c r="K795" t="str">
        <f t="shared" si="74"/>
        <v>Average</v>
      </c>
      <c r="L795" s="10">
        <v>63246</v>
      </c>
      <c r="M795" s="10">
        <v>75000000</v>
      </c>
      <c r="N795" s="10">
        <v>36754634</v>
      </c>
      <c r="O795" s="6">
        <f t="shared" si="75"/>
        <v>-38245366</v>
      </c>
      <c r="P795" s="10" t="str" cm="1">
        <f t="array" ref="P795">_xlfn.IFS(O795&lt;=0,"Flop",O795&lt;10000000,"Hit",O795&lt;=100000000,"Superhit",O795&gt;100000000,"Blockbuster")</f>
        <v>Flop</v>
      </c>
      <c r="Q795" t="s">
        <v>2698</v>
      </c>
      <c r="R795">
        <v>13</v>
      </c>
      <c r="S795" t="str">
        <f t="shared" si="76"/>
        <v xml:space="preserve">June </v>
      </c>
      <c r="T795" s="12" t="str">
        <f t="shared" si="77"/>
        <v xml:space="preserve"> 2000</v>
      </c>
      <c r="U795" s="8" t="str" cm="1">
        <f t="array" ref="U795">_xlfn.IFS(Q795&lt;1970,"Old is Gold",Q795&lt;=1980,"80's Movies",Q795&lt;=2000,"90's Movies",Q795&lt;=2020,"Mid Rang",Q795&gt;2020,"Latest")</f>
        <v>Latest</v>
      </c>
      <c r="V795" t="s">
        <v>2250</v>
      </c>
    </row>
    <row r="796" spans="1:22" x14ac:dyDescent="0.3">
      <c r="A796" t="s">
        <v>2699</v>
      </c>
      <c r="B796" t="s">
        <v>2700</v>
      </c>
      <c r="C796" t="s">
        <v>2700</v>
      </c>
      <c r="D796" s="6">
        <v>136</v>
      </c>
      <c r="E796" s="6" t="str">
        <f t="shared" si="72"/>
        <v>Long</v>
      </c>
      <c r="F796" s="4">
        <f t="shared" si="73"/>
        <v>2.2666666666666666</v>
      </c>
      <c r="G796" s="8" t="s">
        <v>7406</v>
      </c>
      <c r="H796" t="s">
        <v>10887</v>
      </c>
      <c r="I796" t="s">
        <v>10885</v>
      </c>
      <c r="J796">
        <v>6.5</v>
      </c>
      <c r="K796" t="str">
        <f t="shared" si="74"/>
        <v>Average</v>
      </c>
      <c r="L796" s="10">
        <v>839870</v>
      </c>
      <c r="M796" s="10">
        <v>115000000</v>
      </c>
      <c r="N796" s="10">
        <v>1027082707</v>
      </c>
      <c r="O796" s="6">
        <f t="shared" si="75"/>
        <v>912082707</v>
      </c>
      <c r="P796" s="10" t="str" cm="1">
        <f t="array" ref="P796">_xlfn.IFS(O796&lt;=0,"Flop",O796&lt;10000000,"Hit",O796&lt;=100000000,"Superhit",O796&gt;100000000,"Blockbuster")</f>
        <v>Blockbuster</v>
      </c>
      <c r="Q796" t="s">
        <v>2701</v>
      </c>
      <c r="R796">
        <v>16</v>
      </c>
      <c r="S796" t="str">
        <f t="shared" si="76"/>
        <v xml:space="preserve">May </v>
      </c>
      <c r="T796" s="12" t="str">
        <f t="shared" si="77"/>
        <v xml:space="preserve"> 1999</v>
      </c>
      <c r="U796" s="8" t="str" cm="1">
        <f t="array" ref="U796">_xlfn.IFS(Q796&lt;1970,"Old is Gold",Q796&lt;=1980,"80's Movies",Q796&lt;=2000,"90's Movies",Q796&lt;=2020,"Mid Rang",Q796&gt;2020,"Latest")</f>
        <v>Latest</v>
      </c>
      <c r="V796" t="s">
        <v>34</v>
      </c>
    </row>
    <row r="797" spans="1:22" x14ac:dyDescent="0.3">
      <c r="A797" t="s">
        <v>2702</v>
      </c>
      <c r="B797" t="s">
        <v>2703</v>
      </c>
      <c r="C797" t="s">
        <v>2703</v>
      </c>
      <c r="D797" s="6">
        <v>78</v>
      </c>
      <c r="E797" s="6" t="str">
        <f t="shared" si="72"/>
        <v>Short</v>
      </c>
      <c r="F797" s="4">
        <f t="shared" si="73"/>
        <v>1.3</v>
      </c>
      <c r="G797" s="8" t="s">
        <v>10887</v>
      </c>
      <c r="H797" t="s">
        <v>10888</v>
      </c>
      <c r="I797" t="s">
        <v>172</v>
      </c>
      <c r="J797">
        <v>7.4</v>
      </c>
      <c r="K797" t="str">
        <f t="shared" si="74"/>
        <v>Good</v>
      </c>
      <c r="L797" s="10">
        <v>219111</v>
      </c>
      <c r="M797" s="10">
        <v>100000000</v>
      </c>
      <c r="N797" s="10">
        <v>169662340</v>
      </c>
      <c r="O797" s="6">
        <f t="shared" si="75"/>
        <v>69662340</v>
      </c>
      <c r="P797" s="10" t="str" cm="1">
        <f t="array" ref="P797">_xlfn.IFS(O797&lt;=0,"Flop",O797&lt;10000000,"Hit",O797&lt;=100000000,"Superhit",O797&gt;100000000,"Blockbuster")</f>
        <v>Superhit</v>
      </c>
      <c r="Q797" t="s">
        <v>2704</v>
      </c>
      <c r="R797">
        <v>22</v>
      </c>
      <c r="S797" t="str">
        <f t="shared" si="76"/>
        <v xml:space="preserve">November </v>
      </c>
      <c r="T797" s="12" t="str">
        <f t="shared" si="77"/>
        <v xml:space="preserve"> 2000</v>
      </c>
      <c r="U797" s="8" t="str" cm="1">
        <f t="array" ref="U797">_xlfn.IFS(Q797&lt;1970,"Old is Gold",Q797&lt;=1980,"80's Movies",Q797&lt;=2000,"90's Movies",Q797&lt;=2020,"Mid Rang",Q797&gt;2020,"Latest")</f>
        <v>Latest</v>
      </c>
      <c r="V797" t="s">
        <v>2705</v>
      </c>
    </row>
    <row r="798" spans="1:22" x14ac:dyDescent="0.3">
      <c r="A798" t="s">
        <v>2706</v>
      </c>
      <c r="B798" t="s">
        <v>2707</v>
      </c>
      <c r="C798" t="s">
        <v>2707</v>
      </c>
      <c r="D798" s="6">
        <v>77</v>
      </c>
      <c r="E798" s="6" t="str">
        <f t="shared" si="72"/>
        <v>Short</v>
      </c>
      <c r="F798" s="4">
        <f t="shared" si="73"/>
        <v>1.2833333333333334</v>
      </c>
      <c r="G798" s="8" t="s">
        <v>10888</v>
      </c>
      <c r="H798" t="s">
        <v>190</v>
      </c>
      <c r="I798" t="s">
        <v>10892</v>
      </c>
      <c r="J798">
        <v>7.4</v>
      </c>
      <c r="K798" t="str">
        <f t="shared" si="74"/>
        <v>Good</v>
      </c>
      <c r="L798" s="10">
        <v>292772</v>
      </c>
      <c r="M798" s="10">
        <v>40000000</v>
      </c>
      <c r="N798" s="10">
        <v>118133252</v>
      </c>
      <c r="O798" s="6">
        <f t="shared" si="75"/>
        <v>78133252</v>
      </c>
      <c r="P798" s="10" t="str" cm="1">
        <f t="array" ref="P798">_xlfn.IFS(O798&lt;=0,"Flop",O798&lt;10000000,"Hit",O798&lt;=100000000,"Superhit",O798&gt;100000000,"Blockbuster")</f>
        <v>Superhit</v>
      </c>
      <c r="Q798" t="s">
        <v>2708</v>
      </c>
      <c r="R798">
        <v>7</v>
      </c>
      <c r="S798" t="str">
        <f t="shared" si="76"/>
        <v xml:space="preserve">September </v>
      </c>
      <c r="T798" s="12" t="str">
        <f t="shared" si="77"/>
        <v xml:space="preserve"> 2005</v>
      </c>
      <c r="U798" s="8" t="str" cm="1">
        <f t="array" ref="U798">_xlfn.IFS(Q798&lt;1970,"Old is Gold",Q798&lt;=1980,"80's Movies",Q798&lt;=2000,"90's Movies",Q798&lt;=2020,"Mid Rang",Q798&gt;2020,"Latest")</f>
        <v>Latest</v>
      </c>
      <c r="V798" t="s">
        <v>2709</v>
      </c>
    </row>
    <row r="799" spans="1:22" x14ac:dyDescent="0.3">
      <c r="A799" t="s">
        <v>2710</v>
      </c>
      <c r="B799" t="s">
        <v>2711</v>
      </c>
      <c r="C799" t="s">
        <v>2711</v>
      </c>
      <c r="D799" s="6">
        <v>142</v>
      </c>
      <c r="E799" s="6" t="str">
        <f t="shared" si="72"/>
        <v>Long</v>
      </c>
      <c r="F799" s="4">
        <f t="shared" si="73"/>
        <v>2.3666666666666667</v>
      </c>
      <c r="G799" s="8" t="s">
        <v>7406</v>
      </c>
      <c r="H799" t="s">
        <v>10887</v>
      </c>
      <c r="I799" t="s">
        <v>10885</v>
      </c>
      <c r="J799">
        <v>6.6</v>
      </c>
      <c r="K799" t="str">
        <f t="shared" si="74"/>
        <v>Average</v>
      </c>
      <c r="L799" s="10">
        <v>743643</v>
      </c>
      <c r="M799" s="10">
        <v>115000000</v>
      </c>
      <c r="N799" s="10">
        <v>653779970</v>
      </c>
      <c r="O799" s="6">
        <f t="shared" si="75"/>
        <v>538779970</v>
      </c>
      <c r="P799" s="10" t="str" cm="1">
        <f t="array" ref="P799">_xlfn.IFS(O799&lt;=0,"Flop",O799&lt;10000000,"Hit",O799&lt;=100000000,"Superhit",O799&gt;100000000,"Blockbuster")</f>
        <v>Blockbuster</v>
      </c>
      <c r="Q799" t="s">
        <v>2712</v>
      </c>
      <c r="R799">
        <v>12</v>
      </c>
      <c r="S799" t="str">
        <f t="shared" si="76"/>
        <v xml:space="preserve">May </v>
      </c>
      <c r="T799" s="12" t="str">
        <f t="shared" si="77"/>
        <v xml:space="preserve"> 2002</v>
      </c>
      <c r="U799" s="8" t="str" cm="1">
        <f t="array" ref="U799">_xlfn.IFS(Q799&lt;1970,"Old is Gold",Q799&lt;=1980,"80's Movies",Q799&lt;=2000,"90's Movies",Q799&lt;=2020,"Mid Rang",Q799&gt;2020,"Latest")</f>
        <v>Latest</v>
      </c>
      <c r="V799" t="s">
        <v>34</v>
      </c>
    </row>
    <row r="800" spans="1:22" x14ac:dyDescent="0.3">
      <c r="A800" t="s">
        <v>2713</v>
      </c>
      <c r="B800" t="s">
        <v>2714</v>
      </c>
      <c r="C800" t="s">
        <v>2714</v>
      </c>
      <c r="D800" s="6">
        <v>140</v>
      </c>
      <c r="E800" s="6" t="str">
        <f t="shared" si="72"/>
        <v>Long</v>
      </c>
      <c r="F800" s="4">
        <f t="shared" si="73"/>
        <v>2.3333333333333335</v>
      </c>
      <c r="G800" s="8" t="s">
        <v>7406</v>
      </c>
      <c r="H800" t="s">
        <v>10887</v>
      </c>
      <c r="I800" t="s">
        <v>10885</v>
      </c>
      <c r="J800">
        <v>7.6</v>
      </c>
      <c r="K800" t="str">
        <f t="shared" si="74"/>
        <v>Good</v>
      </c>
      <c r="L800" s="10">
        <v>828359</v>
      </c>
      <c r="M800" s="10">
        <v>113000000</v>
      </c>
      <c r="N800" s="10">
        <v>868390560</v>
      </c>
      <c r="O800" s="6">
        <f t="shared" si="75"/>
        <v>755390560</v>
      </c>
      <c r="P800" s="10" t="str" cm="1">
        <f t="array" ref="P800">_xlfn.IFS(O800&lt;=0,"Flop",O800&lt;10000000,"Hit",O800&lt;=100000000,"Superhit",O800&gt;100000000,"Blockbuster")</f>
        <v>Blockbuster</v>
      </c>
      <c r="Q800" t="s">
        <v>2715</v>
      </c>
      <c r="R800">
        <v>12</v>
      </c>
      <c r="S800" t="str">
        <f t="shared" si="76"/>
        <v xml:space="preserve">May </v>
      </c>
      <c r="T800" s="12" t="str">
        <f t="shared" si="77"/>
        <v xml:space="preserve"> 2005</v>
      </c>
      <c r="U800" s="8" t="str" cm="1">
        <f t="array" ref="U800">_xlfn.IFS(Q800&lt;1970,"Old is Gold",Q800&lt;=1980,"80's Movies",Q800&lt;=2000,"90's Movies",Q800&lt;=2020,"Mid Rang",Q800&gt;2020,"Latest")</f>
        <v>Latest</v>
      </c>
      <c r="V800" t="s">
        <v>34</v>
      </c>
    </row>
    <row r="801" spans="1:22" x14ac:dyDescent="0.3">
      <c r="A801" t="s">
        <v>2716</v>
      </c>
      <c r="B801" t="s">
        <v>2717</v>
      </c>
      <c r="C801" t="s">
        <v>2717</v>
      </c>
      <c r="D801" s="6">
        <v>127</v>
      </c>
      <c r="E801" s="6" t="str">
        <f t="shared" si="72"/>
        <v>Long</v>
      </c>
      <c r="F801" s="4">
        <f t="shared" si="73"/>
        <v>2.1166666666666667</v>
      </c>
      <c r="G801" s="8" t="s">
        <v>7406</v>
      </c>
      <c r="H801" t="s">
        <v>10891</v>
      </c>
      <c r="I801" t="s">
        <v>5170</v>
      </c>
      <c r="J801">
        <v>6.6</v>
      </c>
      <c r="K801" t="str">
        <f t="shared" si="74"/>
        <v>Average</v>
      </c>
      <c r="L801" s="10">
        <v>169780</v>
      </c>
      <c r="M801" s="10">
        <v>140000000</v>
      </c>
      <c r="N801" s="10">
        <v>285444603</v>
      </c>
      <c r="O801" s="6">
        <f t="shared" si="75"/>
        <v>145444603</v>
      </c>
      <c r="P801" s="10" t="str" cm="1">
        <f t="array" ref="P801">_xlfn.IFS(O801&lt;=0,"Flop",O801&lt;10000000,"Hit",O801&lt;=100000000,"Superhit",O801&gt;100000000,"Blockbuster")</f>
        <v>Blockbuster</v>
      </c>
      <c r="Q801" t="s">
        <v>2718</v>
      </c>
      <c r="R801">
        <v>7</v>
      </c>
      <c r="S801" t="str">
        <f t="shared" si="76"/>
        <v xml:space="preserve">July </v>
      </c>
      <c r="T801" s="12" t="str">
        <f t="shared" si="77"/>
        <v xml:space="preserve"> 1998</v>
      </c>
      <c r="U801" s="8" t="str" cm="1">
        <f t="array" ref="U801">_xlfn.IFS(Q801&lt;1970,"Old is Gold",Q801&lt;=1980,"80's Movies",Q801&lt;=2000,"90's Movies",Q801&lt;=2020,"Mid Rang",Q801&gt;2020,"Latest")</f>
        <v>Latest</v>
      </c>
      <c r="V801" t="s">
        <v>231</v>
      </c>
    </row>
    <row r="802" spans="1:22" x14ac:dyDescent="0.3">
      <c r="A802" t="s">
        <v>2719</v>
      </c>
      <c r="B802" t="s">
        <v>2720</v>
      </c>
      <c r="C802" t="s">
        <v>2720</v>
      </c>
      <c r="D802" s="6">
        <v>122</v>
      </c>
      <c r="E802" s="6" t="str">
        <f t="shared" si="72"/>
        <v>Long</v>
      </c>
      <c r="F802" s="4">
        <f t="shared" si="73"/>
        <v>2.0333333333333332</v>
      </c>
      <c r="G802" s="8" t="s">
        <v>7406</v>
      </c>
      <c r="H802" t="s">
        <v>10891</v>
      </c>
      <c r="I802" t="s">
        <v>5170</v>
      </c>
      <c r="J802">
        <v>7.2</v>
      </c>
      <c r="K802" t="str">
        <f t="shared" si="74"/>
        <v>Good</v>
      </c>
      <c r="L802" s="10">
        <v>191526</v>
      </c>
      <c r="M802" s="10">
        <v>55000000</v>
      </c>
      <c r="N802" s="10">
        <v>41616262</v>
      </c>
      <c r="O802" s="6">
        <f t="shared" si="75"/>
        <v>-13383738</v>
      </c>
      <c r="P802" s="10" t="str" cm="1">
        <f t="array" ref="P802">_xlfn.IFS(O802&lt;=0,"Flop",O802&lt;10000000,"Hit",O802&lt;=100000000,"Superhit",O802&gt;100000000,"Blockbuster")</f>
        <v>Flop</v>
      </c>
      <c r="Q802">
        <v>1998</v>
      </c>
      <c r="S802" t="e">
        <f t="shared" si="76"/>
        <v>#VALUE!</v>
      </c>
      <c r="T802" s="12" t="str">
        <f t="shared" si="77"/>
        <v>1998</v>
      </c>
      <c r="U802" s="8" t="str" cm="1">
        <f t="array" ref="U802">_xlfn.IFS(Q802&lt;1970,"Old is Gold",Q802&lt;=1980,"80's Movies",Q802&lt;=2000,"90's Movies",Q802&lt;=2020,"Mid Rang",Q802&gt;2020,"Latest")</f>
        <v>90's Movies</v>
      </c>
      <c r="V802" t="s">
        <v>2721</v>
      </c>
    </row>
    <row r="803" spans="1:22" x14ac:dyDescent="0.3">
      <c r="A803" t="s">
        <v>2722</v>
      </c>
      <c r="B803" t="s">
        <v>2723</v>
      </c>
      <c r="C803" t="s">
        <v>2723</v>
      </c>
      <c r="D803" s="6">
        <v>108</v>
      </c>
      <c r="E803" s="6" t="str">
        <f t="shared" si="72"/>
        <v>Medium</v>
      </c>
      <c r="F803" s="4">
        <f t="shared" si="73"/>
        <v>1.8</v>
      </c>
      <c r="G803" s="8" t="s">
        <v>7406</v>
      </c>
      <c r="H803" t="s">
        <v>10887</v>
      </c>
      <c r="I803" t="s">
        <v>172</v>
      </c>
      <c r="J803">
        <v>6.2</v>
      </c>
      <c r="K803" t="str">
        <f t="shared" si="74"/>
        <v>Average</v>
      </c>
      <c r="L803" s="10">
        <v>104118</v>
      </c>
      <c r="M803" s="10">
        <v>40000000</v>
      </c>
      <c r="N803" s="10">
        <v>54682547</v>
      </c>
      <c r="O803" s="6">
        <f t="shared" si="75"/>
        <v>14682547</v>
      </c>
      <c r="P803" s="10" t="str" cm="1">
        <f t="array" ref="P803">_xlfn.IFS(O803&lt;=0,"Flop",O803&lt;10000000,"Hit",O803&lt;=100000000,"Superhit",O803&gt;100000000,"Blockbuster")</f>
        <v>Superhit</v>
      </c>
      <c r="Q803" t="s">
        <v>2595</v>
      </c>
      <c r="R803">
        <v>10</v>
      </c>
      <c r="S803" t="str">
        <f t="shared" si="76"/>
        <v xml:space="preserve">July </v>
      </c>
      <c r="T803" s="12" t="str">
        <f t="shared" si="77"/>
        <v xml:space="preserve"> 1998</v>
      </c>
      <c r="U803" s="8" t="str" cm="1">
        <f t="array" ref="U803">_xlfn.IFS(Q803&lt;1970,"Old is Gold",Q803&lt;=1980,"80's Movies",Q803&lt;=2000,"90's Movies",Q803&lt;=2020,"Mid Rang",Q803&gt;2020,"Latest")</f>
        <v>Latest</v>
      </c>
      <c r="V803" t="s">
        <v>628</v>
      </c>
    </row>
    <row r="804" spans="1:22" x14ac:dyDescent="0.3">
      <c r="A804" t="s">
        <v>2724</v>
      </c>
      <c r="B804" t="s">
        <v>2725</v>
      </c>
      <c r="C804" t="s">
        <v>2725</v>
      </c>
      <c r="D804" s="6">
        <v>103</v>
      </c>
      <c r="E804" s="6" t="str">
        <f t="shared" si="72"/>
        <v>Medium</v>
      </c>
      <c r="F804" s="4">
        <f t="shared" si="73"/>
        <v>1.7166666666666666</v>
      </c>
      <c r="G804" s="8" t="s">
        <v>172</v>
      </c>
      <c r="H804" t="s">
        <v>10891</v>
      </c>
      <c r="I804" t="s">
        <v>10899</v>
      </c>
      <c r="J804">
        <v>6.7</v>
      </c>
      <c r="K804" t="str">
        <f t="shared" si="74"/>
        <v>Average</v>
      </c>
      <c r="L804" s="10">
        <v>159720</v>
      </c>
      <c r="M804" s="10">
        <v>80000000</v>
      </c>
      <c r="N804" s="10">
        <v>176885658</v>
      </c>
      <c r="O804" s="6">
        <f t="shared" si="75"/>
        <v>96885658</v>
      </c>
      <c r="P804" s="10" t="str" cm="1">
        <f t="array" ref="P804">_xlfn.IFS(O804&lt;=0,"Flop",O804&lt;10000000,"Hit",O804&lt;=100000000,"Superhit",O804&gt;100000000,"Blockbuster")</f>
        <v>Superhit</v>
      </c>
      <c r="Q804" t="s">
        <v>2726</v>
      </c>
      <c r="R804">
        <v>5</v>
      </c>
      <c r="S804" t="str">
        <f t="shared" si="76"/>
        <v xml:space="preserve">March </v>
      </c>
      <c r="T804" s="12" t="str">
        <f t="shared" si="77"/>
        <v xml:space="preserve"> 1999</v>
      </c>
      <c r="U804" s="8" t="str" cm="1">
        <f t="array" ref="U804">_xlfn.IFS(Q804&lt;1970,"Old is Gold",Q804&lt;=1980,"80's Movies",Q804&lt;=2000,"90's Movies",Q804&lt;=2020,"Mid Rang",Q804&gt;2020,"Latest")</f>
        <v>Latest</v>
      </c>
      <c r="V804" t="s">
        <v>367</v>
      </c>
    </row>
    <row r="805" spans="1:22" x14ac:dyDescent="0.3">
      <c r="A805" t="s">
        <v>2727</v>
      </c>
      <c r="B805" t="s">
        <v>2728</v>
      </c>
      <c r="C805" t="s">
        <v>2728</v>
      </c>
      <c r="D805" s="6">
        <v>108</v>
      </c>
      <c r="E805" s="6" t="str">
        <f t="shared" si="72"/>
        <v>Medium</v>
      </c>
      <c r="F805" s="4">
        <f t="shared" si="73"/>
        <v>1.8</v>
      </c>
      <c r="G805" s="8" t="s">
        <v>172</v>
      </c>
      <c r="H805" t="s">
        <v>10891</v>
      </c>
      <c r="I805" t="s">
        <v>190</v>
      </c>
      <c r="J805">
        <v>6.8</v>
      </c>
      <c r="K805" t="str">
        <f t="shared" si="74"/>
        <v>Average</v>
      </c>
      <c r="L805" s="10">
        <v>53741</v>
      </c>
      <c r="M805" s="10">
        <v>80000000</v>
      </c>
      <c r="N805" s="10">
        <v>73475268</v>
      </c>
      <c r="O805" s="6">
        <f t="shared" si="75"/>
        <v>-6524732</v>
      </c>
      <c r="P805" s="10" t="str" cm="1">
        <f t="array" ref="P805">_xlfn.IFS(O805&lt;=0,"Flop",O805&lt;10000000,"Hit",O805&lt;=100000000,"Superhit",O805&gt;100000000,"Blockbuster")</f>
        <v>Flop</v>
      </c>
      <c r="Q805" t="s">
        <v>2729</v>
      </c>
      <c r="R805">
        <v>13</v>
      </c>
      <c r="S805" t="str">
        <f t="shared" si="76"/>
        <v xml:space="preserve">April </v>
      </c>
      <c r="T805" s="12" t="str">
        <f t="shared" si="77"/>
        <v xml:space="preserve"> 1999</v>
      </c>
      <c r="U805" s="8" t="str" cm="1">
        <f t="array" ref="U805">_xlfn.IFS(Q805&lt;1970,"Old is Gold",Q805&lt;=1980,"80's Movies",Q805&lt;=2000,"90's Movies",Q805&lt;=2020,"Mid Rang",Q805&gt;2020,"Latest")</f>
        <v>Latest</v>
      </c>
      <c r="V805" t="s">
        <v>2730</v>
      </c>
    </row>
    <row r="806" spans="1:22" x14ac:dyDescent="0.3">
      <c r="A806" t="s">
        <v>2731</v>
      </c>
      <c r="B806" t="s">
        <v>2732</v>
      </c>
      <c r="C806" t="s">
        <v>2732</v>
      </c>
      <c r="D806" s="6">
        <v>112</v>
      </c>
      <c r="E806" s="6" t="str">
        <f t="shared" si="72"/>
        <v>Medium</v>
      </c>
      <c r="F806" s="4">
        <f t="shared" si="73"/>
        <v>1.8666666666666667</v>
      </c>
      <c r="G806" s="8" t="s">
        <v>172</v>
      </c>
      <c r="H806" t="s">
        <v>190</v>
      </c>
      <c r="I806" t="s">
        <v>10886</v>
      </c>
      <c r="J806">
        <v>6.7</v>
      </c>
      <c r="K806" t="str">
        <f t="shared" si="74"/>
        <v>Average</v>
      </c>
      <c r="L806" s="10">
        <v>70147</v>
      </c>
      <c r="M806" s="10">
        <v>35000000</v>
      </c>
      <c r="N806" s="10">
        <v>40263020</v>
      </c>
      <c r="O806" s="6">
        <f t="shared" si="75"/>
        <v>5263020</v>
      </c>
      <c r="P806" s="10" t="str" cm="1">
        <f t="array" ref="P806">_xlfn.IFS(O806&lt;=0,"Flop",O806&lt;10000000,"Hit",O806&lt;=100000000,"Superhit",O806&gt;100000000,"Blockbuster")</f>
        <v>Hit</v>
      </c>
      <c r="Q806" t="s">
        <v>2733</v>
      </c>
      <c r="R806">
        <v>27</v>
      </c>
      <c r="S806" t="str">
        <f t="shared" si="76"/>
        <v xml:space="preserve">January </v>
      </c>
      <c r="T806" s="12" t="str">
        <f t="shared" si="77"/>
        <v xml:space="preserve"> 1999</v>
      </c>
      <c r="U806" s="8" t="str" cm="1">
        <f t="array" ref="U806">_xlfn.IFS(Q806&lt;1970,"Old is Gold",Q806&lt;=1980,"80's Movies",Q806&lt;=2000,"90's Movies",Q806&lt;=2020,"Mid Rang",Q806&gt;2020,"Latest")</f>
        <v>Latest</v>
      </c>
      <c r="V806" t="s">
        <v>658</v>
      </c>
    </row>
    <row r="807" spans="1:22" x14ac:dyDescent="0.3">
      <c r="A807" t="s">
        <v>2734</v>
      </c>
      <c r="B807" t="s">
        <v>2735</v>
      </c>
      <c r="C807" t="s">
        <v>2735</v>
      </c>
      <c r="D807" s="6">
        <v>126</v>
      </c>
      <c r="E807" s="6" t="str">
        <f t="shared" si="72"/>
        <v>Long</v>
      </c>
      <c r="F807" s="4">
        <f t="shared" si="73"/>
        <v>2.1</v>
      </c>
      <c r="G807" s="8" t="s">
        <v>190</v>
      </c>
      <c r="H807" t="s">
        <v>10886</v>
      </c>
      <c r="I807" t="s">
        <v>10899</v>
      </c>
      <c r="J807">
        <v>7.4</v>
      </c>
      <c r="K807" t="str">
        <f t="shared" si="74"/>
        <v>Good</v>
      </c>
      <c r="L807" s="10">
        <v>103474</v>
      </c>
      <c r="M807" s="10">
        <v>24000000</v>
      </c>
      <c r="N807" s="10">
        <v>88545092</v>
      </c>
      <c r="O807" s="6">
        <f t="shared" si="75"/>
        <v>64545092</v>
      </c>
      <c r="P807" s="10" t="str" cm="1">
        <f t="array" ref="P807">_xlfn.IFS(O807&lt;=0,"Flop",O807&lt;10000000,"Hit",O807&lt;=100000000,"Superhit",O807&gt;100000000,"Blockbuster")</f>
        <v>Superhit</v>
      </c>
      <c r="Q807" t="s">
        <v>2736</v>
      </c>
      <c r="R807">
        <v>7</v>
      </c>
      <c r="S807" t="str">
        <f t="shared" si="76"/>
        <v xml:space="preserve">September </v>
      </c>
      <c r="T807" s="12" t="str">
        <f t="shared" si="77"/>
        <v xml:space="preserve"> 1999</v>
      </c>
      <c r="U807" s="8" t="str" cm="1">
        <f t="array" ref="U807">_xlfn.IFS(Q807&lt;1970,"Old is Gold",Q807&lt;=1980,"80's Movies",Q807&lt;=2000,"90's Movies",Q807&lt;=2020,"Mid Rang",Q807&gt;2020,"Latest")</f>
        <v>Latest</v>
      </c>
      <c r="V807" t="s">
        <v>1720</v>
      </c>
    </row>
    <row r="808" spans="1:22" x14ac:dyDescent="0.3">
      <c r="A808" t="s">
        <v>2737</v>
      </c>
      <c r="B808" t="s">
        <v>2738</v>
      </c>
      <c r="C808" t="s">
        <v>2738</v>
      </c>
      <c r="D808" s="6">
        <v>136</v>
      </c>
      <c r="E808" s="6" t="str">
        <f t="shared" si="72"/>
        <v>Long</v>
      </c>
      <c r="F808" s="4">
        <f t="shared" si="73"/>
        <v>2.2666666666666666</v>
      </c>
      <c r="G808" s="8" t="s">
        <v>190</v>
      </c>
      <c r="H808" t="s">
        <v>10897</v>
      </c>
      <c r="I808" t="s">
        <v>10899</v>
      </c>
      <c r="J808">
        <v>6.9</v>
      </c>
      <c r="K808" t="str">
        <f t="shared" si="74"/>
        <v>Average</v>
      </c>
      <c r="L808" s="10">
        <v>50627</v>
      </c>
      <c r="M808" s="10">
        <v>25000000</v>
      </c>
      <c r="N808" s="10">
        <v>21567853</v>
      </c>
      <c r="O808" s="6">
        <f t="shared" si="75"/>
        <v>-3432147</v>
      </c>
      <c r="P808" s="10" t="str" cm="1">
        <f t="array" ref="P808">_xlfn.IFS(O808&lt;=0,"Flop",O808&lt;10000000,"Hit",O808&lt;=100000000,"Superhit",O808&gt;100000000,"Blockbuster")</f>
        <v>Flop</v>
      </c>
      <c r="Q808" t="s">
        <v>2739</v>
      </c>
      <c r="R808">
        <v>25</v>
      </c>
      <c r="S808" t="str">
        <f t="shared" si="76"/>
        <v xml:space="preserve">April </v>
      </c>
      <c r="T808" s="12" t="str">
        <f t="shared" si="77"/>
        <v xml:space="preserve"> 1998</v>
      </c>
      <c r="U808" s="8" t="str" cm="1">
        <f t="array" ref="U808">_xlfn.IFS(Q808&lt;1970,"Old is Gold",Q808&lt;=1980,"80's Movies",Q808&lt;=2000,"90's Movies",Q808&lt;=2020,"Mid Rang",Q808&gt;2020,"Latest")</f>
        <v>Latest</v>
      </c>
      <c r="V808" t="s">
        <v>1146</v>
      </c>
    </row>
    <row r="809" spans="1:22" x14ac:dyDescent="0.3">
      <c r="A809" t="s">
        <v>2740</v>
      </c>
      <c r="B809" t="s">
        <v>2741</v>
      </c>
      <c r="C809" t="s">
        <v>2741</v>
      </c>
      <c r="D809" s="6">
        <v>123</v>
      </c>
      <c r="E809" s="6" t="str">
        <f t="shared" si="72"/>
        <v>Long</v>
      </c>
      <c r="F809" s="4">
        <f t="shared" si="73"/>
        <v>2.0499999999999998</v>
      </c>
      <c r="G809" s="8" t="s">
        <v>172</v>
      </c>
      <c r="H809" t="s">
        <v>10891</v>
      </c>
      <c r="I809" t="s">
        <v>10886</v>
      </c>
      <c r="J809">
        <v>6.2</v>
      </c>
      <c r="K809" t="str">
        <f t="shared" si="74"/>
        <v>Average</v>
      </c>
      <c r="L809" s="10">
        <v>57064</v>
      </c>
      <c r="M809" s="10">
        <v>35000000</v>
      </c>
      <c r="N809" s="10">
        <v>57756408</v>
      </c>
      <c r="O809" s="6">
        <f t="shared" si="75"/>
        <v>22756408</v>
      </c>
      <c r="P809" s="10" t="str" cm="1">
        <f t="array" ref="P809">_xlfn.IFS(O809&lt;=0,"Flop",O809&lt;10000000,"Hit",O809&lt;=100000000,"Superhit",O809&gt;100000000,"Blockbuster")</f>
        <v>Superhit</v>
      </c>
      <c r="Q809" t="s">
        <v>2742</v>
      </c>
      <c r="R809">
        <v>23</v>
      </c>
      <c r="S809" t="str">
        <f t="shared" si="76"/>
        <v xml:space="preserve">March </v>
      </c>
      <c r="T809" s="12" t="str">
        <f t="shared" si="77"/>
        <v xml:space="preserve"> 2001</v>
      </c>
      <c r="U809" s="8" t="str" cm="1">
        <f t="array" ref="U809">_xlfn.IFS(Q809&lt;1970,"Old is Gold",Q809&lt;=1980,"80's Movies",Q809&lt;=2000,"90's Movies",Q809&lt;=2020,"Mid Rang",Q809&gt;2020,"Latest")</f>
        <v>Latest</v>
      </c>
      <c r="V809" t="s">
        <v>2743</v>
      </c>
    </row>
    <row r="810" spans="1:22" x14ac:dyDescent="0.3">
      <c r="A810" t="s">
        <v>2744</v>
      </c>
      <c r="B810" t="s">
        <v>2745</v>
      </c>
      <c r="C810" t="s">
        <v>2745</v>
      </c>
      <c r="D810" s="6">
        <v>124</v>
      </c>
      <c r="E810" s="6" t="str">
        <f t="shared" si="72"/>
        <v>Long</v>
      </c>
      <c r="F810" s="4">
        <f t="shared" si="73"/>
        <v>2.0666666666666669</v>
      </c>
      <c r="G810" s="8" t="s">
        <v>172</v>
      </c>
      <c r="H810" t="s">
        <v>190</v>
      </c>
      <c r="I810" t="s">
        <v>10886</v>
      </c>
      <c r="J810">
        <v>7.2</v>
      </c>
      <c r="K810" t="str">
        <f t="shared" si="74"/>
        <v>Good</v>
      </c>
      <c r="L810" s="10">
        <v>331712</v>
      </c>
      <c r="M810" s="10">
        <v>42000000</v>
      </c>
      <c r="N810" s="10">
        <v>363889678</v>
      </c>
      <c r="O810" s="6">
        <f t="shared" si="75"/>
        <v>321889678</v>
      </c>
      <c r="P810" s="10" t="str" cm="1">
        <f t="array" ref="P810">_xlfn.IFS(O810&lt;=0,"Flop",O810&lt;10000000,"Hit",O810&lt;=100000000,"Superhit",O810&gt;100000000,"Blockbuster")</f>
        <v>Blockbuster</v>
      </c>
      <c r="Q810" t="s">
        <v>2746</v>
      </c>
      <c r="R810">
        <v>27</v>
      </c>
      <c r="S810" t="str">
        <f t="shared" si="76"/>
        <v xml:space="preserve">April </v>
      </c>
      <c r="T810" s="12" t="str">
        <f t="shared" si="77"/>
        <v xml:space="preserve"> 1999</v>
      </c>
      <c r="U810" s="8" t="str" cm="1">
        <f t="array" ref="U810">_xlfn.IFS(Q810&lt;1970,"Old is Gold",Q810&lt;=1980,"80's Movies",Q810&lt;=2000,"90's Movies",Q810&lt;=2020,"Mid Rang",Q810&gt;2020,"Latest")</f>
        <v>Latest</v>
      </c>
      <c r="V810" t="s">
        <v>2747</v>
      </c>
    </row>
    <row r="811" spans="1:22" x14ac:dyDescent="0.3">
      <c r="A811" t="s">
        <v>2748</v>
      </c>
      <c r="B811" t="s">
        <v>2749</v>
      </c>
      <c r="C811" t="s">
        <v>2749</v>
      </c>
      <c r="D811" s="6">
        <v>118</v>
      </c>
      <c r="E811" s="6" t="str">
        <f t="shared" si="72"/>
        <v>Medium</v>
      </c>
      <c r="F811" s="4">
        <f t="shared" si="73"/>
        <v>1.9666666666666666</v>
      </c>
      <c r="G811" s="8" t="s">
        <v>10889</v>
      </c>
      <c r="H811" t="s">
        <v>172</v>
      </c>
      <c r="I811" t="s">
        <v>190</v>
      </c>
      <c r="J811">
        <v>7.4</v>
      </c>
      <c r="K811" t="str">
        <f t="shared" si="74"/>
        <v>Good</v>
      </c>
      <c r="L811" s="10">
        <v>135534</v>
      </c>
      <c r="M811" s="10">
        <v>82000000</v>
      </c>
      <c r="N811" s="10">
        <v>47434430</v>
      </c>
      <c r="O811" s="6">
        <f t="shared" si="75"/>
        <v>-34565570</v>
      </c>
      <c r="P811" s="10" t="str" cm="1">
        <f t="array" ref="P811">_xlfn.IFS(O811&lt;=0,"Flop",O811&lt;10000000,"Hit",O811&lt;=100000000,"Superhit",O811&gt;100000000,"Blockbuster")</f>
        <v>Flop</v>
      </c>
      <c r="Q811" t="s">
        <v>2750</v>
      </c>
      <c r="R811">
        <v>7</v>
      </c>
      <c r="S811" t="str">
        <f t="shared" si="76"/>
        <v xml:space="preserve">December </v>
      </c>
      <c r="T811" s="12" t="str">
        <f t="shared" si="77"/>
        <v xml:space="preserve"> 1999</v>
      </c>
      <c r="U811" s="8" t="str" cm="1">
        <f t="array" ref="U811">_xlfn.IFS(Q811&lt;1970,"Old is Gold",Q811&lt;=1980,"80's Movies",Q811&lt;=2000,"90's Movies",Q811&lt;=2020,"Mid Rang",Q811&gt;2020,"Latest")</f>
        <v>Latest</v>
      </c>
      <c r="V811" t="s">
        <v>192</v>
      </c>
    </row>
    <row r="812" spans="1:22" x14ac:dyDescent="0.3">
      <c r="A812" t="s">
        <v>2751</v>
      </c>
      <c r="B812" t="s">
        <v>2752</v>
      </c>
      <c r="C812" t="s">
        <v>2752</v>
      </c>
      <c r="D812" s="6">
        <v>90</v>
      </c>
      <c r="E812" s="6" t="str">
        <f t="shared" si="72"/>
        <v>Medium</v>
      </c>
      <c r="F812" s="4">
        <f t="shared" si="73"/>
        <v>1.5</v>
      </c>
      <c r="G812" s="8" t="s">
        <v>10887</v>
      </c>
      <c r="H812" t="s">
        <v>10888</v>
      </c>
      <c r="I812" t="s">
        <v>172</v>
      </c>
      <c r="J812">
        <v>7.9</v>
      </c>
      <c r="K812" t="str">
        <f t="shared" si="74"/>
        <v>Good</v>
      </c>
      <c r="L812" s="10">
        <v>715143</v>
      </c>
      <c r="M812" s="10">
        <v>60000000</v>
      </c>
      <c r="N812" s="10">
        <v>488441368</v>
      </c>
      <c r="O812" s="6">
        <f t="shared" si="75"/>
        <v>428441368</v>
      </c>
      <c r="P812" s="10" t="str" cm="1">
        <f t="array" ref="P812">_xlfn.IFS(O812&lt;=0,"Flop",O812&lt;10000000,"Hit",O812&lt;=100000000,"Superhit",O812&gt;100000000,"Blockbuster")</f>
        <v>Blockbuster</v>
      </c>
      <c r="Q812" t="s">
        <v>2753</v>
      </c>
      <c r="R812">
        <v>22</v>
      </c>
      <c r="S812" t="str">
        <f t="shared" si="76"/>
        <v xml:space="preserve">April </v>
      </c>
      <c r="T812" s="12" t="str">
        <f t="shared" si="77"/>
        <v xml:space="preserve"> 2001</v>
      </c>
      <c r="U812" s="8" t="str" cm="1">
        <f t="array" ref="U812">_xlfn.IFS(Q812&lt;1970,"Old is Gold",Q812&lt;=1980,"80's Movies",Q812&lt;=2000,"90's Movies",Q812&lt;=2020,"Mid Rang",Q812&gt;2020,"Latest")</f>
        <v>Latest</v>
      </c>
      <c r="V812" t="s">
        <v>2754</v>
      </c>
    </row>
    <row r="813" spans="1:22" x14ac:dyDescent="0.3">
      <c r="A813" t="s">
        <v>2755</v>
      </c>
      <c r="B813" t="s">
        <v>2756</v>
      </c>
      <c r="C813" t="s">
        <v>2756</v>
      </c>
      <c r="D813" s="6">
        <v>103</v>
      </c>
      <c r="E813" s="6" t="str">
        <f t="shared" si="72"/>
        <v>Medium</v>
      </c>
      <c r="F813" s="4">
        <f t="shared" si="73"/>
        <v>1.7166666666666666</v>
      </c>
      <c r="G813" s="8" t="s">
        <v>172</v>
      </c>
      <c r="H813" t="s">
        <v>10886</v>
      </c>
      <c r="I813" t="s">
        <v>10899</v>
      </c>
      <c r="J813">
        <v>7.3</v>
      </c>
      <c r="K813" t="str">
        <f t="shared" si="74"/>
        <v>Good</v>
      </c>
      <c r="L813" s="10">
        <v>101980</v>
      </c>
      <c r="M813" s="10">
        <v>25000000</v>
      </c>
      <c r="N813" s="10">
        <v>14902041</v>
      </c>
      <c r="O813" s="6">
        <f t="shared" si="75"/>
        <v>-10097959</v>
      </c>
      <c r="P813" s="10" t="str" cm="1">
        <f t="array" ref="P813">_xlfn.IFS(O813&lt;=0,"Flop",O813&lt;10000000,"Hit",O813&lt;=100000000,"Superhit",O813&gt;100000000,"Blockbuster")</f>
        <v>Flop</v>
      </c>
      <c r="Q813" t="s">
        <v>2757</v>
      </c>
      <c r="R813">
        <v>23</v>
      </c>
      <c r="S813" t="str">
        <f t="shared" si="76"/>
        <v xml:space="preserve">April </v>
      </c>
      <c r="T813" s="12" t="str">
        <f t="shared" si="77"/>
        <v xml:space="preserve"> 1999</v>
      </c>
      <c r="U813" s="8" t="str" cm="1">
        <f t="array" ref="U813">_xlfn.IFS(Q813&lt;1970,"Old is Gold",Q813&lt;=1980,"80's Movies",Q813&lt;=2000,"90's Movies",Q813&lt;=2020,"Mid Rang",Q813&gt;2020,"Latest")</f>
        <v>Latest</v>
      </c>
      <c r="V813" t="s">
        <v>2758</v>
      </c>
    </row>
    <row r="814" spans="1:22" x14ac:dyDescent="0.3">
      <c r="A814" t="s">
        <v>2759</v>
      </c>
      <c r="B814" t="s">
        <v>2760</v>
      </c>
      <c r="C814" t="s">
        <v>2760</v>
      </c>
      <c r="D814" s="6">
        <v>124</v>
      </c>
      <c r="E814" s="6" t="str">
        <f t="shared" si="72"/>
        <v>Long</v>
      </c>
      <c r="F814" s="4">
        <f t="shared" si="73"/>
        <v>2.0666666666666669</v>
      </c>
      <c r="G814" s="8" t="s">
        <v>10889</v>
      </c>
      <c r="H814" t="s">
        <v>190</v>
      </c>
      <c r="I814" t="s">
        <v>10896</v>
      </c>
      <c r="J814">
        <v>7.4</v>
      </c>
      <c r="K814" t="str">
        <f t="shared" si="74"/>
        <v>Good</v>
      </c>
      <c r="L814" s="10">
        <v>103698</v>
      </c>
      <c r="M814" s="10">
        <v>30000000</v>
      </c>
      <c r="N814" s="10">
        <v>82150642</v>
      </c>
      <c r="O814" s="6">
        <f t="shared" si="75"/>
        <v>52150642</v>
      </c>
      <c r="P814" s="10" t="str" cm="1">
        <f t="array" ref="P814">_xlfn.IFS(O814&lt;=0,"Flop",O814&lt;10000000,"Hit",O814&lt;=100000000,"Superhit",O814&gt;100000000,"Blockbuster")</f>
        <v>Superhit</v>
      </c>
      <c r="Q814" t="s">
        <v>2761</v>
      </c>
      <c r="R814">
        <v>8</v>
      </c>
      <c r="S814" t="str">
        <f t="shared" si="76"/>
        <v xml:space="preserve">September </v>
      </c>
      <c r="T814" s="12" t="str">
        <f t="shared" si="77"/>
        <v xml:space="preserve"> 1998</v>
      </c>
      <c r="U814" s="8" t="str" cm="1">
        <f t="array" ref="U814">_xlfn.IFS(Q814&lt;1970,"Old is Gold",Q814&lt;=1980,"80's Movies",Q814&lt;=2000,"90's Movies",Q814&lt;=2020,"Mid Rang",Q814&gt;2020,"Latest")</f>
        <v>Latest</v>
      </c>
      <c r="V814" t="s">
        <v>2762</v>
      </c>
    </row>
    <row r="815" spans="1:22" x14ac:dyDescent="0.3">
      <c r="A815" t="s">
        <v>2763</v>
      </c>
      <c r="B815" t="s">
        <v>2764</v>
      </c>
      <c r="C815" t="s">
        <v>2764</v>
      </c>
      <c r="D815" s="6">
        <v>100</v>
      </c>
      <c r="E815" s="6" t="str">
        <f t="shared" si="72"/>
        <v>Medium</v>
      </c>
      <c r="F815" s="4">
        <f t="shared" si="73"/>
        <v>1.6666666666666667</v>
      </c>
      <c r="G815" s="8" t="s">
        <v>172</v>
      </c>
      <c r="H815" t="s">
        <v>10886</v>
      </c>
      <c r="I815" t="s">
        <v>10899</v>
      </c>
      <c r="J815">
        <v>6.5</v>
      </c>
      <c r="K815" t="str">
        <f t="shared" si="74"/>
        <v>Average</v>
      </c>
      <c r="L815" s="10">
        <v>53237</v>
      </c>
      <c r="M815" s="10">
        <v>10000000</v>
      </c>
      <c r="N815" s="10">
        <v>25605015</v>
      </c>
      <c r="O815" s="6">
        <f t="shared" si="75"/>
        <v>15605015</v>
      </c>
      <c r="P815" s="10" t="str" cm="1">
        <f t="array" ref="P815">_xlfn.IFS(O815&lt;=0,"Flop",O815&lt;10000000,"Hit",O815&lt;=100000000,"Superhit",O815&gt;100000000,"Blockbuster")</f>
        <v>Superhit</v>
      </c>
      <c r="Q815" t="s">
        <v>2646</v>
      </c>
      <c r="R815">
        <v>12</v>
      </c>
      <c r="S815" t="str">
        <f t="shared" si="76"/>
        <v xml:space="preserve">June </v>
      </c>
      <c r="T815" s="12" t="str">
        <f t="shared" si="77"/>
        <v xml:space="preserve"> 1998</v>
      </c>
      <c r="U815" s="8" t="str" cm="1">
        <f t="array" ref="U815">_xlfn.IFS(Q815&lt;1970,"Old is Gold",Q815&lt;=1980,"80's Movies",Q815&lt;=2000,"90's Movies",Q815&lt;=2020,"Mid Rang",Q815&gt;2020,"Latest")</f>
        <v>Latest</v>
      </c>
      <c r="V815" t="s">
        <v>2765</v>
      </c>
    </row>
    <row r="816" spans="1:22" x14ac:dyDescent="0.3">
      <c r="A816" t="s">
        <v>2766</v>
      </c>
      <c r="B816" t="s">
        <v>2767</v>
      </c>
      <c r="C816" t="s">
        <v>2767</v>
      </c>
      <c r="D816" s="6">
        <v>121</v>
      </c>
      <c r="E816" s="6" t="str">
        <f t="shared" si="72"/>
        <v>Long</v>
      </c>
      <c r="F816" s="4">
        <f t="shared" si="73"/>
        <v>2.0166666666666666</v>
      </c>
      <c r="G816" s="8" t="s">
        <v>10891</v>
      </c>
      <c r="H816" t="s">
        <v>190</v>
      </c>
      <c r="I816" t="s">
        <v>10899</v>
      </c>
      <c r="J816">
        <v>7.3</v>
      </c>
      <c r="K816" t="str">
        <f t="shared" si="74"/>
        <v>Good</v>
      </c>
      <c r="L816" s="10">
        <v>157785</v>
      </c>
      <c r="M816" s="10">
        <v>12000000</v>
      </c>
      <c r="N816" s="10">
        <v>22912409</v>
      </c>
      <c r="O816" s="6">
        <f t="shared" si="75"/>
        <v>10912409</v>
      </c>
      <c r="P816" s="10" t="str" cm="1">
        <f t="array" ref="P816">_xlfn.IFS(O816&lt;=0,"Flop",O816&lt;10000000,"Hit",O816&lt;=100000000,"Superhit",O816&gt;100000000,"Blockbuster")</f>
        <v>Superhit</v>
      </c>
      <c r="Q816" t="s">
        <v>2768</v>
      </c>
      <c r="R816">
        <v>25</v>
      </c>
      <c r="S816" t="str">
        <f t="shared" si="76"/>
        <v xml:space="preserve">August </v>
      </c>
      <c r="T816" s="12" t="str">
        <f t="shared" si="77"/>
        <v xml:space="preserve"> 1998</v>
      </c>
      <c r="U816" s="8" t="str" cm="1">
        <f t="array" ref="U816">_xlfn.IFS(Q816&lt;1970,"Old is Gold",Q816&lt;=1980,"80's Movies",Q816&lt;=2000,"90's Movies",Q816&lt;=2020,"Mid Rang",Q816&gt;2020,"Latest")</f>
        <v>Latest</v>
      </c>
      <c r="V816" t="s">
        <v>2769</v>
      </c>
    </row>
    <row r="817" spans="1:22" x14ac:dyDescent="0.3">
      <c r="A817" t="s">
        <v>2770</v>
      </c>
      <c r="B817" t="s">
        <v>2771</v>
      </c>
      <c r="C817" t="s">
        <v>2771</v>
      </c>
      <c r="D817" s="6">
        <v>93</v>
      </c>
      <c r="E817" s="6" t="str">
        <f t="shared" si="72"/>
        <v>Medium</v>
      </c>
      <c r="F817" s="4">
        <f t="shared" si="73"/>
        <v>1.55</v>
      </c>
      <c r="G817" s="8" t="s">
        <v>172</v>
      </c>
      <c r="H817" t="s">
        <v>190</v>
      </c>
      <c r="I817" t="s">
        <v>10886</v>
      </c>
      <c r="J817">
        <v>7.6</v>
      </c>
      <c r="K817" t="str">
        <f t="shared" si="74"/>
        <v>Good</v>
      </c>
      <c r="L817" s="10">
        <v>194953</v>
      </c>
      <c r="M817" s="10">
        <v>9000000</v>
      </c>
      <c r="N817" s="10">
        <v>17196103</v>
      </c>
      <c r="O817" s="6">
        <f t="shared" si="75"/>
        <v>8196103</v>
      </c>
      <c r="P817" s="10" t="str" cm="1">
        <f t="array" ref="P817">_xlfn.IFS(O817&lt;=0,"Flop",O817&lt;10000000,"Hit",O817&lt;=100000000,"Superhit",O817&gt;100000000,"Blockbuster")</f>
        <v>Hit</v>
      </c>
      <c r="Q817" t="s">
        <v>2624</v>
      </c>
      <c r="R817">
        <v>17</v>
      </c>
      <c r="S817" t="str">
        <f t="shared" si="76"/>
        <v xml:space="preserve">September </v>
      </c>
      <c r="T817" s="12" t="str">
        <f t="shared" si="77"/>
        <v xml:space="preserve"> 1998</v>
      </c>
      <c r="U817" s="8" t="str" cm="1">
        <f t="array" ref="U817">_xlfn.IFS(Q817&lt;1970,"Old is Gold",Q817&lt;=1980,"80's Movies",Q817&lt;=2000,"90's Movies",Q817&lt;=2020,"Mid Rang",Q817&gt;2020,"Latest")</f>
        <v>Latest</v>
      </c>
      <c r="V817" t="s">
        <v>2066</v>
      </c>
    </row>
    <row r="818" spans="1:22" x14ac:dyDescent="0.3">
      <c r="A818" t="s">
        <v>2772</v>
      </c>
      <c r="B818" t="s">
        <v>2773</v>
      </c>
      <c r="C818" t="s">
        <v>2773</v>
      </c>
      <c r="D818" s="6">
        <v>119</v>
      </c>
      <c r="E818" s="6" t="str">
        <f t="shared" si="72"/>
        <v>Medium</v>
      </c>
      <c r="F818" s="4">
        <f t="shared" si="73"/>
        <v>1.9833333333333334</v>
      </c>
      <c r="G818" s="8" t="s">
        <v>172</v>
      </c>
      <c r="H818" t="s">
        <v>190</v>
      </c>
      <c r="I818" t="s">
        <v>10886</v>
      </c>
      <c r="J818">
        <v>6.7</v>
      </c>
      <c r="K818" t="str">
        <f t="shared" si="74"/>
        <v>Average</v>
      </c>
      <c r="L818" s="10">
        <v>225057</v>
      </c>
      <c r="M818" s="10">
        <v>65000000</v>
      </c>
      <c r="N818" s="10">
        <v>250821495</v>
      </c>
      <c r="O818" s="6">
        <f t="shared" si="75"/>
        <v>185821495</v>
      </c>
      <c r="P818" s="10" t="str" cm="1">
        <f t="array" ref="P818">_xlfn.IFS(O818&lt;=0,"Flop",O818&lt;10000000,"Hit",O818&lt;=100000000,"Superhit",O818&gt;100000000,"Blockbuster")</f>
        <v>Blockbuster</v>
      </c>
      <c r="Q818" t="s">
        <v>2774</v>
      </c>
      <c r="R818">
        <v>18</v>
      </c>
      <c r="S818" t="str">
        <f t="shared" si="76"/>
        <v xml:space="preserve">December </v>
      </c>
      <c r="T818" s="12" t="str">
        <f t="shared" si="77"/>
        <v xml:space="preserve"> 1998</v>
      </c>
      <c r="U818" s="8" t="str" cm="1">
        <f t="array" ref="U818">_xlfn.IFS(Q818&lt;1970,"Old is Gold",Q818&lt;=1980,"80's Movies",Q818&lt;=2000,"90's Movies",Q818&lt;=2020,"Mid Rang",Q818&gt;2020,"Latest")</f>
        <v>Latest</v>
      </c>
      <c r="V818" t="s">
        <v>1701</v>
      </c>
    </row>
    <row r="819" spans="1:22" x14ac:dyDescent="0.3">
      <c r="A819" t="s">
        <v>2775</v>
      </c>
      <c r="B819" t="s">
        <v>2776</v>
      </c>
      <c r="C819" t="s">
        <v>2776</v>
      </c>
      <c r="D819" s="6">
        <v>86</v>
      </c>
      <c r="E819" s="6" t="str">
        <f t="shared" si="72"/>
        <v>Short</v>
      </c>
      <c r="F819" s="4">
        <f t="shared" si="73"/>
        <v>1.4333333333333333</v>
      </c>
      <c r="G819" s="8" t="s">
        <v>7406</v>
      </c>
      <c r="H819" t="s">
        <v>10887</v>
      </c>
      <c r="I819" t="s">
        <v>10888</v>
      </c>
      <c r="J819">
        <v>8.1</v>
      </c>
      <c r="K819" t="str">
        <f t="shared" si="74"/>
        <v>Excellent</v>
      </c>
      <c r="L819" s="10">
        <v>218332</v>
      </c>
      <c r="M819" s="10">
        <v>70000000</v>
      </c>
      <c r="N819" s="10">
        <v>23335817</v>
      </c>
      <c r="O819" s="6">
        <f t="shared" si="75"/>
        <v>-46664183</v>
      </c>
      <c r="P819" s="10" t="str" cm="1">
        <f t="array" ref="P819">_xlfn.IFS(O819&lt;=0,"Flop",O819&lt;10000000,"Hit",O819&lt;=100000000,"Superhit",O819&gt;100000000,"Blockbuster")</f>
        <v>Flop</v>
      </c>
      <c r="Q819" t="s">
        <v>2777</v>
      </c>
      <c r="R819">
        <v>31</v>
      </c>
      <c r="S819" t="str">
        <f t="shared" si="76"/>
        <v xml:space="preserve">July </v>
      </c>
      <c r="T819" s="12" t="str">
        <f t="shared" si="77"/>
        <v xml:space="preserve"> 1999</v>
      </c>
      <c r="U819" s="8" t="str" cm="1">
        <f t="array" ref="U819">_xlfn.IFS(Q819&lt;1970,"Old is Gold",Q819&lt;=1980,"80's Movies",Q819&lt;=2000,"90's Movies",Q819&lt;=2020,"Mid Rang",Q819&gt;2020,"Latest")</f>
        <v>Latest</v>
      </c>
      <c r="V819" t="s">
        <v>2778</v>
      </c>
    </row>
    <row r="820" spans="1:22" x14ac:dyDescent="0.3">
      <c r="A820" t="s">
        <v>2779</v>
      </c>
      <c r="B820" t="s">
        <v>2780</v>
      </c>
      <c r="C820" t="s">
        <v>2780</v>
      </c>
      <c r="D820" s="6">
        <v>115</v>
      </c>
      <c r="E820" s="6" t="str">
        <f t="shared" si="72"/>
        <v>Medium</v>
      </c>
      <c r="F820" s="4">
        <f t="shared" si="73"/>
        <v>1.9166666666666667</v>
      </c>
      <c r="G820" s="8" t="s">
        <v>10889</v>
      </c>
      <c r="H820" t="s">
        <v>172</v>
      </c>
      <c r="I820" t="s">
        <v>190</v>
      </c>
      <c r="J820">
        <v>6.8</v>
      </c>
      <c r="K820" t="str">
        <f t="shared" si="74"/>
        <v>Average</v>
      </c>
      <c r="L820" s="10">
        <v>120204</v>
      </c>
      <c r="M820" s="10">
        <v>90000000</v>
      </c>
      <c r="N820" s="10">
        <v>202292902</v>
      </c>
      <c r="O820" s="6">
        <f t="shared" si="75"/>
        <v>112292902</v>
      </c>
      <c r="P820" s="10" t="str" cm="1">
        <f t="array" ref="P820">_xlfn.IFS(O820&lt;=0,"Flop",O820&lt;10000000,"Hit",O820&lt;=100000000,"Superhit",O820&gt;100000000,"Blockbuster")</f>
        <v>Blockbuster</v>
      </c>
      <c r="Q820" t="s">
        <v>2781</v>
      </c>
      <c r="R820">
        <v>21</v>
      </c>
      <c r="S820" t="str">
        <f t="shared" si="76"/>
        <v xml:space="preserve">October </v>
      </c>
      <c r="T820" s="12" t="str">
        <f t="shared" si="77"/>
        <v xml:space="preserve"> 1998</v>
      </c>
      <c r="U820" s="8" t="str" cm="1">
        <f t="array" ref="U820">_xlfn.IFS(Q820&lt;1970,"Old is Gold",Q820&lt;=1980,"80's Movies",Q820&lt;=2000,"90's Movies",Q820&lt;=2020,"Mid Rang",Q820&gt;2020,"Latest")</f>
        <v>Latest</v>
      </c>
      <c r="V820" t="s">
        <v>1724</v>
      </c>
    </row>
    <row r="821" spans="1:22" x14ac:dyDescent="0.3">
      <c r="A821" t="s">
        <v>2782</v>
      </c>
      <c r="B821" t="s">
        <v>2783</v>
      </c>
      <c r="C821" t="s">
        <v>2783</v>
      </c>
      <c r="D821" s="6">
        <v>119</v>
      </c>
      <c r="E821" s="6" t="str">
        <f t="shared" si="72"/>
        <v>Medium</v>
      </c>
      <c r="F821" s="4">
        <f t="shared" si="73"/>
        <v>1.9833333333333334</v>
      </c>
      <c r="G821" s="8" t="s">
        <v>172</v>
      </c>
      <c r="H821" t="s">
        <v>10886</v>
      </c>
      <c r="I821" t="s">
        <v>10899</v>
      </c>
      <c r="J821">
        <v>7.1</v>
      </c>
      <c r="K821" t="str">
        <f t="shared" si="74"/>
        <v>Good</v>
      </c>
      <c r="L821" s="10">
        <v>323657</v>
      </c>
      <c r="M821" s="10">
        <v>23000000</v>
      </c>
      <c r="N821" s="10">
        <v>369884651</v>
      </c>
      <c r="O821" s="6">
        <f t="shared" si="75"/>
        <v>346884651</v>
      </c>
      <c r="P821" s="10" t="str" cm="1">
        <f t="array" ref="P821">_xlfn.IFS(O821&lt;=0,"Flop",O821&lt;10000000,"Hit",O821&lt;=100000000,"Superhit",O821&gt;100000000,"Blockbuster")</f>
        <v>Blockbuster</v>
      </c>
      <c r="Q821" t="s">
        <v>2784</v>
      </c>
      <c r="R821">
        <v>15</v>
      </c>
      <c r="S821" t="str">
        <f t="shared" si="76"/>
        <v xml:space="preserve">July </v>
      </c>
      <c r="T821" s="12" t="str">
        <f t="shared" si="77"/>
        <v xml:space="preserve"> 1998</v>
      </c>
      <c r="U821" s="8" t="str" cm="1">
        <f t="array" ref="U821">_xlfn.IFS(Q821&lt;1970,"Old is Gold",Q821&lt;=1980,"80's Movies",Q821&lt;=2000,"90's Movies",Q821&lt;=2020,"Mid Rang",Q821&gt;2020,"Latest")</f>
        <v>Latest</v>
      </c>
      <c r="V821" t="s">
        <v>1749</v>
      </c>
    </row>
    <row r="822" spans="1:22" x14ac:dyDescent="0.3">
      <c r="A822" t="s">
        <v>2785</v>
      </c>
      <c r="B822" t="s">
        <v>2786</v>
      </c>
      <c r="C822" t="s">
        <v>2786</v>
      </c>
      <c r="D822" s="6">
        <v>100</v>
      </c>
      <c r="E822" s="6" t="str">
        <f t="shared" si="72"/>
        <v>Medium</v>
      </c>
      <c r="F822" s="4">
        <f t="shared" si="73"/>
        <v>1.6666666666666667</v>
      </c>
      <c r="G822" s="8" t="s">
        <v>105</v>
      </c>
      <c r="H822" t="s">
        <v>10895</v>
      </c>
      <c r="I822" t="s">
        <v>5170</v>
      </c>
      <c r="J822">
        <v>4.7</v>
      </c>
      <c r="K822" t="str">
        <f t="shared" si="74"/>
        <v>Poor</v>
      </c>
      <c r="L822" s="10">
        <v>77536</v>
      </c>
      <c r="M822" s="10">
        <v>65000000</v>
      </c>
      <c r="N822" s="10">
        <v>40002112</v>
      </c>
      <c r="O822" s="6">
        <f t="shared" si="75"/>
        <v>-24997888</v>
      </c>
      <c r="P822" s="10" t="str" cm="1">
        <f t="array" ref="P822">_xlfn.IFS(O822&lt;=0,"Flop",O822&lt;10000000,"Hit",O822&lt;=100000000,"Superhit",O822&gt;100000000,"Blockbuster")</f>
        <v>Flop</v>
      </c>
      <c r="Q822" t="s">
        <v>2787</v>
      </c>
      <c r="R822">
        <v>13</v>
      </c>
      <c r="S822" t="str">
        <f t="shared" si="76"/>
        <v xml:space="preserve">November </v>
      </c>
      <c r="T822" s="12" t="str">
        <f t="shared" si="77"/>
        <v xml:space="preserve"> 1998</v>
      </c>
      <c r="U822" s="8" t="str" cm="1">
        <f t="array" ref="U822">_xlfn.IFS(Q822&lt;1970,"Old is Gold",Q822&lt;=1980,"80's Movies",Q822&lt;=2000,"90's Movies",Q822&lt;=2020,"Mid Rang",Q822&gt;2020,"Latest")</f>
        <v>Latest</v>
      </c>
      <c r="V822" t="s">
        <v>1986</v>
      </c>
    </row>
    <row r="823" spans="1:22" x14ac:dyDescent="0.3">
      <c r="A823" t="s">
        <v>2788</v>
      </c>
      <c r="B823" t="s">
        <v>2789</v>
      </c>
      <c r="C823" t="s">
        <v>2789</v>
      </c>
      <c r="D823" s="6">
        <v>82</v>
      </c>
      <c r="E823" s="6" t="str">
        <f t="shared" si="72"/>
        <v>Short</v>
      </c>
      <c r="F823" s="4">
        <f t="shared" si="73"/>
        <v>1.3666666666666667</v>
      </c>
      <c r="G823" s="8" t="s">
        <v>10887</v>
      </c>
      <c r="H823" t="s">
        <v>10888</v>
      </c>
      <c r="I823" t="s">
        <v>190</v>
      </c>
      <c r="J823">
        <v>6.4</v>
      </c>
      <c r="K823" t="str">
        <f t="shared" si="74"/>
        <v>Average</v>
      </c>
      <c r="L823" s="10">
        <v>65597</v>
      </c>
      <c r="M823" s="10">
        <v>127500000</v>
      </c>
      <c r="N823" s="10">
        <v>349822765</v>
      </c>
      <c r="O823" s="6">
        <f t="shared" si="75"/>
        <v>222322765</v>
      </c>
      <c r="P823" s="10" t="str" cm="1">
        <f t="array" ref="P823">_xlfn.IFS(O823&lt;=0,"Flop",O823&lt;10000000,"Hit",O823&lt;=100000000,"Superhit",O823&gt;100000000,"Blockbuster")</f>
        <v>Blockbuster</v>
      </c>
      <c r="Q823" t="s">
        <v>2790</v>
      </c>
      <c r="R823">
        <v>13</v>
      </c>
      <c r="S823" t="str">
        <f t="shared" si="76"/>
        <v xml:space="preserve">May </v>
      </c>
      <c r="T823" s="12" t="str">
        <f t="shared" si="77"/>
        <v xml:space="preserve"> 2000</v>
      </c>
      <c r="U823" s="8" t="str" cm="1">
        <f t="array" ref="U823">_xlfn.IFS(Q823&lt;1970,"Old is Gold",Q823&lt;=1980,"80's Movies",Q823&lt;=2000,"90's Movies",Q823&lt;=2020,"Mid Rang",Q823&gt;2020,"Latest")</f>
        <v>Latest</v>
      </c>
      <c r="V823" t="s">
        <v>2791</v>
      </c>
    </row>
    <row r="824" spans="1:22" x14ac:dyDescent="0.3">
      <c r="A824" t="s">
        <v>2792</v>
      </c>
      <c r="B824" t="s">
        <v>2793</v>
      </c>
      <c r="C824" t="s">
        <v>2793</v>
      </c>
      <c r="D824" s="6">
        <v>97</v>
      </c>
      <c r="E824" s="6" t="str">
        <f t="shared" si="72"/>
        <v>Medium</v>
      </c>
      <c r="F824" s="4">
        <f t="shared" si="73"/>
        <v>1.6166666666666667</v>
      </c>
      <c r="G824" s="8" t="s">
        <v>172</v>
      </c>
      <c r="H824" t="s">
        <v>10899</v>
      </c>
      <c r="I824" t="s">
        <v>10899</v>
      </c>
      <c r="J824">
        <v>6.5</v>
      </c>
      <c r="K824" t="str">
        <f t="shared" si="74"/>
        <v>Average</v>
      </c>
      <c r="L824" s="10">
        <v>73058</v>
      </c>
      <c r="M824" s="10">
        <v>55000000</v>
      </c>
      <c r="N824" s="10">
        <v>98625775</v>
      </c>
      <c r="O824" s="6">
        <f t="shared" si="75"/>
        <v>43625775</v>
      </c>
      <c r="P824" s="10" t="str" cm="1">
        <f t="array" ref="P824">_xlfn.IFS(O824&lt;=0,"Flop",O824&lt;10000000,"Hit",O824&lt;=100000000,"Superhit",O824&gt;100000000,"Blockbuster")</f>
        <v>Superhit</v>
      </c>
      <c r="Q824" t="s">
        <v>2545</v>
      </c>
      <c r="R824">
        <v>13</v>
      </c>
      <c r="S824" t="str">
        <f t="shared" si="76"/>
        <v xml:space="preserve">August </v>
      </c>
      <c r="T824" s="12" t="str">
        <f t="shared" si="77"/>
        <v xml:space="preserve"> 1999</v>
      </c>
      <c r="U824" s="8" t="str" cm="1">
        <f t="array" ref="U824">_xlfn.IFS(Q824&lt;1970,"Old is Gold",Q824&lt;=1980,"80's Movies",Q824&lt;=2000,"90's Movies",Q824&lt;=2020,"Mid Rang",Q824&gt;2020,"Latest")</f>
        <v>Latest</v>
      </c>
      <c r="V824" t="s">
        <v>863</v>
      </c>
    </row>
    <row r="825" spans="1:22" x14ac:dyDescent="0.3">
      <c r="A825" t="s">
        <v>2794</v>
      </c>
      <c r="B825" t="s">
        <v>2795</v>
      </c>
      <c r="C825" t="s">
        <v>2795</v>
      </c>
      <c r="D825" s="6">
        <v>103</v>
      </c>
      <c r="E825" s="6" t="str">
        <f t="shared" si="72"/>
        <v>Medium</v>
      </c>
      <c r="F825" s="4">
        <f t="shared" si="73"/>
        <v>1.7166666666666666</v>
      </c>
      <c r="G825" s="8" t="s">
        <v>172</v>
      </c>
      <c r="H825" t="s">
        <v>10897</v>
      </c>
      <c r="I825" t="s">
        <v>10899</v>
      </c>
      <c r="J825">
        <v>6.5</v>
      </c>
      <c r="K825" t="str">
        <f t="shared" si="74"/>
        <v>Average</v>
      </c>
      <c r="L825" s="10">
        <v>65111</v>
      </c>
      <c r="M825" s="10">
        <v>25000000</v>
      </c>
      <c r="N825" s="10">
        <v>7027290</v>
      </c>
      <c r="O825" s="6">
        <f t="shared" si="75"/>
        <v>-17972710</v>
      </c>
      <c r="P825" s="10" t="str" cm="1">
        <f t="array" ref="P825">_xlfn.IFS(O825&lt;=0,"Flop",O825&lt;10000000,"Hit",O825&lt;=100000000,"Superhit",O825&gt;100000000,"Blockbuster")</f>
        <v>Flop</v>
      </c>
      <c r="Q825" t="s">
        <v>2796</v>
      </c>
      <c r="R825">
        <v>28</v>
      </c>
      <c r="S825" t="str">
        <f t="shared" si="76"/>
        <v xml:space="preserve">July </v>
      </c>
      <c r="T825" s="12" t="str">
        <f t="shared" si="77"/>
        <v xml:space="preserve"> 1998</v>
      </c>
      <c r="U825" s="8" t="str" cm="1">
        <f t="array" ref="U825">_xlfn.IFS(Q825&lt;1970,"Old is Gold",Q825&lt;=1980,"80's Movies",Q825&lt;=2000,"90's Movies",Q825&lt;=2020,"Mid Rang",Q825&gt;2020,"Latest")</f>
        <v>Latest</v>
      </c>
      <c r="V825" t="s">
        <v>1066</v>
      </c>
    </row>
    <row r="826" spans="1:22" x14ac:dyDescent="0.3">
      <c r="A826" t="s">
        <v>2797</v>
      </c>
      <c r="B826" t="s">
        <v>2798</v>
      </c>
      <c r="C826" t="s">
        <v>2798</v>
      </c>
      <c r="D826" s="6">
        <v>121</v>
      </c>
      <c r="E826" s="6" t="str">
        <f t="shared" si="72"/>
        <v>Long</v>
      </c>
      <c r="F826" s="4">
        <f t="shared" si="73"/>
        <v>2.0166666666666666</v>
      </c>
      <c r="G826" s="8" t="s">
        <v>7406</v>
      </c>
      <c r="H826" t="s">
        <v>172</v>
      </c>
      <c r="I826" t="s">
        <v>10885</v>
      </c>
      <c r="J826">
        <v>6.1</v>
      </c>
      <c r="K826" t="str">
        <f t="shared" si="74"/>
        <v>Average</v>
      </c>
      <c r="L826" s="10">
        <v>69798</v>
      </c>
      <c r="M826" s="10">
        <v>68000000</v>
      </c>
      <c r="N826" s="10">
        <v>33461011</v>
      </c>
      <c r="O826" s="6">
        <f t="shared" si="75"/>
        <v>-34538989</v>
      </c>
      <c r="P826" s="10" t="str" cm="1">
        <f t="array" ref="P826">_xlfn.IFS(O826&lt;=0,"Flop",O826&lt;10000000,"Hit",O826&lt;=100000000,"Superhit",O826&gt;100000000,"Blockbuster")</f>
        <v>Flop</v>
      </c>
      <c r="Q826" t="s">
        <v>2799</v>
      </c>
      <c r="R826">
        <v>22</v>
      </c>
      <c r="S826" t="str">
        <f t="shared" si="76"/>
        <v xml:space="preserve">July </v>
      </c>
      <c r="T826" s="12" t="str">
        <f t="shared" si="77"/>
        <v xml:space="preserve"> 1999</v>
      </c>
      <c r="U826" s="8" t="str" cm="1">
        <f t="array" ref="U826">_xlfn.IFS(Q826&lt;1970,"Old is Gold",Q826&lt;=1980,"80's Movies",Q826&lt;=2000,"90's Movies",Q826&lt;=2020,"Mid Rang",Q826&gt;2020,"Latest")</f>
        <v>Latest</v>
      </c>
      <c r="V826" t="s">
        <v>2800</v>
      </c>
    </row>
    <row r="827" spans="1:22" x14ac:dyDescent="0.3">
      <c r="A827" t="s">
        <v>2801</v>
      </c>
      <c r="B827" t="s">
        <v>2802</v>
      </c>
      <c r="C827" t="s">
        <v>2802</v>
      </c>
      <c r="D827" s="6">
        <v>108</v>
      </c>
      <c r="E827" s="6" t="str">
        <f t="shared" si="72"/>
        <v>Medium</v>
      </c>
      <c r="F827" s="4">
        <f t="shared" si="73"/>
        <v>1.8</v>
      </c>
      <c r="G827" s="8" t="s">
        <v>10889</v>
      </c>
      <c r="H827" t="s">
        <v>190</v>
      </c>
      <c r="I827" t="s">
        <v>10892</v>
      </c>
      <c r="J827">
        <v>7.8</v>
      </c>
      <c r="K827" t="str">
        <f t="shared" si="74"/>
        <v>Good</v>
      </c>
      <c r="L827" s="10">
        <v>96276</v>
      </c>
      <c r="M827" s="10">
        <v>25000000</v>
      </c>
      <c r="N827" s="10">
        <v>34698753</v>
      </c>
      <c r="O827" s="6">
        <f t="shared" si="75"/>
        <v>9698753</v>
      </c>
      <c r="P827" s="10" t="str" cm="1">
        <f t="array" ref="P827">_xlfn.IFS(O827&lt;=0,"Flop",O827&lt;10000000,"Hit",O827&lt;=100000000,"Superhit",O827&gt;100000000,"Blockbuster")</f>
        <v>Hit</v>
      </c>
      <c r="Q827" t="s">
        <v>2803</v>
      </c>
      <c r="R827">
        <v>19</v>
      </c>
      <c r="S827" t="str">
        <f t="shared" si="76"/>
        <v xml:space="preserve">February </v>
      </c>
      <c r="T827" s="12" t="str">
        <f t="shared" si="77"/>
        <v xml:space="preserve"> 1999</v>
      </c>
      <c r="U827" s="8" t="str" cm="1">
        <f t="array" ref="U827">_xlfn.IFS(Q827&lt;1970,"Old is Gold",Q827&lt;=1980,"80's Movies",Q827&lt;=2000,"90's Movies",Q827&lt;=2020,"Mid Rang",Q827&gt;2020,"Latest")</f>
        <v>Latest</v>
      </c>
      <c r="V827" t="s">
        <v>1168</v>
      </c>
    </row>
    <row r="828" spans="1:22" x14ac:dyDescent="0.3">
      <c r="A828" t="s">
        <v>2804</v>
      </c>
      <c r="B828" t="s">
        <v>2805</v>
      </c>
      <c r="C828" t="s">
        <v>2805</v>
      </c>
      <c r="D828" s="6">
        <v>136</v>
      </c>
      <c r="E828" s="6" t="str">
        <f t="shared" si="72"/>
        <v>Long</v>
      </c>
      <c r="F828" s="4">
        <f t="shared" si="73"/>
        <v>2.2666666666666666</v>
      </c>
      <c r="G828" s="8" t="s">
        <v>7406</v>
      </c>
      <c r="H828" t="s">
        <v>10890</v>
      </c>
      <c r="I828" t="s">
        <v>10899</v>
      </c>
      <c r="J828">
        <v>8.6999999999999993</v>
      </c>
      <c r="K828" t="str">
        <f t="shared" si="74"/>
        <v>Excellent</v>
      </c>
      <c r="L828" s="10">
        <v>2002929</v>
      </c>
      <c r="M828" s="10">
        <v>63000000</v>
      </c>
      <c r="N828" s="10">
        <v>467222728</v>
      </c>
      <c r="O828" s="6">
        <f t="shared" si="75"/>
        <v>404222728</v>
      </c>
      <c r="P828" s="10" t="str" cm="1">
        <f t="array" ref="P828">_xlfn.IFS(O828&lt;=0,"Flop",O828&lt;10000000,"Hit",O828&lt;=100000000,"Superhit",O828&gt;100000000,"Blockbuster")</f>
        <v>Blockbuster</v>
      </c>
      <c r="Q828" t="s">
        <v>2806</v>
      </c>
      <c r="R828">
        <v>24</v>
      </c>
      <c r="S828" t="str">
        <f t="shared" si="76"/>
        <v xml:space="preserve">March </v>
      </c>
      <c r="T828" s="12" t="str">
        <f t="shared" si="77"/>
        <v xml:space="preserve"> 1999</v>
      </c>
      <c r="U828" s="8" t="str" cm="1">
        <f t="array" ref="U828">_xlfn.IFS(Q828&lt;1970,"Old is Gold",Q828&lt;=1980,"80's Movies",Q828&lt;=2000,"90's Movies",Q828&lt;=2020,"Mid Rang",Q828&gt;2020,"Latest")</f>
        <v>Latest</v>
      </c>
      <c r="V828" t="s">
        <v>2070</v>
      </c>
    </row>
    <row r="829" spans="1:22" x14ac:dyDescent="0.3">
      <c r="A829" t="s">
        <v>2807</v>
      </c>
      <c r="B829" t="s">
        <v>2808</v>
      </c>
      <c r="C829" t="s">
        <v>2808</v>
      </c>
      <c r="D829" s="6">
        <v>120</v>
      </c>
      <c r="E829" s="6" t="str">
        <f t="shared" si="72"/>
        <v>Medium</v>
      </c>
      <c r="F829" s="4">
        <f t="shared" si="73"/>
        <v>2</v>
      </c>
      <c r="G829" s="8" t="s">
        <v>7406</v>
      </c>
      <c r="H829" t="s">
        <v>10887</v>
      </c>
      <c r="I829" t="s">
        <v>10890</v>
      </c>
      <c r="J829">
        <v>5.7</v>
      </c>
      <c r="K829" t="str">
        <f t="shared" si="74"/>
        <v>Poor</v>
      </c>
      <c r="L829" s="10">
        <v>225804</v>
      </c>
      <c r="M829" s="10">
        <v>100000000</v>
      </c>
      <c r="N829" s="10">
        <v>362211740</v>
      </c>
      <c r="O829" s="6">
        <f t="shared" si="75"/>
        <v>262211740</v>
      </c>
      <c r="P829" s="10" t="str" cm="1">
        <f t="array" ref="P829">_xlfn.IFS(O829&lt;=0,"Flop",O829&lt;10000000,"Hit",O829&lt;=100000000,"Superhit",O829&gt;100000000,"Blockbuster")</f>
        <v>Blockbuster</v>
      </c>
      <c r="Q829" t="s">
        <v>2809</v>
      </c>
      <c r="R829">
        <v>26</v>
      </c>
      <c r="S829" t="str">
        <f t="shared" si="76"/>
        <v xml:space="preserve">July </v>
      </c>
      <c r="T829" s="12" t="str">
        <f t="shared" si="77"/>
        <v xml:space="preserve"> 2001</v>
      </c>
      <c r="U829" s="8" t="str" cm="1">
        <f t="array" ref="U829">_xlfn.IFS(Q829&lt;1970,"Old is Gold",Q829&lt;=1980,"80's Movies",Q829&lt;=2000,"90's Movies",Q829&lt;=2020,"Mid Rang",Q829&gt;2020,"Latest")</f>
        <v>Latest</v>
      </c>
      <c r="V829" t="s">
        <v>766</v>
      </c>
    </row>
    <row r="830" spans="1:22" x14ac:dyDescent="0.3">
      <c r="A830" t="s">
        <v>2810</v>
      </c>
      <c r="B830" t="s">
        <v>2811</v>
      </c>
      <c r="C830" t="s">
        <v>2811</v>
      </c>
      <c r="D830" s="6">
        <v>95</v>
      </c>
      <c r="E830" s="6" t="str">
        <f t="shared" si="72"/>
        <v>Medium</v>
      </c>
      <c r="F830" s="4">
        <f t="shared" si="73"/>
        <v>1.5833333333333333</v>
      </c>
      <c r="G830" s="8" t="s">
        <v>10887</v>
      </c>
      <c r="H830" t="s">
        <v>10888</v>
      </c>
      <c r="I830" t="s">
        <v>10892</v>
      </c>
      <c r="J830">
        <v>7.2</v>
      </c>
      <c r="K830" t="str">
        <f t="shared" si="74"/>
        <v>Good</v>
      </c>
      <c r="L830" s="10">
        <v>129009</v>
      </c>
      <c r="M830" s="10">
        <v>140000000</v>
      </c>
      <c r="N830" s="10">
        <v>110041363</v>
      </c>
      <c r="O830" s="6">
        <f t="shared" si="75"/>
        <v>-29958637</v>
      </c>
      <c r="P830" s="10" t="str" cm="1">
        <f t="array" ref="P830">_xlfn.IFS(O830&lt;=0,"Flop",O830&lt;10000000,"Hit",O830&lt;=100000000,"Superhit",O830&gt;100000000,"Blockbuster")</f>
        <v>Flop</v>
      </c>
      <c r="Q830" t="s">
        <v>2812</v>
      </c>
      <c r="R830">
        <v>5</v>
      </c>
      <c r="S830" t="str">
        <f t="shared" si="76"/>
        <v xml:space="preserve">November </v>
      </c>
      <c r="T830" s="12" t="str">
        <f t="shared" si="77"/>
        <v xml:space="preserve"> 2002</v>
      </c>
      <c r="U830" s="8" t="str" cm="1">
        <f t="array" ref="U830">_xlfn.IFS(Q830&lt;1970,"Old is Gold",Q830&lt;=1980,"80's Movies",Q830&lt;=2000,"90's Movies",Q830&lt;=2020,"Mid Rang",Q830&gt;2020,"Latest")</f>
        <v>Latest</v>
      </c>
      <c r="V830" t="s">
        <v>2813</v>
      </c>
    </row>
    <row r="831" spans="1:22" x14ac:dyDescent="0.3">
      <c r="A831" t="s">
        <v>2814</v>
      </c>
      <c r="B831" t="s">
        <v>2815</v>
      </c>
      <c r="C831" t="s">
        <v>2815</v>
      </c>
      <c r="D831" s="6">
        <v>104</v>
      </c>
      <c r="E831" s="6" t="str">
        <f t="shared" si="72"/>
        <v>Medium</v>
      </c>
      <c r="F831" s="4">
        <f t="shared" si="73"/>
        <v>1.7333333333333334</v>
      </c>
      <c r="G831" s="8" t="s">
        <v>105</v>
      </c>
      <c r="H831" t="s">
        <v>10895</v>
      </c>
      <c r="I831" t="s">
        <v>10890</v>
      </c>
      <c r="J831">
        <v>6.6</v>
      </c>
      <c r="K831" t="str">
        <f t="shared" si="74"/>
        <v>Average</v>
      </c>
      <c r="L831" s="10">
        <v>132501</v>
      </c>
      <c r="M831" s="10">
        <v>15000000</v>
      </c>
      <c r="N831" s="10">
        <v>40283786</v>
      </c>
      <c r="O831" s="6">
        <f t="shared" si="75"/>
        <v>25283786</v>
      </c>
      <c r="P831" s="10" t="str" cm="1">
        <f t="array" ref="P831">_xlfn.IFS(O831&lt;=0,"Flop",O831&lt;10000000,"Hit",O831&lt;=100000000,"Superhit",O831&gt;100000000,"Blockbuster")</f>
        <v>Superhit</v>
      </c>
      <c r="Q831" t="s">
        <v>2816</v>
      </c>
      <c r="R831">
        <v>12</v>
      </c>
      <c r="S831" t="str">
        <f t="shared" si="76"/>
        <v xml:space="preserve">November </v>
      </c>
      <c r="T831" s="12" t="str">
        <f t="shared" si="77"/>
        <v xml:space="preserve"> 1998</v>
      </c>
      <c r="U831" s="8" t="str" cm="1">
        <f t="array" ref="U831">_xlfn.IFS(Q831&lt;1970,"Old is Gold",Q831&lt;=1980,"80's Movies",Q831&lt;=2000,"90's Movies",Q831&lt;=2020,"Mid Rang",Q831&gt;2020,"Latest")</f>
        <v>Latest</v>
      </c>
      <c r="V831" t="s">
        <v>1509</v>
      </c>
    </row>
    <row r="832" spans="1:22" x14ac:dyDescent="0.3">
      <c r="A832" t="s">
        <v>2817</v>
      </c>
      <c r="B832" t="s">
        <v>2818</v>
      </c>
      <c r="C832" t="s">
        <v>2818</v>
      </c>
      <c r="D832" s="6">
        <v>116</v>
      </c>
      <c r="E832" s="6" t="str">
        <f t="shared" si="72"/>
        <v>Medium</v>
      </c>
      <c r="F832" s="4">
        <f t="shared" si="73"/>
        <v>1.9333333333333333</v>
      </c>
      <c r="G832" s="8" t="s">
        <v>7406</v>
      </c>
      <c r="H832" t="s">
        <v>5170</v>
      </c>
      <c r="I832" t="s">
        <v>10899</v>
      </c>
      <c r="J832">
        <v>6.4</v>
      </c>
      <c r="K832" t="str">
        <f t="shared" si="74"/>
        <v>Average</v>
      </c>
      <c r="L832" s="10">
        <v>76668</v>
      </c>
      <c r="M832" s="10">
        <v>70000000</v>
      </c>
      <c r="N832" s="10">
        <v>116672912</v>
      </c>
      <c r="O832" s="6">
        <f t="shared" si="75"/>
        <v>46672912</v>
      </c>
      <c r="P832" s="10" t="str" cm="1">
        <f t="array" ref="P832">_xlfn.IFS(O832&lt;=0,"Flop",O832&lt;10000000,"Hit",O832&lt;=100000000,"Superhit",O832&gt;100000000,"Blockbuster")</f>
        <v>Superhit</v>
      </c>
      <c r="Q832" t="s">
        <v>2496</v>
      </c>
      <c r="R832">
        <v>6</v>
      </c>
      <c r="S832" t="str">
        <f t="shared" si="76"/>
        <v xml:space="preserve">November </v>
      </c>
      <c r="T832" s="12" t="str">
        <f t="shared" si="77"/>
        <v xml:space="preserve"> 1998</v>
      </c>
      <c r="U832" s="8" t="str" cm="1">
        <f t="array" ref="U832">_xlfn.IFS(Q832&lt;1970,"Old is Gold",Q832&lt;=1980,"80's Movies",Q832&lt;=2000,"90's Movies",Q832&lt;=2020,"Mid Rang",Q832&gt;2020,"Latest")</f>
        <v>Latest</v>
      </c>
      <c r="V832" t="s">
        <v>1161</v>
      </c>
    </row>
    <row r="833" spans="1:22" x14ac:dyDescent="0.3">
      <c r="A833" t="s">
        <v>2819</v>
      </c>
      <c r="B833" t="s">
        <v>2820</v>
      </c>
      <c r="C833" t="s">
        <v>2820</v>
      </c>
      <c r="D833" s="6">
        <v>116</v>
      </c>
      <c r="E833" s="6" t="str">
        <f t="shared" si="72"/>
        <v>Medium</v>
      </c>
      <c r="F833" s="4">
        <f t="shared" si="73"/>
        <v>1.9333333333333333</v>
      </c>
      <c r="G833" s="8" t="s">
        <v>105</v>
      </c>
      <c r="H833" t="s">
        <v>10895</v>
      </c>
      <c r="I833" t="s">
        <v>10899</v>
      </c>
      <c r="J833">
        <v>5.6</v>
      </c>
      <c r="K833" t="str">
        <f t="shared" si="74"/>
        <v>Poor</v>
      </c>
      <c r="L833" s="10">
        <v>160576</v>
      </c>
      <c r="M833" s="10">
        <v>40000000</v>
      </c>
      <c r="N833" s="10">
        <v>161834276</v>
      </c>
      <c r="O833" s="6">
        <f t="shared" si="75"/>
        <v>121834276</v>
      </c>
      <c r="P833" s="10" t="str" cm="1">
        <f t="array" ref="P833">_xlfn.IFS(O833&lt;=0,"Flop",O833&lt;10000000,"Hit",O833&lt;=100000000,"Superhit",O833&gt;100000000,"Blockbuster")</f>
        <v>Blockbuster</v>
      </c>
      <c r="Q833" t="s">
        <v>2821</v>
      </c>
      <c r="R833">
        <v>3</v>
      </c>
      <c r="S833" t="str">
        <f t="shared" si="76"/>
        <v xml:space="preserve">February </v>
      </c>
      <c r="T833" s="12" t="str">
        <f t="shared" si="77"/>
        <v xml:space="preserve"> 2000</v>
      </c>
      <c r="U833" s="8" t="str" cm="1">
        <f t="array" ref="U833">_xlfn.IFS(Q833&lt;1970,"Old is Gold",Q833&lt;=1980,"80's Movies",Q833&lt;=2000,"90's Movies",Q833&lt;=2020,"Mid Rang",Q833&gt;2020,"Latest")</f>
        <v>Latest</v>
      </c>
      <c r="V833" t="s">
        <v>650</v>
      </c>
    </row>
    <row r="834" spans="1:22" x14ac:dyDescent="0.3">
      <c r="A834" t="s">
        <v>2822</v>
      </c>
      <c r="B834" t="s">
        <v>2823</v>
      </c>
      <c r="C834" t="s">
        <v>2823</v>
      </c>
      <c r="D834" s="6">
        <v>139</v>
      </c>
      <c r="E834" s="6" t="str">
        <f t="shared" ref="E834:E897" si="78">IF(D834&lt;90,"Short",IF(D834&lt;=120,"Medium","Long"))</f>
        <v>Long</v>
      </c>
      <c r="F834" s="4">
        <f t="shared" ref="F834:F897" si="79">D834/60</f>
        <v>2.3166666666666669</v>
      </c>
      <c r="G834" s="8" t="s">
        <v>10891</v>
      </c>
      <c r="H834" t="s">
        <v>190</v>
      </c>
      <c r="I834" t="s">
        <v>5170</v>
      </c>
      <c r="J834">
        <v>7.4</v>
      </c>
      <c r="K834" t="str">
        <f t="shared" ref="K834:K897" si="80">IF(J834&gt;=8,"Excellent",IF(J834&gt;=7,"Good",IF(J834&gt;=6,"Average","Poor")))</f>
        <v>Good</v>
      </c>
      <c r="L834" s="10">
        <v>226117</v>
      </c>
      <c r="M834" s="10">
        <v>40000000</v>
      </c>
      <c r="N834" s="10">
        <v>128799509</v>
      </c>
      <c r="O834" s="6">
        <f t="shared" ref="O834:O897" si="81">N834-M834</f>
        <v>88799509</v>
      </c>
      <c r="P834" s="10" t="str" cm="1">
        <f t="array" ref="P834">_xlfn.IFS(O834&lt;=0,"Flop",O834&lt;10000000,"Hit",O834&lt;=100000000,"Superhit",O834&gt;100000000,"Blockbuster")</f>
        <v>Superhit</v>
      </c>
      <c r="Q834">
        <v>1999</v>
      </c>
      <c r="S834" t="e">
        <f t="shared" ref="S834:S897" si="82">LEFT(Q834,SEARCH(" ",Q834))</f>
        <v>#VALUE!</v>
      </c>
      <c r="T834" s="12" t="str">
        <f t="shared" ref="T834:T897" si="83">RIGHT(Q834,5)</f>
        <v>1999</v>
      </c>
      <c r="U834" s="8" t="str" cm="1">
        <f t="array" ref="U834">_xlfn.IFS(Q834&lt;1970,"Old is Gold",Q834&lt;=1980,"80's Movies",Q834&lt;=2000,"90's Movies",Q834&lt;=2020,"Mid Rang",Q834&gt;2020,"Latest")</f>
        <v>90's Movies</v>
      </c>
      <c r="V834" t="s">
        <v>2102</v>
      </c>
    </row>
    <row r="835" spans="1:22" x14ac:dyDescent="0.3">
      <c r="A835" t="s">
        <v>2824</v>
      </c>
      <c r="B835" t="s">
        <v>2825</v>
      </c>
      <c r="C835" t="s">
        <v>2825</v>
      </c>
      <c r="D835" s="6">
        <v>123</v>
      </c>
      <c r="E835" s="6" t="str">
        <f t="shared" si="78"/>
        <v>Long</v>
      </c>
      <c r="F835" s="4">
        <f t="shared" si="79"/>
        <v>2.0499999999999998</v>
      </c>
      <c r="G835" s="8" t="s">
        <v>10891</v>
      </c>
      <c r="H835" t="s">
        <v>190</v>
      </c>
      <c r="I835" t="s">
        <v>10895</v>
      </c>
      <c r="J835">
        <v>6.6</v>
      </c>
      <c r="K835" t="str">
        <f t="shared" si="80"/>
        <v>Average</v>
      </c>
      <c r="L835" s="10">
        <v>139984</v>
      </c>
      <c r="M835" s="10">
        <v>40000000</v>
      </c>
      <c r="N835" s="10">
        <v>96618699</v>
      </c>
      <c r="O835" s="6">
        <f t="shared" si="81"/>
        <v>56618699</v>
      </c>
      <c r="P835" s="10" t="str" cm="1">
        <f t="array" ref="P835">_xlfn.IFS(O835&lt;=0,"Flop",O835&lt;10000000,"Hit",O835&lt;=100000000,"Superhit",O835&gt;100000000,"Blockbuster")</f>
        <v>Superhit</v>
      </c>
      <c r="Q835" t="s">
        <v>2803</v>
      </c>
      <c r="R835">
        <v>19</v>
      </c>
      <c r="S835" t="str">
        <f t="shared" si="82"/>
        <v xml:space="preserve">February </v>
      </c>
      <c r="T835" s="12" t="str">
        <f t="shared" si="83"/>
        <v xml:space="preserve"> 1999</v>
      </c>
      <c r="U835" s="8" t="str" cm="1">
        <f t="array" ref="U835">_xlfn.IFS(Q835&lt;1970,"Old is Gold",Q835&lt;=1980,"80's Movies",Q835&lt;=2000,"90's Movies",Q835&lt;=2020,"Mid Rang",Q835&gt;2020,"Latest")</f>
        <v>Latest</v>
      </c>
      <c r="V835" t="s">
        <v>944</v>
      </c>
    </row>
    <row r="836" spans="1:22" x14ac:dyDescent="0.3">
      <c r="A836" t="s">
        <v>2826</v>
      </c>
      <c r="B836" t="s">
        <v>2827</v>
      </c>
      <c r="C836" t="s">
        <v>2827</v>
      </c>
      <c r="D836" s="6">
        <v>109</v>
      </c>
      <c r="E836" s="6" t="str">
        <f t="shared" si="78"/>
        <v>Medium</v>
      </c>
      <c r="F836" s="4">
        <f t="shared" si="79"/>
        <v>1.8166666666666667</v>
      </c>
      <c r="G836" s="8" t="s">
        <v>7406</v>
      </c>
      <c r="H836" t="s">
        <v>105</v>
      </c>
      <c r="I836" t="s">
        <v>10890</v>
      </c>
      <c r="J836">
        <v>7</v>
      </c>
      <c r="K836" t="str">
        <f t="shared" si="80"/>
        <v>Good</v>
      </c>
      <c r="L836" s="10">
        <v>250080</v>
      </c>
      <c r="M836" s="10">
        <v>23000000</v>
      </c>
      <c r="N836" s="10">
        <v>53187659</v>
      </c>
      <c r="O836" s="6">
        <f t="shared" si="81"/>
        <v>30187659</v>
      </c>
      <c r="P836" s="10" t="str" cm="1">
        <f t="array" ref="P836">_xlfn.IFS(O836&lt;=0,"Flop",O836&lt;10000000,"Hit",O836&lt;=100000000,"Superhit",O836&gt;100000000,"Blockbuster")</f>
        <v>Superhit</v>
      </c>
      <c r="Q836" t="s">
        <v>2828</v>
      </c>
      <c r="R836">
        <v>18</v>
      </c>
      <c r="S836" t="str">
        <f t="shared" si="82"/>
        <v xml:space="preserve">February </v>
      </c>
      <c r="T836" s="12" t="str">
        <f t="shared" si="83"/>
        <v xml:space="preserve"> 2000</v>
      </c>
      <c r="U836" s="8" t="str" cm="1">
        <f t="array" ref="U836">_xlfn.IFS(Q836&lt;1970,"Old is Gold",Q836&lt;=1980,"80's Movies",Q836&lt;=2000,"90's Movies",Q836&lt;=2020,"Mid Rang",Q836&gt;2020,"Latest")</f>
        <v>Latest</v>
      </c>
      <c r="V836" t="s">
        <v>2829</v>
      </c>
    </row>
    <row r="837" spans="1:22" x14ac:dyDescent="0.3">
      <c r="A837" t="s">
        <v>2830</v>
      </c>
      <c r="B837" t="s">
        <v>2831</v>
      </c>
      <c r="C837" t="s">
        <v>2831</v>
      </c>
      <c r="D837" s="6">
        <v>117</v>
      </c>
      <c r="E837" s="6" t="str">
        <f t="shared" si="78"/>
        <v>Medium</v>
      </c>
      <c r="F837" s="4">
        <f t="shared" si="79"/>
        <v>1.95</v>
      </c>
      <c r="G837" s="8" t="s">
        <v>7406</v>
      </c>
      <c r="H837" t="s">
        <v>10891</v>
      </c>
      <c r="I837" t="s">
        <v>190</v>
      </c>
      <c r="J837">
        <v>7.2</v>
      </c>
      <c r="K837" t="str">
        <f t="shared" si="80"/>
        <v>Good</v>
      </c>
      <c r="L837" s="10">
        <v>90696</v>
      </c>
      <c r="M837" s="10">
        <v>31000000</v>
      </c>
      <c r="N837" s="10">
        <v>41067311</v>
      </c>
      <c r="O837" s="6">
        <f t="shared" si="81"/>
        <v>10067311</v>
      </c>
      <c r="P837" s="10" t="str" cm="1">
        <f t="array" ref="P837">_xlfn.IFS(O837&lt;=0,"Flop",O837&lt;10000000,"Hit",O837&lt;=100000000,"Superhit",O837&gt;100000000,"Blockbuster")</f>
        <v>Superhit</v>
      </c>
      <c r="Q837" t="s">
        <v>2832</v>
      </c>
      <c r="R837">
        <v>19</v>
      </c>
      <c r="S837" t="str">
        <f t="shared" si="82"/>
        <v xml:space="preserve">March </v>
      </c>
      <c r="T837" s="12" t="str">
        <f t="shared" si="83"/>
        <v xml:space="preserve"> 1999</v>
      </c>
      <c r="U837" s="8" t="str" cm="1">
        <f t="array" ref="U837">_xlfn.IFS(Q837&lt;1970,"Old is Gold",Q837&lt;=1980,"80's Movies",Q837&lt;=2000,"90's Movies",Q837&lt;=2020,"Mid Rang",Q837&gt;2020,"Latest")</f>
        <v>Latest</v>
      </c>
      <c r="V837" t="s">
        <v>2833</v>
      </c>
    </row>
    <row r="838" spans="1:22" x14ac:dyDescent="0.3">
      <c r="A838" t="s">
        <v>2834</v>
      </c>
      <c r="B838" t="s">
        <v>2835</v>
      </c>
      <c r="C838" t="s">
        <v>2835</v>
      </c>
      <c r="D838" s="6">
        <v>113</v>
      </c>
      <c r="E838" s="6" t="str">
        <f t="shared" si="78"/>
        <v>Medium</v>
      </c>
      <c r="F838" s="4">
        <f t="shared" si="79"/>
        <v>1.8833333333333333</v>
      </c>
      <c r="G838" s="8" t="s">
        <v>7406</v>
      </c>
      <c r="H838" t="s">
        <v>10891</v>
      </c>
      <c r="I838" t="s">
        <v>10886</v>
      </c>
      <c r="J838">
        <v>6.3</v>
      </c>
      <c r="K838" t="str">
        <f t="shared" si="80"/>
        <v>Average</v>
      </c>
      <c r="L838" s="10">
        <v>122139</v>
      </c>
      <c r="M838" s="10">
        <v>66000000</v>
      </c>
      <c r="N838" s="10">
        <v>212404396</v>
      </c>
      <c r="O838" s="6">
        <f t="shared" si="81"/>
        <v>146404396</v>
      </c>
      <c r="P838" s="10" t="str" cm="1">
        <f t="array" ref="P838">_xlfn.IFS(O838&lt;=0,"Flop",O838&lt;10000000,"Hit",O838&lt;=100000000,"Superhit",O838&gt;100000000,"Blockbuster")</f>
        <v>Blockbuster</v>
      </c>
      <c r="Q838">
        <v>1999</v>
      </c>
      <c r="S838" t="e">
        <f t="shared" si="82"/>
        <v>#VALUE!</v>
      </c>
      <c r="T838" s="12" t="str">
        <f t="shared" si="83"/>
        <v>1999</v>
      </c>
      <c r="U838" s="8" t="str" cm="1">
        <f t="array" ref="U838">_xlfn.IFS(Q838&lt;1970,"Old is Gold",Q838&lt;=1980,"80's Movies",Q838&lt;=2000,"90's Movies",Q838&lt;=2020,"Mid Rang",Q838&gt;2020,"Latest")</f>
        <v>90's Movies</v>
      </c>
      <c r="V838" t="s">
        <v>1923</v>
      </c>
    </row>
    <row r="839" spans="1:22" x14ac:dyDescent="0.3">
      <c r="A839" t="s">
        <v>2836</v>
      </c>
      <c r="B839" t="s">
        <v>2837</v>
      </c>
      <c r="C839" t="s">
        <v>2837</v>
      </c>
      <c r="D839" s="6">
        <v>139</v>
      </c>
      <c r="E839" s="6" t="str">
        <f t="shared" si="78"/>
        <v>Long</v>
      </c>
      <c r="F839" s="4">
        <f t="shared" si="79"/>
        <v>2.3166666666666669</v>
      </c>
      <c r="G839" s="8" t="s">
        <v>190</v>
      </c>
      <c r="H839" t="s">
        <v>10899</v>
      </c>
      <c r="I839" t="s">
        <v>10899</v>
      </c>
      <c r="J839">
        <v>8.8000000000000007</v>
      </c>
      <c r="K839" t="str">
        <f t="shared" si="80"/>
        <v>Excellent</v>
      </c>
      <c r="L839" s="10">
        <v>2252204</v>
      </c>
      <c r="M839" s="10">
        <v>63000000</v>
      </c>
      <c r="N839" s="10">
        <v>101209702</v>
      </c>
      <c r="O839" s="6">
        <f t="shared" si="81"/>
        <v>38209702</v>
      </c>
      <c r="P839" s="10" t="str" cm="1">
        <f t="array" ref="P839">_xlfn.IFS(O839&lt;=0,"Flop",O839&lt;10000000,"Hit",O839&lt;=100000000,"Superhit",O839&gt;100000000,"Blockbuster")</f>
        <v>Superhit</v>
      </c>
      <c r="Q839" t="s">
        <v>2838</v>
      </c>
      <c r="R839">
        <v>10</v>
      </c>
      <c r="S839" t="str">
        <f t="shared" si="82"/>
        <v xml:space="preserve">September </v>
      </c>
      <c r="T839" s="12" t="str">
        <f t="shared" si="83"/>
        <v xml:space="preserve"> 1999</v>
      </c>
      <c r="U839" s="8" t="str" cm="1">
        <f t="array" ref="U839">_xlfn.IFS(Q839&lt;1970,"Old is Gold",Q839&lt;=1980,"80's Movies",Q839&lt;=2000,"90's Movies",Q839&lt;=2020,"Mid Rang",Q839&gt;2020,"Latest")</f>
        <v>Latest</v>
      </c>
      <c r="V839" t="s">
        <v>1449</v>
      </c>
    </row>
    <row r="840" spans="1:22" x14ac:dyDescent="0.3">
      <c r="A840" t="s">
        <v>2839</v>
      </c>
      <c r="B840" t="s">
        <v>2840</v>
      </c>
      <c r="C840" t="s">
        <v>2840</v>
      </c>
      <c r="D840" s="6">
        <v>123</v>
      </c>
      <c r="E840" s="6" t="str">
        <f t="shared" si="78"/>
        <v>Long</v>
      </c>
      <c r="F840" s="4">
        <f t="shared" si="79"/>
        <v>2.0499999999999998</v>
      </c>
      <c r="G840" s="8" t="s">
        <v>172</v>
      </c>
      <c r="H840" t="s">
        <v>190</v>
      </c>
      <c r="I840" t="s">
        <v>10896</v>
      </c>
      <c r="J840">
        <v>7.1</v>
      </c>
      <c r="K840" t="str">
        <f t="shared" si="80"/>
        <v>Good</v>
      </c>
      <c r="L840" s="10">
        <v>231620</v>
      </c>
      <c r="M840" s="10">
        <v>25000000</v>
      </c>
      <c r="N840" s="10">
        <v>289317794</v>
      </c>
      <c r="O840" s="6">
        <f t="shared" si="81"/>
        <v>264317794</v>
      </c>
      <c r="P840" s="10" t="str" cm="1">
        <f t="array" ref="P840">_xlfn.IFS(O840&lt;=0,"Flop",O840&lt;10000000,"Hit",O840&lt;=100000000,"Superhit",O840&gt;100000000,"Blockbuster")</f>
        <v>Blockbuster</v>
      </c>
      <c r="Q840" t="s">
        <v>2841</v>
      </c>
      <c r="R840">
        <v>3</v>
      </c>
      <c r="S840" t="str">
        <f t="shared" si="82"/>
        <v xml:space="preserve">December </v>
      </c>
      <c r="T840" s="12" t="str">
        <f t="shared" si="83"/>
        <v xml:space="preserve"> 1998</v>
      </c>
      <c r="U840" s="8" t="str" cm="1">
        <f t="array" ref="U840">_xlfn.IFS(Q840&lt;1970,"Old is Gold",Q840&lt;=1980,"80's Movies",Q840&lt;=2000,"90's Movies",Q840&lt;=2020,"Mid Rang",Q840&gt;2020,"Latest")</f>
        <v>Latest</v>
      </c>
      <c r="V840" t="s">
        <v>2842</v>
      </c>
    </row>
    <row r="841" spans="1:22" x14ac:dyDescent="0.3">
      <c r="A841" t="s">
        <v>2843</v>
      </c>
      <c r="B841" t="s">
        <v>2844</v>
      </c>
      <c r="C841" t="s">
        <v>2844</v>
      </c>
      <c r="D841" s="6">
        <v>109</v>
      </c>
      <c r="E841" s="6" t="str">
        <f t="shared" si="78"/>
        <v>Medium</v>
      </c>
      <c r="F841" s="4">
        <f t="shared" si="79"/>
        <v>1.8166666666666667</v>
      </c>
      <c r="G841" s="8" t="s">
        <v>190</v>
      </c>
      <c r="H841" t="s">
        <v>10890</v>
      </c>
      <c r="I841" t="s">
        <v>5170</v>
      </c>
      <c r="J841">
        <v>5.4</v>
      </c>
      <c r="K841" t="str">
        <f t="shared" si="80"/>
        <v>Poor</v>
      </c>
      <c r="L841" s="10">
        <v>56968</v>
      </c>
      <c r="M841" s="10">
        <v>75000000</v>
      </c>
      <c r="N841" s="10">
        <v>19598588</v>
      </c>
      <c r="O841" s="6">
        <f t="shared" si="81"/>
        <v>-55401412</v>
      </c>
      <c r="P841" s="10" t="str" cm="1">
        <f t="array" ref="P841">_xlfn.IFS(O841&lt;=0,"Flop",O841&lt;10000000,"Hit",O841&lt;=100000000,"Superhit",O841&gt;100000000,"Blockbuster")</f>
        <v>Flop</v>
      </c>
      <c r="Q841" t="s">
        <v>2845</v>
      </c>
      <c r="R841">
        <v>27</v>
      </c>
      <c r="S841" t="str">
        <f t="shared" si="82"/>
        <v xml:space="preserve">August </v>
      </c>
      <c r="T841" s="12" t="str">
        <f t="shared" si="83"/>
        <v xml:space="preserve"> 1999</v>
      </c>
      <c r="U841" s="8" t="str" cm="1">
        <f t="array" ref="U841">_xlfn.IFS(Q841&lt;1970,"Old is Gold",Q841&lt;=1980,"80's Movies",Q841&lt;=2000,"90's Movies",Q841&lt;=2020,"Mid Rang",Q841&gt;2020,"Latest")</f>
        <v>Latest</v>
      </c>
      <c r="V841" t="s">
        <v>2846</v>
      </c>
    </row>
    <row r="842" spans="1:22" x14ac:dyDescent="0.3">
      <c r="A842" t="s">
        <v>2847</v>
      </c>
      <c r="B842" t="s">
        <v>2848</v>
      </c>
      <c r="C842" t="s">
        <v>2848</v>
      </c>
      <c r="D842" s="6">
        <v>100</v>
      </c>
      <c r="E842" s="6" t="str">
        <f t="shared" si="78"/>
        <v>Medium</v>
      </c>
      <c r="F842" s="4">
        <f t="shared" si="79"/>
        <v>1.6666666666666667</v>
      </c>
      <c r="G842" s="8" t="s">
        <v>172</v>
      </c>
      <c r="H842" t="s">
        <v>10891</v>
      </c>
      <c r="I842" t="s">
        <v>10886</v>
      </c>
      <c r="J842">
        <v>6.3</v>
      </c>
      <c r="K842" t="str">
        <f t="shared" si="80"/>
        <v>Average</v>
      </c>
      <c r="L842" s="10">
        <v>100633</v>
      </c>
      <c r="M842" s="10">
        <v>60000000</v>
      </c>
      <c r="N842" s="10">
        <v>120801243</v>
      </c>
      <c r="O842" s="6">
        <f t="shared" si="81"/>
        <v>60801243</v>
      </c>
      <c r="P842" s="10" t="str" cm="1">
        <f t="array" ref="P842">_xlfn.IFS(O842&lt;=0,"Flop",O842&lt;10000000,"Hit",O842&lt;=100000000,"Superhit",O842&gt;100000000,"Blockbuster")</f>
        <v>Superhit</v>
      </c>
      <c r="Q842" t="s">
        <v>2849</v>
      </c>
      <c r="R842">
        <v>2</v>
      </c>
      <c r="S842" t="str">
        <f t="shared" si="82"/>
        <v xml:space="preserve">September </v>
      </c>
      <c r="T842" s="12" t="str">
        <f t="shared" si="83"/>
        <v xml:space="preserve"> 2003</v>
      </c>
      <c r="U842" s="8" t="str" cm="1">
        <f t="array" ref="U842">_xlfn.IFS(Q842&lt;1970,"Old is Gold",Q842&lt;=1980,"80's Movies",Q842&lt;=2000,"90's Movies",Q842&lt;=2020,"Mid Rang",Q842&gt;2020,"Latest")</f>
        <v>Latest</v>
      </c>
      <c r="V842" t="s">
        <v>603</v>
      </c>
    </row>
    <row r="843" spans="1:22" x14ac:dyDescent="0.3">
      <c r="A843" t="s">
        <v>2850</v>
      </c>
      <c r="B843" t="s">
        <v>2851</v>
      </c>
      <c r="C843" t="s">
        <v>2851</v>
      </c>
      <c r="D843" s="6">
        <v>84</v>
      </c>
      <c r="E843" s="6" t="str">
        <f t="shared" si="78"/>
        <v>Short</v>
      </c>
      <c r="F843" s="4">
        <f t="shared" si="79"/>
        <v>1.4</v>
      </c>
      <c r="G843" s="8" t="s">
        <v>190</v>
      </c>
      <c r="H843" t="s">
        <v>105</v>
      </c>
      <c r="I843" t="s">
        <v>10895</v>
      </c>
      <c r="J843">
        <v>7.3</v>
      </c>
      <c r="K843" t="str">
        <f t="shared" si="80"/>
        <v>Good</v>
      </c>
      <c r="L843" s="10">
        <v>184638</v>
      </c>
      <c r="M843" s="10">
        <v>60000</v>
      </c>
      <c r="N843" s="10">
        <v>3221152</v>
      </c>
      <c r="O843" s="6">
        <f t="shared" si="81"/>
        <v>3161152</v>
      </c>
      <c r="P843" s="10" t="str" cm="1">
        <f t="array" ref="P843">_xlfn.IFS(O843&lt;=0,"Flop",O843&lt;10000000,"Hit",O843&lt;=100000000,"Superhit",O843&gt;100000000,"Blockbuster")</f>
        <v>Hit</v>
      </c>
      <c r="Q843" t="s">
        <v>2852</v>
      </c>
      <c r="R843">
        <v>19</v>
      </c>
      <c r="S843" t="str">
        <f t="shared" si="82"/>
        <v xml:space="preserve">January </v>
      </c>
      <c r="T843" s="12" t="str">
        <f t="shared" si="83"/>
        <v xml:space="preserve"> 1998</v>
      </c>
      <c r="U843" s="8" t="str" cm="1">
        <f t="array" ref="U843">_xlfn.IFS(Q843&lt;1970,"Old is Gold",Q843&lt;=1980,"80's Movies",Q843&lt;=2000,"90's Movies",Q843&lt;=2020,"Mid Rang",Q843&gt;2020,"Latest")</f>
        <v>Latest</v>
      </c>
      <c r="V843" t="s">
        <v>2853</v>
      </c>
    </row>
    <row r="844" spans="1:22" x14ac:dyDescent="0.3">
      <c r="A844" t="s">
        <v>2854</v>
      </c>
      <c r="B844" t="s">
        <v>2855</v>
      </c>
      <c r="C844" t="s">
        <v>2855</v>
      </c>
      <c r="D844" s="6">
        <v>89</v>
      </c>
      <c r="E844" s="6" t="str">
        <f t="shared" si="78"/>
        <v>Short</v>
      </c>
      <c r="F844" s="4">
        <f t="shared" si="79"/>
        <v>1.4833333333333334</v>
      </c>
      <c r="G844" s="8" t="s">
        <v>10887</v>
      </c>
      <c r="H844" t="s">
        <v>10888</v>
      </c>
      <c r="I844" t="s">
        <v>172</v>
      </c>
      <c r="J844">
        <v>6.9</v>
      </c>
      <c r="K844" t="str">
        <f t="shared" si="80"/>
        <v>Average</v>
      </c>
      <c r="L844" s="10">
        <v>104727</v>
      </c>
      <c r="M844" s="10">
        <v>95000000</v>
      </c>
      <c r="N844" s="10">
        <v>76432727</v>
      </c>
      <c r="O844" s="6">
        <f t="shared" si="81"/>
        <v>-18567273</v>
      </c>
      <c r="P844" s="10" t="str" cm="1">
        <f t="array" ref="P844">_xlfn.IFS(O844&lt;=0,"Flop",O844&lt;10000000,"Hit",O844&lt;=100000000,"Superhit",O844&gt;100000000,"Blockbuster")</f>
        <v>Flop</v>
      </c>
      <c r="Q844" t="s">
        <v>2856</v>
      </c>
      <c r="R844">
        <v>31</v>
      </c>
      <c r="S844" t="str">
        <f t="shared" si="82"/>
        <v xml:space="preserve">March </v>
      </c>
      <c r="T844" s="12" t="str">
        <f t="shared" si="83"/>
        <v xml:space="preserve"> 2000</v>
      </c>
      <c r="U844" s="8" t="str" cm="1">
        <f t="array" ref="U844">_xlfn.IFS(Q844&lt;1970,"Old is Gold",Q844&lt;=1980,"80's Movies",Q844&lt;=2000,"90's Movies",Q844&lt;=2020,"Mid Rang",Q844&gt;2020,"Latest")</f>
        <v>Latest</v>
      </c>
      <c r="V844" t="s">
        <v>2857</v>
      </c>
    </row>
    <row r="845" spans="1:22" x14ac:dyDescent="0.3">
      <c r="A845" t="s">
        <v>2858</v>
      </c>
      <c r="B845" t="s">
        <v>2859</v>
      </c>
      <c r="C845" t="s">
        <v>2859</v>
      </c>
      <c r="D845" s="6">
        <v>97</v>
      </c>
      <c r="E845" s="6" t="str">
        <f t="shared" si="78"/>
        <v>Medium</v>
      </c>
      <c r="F845" s="4">
        <f t="shared" si="79"/>
        <v>1.6166666666666667</v>
      </c>
      <c r="G845" s="8" t="s">
        <v>190</v>
      </c>
      <c r="H845" t="s">
        <v>10886</v>
      </c>
      <c r="I845" t="s">
        <v>10899</v>
      </c>
      <c r="J845">
        <v>6.8</v>
      </c>
      <c r="K845" t="str">
        <f t="shared" si="80"/>
        <v>Average</v>
      </c>
      <c r="L845" s="10">
        <v>200891</v>
      </c>
      <c r="M845" s="10">
        <v>10500000</v>
      </c>
      <c r="N845" s="10">
        <v>76347426</v>
      </c>
      <c r="O845" s="6">
        <f t="shared" si="81"/>
        <v>65847426</v>
      </c>
      <c r="P845" s="10" t="str" cm="1">
        <f t="array" ref="P845">_xlfn.IFS(O845&lt;=0,"Flop",O845&lt;10000000,"Hit",O845&lt;=100000000,"Superhit",O845&gt;100000000,"Blockbuster")</f>
        <v>Superhit</v>
      </c>
      <c r="Q845">
        <v>1999</v>
      </c>
      <c r="S845" t="e">
        <f t="shared" si="82"/>
        <v>#VALUE!</v>
      </c>
      <c r="T845" s="12" t="str">
        <f t="shared" si="83"/>
        <v>1999</v>
      </c>
      <c r="U845" s="8" t="str" cm="1">
        <f t="array" ref="U845">_xlfn.IFS(Q845&lt;1970,"Old is Gold",Q845&lt;=1980,"80's Movies",Q845&lt;=2000,"90's Movies",Q845&lt;=2020,"Mid Rang",Q845&gt;2020,"Latest")</f>
        <v>90's Movies</v>
      </c>
      <c r="V845" t="s">
        <v>2860</v>
      </c>
    </row>
    <row r="846" spans="1:22" x14ac:dyDescent="0.3">
      <c r="A846" t="s">
        <v>2861</v>
      </c>
      <c r="B846" t="s">
        <v>2862</v>
      </c>
      <c r="C846" t="s">
        <v>2862</v>
      </c>
      <c r="D846" s="6">
        <v>102</v>
      </c>
      <c r="E846" s="6" t="str">
        <f t="shared" si="78"/>
        <v>Medium</v>
      </c>
      <c r="F846" s="4">
        <f t="shared" si="79"/>
        <v>1.7</v>
      </c>
      <c r="G846" s="8" t="s">
        <v>172</v>
      </c>
      <c r="H846" t="s">
        <v>10891</v>
      </c>
      <c r="I846" t="s">
        <v>10899</v>
      </c>
      <c r="J846">
        <v>7.2</v>
      </c>
      <c r="K846" t="str">
        <f t="shared" si="80"/>
        <v>Good</v>
      </c>
      <c r="L846" s="10">
        <v>73919</v>
      </c>
      <c r="M846" s="10">
        <v>20000000</v>
      </c>
      <c r="N846" s="10">
        <v>28451622</v>
      </c>
      <c r="O846" s="6">
        <f t="shared" si="81"/>
        <v>8451622</v>
      </c>
      <c r="P846" s="10" t="str" cm="1">
        <f t="array" ref="P846">_xlfn.IFS(O846&lt;=0,"Flop",O846&lt;10000000,"Hit",O846&lt;=100000000,"Superhit",O846&gt;100000000,"Blockbuster")</f>
        <v>Hit</v>
      </c>
      <c r="Q846" t="s">
        <v>2863</v>
      </c>
      <c r="R846">
        <v>20</v>
      </c>
      <c r="S846" t="str">
        <f t="shared" si="82"/>
        <v xml:space="preserve">February </v>
      </c>
      <c r="T846" s="12" t="str">
        <f t="shared" si="83"/>
        <v xml:space="preserve"> 1999</v>
      </c>
      <c r="U846" s="8" t="str" cm="1">
        <f t="array" ref="U846">_xlfn.IFS(Q846&lt;1970,"Old is Gold",Q846&lt;=1980,"80's Movies",Q846&lt;=2000,"90's Movies",Q846&lt;=2020,"Mid Rang",Q846&gt;2020,"Latest")</f>
        <v>Latest</v>
      </c>
      <c r="V846" t="s">
        <v>2217</v>
      </c>
    </row>
    <row r="847" spans="1:22" x14ac:dyDescent="0.3">
      <c r="A847" t="s">
        <v>2864</v>
      </c>
      <c r="B847" t="s">
        <v>2865</v>
      </c>
      <c r="C847" t="s">
        <v>2865</v>
      </c>
      <c r="D847" s="6">
        <v>82</v>
      </c>
      <c r="E847" s="6" t="str">
        <f t="shared" si="78"/>
        <v>Short</v>
      </c>
      <c r="F847" s="4">
        <f t="shared" si="79"/>
        <v>1.3666666666666667</v>
      </c>
      <c r="G847" s="8" t="s">
        <v>7406</v>
      </c>
      <c r="H847" t="s">
        <v>172</v>
      </c>
      <c r="I847" t="s">
        <v>105</v>
      </c>
      <c r="J847">
        <v>5.8</v>
      </c>
      <c r="K847" t="str">
        <f t="shared" si="80"/>
        <v>Poor</v>
      </c>
      <c r="L847" s="10">
        <v>64477</v>
      </c>
      <c r="M847" s="10">
        <v>35000000</v>
      </c>
      <c r="N847" s="10">
        <v>56870414</v>
      </c>
      <c r="O847" s="6">
        <f t="shared" si="81"/>
        <v>21870414</v>
      </c>
      <c r="P847" s="10" t="str" cm="1">
        <f t="array" ref="P847">_xlfn.IFS(O847&lt;=0,"Flop",O847&lt;10000000,"Hit",O847&lt;=100000000,"Superhit",O847&gt;100000000,"Blockbuster")</f>
        <v>Superhit</v>
      </c>
      <c r="Q847" t="s">
        <v>2866</v>
      </c>
      <c r="R847">
        <v>15</v>
      </c>
      <c r="S847" t="str">
        <f t="shared" si="82"/>
        <v xml:space="preserve">July </v>
      </c>
      <c r="T847" s="12" t="str">
        <f t="shared" si="83"/>
        <v xml:space="preserve"> 1999</v>
      </c>
      <c r="U847" s="8" t="str" cm="1">
        <f t="array" ref="U847">_xlfn.IFS(Q847&lt;1970,"Old is Gold",Q847&lt;=1980,"80's Movies",Q847&lt;=2000,"90's Movies",Q847&lt;=2020,"Mid Rang",Q847&gt;2020,"Latest")</f>
        <v>Latest</v>
      </c>
      <c r="V847" t="s">
        <v>438</v>
      </c>
    </row>
    <row r="848" spans="1:22" x14ac:dyDescent="0.3">
      <c r="A848" t="s">
        <v>2867</v>
      </c>
      <c r="B848" t="s">
        <v>2868</v>
      </c>
      <c r="C848" t="s">
        <v>2868</v>
      </c>
      <c r="D848" s="6">
        <v>122</v>
      </c>
      <c r="E848" s="6" t="str">
        <f t="shared" si="78"/>
        <v>Long</v>
      </c>
      <c r="F848" s="4">
        <f t="shared" si="79"/>
        <v>2.0333333333333332</v>
      </c>
      <c r="G848" s="8" t="s">
        <v>10891</v>
      </c>
      <c r="H848" t="s">
        <v>190</v>
      </c>
      <c r="I848" t="s">
        <v>5170</v>
      </c>
      <c r="J848">
        <v>7.7</v>
      </c>
      <c r="K848" t="str">
        <f t="shared" si="80"/>
        <v>Good</v>
      </c>
      <c r="L848" s="10">
        <v>461237</v>
      </c>
      <c r="M848" s="10">
        <v>45000000</v>
      </c>
      <c r="N848" s="10">
        <v>104876233</v>
      </c>
      <c r="O848" s="6">
        <f t="shared" si="81"/>
        <v>59876233</v>
      </c>
      <c r="P848" s="10" t="str" cm="1">
        <f t="array" ref="P848">_xlfn.IFS(O848&lt;=0,"Flop",O848&lt;10000000,"Hit",O848&lt;=100000000,"Superhit",O848&gt;100000000,"Blockbuster")</f>
        <v>Superhit</v>
      </c>
      <c r="Q848" t="s">
        <v>2869</v>
      </c>
      <c r="R848">
        <v>2</v>
      </c>
      <c r="S848" t="str">
        <f t="shared" si="82"/>
        <v xml:space="preserve">September </v>
      </c>
      <c r="T848" s="12" t="str">
        <f t="shared" si="83"/>
        <v xml:space="preserve"> 2001</v>
      </c>
      <c r="U848" s="8" t="str" cm="1">
        <f t="array" ref="U848">_xlfn.IFS(Q848&lt;1970,"Old is Gold",Q848&lt;=1980,"80's Movies",Q848&lt;=2000,"90's Movies",Q848&lt;=2020,"Mid Rang",Q848&gt;2020,"Latest")</f>
        <v>Latest</v>
      </c>
      <c r="V848" t="s">
        <v>2870</v>
      </c>
    </row>
    <row r="849" spans="1:22" x14ac:dyDescent="0.3">
      <c r="A849" t="s">
        <v>2871</v>
      </c>
      <c r="B849" t="s">
        <v>2872</v>
      </c>
      <c r="C849" t="s">
        <v>2872</v>
      </c>
      <c r="D849" s="6">
        <v>100</v>
      </c>
      <c r="E849" s="6" t="str">
        <f t="shared" si="78"/>
        <v>Medium</v>
      </c>
      <c r="F849" s="4">
        <f t="shared" si="79"/>
        <v>1.6666666666666667</v>
      </c>
      <c r="G849" s="8" t="s">
        <v>10895</v>
      </c>
      <c r="H849" t="s">
        <v>10890</v>
      </c>
      <c r="I849" t="s">
        <v>5170</v>
      </c>
      <c r="J849">
        <v>7</v>
      </c>
      <c r="K849" t="str">
        <f t="shared" si="80"/>
        <v>Good</v>
      </c>
      <c r="L849" s="10">
        <v>75833</v>
      </c>
      <c r="M849" s="10">
        <v>16000000</v>
      </c>
      <c r="N849" s="10">
        <v>18564088</v>
      </c>
      <c r="O849" s="6">
        <f t="shared" si="81"/>
        <v>2564088</v>
      </c>
      <c r="P849" s="10" t="str" cm="1">
        <f t="array" ref="P849">_xlfn.IFS(O849&lt;=0,"Flop",O849&lt;10000000,"Hit",O849&lt;=100000000,"Superhit",O849&gt;100000000,"Blockbuster")</f>
        <v>Hit</v>
      </c>
      <c r="Q849" t="s">
        <v>2519</v>
      </c>
      <c r="R849">
        <v>16</v>
      </c>
      <c r="S849" t="str">
        <f t="shared" si="82"/>
        <v xml:space="preserve">April </v>
      </c>
      <c r="T849" s="12" t="str">
        <f t="shared" si="83"/>
        <v xml:space="preserve"> 1999</v>
      </c>
      <c r="U849" s="8" t="str" cm="1">
        <f t="array" ref="U849">_xlfn.IFS(Q849&lt;1970,"Old is Gold",Q849&lt;=1980,"80's Movies",Q849&lt;=2000,"90's Movies",Q849&lt;=2020,"Mid Rang",Q849&gt;2020,"Latest")</f>
        <v>Latest</v>
      </c>
      <c r="V849" t="s">
        <v>2873</v>
      </c>
    </row>
    <row r="850" spans="1:22" x14ac:dyDescent="0.3">
      <c r="A850" t="s">
        <v>2874</v>
      </c>
      <c r="B850" t="s">
        <v>2875</v>
      </c>
      <c r="C850" t="s">
        <v>2875</v>
      </c>
      <c r="D850" s="6">
        <v>157</v>
      </c>
      <c r="E850" s="6" t="str">
        <f t="shared" si="78"/>
        <v>Long</v>
      </c>
      <c r="F850" s="4">
        <f t="shared" si="79"/>
        <v>2.6166666666666667</v>
      </c>
      <c r="G850" s="8" t="s">
        <v>10889</v>
      </c>
      <c r="H850" t="s">
        <v>190</v>
      </c>
      <c r="I850" t="s">
        <v>5170</v>
      </c>
      <c r="J850">
        <v>7.8</v>
      </c>
      <c r="K850" t="str">
        <f t="shared" si="80"/>
        <v>Good</v>
      </c>
      <c r="L850" s="10">
        <v>177538</v>
      </c>
      <c r="M850" s="10">
        <v>90000000</v>
      </c>
      <c r="N850" s="10">
        <v>60289912</v>
      </c>
      <c r="O850" s="6">
        <f t="shared" si="81"/>
        <v>-29710088</v>
      </c>
      <c r="P850" s="10" t="str" cm="1">
        <f t="array" ref="P850">_xlfn.IFS(O850&lt;=0,"Flop",O850&lt;10000000,"Hit",O850&lt;=100000000,"Superhit",O850&gt;100000000,"Blockbuster")</f>
        <v>Flop</v>
      </c>
      <c r="Q850" t="s">
        <v>2876</v>
      </c>
      <c r="R850">
        <v>28</v>
      </c>
      <c r="S850" t="str">
        <f t="shared" si="82"/>
        <v xml:space="preserve">October </v>
      </c>
      <c r="T850" s="12" t="str">
        <f t="shared" si="83"/>
        <v xml:space="preserve"> 1999</v>
      </c>
      <c r="U850" s="8" t="str" cm="1">
        <f t="array" ref="U850">_xlfn.IFS(Q850&lt;1970,"Old is Gold",Q850&lt;=1980,"80's Movies",Q850&lt;=2000,"90's Movies",Q850&lt;=2020,"Mid Rang",Q850&gt;2020,"Latest")</f>
        <v>Latest</v>
      </c>
      <c r="V850" t="s">
        <v>866</v>
      </c>
    </row>
    <row r="851" spans="1:22" x14ac:dyDescent="0.3">
      <c r="A851" t="s">
        <v>2877</v>
      </c>
      <c r="B851" t="s">
        <v>2878</v>
      </c>
      <c r="C851" t="s">
        <v>2878</v>
      </c>
      <c r="D851" s="6">
        <v>78</v>
      </c>
      <c r="E851" s="6" t="str">
        <f t="shared" si="78"/>
        <v>Short</v>
      </c>
      <c r="F851" s="4">
        <f t="shared" si="79"/>
        <v>1.3</v>
      </c>
      <c r="G851" s="8" t="s">
        <v>7406</v>
      </c>
      <c r="H851" t="s">
        <v>10887</v>
      </c>
      <c r="I851" t="s">
        <v>172</v>
      </c>
      <c r="J851">
        <v>4.2</v>
      </c>
      <c r="K851" t="str">
        <f t="shared" si="80"/>
        <v>Poor</v>
      </c>
      <c r="L851" s="10">
        <v>50210</v>
      </c>
      <c r="M851" s="10">
        <v>90000000</v>
      </c>
      <c r="N851" s="10">
        <v>134403112</v>
      </c>
      <c r="O851" s="6">
        <f t="shared" si="81"/>
        <v>44403112</v>
      </c>
      <c r="P851" s="10" t="str" cm="1">
        <f t="array" ref="P851">_xlfn.IFS(O851&lt;=0,"Flop",O851&lt;10000000,"Hit",O851&lt;=100000000,"Superhit",O851&gt;100000000,"Blockbuster")</f>
        <v>Superhit</v>
      </c>
      <c r="Q851" t="s">
        <v>2879</v>
      </c>
      <c r="R851">
        <v>18</v>
      </c>
      <c r="S851" t="str">
        <f t="shared" si="82"/>
        <v xml:space="preserve">July </v>
      </c>
      <c r="T851" s="12" t="str">
        <f t="shared" si="83"/>
        <v xml:space="preserve"> 1999</v>
      </c>
      <c r="U851" s="8" t="str" cm="1">
        <f t="array" ref="U851">_xlfn.IFS(Q851&lt;1970,"Old is Gold",Q851&lt;=1980,"80's Movies",Q851&lt;=2000,"90's Movies",Q851&lt;=2020,"Mid Rang",Q851&gt;2020,"Latest")</f>
        <v>Latest</v>
      </c>
      <c r="V851" t="s">
        <v>2880</v>
      </c>
    </row>
    <row r="852" spans="1:22" x14ac:dyDescent="0.3">
      <c r="A852" t="s">
        <v>2881</v>
      </c>
      <c r="B852" t="s">
        <v>2882</v>
      </c>
      <c r="C852" t="s">
        <v>2882</v>
      </c>
      <c r="D852" s="6">
        <v>116</v>
      </c>
      <c r="E852" s="6" t="str">
        <f t="shared" si="78"/>
        <v>Medium</v>
      </c>
      <c r="F852" s="4">
        <f t="shared" si="79"/>
        <v>1.9333333333333333</v>
      </c>
      <c r="G852" s="8" t="s">
        <v>7406</v>
      </c>
      <c r="H852" t="s">
        <v>5878</v>
      </c>
      <c r="I852" t="s">
        <v>10899</v>
      </c>
      <c r="J852">
        <v>6.6</v>
      </c>
      <c r="K852" t="str">
        <f t="shared" si="80"/>
        <v>Average</v>
      </c>
      <c r="L852" s="10">
        <v>85586</v>
      </c>
      <c r="M852" s="10">
        <v>62000000</v>
      </c>
      <c r="N852" s="10">
        <v>127666415</v>
      </c>
      <c r="O852" s="6">
        <f t="shared" si="81"/>
        <v>65666415</v>
      </c>
      <c r="P852" s="10" t="str" cm="1">
        <f t="array" ref="P852">_xlfn.IFS(O852&lt;=0,"Flop",O852&lt;10000000,"Hit",O852&lt;=100000000,"Superhit",O852&gt;100000000,"Blockbuster")</f>
        <v>Superhit</v>
      </c>
      <c r="Q852" t="s">
        <v>2883</v>
      </c>
      <c r="R852">
        <v>17</v>
      </c>
      <c r="S852" t="str">
        <f t="shared" si="82"/>
        <v xml:space="preserve">April </v>
      </c>
      <c r="T852" s="12" t="str">
        <f t="shared" si="83"/>
        <v xml:space="preserve"> 2000</v>
      </c>
      <c r="U852" s="8" t="str" cm="1">
        <f t="array" ref="U852">_xlfn.IFS(Q852&lt;1970,"Old is Gold",Q852&lt;=1980,"80's Movies",Q852&lt;=2000,"90's Movies",Q852&lt;=2020,"Mid Rang",Q852&gt;2020,"Latest")</f>
        <v>Latest</v>
      </c>
      <c r="V852" t="s">
        <v>2271</v>
      </c>
    </row>
    <row r="853" spans="1:22" x14ac:dyDescent="0.3">
      <c r="A853" t="s">
        <v>2884</v>
      </c>
      <c r="B853" t="s">
        <v>2885</v>
      </c>
      <c r="C853" t="s">
        <v>2885</v>
      </c>
      <c r="D853" s="6">
        <v>93</v>
      </c>
      <c r="E853" s="6" t="str">
        <f t="shared" si="78"/>
        <v>Medium</v>
      </c>
      <c r="F853" s="4">
        <f t="shared" si="79"/>
        <v>1.55</v>
      </c>
      <c r="G853" s="8" t="s">
        <v>172</v>
      </c>
      <c r="H853" t="s">
        <v>190</v>
      </c>
      <c r="I853" t="s">
        <v>10899</v>
      </c>
      <c r="J853">
        <v>6.4</v>
      </c>
      <c r="K853" t="str">
        <f t="shared" si="80"/>
        <v>Average</v>
      </c>
      <c r="L853" s="10">
        <v>229436</v>
      </c>
      <c r="M853" s="10">
        <v>34200000</v>
      </c>
      <c r="N853" s="10">
        <v>234801895</v>
      </c>
      <c r="O853" s="6">
        <f t="shared" si="81"/>
        <v>200601895</v>
      </c>
      <c r="P853" s="10" t="str" cm="1">
        <f t="array" ref="P853">_xlfn.IFS(O853&lt;=0,"Flop",O853&lt;10000000,"Hit",O853&lt;=100000000,"Superhit",O853&gt;100000000,"Blockbuster")</f>
        <v>Blockbuster</v>
      </c>
      <c r="Q853" s="1">
        <v>36312</v>
      </c>
      <c r="R853" s="1"/>
      <c r="S853" t="e">
        <f t="shared" si="82"/>
        <v>#VALUE!</v>
      </c>
      <c r="T853" s="12" t="str">
        <f t="shared" si="83"/>
        <v>36312</v>
      </c>
      <c r="U853" s="8" t="str" cm="1">
        <f t="array" ref="U853">_xlfn.IFS(Q853&lt;1970,"Old is Gold",Q853&lt;=1980,"80's Movies",Q853&lt;=2000,"90's Movies",Q853&lt;=2020,"Mid Rang",Q853&gt;2020,"Latest")</f>
        <v>Latest</v>
      </c>
      <c r="V853" t="s">
        <v>2132</v>
      </c>
    </row>
    <row r="854" spans="1:22" x14ac:dyDescent="0.3">
      <c r="A854" t="s">
        <v>2886</v>
      </c>
      <c r="B854" t="s">
        <v>2887</v>
      </c>
      <c r="C854" t="s">
        <v>2887</v>
      </c>
      <c r="D854" s="6">
        <v>133</v>
      </c>
      <c r="E854" s="6" t="str">
        <f t="shared" si="78"/>
        <v>Long</v>
      </c>
      <c r="F854" s="4">
        <f t="shared" si="79"/>
        <v>2.2166666666666668</v>
      </c>
      <c r="G854" s="8" t="s">
        <v>10895</v>
      </c>
      <c r="H854" t="s">
        <v>5170</v>
      </c>
      <c r="I854" t="s">
        <v>10899</v>
      </c>
      <c r="J854">
        <v>6.7</v>
      </c>
      <c r="K854" t="str">
        <f t="shared" si="80"/>
        <v>Average</v>
      </c>
      <c r="L854" s="10">
        <v>193662</v>
      </c>
      <c r="M854" s="10">
        <v>38000000</v>
      </c>
      <c r="N854" s="10">
        <v>58401898</v>
      </c>
      <c r="O854" s="6">
        <f t="shared" si="81"/>
        <v>20401898</v>
      </c>
      <c r="P854" s="10" t="str" cm="1">
        <f t="array" ref="P854">_xlfn.IFS(O854&lt;=0,"Flop",O854&lt;10000000,"Hit",O854&lt;=100000000,"Superhit",O854&gt;100000000,"Blockbuster")</f>
        <v>Superhit</v>
      </c>
      <c r="Q854" t="s">
        <v>2888</v>
      </c>
      <c r="R854">
        <v>25</v>
      </c>
      <c r="S854" t="str">
        <f t="shared" si="82"/>
        <v xml:space="preserve">August </v>
      </c>
      <c r="T854" s="12" t="str">
        <f t="shared" si="83"/>
        <v xml:space="preserve"> 1999</v>
      </c>
      <c r="U854" s="8" t="str" cm="1">
        <f t="array" ref="U854">_xlfn.IFS(Q854&lt;1970,"Old is Gold",Q854&lt;=1980,"80's Movies",Q854&lt;=2000,"90's Movies",Q854&lt;=2020,"Mid Rang",Q854&gt;2020,"Latest")</f>
        <v>Latest</v>
      </c>
      <c r="V854" t="s">
        <v>156</v>
      </c>
    </row>
    <row r="855" spans="1:22" x14ac:dyDescent="0.3">
      <c r="A855" t="s">
        <v>2889</v>
      </c>
      <c r="B855" t="s">
        <v>2890</v>
      </c>
      <c r="C855" t="s">
        <v>2890</v>
      </c>
      <c r="D855" s="6">
        <v>128</v>
      </c>
      <c r="E855" s="6" t="str">
        <f t="shared" si="78"/>
        <v>Long</v>
      </c>
      <c r="F855" s="4">
        <f t="shared" si="79"/>
        <v>2.1333333333333333</v>
      </c>
      <c r="G855" s="8" t="s">
        <v>7406</v>
      </c>
      <c r="H855" t="s">
        <v>10887</v>
      </c>
      <c r="I855" t="s">
        <v>5170</v>
      </c>
      <c r="J855">
        <v>6.4</v>
      </c>
      <c r="K855" t="str">
        <f t="shared" si="80"/>
        <v>Average</v>
      </c>
      <c r="L855" s="10">
        <v>207354</v>
      </c>
      <c r="M855" s="10">
        <v>135000000</v>
      </c>
      <c r="N855" s="10">
        <v>361832400</v>
      </c>
      <c r="O855" s="6">
        <f t="shared" si="81"/>
        <v>226832400</v>
      </c>
      <c r="P855" s="10" t="str" cm="1">
        <f t="array" ref="P855">_xlfn.IFS(O855&lt;=0,"Flop",O855&lt;10000000,"Hit",O855&lt;=100000000,"Superhit",O855&gt;100000000,"Blockbuster")</f>
        <v>Blockbuster</v>
      </c>
      <c r="Q855" t="s">
        <v>2891</v>
      </c>
      <c r="R855">
        <v>8</v>
      </c>
      <c r="S855" t="str">
        <f t="shared" si="82"/>
        <v xml:space="preserve">November </v>
      </c>
      <c r="T855" s="12" t="str">
        <f t="shared" si="83"/>
        <v xml:space="preserve"> 1999</v>
      </c>
      <c r="U855" s="8" t="str" cm="1">
        <f t="array" ref="U855">_xlfn.IFS(Q855&lt;1970,"Old is Gold",Q855&lt;=1980,"80's Movies",Q855&lt;=2000,"90's Movies",Q855&lt;=2020,"Mid Rang",Q855&gt;2020,"Latest")</f>
        <v>Latest</v>
      </c>
      <c r="V855" t="s">
        <v>2892</v>
      </c>
    </row>
    <row r="856" spans="1:22" x14ac:dyDescent="0.3">
      <c r="A856" t="s">
        <v>2893</v>
      </c>
      <c r="B856" t="s">
        <v>2894</v>
      </c>
      <c r="C856" t="s">
        <v>2894</v>
      </c>
      <c r="D856" s="6">
        <v>102</v>
      </c>
      <c r="E856" s="6" t="str">
        <f t="shared" si="78"/>
        <v>Medium</v>
      </c>
      <c r="F856" s="4">
        <f t="shared" si="79"/>
        <v>1.7</v>
      </c>
      <c r="G856" s="8" t="s">
        <v>10891</v>
      </c>
      <c r="H856" t="s">
        <v>190</v>
      </c>
      <c r="I856" t="s">
        <v>105</v>
      </c>
      <c r="J856">
        <v>7.6</v>
      </c>
      <c r="K856" t="str">
        <f t="shared" si="80"/>
        <v>Good</v>
      </c>
      <c r="L856" s="10">
        <v>684500</v>
      </c>
      <c r="M856" s="10">
        <v>7000000</v>
      </c>
      <c r="N856" s="10">
        <v>34266564</v>
      </c>
      <c r="O856" s="6">
        <f t="shared" si="81"/>
        <v>27266564</v>
      </c>
      <c r="P856" s="10" t="str" cm="1">
        <f t="array" ref="P856">_xlfn.IFS(O856&lt;=0,"Flop",O856&lt;10000000,"Hit",O856&lt;=100000000,"Superhit",O856&gt;100000000,"Blockbuster")</f>
        <v>Superhit</v>
      </c>
      <c r="Q856" t="s">
        <v>2895</v>
      </c>
      <c r="R856">
        <v>21</v>
      </c>
      <c r="S856" t="str">
        <f t="shared" si="82"/>
        <v xml:space="preserve">January </v>
      </c>
      <c r="T856" s="12" t="str">
        <f t="shared" si="83"/>
        <v xml:space="preserve"> 2000</v>
      </c>
      <c r="U856" s="8" t="str" cm="1">
        <f t="array" ref="U856">_xlfn.IFS(Q856&lt;1970,"Old is Gold",Q856&lt;=1980,"80's Movies",Q856&lt;=2000,"90's Movies",Q856&lt;=2020,"Mid Rang",Q856&gt;2020,"Latest")</f>
        <v>Latest</v>
      </c>
      <c r="V856" t="s">
        <v>2896</v>
      </c>
    </row>
    <row r="857" spans="1:22" x14ac:dyDescent="0.3">
      <c r="A857" t="s">
        <v>2897</v>
      </c>
      <c r="B857" t="s">
        <v>2898</v>
      </c>
      <c r="C857" t="s">
        <v>2898</v>
      </c>
      <c r="D857" s="6">
        <v>108</v>
      </c>
      <c r="E857" s="6" t="str">
        <f t="shared" si="78"/>
        <v>Medium</v>
      </c>
      <c r="F857" s="4">
        <f t="shared" si="79"/>
        <v>1.8</v>
      </c>
      <c r="G857" s="8" t="s">
        <v>7406</v>
      </c>
      <c r="H857" t="s">
        <v>10891</v>
      </c>
      <c r="I857" t="s">
        <v>5170</v>
      </c>
      <c r="J857">
        <v>7.7</v>
      </c>
      <c r="K857" t="str">
        <f t="shared" si="80"/>
        <v>Good</v>
      </c>
      <c r="L857" s="10">
        <v>246725</v>
      </c>
      <c r="M857" s="10">
        <v>6000000</v>
      </c>
      <c r="N857" s="10">
        <v>30471</v>
      </c>
      <c r="O857" s="6">
        <f t="shared" si="81"/>
        <v>-5969529</v>
      </c>
      <c r="P857" s="10" t="str" cm="1">
        <f t="array" ref="P857">_xlfn.IFS(O857&lt;=0,"Flop",O857&lt;10000000,"Hit",O857&lt;=100000000,"Superhit",O857&gt;100000000,"Blockbuster")</f>
        <v>Flop</v>
      </c>
      <c r="Q857" t="s">
        <v>2899</v>
      </c>
      <c r="R857">
        <v>4</v>
      </c>
      <c r="S857" t="str">
        <f t="shared" si="82"/>
        <v xml:space="preserve">August </v>
      </c>
      <c r="T857" s="12" t="str">
        <f t="shared" si="83"/>
        <v xml:space="preserve"> 1999</v>
      </c>
      <c r="U857" s="8" t="str" cm="1">
        <f t="array" ref="U857">_xlfn.IFS(Q857&lt;1970,"Old is Gold",Q857&lt;=1980,"80's Movies",Q857&lt;=2000,"90's Movies",Q857&lt;=2020,"Mid Rang",Q857&gt;2020,"Latest")</f>
        <v>Latest</v>
      </c>
      <c r="V857" t="s">
        <v>2900</v>
      </c>
    </row>
    <row r="858" spans="1:22" x14ac:dyDescent="0.3">
      <c r="A858" t="s">
        <v>2901</v>
      </c>
      <c r="B858" t="s">
        <v>2902</v>
      </c>
      <c r="C858" t="s">
        <v>2902</v>
      </c>
      <c r="D858" s="6">
        <v>89</v>
      </c>
      <c r="E858" s="6" t="str">
        <f t="shared" si="78"/>
        <v>Short</v>
      </c>
      <c r="F858" s="4">
        <f t="shared" si="79"/>
        <v>1.4833333333333334</v>
      </c>
      <c r="G858" s="8" t="s">
        <v>172</v>
      </c>
      <c r="H858" t="s">
        <v>105</v>
      </c>
      <c r="I858" t="s">
        <v>5170</v>
      </c>
      <c r="J858">
        <v>5.6</v>
      </c>
      <c r="K858" t="str">
        <f t="shared" si="80"/>
        <v>Poor</v>
      </c>
      <c r="L858" s="10">
        <v>63092</v>
      </c>
      <c r="M858" s="10">
        <v>25000000</v>
      </c>
      <c r="N858" s="10">
        <v>50688658</v>
      </c>
      <c r="O858" s="6">
        <f t="shared" si="81"/>
        <v>25688658</v>
      </c>
      <c r="P858" s="10" t="str" cm="1">
        <f t="array" ref="P858">_xlfn.IFS(O858&lt;=0,"Flop",O858&lt;10000000,"Hit",O858&lt;=100000000,"Superhit",O858&gt;100000000,"Blockbuster")</f>
        <v>Superhit</v>
      </c>
      <c r="Q858" t="s">
        <v>2903</v>
      </c>
      <c r="R858">
        <v>15</v>
      </c>
      <c r="S858" t="str">
        <f t="shared" si="82"/>
        <v xml:space="preserve">October </v>
      </c>
      <c r="T858" s="12" t="str">
        <f t="shared" si="83"/>
        <v xml:space="preserve"> 1998</v>
      </c>
      <c r="U858" s="8" t="str" cm="1">
        <f t="array" ref="U858">_xlfn.IFS(Q858&lt;1970,"Old is Gold",Q858&lt;=1980,"80's Movies",Q858&lt;=2000,"90's Movies",Q858&lt;=2020,"Mid Rang",Q858&gt;2020,"Latest")</f>
        <v>Latest</v>
      </c>
      <c r="V858" t="s">
        <v>2904</v>
      </c>
    </row>
    <row r="859" spans="1:22" x14ac:dyDescent="0.3">
      <c r="A859" t="s">
        <v>2905</v>
      </c>
      <c r="B859" t="s">
        <v>2906</v>
      </c>
      <c r="C859" t="s">
        <v>2906</v>
      </c>
      <c r="D859" s="6">
        <v>116</v>
      </c>
      <c r="E859" s="6" t="str">
        <f t="shared" si="78"/>
        <v>Medium</v>
      </c>
      <c r="F859" s="4">
        <f t="shared" si="79"/>
        <v>1.9333333333333333</v>
      </c>
      <c r="G859" s="8" t="s">
        <v>10891</v>
      </c>
      <c r="H859" t="s">
        <v>190</v>
      </c>
      <c r="I859" t="s">
        <v>10895</v>
      </c>
      <c r="J859">
        <v>6.4</v>
      </c>
      <c r="K859" t="str">
        <f t="shared" si="80"/>
        <v>Average</v>
      </c>
      <c r="L859" s="10">
        <v>62822</v>
      </c>
      <c r="M859" s="10">
        <v>95000000</v>
      </c>
      <c r="N859" s="10">
        <v>149705852</v>
      </c>
      <c r="O859" s="6">
        <f t="shared" si="81"/>
        <v>54705852</v>
      </c>
      <c r="P859" s="10" t="str" cm="1">
        <f t="array" ref="P859">_xlfn.IFS(O859&lt;=0,"Flop",O859&lt;10000000,"Hit",O859&lt;=100000000,"Superhit",O859&gt;100000000,"Blockbuster")</f>
        <v>Superhit</v>
      </c>
      <c r="Q859" t="s">
        <v>2907</v>
      </c>
      <c r="R859">
        <v>15</v>
      </c>
      <c r="S859" t="str">
        <f t="shared" si="82"/>
        <v xml:space="preserve">June </v>
      </c>
      <c r="T859" s="12" t="str">
        <f t="shared" si="83"/>
        <v xml:space="preserve"> 1999</v>
      </c>
      <c r="U859" s="8" t="str" cm="1">
        <f t="array" ref="U859">_xlfn.IFS(Q859&lt;1970,"Old is Gold",Q859&lt;=1980,"80's Movies",Q859&lt;=2000,"90's Movies",Q859&lt;=2020,"Mid Rang",Q859&gt;2020,"Latest")</f>
        <v>Latest</v>
      </c>
      <c r="V859" t="s">
        <v>2291</v>
      </c>
    </row>
    <row r="860" spans="1:22" x14ac:dyDescent="0.3">
      <c r="A860" t="s">
        <v>2908</v>
      </c>
      <c r="B860" t="s">
        <v>2909</v>
      </c>
      <c r="C860" t="s">
        <v>2909</v>
      </c>
      <c r="D860" s="6">
        <v>106</v>
      </c>
      <c r="E860" s="6" t="str">
        <f t="shared" si="78"/>
        <v>Medium</v>
      </c>
      <c r="F860" s="4">
        <f t="shared" si="79"/>
        <v>1.7666666666666666</v>
      </c>
      <c r="G860" s="8" t="s">
        <v>172</v>
      </c>
      <c r="H860" t="s">
        <v>10886</v>
      </c>
      <c r="I860" t="s">
        <v>10890</v>
      </c>
      <c r="J860">
        <v>4.5</v>
      </c>
      <c r="K860" t="str">
        <f t="shared" si="80"/>
        <v>Poor</v>
      </c>
      <c r="L860" s="10">
        <v>52656</v>
      </c>
      <c r="M860" s="10">
        <v>84000000</v>
      </c>
      <c r="N860" s="10">
        <v>166339890</v>
      </c>
      <c r="O860" s="6">
        <f t="shared" si="81"/>
        <v>82339890</v>
      </c>
      <c r="P860" s="10" t="str" cm="1">
        <f t="array" ref="P860">_xlfn.IFS(O860&lt;=0,"Flop",O860&lt;10000000,"Hit",O860&lt;=100000000,"Superhit",O860&gt;100000000,"Blockbuster")</f>
        <v>Superhit</v>
      </c>
      <c r="Q860" t="s">
        <v>2910</v>
      </c>
      <c r="R860">
        <v>24</v>
      </c>
      <c r="S860" t="str">
        <f t="shared" si="82"/>
        <v xml:space="preserve">July </v>
      </c>
      <c r="T860" s="12" t="str">
        <f t="shared" si="83"/>
        <v xml:space="preserve"> 2000</v>
      </c>
      <c r="U860" s="8" t="str" cm="1">
        <f t="array" ref="U860">_xlfn.IFS(Q860&lt;1970,"Old is Gold",Q860&lt;=1980,"80's Movies",Q860&lt;=2000,"90's Movies",Q860&lt;=2020,"Mid Rang",Q860&gt;2020,"Latest")</f>
        <v>Latest</v>
      </c>
      <c r="V860" t="s">
        <v>1802</v>
      </c>
    </row>
    <row r="861" spans="1:22" x14ac:dyDescent="0.3">
      <c r="A861" t="s">
        <v>2911</v>
      </c>
      <c r="B861" t="s">
        <v>2912</v>
      </c>
      <c r="C861" t="s">
        <v>2912</v>
      </c>
      <c r="D861" s="6">
        <v>121</v>
      </c>
      <c r="E861" s="6" t="str">
        <f t="shared" si="78"/>
        <v>Long</v>
      </c>
      <c r="F861" s="4">
        <f t="shared" si="79"/>
        <v>2.0166666666666666</v>
      </c>
      <c r="G861" s="8" t="s">
        <v>7406</v>
      </c>
      <c r="H861" t="s">
        <v>10887</v>
      </c>
      <c r="I861" t="s">
        <v>10890</v>
      </c>
      <c r="J861">
        <v>7.4</v>
      </c>
      <c r="K861" t="str">
        <f t="shared" si="80"/>
        <v>Good</v>
      </c>
      <c r="L861" s="10">
        <v>858624</v>
      </c>
      <c r="M861" s="10">
        <v>139000000</v>
      </c>
      <c r="N861" s="10">
        <v>825025036</v>
      </c>
      <c r="O861" s="6">
        <f t="shared" si="81"/>
        <v>686025036</v>
      </c>
      <c r="P861" s="10" t="str" cm="1">
        <f t="array" ref="P861">_xlfn.IFS(O861&lt;=0,"Flop",O861&lt;10000000,"Hit",O861&lt;=100000000,"Superhit",O861&gt;100000000,"Blockbuster")</f>
        <v>Blockbuster</v>
      </c>
      <c r="Q861" t="s">
        <v>2913</v>
      </c>
      <c r="R861">
        <v>30</v>
      </c>
      <c r="S861" t="str">
        <f t="shared" si="82"/>
        <v xml:space="preserve">April </v>
      </c>
      <c r="T861" s="12" t="str">
        <f t="shared" si="83"/>
        <v xml:space="preserve"> 2002</v>
      </c>
      <c r="U861" s="8" t="str" cm="1">
        <f t="array" ref="U861">_xlfn.IFS(Q861&lt;1970,"Old is Gold",Q861&lt;=1980,"80's Movies",Q861&lt;=2000,"90's Movies",Q861&lt;=2020,"Mid Rang",Q861&gt;2020,"Latest")</f>
        <v>Latest</v>
      </c>
      <c r="V861" t="s">
        <v>479</v>
      </c>
    </row>
    <row r="862" spans="1:22" x14ac:dyDescent="0.3">
      <c r="A862" t="s">
        <v>2914</v>
      </c>
      <c r="B862" t="s">
        <v>2915</v>
      </c>
      <c r="C862" t="s">
        <v>2915</v>
      </c>
      <c r="D862" s="6">
        <v>103</v>
      </c>
      <c r="E862" s="6" t="str">
        <f t="shared" si="78"/>
        <v>Medium</v>
      </c>
      <c r="F862" s="4">
        <f t="shared" si="79"/>
        <v>1.7166666666666666</v>
      </c>
      <c r="G862" s="8" t="s">
        <v>105</v>
      </c>
      <c r="H862" t="s">
        <v>10895</v>
      </c>
      <c r="I862" t="s">
        <v>10899</v>
      </c>
      <c r="J862">
        <v>6.2</v>
      </c>
      <c r="K862" t="str">
        <f t="shared" si="80"/>
        <v>Average</v>
      </c>
      <c r="L862" s="10">
        <v>71335</v>
      </c>
      <c r="M862" s="10">
        <v>29000000</v>
      </c>
      <c r="N862" s="10">
        <v>89446268</v>
      </c>
      <c r="O862" s="6">
        <f t="shared" si="81"/>
        <v>60446268</v>
      </c>
      <c r="P862" s="10" t="str" cm="1">
        <f t="array" ref="P862">_xlfn.IFS(O862&lt;=0,"Flop",O862&lt;10000000,"Hit",O862&lt;=100000000,"Superhit",O862&gt;100000000,"Blockbuster")</f>
        <v>Superhit</v>
      </c>
      <c r="Q862" t="s">
        <v>2838</v>
      </c>
      <c r="R862">
        <v>10</v>
      </c>
      <c r="S862" t="str">
        <f t="shared" si="82"/>
        <v xml:space="preserve">September </v>
      </c>
      <c r="T862" s="12" t="str">
        <f t="shared" si="83"/>
        <v xml:space="preserve"> 1999</v>
      </c>
      <c r="U862" s="8" t="str" cm="1">
        <f t="array" ref="U862">_xlfn.IFS(Q862&lt;1970,"Old is Gold",Q862&lt;=1980,"80's Movies",Q862&lt;=2000,"90's Movies",Q862&lt;=2020,"Mid Rang",Q862&gt;2020,"Latest")</f>
        <v>Latest</v>
      </c>
      <c r="V862" t="s">
        <v>2916</v>
      </c>
    </row>
    <row r="863" spans="1:22" x14ac:dyDescent="0.3">
      <c r="A863" t="s">
        <v>2917</v>
      </c>
      <c r="B863" t="s">
        <v>2918</v>
      </c>
      <c r="C863" t="s">
        <v>2918</v>
      </c>
      <c r="D863" s="6">
        <v>95</v>
      </c>
      <c r="E863" s="6" t="str">
        <f t="shared" si="78"/>
        <v>Medium</v>
      </c>
      <c r="F863" s="4">
        <f t="shared" si="79"/>
        <v>1.5833333333333333</v>
      </c>
      <c r="G863" s="8" t="s">
        <v>7406</v>
      </c>
      <c r="H863" t="s">
        <v>10887</v>
      </c>
      <c r="I863" t="s">
        <v>172</v>
      </c>
      <c r="J863">
        <v>6.6</v>
      </c>
      <c r="K863" t="str">
        <f t="shared" si="80"/>
        <v>Average</v>
      </c>
      <c r="L863" s="10">
        <v>244474</v>
      </c>
      <c r="M863" s="10">
        <v>33000000</v>
      </c>
      <c r="N863" s="10">
        <v>313701294</v>
      </c>
      <c r="O863" s="6">
        <f t="shared" si="81"/>
        <v>280701294</v>
      </c>
      <c r="P863" s="10" t="str" cm="1">
        <f t="array" ref="P863">_xlfn.IFS(O863&lt;=0,"Flop",O863&lt;10000000,"Hit",O863&lt;=100000000,"Superhit",O863&gt;100000000,"Blockbuster")</f>
        <v>Blockbuster</v>
      </c>
      <c r="Q863" t="s">
        <v>2919</v>
      </c>
      <c r="R863">
        <v>8</v>
      </c>
      <c r="S863" t="str">
        <f t="shared" si="82"/>
        <v xml:space="preserve">June </v>
      </c>
      <c r="T863" s="12" t="str">
        <f t="shared" si="83"/>
        <v xml:space="preserve"> 1999</v>
      </c>
      <c r="U863" s="8" t="str" cm="1">
        <f t="array" ref="U863">_xlfn.IFS(Q863&lt;1970,"Old is Gold",Q863&lt;=1980,"80's Movies",Q863&lt;=2000,"90's Movies",Q863&lt;=2020,"Mid Rang",Q863&gt;2020,"Latest")</f>
        <v>Latest</v>
      </c>
      <c r="V863" t="s">
        <v>2254</v>
      </c>
    </row>
    <row r="864" spans="1:22" x14ac:dyDescent="0.3">
      <c r="A864" t="s">
        <v>2920</v>
      </c>
      <c r="B864" t="s">
        <v>2921</v>
      </c>
      <c r="C864" t="s">
        <v>2921</v>
      </c>
      <c r="D864" s="6">
        <v>118</v>
      </c>
      <c r="E864" s="6" t="str">
        <f t="shared" si="78"/>
        <v>Medium</v>
      </c>
      <c r="F864" s="4">
        <f t="shared" si="79"/>
        <v>1.9666666666666666</v>
      </c>
      <c r="G864" s="8" t="s">
        <v>10891</v>
      </c>
      <c r="H864" t="s">
        <v>190</v>
      </c>
      <c r="I864" t="s">
        <v>10895</v>
      </c>
      <c r="J864">
        <v>6.7</v>
      </c>
      <c r="K864" t="str">
        <f t="shared" si="80"/>
        <v>Average</v>
      </c>
      <c r="L864" s="10">
        <v>180875</v>
      </c>
      <c r="M864" s="10">
        <v>73000000</v>
      </c>
      <c r="N864" s="10">
        <v>151493655</v>
      </c>
      <c r="O864" s="6">
        <f t="shared" si="81"/>
        <v>78493655</v>
      </c>
      <c r="P864" s="10" t="str" cm="1">
        <f t="array" ref="P864">_xlfn.IFS(O864&lt;=0,"Flop",O864&lt;10000000,"Hit",O864&lt;=100000000,"Superhit",O864&gt;100000000,"Blockbuster")</f>
        <v>Superhit</v>
      </c>
      <c r="Q864" t="s">
        <v>2922</v>
      </c>
      <c r="R864">
        <v>29</v>
      </c>
      <c r="S864" t="str">
        <f t="shared" si="82"/>
        <v xml:space="preserve">August </v>
      </c>
      <c r="T864" s="12" t="str">
        <f t="shared" si="83"/>
        <v xml:space="preserve"> 1999</v>
      </c>
      <c r="U864" s="8" t="str" cm="1">
        <f t="array" ref="U864">_xlfn.IFS(Q864&lt;1970,"Old is Gold",Q864&lt;=1980,"80's Movies",Q864&lt;=2000,"90's Movies",Q864&lt;=2020,"Mid Rang",Q864&gt;2020,"Latest")</f>
        <v>Latest</v>
      </c>
      <c r="V864" t="s">
        <v>1527</v>
      </c>
    </row>
    <row r="865" spans="1:22" x14ac:dyDescent="0.3">
      <c r="A865" t="s">
        <v>2923</v>
      </c>
      <c r="B865" t="s">
        <v>2924</v>
      </c>
      <c r="C865" t="s">
        <v>2924</v>
      </c>
      <c r="D865" s="6">
        <v>145</v>
      </c>
      <c r="E865" s="6" t="str">
        <f t="shared" si="78"/>
        <v>Long</v>
      </c>
      <c r="F865" s="4">
        <f t="shared" si="79"/>
        <v>2.4166666666666665</v>
      </c>
      <c r="G865" s="8" t="s">
        <v>190</v>
      </c>
      <c r="H865" t="s">
        <v>10896</v>
      </c>
      <c r="I865" t="s">
        <v>5170</v>
      </c>
      <c r="J865">
        <v>7.3</v>
      </c>
      <c r="K865" t="str">
        <f t="shared" si="80"/>
        <v>Good</v>
      </c>
      <c r="L865" s="10">
        <v>61719</v>
      </c>
      <c r="M865" s="10">
        <v>80000000</v>
      </c>
      <c r="N865" s="10">
        <v>66579890</v>
      </c>
      <c r="O865" s="6">
        <f t="shared" si="81"/>
        <v>-13420110</v>
      </c>
      <c r="P865" s="10" t="str" cm="1">
        <f t="array" ref="P865">_xlfn.IFS(O865&lt;=0,"Flop",O865&lt;10000000,"Hit",O865&lt;=100000000,"Superhit",O865&gt;100000000,"Blockbuster")</f>
        <v>Flop</v>
      </c>
      <c r="Q865" t="s">
        <v>2925</v>
      </c>
      <c r="R865">
        <v>16</v>
      </c>
      <c r="S865" t="str">
        <f t="shared" si="82"/>
        <v xml:space="preserve">December </v>
      </c>
      <c r="T865" s="12" t="str">
        <f t="shared" si="83"/>
        <v xml:space="preserve"> 2000</v>
      </c>
      <c r="U865" s="8" t="str" cm="1">
        <f t="array" ref="U865">_xlfn.IFS(Q865&lt;1970,"Old is Gold",Q865&lt;=1980,"80's Movies",Q865&lt;=2000,"90's Movies",Q865&lt;=2020,"Mid Rang",Q865&gt;2020,"Latest")</f>
        <v>Latest</v>
      </c>
      <c r="V865" t="s">
        <v>1018</v>
      </c>
    </row>
    <row r="866" spans="1:22" x14ac:dyDescent="0.3">
      <c r="A866" t="s">
        <v>2926</v>
      </c>
      <c r="B866" t="s">
        <v>2927</v>
      </c>
      <c r="C866" t="s">
        <v>2927</v>
      </c>
      <c r="D866" s="6">
        <v>100</v>
      </c>
      <c r="E866" s="6" t="str">
        <f t="shared" si="78"/>
        <v>Medium</v>
      </c>
      <c r="F866" s="4">
        <f t="shared" si="79"/>
        <v>1.6666666666666667</v>
      </c>
      <c r="G866" s="8" t="s">
        <v>7406</v>
      </c>
      <c r="H866" t="s">
        <v>10887</v>
      </c>
      <c r="I866" t="s">
        <v>10885</v>
      </c>
      <c r="J866">
        <v>5.7</v>
      </c>
      <c r="K866" t="str">
        <f t="shared" si="80"/>
        <v>Poor</v>
      </c>
      <c r="L866" s="10">
        <v>216189</v>
      </c>
      <c r="M866" s="10">
        <v>115000000</v>
      </c>
      <c r="N866" s="10">
        <v>274703340</v>
      </c>
      <c r="O866" s="6">
        <f t="shared" si="81"/>
        <v>159703340</v>
      </c>
      <c r="P866" s="10" t="str" cm="1">
        <f t="array" ref="P866">_xlfn.IFS(O866&lt;=0,"Flop",O866&lt;10000000,"Hit",O866&lt;=100000000,"Superhit",O866&gt;100000000,"Blockbuster")</f>
        <v>Blockbuster</v>
      </c>
      <c r="Q866" t="s">
        <v>2928</v>
      </c>
      <c r="R866">
        <v>11</v>
      </c>
      <c r="S866" t="str">
        <f t="shared" si="82"/>
        <v xml:space="preserve">June </v>
      </c>
      <c r="T866" s="12" t="str">
        <f t="shared" si="83"/>
        <v xml:space="preserve"> 2001</v>
      </c>
      <c r="U866" s="8" t="str" cm="1">
        <f t="array" ref="U866">_xlfn.IFS(Q866&lt;1970,"Old is Gold",Q866&lt;=1980,"80's Movies",Q866&lt;=2000,"90's Movies",Q866&lt;=2020,"Mid Rang",Q866&gt;2020,"Latest")</f>
        <v>Latest</v>
      </c>
      <c r="V866" t="s">
        <v>2291</v>
      </c>
    </row>
    <row r="867" spans="1:22" x14ac:dyDescent="0.3">
      <c r="A867" t="s">
        <v>2929</v>
      </c>
      <c r="B867" t="s">
        <v>2930</v>
      </c>
      <c r="C867" t="s">
        <v>2930</v>
      </c>
      <c r="D867" s="6">
        <v>99</v>
      </c>
      <c r="E867" s="6" t="str">
        <f t="shared" si="78"/>
        <v>Medium</v>
      </c>
      <c r="F867" s="4">
        <f t="shared" si="79"/>
        <v>1.65</v>
      </c>
      <c r="G867" s="8" t="s">
        <v>105</v>
      </c>
      <c r="H867" t="s">
        <v>10895</v>
      </c>
      <c r="I867" t="s">
        <v>5170</v>
      </c>
      <c r="J867">
        <v>5.6</v>
      </c>
      <c r="K867" t="str">
        <f t="shared" si="80"/>
        <v>Poor</v>
      </c>
      <c r="L867" s="10">
        <v>70483</v>
      </c>
      <c r="M867" s="10">
        <v>14000000</v>
      </c>
      <c r="N867" s="10">
        <v>72527595</v>
      </c>
      <c r="O867" s="6">
        <f t="shared" si="81"/>
        <v>58527595</v>
      </c>
      <c r="P867" s="10" t="str" cm="1">
        <f t="array" ref="P867">_xlfn.IFS(O867&lt;=0,"Flop",O867&lt;10000000,"Hit",O867&lt;=100000000,"Superhit",O867&gt;100000000,"Blockbuster")</f>
        <v>Superhit</v>
      </c>
      <c r="Q867" t="s">
        <v>2931</v>
      </c>
      <c r="R867">
        <v>25</v>
      </c>
      <c r="S867" t="str">
        <f t="shared" si="82"/>
        <v xml:space="preserve">September </v>
      </c>
      <c r="T867" s="12" t="str">
        <f t="shared" si="83"/>
        <v xml:space="preserve"> 1998</v>
      </c>
      <c r="U867" s="8" t="str" cm="1">
        <f t="array" ref="U867">_xlfn.IFS(Q867&lt;1970,"Old is Gold",Q867&lt;=1980,"80's Movies",Q867&lt;=2000,"90's Movies",Q867&lt;=2020,"Mid Rang",Q867&gt;2020,"Latest")</f>
        <v>Latest</v>
      </c>
      <c r="V867" t="s">
        <v>2932</v>
      </c>
    </row>
    <row r="868" spans="1:22" x14ac:dyDescent="0.3">
      <c r="A868" t="s">
        <v>2933</v>
      </c>
      <c r="B868" t="s">
        <v>2934</v>
      </c>
      <c r="C868" t="s">
        <v>2934</v>
      </c>
      <c r="D868" s="6">
        <v>122</v>
      </c>
      <c r="E868" s="6" t="str">
        <f t="shared" si="78"/>
        <v>Long</v>
      </c>
      <c r="F868" s="4">
        <f t="shared" si="79"/>
        <v>2.0333333333333332</v>
      </c>
      <c r="G868" s="8" t="s">
        <v>7406</v>
      </c>
      <c r="H868" t="s">
        <v>10885</v>
      </c>
      <c r="I868" t="s">
        <v>105</v>
      </c>
      <c r="J868">
        <v>5.8</v>
      </c>
      <c r="K868" t="str">
        <f t="shared" si="80"/>
        <v>Poor</v>
      </c>
      <c r="L868" s="10">
        <v>115372</v>
      </c>
      <c r="M868" s="10">
        <v>100000000</v>
      </c>
      <c r="N868" s="10">
        <v>211989043</v>
      </c>
      <c r="O868" s="6">
        <f t="shared" si="81"/>
        <v>111989043</v>
      </c>
      <c r="P868" s="10" t="str" cm="1">
        <f t="array" ref="P868">_xlfn.IFS(O868&lt;=0,"Flop",O868&lt;10000000,"Hit",O868&lt;=100000000,"Superhit",O868&gt;100000000,"Blockbuster")</f>
        <v>Blockbuster</v>
      </c>
      <c r="Q868" t="s">
        <v>2935</v>
      </c>
      <c r="R868">
        <v>16</v>
      </c>
      <c r="S868" t="str">
        <f t="shared" si="82"/>
        <v xml:space="preserve">November </v>
      </c>
      <c r="T868" s="12" t="str">
        <f t="shared" si="83"/>
        <v xml:space="preserve"> 1999</v>
      </c>
      <c r="U868" s="8" t="str" cm="1">
        <f t="array" ref="U868">_xlfn.IFS(Q868&lt;1970,"Old is Gold",Q868&lt;=1980,"80's Movies",Q868&lt;=2000,"90's Movies",Q868&lt;=2020,"Mid Rang",Q868&gt;2020,"Latest")</f>
        <v>Latest</v>
      </c>
      <c r="V868" t="s">
        <v>592</v>
      </c>
    </row>
    <row r="869" spans="1:22" x14ac:dyDescent="0.3">
      <c r="A869" t="s">
        <v>2936</v>
      </c>
      <c r="B869" t="s">
        <v>2937</v>
      </c>
      <c r="C869" t="s">
        <v>2937</v>
      </c>
      <c r="D869" s="6">
        <v>162</v>
      </c>
      <c r="E869" s="6" t="str">
        <f t="shared" si="78"/>
        <v>Long</v>
      </c>
      <c r="F869" s="4">
        <f t="shared" si="79"/>
        <v>2.7</v>
      </c>
      <c r="G869" s="8" t="s">
        <v>190</v>
      </c>
      <c r="H869" t="s">
        <v>10897</v>
      </c>
      <c r="I869" t="s">
        <v>10899</v>
      </c>
      <c r="J869">
        <v>6.9</v>
      </c>
      <c r="K869" t="str">
        <f t="shared" si="80"/>
        <v>Average</v>
      </c>
      <c r="L869" s="10">
        <v>124399</v>
      </c>
      <c r="M869" s="10">
        <v>55000000</v>
      </c>
      <c r="N869" s="10">
        <v>100230832</v>
      </c>
      <c r="O869" s="6">
        <f t="shared" si="81"/>
        <v>45230832</v>
      </c>
      <c r="P869" s="10" t="str" cm="1">
        <f t="array" ref="P869">_xlfn.IFS(O869&lt;=0,"Flop",O869&lt;10000000,"Hit",O869&lt;=100000000,"Superhit",O869&gt;100000000,"Blockbuster")</f>
        <v>Superhit</v>
      </c>
      <c r="Q869" t="s">
        <v>2938</v>
      </c>
      <c r="R869">
        <v>16</v>
      </c>
      <c r="S869" t="str">
        <f t="shared" si="82"/>
        <v xml:space="preserve">December </v>
      </c>
      <c r="T869" s="12" t="str">
        <f t="shared" si="83"/>
        <v xml:space="preserve"> 1999</v>
      </c>
      <c r="U869" s="8" t="str" cm="1">
        <f t="array" ref="U869">_xlfn.IFS(Q869&lt;1970,"Old is Gold",Q869&lt;=1980,"80's Movies",Q869&lt;=2000,"90's Movies",Q869&lt;=2020,"Mid Rang",Q869&gt;2020,"Latest")</f>
        <v>Latest</v>
      </c>
      <c r="V869" t="s">
        <v>876</v>
      </c>
    </row>
    <row r="870" spans="1:22" x14ac:dyDescent="0.3">
      <c r="A870" t="s">
        <v>2939</v>
      </c>
      <c r="B870" t="s">
        <v>2940</v>
      </c>
      <c r="C870" t="s">
        <v>2940</v>
      </c>
      <c r="D870" s="6">
        <v>113</v>
      </c>
      <c r="E870" s="6" t="str">
        <f t="shared" si="78"/>
        <v>Medium</v>
      </c>
      <c r="F870" s="4">
        <f t="shared" si="79"/>
        <v>1.8833333333333333</v>
      </c>
      <c r="G870" s="8" t="s">
        <v>172</v>
      </c>
      <c r="H870" t="s">
        <v>190</v>
      </c>
      <c r="I870" t="s">
        <v>10894</v>
      </c>
      <c r="J870">
        <v>7.4</v>
      </c>
      <c r="K870" t="str">
        <f t="shared" si="80"/>
        <v>Good</v>
      </c>
      <c r="L870" s="10">
        <v>187168</v>
      </c>
      <c r="M870" s="10">
        <v>30000000</v>
      </c>
      <c r="N870" s="10">
        <v>47126295</v>
      </c>
      <c r="O870" s="6">
        <f t="shared" si="81"/>
        <v>17126295</v>
      </c>
      <c r="P870" s="10" t="str" cm="1">
        <f t="array" ref="P870">_xlfn.IFS(O870&lt;=0,"Flop",O870&lt;10000000,"Hit",O870&lt;=100000000,"Superhit",O870&gt;100000000,"Blockbuster")</f>
        <v>Superhit</v>
      </c>
      <c r="Q870" t="s">
        <v>2941</v>
      </c>
      <c r="R870">
        <v>17</v>
      </c>
      <c r="S870" t="str">
        <f t="shared" si="82"/>
        <v xml:space="preserve">March </v>
      </c>
      <c r="T870" s="12" t="str">
        <f t="shared" si="83"/>
        <v xml:space="preserve"> 2000</v>
      </c>
      <c r="U870" s="8" t="str" cm="1">
        <f t="array" ref="U870">_xlfn.IFS(Q870&lt;1970,"Old is Gold",Q870&lt;=1980,"80's Movies",Q870&lt;=2000,"90's Movies",Q870&lt;=2020,"Mid Rang",Q870&gt;2020,"Latest")</f>
        <v>Latest</v>
      </c>
      <c r="V870" t="s">
        <v>1025</v>
      </c>
    </row>
    <row r="871" spans="1:22" x14ac:dyDescent="0.3">
      <c r="A871" t="s">
        <v>2942</v>
      </c>
      <c r="B871" t="s">
        <v>2943</v>
      </c>
      <c r="C871" t="s">
        <v>2943</v>
      </c>
      <c r="D871" s="6">
        <v>126</v>
      </c>
      <c r="E871" s="6" t="str">
        <f t="shared" si="78"/>
        <v>Long</v>
      </c>
      <c r="F871" s="4">
        <f t="shared" si="79"/>
        <v>2.1</v>
      </c>
      <c r="G871" s="8" t="s">
        <v>190</v>
      </c>
      <c r="H871" t="s">
        <v>10885</v>
      </c>
      <c r="I871" t="s">
        <v>10897</v>
      </c>
      <c r="J871">
        <v>6.7</v>
      </c>
      <c r="K871" t="str">
        <f t="shared" si="80"/>
        <v>Average</v>
      </c>
      <c r="L871" s="10">
        <v>58773</v>
      </c>
      <c r="M871" s="10">
        <v>80000000</v>
      </c>
      <c r="N871" s="10">
        <v>39459427</v>
      </c>
      <c r="O871" s="6">
        <f t="shared" si="81"/>
        <v>-40540573</v>
      </c>
      <c r="P871" s="10" t="str" cm="1">
        <f t="array" ref="P871">_xlfn.IFS(O871&lt;=0,"Flop",O871&lt;10000000,"Hit",O871&lt;=100000000,"Superhit",O871&gt;100000000,"Blockbuster")</f>
        <v>Flop</v>
      </c>
      <c r="Q871" t="s">
        <v>2944</v>
      </c>
      <c r="R871">
        <v>29</v>
      </c>
      <c r="S871" t="str">
        <f t="shared" si="82"/>
        <v xml:space="preserve">October </v>
      </c>
      <c r="T871" s="12" t="str">
        <f t="shared" si="83"/>
        <v xml:space="preserve"> 2000</v>
      </c>
      <c r="U871" s="8" t="str" cm="1">
        <f t="array" ref="U871">_xlfn.IFS(Q871&lt;1970,"Old is Gold",Q871&lt;=1980,"80's Movies",Q871&lt;=2000,"90's Movies",Q871&lt;=2020,"Mid Rang",Q871&gt;2020,"Latest")</f>
        <v>Latest</v>
      </c>
      <c r="V871" t="s">
        <v>391</v>
      </c>
    </row>
    <row r="872" spans="1:22" x14ac:dyDescent="0.3">
      <c r="A872" t="s">
        <v>2945</v>
      </c>
      <c r="B872" t="s">
        <v>2946</v>
      </c>
      <c r="C872" t="s">
        <v>2946</v>
      </c>
      <c r="D872" s="6">
        <v>134</v>
      </c>
      <c r="E872" s="6" t="str">
        <f t="shared" si="78"/>
        <v>Long</v>
      </c>
      <c r="F872" s="4">
        <f t="shared" si="79"/>
        <v>2.2333333333333334</v>
      </c>
      <c r="G872" s="8" t="s">
        <v>172</v>
      </c>
      <c r="H872" t="s">
        <v>190</v>
      </c>
      <c r="I872" t="s">
        <v>10899</v>
      </c>
      <c r="J872">
        <v>7.7</v>
      </c>
      <c r="K872" t="str">
        <f t="shared" si="80"/>
        <v>Good</v>
      </c>
      <c r="L872" s="10">
        <v>73294</v>
      </c>
      <c r="M872" s="10">
        <v>2200000</v>
      </c>
      <c r="N872" s="10">
        <v>2982011</v>
      </c>
      <c r="O872" s="6">
        <f t="shared" si="81"/>
        <v>782011</v>
      </c>
      <c r="P872" s="10" t="str" cm="1">
        <f t="array" ref="P872">_xlfn.IFS(O872&lt;=0,"Flop",O872&lt;10000000,"Hit",O872&lt;=100000000,"Superhit",O872&gt;100000000,"Blockbuster")</f>
        <v>Hit</v>
      </c>
      <c r="Q872" t="s">
        <v>2558</v>
      </c>
      <c r="R872">
        <v>15</v>
      </c>
      <c r="S872" t="str">
        <f t="shared" si="82"/>
        <v xml:space="preserve">May </v>
      </c>
      <c r="T872" s="12" t="str">
        <f t="shared" si="83"/>
        <v xml:space="preserve"> 1998</v>
      </c>
      <c r="U872" s="8" t="str" cm="1">
        <f t="array" ref="U872">_xlfn.IFS(Q872&lt;1970,"Old is Gold",Q872&lt;=1980,"80's Movies",Q872&lt;=2000,"90's Movies",Q872&lt;=2020,"Mid Rang",Q872&gt;2020,"Latest")</f>
        <v>Latest</v>
      </c>
      <c r="V872" t="s">
        <v>2947</v>
      </c>
    </row>
    <row r="873" spans="1:22" x14ac:dyDescent="0.3">
      <c r="A873" t="s">
        <v>2948</v>
      </c>
      <c r="B873" t="s">
        <v>2949</v>
      </c>
      <c r="C873" t="s">
        <v>2949</v>
      </c>
      <c r="D873" s="6">
        <v>97</v>
      </c>
      <c r="E873" s="6" t="str">
        <f t="shared" si="78"/>
        <v>Medium</v>
      </c>
      <c r="F873" s="4">
        <f t="shared" si="79"/>
        <v>1.6166666666666667</v>
      </c>
      <c r="G873" s="8" t="s">
        <v>172</v>
      </c>
      <c r="H873" t="s">
        <v>190</v>
      </c>
      <c r="I873" t="s">
        <v>10886</v>
      </c>
      <c r="J873">
        <v>7.3</v>
      </c>
      <c r="K873" t="str">
        <f t="shared" si="80"/>
        <v>Good</v>
      </c>
      <c r="L873" s="10">
        <v>370412</v>
      </c>
      <c r="M873" s="10">
        <v>30000000</v>
      </c>
      <c r="N873" s="10">
        <v>53479734</v>
      </c>
      <c r="O873" s="6">
        <f t="shared" si="81"/>
        <v>23479734</v>
      </c>
      <c r="P873" s="10" t="str" cm="1">
        <f t="array" ref="P873">_xlfn.IFS(O873&lt;=0,"Flop",O873&lt;10000000,"Hit",O873&lt;=100000000,"Superhit",O873&gt;100000000,"Blockbuster")</f>
        <v>Superhit</v>
      </c>
      <c r="Q873" t="s">
        <v>2950</v>
      </c>
      <c r="R873">
        <v>31</v>
      </c>
      <c r="S873" t="str">
        <f t="shared" si="82"/>
        <v xml:space="preserve">March </v>
      </c>
      <c r="T873" s="12" t="str">
        <f t="shared" si="83"/>
        <v xml:space="preserve"> 1999</v>
      </c>
      <c r="U873" s="8" t="str" cm="1">
        <f t="array" ref="U873">_xlfn.IFS(Q873&lt;1970,"Old is Gold",Q873&lt;=1980,"80's Movies",Q873&lt;=2000,"90's Movies",Q873&lt;=2020,"Mid Rang",Q873&gt;2020,"Latest")</f>
        <v>Latest</v>
      </c>
      <c r="V873" t="s">
        <v>2951</v>
      </c>
    </row>
    <row r="874" spans="1:22" x14ac:dyDescent="0.3">
      <c r="A874" t="s">
        <v>2952</v>
      </c>
      <c r="B874" t="s">
        <v>2953</v>
      </c>
      <c r="C874" t="s">
        <v>2953</v>
      </c>
      <c r="D874" s="6">
        <v>105</v>
      </c>
      <c r="E874" s="6" t="str">
        <f t="shared" si="78"/>
        <v>Medium</v>
      </c>
      <c r="F874" s="4">
        <f t="shared" si="79"/>
        <v>1.75</v>
      </c>
      <c r="G874" s="8" t="s">
        <v>7406</v>
      </c>
      <c r="H874" t="s">
        <v>10887</v>
      </c>
      <c r="I874" t="s">
        <v>10890</v>
      </c>
      <c r="J874">
        <v>5.9</v>
      </c>
      <c r="K874" t="str">
        <f t="shared" si="80"/>
        <v>Poor</v>
      </c>
      <c r="L874" s="10">
        <v>140629</v>
      </c>
      <c r="M874" s="10">
        <v>60000000</v>
      </c>
      <c r="N874" s="10">
        <v>164648142</v>
      </c>
      <c r="O874" s="6">
        <f t="shared" si="81"/>
        <v>104648142</v>
      </c>
      <c r="P874" s="10" t="str" cm="1">
        <f t="array" ref="P874">_xlfn.IFS(O874&lt;=0,"Flop",O874&lt;10000000,"Hit",O874&lt;=100000000,"Superhit",O874&gt;100000000,"Blockbuster")</f>
        <v>Blockbuster</v>
      </c>
      <c r="Q874" t="s">
        <v>2954</v>
      </c>
      <c r="R874">
        <v>26</v>
      </c>
      <c r="S874" t="str">
        <f t="shared" si="82"/>
        <v xml:space="preserve">July </v>
      </c>
      <c r="T874" s="12" t="str">
        <f t="shared" si="83"/>
        <v xml:space="preserve"> 1999</v>
      </c>
      <c r="U874" s="8" t="str" cm="1">
        <f t="array" ref="U874">_xlfn.IFS(Q874&lt;1970,"Old is Gold",Q874&lt;=1980,"80's Movies",Q874&lt;=2000,"90's Movies",Q874&lt;=2020,"Mid Rang",Q874&gt;2020,"Latest")</f>
        <v>Latest</v>
      </c>
      <c r="V874" t="s">
        <v>1070</v>
      </c>
    </row>
    <row r="875" spans="1:22" x14ac:dyDescent="0.3">
      <c r="A875" t="s">
        <v>2955</v>
      </c>
      <c r="B875" t="s">
        <v>2956</v>
      </c>
      <c r="C875" t="s">
        <v>2956</v>
      </c>
      <c r="D875" s="6">
        <v>105</v>
      </c>
      <c r="E875" s="6" t="str">
        <f t="shared" si="78"/>
        <v>Medium</v>
      </c>
      <c r="F875" s="4">
        <f t="shared" si="79"/>
        <v>1.75</v>
      </c>
      <c r="G875" s="8" t="s">
        <v>10891</v>
      </c>
      <c r="H875" t="s">
        <v>190</v>
      </c>
      <c r="I875" t="s">
        <v>10895</v>
      </c>
      <c r="J875">
        <v>6.5</v>
      </c>
      <c r="K875" t="str">
        <f t="shared" si="80"/>
        <v>Average</v>
      </c>
      <c r="L875" s="10">
        <v>93162</v>
      </c>
      <c r="M875" s="10">
        <v>70000000</v>
      </c>
      <c r="N875" s="10">
        <v>177841558</v>
      </c>
      <c r="O875" s="6">
        <f t="shared" si="81"/>
        <v>107841558</v>
      </c>
      <c r="P875" s="10" t="str" cm="1">
        <f t="array" ref="P875">_xlfn.IFS(O875&lt;=0,"Flop",O875&lt;10000000,"Hit",O875&lt;=100000000,"Superhit",O875&gt;100000000,"Blockbuster")</f>
        <v>Blockbuster</v>
      </c>
      <c r="Q875" t="s">
        <v>2957</v>
      </c>
      <c r="R875">
        <v>21</v>
      </c>
      <c r="S875" t="str">
        <f t="shared" si="82"/>
        <v xml:space="preserve">September </v>
      </c>
      <c r="T875" s="12" t="str">
        <f t="shared" si="83"/>
        <v xml:space="preserve"> 1999</v>
      </c>
      <c r="U875" s="8" t="str" cm="1">
        <f t="array" ref="U875">_xlfn.IFS(Q875&lt;1970,"Old is Gold",Q875&lt;=1980,"80's Movies",Q875&lt;=2000,"90's Movies",Q875&lt;=2020,"Mid Rang",Q875&gt;2020,"Latest")</f>
        <v>Latest</v>
      </c>
      <c r="V875" t="s">
        <v>1150</v>
      </c>
    </row>
    <row r="876" spans="1:22" x14ac:dyDescent="0.3">
      <c r="A876" t="s">
        <v>2958</v>
      </c>
      <c r="B876" t="s">
        <v>2959</v>
      </c>
      <c r="C876" t="s">
        <v>2960</v>
      </c>
      <c r="D876" s="6">
        <v>158</v>
      </c>
      <c r="E876" s="6" t="str">
        <f t="shared" si="78"/>
        <v>Long</v>
      </c>
      <c r="F876" s="4">
        <f t="shared" si="79"/>
        <v>2.6333333333333333</v>
      </c>
      <c r="G876" s="8" t="s">
        <v>10887</v>
      </c>
      <c r="H876" t="s">
        <v>10889</v>
      </c>
      <c r="I876" t="s">
        <v>190</v>
      </c>
      <c r="J876">
        <v>6.4</v>
      </c>
      <c r="K876" t="str">
        <f t="shared" si="80"/>
        <v>Average</v>
      </c>
      <c r="L876" s="10">
        <v>68875</v>
      </c>
      <c r="M876" s="10">
        <v>85000000</v>
      </c>
      <c r="N876" s="10">
        <v>66976317</v>
      </c>
      <c r="O876" s="6">
        <f t="shared" si="81"/>
        <v>-18023683</v>
      </c>
      <c r="P876" s="10" t="str" cm="1">
        <f t="array" ref="P876">_xlfn.IFS(O876&lt;=0,"Flop",O876&lt;10000000,"Hit",O876&lt;=100000000,"Superhit",O876&gt;100000000,"Blockbuster")</f>
        <v>Flop</v>
      </c>
      <c r="Q876" t="s">
        <v>2961</v>
      </c>
      <c r="R876">
        <v>18</v>
      </c>
      <c r="S876" t="str">
        <f t="shared" si="82"/>
        <v xml:space="preserve">October </v>
      </c>
      <c r="T876" s="12" t="str">
        <f t="shared" si="83"/>
        <v xml:space="preserve"> 1999</v>
      </c>
      <c r="U876" s="8" t="str" cm="1">
        <f t="array" ref="U876">_xlfn.IFS(Q876&lt;1970,"Old is Gold",Q876&lt;=1980,"80's Movies",Q876&lt;=2000,"90's Movies",Q876&lt;=2020,"Mid Rang",Q876&gt;2020,"Latest")</f>
        <v>Latest</v>
      </c>
      <c r="V876" t="s">
        <v>2332</v>
      </c>
    </row>
    <row r="877" spans="1:22" x14ac:dyDescent="0.3">
      <c r="A877" t="s">
        <v>2962</v>
      </c>
      <c r="B877" t="s">
        <v>2963</v>
      </c>
      <c r="C877" t="s">
        <v>2963</v>
      </c>
      <c r="D877" s="6">
        <v>107</v>
      </c>
      <c r="E877" s="6" t="str">
        <f t="shared" si="78"/>
        <v>Medium</v>
      </c>
      <c r="F877" s="4">
        <f t="shared" si="79"/>
        <v>1.7833333333333334</v>
      </c>
      <c r="G877" s="8" t="s">
        <v>172</v>
      </c>
      <c r="H877" t="s">
        <v>190</v>
      </c>
      <c r="I877" t="s">
        <v>10886</v>
      </c>
      <c r="J877">
        <v>6</v>
      </c>
      <c r="K877" t="str">
        <f t="shared" si="80"/>
        <v>Average</v>
      </c>
      <c r="L877" s="10">
        <v>95983</v>
      </c>
      <c r="M877" s="10">
        <v>25000000</v>
      </c>
      <c r="N877" s="10">
        <v>84565230</v>
      </c>
      <c r="O877" s="6">
        <f t="shared" si="81"/>
        <v>59565230</v>
      </c>
      <c r="P877" s="10" t="str" cm="1">
        <f t="array" ref="P877">_xlfn.IFS(O877&lt;=0,"Flop",O877&lt;10000000,"Hit",O877&lt;=100000000,"Superhit",O877&gt;100000000,"Blockbuster")</f>
        <v>Superhit</v>
      </c>
      <c r="Q877" t="s">
        <v>2964</v>
      </c>
      <c r="R877">
        <v>26</v>
      </c>
      <c r="S877" t="str">
        <f t="shared" si="82"/>
        <v xml:space="preserve">March </v>
      </c>
      <c r="T877" s="12" t="str">
        <f t="shared" si="83"/>
        <v xml:space="preserve"> 1999</v>
      </c>
      <c r="U877" s="8" t="str" cm="1">
        <f t="array" ref="U877">_xlfn.IFS(Q877&lt;1970,"Old is Gold",Q877&lt;=1980,"80's Movies",Q877&lt;=2000,"90's Movies",Q877&lt;=2020,"Mid Rang",Q877&gt;2020,"Latest")</f>
        <v>Latest</v>
      </c>
      <c r="V877" t="s">
        <v>2375</v>
      </c>
    </row>
    <row r="878" spans="1:22" x14ac:dyDescent="0.3">
      <c r="A878" t="s">
        <v>2965</v>
      </c>
      <c r="B878" t="s">
        <v>2966</v>
      </c>
      <c r="C878" t="s">
        <v>2966</v>
      </c>
      <c r="D878" s="6">
        <v>89</v>
      </c>
      <c r="E878" s="6" t="str">
        <f t="shared" si="78"/>
        <v>Short</v>
      </c>
      <c r="F878" s="4">
        <f t="shared" si="79"/>
        <v>1.4833333333333334</v>
      </c>
      <c r="G878" s="8" t="s">
        <v>172</v>
      </c>
      <c r="H878" t="s">
        <v>10899</v>
      </c>
      <c r="I878" t="s">
        <v>10899</v>
      </c>
      <c r="J878">
        <v>7.6</v>
      </c>
      <c r="K878" t="str">
        <f t="shared" si="80"/>
        <v>Good</v>
      </c>
      <c r="L878" s="10">
        <v>281496</v>
      </c>
      <c r="M878" s="10">
        <v>10000000</v>
      </c>
      <c r="N878" s="10">
        <v>10828256</v>
      </c>
      <c r="O878" s="6">
        <f t="shared" si="81"/>
        <v>828256</v>
      </c>
      <c r="P878" s="10" t="str" cm="1">
        <f t="array" ref="P878">_xlfn.IFS(O878&lt;=0,"Flop",O878&lt;10000000,"Hit",O878&lt;=100000000,"Superhit",O878&gt;100000000,"Blockbuster")</f>
        <v>Hit</v>
      </c>
      <c r="Q878" t="s">
        <v>2803</v>
      </c>
      <c r="R878">
        <v>19</v>
      </c>
      <c r="S878" t="str">
        <f t="shared" si="82"/>
        <v xml:space="preserve">February </v>
      </c>
      <c r="T878" s="12" t="str">
        <f t="shared" si="83"/>
        <v xml:space="preserve"> 1999</v>
      </c>
      <c r="U878" s="8" t="str" cm="1">
        <f t="array" ref="U878">_xlfn.IFS(Q878&lt;1970,"Old is Gold",Q878&lt;=1980,"80's Movies",Q878&lt;=2000,"90's Movies",Q878&lt;=2020,"Mid Rang",Q878&gt;2020,"Latest")</f>
        <v>Latest</v>
      </c>
      <c r="V878" t="s">
        <v>2967</v>
      </c>
    </row>
    <row r="879" spans="1:22" x14ac:dyDescent="0.3">
      <c r="A879" t="s">
        <v>2968</v>
      </c>
      <c r="B879" t="s">
        <v>2969</v>
      </c>
      <c r="C879" t="s">
        <v>2970</v>
      </c>
      <c r="D879" s="6">
        <v>105</v>
      </c>
      <c r="E879" s="6" t="str">
        <f t="shared" si="78"/>
        <v>Medium</v>
      </c>
      <c r="F879" s="4">
        <f t="shared" si="79"/>
        <v>1.75</v>
      </c>
      <c r="G879" s="8" t="s">
        <v>190</v>
      </c>
      <c r="H879" t="s">
        <v>10899</v>
      </c>
      <c r="I879" t="s">
        <v>10899</v>
      </c>
      <c r="J879">
        <v>8.1</v>
      </c>
      <c r="K879" t="str">
        <f t="shared" si="80"/>
        <v>Excellent</v>
      </c>
      <c r="L879" s="10">
        <v>91873</v>
      </c>
      <c r="M879" s="10">
        <v>1300000</v>
      </c>
      <c r="N879" s="10">
        <v>1657778</v>
      </c>
      <c r="O879" s="6">
        <f t="shared" si="81"/>
        <v>357778</v>
      </c>
      <c r="P879" s="10" t="str" cm="1">
        <f t="array" ref="P879">_xlfn.IFS(O879&lt;=0,"Flop",O879&lt;10000000,"Hit",O879&lt;=100000000,"Superhit",O879&gt;100000000,"Blockbuster")</f>
        <v>Hit</v>
      </c>
      <c r="Q879" t="s">
        <v>2971</v>
      </c>
      <c r="R879">
        <v>17</v>
      </c>
      <c r="S879" t="str">
        <f t="shared" si="82"/>
        <v xml:space="preserve">May </v>
      </c>
      <c r="T879" s="12" t="str">
        <f t="shared" si="83"/>
        <v xml:space="preserve"> 1998</v>
      </c>
      <c r="U879" s="8" t="str" cm="1">
        <f t="array" ref="U879">_xlfn.IFS(Q879&lt;1970,"Old is Gold",Q879&lt;=1980,"80's Movies",Q879&lt;=2000,"90's Movies",Q879&lt;=2020,"Mid Rang",Q879&gt;2020,"Latest")</f>
        <v>Latest</v>
      </c>
      <c r="V879" t="s">
        <v>2972</v>
      </c>
    </row>
    <row r="880" spans="1:22" x14ac:dyDescent="0.3">
      <c r="A880" t="s">
        <v>2973</v>
      </c>
      <c r="B880" t="s">
        <v>2974</v>
      </c>
      <c r="C880" t="s">
        <v>2974</v>
      </c>
      <c r="D880" s="6">
        <v>69</v>
      </c>
      <c r="E880" s="6" t="str">
        <f t="shared" si="78"/>
        <v>Short</v>
      </c>
      <c r="F880" s="4">
        <f t="shared" si="79"/>
        <v>1.1499999999999999</v>
      </c>
      <c r="G880" s="8" t="s">
        <v>10891</v>
      </c>
      <c r="H880" t="s">
        <v>10895</v>
      </c>
      <c r="I880" t="s">
        <v>5170</v>
      </c>
      <c r="J880">
        <v>7.5</v>
      </c>
      <c r="K880" t="str">
        <f t="shared" si="80"/>
        <v>Good</v>
      </c>
      <c r="L880" s="10">
        <v>99219</v>
      </c>
      <c r="M880" s="10">
        <v>6000</v>
      </c>
      <c r="N880" s="10">
        <v>126052</v>
      </c>
      <c r="O880" s="6">
        <f t="shared" si="81"/>
        <v>120052</v>
      </c>
      <c r="P880" s="10" t="str" cm="1">
        <f t="array" ref="P880">_xlfn.IFS(O880&lt;=0,"Flop",O880&lt;10000000,"Hit",O880&lt;=100000000,"Superhit",O880&gt;100000000,"Blockbuster")</f>
        <v>Hit</v>
      </c>
      <c r="Q880" t="s">
        <v>2975</v>
      </c>
      <c r="R880">
        <v>24</v>
      </c>
      <c r="S880" t="str">
        <f t="shared" si="82"/>
        <v xml:space="preserve">April </v>
      </c>
      <c r="T880" s="12" t="str">
        <f t="shared" si="83"/>
        <v xml:space="preserve"> 1998</v>
      </c>
      <c r="U880" s="8" t="str" cm="1">
        <f t="array" ref="U880">_xlfn.IFS(Q880&lt;1970,"Old is Gold",Q880&lt;=1980,"80's Movies",Q880&lt;=2000,"90's Movies",Q880&lt;=2020,"Mid Rang",Q880&gt;2020,"Latest")</f>
        <v>Latest</v>
      </c>
      <c r="V880" t="s">
        <v>2976</v>
      </c>
    </row>
    <row r="881" spans="1:22" x14ac:dyDescent="0.3">
      <c r="A881" t="s">
        <v>2977</v>
      </c>
      <c r="B881" t="s">
        <v>2978</v>
      </c>
      <c r="C881" t="s">
        <v>2978</v>
      </c>
      <c r="D881" s="6">
        <v>113</v>
      </c>
      <c r="E881" s="6" t="str">
        <f t="shared" si="78"/>
        <v>Medium</v>
      </c>
      <c r="F881" s="4">
        <f t="shared" si="79"/>
        <v>1.8833333333333333</v>
      </c>
      <c r="G881" s="8" t="s">
        <v>10891</v>
      </c>
      <c r="H881" t="s">
        <v>10886</v>
      </c>
      <c r="I881" t="s">
        <v>5170</v>
      </c>
      <c r="J881">
        <v>6.8</v>
      </c>
      <c r="K881" t="str">
        <f t="shared" si="80"/>
        <v>Average</v>
      </c>
      <c r="L881" s="10">
        <v>98256</v>
      </c>
      <c r="M881" s="10">
        <v>48000000</v>
      </c>
      <c r="N881" s="10">
        <v>124305181</v>
      </c>
      <c r="O881" s="6">
        <f t="shared" si="81"/>
        <v>76305181</v>
      </c>
      <c r="P881" s="10" t="str" cm="1">
        <f t="array" ref="P881">_xlfn.IFS(O881&lt;=0,"Flop",O881&lt;10000000,"Hit",O881&lt;=100000000,"Superhit",O881&gt;100000000,"Blockbuster")</f>
        <v>Superhit</v>
      </c>
      <c r="Q881" t="s">
        <v>2979</v>
      </c>
      <c r="R881">
        <v>27</v>
      </c>
      <c r="S881" t="str">
        <f t="shared" si="82"/>
        <v xml:space="preserve">July </v>
      </c>
      <c r="T881" s="12" t="str">
        <f t="shared" si="83"/>
        <v xml:space="preserve"> 1999</v>
      </c>
      <c r="U881" s="8" t="str" cm="1">
        <f t="array" ref="U881">_xlfn.IFS(Q881&lt;1970,"Old is Gold",Q881&lt;=1980,"80's Movies",Q881&lt;=2000,"90's Movies",Q881&lt;=2020,"Mid Rang",Q881&gt;2020,"Latest")</f>
        <v>Latest</v>
      </c>
      <c r="V881" t="s">
        <v>967</v>
      </c>
    </row>
    <row r="882" spans="1:22" x14ac:dyDescent="0.3">
      <c r="A882" t="s">
        <v>2980</v>
      </c>
      <c r="B882" t="s">
        <v>2981</v>
      </c>
      <c r="C882" t="s">
        <v>2981</v>
      </c>
      <c r="D882" s="6">
        <v>105</v>
      </c>
      <c r="E882" s="6" t="str">
        <f t="shared" si="78"/>
        <v>Medium</v>
      </c>
      <c r="F882" s="4">
        <f t="shared" si="79"/>
        <v>1.75</v>
      </c>
      <c r="G882" s="8" t="s">
        <v>105</v>
      </c>
      <c r="H882" t="s">
        <v>10895</v>
      </c>
      <c r="I882" t="s">
        <v>5170</v>
      </c>
      <c r="J882">
        <v>4.5999999999999996</v>
      </c>
      <c r="K882" t="str">
        <f t="shared" si="80"/>
        <v>Poor</v>
      </c>
      <c r="L882" s="10">
        <v>50128</v>
      </c>
      <c r="M882" s="10">
        <v>60000000</v>
      </c>
      <c r="N882" s="10">
        <v>37170655</v>
      </c>
      <c r="O882" s="6">
        <f t="shared" si="81"/>
        <v>-22829345</v>
      </c>
      <c r="P882" s="10" t="str" cm="1">
        <f t="array" ref="P882">_xlfn.IFS(O882&lt;=0,"Flop",O882&lt;10000000,"Hit",O882&lt;=100000000,"Superhit",O882&gt;100000000,"Blockbuster")</f>
        <v>Flop</v>
      </c>
      <c r="Q882">
        <v>1998</v>
      </c>
      <c r="S882" t="e">
        <f t="shared" si="82"/>
        <v>#VALUE!</v>
      </c>
      <c r="T882" s="12" t="str">
        <f t="shared" si="83"/>
        <v>1998</v>
      </c>
      <c r="U882" s="8" t="str" cm="1">
        <f t="array" ref="U882">_xlfn.IFS(Q882&lt;1970,"Old is Gold",Q882&lt;=1980,"80's Movies",Q882&lt;=2000,"90's Movies",Q882&lt;=2020,"Mid Rang",Q882&gt;2020,"Latest")</f>
        <v>90's Movies</v>
      </c>
      <c r="V882" t="s">
        <v>1400</v>
      </c>
    </row>
    <row r="883" spans="1:22" x14ac:dyDescent="0.3">
      <c r="A883" t="s">
        <v>2982</v>
      </c>
      <c r="B883" t="s">
        <v>2983</v>
      </c>
      <c r="C883" t="s">
        <v>2983</v>
      </c>
      <c r="D883" s="6">
        <v>81</v>
      </c>
      <c r="E883" s="6" t="str">
        <f t="shared" si="78"/>
        <v>Short</v>
      </c>
      <c r="F883" s="4">
        <f t="shared" si="79"/>
        <v>1.35</v>
      </c>
      <c r="G883" s="8" t="s">
        <v>10888</v>
      </c>
      <c r="H883" t="s">
        <v>172</v>
      </c>
      <c r="I883" t="s">
        <v>10885</v>
      </c>
      <c r="J883">
        <v>7.7</v>
      </c>
      <c r="K883" t="str">
        <f t="shared" si="80"/>
        <v>Good</v>
      </c>
      <c r="L883" s="10">
        <v>212252</v>
      </c>
      <c r="M883" s="10">
        <v>21000000</v>
      </c>
      <c r="N883" s="10">
        <v>83137603</v>
      </c>
      <c r="O883" s="6">
        <f t="shared" si="81"/>
        <v>62137603</v>
      </c>
      <c r="P883" s="10" t="str" cm="1">
        <f t="array" ref="P883">_xlfn.IFS(O883&lt;=0,"Flop",O883&lt;10000000,"Hit",O883&lt;=100000000,"Superhit",O883&gt;100000000,"Blockbuster")</f>
        <v>Superhit</v>
      </c>
      <c r="Q883" t="s">
        <v>2984</v>
      </c>
      <c r="R883">
        <v>17</v>
      </c>
      <c r="S883" t="str">
        <f t="shared" si="82"/>
        <v xml:space="preserve">June </v>
      </c>
      <c r="T883" s="12" t="str">
        <f t="shared" si="83"/>
        <v xml:space="preserve"> 1999</v>
      </c>
      <c r="U883" s="8" t="str" cm="1">
        <f t="array" ref="U883">_xlfn.IFS(Q883&lt;1970,"Old is Gold",Q883&lt;=1980,"80's Movies",Q883&lt;=2000,"90's Movies",Q883&lt;=2020,"Mid Rang",Q883&gt;2020,"Latest")</f>
        <v>Latest</v>
      </c>
      <c r="V883" t="s">
        <v>2985</v>
      </c>
    </row>
    <row r="884" spans="1:22" x14ac:dyDescent="0.3">
      <c r="A884" t="s">
        <v>2986</v>
      </c>
      <c r="B884" t="s">
        <v>2987</v>
      </c>
      <c r="C884" t="s">
        <v>2987</v>
      </c>
      <c r="D884" s="6">
        <v>97</v>
      </c>
      <c r="E884" s="6" t="str">
        <f t="shared" si="78"/>
        <v>Medium</v>
      </c>
      <c r="F884" s="4">
        <f t="shared" si="79"/>
        <v>1.6166666666666667</v>
      </c>
      <c r="G884" s="8" t="s">
        <v>190</v>
      </c>
      <c r="H884" t="s">
        <v>10886</v>
      </c>
      <c r="I884" t="s">
        <v>10899</v>
      </c>
      <c r="J884">
        <v>7.2</v>
      </c>
      <c r="K884" t="str">
        <f t="shared" si="80"/>
        <v>Good</v>
      </c>
      <c r="L884" s="10">
        <v>164684</v>
      </c>
      <c r="M884" s="10">
        <v>9000000</v>
      </c>
      <c r="N884" s="10">
        <v>10410044</v>
      </c>
      <c r="O884" s="6">
        <f t="shared" si="81"/>
        <v>1410044</v>
      </c>
      <c r="P884" s="10" t="str" cm="1">
        <f t="array" ref="P884">_xlfn.IFS(O884&lt;=0,"Flop",O884&lt;10000000,"Hit",O884&lt;=100000000,"Superhit",O884&gt;100000000,"Blockbuster")</f>
        <v>Hit</v>
      </c>
      <c r="Q884" t="s">
        <v>2988</v>
      </c>
      <c r="R884">
        <v>19</v>
      </c>
      <c r="S884" t="str">
        <f t="shared" si="82"/>
        <v xml:space="preserve">May </v>
      </c>
      <c r="T884" s="12" t="str">
        <f t="shared" si="83"/>
        <v xml:space="preserve"> 1999</v>
      </c>
      <c r="U884" s="8" t="str" cm="1">
        <f t="array" ref="U884">_xlfn.IFS(Q884&lt;1970,"Old is Gold",Q884&lt;=1980,"80's Movies",Q884&lt;=2000,"90's Movies",Q884&lt;=2020,"Mid Rang",Q884&gt;2020,"Latest")</f>
        <v>Latest</v>
      </c>
      <c r="V884" t="s">
        <v>2989</v>
      </c>
    </row>
    <row r="885" spans="1:22" x14ac:dyDescent="0.3">
      <c r="A885" t="s">
        <v>2990</v>
      </c>
      <c r="B885" t="s">
        <v>2991</v>
      </c>
      <c r="C885" t="s">
        <v>2991</v>
      </c>
      <c r="D885" s="6">
        <v>106</v>
      </c>
      <c r="E885" s="6" t="str">
        <f t="shared" si="78"/>
        <v>Medium</v>
      </c>
      <c r="F885" s="4">
        <f t="shared" si="79"/>
        <v>1.7666666666666666</v>
      </c>
      <c r="G885" s="8" t="s">
        <v>7406</v>
      </c>
      <c r="H885" t="s">
        <v>190</v>
      </c>
      <c r="I885" t="s">
        <v>5170</v>
      </c>
      <c r="J885">
        <v>6.4</v>
      </c>
      <c r="K885" t="str">
        <f t="shared" si="80"/>
        <v>Average</v>
      </c>
      <c r="L885" s="10">
        <v>110865</v>
      </c>
      <c r="M885" s="10">
        <v>40000000</v>
      </c>
      <c r="N885" s="10">
        <v>91753202</v>
      </c>
      <c r="O885" s="6">
        <f t="shared" si="81"/>
        <v>51753202</v>
      </c>
      <c r="P885" s="10" t="str" cm="1">
        <f t="array" ref="P885">_xlfn.IFS(O885&lt;=0,"Flop",O885&lt;10000000,"Hit",O885&lt;=100000000,"Superhit",O885&gt;100000000,"Blockbuster")</f>
        <v>Superhit</v>
      </c>
      <c r="Q885" t="s">
        <v>2992</v>
      </c>
      <c r="R885">
        <v>17</v>
      </c>
      <c r="S885" t="str">
        <f t="shared" si="82"/>
        <v xml:space="preserve">November </v>
      </c>
      <c r="T885" s="12" t="str">
        <f t="shared" si="83"/>
        <v xml:space="preserve"> 2001</v>
      </c>
      <c r="U885" s="8" t="str" cm="1">
        <f t="array" ref="U885">_xlfn.IFS(Q885&lt;1970,"Old is Gold",Q885&lt;=1980,"80's Movies",Q885&lt;=2000,"90's Movies",Q885&lt;=2020,"Mid Rang",Q885&gt;2020,"Latest")</f>
        <v>Latest</v>
      </c>
      <c r="V885" t="s">
        <v>2993</v>
      </c>
    </row>
    <row r="886" spans="1:22" x14ac:dyDescent="0.3">
      <c r="A886" t="s">
        <v>2994</v>
      </c>
      <c r="B886" t="s">
        <v>2995</v>
      </c>
      <c r="C886" t="s">
        <v>2995</v>
      </c>
      <c r="D886" s="6">
        <v>154</v>
      </c>
      <c r="E886" s="6" t="str">
        <f t="shared" si="78"/>
        <v>Long</v>
      </c>
      <c r="F886" s="4">
        <f t="shared" si="79"/>
        <v>2.5666666666666669</v>
      </c>
      <c r="G886" s="8" t="s">
        <v>10887</v>
      </c>
      <c r="H886" t="s">
        <v>190</v>
      </c>
      <c r="I886" t="s">
        <v>10886</v>
      </c>
      <c r="J886">
        <v>7.2</v>
      </c>
      <c r="K886" t="str">
        <f t="shared" si="80"/>
        <v>Good</v>
      </c>
      <c r="L886" s="10">
        <v>153901</v>
      </c>
      <c r="M886" s="10">
        <v>79000000</v>
      </c>
      <c r="N886" s="10">
        <v>173013509</v>
      </c>
      <c r="O886" s="6">
        <f t="shared" si="81"/>
        <v>94013509</v>
      </c>
      <c r="P886" s="10" t="str" cm="1">
        <f t="array" ref="P886">_xlfn.IFS(O886&lt;=0,"Flop",O886&lt;10000000,"Hit",O886&lt;=100000000,"Superhit",O886&gt;100000000,"Blockbuster")</f>
        <v>Superhit</v>
      </c>
      <c r="Q886" t="s">
        <v>2996</v>
      </c>
      <c r="R886">
        <v>7</v>
      </c>
      <c r="S886" t="str">
        <f t="shared" si="82"/>
        <v xml:space="preserve">December </v>
      </c>
      <c r="T886" s="12" t="str">
        <f t="shared" si="83"/>
        <v xml:space="preserve"> 2003</v>
      </c>
      <c r="U886" s="8" t="str" cm="1">
        <f t="array" ref="U886">_xlfn.IFS(Q886&lt;1970,"Old is Gold",Q886&lt;=1980,"80's Movies",Q886&lt;=2000,"90's Movies",Q886&lt;=2020,"Mid Rang",Q886&gt;2020,"Latest")</f>
        <v>Latest</v>
      </c>
      <c r="V886" t="s">
        <v>2102</v>
      </c>
    </row>
    <row r="887" spans="1:22" x14ac:dyDescent="0.3">
      <c r="A887" t="s">
        <v>2997</v>
      </c>
      <c r="B887" t="s">
        <v>2998</v>
      </c>
      <c r="C887" t="s">
        <v>2998</v>
      </c>
      <c r="D887" s="6">
        <v>98</v>
      </c>
      <c r="E887" s="6" t="str">
        <f t="shared" si="78"/>
        <v>Medium</v>
      </c>
      <c r="F887" s="4">
        <f t="shared" si="79"/>
        <v>1.6333333333333333</v>
      </c>
      <c r="G887" s="8" t="s">
        <v>7406</v>
      </c>
      <c r="H887" t="s">
        <v>10887</v>
      </c>
      <c r="I887" t="s">
        <v>172</v>
      </c>
      <c r="J887">
        <v>5.6</v>
      </c>
      <c r="K887" t="str">
        <f t="shared" si="80"/>
        <v>Poor</v>
      </c>
      <c r="L887" s="10">
        <v>193633</v>
      </c>
      <c r="M887" s="10">
        <v>93000000</v>
      </c>
      <c r="N887" s="10">
        <v>264105545</v>
      </c>
      <c r="O887" s="6">
        <f t="shared" si="81"/>
        <v>171105545</v>
      </c>
      <c r="P887" s="10" t="str" cm="1">
        <f t="array" ref="P887">_xlfn.IFS(O887&lt;=0,"Flop",O887&lt;10000000,"Hit",O887&lt;=100000000,"Superhit",O887&gt;100000000,"Blockbuster")</f>
        <v>Blockbuster</v>
      </c>
      <c r="Q887" t="s">
        <v>2999</v>
      </c>
      <c r="R887">
        <v>22</v>
      </c>
      <c r="S887" t="str">
        <f t="shared" si="82"/>
        <v xml:space="preserve">October </v>
      </c>
      <c r="T887" s="12" t="str">
        <f t="shared" si="83"/>
        <v xml:space="preserve"> 2000</v>
      </c>
      <c r="U887" s="8" t="str" cm="1">
        <f t="array" ref="U887">_xlfn.IFS(Q887&lt;1970,"Old is Gold",Q887&lt;=1980,"80's Movies",Q887&lt;=2000,"90's Movies",Q887&lt;=2020,"Mid Rang",Q887&gt;2020,"Latest")</f>
        <v>Latest</v>
      </c>
      <c r="V887" t="s">
        <v>3000</v>
      </c>
    </row>
    <row r="888" spans="1:22" x14ac:dyDescent="0.3">
      <c r="A888" t="s">
        <v>3001</v>
      </c>
      <c r="B888" t="s">
        <v>3002</v>
      </c>
      <c r="C888" t="s">
        <v>3002</v>
      </c>
      <c r="D888" s="6">
        <v>95</v>
      </c>
      <c r="E888" s="6" t="str">
        <f t="shared" si="78"/>
        <v>Medium</v>
      </c>
      <c r="F888" s="4">
        <f t="shared" si="79"/>
        <v>1.5833333333333333</v>
      </c>
      <c r="G888" s="8" t="s">
        <v>172</v>
      </c>
      <c r="H888" t="s">
        <v>10886</v>
      </c>
      <c r="I888" t="s">
        <v>10899</v>
      </c>
      <c r="J888">
        <v>5.9</v>
      </c>
      <c r="K888" t="str">
        <f t="shared" si="80"/>
        <v>Poor</v>
      </c>
      <c r="L888" s="10">
        <v>101190</v>
      </c>
      <c r="M888" s="10">
        <v>10000000</v>
      </c>
      <c r="N888" s="10">
        <v>103166989</v>
      </c>
      <c r="O888" s="6">
        <f t="shared" si="81"/>
        <v>93166989</v>
      </c>
      <c r="P888" s="10" t="str" cm="1">
        <f t="array" ref="P888">_xlfn.IFS(O888&lt;=0,"Flop",O888&lt;10000000,"Hit",O888&lt;=100000000,"Superhit",O888&gt;100000000,"Blockbuster")</f>
        <v>Superhit</v>
      </c>
      <c r="Q888" t="s">
        <v>3003</v>
      </c>
      <c r="R888">
        <v>19</v>
      </c>
      <c r="S888" t="str">
        <f t="shared" si="82"/>
        <v xml:space="preserve">January </v>
      </c>
      <c r="T888" s="12" t="str">
        <f t="shared" si="83"/>
        <v xml:space="preserve"> 1999</v>
      </c>
      <c r="U888" s="8" t="str" cm="1">
        <f t="array" ref="U888">_xlfn.IFS(Q888&lt;1970,"Old is Gold",Q888&lt;=1980,"80's Movies",Q888&lt;=2000,"90's Movies",Q888&lt;=2020,"Mid Rang",Q888&gt;2020,"Latest")</f>
        <v>Latest</v>
      </c>
      <c r="V888" t="s">
        <v>3004</v>
      </c>
    </row>
    <row r="889" spans="1:22" x14ac:dyDescent="0.3">
      <c r="A889" t="s">
        <v>3005</v>
      </c>
      <c r="B889" t="s">
        <v>3006</v>
      </c>
      <c r="C889" t="s">
        <v>3006</v>
      </c>
      <c r="D889" s="6">
        <v>130</v>
      </c>
      <c r="E889" s="6" t="str">
        <f t="shared" si="78"/>
        <v>Long</v>
      </c>
      <c r="F889" s="4">
        <f t="shared" si="79"/>
        <v>2.1666666666666665</v>
      </c>
      <c r="G889" s="8" t="s">
        <v>190</v>
      </c>
      <c r="H889" t="s">
        <v>105</v>
      </c>
      <c r="I889" t="s">
        <v>10895</v>
      </c>
      <c r="J889">
        <v>6.6</v>
      </c>
      <c r="K889" t="str">
        <f t="shared" si="80"/>
        <v>Average</v>
      </c>
      <c r="L889" s="10">
        <v>133490</v>
      </c>
      <c r="M889" s="10">
        <v>100000000</v>
      </c>
      <c r="N889" s="10">
        <v>291420351</v>
      </c>
      <c r="O889" s="6">
        <f t="shared" si="81"/>
        <v>191420351</v>
      </c>
      <c r="P889" s="10" t="str" cm="1">
        <f t="array" ref="P889">_xlfn.IFS(O889&lt;=0,"Flop",O889&lt;10000000,"Hit",O889&lt;=100000000,"Superhit",O889&gt;100000000,"Blockbuster")</f>
        <v>Blockbuster</v>
      </c>
      <c r="Q889" t="s">
        <v>3007</v>
      </c>
      <c r="R889">
        <v>18</v>
      </c>
      <c r="S889" t="str">
        <f t="shared" si="82"/>
        <v xml:space="preserve">July </v>
      </c>
      <c r="T889" s="12" t="str">
        <f t="shared" si="83"/>
        <v xml:space="preserve"> 2000</v>
      </c>
      <c r="U889" s="8" t="str" cm="1">
        <f t="array" ref="U889">_xlfn.IFS(Q889&lt;1970,"Old is Gold",Q889&lt;=1980,"80's Movies",Q889&lt;=2000,"90's Movies",Q889&lt;=2020,"Mid Rang",Q889&gt;2020,"Latest")</f>
        <v>Latest</v>
      </c>
      <c r="V889" t="s">
        <v>669</v>
      </c>
    </row>
    <row r="890" spans="1:22" x14ac:dyDescent="0.3">
      <c r="A890" t="s">
        <v>3008</v>
      </c>
      <c r="B890" t="s">
        <v>3009</v>
      </c>
      <c r="C890" t="s">
        <v>3009</v>
      </c>
      <c r="D890" s="6">
        <v>143</v>
      </c>
      <c r="E890" s="6" t="str">
        <f t="shared" si="78"/>
        <v>Long</v>
      </c>
      <c r="F890" s="4">
        <f t="shared" si="79"/>
        <v>2.3833333333333333</v>
      </c>
      <c r="G890" s="8" t="s">
        <v>10887</v>
      </c>
      <c r="H890" t="s">
        <v>190</v>
      </c>
      <c r="I890" t="s">
        <v>10886</v>
      </c>
      <c r="J890">
        <v>7.8</v>
      </c>
      <c r="K890" t="str">
        <f t="shared" si="80"/>
        <v>Good</v>
      </c>
      <c r="L890" s="10">
        <v>623747</v>
      </c>
      <c r="M890" s="10">
        <v>90000000</v>
      </c>
      <c r="N890" s="10">
        <v>429632142</v>
      </c>
      <c r="O890" s="6">
        <f t="shared" si="81"/>
        <v>339632142</v>
      </c>
      <c r="P890" s="10" t="str" cm="1">
        <f t="array" ref="P890">_xlfn.IFS(O890&lt;=0,"Flop",O890&lt;10000000,"Hit",O890&lt;=100000000,"Superhit",O890&gt;100000000,"Blockbuster")</f>
        <v>Blockbuster</v>
      </c>
      <c r="Q890" t="s">
        <v>3010</v>
      </c>
      <c r="R890">
        <v>7</v>
      </c>
      <c r="S890" t="str">
        <f t="shared" si="82"/>
        <v xml:space="preserve">December </v>
      </c>
      <c r="T890" s="12" t="str">
        <f t="shared" si="83"/>
        <v xml:space="preserve"> 2000</v>
      </c>
      <c r="U890" s="8" t="str" cm="1">
        <f t="array" ref="U890">_xlfn.IFS(Q890&lt;1970,"Old is Gold",Q890&lt;=1980,"80's Movies",Q890&lt;=2000,"90's Movies",Q890&lt;=2020,"Mid Rang",Q890&gt;2020,"Latest")</f>
        <v>Latest</v>
      </c>
      <c r="V890" t="s">
        <v>669</v>
      </c>
    </row>
    <row r="891" spans="1:22" x14ac:dyDescent="0.3">
      <c r="A891" t="s">
        <v>3011</v>
      </c>
      <c r="B891" t="s">
        <v>3012</v>
      </c>
      <c r="C891" t="s">
        <v>3012</v>
      </c>
      <c r="D891" s="6">
        <v>111</v>
      </c>
      <c r="E891" s="6" t="str">
        <f t="shared" si="78"/>
        <v>Medium</v>
      </c>
      <c r="F891" s="4">
        <f t="shared" si="79"/>
        <v>1.85</v>
      </c>
      <c r="G891" s="8" t="s">
        <v>172</v>
      </c>
      <c r="H891" t="s">
        <v>190</v>
      </c>
      <c r="I891" t="s">
        <v>10899</v>
      </c>
      <c r="J891">
        <v>7.3</v>
      </c>
      <c r="K891" t="str">
        <f t="shared" si="80"/>
        <v>Good</v>
      </c>
      <c r="L891" s="10">
        <v>125108</v>
      </c>
      <c r="M891" s="10">
        <v>7000000</v>
      </c>
      <c r="N891" s="10">
        <v>8764389</v>
      </c>
      <c r="O891" s="6">
        <f t="shared" si="81"/>
        <v>1764389</v>
      </c>
      <c r="P891" s="10" t="str" cm="1">
        <f t="array" ref="P891">_xlfn.IFS(O891&lt;=0,"Flop",O891&lt;10000000,"Hit",O891&lt;=100000000,"Superhit",O891&gt;100000000,"Blockbuster")</f>
        <v>Hit</v>
      </c>
      <c r="Q891" t="s">
        <v>3013</v>
      </c>
      <c r="R891">
        <v>16</v>
      </c>
      <c r="S891" t="str">
        <f t="shared" si="82"/>
        <v xml:space="preserve">June </v>
      </c>
      <c r="T891" s="12" t="str">
        <f t="shared" si="83"/>
        <v xml:space="preserve"> 2001</v>
      </c>
      <c r="U891" s="8" t="str" cm="1">
        <f t="array" ref="U891">_xlfn.IFS(Q891&lt;1970,"Old is Gold",Q891&lt;=1980,"80's Movies",Q891&lt;=2000,"90's Movies",Q891&lt;=2020,"Mid Rang",Q891&gt;2020,"Latest")</f>
        <v>Latest</v>
      </c>
      <c r="V891" t="s">
        <v>3014</v>
      </c>
    </row>
    <row r="892" spans="1:22" x14ac:dyDescent="0.3">
      <c r="A892" t="s">
        <v>3015</v>
      </c>
      <c r="B892" t="s">
        <v>3016</v>
      </c>
      <c r="C892" t="s">
        <v>3016</v>
      </c>
      <c r="D892" s="6">
        <v>99</v>
      </c>
      <c r="E892" s="6" t="str">
        <f t="shared" si="78"/>
        <v>Medium</v>
      </c>
      <c r="F892" s="4">
        <f t="shared" si="79"/>
        <v>1.65</v>
      </c>
      <c r="G892" s="8" t="s">
        <v>7406</v>
      </c>
      <c r="H892" t="s">
        <v>10891</v>
      </c>
      <c r="I892" t="s">
        <v>5170</v>
      </c>
      <c r="J892">
        <v>6</v>
      </c>
      <c r="K892" t="str">
        <f t="shared" si="80"/>
        <v>Average</v>
      </c>
      <c r="L892" s="10">
        <v>79802</v>
      </c>
      <c r="M892" s="10">
        <v>46000000</v>
      </c>
      <c r="N892" s="10">
        <v>107626125</v>
      </c>
      <c r="O892" s="6">
        <f t="shared" si="81"/>
        <v>61626125</v>
      </c>
      <c r="P892" s="10" t="str" cm="1">
        <f t="array" ref="P892">_xlfn.IFS(O892&lt;=0,"Flop",O892&lt;10000000,"Hit",O892&lt;=100000000,"Superhit",O892&gt;100000000,"Blockbuster")</f>
        <v>Superhit</v>
      </c>
      <c r="Q892" t="s">
        <v>3017</v>
      </c>
      <c r="R892">
        <v>16</v>
      </c>
      <c r="S892" t="str">
        <f t="shared" si="82"/>
        <v xml:space="preserve">June </v>
      </c>
      <c r="T892" s="12" t="str">
        <f t="shared" si="83"/>
        <v xml:space="preserve"> 2000</v>
      </c>
      <c r="U892" s="8" t="str" cm="1">
        <f t="array" ref="U892">_xlfn.IFS(Q892&lt;1970,"Old is Gold",Q892&lt;=1980,"80's Movies",Q892&lt;=2000,"90's Movies",Q892&lt;=2020,"Mid Rang",Q892&gt;2020,"Latest")</f>
        <v>Latest</v>
      </c>
      <c r="V892" t="s">
        <v>1353</v>
      </c>
    </row>
    <row r="893" spans="1:22" x14ac:dyDescent="0.3">
      <c r="A893" t="s">
        <v>3018</v>
      </c>
      <c r="B893" t="s">
        <v>3019</v>
      </c>
      <c r="C893" t="s">
        <v>3019</v>
      </c>
      <c r="D893" s="6">
        <v>105</v>
      </c>
      <c r="E893" s="6" t="str">
        <f t="shared" si="78"/>
        <v>Medium</v>
      </c>
      <c r="F893" s="4">
        <f t="shared" si="79"/>
        <v>1.75</v>
      </c>
      <c r="G893" s="8" t="s">
        <v>10885</v>
      </c>
      <c r="H893" t="s">
        <v>105</v>
      </c>
      <c r="I893" t="s">
        <v>10895</v>
      </c>
      <c r="J893">
        <v>7.3</v>
      </c>
      <c r="K893" t="str">
        <f t="shared" si="80"/>
        <v>Good</v>
      </c>
      <c r="L893" s="10">
        <v>377939</v>
      </c>
      <c r="M893" s="10">
        <v>100000000</v>
      </c>
      <c r="N893" s="10">
        <v>206071502</v>
      </c>
      <c r="O893" s="6">
        <f t="shared" si="81"/>
        <v>106071502</v>
      </c>
      <c r="P893" s="10" t="str" cm="1">
        <f t="array" ref="P893">_xlfn.IFS(O893&lt;=0,"Flop",O893&lt;10000000,"Hit",O893&lt;=100000000,"Superhit",O893&gt;100000000,"Blockbuster")</f>
        <v>Blockbuster</v>
      </c>
      <c r="Q893">
        <v>1999</v>
      </c>
      <c r="S893" t="e">
        <f t="shared" si="82"/>
        <v>#VALUE!</v>
      </c>
      <c r="T893" s="12" t="str">
        <f t="shared" si="83"/>
        <v>1999</v>
      </c>
      <c r="U893" s="8" t="str" cm="1">
        <f t="array" ref="U893">_xlfn.IFS(Q893&lt;1970,"Old is Gold",Q893&lt;=1980,"80's Movies",Q893&lt;=2000,"90's Movies",Q893&lt;=2020,"Mid Rang",Q893&gt;2020,"Latest")</f>
        <v>90's Movies</v>
      </c>
      <c r="V893" t="s">
        <v>766</v>
      </c>
    </row>
    <row r="894" spans="1:22" x14ac:dyDescent="0.3">
      <c r="A894" t="s">
        <v>3020</v>
      </c>
      <c r="B894" t="s">
        <v>3021</v>
      </c>
      <c r="C894" t="s">
        <v>3021</v>
      </c>
      <c r="D894" s="6">
        <v>92</v>
      </c>
      <c r="E894" s="6" t="str">
        <f t="shared" si="78"/>
        <v>Medium</v>
      </c>
      <c r="F894" s="4">
        <f t="shared" si="79"/>
        <v>1.5333333333333334</v>
      </c>
      <c r="G894" s="8" t="s">
        <v>7406</v>
      </c>
      <c r="H894" t="s">
        <v>10887</v>
      </c>
      <c r="I894" t="s">
        <v>10890</v>
      </c>
      <c r="J894">
        <v>5.9</v>
      </c>
      <c r="K894" t="str">
        <f t="shared" si="80"/>
        <v>Poor</v>
      </c>
      <c r="L894" s="10">
        <v>335709</v>
      </c>
      <c r="M894" s="10">
        <v>93000000</v>
      </c>
      <c r="N894" s="10">
        <v>368780809</v>
      </c>
      <c r="O894" s="6">
        <f t="shared" si="81"/>
        <v>275780809</v>
      </c>
      <c r="P894" s="10" t="str" cm="1">
        <f t="array" ref="P894">_xlfn.IFS(O894&lt;=0,"Flop",O894&lt;10000000,"Hit",O894&lt;=100000000,"Superhit",O894&gt;100000000,"Blockbuster")</f>
        <v>Blockbuster</v>
      </c>
      <c r="Q894" t="s">
        <v>3022</v>
      </c>
      <c r="R894">
        <v>16</v>
      </c>
      <c r="S894" t="str">
        <f t="shared" si="82"/>
        <v xml:space="preserve">July </v>
      </c>
      <c r="T894" s="12" t="str">
        <f t="shared" si="83"/>
        <v xml:space="preserve"> 2001</v>
      </c>
      <c r="U894" s="8" t="str" cm="1">
        <f t="array" ref="U894">_xlfn.IFS(Q894&lt;1970,"Old is Gold",Q894&lt;=1980,"80's Movies",Q894&lt;=2000,"90's Movies",Q894&lt;=2020,"Mid Rang",Q894&gt;2020,"Latest")</f>
        <v>Latest</v>
      </c>
      <c r="V894" t="s">
        <v>1168</v>
      </c>
    </row>
    <row r="895" spans="1:22" x14ac:dyDescent="0.3">
      <c r="A895" t="s">
        <v>3023</v>
      </c>
      <c r="B895" t="s">
        <v>3024</v>
      </c>
      <c r="C895" t="s">
        <v>3024</v>
      </c>
      <c r="D895" s="6">
        <v>116</v>
      </c>
      <c r="E895" s="6" t="str">
        <f t="shared" si="78"/>
        <v>Medium</v>
      </c>
      <c r="F895" s="4">
        <f t="shared" si="79"/>
        <v>1.9333333333333333</v>
      </c>
      <c r="G895" s="8" t="s">
        <v>172</v>
      </c>
      <c r="H895" t="s">
        <v>10886</v>
      </c>
      <c r="I895" t="s">
        <v>10899</v>
      </c>
      <c r="J895">
        <v>5.6</v>
      </c>
      <c r="K895" t="str">
        <f t="shared" si="80"/>
        <v>Poor</v>
      </c>
      <c r="L895" s="10">
        <v>102774</v>
      </c>
      <c r="M895" s="10">
        <v>70000000</v>
      </c>
      <c r="N895" s="10">
        <v>309460292</v>
      </c>
      <c r="O895" s="6">
        <f t="shared" si="81"/>
        <v>239460292</v>
      </c>
      <c r="P895" s="10" t="str" cm="1">
        <f t="array" ref="P895">_xlfn.IFS(O895&lt;=0,"Flop",O895&lt;10000000,"Hit",O895&lt;=100000000,"Superhit",O895&gt;100000000,"Blockbuster")</f>
        <v>Blockbuster</v>
      </c>
      <c r="Q895" t="s">
        <v>3025</v>
      </c>
      <c r="R895">
        <v>25</v>
      </c>
      <c r="S895" t="str">
        <f t="shared" si="82"/>
        <v xml:space="preserve">July </v>
      </c>
      <c r="T895" s="12" t="str">
        <f t="shared" si="83"/>
        <v xml:space="preserve"> 1999</v>
      </c>
      <c r="U895" s="8" t="str" cm="1">
        <f t="array" ref="U895">_xlfn.IFS(Q895&lt;1970,"Old is Gold",Q895&lt;=1980,"80's Movies",Q895&lt;=2000,"90's Movies",Q895&lt;=2020,"Mid Rang",Q895&gt;2020,"Latest")</f>
        <v>Latest</v>
      </c>
      <c r="V895" t="s">
        <v>960</v>
      </c>
    </row>
    <row r="896" spans="1:22" x14ac:dyDescent="0.3">
      <c r="A896" t="s">
        <v>3026</v>
      </c>
      <c r="B896" t="s">
        <v>3027</v>
      </c>
      <c r="C896" t="s">
        <v>3027</v>
      </c>
      <c r="D896" s="6">
        <v>95</v>
      </c>
      <c r="E896" s="6" t="str">
        <f t="shared" si="78"/>
        <v>Medium</v>
      </c>
      <c r="F896" s="4">
        <f t="shared" si="79"/>
        <v>1.5833333333333333</v>
      </c>
      <c r="G896" s="8" t="s">
        <v>172</v>
      </c>
      <c r="H896" t="s">
        <v>10899</v>
      </c>
      <c r="I896" t="s">
        <v>10899</v>
      </c>
      <c r="J896">
        <v>7</v>
      </c>
      <c r="K896" t="str">
        <f t="shared" si="80"/>
        <v>Good</v>
      </c>
      <c r="L896" s="10">
        <v>425310</v>
      </c>
      <c r="M896" s="10">
        <v>11000000</v>
      </c>
      <c r="N896" s="10">
        <v>235483004</v>
      </c>
      <c r="O896" s="6">
        <f t="shared" si="81"/>
        <v>224483004</v>
      </c>
      <c r="P896" s="10" t="str" cm="1">
        <f t="array" ref="P896">_xlfn.IFS(O896&lt;=0,"Flop",O896&lt;10000000,"Hit",O896&lt;=100000000,"Superhit",O896&gt;100000000,"Blockbuster")</f>
        <v>Blockbuster</v>
      </c>
      <c r="Q896" t="s">
        <v>3028</v>
      </c>
      <c r="R896">
        <v>7</v>
      </c>
      <c r="S896" t="str">
        <f t="shared" si="82"/>
        <v xml:space="preserve">July </v>
      </c>
      <c r="T896" s="12" t="str">
        <f t="shared" si="83"/>
        <v xml:space="preserve"> 1999</v>
      </c>
      <c r="U896" s="8" t="str" cm="1">
        <f t="array" ref="U896">_xlfn.IFS(Q896&lt;1970,"Old is Gold",Q896&lt;=1980,"80's Movies",Q896&lt;=2000,"90's Movies",Q896&lt;=2020,"Mid Rang",Q896&gt;2020,"Latest")</f>
        <v>Latest</v>
      </c>
      <c r="V896" t="s">
        <v>3029</v>
      </c>
    </row>
    <row r="897" spans="1:22" x14ac:dyDescent="0.3">
      <c r="A897" t="s">
        <v>3030</v>
      </c>
      <c r="B897" t="s">
        <v>3031</v>
      </c>
      <c r="C897" t="s">
        <v>3031</v>
      </c>
      <c r="D897" s="6">
        <v>119</v>
      </c>
      <c r="E897" s="6" t="str">
        <f t="shared" si="78"/>
        <v>Medium</v>
      </c>
      <c r="F897" s="4">
        <f t="shared" si="79"/>
        <v>1.9833333333333334</v>
      </c>
      <c r="G897" s="8" t="s">
        <v>10887</v>
      </c>
      <c r="H897" t="s">
        <v>190</v>
      </c>
      <c r="I897" t="s">
        <v>10886</v>
      </c>
      <c r="J897">
        <v>6.6</v>
      </c>
      <c r="K897" t="str">
        <f t="shared" si="80"/>
        <v>Average</v>
      </c>
      <c r="L897" s="10">
        <v>249691</v>
      </c>
      <c r="M897" s="10">
        <v>50000000</v>
      </c>
      <c r="N897" s="10">
        <v>144056873</v>
      </c>
      <c r="O897" s="6">
        <f t="shared" si="81"/>
        <v>94056873</v>
      </c>
      <c r="P897" s="10" t="str" cm="1">
        <f t="array" ref="P897">_xlfn.IFS(O897&lt;=0,"Flop",O897&lt;10000000,"Hit",O897&lt;=100000000,"Superhit",O897&gt;100000000,"Blockbuster")</f>
        <v>Superhit</v>
      </c>
      <c r="Q897" t="s">
        <v>3032</v>
      </c>
      <c r="R897">
        <v>2</v>
      </c>
      <c r="S897" t="str">
        <f t="shared" si="82"/>
        <v xml:space="preserve">February </v>
      </c>
      <c r="T897" s="12" t="str">
        <f t="shared" si="83"/>
        <v xml:space="preserve"> 2000</v>
      </c>
      <c r="U897" s="8" t="str" cm="1">
        <f t="array" ref="U897">_xlfn.IFS(Q897&lt;1970,"Old is Gold",Q897&lt;=1980,"80's Movies",Q897&lt;=2000,"90's Movies",Q897&lt;=2020,"Mid Rang",Q897&gt;2020,"Latest")</f>
        <v>Latest</v>
      </c>
      <c r="V897" t="s">
        <v>1826</v>
      </c>
    </row>
    <row r="898" spans="1:22" x14ac:dyDescent="0.3">
      <c r="A898" t="s">
        <v>3033</v>
      </c>
      <c r="B898" t="s">
        <v>3034</v>
      </c>
      <c r="C898" t="s">
        <v>3034</v>
      </c>
      <c r="D898" s="6">
        <v>121</v>
      </c>
      <c r="E898" s="6" t="str">
        <f t="shared" ref="E898:E961" si="84">IF(D898&lt;90,"Short",IF(D898&lt;=120,"Medium","Long"))</f>
        <v>Long</v>
      </c>
      <c r="F898" s="4">
        <f t="shared" ref="F898:F961" si="85">D898/60</f>
        <v>2.0166666666666666</v>
      </c>
      <c r="G898" s="8" t="s">
        <v>190</v>
      </c>
      <c r="H898" t="s">
        <v>5170</v>
      </c>
      <c r="I898" t="s">
        <v>10899</v>
      </c>
      <c r="J898">
        <v>6.8</v>
      </c>
      <c r="K898" t="str">
        <f t="shared" ref="K898:K961" si="86">IF(J898&gt;=8,"Excellent",IF(J898&gt;=7,"Good",IF(J898&gt;=6,"Average","Poor")))</f>
        <v>Average</v>
      </c>
      <c r="L898" s="10">
        <v>74581</v>
      </c>
      <c r="M898" s="10">
        <v>55000000</v>
      </c>
      <c r="N898" s="10">
        <v>16797191</v>
      </c>
      <c r="O898" s="6">
        <f t="shared" ref="O898:O961" si="87">N898-M898</f>
        <v>-38202809</v>
      </c>
      <c r="P898" s="10" t="str" cm="1">
        <f t="array" ref="P898">_xlfn.IFS(O898&lt;=0,"Flop",O898&lt;10000000,"Hit",O898&lt;=100000000,"Superhit",O898&gt;100000000,"Blockbuster")</f>
        <v>Flop</v>
      </c>
      <c r="Q898" t="s">
        <v>3035</v>
      </c>
      <c r="R898">
        <v>22</v>
      </c>
      <c r="S898" t="str">
        <f t="shared" ref="S898:S961" si="88">LEFT(Q898,SEARCH(" ",Q898))</f>
        <v xml:space="preserve">October </v>
      </c>
      <c r="T898" s="12" t="str">
        <f t="shared" ref="T898:T961" si="89">RIGHT(Q898,5)</f>
        <v xml:space="preserve"> 1999</v>
      </c>
      <c r="U898" s="8" t="str" cm="1">
        <f t="array" ref="U898">_xlfn.IFS(Q898&lt;1970,"Old is Gold",Q898&lt;=1980,"80's Movies",Q898&lt;=2000,"90's Movies",Q898&lt;=2020,"Mid Rang",Q898&gt;2020,"Latest")</f>
        <v>Latest</v>
      </c>
      <c r="V898" t="s">
        <v>113</v>
      </c>
    </row>
    <row r="899" spans="1:22" x14ac:dyDescent="0.3">
      <c r="A899" t="s">
        <v>3036</v>
      </c>
      <c r="B899" t="s">
        <v>3037</v>
      </c>
      <c r="C899" t="s">
        <v>3037</v>
      </c>
      <c r="D899" s="6">
        <v>112</v>
      </c>
      <c r="E899" s="6" t="str">
        <f t="shared" si="84"/>
        <v>Medium</v>
      </c>
      <c r="F899" s="4">
        <f t="shared" si="85"/>
        <v>1.8666666666666667</v>
      </c>
      <c r="G899" s="8" t="s">
        <v>7406</v>
      </c>
      <c r="H899" t="s">
        <v>105</v>
      </c>
      <c r="I899" t="s">
        <v>10890</v>
      </c>
      <c r="J899">
        <v>5.8</v>
      </c>
      <c r="K899" t="str">
        <f t="shared" si="86"/>
        <v>Poor</v>
      </c>
      <c r="L899" s="10">
        <v>136378</v>
      </c>
      <c r="M899" s="10">
        <v>95000000</v>
      </c>
      <c r="N899" s="10">
        <v>190213455</v>
      </c>
      <c r="O899" s="6">
        <f t="shared" si="87"/>
        <v>95213455</v>
      </c>
      <c r="P899" s="10" t="str" cm="1">
        <f t="array" ref="P899">_xlfn.IFS(O899&lt;=0,"Flop",O899&lt;10000000,"Hit",O899&lt;=100000000,"Superhit",O899&gt;100000000,"Blockbuster")</f>
        <v>Superhit</v>
      </c>
      <c r="Q899" t="s">
        <v>3038</v>
      </c>
      <c r="R899">
        <v>2</v>
      </c>
      <c r="S899" t="str">
        <f t="shared" si="88"/>
        <v xml:space="preserve">August </v>
      </c>
      <c r="T899" s="12" t="str">
        <f t="shared" si="89"/>
        <v xml:space="preserve"> 2000</v>
      </c>
      <c r="U899" s="8" t="str" cm="1">
        <f t="array" ref="U899">_xlfn.IFS(Q899&lt;1970,"Old is Gold",Q899&lt;=1980,"80's Movies",Q899&lt;=2000,"90's Movies",Q899&lt;=2020,"Mid Rang",Q899&gt;2020,"Latest")</f>
        <v>Latest</v>
      </c>
      <c r="V899" t="s">
        <v>977</v>
      </c>
    </row>
    <row r="900" spans="1:22" x14ac:dyDescent="0.3">
      <c r="A900" t="s">
        <v>3039</v>
      </c>
      <c r="B900" t="s">
        <v>3040</v>
      </c>
      <c r="C900" t="s">
        <v>3040</v>
      </c>
      <c r="D900" s="6">
        <v>99</v>
      </c>
      <c r="E900" s="6" t="str">
        <f t="shared" si="84"/>
        <v>Medium</v>
      </c>
      <c r="F900" s="4">
        <f t="shared" si="85"/>
        <v>1.65</v>
      </c>
      <c r="G900" s="8" t="s">
        <v>105</v>
      </c>
      <c r="H900" t="s">
        <v>10895</v>
      </c>
      <c r="I900" t="s">
        <v>5170</v>
      </c>
      <c r="J900">
        <v>6.9</v>
      </c>
      <c r="K900" t="str">
        <f t="shared" si="86"/>
        <v>Average</v>
      </c>
      <c r="L900" s="10">
        <v>85842</v>
      </c>
      <c r="M900" s="10">
        <v>12000000</v>
      </c>
      <c r="N900" s="10">
        <v>21142914</v>
      </c>
      <c r="O900" s="6">
        <f t="shared" si="87"/>
        <v>9142914</v>
      </c>
      <c r="P900" s="10" t="str" cm="1">
        <f t="array" ref="P900">_xlfn.IFS(O900&lt;=0,"Flop",O900&lt;10000000,"Hit",O900&lt;=100000000,"Superhit",O900&gt;100000000,"Blockbuster")</f>
        <v>Hit</v>
      </c>
      <c r="Q900" t="s">
        <v>3041</v>
      </c>
      <c r="R900">
        <v>28</v>
      </c>
      <c r="S900" t="str">
        <f t="shared" si="88"/>
        <v xml:space="preserve">July </v>
      </c>
      <c r="T900" s="12" t="str">
        <f t="shared" si="89"/>
        <v xml:space="preserve"> 1999</v>
      </c>
      <c r="U900" s="8" t="str" cm="1">
        <f t="array" ref="U900">_xlfn.IFS(Q900&lt;1970,"Old is Gold",Q900&lt;=1980,"80's Movies",Q900&lt;=2000,"90's Movies",Q900&lt;=2020,"Mid Rang",Q900&gt;2020,"Latest")</f>
        <v>Latest</v>
      </c>
      <c r="V900" t="s">
        <v>3042</v>
      </c>
    </row>
    <row r="901" spans="1:22" x14ac:dyDescent="0.3">
      <c r="A901" t="s">
        <v>3043</v>
      </c>
      <c r="B901" t="s">
        <v>3044</v>
      </c>
      <c r="C901" t="s">
        <v>3044</v>
      </c>
      <c r="D901" s="6">
        <v>124</v>
      </c>
      <c r="E901" s="6" t="str">
        <f t="shared" si="84"/>
        <v>Long</v>
      </c>
      <c r="F901" s="4">
        <f t="shared" si="85"/>
        <v>2.0666666666666669</v>
      </c>
      <c r="G901" s="8" t="s">
        <v>7406</v>
      </c>
      <c r="H901" t="s">
        <v>190</v>
      </c>
      <c r="I901" t="s">
        <v>5170</v>
      </c>
      <c r="J901">
        <v>6.4</v>
      </c>
      <c r="K901" t="str">
        <f t="shared" si="86"/>
        <v>Average</v>
      </c>
      <c r="L901" s="10">
        <v>122549</v>
      </c>
      <c r="M901" s="10">
        <v>68000000</v>
      </c>
      <c r="N901" s="10">
        <v>193921372</v>
      </c>
      <c r="O901" s="6">
        <f t="shared" si="87"/>
        <v>125921372</v>
      </c>
      <c r="P901" s="10" t="str" cm="1">
        <f t="array" ref="P901">_xlfn.IFS(O901&lt;=0,"Flop",O901&lt;10000000,"Hit",O901&lt;=100000000,"Superhit",O901&gt;100000000,"Blockbuster")</f>
        <v>Blockbuster</v>
      </c>
      <c r="Q901" t="s">
        <v>3045</v>
      </c>
      <c r="R901">
        <v>29</v>
      </c>
      <c r="S901" t="str">
        <f t="shared" si="88"/>
        <v xml:space="preserve">May </v>
      </c>
      <c r="T901" s="12" t="str">
        <f t="shared" si="89"/>
        <v xml:space="preserve"> 2002</v>
      </c>
      <c r="U901" s="8" t="str" cm="1">
        <f t="array" ref="U901">_xlfn.IFS(Q901&lt;1970,"Old is Gold",Q901&lt;=1980,"80's Movies",Q901&lt;=2000,"90's Movies",Q901&lt;=2020,"Mid Rang",Q901&gt;2020,"Latest")</f>
        <v>Latest</v>
      </c>
      <c r="V901" t="s">
        <v>1154</v>
      </c>
    </row>
    <row r="902" spans="1:22" x14ac:dyDescent="0.3">
      <c r="A902" t="s">
        <v>3046</v>
      </c>
      <c r="B902" t="s">
        <v>3047</v>
      </c>
      <c r="C902" t="s">
        <v>3047</v>
      </c>
      <c r="D902" s="6">
        <v>104</v>
      </c>
      <c r="E902" s="6" t="str">
        <f t="shared" si="84"/>
        <v>Medium</v>
      </c>
      <c r="F902" s="4">
        <f t="shared" si="85"/>
        <v>1.7333333333333334</v>
      </c>
      <c r="G902" s="8" t="s">
        <v>190</v>
      </c>
      <c r="H902" t="s">
        <v>5170</v>
      </c>
      <c r="I902" t="s">
        <v>10899</v>
      </c>
      <c r="J902">
        <v>6.4</v>
      </c>
      <c r="K902" t="str">
        <f t="shared" si="86"/>
        <v>Average</v>
      </c>
      <c r="L902" s="10">
        <v>94136</v>
      </c>
      <c r="M902" s="10">
        <v>60000000</v>
      </c>
      <c r="N902" s="10">
        <v>105178561</v>
      </c>
      <c r="O902" s="6">
        <f t="shared" si="87"/>
        <v>45178561</v>
      </c>
      <c r="P902" s="10" t="str" cm="1">
        <f t="array" ref="P902">_xlfn.IFS(O902&lt;=0,"Flop",O902&lt;10000000,"Hit",O902&lt;=100000000,"Superhit",O902&gt;100000000,"Blockbuster")</f>
        <v>Superhit</v>
      </c>
      <c r="Q902" t="s">
        <v>3048</v>
      </c>
      <c r="R902">
        <v>2</v>
      </c>
      <c r="S902" t="str">
        <f t="shared" si="88"/>
        <v xml:space="preserve">April </v>
      </c>
      <c r="T902" s="12" t="str">
        <f t="shared" si="89"/>
        <v xml:space="preserve"> 2001</v>
      </c>
      <c r="U902" s="8" t="str" cm="1">
        <f t="array" ref="U902">_xlfn.IFS(Q902&lt;1970,"Old is Gold",Q902&lt;=1980,"80's Movies",Q902&lt;=2000,"90's Movies",Q902&lt;=2020,"Mid Rang",Q902&gt;2020,"Latest")</f>
        <v>Latest</v>
      </c>
      <c r="V902" t="s">
        <v>2322</v>
      </c>
    </row>
    <row r="903" spans="1:22" x14ac:dyDescent="0.3">
      <c r="A903" t="s">
        <v>3049</v>
      </c>
      <c r="B903" t="s">
        <v>3050</v>
      </c>
      <c r="C903" t="s">
        <v>3050</v>
      </c>
      <c r="D903" s="6">
        <v>84</v>
      </c>
      <c r="E903" s="6" t="str">
        <f t="shared" si="84"/>
        <v>Short</v>
      </c>
      <c r="F903" s="4">
        <f t="shared" si="85"/>
        <v>1.4</v>
      </c>
      <c r="G903" s="8" t="s">
        <v>10887</v>
      </c>
      <c r="H903" t="s">
        <v>172</v>
      </c>
      <c r="I903" t="s">
        <v>10892</v>
      </c>
      <c r="J903">
        <v>6</v>
      </c>
      <c r="K903" t="str">
        <f t="shared" si="86"/>
        <v>Average</v>
      </c>
      <c r="L903" s="10">
        <v>145291</v>
      </c>
      <c r="M903" s="10">
        <v>133000000</v>
      </c>
      <c r="N903" s="10">
        <v>300135367</v>
      </c>
      <c r="O903" s="6">
        <f t="shared" si="87"/>
        <v>167135367</v>
      </c>
      <c r="P903" s="10" t="str" cm="1">
        <f t="array" ref="P903">_xlfn.IFS(O903&lt;=0,"Flop",O903&lt;10000000,"Hit",O903&lt;=100000000,"Superhit",O903&gt;100000000,"Blockbuster")</f>
        <v>Blockbuster</v>
      </c>
      <c r="Q903" t="s">
        <v>3051</v>
      </c>
      <c r="R903">
        <v>5</v>
      </c>
      <c r="S903" t="str">
        <f t="shared" si="88"/>
        <v xml:space="preserve">December </v>
      </c>
      <c r="T903" s="12" t="str">
        <f t="shared" si="89"/>
        <v xml:space="preserve"> 1999</v>
      </c>
      <c r="U903" s="8" t="str" cm="1">
        <f t="array" ref="U903">_xlfn.IFS(Q903&lt;1970,"Old is Gold",Q903&lt;=1980,"80's Movies",Q903&lt;=2000,"90's Movies",Q903&lt;=2020,"Mid Rang",Q903&gt;2020,"Latest")</f>
        <v>Latest</v>
      </c>
      <c r="V903" t="s">
        <v>3052</v>
      </c>
    </row>
    <row r="904" spans="1:22" x14ac:dyDescent="0.3">
      <c r="A904" t="s">
        <v>3053</v>
      </c>
      <c r="B904" t="s">
        <v>3054</v>
      </c>
      <c r="C904" t="s">
        <v>3054</v>
      </c>
      <c r="D904" s="6">
        <v>115</v>
      </c>
      <c r="E904" s="6" t="str">
        <f t="shared" si="84"/>
        <v>Medium</v>
      </c>
      <c r="F904" s="4">
        <f t="shared" si="85"/>
        <v>1.9166666666666667</v>
      </c>
      <c r="G904" s="8" t="s">
        <v>7406</v>
      </c>
      <c r="H904" t="s">
        <v>10891</v>
      </c>
      <c r="I904" t="s">
        <v>5170</v>
      </c>
      <c r="J904">
        <v>6.1</v>
      </c>
      <c r="K904" t="str">
        <f t="shared" si="86"/>
        <v>Average</v>
      </c>
      <c r="L904" s="10">
        <v>72842</v>
      </c>
      <c r="M904" s="10">
        <v>25000000</v>
      </c>
      <c r="N904" s="10">
        <v>91036760</v>
      </c>
      <c r="O904" s="6">
        <f t="shared" si="87"/>
        <v>66036760</v>
      </c>
      <c r="P904" s="10" t="str" cm="1">
        <f t="array" ref="P904">_xlfn.IFS(O904&lt;=0,"Flop",O904&lt;10000000,"Hit",O904&lt;=100000000,"Superhit",O904&gt;100000000,"Blockbuster")</f>
        <v>Superhit</v>
      </c>
      <c r="Q904" t="s">
        <v>3055</v>
      </c>
      <c r="R904">
        <v>20</v>
      </c>
      <c r="S904" t="str">
        <f t="shared" si="88"/>
        <v xml:space="preserve">March </v>
      </c>
      <c r="T904" s="12" t="str">
        <f t="shared" si="89"/>
        <v xml:space="preserve"> 2000</v>
      </c>
      <c r="U904" s="8" t="str" cm="1">
        <f t="array" ref="U904">_xlfn.IFS(Q904&lt;1970,"Old is Gold",Q904&lt;=1980,"80's Movies",Q904&lt;=2000,"90's Movies",Q904&lt;=2020,"Mid Rang",Q904&gt;2020,"Latest")</f>
        <v>Latest</v>
      </c>
      <c r="V904" t="s">
        <v>3056</v>
      </c>
    </row>
    <row r="905" spans="1:22" x14ac:dyDescent="0.3">
      <c r="A905" t="s">
        <v>3057</v>
      </c>
      <c r="B905" t="s">
        <v>3058</v>
      </c>
      <c r="C905" t="s">
        <v>3058</v>
      </c>
      <c r="D905" s="6">
        <v>88</v>
      </c>
      <c r="E905" s="6" t="str">
        <f t="shared" si="84"/>
        <v>Short</v>
      </c>
      <c r="F905" s="4">
        <f t="shared" si="85"/>
        <v>1.4666666666666666</v>
      </c>
      <c r="G905" s="8" t="s">
        <v>10887</v>
      </c>
      <c r="H905" t="s">
        <v>10888</v>
      </c>
      <c r="I905" t="s">
        <v>172</v>
      </c>
      <c r="J905">
        <v>6.7</v>
      </c>
      <c r="K905" t="str">
        <f t="shared" si="86"/>
        <v>Average</v>
      </c>
      <c r="L905" s="10">
        <v>58182</v>
      </c>
      <c r="M905" s="10">
        <v>60000000</v>
      </c>
      <c r="N905" s="10">
        <v>80773077</v>
      </c>
      <c r="O905" s="6">
        <f t="shared" si="87"/>
        <v>20773077</v>
      </c>
      <c r="P905" s="10" t="str" cm="1">
        <f t="array" ref="P905">_xlfn.IFS(O905&lt;=0,"Flop",O905&lt;10000000,"Hit",O905&lt;=100000000,"Superhit",O905&gt;100000000,"Blockbuster")</f>
        <v>Superhit</v>
      </c>
      <c r="Q905" t="s">
        <v>3059</v>
      </c>
      <c r="R905">
        <v>22</v>
      </c>
      <c r="S905" t="str">
        <f t="shared" si="88"/>
        <v xml:space="preserve">June </v>
      </c>
      <c r="T905" s="12" t="str">
        <f t="shared" si="89"/>
        <v xml:space="preserve"> 2003</v>
      </c>
      <c r="U905" s="8" t="str" cm="1">
        <f t="array" ref="U905">_xlfn.IFS(Q905&lt;1970,"Old is Gold",Q905&lt;=1980,"80's Movies",Q905&lt;=2000,"90's Movies",Q905&lt;=2020,"Mid Rang",Q905&gt;2020,"Latest")</f>
        <v>Latest</v>
      </c>
      <c r="V905" t="s">
        <v>3060</v>
      </c>
    </row>
    <row r="906" spans="1:22" x14ac:dyDescent="0.3">
      <c r="A906" t="s">
        <v>3061</v>
      </c>
      <c r="B906" t="s">
        <v>3062</v>
      </c>
      <c r="C906" t="s">
        <v>3062</v>
      </c>
      <c r="D906" s="6">
        <v>83</v>
      </c>
      <c r="E906" s="6" t="str">
        <f t="shared" si="84"/>
        <v>Short</v>
      </c>
      <c r="F906" s="4">
        <f t="shared" si="85"/>
        <v>1.3833333333333333</v>
      </c>
      <c r="G906" s="8" t="s">
        <v>10887</v>
      </c>
      <c r="H906" t="s">
        <v>10888</v>
      </c>
      <c r="I906" t="s">
        <v>190</v>
      </c>
      <c r="J906">
        <v>7.2</v>
      </c>
      <c r="K906" t="str">
        <f t="shared" si="86"/>
        <v>Good</v>
      </c>
      <c r="L906" s="10">
        <v>82910</v>
      </c>
      <c r="M906" s="10">
        <v>80000000</v>
      </c>
      <c r="N906" s="10">
        <v>122563539</v>
      </c>
      <c r="O906" s="6">
        <f t="shared" si="87"/>
        <v>42563539</v>
      </c>
      <c r="P906" s="10" t="str" cm="1">
        <f t="array" ref="P906">_xlfn.IFS(O906&lt;=0,"Flop",O906&lt;10000000,"Hit",O906&lt;=100000000,"Superhit",O906&gt;100000000,"Blockbuster")</f>
        <v>Superhit</v>
      </c>
      <c r="Q906" t="s">
        <v>3063</v>
      </c>
      <c r="R906">
        <v>18</v>
      </c>
      <c r="S906" t="str">
        <f t="shared" si="88"/>
        <v xml:space="preserve">May </v>
      </c>
      <c r="T906" s="12" t="str">
        <f t="shared" si="89"/>
        <v xml:space="preserve"> 2002</v>
      </c>
      <c r="U906" s="8" t="str" cm="1">
        <f t="array" ref="U906">_xlfn.IFS(Q906&lt;1970,"Old is Gold",Q906&lt;=1980,"80's Movies",Q906&lt;=2000,"90's Movies",Q906&lt;=2020,"Mid Rang",Q906&gt;2020,"Latest")</f>
        <v>Latest</v>
      </c>
      <c r="V906" t="s">
        <v>3064</v>
      </c>
    </row>
    <row r="907" spans="1:22" x14ac:dyDescent="0.3">
      <c r="A907" t="s">
        <v>3065</v>
      </c>
      <c r="B907" t="s">
        <v>3066</v>
      </c>
      <c r="C907" t="s">
        <v>3066</v>
      </c>
      <c r="D907" s="6">
        <v>112</v>
      </c>
      <c r="E907" s="6" t="str">
        <f t="shared" si="84"/>
        <v>Medium</v>
      </c>
      <c r="F907" s="4">
        <f t="shared" si="85"/>
        <v>1.8666666666666667</v>
      </c>
      <c r="G907" s="8" t="s">
        <v>10889</v>
      </c>
      <c r="H907" t="s">
        <v>190</v>
      </c>
      <c r="I907" t="s">
        <v>10899</v>
      </c>
      <c r="J907">
        <v>8</v>
      </c>
      <c r="K907" t="str">
        <f t="shared" si="86"/>
        <v>Excellent</v>
      </c>
      <c r="L907" s="10">
        <v>95160</v>
      </c>
      <c r="M907" s="10">
        <v>10000000</v>
      </c>
      <c r="N907" s="10">
        <v>6416569</v>
      </c>
      <c r="O907" s="6">
        <f t="shared" si="87"/>
        <v>-3583431</v>
      </c>
      <c r="P907" s="10" t="str" cm="1">
        <f t="array" ref="P907">_xlfn.IFS(O907&lt;=0,"Flop",O907&lt;10000000,"Hit",O907&lt;=100000000,"Superhit",O907&gt;100000000,"Blockbuster")</f>
        <v>Flop</v>
      </c>
      <c r="Q907" t="s">
        <v>2542</v>
      </c>
      <c r="R907">
        <v>21</v>
      </c>
      <c r="S907" t="str">
        <f t="shared" si="88"/>
        <v xml:space="preserve">May </v>
      </c>
      <c r="T907" s="12" t="str">
        <f t="shared" si="89"/>
        <v xml:space="preserve"> 1999</v>
      </c>
      <c r="U907" s="8" t="str" cm="1">
        <f t="array" ref="U907">_xlfn.IFS(Q907&lt;1970,"Old is Gold",Q907&lt;=1980,"80's Movies",Q907&lt;=2000,"90's Movies",Q907&lt;=2020,"Mid Rang",Q907&gt;2020,"Latest")</f>
        <v>Latest</v>
      </c>
      <c r="V907" t="s">
        <v>216</v>
      </c>
    </row>
    <row r="908" spans="1:22" x14ac:dyDescent="0.3">
      <c r="A908" t="s">
        <v>3067</v>
      </c>
      <c r="B908" t="s">
        <v>3068</v>
      </c>
      <c r="C908" t="s">
        <v>3069</v>
      </c>
      <c r="D908" s="6">
        <v>147</v>
      </c>
      <c r="E908" s="6" t="str">
        <f t="shared" si="84"/>
        <v>Long</v>
      </c>
      <c r="F908" s="4">
        <f t="shared" si="85"/>
        <v>2.4500000000000002</v>
      </c>
      <c r="G908" s="8" t="s">
        <v>190</v>
      </c>
      <c r="H908" t="s">
        <v>10895</v>
      </c>
      <c r="I908" t="s">
        <v>5170</v>
      </c>
      <c r="J908">
        <v>7.9</v>
      </c>
      <c r="K908" t="str">
        <f t="shared" si="86"/>
        <v>Good</v>
      </c>
      <c r="L908" s="10">
        <v>375213</v>
      </c>
      <c r="M908" s="10">
        <v>15000000</v>
      </c>
      <c r="N908" s="10">
        <v>20271953</v>
      </c>
      <c r="O908" s="6">
        <f t="shared" si="87"/>
        <v>5271953</v>
      </c>
      <c r="P908" s="10" t="str" cm="1">
        <f t="array" ref="P908">_xlfn.IFS(O908&lt;=0,"Flop",O908&lt;10000000,"Hit",O908&lt;=100000000,"Superhit",O908&gt;100000000,"Blockbuster")</f>
        <v>Hit</v>
      </c>
      <c r="Q908" t="s">
        <v>3070</v>
      </c>
      <c r="R908">
        <v>16</v>
      </c>
      <c r="S908" t="str">
        <f t="shared" si="88"/>
        <v xml:space="preserve">May </v>
      </c>
      <c r="T908" s="12" t="str">
        <f t="shared" si="89"/>
        <v xml:space="preserve"> 2001</v>
      </c>
      <c r="U908" s="8" t="str" cm="1">
        <f t="array" ref="U908">_xlfn.IFS(Q908&lt;1970,"Old is Gold",Q908&lt;=1980,"80's Movies",Q908&lt;=2000,"90's Movies",Q908&lt;=2020,"Mid Rang",Q908&gt;2020,"Latest")</f>
        <v>Latest</v>
      </c>
      <c r="V908" t="s">
        <v>216</v>
      </c>
    </row>
    <row r="909" spans="1:22" x14ac:dyDescent="0.3">
      <c r="A909" t="s">
        <v>3071</v>
      </c>
      <c r="B909" t="s">
        <v>3072</v>
      </c>
      <c r="C909" t="s">
        <v>3072</v>
      </c>
      <c r="D909" s="6">
        <v>122</v>
      </c>
      <c r="E909" s="6" t="str">
        <f t="shared" si="84"/>
        <v>Long</v>
      </c>
      <c r="F909" s="4">
        <f t="shared" si="85"/>
        <v>2.0333333333333332</v>
      </c>
      <c r="G909" s="8" t="s">
        <v>7406</v>
      </c>
      <c r="H909" t="s">
        <v>10887</v>
      </c>
      <c r="I909" t="s">
        <v>10885</v>
      </c>
      <c r="J909">
        <v>6.8</v>
      </c>
      <c r="K909" t="str">
        <f t="shared" si="86"/>
        <v>Average</v>
      </c>
      <c r="L909" s="10">
        <v>344058</v>
      </c>
      <c r="M909" s="10">
        <v>66000000</v>
      </c>
      <c r="N909" s="10">
        <v>99378985</v>
      </c>
      <c r="O909" s="6">
        <f t="shared" si="87"/>
        <v>33378985</v>
      </c>
      <c r="P909" s="10" t="str" cm="1">
        <f t="array" ref="P909">_xlfn.IFS(O909&lt;=0,"Flop",O909&lt;10000000,"Hit",O909&lt;=100000000,"Superhit",O909&gt;100000000,"Blockbuster")</f>
        <v>Superhit</v>
      </c>
      <c r="Q909" t="s">
        <v>3073</v>
      </c>
      <c r="R909">
        <v>30</v>
      </c>
      <c r="S909" t="str">
        <f t="shared" si="88"/>
        <v xml:space="preserve">March </v>
      </c>
      <c r="T909" s="12" t="str">
        <f t="shared" si="89"/>
        <v xml:space="preserve"> 2004</v>
      </c>
      <c r="U909" s="8" t="str" cm="1">
        <f t="array" ref="U909">_xlfn.IFS(Q909&lt;1970,"Old is Gold",Q909&lt;=1980,"80's Movies",Q909&lt;=2000,"90's Movies",Q909&lt;=2020,"Mid Rang",Q909&gt;2020,"Latest")</f>
        <v>Latest</v>
      </c>
      <c r="V909" t="s">
        <v>2413</v>
      </c>
    </row>
    <row r="910" spans="1:22" x14ac:dyDescent="0.3">
      <c r="A910" t="s">
        <v>3074</v>
      </c>
      <c r="B910" t="s">
        <v>3075</v>
      </c>
      <c r="C910" t="s">
        <v>3075</v>
      </c>
      <c r="D910" s="6">
        <v>201</v>
      </c>
      <c r="E910" s="6" t="str">
        <f t="shared" si="84"/>
        <v>Long</v>
      </c>
      <c r="F910" s="4">
        <f t="shared" si="85"/>
        <v>3.35</v>
      </c>
      <c r="G910" s="8" t="s">
        <v>7406</v>
      </c>
      <c r="H910" t="s">
        <v>10887</v>
      </c>
      <c r="I910" t="s">
        <v>190</v>
      </c>
      <c r="J910">
        <v>9</v>
      </c>
      <c r="K910" t="str">
        <f t="shared" si="86"/>
        <v>Excellent</v>
      </c>
      <c r="L910" s="10">
        <v>1929275</v>
      </c>
      <c r="M910" s="10">
        <v>94000000</v>
      </c>
      <c r="N910" s="10">
        <v>1155595040</v>
      </c>
      <c r="O910" s="6">
        <f t="shared" si="87"/>
        <v>1061595040</v>
      </c>
      <c r="P910" s="10" t="str" cm="1">
        <f t="array" ref="P910">_xlfn.IFS(O910&lt;=0,"Flop",O910&lt;10000000,"Hit",O910&lt;=100000000,"Superhit",O910&gt;100000000,"Blockbuster")</f>
        <v>Blockbuster</v>
      </c>
      <c r="Q910" t="s">
        <v>3076</v>
      </c>
      <c r="R910">
        <v>1</v>
      </c>
      <c r="S910" t="str">
        <f t="shared" si="88"/>
        <v xml:space="preserve">December </v>
      </c>
      <c r="T910" s="12" t="str">
        <f t="shared" si="89"/>
        <v xml:space="preserve"> 2003</v>
      </c>
      <c r="U910" s="8" t="str" cm="1">
        <f t="array" ref="U910">_xlfn.IFS(Q910&lt;1970,"Old is Gold",Q910&lt;=1980,"80's Movies",Q910&lt;=2000,"90's Movies",Q910&lt;=2020,"Mid Rang",Q910&gt;2020,"Latest")</f>
        <v>Latest</v>
      </c>
      <c r="V910" t="s">
        <v>1464</v>
      </c>
    </row>
    <row r="911" spans="1:22" x14ac:dyDescent="0.3">
      <c r="A911" t="s">
        <v>3077</v>
      </c>
      <c r="B911" t="s">
        <v>3078</v>
      </c>
      <c r="C911" t="s">
        <v>3078</v>
      </c>
      <c r="D911" s="6">
        <v>179</v>
      </c>
      <c r="E911" s="6" t="str">
        <f t="shared" si="84"/>
        <v>Long</v>
      </c>
      <c r="F911" s="4">
        <f t="shared" si="85"/>
        <v>2.9833333333333334</v>
      </c>
      <c r="G911" s="8" t="s">
        <v>7406</v>
      </c>
      <c r="H911" t="s">
        <v>10887</v>
      </c>
      <c r="I911" t="s">
        <v>190</v>
      </c>
      <c r="J911">
        <v>8.8000000000000007</v>
      </c>
      <c r="K911" t="str">
        <f t="shared" si="86"/>
        <v>Excellent</v>
      </c>
      <c r="L911" s="10">
        <v>1739800</v>
      </c>
      <c r="M911" s="10">
        <v>94000000</v>
      </c>
      <c r="N911" s="10">
        <v>948734205</v>
      </c>
      <c r="O911" s="6">
        <f t="shared" si="87"/>
        <v>854734205</v>
      </c>
      <c r="P911" s="10" t="str" cm="1">
        <f t="array" ref="P911">_xlfn.IFS(O911&lt;=0,"Flop",O911&lt;10000000,"Hit",O911&lt;=100000000,"Superhit",O911&gt;100000000,"Blockbuster")</f>
        <v>Blockbuster</v>
      </c>
      <c r="Q911" t="s">
        <v>3079</v>
      </c>
      <c r="R911">
        <v>5</v>
      </c>
      <c r="S911" t="str">
        <f t="shared" si="88"/>
        <v xml:space="preserve">December </v>
      </c>
      <c r="T911" s="12" t="str">
        <f t="shared" si="89"/>
        <v xml:space="preserve"> 2002</v>
      </c>
      <c r="U911" s="8" t="str" cm="1">
        <f t="array" ref="U911">_xlfn.IFS(Q911&lt;1970,"Old is Gold",Q911&lt;=1980,"80's Movies",Q911&lt;=2000,"90's Movies",Q911&lt;=2020,"Mid Rang",Q911&gt;2020,"Latest")</f>
        <v>Latest</v>
      </c>
      <c r="V911" t="s">
        <v>1464</v>
      </c>
    </row>
    <row r="912" spans="1:22" x14ac:dyDescent="0.3">
      <c r="A912" t="s">
        <v>3080</v>
      </c>
      <c r="B912" t="s">
        <v>3081</v>
      </c>
      <c r="C912" t="s">
        <v>3081</v>
      </c>
      <c r="D912" s="6">
        <v>107</v>
      </c>
      <c r="E912" s="6" t="str">
        <f t="shared" si="84"/>
        <v>Medium</v>
      </c>
      <c r="F912" s="4">
        <f t="shared" si="85"/>
        <v>1.7833333333333334</v>
      </c>
      <c r="G912" s="8" t="s">
        <v>190</v>
      </c>
      <c r="H912" t="s">
        <v>10895</v>
      </c>
      <c r="I912" t="s">
        <v>5170</v>
      </c>
      <c r="J912">
        <v>8.1999999999999993</v>
      </c>
      <c r="K912" t="str">
        <f t="shared" si="86"/>
        <v>Excellent</v>
      </c>
      <c r="L912" s="10">
        <v>1030294</v>
      </c>
      <c r="M912" s="10">
        <v>40000000</v>
      </c>
      <c r="N912" s="10">
        <v>672806432</v>
      </c>
      <c r="O912" s="6">
        <f t="shared" si="87"/>
        <v>632806432</v>
      </c>
      <c r="P912" s="10" t="str" cm="1">
        <f t="array" ref="P912">_xlfn.IFS(O912&lt;=0,"Flop",O912&lt;10000000,"Hit",O912&lt;=100000000,"Superhit",O912&gt;100000000,"Blockbuster")</f>
        <v>Blockbuster</v>
      </c>
      <c r="Q912" t="s">
        <v>3082</v>
      </c>
      <c r="R912">
        <v>2</v>
      </c>
      <c r="S912" t="str">
        <f t="shared" si="88"/>
        <v xml:space="preserve">August </v>
      </c>
      <c r="T912" s="12" t="str">
        <f t="shared" si="89"/>
        <v xml:space="preserve"> 1999</v>
      </c>
      <c r="U912" s="8" t="str" cm="1">
        <f t="array" ref="U912">_xlfn.IFS(Q912&lt;1970,"Old is Gold",Q912&lt;=1980,"80's Movies",Q912&lt;=2000,"90's Movies",Q912&lt;=2020,"Mid Rang",Q912&gt;2020,"Latest")</f>
        <v>Latest</v>
      </c>
      <c r="V912" t="s">
        <v>3083</v>
      </c>
    </row>
    <row r="913" spans="1:22" x14ac:dyDescent="0.3">
      <c r="A913" t="s">
        <v>3084</v>
      </c>
      <c r="B913" t="s">
        <v>3085</v>
      </c>
      <c r="C913" t="s">
        <v>3085</v>
      </c>
      <c r="D913" s="6">
        <v>140</v>
      </c>
      <c r="E913" s="6" t="str">
        <f t="shared" si="84"/>
        <v>Long</v>
      </c>
      <c r="F913" s="4">
        <f t="shared" si="85"/>
        <v>2.3333333333333335</v>
      </c>
      <c r="G913" s="8" t="s">
        <v>10891</v>
      </c>
      <c r="H913" t="s">
        <v>190</v>
      </c>
      <c r="I913" t="s">
        <v>10893</v>
      </c>
      <c r="J913">
        <v>7.9</v>
      </c>
      <c r="K913" t="str">
        <f t="shared" si="86"/>
        <v>Good</v>
      </c>
      <c r="L913" s="10">
        <v>114813</v>
      </c>
      <c r="M913" s="10">
        <v>12800000</v>
      </c>
      <c r="N913" s="10">
        <v>40061153</v>
      </c>
      <c r="O913" s="6">
        <f t="shared" si="87"/>
        <v>27261153</v>
      </c>
      <c r="P913" s="10" t="str" cm="1">
        <f t="array" ref="P913">_xlfn.IFS(O913&lt;=0,"Flop",O913&lt;10000000,"Hit",O913&lt;=100000000,"Superhit",O913&gt;100000000,"Blockbuster")</f>
        <v>Superhit</v>
      </c>
      <c r="Q913" t="s">
        <v>3086</v>
      </c>
      <c r="R913">
        <v>17</v>
      </c>
      <c r="S913" t="str">
        <f t="shared" si="88"/>
        <v xml:space="preserve">May </v>
      </c>
      <c r="T913" s="12" t="str">
        <f t="shared" si="89"/>
        <v xml:space="preserve"> 2000</v>
      </c>
      <c r="U913" s="8" t="str" cm="1">
        <f t="array" ref="U913">_xlfn.IFS(Q913&lt;1970,"Old is Gold",Q913&lt;=1980,"80's Movies",Q913&lt;=2000,"90's Movies",Q913&lt;=2020,"Mid Rang",Q913&gt;2020,"Latest")</f>
        <v>Latest</v>
      </c>
      <c r="V913" t="s">
        <v>3087</v>
      </c>
    </row>
    <row r="914" spans="1:22" x14ac:dyDescent="0.3">
      <c r="A914" t="s">
        <v>3088</v>
      </c>
      <c r="B914" t="s">
        <v>3089</v>
      </c>
      <c r="C914" t="s">
        <v>3089</v>
      </c>
      <c r="D914" s="6">
        <v>122</v>
      </c>
      <c r="E914" s="6" t="str">
        <f t="shared" si="84"/>
        <v>Long</v>
      </c>
      <c r="F914" s="4">
        <f t="shared" si="85"/>
        <v>2.0333333333333332</v>
      </c>
      <c r="G914" s="8" t="s">
        <v>190</v>
      </c>
      <c r="H914" t="s">
        <v>10899</v>
      </c>
      <c r="I914" t="s">
        <v>10899</v>
      </c>
      <c r="J914">
        <v>8.3000000000000007</v>
      </c>
      <c r="K914" t="str">
        <f t="shared" si="86"/>
        <v>Excellent</v>
      </c>
      <c r="L914" s="10">
        <v>1191296</v>
      </c>
      <c r="M914" s="10">
        <v>15000000</v>
      </c>
      <c r="N914" s="10">
        <v>356296601</v>
      </c>
      <c r="O914" s="6">
        <f t="shared" si="87"/>
        <v>341296601</v>
      </c>
      <c r="P914" s="10" t="str" cm="1">
        <f t="array" ref="P914">_xlfn.IFS(O914&lt;=0,"Flop",O914&lt;10000000,"Hit",O914&lt;=100000000,"Superhit",O914&gt;100000000,"Blockbuster")</f>
        <v>Blockbuster</v>
      </c>
      <c r="Q914" t="s">
        <v>3090</v>
      </c>
      <c r="R914">
        <v>8</v>
      </c>
      <c r="S914" t="str">
        <f t="shared" si="88"/>
        <v xml:space="preserve">September </v>
      </c>
      <c r="T914" s="12" t="str">
        <f t="shared" si="89"/>
        <v xml:space="preserve"> 1999</v>
      </c>
      <c r="U914" s="8" t="str" cm="1">
        <f t="array" ref="U914">_xlfn.IFS(Q914&lt;1970,"Old is Gold",Q914&lt;=1980,"80's Movies",Q914&lt;=2000,"90's Movies",Q914&lt;=2020,"Mid Rang",Q914&gt;2020,"Latest")</f>
        <v>Latest</v>
      </c>
      <c r="V914" t="s">
        <v>3091</v>
      </c>
    </row>
    <row r="915" spans="1:22" x14ac:dyDescent="0.3">
      <c r="A915" t="s">
        <v>3092</v>
      </c>
      <c r="B915" t="s">
        <v>3093</v>
      </c>
      <c r="C915" t="s">
        <v>3093</v>
      </c>
      <c r="D915" s="6">
        <v>104</v>
      </c>
      <c r="E915" s="6" t="str">
        <f t="shared" si="84"/>
        <v>Medium</v>
      </c>
      <c r="F915" s="4">
        <f t="shared" si="85"/>
        <v>1.7333333333333334</v>
      </c>
      <c r="G915" s="8" t="s">
        <v>172</v>
      </c>
      <c r="H915" t="s">
        <v>10892</v>
      </c>
      <c r="I915" t="s">
        <v>10885</v>
      </c>
      <c r="J915">
        <v>6.3</v>
      </c>
      <c r="K915" t="str">
        <f t="shared" si="86"/>
        <v>Average</v>
      </c>
      <c r="L915" s="10">
        <v>273532</v>
      </c>
      <c r="M915" s="10">
        <v>123000000</v>
      </c>
      <c r="N915" s="10">
        <v>345823032</v>
      </c>
      <c r="O915" s="6">
        <f t="shared" si="87"/>
        <v>222823032</v>
      </c>
      <c r="P915" s="10" t="str" cm="1">
        <f t="array" ref="P915">_xlfn.IFS(O915&lt;=0,"Flop",O915&lt;10000000,"Hit",O915&lt;=100000000,"Superhit",O915&gt;100000000,"Blockbuster")</f>
        <v>Blockbuster</v>
      </c>
      <c r="Q915" t="s">
        <v>3094</v>
      </c>
      <c r="R915">
        <v>8</v>
      </c>
      <c r="S915" t="str">
        <f t="shared" si="88"/>
        <v xml:space="preserve">November </v>
      </c>
      <c r="T915" s="12" t="str">
        <f t="shared" si="89"/>
        <v xml:space="preserve"> 2000</v>
      </c>
      <c r="U915" s="8" t="str" cm="1">
        <f t="array" ref="U915">_xlfn.IFS(Q915&lt;1970,"Old is Gold",Q915&lt;=1980,"80's Movies",Q915&lt;=2000,"90's Movies",Q915&lt;=2020,"Mid Rang",Q915&gt;2020,"Latest")</f>
        <v>Latest</v>
      </c>
      <c r="V915" t="s">
        <v>676</v>
      </c>
    </row>
    <row r="916" spans="1:22" x14ac:dyDescent="0.3">
      <c r="A916" t="s">
        <v>3095</v>
      </c>
      <c r="B916" t="s">
        <v>3096</v>
      </c>
      <c r="C916" t="s">
        <v>3096</v>
      </c>
      <c r="D916" s="6">
        <v>113</v>
      </c>
      <c r="E916" s="6" t="str">
        <f t="shared" si="84"/>
        <v>Medium</v>
      </c>
      <c r="F916" s="4">
        <f t="shared" si="85"/>
        <v>1.8833333333333333</v>
      </c>
      <c r="G916" s="8" t="s">
        <v>10885</v>
      </c>
      <c r="H916" t="s">
        <v>105</v>
      </c>
      <c r="I916" t="s">
        <v>10895</v>
      </c>
      <c r="J916">
        <v>5</v>
      </c>
      <c r="K916" t="str">
        <f t="shared" si="86"/>
        <v>Poor</v>
      </c>
      <c r="L916" s="10">
        <v>79582</v>
      </c>
      <c r="M916" s="10">
        <v>80000000</v>
      </c>
      <c r="N916" s="10">
        <v>177311151</v>
      </c>
      <c r="O916" s="6">
        <f t="shared" si="87"/>
        <v>97311151</v>
      </c>
      <c r="P916" s="10" t="str" cm="1">
        <f t="array" ref="P916">_xlfn.IFS(O916&lt;=0,"Flop",O916&lt;10000000,"Hit",O916&lt;=100000000,"Superhit",O916&gt;100000000,"Blockbuster")</f>
        <v>Superhit</v>
      </c>
      <c r="Q916" t="s">
        <v>3097</v>
      </c>
      <c r="R916">
        <v>20</v>
      </c>
      <c r="S916" t="str">
        <f t="shared" si="88"/>
        <v xml:space="preserve">July </v>
      </c>
      <c r="T916" s="12" t="str">
        <f t="shared" si="89"/>
        <v xml:space="preserve"> 1999</v>
      </c>
      <c r="U916" s="8" t="str" cm="1">
        <f t="array" ref="U916">_xlfn.IFS(Q916&lt;1970,"Old is Gold",Q916&lt;=1980,"80's Movies",Q916&lt;=2000,"90's Movies",Q916&lt;=2020,"Mid Rang",Q916&gt;2020,"Latest")</f>
        <v>Latest</v>
      </c>
      <c r="V916" t="s">
        <v>1838</v>
      </c>
    </row>
    <row r="917" spans="1:22" x14ac:dyDescent="0.3">
      <c r="A917" t="s">
        <v>3098</v>
      </c>
      <c r="B917" t="s">
        <v>3099</v>
      </c>
      <c r="C917" t="s">
        <v>3099</v>
      </c>
      <c r="D917" s="6">
        <v>128</v>
      </c>
      <c r="E917" s="6" t="str">
        <f t="shared" si="84"/>
        <v>Long</v>
      </c>
      <c r="F917" s="4">
        <f t="shared" si="85"/>
        <v>2.1333333333333333</v>
      </c>
      <c r="G917" s="8" t="s">
        <v>172</v>
      </c>
      <c r="H917" t="s">
        <v>190</v>
      </c>
      <c r="I917" t="s">
        <v>10886</v>
      </c>
      <c r="J917">
        <v>6.4</v>
      </c>
      <c r="K917" t="str">
        <f t="shared" si="86"/>
        <v>Average</v>
      </c>
      <c r="L917" s="10">
        <v>52904</v>
      </c>
      <c r="M917" s="10">
        <v>29000000</v>
      </c>
      <c r="N917" s="10">
        <v>59945183</v>
      </c>
      <c r="O917" s="6">
        <f t="shared" si="87"/>
        <v>30945183</v>
      </c>
      <c r="P917" s="10" t="str" cm="1">
        <f t="array" ref="P917">_xlfn.IFS(O917&lt;=0,"Flop",O917&lt;10000000,"Hit",O917&lt;=100000000,"Superhit",O917&gt;100000000,"Blockbuster")</f>
        <v>Superhit</v>
      </c>
      <c r="Q917" t="s">
        <v>3100</v>
      </c>
      <c r="R917">
        <v>14</v>
      </c>
      <c r="S917" t="str">
        <f t="shared" si="88"/>
        <v xml:space="preserve">April </v>
      </c>
      <c r="T917" s="12" t="str">
        <f t="shared" si="89"/>
        <v xml:space="preserve"> 2000</v>
      </c>
      <c r="U917" s="8" t="str" cm="1">
        <f t="array" ref="U917">_xlfn.IFS(Q917&lt;1970,"Old is Gold",Q917&lt;=1980,"80's Movies",Q917&lt;=2000,"90's Movies",Q917&lt;=2020,"Mid Rang",Q917&gt;2020,"Latest")</f>
        <v>Latest</v>
      </c>
      <c r="V917" t="s">
        <v>3101</v>
      </c>
    </row>
    <row r="918" spans="1:22" x14ac:dyDescent="0.3">
      <c r="A918" t="s">
        <v>3102</v>
      </c>
      <c r="B918" t="s">
        <v>3103</v>
      </c>
      <c r="C918" t="s">
        <v>3103</v>
      </c>
      <c r="D918" s="6">
        <v>118</v>
      </c>
      <c r="E918" s="6" t="str">
        <f t="shared" si="84"/>
        <v>Medium</v>
      </c>
      <c r="F918" s="4">
        <f t="shared" si="85"/>
        <v>1.9666666666666666</v>
      </c>
      <c r="G918" s="8" t="s">
        <v>10889</v>
      </c>
      <c r="H918" t="s">
        <v>10891</v>
      </c>
      <c r="I918" t="s">
        <v>190</v>
      </c>
      <c r="J918">
        <v>7.5</v>
      </c>
      <c r="K918" t="str">
        <f t="shared" si="86"/>
        <v>Good</v>
      </c>
      <c r="L918" s="10">
        <v>101931</v>
      </c>
      <c r="M918" s="10">
        <v>2000000</v>
      </c>
      <c r="N918" s="10">
        <v>11540607</v>
      </c>
      <c r="O918" s="6">
        <f t="shared" si="87"/>
        <v>9540607</v>
      </c>
      <c r="P918" s="10" t="str" cm="1">
        <f t="array" ref="P918">_xlfn.IFS(O918&lt;=0,"Flop",O918&lt;10000000,"Hit",O918&lt;=100000000,"Superhit",O918&gt;100000000,"Blockbuster")</f>
        <v>Hit</v>
      </c>
      <c r="Q918">
        <v>1999</v>
      </c>
      <c r="S918" t="e">
        <f t="shared" si="88"/>
        <v>#VALUE!</v>
      </c>
      <c r="T918" s="12" t="str">
        <f t="shared" si="89"/>
        <v>1999</v>
      </c>
      <c r="U918" s="8" t="str" cm="1">
        <f t="array" ref="U918">_xlfn.IFS(Q918&lt;1970,"Old is Gold",Q918&lt;=1980,"80's Movies",Q918&lt;=2000,"90's Movies",Q918&lt;=2020,"Mid Rang",Q918&gt;2020,"Latest")</f>
        <v>90's Movies</v>
      </c>
      <c r="V918" t="s">
        <v>3104</v>
      </c>
    </row>
    <row r="919" spans="1:22" x14ac:dyDescent="0.3">
      <c r="A919" t="s">
        <v>3105</v>
      </c>
      <c r="B919" t="s">
        <v>3106</v>
      </c>
      <c r="C919" t="s">
        <v>3106</v>
      </c>
      <c r="D919" s="6">
        <v>147</v>
      </c>
      <c r="E919" s="6" t="str">
        <f t="shared" si="84"/>
        <v>Long</v>
      </c>
      <c r="F919" s="4">
        <f t="shared" si="85"/>
        <v>2.4500000000000002</v>
      </c>
      <c r="G919" s="8" t="s">
        <v>7406</v>
      </c>
      <c r="H919" t="s">
        <v>172</v>
      </c>
      <c r="I919" t="s">
        <v>10891</v>
      </c>
      <c r="J919">
        <v>6.6</v>
      </c>
      <c r="K919" t="str">
        <f t="shared" si="86"/>
        <v>Average</v>
      </c>
      <c r="L919" s="10">
        <v>262476</v>
      </c>
      <c r="M919" s="10">
        <v>130000000</v>
      </c>
      <c r="N919" s="10">
        <v>273339556</v>
      </c>
      <c r="O919" s="6">
        <f t="shared" si="87"/>
        <v>143339556</v>
      </c>
      <c r="P919" s="10" t="str" cm="1">
        <f t="array" ref="P919">_xlfn.IFS(O919&lt;=0,"Flop",O919&lt;10000000,"Hit",O919&lt;=100000000,"Superhit",O919&gt;100000000,"Blockbuster")</f>
        <v>Blockbuster</v>
      </c>
      <c r="Q919" t="s">
        <v>3107</v>
      </c>
      <c r="R919">
        <v>9</v>
      </c>
      <c r="S919" t="str">
        <f t="shared" si="88"/>
        <v xml:space="preserve">July </v>
      </c>
      <c r="T919" s="12" t="str">
        <f t="shared" si="89"/>
        <v xml:space="preserve"> 2003</v>
      </c>
      <c r="U919" s="8" t="str" cm="1">
        <f t="array" ref="U919">_xlfn.IFS(Q919&lt;1970,"Old is Gold",Q919&lt;=1980,"80's Movies",Q919&lt;=2000,"90's Movies",Q919&lt;=2020,"Mid Rang",Q919&gt;2020,"Latest")</f>
        <v>Latest</v>
      </c>
      <c r="V919" t="s">
        <v>1884</v>
      </c>
    </row>
    <row r="920" spans="1:22" x14ac:dyDescent="0.3">
      <c r="A920" t="s">
        <v>3108</v>
      </c>
      <c r="B920" t="s">
        <v>3109</v>
      </c>
      <c r="C920" t="s">
        <v>3109</v>
      </c>
      <c r="D920" s="6">
        <v>127</v>
      </c>
      <c r="E920" s="6" t="str">
        <f t="shared" si="84"/>
        <v>Long</v>
      </c>
      <c r="F920" s="4">
        <f t="shared" si="85"/>
        <v>2.1166666666666667</v>
      </c>
      <c r="G920" s="8" t="s">
        <v>10889</v>
      </c>
      <c r="H920" t="s">
        <v>190</v>
      </c>
      <c r="I920" t="s">
        <v>10899</v>
      </c>
      <c r="J920">
        <v>7.3</v>
      </c>
      <c r="K920" t="str">
        <f t="shared" si="86"/>
        <v>Good</v>
      </c>
      <c r="L920" s="10">
        <v>204574</v>
      </c>
      <c r="M920" s="10">
        <v>40000000</v>
      </c>
      <c r="N920" s="10">
        <v>48350205</v>
      </c>
      <c r="O920" s="6">
        <f t="shared" si="87"/>
        <v>8350205</v>
      </c>
      <c r="P920" s="10" t="str" cm="1">
        <f t="array" ref="P920">_xlfn.IFS(O920&lt;=0,"Flop",O920&lt;10000000,"Hit",O920&lt;=100000000,"Superhit",O920&gt;100000000,"Blockbuster")</f>
        <v>Hit</v>
      </c>
      <c r="Q920" t="s">
        <v>3110</v>
      </c>
      <c r="R920">
        <v>8</v>
      </c>
      <c r="S920" t="str">
        <f t="shared" si="88"/>
        <v xml:space="preserve">December </v>
      </c>
      <c r="T920" s="12" t="str">
        <f t="shared" si="89"/>
        <v xml:space="preserve"> 1999</v>
      </c>
      <c r="U920" s="8" t="str" cm="1">
        <f t="array" ref="U920">_xlfn.IFS(Q920&lt;1970,"Old is Gold",Q920&lt;=1980,"80's Movies",Q920&lt;=2000,"90's Movies",Q920&lt;=2020,"Mid Rang",Q920&gt;2020,"Latest")</f>
        <v>Latest</v>
      </c>
      <c r="V920" t="s">
        <v>13</v>
      </c>
    </row>
    <row r="921" spans="1:22" x14ac:dyDescent="0.3">
      <c r="A921" t="s">
        <v>3111</v>
      </c>
      <c r="B921" t="s">
        <v>3112</v>
      </c>
      <c r="C921" t="s">
        <v>3112</v>
      </c>
      <c r="D921" s="6">
        <v>155</v>
      </c>
      <c r="E921" s="6" t="str">
        <f t="shared" si="84"/>
        <v>Long</v>
      </c>
      <c r="F921" s="4">
        <f t="shared" si="85"/>
        <v>2.5833333333333335</v>
      </c>
      <c r="G921" s="8" t="s">
        <v>7406</v>
      </c>
      <c r="H921" t="s">
        <v>10887</v>
      </c>
      <c r="I921" t="s">
        <v>190</v>
      </c>
      <c r="J921">
        <v>8.5</v>
      </c>
      <c r="K921" t="str">
        <f t="shared" si="86"/>
        <v>Excellent</v>
      </c>
      <c r="L921" s="10">
        <v>1573937</v>
      </c>
      <c r="M921" s="10">
        <v>103000000</v>
      </c>
      <c r="N921" s="10">
        <v>503162313</v>
      </c>
      <c r="O921" s="6">
        <f t="shared" si="87"/>
        <v>400162313</v>
      </c>
      <c r="P921" s="10" t="str" cm="1">
        <f t="array" ref="P921">_xlfn.IFS(O921&lt;=0,"Flop",O921&lt;10000000,"Hit",O921&lt;=100000000,"Superhit",O921&gt;100000000,"Blockbuster")</f>
        <v>Blockbuster</v>
      </c>
      <c r="Q921" t="s">
        <v>3113</v>
      </c>
      <c r="R921">
        <v>1</v>
      </c>
      <c r="S921" t="str">
        <f t="shared" si="88"/>
        <v xml:space="preserve">May </v>
      </c>
      <c r="T921" s="12" t="str">
        <f t="shared" si="89"/>
        <v xml:space="preserve"> 2000</v>
      </c>
      <c r="U921" s="8" t="str" cm="1">
        <f t="array" ref="U921">_xlfn.IFS(Q921&lt;1970,"Old is Gold",Q921&lt;=1980,"80's Movies",Q921&lt;=2000,"90's Movies",Q921&lt;=2020,"Mid Rang",Q921&gt;2020,"Latest")</f>
        <v>Latest</v>
      </c>
      <c r="V921" t="s">
        <v>312</v>
      </c>
    </row>
    <row r="922" spans="1:22" x14ac:dyDescent="0.3">
      <c r="A922" t="s">
        <v>3114</v>
      </c>
      <c r="B922" t="s">
        <v>3115</v>
      </c>
      <c r="C922" t="s">
        <v>3115</v>
      </c>
      <c r="D922" s="6">
        <v>106</v>
      </c>
      <c r="E922" s="6" t="str">
        <f t="shared" si="84"/>
        <v>Medium</v>
      </c>
      <c r="F922" s="4">
        <f t="shared" si="85"/>
        <v>1.7666666666666666</v>
      </c>
      <c r="G922" s="8" t="s">
        <v>7406</v>
      </c>
      <c r="H922" t="s">
        <v>10887</v>
      </c>
      <c r="I922" t="s">
        <v>10888</v>
      </c>
      <c r="J922">
        <v>6.4</v>
      </c>
      <c r="K922" t="str">
        <f t="shared" si="86"/>
        <v>Average</v>
      </c>
      <c r="L922" s="10">
        <v>83537</v>
      </c>
      <c r="M922" s="10">
        <v>137000000</v>
      </c>
      <c r="N922" s="10">
        <v>85131830</v>
      </c>
      <c r="O922" s="6">
        <f t="shared" si="87"/>
        <v>-51868170</v>
      </c>
      <c r="P922" s="10" t="str" cm="1">
        <f t="array" ref="P922">_xlfn.IFS(O922&lt;=0,"Flop",O922&lt;10000000,"Hit",O922&lt;=100000000,"Superhit",O922&gt;100000000,"Blockbuster")</f>
        <v>Flop</v>
      </c>
      <c r="Q922" t="s">
        <v>3116</v>
      </c>
      <c r="R922">
        <v>2</v>
      </c>
      <c r="S922" t="str">
        <f t="shared" si="88"/>
        <v xml:space="preserve">July </v>
      </c>
      <c r="T922" s="12" t="str">
        <f t="shared" si="89"/>
        <v xml:space="preserve"> 2001</v>
      </c>
      <c r="U922" s="8" t="str" cm="1">
        <f t="array" ref="U922">_xlfn.IFS(Q922&lt;1970,"Old is Gold",Q922&lt;=1980,"80's Movies",Q922&lt;=2000,"90's Movies",Q922&lt;=2020,"Mid Rang",Q922&gt;2020,"Latest")</f>
        <v>Latest</v>
      </c>
      <c r="V922" t="s">
        <v>3117</v>
      </c>
    </row>
    <row r="923" spans="1:22" x14ac:dyDescent="0.3">
      <c r="A923" t="s">
        <v>3118</v>
      </c>
      <c r="B923" t="s">
        <v>3119</v>
      </c>
      <c r="C923" t="s">
        <v>3119</v>
      </c>
      <c r="D923" s="6">
        <v>146</v>
      </c>
      <c r="E923" s="6" t="str">
        <f t="shared" si="84"/>
        <v>Long</v>
      </c>
      <c r="F923" s="4">
        <f t="shared" si="85"/>
        <v>2.4333333333333331</v>
      </c>
      <c r="G923" s="8" t="s">
        <v>10889</v>
      </c>
      <c r="H923" t="s">
        <v>190</v>
      </c>
      <c r="I923" t="s">
        <v>10897</v>
      </c>
      <c r="J923">
        <v>7.6</v>
      </c>
      <c r="K923" t="str">
        <f t="shared" si="86"/>
        <v>Good</v>
      </c>
      <c r="L923" s="10">
        <v>100932</v>
      </c>
      <c r="M923" s="10">
        <v>50000000</v>
      </c>
      <c r="N923" s="10">
        <v>73956241</v>
      </c>
      <c r="O923" s="6">
        <f t="shared" si="87"/>
        <v>23956241</v>
      </c>
      <c r="P923" s="10" t="str" cm="1">
        <f t="array" ref="P923">_xlfn.IFS(O923&lt;=0,"Flop",O923&lt;10000000,"Hit",O923&lt;=100000000,"Superhit",O923&gt;100000000,"Blockbuster")</f>
        <v>Superhit</v>
      </c>
      <c r="Q923" t="s">
        <v>3120</v>
      </c>
      <c r="R923">
        <v>17</v>
      </c>
      <c r="S923" t="str">
        <f t="shared" si="88"/>
        <v xml:space="preserve">September </v>
      </c>
      <c r="T923" s="12" t="str">
        <f t="shared" si="89"/>
        <v xml:space="preserve"> 1999</v>
      </c>
      <c r="U923" s="8" t="str" cm="1">
        <f t="array" ref="U923">_xlfn.IFS(Q923&lt;1970,"Old is Gold",Q923&lt;=1980,"80's Movies",Q923&lt;=2000,"90's Movies",Q923&lt;=2020,"Mid Rang",Q923&gt;2020,"Latest")</f>
        <v>Latest</v>
      </c>
      <c r="V923" t="s">
        <v>948</v>
      </c>
    </row>
    <row r="924" spans="1:22" x14ac:dyDescent="0.3">
      <c r="A924" t="s">
        <v>3121</v>
      </c>
      <c r="B924" t="s">
        <v>3122</v>
      </c>
      <c r="C924" t="s">
        <v>3122</v>
      </c>
      <c r="D924" s="6">
        <v>88</v>
      </c>
      <c r="E924" s="6" t="str">
        <f t="shared" si="84"/>
        <v>Short</v>
      </c>
      <c r="F924" s="4">
        <f t="shared" si="85"/>
        <v>1.4666666666666666</v>
      </c>
      <c r="G924" s="8" t="s">
        <v>172</v>
      </c>
      <c r="H924" t="s">
        <v>10899</v>
      </c>
      <c r="I924" t="s">
        <v>10899</v>
      </c>
      <c r="J924">
        <v>6.3</v>
      </c>
      <c r="K924" t="str">
        <f t="shared" si="86"/>
        <v>Average</v>
      </c>
      <c r="L924" s="10">
        <v>279668</v>
      </c>
      <c r="M924" s="10">
        <v>19000000</v>
      </c>
      <c r="N924" s="10">
        <v>278019771</v>
      </c>
      <c r="O924" s="6">
        <f t="shared" si="87"/>
        <v>259019771</v>
      </c>
      <c r="P924" s="10" t="str" cm="1">
        <f t="array" ref="P924">_xlfn.IFS(O924&lt;=0,"Flop",O924&lt;10000000,"Hit",O924&lt;=100000000,"Superhit",O924&gt;100000000,"Blockbuster")</f>
        <v>Blockbuster</v>
      </c>
      <c r="Q924" t="s">
        <v>3123</v>
      </c>
      <c r="R924">
        <v>7</v>
      </c>
      <c r="S924" t="str">
        <f t="shared" si="88"/>
        <v xml:space="preserve">July </v>
      </c>
      <c r="T924" s="12" t="str">
        <f t="shared" si="89"/>
        <v xml:space="preserve"> 2000</v>
      </c>
      <c r="U924" s="8" t="str" cm="1">
        <f t="array" ref="U924">_xlfn.IFS(Q924&lt;1970,"Old is Gold",Q924&lt;=1980,"80's Movies",Q924&lt;=2000,"90's Movies",Q924&lt;=2020,"Mid Rang",Q924&gt;2020,"Latest")</f>
        <v>Latest</v>
      </c>
      <c r="V924" t="s">
        <v>3124</v>
      </c>
    </row>
    <row r="925" spans="1:22" x14ac:dyDescent="0.3">
      <c r="A925" t="s">
        <v>3125</v>
      </c>
      <c r="B925" t="s">
        <v>3126</v>
      </c>
      <c r="C925" t="s">
        <v>3126</v>
      </c>
      <c r="D925" s="6">
        <v>188</v>
      </c>
      <c r="E925" s="6" t="str">
        <f t="shared" si="84"/>
        <v>Long</v>
      </c>
      <c r="F925" s="4">
        <f t="shared" si="85"/>
        <v>3.1333333333333333</v>
      </c>
      <c r="G925" s="8" t="s">
        <v>190</v>
      </c>
      <c r="H925" t="s">
        <v>10899</v>
      </c>
      <c r="I925" t="s">
        <v>10899</v>
      </c>
      <c r="J925">
        <v>8</v>
      </c>
      <c r="K925" t="str">
        <f t="shared" si="86"/>
        <v>Excellent</v>
      </c>
      <c r="L925" s="10">
        <v>323967</v>
      </c>
      <c r="M925" s="10">
        <v>37000000</v>
      </c>
      <c r="N925" s="10">
        <v>48451803</v>
      </c>
      <c r="O925" s="6">
        <f t="shared" si="87"/>
        <v>11451803</v>
      </c>
      <c r="P925" s="10" t="str" cm="1">
        <f t="array" ref="P925">_xlfn.IFS(O925&lt;=0,"Flop",O925&lt;10000000,"Hit",O925&lt;=100000000,"Superhit",O925&gt;100000000,"Blockbuster")</f>
        <v>Superhit</v>
      </c>
      <c r="Q925" t="s">
        <v>3110</v>
      </c>
      <c r="R925">
        <v>8</v>
      </c>
      <c r="S925" t="str">
        <f t="shared" si="88"/>
        <v xml:space="preserve">December </v>
      </c>
      <c r="T925" s="12" t="str">
        <f t="shared" si="89"/>
        <v xml:space="preserve"> 1999</v>
      </c>
      <c r="U925" s="8" t="str" cm="1">
        <f t="array" ref="U925">_xlfn.IFS(Q925&lt;1970,"Old is Gold",Q925&lt;=1980,"80's Movies",Q925&lt;=2000,"90's Movies",Q925&lt;=2020,"Mid Rang",Q925&gt;2020,"Latest")</f>
        <v>Latest</v>
      </c>
      <c r="V925" t="s">
        <v>2267</v>
      </c>
    </row>
    <row r="926" spans="1:22" x14ac:dyDescent="0.3">
      <c r="A926" t="s">
        <v>3127</v>
      </c>
      <c r="B926" t="s">
        <v>3128</v>
      </c>
      <c r="C926" t="s">
        <v>3128</v>
      </c>
      <c r="D926" s="6">
        <v>102</v>
      </c>
      <c r="E926" s="6" t="str">
        <f t="shared" si="84"/>
        <v>Medium</v>
      </c>
      <c r="F926" s="4">
        <f t="shared" si="85"/>
        <v>1.7</v>
      </c>
      <c r="G926" s="8" t="s">
        <v>10887</v>
      </c>
      <c r="H926" t="s">
        <v>172</v>
      </c>
      <c r="I926" t="s">
        <v>10890</v>
      </c>
      <c r="J926">
        <v>7.4</v>
      </c>
      <c r="K926" t="str">
        <f t="shared" si="86"/>
        <v>Good</v>
      </c>
      <c r="L926" s="10">
        <v>172505</v>
      </c>
      <c r="M926" s="10">
        <v>45000000</v>
      </c>
      <c r="N926" s="10">
        <v>90683916</v>
      </c>
      <c r="O926" s="6">
        <f t="shared" si="87"/>
        <v>45683916</v>
      </c>
      <c r="P926" s="10" t="str" cm="1">
        <f t="array" ref="P926">_xlfn.IFS(O926&lt;=0,"Flop",O926&lt;10000000,"Hit",O926&lt;=100000000,"Superhit",O926&gt;100000000,"Blockbuster")</f>
        <v>Superhit</v>
      </c>
      <c r="Q926" t="s">
        <v>3129</v>
      </c>
      <c r="R926">
        <v>23</v>
      </c>
      <c r="S926" t="str">
        <f t="shared" si="88"/>
        <v xml:space="preserve">December </v>
      </c>
      <c r="T926" s="12" t="str">
        <f t="shared" si="89"/>
        <v xml:space="preserve"> 1999</v>
      </c>
      <c r="U926" s="8" t="str" cm="1">
        <f t="array" ref="U926">_xlfn.IFS(Q926&lt;1970,"Old is Gold",Q926&lt;=1980,"80's Movies",Q926&lt;=2000,"90's Movies",Q926&lt;=2020,"Mid Rang",Q926&gt;2020,"Latest")</f>
        <v>Latest</v>
      </c>
      <c r="V926" t="s">
        <v>3130</v>
      </c>
    </row>
    <row r="927" spans="1:22" x14ac:dyDescent="0.3">
      <c r="A927" t="s">
        <v>3131</v>
      </c>
      <c r="B927" t="s">
        <v>3132</v>
      </c>
      <c r="C927" t="s">
        <v>3132</v>
      </c>
      <c r="D927" s="6">
        <v>130</v>
      </c>
      <c r="E927" s="6" t="str">
        <f t="shared" si="84"/>
        <v>Long</v>
      </c>
      <c r="F927" s="4">
        <f t="shared" si="85"/>
        <v>2.1666666666666665</v>
      </c>
      <c r="G927" s="8" t="s">
        <v>7406</v>
      </c>
      <c r="H927" t="s">
        <v>10887</v>
      </c>
      <c r="I927" t="s">
        <v>190</v>
      </c>
      <c r="J927">
        <v>6.5</v>
      </c>
      <c r="K927" t="str">
        <f t="shared" si="86"/>
        <v>Average</v>
      </c>
      <c r="L927" s="10">
        <v>175272</v>
      </c>
      <c r="M927" s="10">
        <v>140000000</v>
      </c>
      <c r="N927" s="10">
        <v>328718434</v>
      </c>
      <c r="O927" s="6">
        <f t="shared" si="87"/>
        <v>188718434</v>
      </c>
      <c r="P927" s="10" t="str" cm="1">
        <f t="array" ref="P927">_xlfn.IFS(O927&lt;=0,"Flop",O927&lt;10000000,"Hit",O927&lt;=100000000,"Superhit",O927&gt;100000000,"Blockbuster")</f>
        <v>Blockbuster</v>
      </c>
      <c r="Q927" t="s">
        <v>3133</v>
      </c>
      <c r="R927">
        <v>26</v>
      </c>
      <c r="S927" t="str">
        <f t="shared" si="88"/>
        <v xml:space="preserve">June </v>
      </c>
      <c r="T927" s="12" t="str">
        <f t="shared" si="89"/>
        <v xml:space="preserve"> 2000</v>
      </c>
      <c r="U927" s="8" t="str" cm="1">
        <f t="array" ref="U927">_xlfn.IFS(Q927&lt;1970,"Old is Gold",Q927&lt;=1980,"80's Movies",Q927&lt;=2000,"90's Movies",Q927&lt;=2020,"Mid Rang",Q927&gt;2020,"Latest")</f>
        <v>Latest</v>
      </c>
      <c r="V927" t="s">
        <v>698</v>
      </c>
    </row>
    <row r="928" spans="1:22" x14ac:dyDescent="0.3">
      <c r="A928" t="s">
        <v>3134</v>
      </c>
      <c r="B928" t="s">
        <v>3135</v>
      </c>
      <c r="C928" t="s">
        <v>3135</v>
      </c>
      <c r="D928" s="6">
        <v>96</v>
      </c>
      <c r="E928" s="6" t="str">
        <f t="shared" si="84"/>
        <v>Medium</v>
      </c>
      <c r="F928" s="4">
        <f t="shared" si="85"/>
        <v>1.6</v>
      </c>
      <c r="G928" s="8" t="s">
        <v>105</v>
      </c>
      <c r="H928" t="s">
        <v>10895</v>
      </c>
      <c r="I928" t="s">
        <v>10899</v>
      </c>
      <c r="J928">
        <v>7.2</v>
      </c>
      <c r="K928" t="str">
        <f t="shared" si="86"/>
        <v>Good</v>
      </c>
      <c r="L928" s="10">
        <v>75670</v>
      </c>
      <c r="M928" s="10">
        <v>1200000</v>
      </c>
      <c r="N928" s="10">
        <v>143998</v>
      </c>
      <c r="O928" s="6">
        <f t="shared" si="87"/>
        <v>-1056002</v>
      </c>
      <c r="P928" s="10" t="str" cm="1">
        <f t="array" ref="P928">_xlfn.IFS(O928&lt;=0,"Flop",O928&lt;10000000,"Hit",O928&lt;=100000000,"Superhit",O928&gt;100000000,"Blockbuster")</f>
        <v>Flop</v>
      </c>
      <c r="Q928" t="s">
        <v>3136</v>
      </c>
      <c r="R928">
        <v>31</v>
      </c>
      <c r="S928" t="str">
        <f t="shared" si="88"/>
        <v xml:space="preserve">January </v>
      </c>
      <c r="T928" s="12" t="str">
        <f t="shared" si="89"/>
        <v xml:space="preserve"> 1998</v>
      </c>
      <c r="U928" s="8" t="str" cm="1">
        <f t="array" ref="U928">_xlfn.IFS(Q928&lt;1970,"Old is Gold",Q928&lt;=1980,"80's Movies",Q928&lt;=2000,"90's Movies",Q928&lt;=2020,"Mid Rang",Q928&gt;2020,"Latest")</f>
        <v>Latest</v>
      </c>
      <c r="V928" t="s">
        <v>3137</v>
      </c>
    </row>
    <row r="929" spans="1:22" x14ac:dyDescent="0.3">
      <c r="A929" t="s">
        <v>3138</v>
      </c>
      <c r="B929" t="s">
        <v>3139</v>
      </c>
      <c r="C929" t="s">
        <v>3139</v>
      </c>
      <c r="D929" s="6">
        <v>120</v>
      </c>
      <c r="E929" s="6" t="str">
        <f t="shared" si="84"/>
        <v>Medium</v>
      </c>
      <c r="F929" s="4">
        <f t="shared" si="85"/>
        <v>2</v>
      </c>
      <c r="G929" s="8" t="s">
        <v>7406</v>
      </c>
      <c r="H929" t="s">
        <v>10891</v>
      </c>
      <c r="I929" t="s">
        <v>190</v>
      </c>
      <c r="J929">
        <v>6.1</v>
      </c>
      <c r="K929" t="str">
        <f t="shared" si="86"/>
        <v>Average</v>
      </c>
      <c r="L929" s="10">
        <v>51520</v>
      </c>
      <c r="M929" s="10">
        <v>60000000</v>
      </c>
      <c r="N929" s="10">
        <v>56359980</v>
      </c>
      <c r="O929" s="6">
        <f t="shared" si="87"/>
        <v>-3640020</v>
      </c>
      <c r="P929" s="10" t="str" cm="1">
        <f t="array" ref="P929">_xlfn.IFS(O929&lt;=0,"Flop",O929&lt;10000000,"Hit",O929&lt;=100000000,"Superhit",O929&gt;100000000,"Blockbuster")</f>
        <v>Flop</v>
      </c>
      <c r="Q929" t="s">
        <v>3140</v>
      </c>
      <c r="R929">
        <v>1</v>
      </c>
      <c r="S929" t="str">
        <f t="shared" si="88"/>
        <v xml:space="preserve">March </v>
      </c>
      <c r="T929" s="12" t="str">
        <f t="shared" si="89"/>
        <v xml:space="preserve"> 2001</v>
      </c>
      <c r="U929" s="8" t="str" cm="1">
        <f t="array" ref="U929">_xlfn.IFS(Q929&lt;1970,"Old is Gold",Q929&lt;=1980,"80's Movies",Q929&lt;=2000,"90's Movies",Q929&lt;=2020,"Mid Rang",Q929&gt;2020,"Latest")</f>
        <v>Latest</v>
      </c>
      <c r="V929" t="s">
        <v>3141</v>
      </c>
    </row>
    <row r="930" spans="1:22" x14ac:dyDescent="0.3">
      <c r="A930" t="s">
        <v>3142</v>
      </c>
      <c r="B930" t="s">
        <v>3143</v>
      </c>
      <c r="C930" t="s">
        <v>3143</v>
      </c>
      <c r="D930" s="6">
        <v>124</v>
      </c>
      <c r="E930" s="6" t="str">
        <f t="shared" si="84"/>
        <v>Long</v>
      </c>
      <c r="F930" s="4">
        <f t="shared" si="85"/>
        <v>2.0666666666666669</v>
      </c>
      <c r="G930" s="8" t="s">
        <v>10889</v>
      </c>
      <c r="H930" t="s">
        <v>190</v>
      </c>
      <c r="I930" t="s">
        <v>10899</v>
      </c>
      <c r="J930">
        <v>7.2</v>
      </c>
      <c r="K930" t="str">
        <f t="shared" si="86"/>
        <v>Good</v>
      </c>
      <c r="L930" s="10">
        <v>56090</v>
      </c>
      <c r="M930" s="10">
        <v>13500000</v>
      </c>
      <c r="N930" s="10">
        <v>17989227</v>
      </c>
      <c r="O930" s="6">
        <f t="shared" si="87"/>
        <v>4489227</v>
      </c>
      <c r="P930" s="10" t="str" cm="1">
        <f t="array" ref="P930">_xlfn.IFS(O930&lt;=0,"Flop",O930&lt;10000000,"Hit",O930&lt;=100000000,"Superhit",O930&gt;100000000,"Blockbuster")</f>
        <v>Hit</v>
      </c>
      <c r="Q930">
        <v>2000</v>
      </c>
      <c r="S930" t="e">
        <f t="shared" si="88"/>
        <v>#VALUE!</v>
      </c>
      <c r="T930" s="12" t="str">
        <f t="shared" si="89"/>
        <v>2000</v>
      </c>
      <c r="U930" s="8" t="str" cm="1">
        <f t="array" ref="U930">_xlfn.IFS(Q930&lt;1970,"Old is Gold",Q930&lt;=1980,"80's Movies",Q930&lt;=2000,"90's Movies",Q930&lt;=2020,"Mid Rang",Q930&gt;2020,"Latest")</f>
        <v>90's Movies</v>
      </c>
      <c r="V930" t="s">
        <v>294</v>
      </c>
    </row>
    <row r="931" spans="1:22" x14ac:dyDescent="0.3">
      <c r="A931" t="s">
        <v>3144</v>
      </c>
      <c r="B931" t="s">
        <v>3145</v>
      </c>
      <c r="C931" t="s">
        <v>3145</v>
      </c>
      <c r="D931" s="6">
        <v>102</v>
      </c>
      <c r="E931" s="6" t="str">
        <f t="shared" si="84"/>
        <v>Medium</v>
      </c>
      <c r="F931" s="4">
        <f t="shared" si="85"/>
        <v>1.7</v>
      </c>
      <c r="G931" s="8" t="s">
        <v>190</v>
      </c>
      <c r="H931" t="s">
        <v>10899</v>
      </c>
      <c r="I931" t="s">
        <v>10899</v>
      </c>
      <c r="J931">
        <v>8.3000000000000007</v>
      </c>
      <c r="K931" t="str">
        <f t="shared" si="86"/>
        <v>Excellent</v>
      </c>
      <c r="L931" s="10">
        <v>879910</v>
      </c>
      <c r="M931" s="10">
        <v>4500000</v>
      </c>
      <c r="N931" s="10">
        <v>7390108</v>
      </c>
      <c r="O931" s="6">
        <f t="shared" si="87"/>
        <v>2890108</v>
      </c>
      <c r="P931" s="10" t="str" cm="1">
        <f t="array" ref="P931">_xlfn.IFS(O931&lt;=0,"Flop",O931&lt;10000000,"Hit",O931&lt;=100000000,"Superhit",O931&gt;100000000,"Blockbuster")</f>
        <v>Hit</v>
      </c>
      <c r="Q931" t="s">
        <v>3146</v>
      </c>
      <c r="R931">
        <v>14</v>
      </c>
      <c r="S931" t="str">
        <f t="shared" si="88"/>
        <v xml:space="preserve">May </v>
      </c>
      <c r="T931" s="12" t="str">
        <f t="shared" si="89"/>
        <v xml:space="preserve"> 2000</v>
      </c>
      <c r="U931" s="8" t="str" cm="1">
        <f t="array" ref="U931">_xlfn.IFS(Q931&lt;1970,"Old is Gold",Q931&lt;=1980,"80's Movies",Q931&lt;=2000,"90's Movies",Q931&lt;=2020,"Mid Rang",Q931&gt;2020,"Latest")</f>
        <v>Latest</v>
      </c>
      <c r="V931" t="s">
        <v>2853</v>
      </c>
    </row>
    <row r="932" spans="1:22" x14ac:dyDescent="0.3">
      <c r="A932" t="s">
        <v>3147</v>
      </c>
      <c r="B932" t="s">
        <v>3148</v>
      </c>
      <c r="C932" t="s">
        <v>3148</v>
      </c>
      <c r="D932" s="6">
        <v>93</v>
      </c>
      <c r="E932" s="6" t="str">
        <f t="shared" si="84"/>
        <v>Medium</v>
      </c>
      <c r="F932" s="4">
        <f t="shared" si="85"/>
        <v>1.55</v>
      </c>
      <c r="G932" s="8" t="s">
        <v>7406</v>
      </c>
      <c r="H932" t="s">
        <v>172</v>
      </c>
      <c r="I932" t="s">
        <v>10891</v>
      </c>
      <c r="J932">
        <v>6.3</v>
      </c>
      <c r="K932" t="str">
        <f t="shared" si="86"/>
        <v>Average</v>
      </c>
      <c r="L932" s="10">
        <v>87335</v>
      </c>
      <c r="M932" s="10">
        <v>65000000</v>
      </c>
      <c r="N932" s="10">
        <v>117758500</v>
      </c>
      <c r="O932" s="6">
        <f t="shared" si="87"/>
        <v>52758500</v>
      </c>
      <c r="P932" s="10" t="str" cm="1">
        <f t="array" ref="P932">_xlfn.IFS(O932&lt;=0,"Flop",O932&lt;10000000,"Hit",O932&lt;=100000000,"Superhit",O932&gt;100000000,"Blockbuster")</f>
        <v>Superhit</v>
      </c>
      <c r="Q932" t="s">
        <v>3120</v>
      </c>
      <c r="R932">
        <v>17</v>
      </c>
      <c r="S932" t="str">
        <f t="shared" si="88"/>
        <v xml:space="preserve">September </v>
      </c>
      <c r="T932" s="12" t="str">
        <f t="shared" si="89"/>
        <v xml:space="preserve"> 1999</v>
      </c>
      <c r="U932" s="8" t="str" cm="1">
        <f t="array" ref="U932">_xlfn.IFS(Q932&lt;1970,"Old is Gold",Q932&lt;=1980,"80's Movies",Q932&lt;=2000,"90's Movies",Q932&lt;=2020,"Mid Rang",Q932&gt;2020,"Latest")</f>
        <v>Latest</v>
      </c>
      <c r="V932" t="s">
        <v>2336</v>
      </c>
    </row>
    <row r="933" spans="1:22" x14ac:dyDescent="0.3">
      <c r="A933" t="s">
        <v>3149</v>
      </c>
      <c r="B933" t="s">
        <v>3150</v>
      </c>
      <c r="C933" t="s">
        <v>3150</v>
      </c>
      <c r="D933" s="6">
        <v>136</v>
      </c>
      <c r="E933" s="6" t="str">
        <f t="shared" si="84"/>
        <v>Long</v>
      </c>
      <c r="F933" s="4">
        <f t="shared" si="85"/>
        <v>2.2666666666666666</v>
      </c>
      <c r="G933" s="8" t="s">
        <v>190</v>
      </c>
      <c r="H933" t="s">
        <v>10899</v>
      </c>
      <c r="I933" t="s">
        <v>10899</v>
      </c>
      <c r="J933">
        <v>7.3</v>
      </c>
      <c r="K933" t="str">
        <f t="shared" si="86"/>
        <v>Good</v>
      </c>
      <c r="L933" s="10">
        <v>88526</v>
      </c>
      <c r="M933" s="10">
        <v>43000000</v>
      </c>
      <c r="N933" s="10">
        <v>80049764</v>
      </c>
      <c r="O933" s="6">
        <f t="shared" si="87"/>
        <v>37049764</v>
      </c>
      <c r="P933" s="10" t="str" cm="1">
        <f t="array" ref="P933">_xlfn.IFS(O933&lt;=0,"Flop",O933&lt;10000000,"Hit",O933&lt;=100000000,"Superhit",O933&gt;100000000,"Blockbuster")</f>
        <v>Superhit</v>
      </c>
      <c r="Q933" t="s">
        <v>3151</v>
      </c>
      <c r="R933">
        <v>1</v>
      </c>
      <c r="S933" t="str">
        <f t="shared" si="88"/>
        <v xml:space="preserve">December </v>
      </c>
      <c r="T933" s="12" t="str">
        <f t="shared" si="89"/>
        <v xml:space="preserve"> 2000</v>
      </c>
      <c r="U933" s="8" t="str" cm="1">
        <f t="array" ref="U933">_xlfn.IFS(Q933&lt;1970,"Old is Gold",Q933&lt;=1980,"80's Movies",Q933&lt;=2000,"90's Movies",Q933&lt;=2020,"Mid Rang",Q933&gt;2020,"Latest")</f>
        <v>Latest</v>
      </c>
      <c r="V933" t="s">
        <v>1400</v>
      </c>
    </row>
    <row r="934" spans="1:22" x14ac:dyDescent="0.3">
      <c r="A934" t="s">
        <v>3152</v>
      </c>
      <c r="B934" t="s">
        <v>3153</v>
      </c>
      <c r="C934" t="s">
        <v>3153</v>
      </c>
      <c r="D934" s="6">
        <v>145</v>
      </c>
      <c r="E934" s="6" t="str">
        <f t="shared" si="84"/>
        <v>Long</v>
      </c>
      <c r="F934" s="4">
        <f t="shared" si="85"/>
        <v>2.4166666666666665</v>
      </c>
      <c r="G934" s="8" t="s">
        <v>7406</v>
      </c>
      <c r="H934" t="s">
        <v>10891</v>
      </c>
      <c r="I934" t="s">
        <v>10895</v>
      </c>
      <c r="J934">
        <v>7.6</v>
      </c>
      <c r="K934" t="str">
        <f t="shared" si="86"/>
        <v>Good</v>
      </c>
      <c r="L934" s="10">
        <v>574290</v>
      </c>
      <c r="M934" s="10">
        <v>102000000</v>
      </c>
      <c r="N934" s="10">
        <v>358372926</v>
      </c>
      <c r="O934" s="6">
        <f t="shared" si="87"/>
        <v>256372926</v>
      </c>
      <c r="P934" s="10" t="str" cm="1">
        <f t="array" ref="P934">_xlfn.IFS(O934&lt;=0,"Flop",O934&lt;10000000,"Hit",O934&lt;=100000000,"Superhit",O934&gt;100000000,"Blockbuster")</f>
        <v>Blockbuster</v>
      </c>
      <c r="Q934" t="s">
        <v>3154</v>
      </c>
      <c r="R934">
        <v>17</v>
      </c>
      <c r="S934" t="str">
        <f t="shared" si="88"/>
        <v xml:space="preserve">June </v>
      </c>
      <c r="T934" s="12" t="str">
        <f t="shared" si="89"/>
        <v xml:space="preserve"> 2002</v>
      </c>
      <c r="U934" s="8" t="str" cm="1">
        <f t="array" ref="U934">_xlfn.IFS(Q934&lt;1970,"Old is Gold",Q934&lt;=1980,"80's Movies",Q934&lt;=2000,"90's Movies",Q934&lt;=2020,"Mid Rang",Q934&gt;2020,"Latest")</f>
        <v>Latest</v>
      </c>
      <c r="V934" t="s">
        <v>183</v>
      </c>
    </row>
    <row r="935" spans="1:22" x14ac:dyDescent="0.3">
      <c r="A935" t="s">
        <v>3155</v>
      </c>
      <c r="B935" t="s">
        <v>3156</v>
      </c>
      <c r="C935" t="s">
        <v>3156</v>
      </c>
      <c r="D935" s="6">
        <v>109</v>
      </c>
      <c r="E935" s="6" t="str">
        <f t="shared" si="84"/>
        <v>Medium</v>
      </c>
      <c r="F935" s="4">
        <f t="shared" si="85"/>
        <v>1.8166666666666667</v>
      </c>
      <c r="G935" s="8" t="s">
        <v>7406</v>
      </c>
      <c r="H935" t="s">
        <v>10890</v>
      </c>
      <c r="I935" t="s">
        <v>10899</v>
      </c>
      <c r="J935">
        <v>6.3</v>
      </c>
      <c r="K935" t="str">
        <f t="shared" si="86"/>
        <v>Average</v>
      </c>
      <c r="L935" s="10">
        <v>413519</v>
      </c>
      <c r="M935" s="10">
        <v>200000000</v>
      </c>
      <c r="N935" s="10">
        <v>433371112</v>
      </c>
      <c r="O935" s="6">
        <f t="shared" si="87"/>
        <v>233371112</v>
      </c>
      <c r="P935" s="10" t="str" cm="1">
        <f t="array" ref="P935">_xlfn.IFS(O935&lt;=0,"Flop",O935&lt;10000000,"Hit",O935&lt;=100000000,"Superhit",O935&gt;100000000,"Blockbuster")</f>
        <v>Blockbuster</v>
      </c>
      <c r="Q935" t="s">
        <v>3157</v>
      </c>
      <c r="R935">
        <v>30</v>
      </c>
      <c r="S935" t="str">
        <f t="shared" si="88"/>
        <v xml:space="preserve">June </v>
      </c>
      <c r="T935" s="12" t="str">
        <f t="shared" si="89"/>
        <v xml:space="preserve"> 2003</v>
      </c>
      <c r="U935" s="8" t="str" cm="1">
        <f t="array" ref="U935">_xlfn.IFS(Q935&lt;1970,"Old is Gold",Q935&lt;=1980,"80's Movies",Q935&lt;=2000,"90's Movies",Q935&lt;=2020,"Mid Rang",Q935&gt;2020,"Latest")</f>
        <v>Latest</v>
      </c>
      <c r="V935" t="s">
        <v>2271</v>
      </c>
    </row>
    <row r="936" spans="1:22" x14ac:dyDescent="0.3">
      <c r="A936" t="s">
        <v>3158</v>
      </c>
      <c r="B936" t="s">
        <v>3159</v>
      </c>
      <c r="C936" t="s">
        <v>3159</v>
      </c>
      <c r="D936" s="6">
        <v>147</v>
      </c>
      <c r="E936" s="6" t="str">
        <f t="shared" si="84"/>
        <v>Long</v>
      </c>
      <c r="F936" s="4">
        <f t="shared" si="85"/>
        <v>2.4500000000000002</v>
      </c>
      <c r="G936" s="8" t="s">
        <v>10891</v>
      </c>
      <c r="H936" t="s">
        <v>190</v>
      </c>
      <c r="I936" t="s">
        <v>5170</v>
      </c>
      <c r="J936">
        <v>7.6</v>
      </c>
      <c r="K936" t="str">
        <f t="shared" si="86"/>
        <v>Good</v>
      </c>
      <c r="L936" s="10">
        <v>216735</v>
      </c>
      <c r="M936" s="10">
        <v>48000000</v>
      </c>
      <c r="N936" s="10">
        <v>207515725</v>
      </c>
      <c r="O936" s="6">
        <f t="shared" si="87"/>
        <v>159515725</v>
      </c>
      <c r="P936" s="10" t="str" cm="1">
        <f t="array" ref="P936">_xlfn.IFS(O936&lt;=0,"Flop",O936&lt;10000000,"Hit",O936&lt;=100000000,"Superhit",O936&gt;100000000,"Blockbuster")</f>
        <v>Blockbuster</v>
      </c>
      <c r="Q936" t="s">
        <v>3160</v>
      </c>
      <c r="R936">
        <v>6</v>
      </c>
      <c r="S936" t="str">
        <f t="shared" si="88"/>
        <v xml:space="preserve">December </v>
      </c>
      <c r="T936" s="12" t="str">
        <f t="shared" si="89"/>
        <v xml:space="preserve"> 2000</v>
      </c>
      <c r="U936" s="8" t="str" cm="1">
        <f t="array" ref="U936">_xlfn.IFS(Q936&lt;1970,"Old is Gold",Q936&lt;=1980,"80's Movies",Q936&lt;=2000,"90's Movies",Q936&lt;=2020,"Mid Rang",Q936&gt;2020,"Latest")</f>
        <v>Latest</v>
      </c>
      <c r="V936" t="s">
        <v>1232</v>
      </c>
    </row>
    <row r="937" spans="1:22" x14ac:dyDescent="0.3">
      <c r="A937" t="s">
        <v>3161</v>
      </c>
      <c r="B937" t="s">
        <v>3162</v>
      </c>
      <c r="C937" t="s">
        <v>3162</v>
      </c>
      <c r="D937" s="6">
        <v>122</v>
      </c>
      <c r="E937" s="6" t="str">
        <f t="shared" si="84"/>
        <v>Long</v>
      </c>
      <c r="F937" s="4">
        <f t="shared" si="85"/>
        <v>2.0333333333333332</v>
      </c>
      <c r="G937" s="8" t="s">
        <v>10887</v>
      </c>
      <c r="H937" t="s">
        <v>172</v>
      </c>
      <c r="I937" t="s">
        <v>190</v>
      </c>
      <c r="J937">
        <v>7.9</v>
      </c>
      <c r="K937" t="str">
        <f t="shared" si="86"/>
        <v>Good</v>
      </c>
      <c r="L937" s="10">
        <v>288454</v>
      </c>
      <c r="M937" s="10">
        <v>60000000</v>
      </c>
      <c r="N937" s="10">
        <v>47386287</v>
      </c>
      <c r="O937" s="6">
        <f t="shared" si="87"/>
        <v>-12613713</v>
      </c>
      <c r="P937" s="10" t="str" cm="1">
        <f t="array" ref="P937">_xlfn.IFS(O937&lt;=0,"Flop",O937&lt;10000000,"Hit",O937&lt;=100000000,"Superhit",O937&gt;100000000,"Blockbuster")</f>
        <v>Flop</v>
      </c>
      <c r="Q937" t="s">
        <v>3163</v>
      </c>
      <c r="R937">
        <v>8</v>
      </c>
      <c r="S937" t="str">
        <f t="shared" si="88"/>
        <v xml:space="preserve">September </v>
      </c>
      <c r="T937" s="12" t="str">
        <f t="shared" si="89"/>
        <v xml:space="preserve"> 2000</v>
      </c>
      <c r="U937" s="8" t="str" cm="1">
        <f t="array" ref="U937">_xlfn.IFS(Q937&lt;1970,"Old is Gold",Q937&lt;=1980,"80's Movies",Q937&lt;=2000,"90's Movies",Q937&lt;=2020,"Mid Rang",Q937&gt;2020,"Latest")</f>
        <v>Latest</v>
      </c>
      <c r="V937" t="s">
        <v>2149</v>
      </c>
    </row>
    <row r="938" spans="1:22" x14ac:dyDescent="0.3">
      <c r="A938" t="s">
        <v>3164</v>
      </c>
      <c r="B938" t="s">
        <v>3165</v>
      </c>
      <c r="C938" t="s">
        <v>3165</v>
      </c>
      <c r="D938" s="6">
        <v>120</v>
      </c>
      <c r="E938" s="6" t="str">
        <f t="shared" si="84"/>
        <v>Medium</v>
      </c>
      <c r="F938" s="4">
        <f t="shared" si="85"/>
        <v>2</v>
      </c>
      <c r="G938" s="8" t="s">
        <v>10891</v>
      </c>
      <c r="H938" t="s">
        <v>190</v>
      </c>
      <c r="I938" t="s">
        <v>5170</v>
      </c>
      <c r="J938">
        <v>7</v>
      </c>
      <c r="K938" t="str">
        <f t="shared" si="86"/>
        <v>Good</v>
      </c>
      <c r="L938" s="10">
        <v>55708</v>
      </c>
      <c r="M938" s="10">
        <v>7000000</v>
      </c>
      <c r="N938" s="10">
        <v>28780255</v>
      </c>
      <c r="O938" s="6">
        <f t="shared" si="87"/>
        <v>21780255</v>
      </c>
      <c r="P938" s="10" t="str" cm="1">
        <f t="array" ref="P938">_xlfn.IFS(O938&lt;=0,"Flop",O938&lt;10000000,"Hit",O938&lt;=100000000,"Superhit",O938&gt;100000000,"Blockbuster")</f>
        <v>Superhit</v>
      </c>
      <c r="Q938">
        <v>2000</v>
      </c>
      <c r="S938" t="e">
        <f t="shared" si="88"/>
        <v>#VALUE!</v>
      </c>
      <c r="T938" s="12" t="str">
        <f t="shared" si="89"/>
        <v>2000</v>
      </c>
      <c r="U938" s="8" t="str" cm="1">
        <f t="array" ref="U938">_xlfn.IFS(Q938&lt;1970,"Old is Gold",Q938&lt;=1980,"80's Movies",Q938&lt;=2000,"90's Movies",Q938&lt;=2020,"Mid Rang",Q938&gt;2020,"Latest")</f>
        <v>90's Movies</v>
      </c>
      <c r="V938" t="s">
        <v>3166</v>
      </c>
    </row>
    <row r="939" spans="1:22" x14ac:dyDescent="0.3">
      <c r="A939" t="s">
        <v>3167</v>
      </c>
      <c r="B939" t="s">
        <v>3168</v>
      </c>
      <c r="C939" t="s">
        <v>3168</v>
      </c>
      <c r="D939" s="6">
        <v>132</v>
      </c>
      <c r="E939" s="6" t="str">
        <f t="shared" si="84"/>
        <v>Long</v>
      </c>
      <c r="F939" s="4">
        <f t="shared" si="85"/>
        <v>2.2000000000000002</v>
      </c>
      <c r="G939" s="8" t="s">
        <v>190</v>
      </c>
      <c r="H939" t="s">
        <v>10886</v>
      </c>
      <c r="I939" t="s">
        <v>10890</v>
      </c>
      <c r="J939">
        <v>6.9</v>
      </c>
      <c r="K939" t="str">
        <f t="shared" si="86"/>
        <v>Average</v>
      </c>
      <c r="L939" s="10">
        <v>122713</v>
      </c>
      <c r="M939" s="10">
        <v>100000000</v>
      </c>
      <c r="N939" s="10">
        <v>87423861</v>
      </c>
      <c r="O939" s="6">
        <f t="shared" si="87"/>
        <v>-12576139</v>
      </c>
      <c r="P939" s="10" t="str" cm="1">
        <f t="array" ref="P939">_xlfn.IFS(O939&lt;=0,"Flop",O939&lt;10000000,"Hit",O939&lt;=100000000,"Superhit",O939&gt;100000000,"Blockbuster")</f>
        <v>Flop</v>
      </c>
      <c r="Q939" t="s">
        <v>3169</v>
      </c>
      <c r="R939">
        <v>13</v>
      </c>
      <c r="S939" t="str">
        <f t="shared" si="88"/>
        <v xml:space="preserve">December </v>
      </c>
      <c r="T939" s="12" t="str">
        <f t="shared" si="89"/>
        <v xml:space="preserve"> 1999</v>
      </c>
      <c r="U939" s="8" t="str" cm="1">
        <f t="array" ref="U939">_xlfn.IFS(Q939&lt;1970,"Old is Gold",Q939&lt;=1980,"80's Movies",Q939&lt;=2000,"90's Movies",Q939&lt;=2020,"Mid Rang",Q939&gt;2020,"Latest")</f>
        <v>Latest</v>
      </c>
      <c r="V939" t="s">
        <v>1291</v>
      </c>
    </row>
    <row r="940" spans="1:22" x14ac:dyDescent="0.3">
      <c r="A940" t="s">
        <v>3170</v>
      </c>
      <c r="B940" t="s">
        <v>3171</v>
      </c>
      <c r="C940" t="s">
        <v>3171</v>
      </c>
      <c r="D940" s="6">
        <v>116</v>
      </c>
      <c r="E940" s="6" t="str">
        <f t="shared" si="84"/>
        <v>Medium</v>
      </c>
      <c r="F940" s="4">
        <f t="shared" si="85"/>
        <v>1.9333333333333333</v>
      </c>
      <c r="G940" s="8" t="s">
        <v>172</v>
      </c>
      <c r="H940" t="s">
        <v>10899</v>
      </c>
      <c r="I940" t="s">
        <v>10899</v>
      </c>
      <c r="J940">
        <v>6.6</v>
      </c>
      <c r="K940" t="str">
        <f t="shared" si="86"/>
        <v>Average</v>
      </c>
      <c r="L940" s="10">
        <v>247223</v>
      </c>
      <c r="M940" s="10">
        <v>51000000</v>
      </c>
      <c r="N940" s="10">
        <v>149270999</v>
      </c>
      <c r="O940" s="6">
        <f t="shared" si="87"/>
        <v>98270999</v>
      </c>
      <c r="P940" s="10" t="str" cm="1">
        <f t="array" ref="P940">_xlfn.IFS(O940&lt;=0,"Flop",O940&lt;10000000,"Hit",O940&lt;=100000000,"Superhit",O940&gt;100000000,"Blockbuster")</f>
        <v>Superhit</v>
      </c>
      <c r="Q940">
        <v>2000</v>
      </c>
      <c r="S940" t="e">
        <f t="shared" si="88"/>
        <v>#VALUE!</v>
      </c>
      <c r="T940" s="12" t="str">
        <f t="shared" si="89"/>
        <v>2000</v>
      </c>
      <c r="U940" s="8" t="str" cm="1">
        <f t="array" ref="U940">_xlfn.IFS(Q940&lt;1970,"Old is Gold",Q940&lt;=1980,"80's Movies",Q940&lt;=2000,"90's Movies",Q940&lt;=2020,"Mid Rang",Q940&gt;2020,"Latest")</f>
        <v>90's Movies</v>
      </c>
      <c r="V940" t="s">
        <v>2156</v>
      </c>
    </row>
    <row r="941" spans="1:22" x14ac:dyDescent="0.3">
      <c r="A941" t="s">
        <v>3172</v>
      </c>
      <c r="B941" t="s">
        <v>3173</v>
      </c>
      <c r="C941" t="s">
        <v>3173</v>
      </c>
      <c r="D941" s="6">
        <v>114</v>
      </c>
      <c r="E941" s="6" t="str">
        <f t="shared" si="84"/>
        <v>Medium</v>
      </c>
      <c r="F941" s="4">
        <f t="shared" si="85"/>
        <v>1.9</v>
      </c>
      <c r="G941" s="8" t="s">
        <v>10887</v>
      </c>
      <c r="H941" t="s">
        <v>10890</v>
      </c>
      <c r="I941" t="s">
        <v>5170</v>
      </c>
      <c r="J941">
        <v>5.7</v>
      </c>
      <c r="K941" t="str">
        <f t="shared" si="86"/>
        <v>Poor</v>
      </c>
      <c r="L941" s="10">
        <v>75692</v>
      </c>
      <c r="M941" s="10">
        <v>100000000</v>
      </c>
      <c r="N941" s="10">
        <v>110983407</v>
      </c>
      <c r="O941" s="6">
        <f t="shared" si="87"/>
        <v>10983407</v>
      </c>
      <c r="P941" s="10" t="str" cm="1">
        <f t="array" ref="P941">_xlfn.IFS(O941&lt;=0,"Flop",O941&lt;10000000,"Hit",O941&lt;=100000000,"Superhit",O941&gt;100000000,"Blockbuster")</f>
        <v>Superhit</v>
      </c>
      <c r="Q941" t="s">
        <v>3174</v>
      </c>
      <c r="R941">
        <v>6</v>
      </c>
      <c r="S941" t="str">
        <f t="shared" si="88"/>
        <v xml:space="preserve">March </v>
      </c>
      <c r="T941" s="12" t="str">
        <f t="shared" si="89"/>
        <v xml:space="preserve"> 2000</v>
      </c>
      <c r="U941" s="8" t="str" cm="1">
        <f t="array" ref="U941">_xlfn.IFS(Q941&lt;1970,"Old is Gold",Q941&lt;=1980,"80's Movies",Q941&lt;=2000,"90's Movies",Q941&lt;=2020,"Mid Rang",Q941&gt;2020,"Latest")</f>
        <v>Latest</v>
      </c>
      <c r="V941" t="s">
        <v>212</v>
      </c>
    </row>
    <row r="942" spans="1:22" x14ac:dyDescent="0.3">
      <c r="A942" t="s">
        <v>3175</v>
      </c>
      <c r="B942" t="s">
        <v>3176</v>
      </c>
      <c r="C942" t="s">
        <v>3176</v>
      </c>
      <c r="D942" s="6">
        <v>81</v>
      </c>
      <c r="E942" s="6" t="str">
        <f t="shared" si="84"/>
        <v>Short</v>
      </c>
      <c r="F942" s="4">
        <f t="shared" si="85"/>
        <v>1.35</v>
      </c>
      <c r="G942" s="8" t="s">
        <v>10891</v>
      </c>
      <c r="H942" t="s">
        <v>5170</v>
      </c>
      <c r="I942" t="s">
        <v>10899</v>
      </c>
      <c r="J942">
        <v>7.1</v>
      </c>
      <c r="K942" t="str">
        <f t="shared" si="86"/>
        <v>Good</v>
      </c>
      <c r="L942" s="10">
        <v>281056</v>
      </c>
      <c r="M942" s="10">
        <v>13000000</v>
      </c>
      <c r="N942" s="10">
        <v>97837138</v>
      </c>
      <c r="O942" s="6">
        <f t="shared" si="87"/>
        <v>84837138</v>
      </c>
      <c r="P942" s="10" t="str" cm="1">
        <f t="array" ref="P942">_xlfn.IFS(O942&lt;=0,"Flop",O942&lt;10000000,"Hit",O942&lt;=100000000,"Superhit",O942&gt;100000000,"Blockbuster")</f>
        <v>Superhit</v>
      </c>
      <c r="Q942" t="s">
        <v>3177</v>
      </c>
      <c r="R942">
        <v>10</v>
      </c>
      <c r="S942" t="str">
        <f t="shared" si="88"/>
        <v xml:space="preserve">September </v>
      </c>
      <c r="T942" s="12" t="str">
        <f t="shared" si="89"/>
        <v xml:space="preserve"> 2002</v>
      </c>
      <c r="U942" s="8" t="str" cm="1">
        <f t="array" ref="U942">_xlfn.IFS(Q942&lt;1970,"Old is Gold",Q942&lt;=1980,"80's Movies",Q942&lt;=2000,"90's Movies",Q942&lt;=2020,"Mid Rang",Q942&gt;2020,"Latest")</f>
        <v>Latest</v>
      </c>
      <c r="V942" t="s">
        <v>944</v>
      </c>
    </row>
    <row r="943" spans="1:22" x14ac:dyDescent="0.3">
      <c r="A943" t="s">
        <v>3178</v>
      </c>
      <c r="B943" t="s">
        <v>3179</v>
      </c>
      <c r="C943" t="s">
        <v>3179</v>
      </c>
      <c r="D943" s="6">
        <v>132</v>
      </c>
      <c r="E943" s="6" t="str">
        <f t="shared" si="84"/>
        <v>Long</v>
      </c>
      <c r="F943" s="4">
        <f t="shared" si="85"/>
        <v>2.2000000000000002</v>
      </c>
      <c r="G943" s="8" t="s">
        <v>7406</v>
      </c>
      <c r="H943" t="s">
        <v>10887</v>
      </c>
      <c r="I943" t="s">
        <v>10886</v>
      </c>
      <c r="J943">
        <v>6.9</v>
      </c>
      <c r="K943" t="str">
        <f t="shared" si="86"/>
        <v>Average</v>
      </c>
      <c r="L943" s="10">
        <v>197386</v>
      </c>
      <c r="M943" s="10">
        <v>65000000</v>
      </c>
      <c r="N943" s="10">
        <v>117487473</v>
      </c>
      <c r="O943" s="6">
        <f t="shared" si="87"/>
        <v>52487473</v>
      </c>
      <c r="P943" s="10" t="str" cm="1">
        <f t="array" ref="P943">_xlfn.IFS(O943&lt;=0,"Flop",O943&lt;10000000,"Hit",O943&lt;=100000000,"Superhit",O943&gt;100000000,"Blockbuster")</f>
        <v>Superhit</v>
      </c>
      <c r="Q943" t="s">
        <v>3180</v>
      </c>
      <c r="R943">
        <v>8</v>
      </c>
      <c r="S943" t="str">
        <f t="shared" si="88"/>
        <v xml:space="preserve">March </v>
      </c>
      <c r="T943" s="12" t="str">
        <f t="shared" si="89"/>
        <v xml:space="preserve"> 2001</v>
      </c>
      <c r="U943" s="8" t="str" cm="1">
        <f t="array" ref="U943">_xlfn.IFS(Q943&lt;1970,"Old is Gold",Q943&lt;=1980,"80's Movies",Q943&lt;=2000,"90's Movies",Q943&lt;=2020,"Mid Rang",Q943&gt;2020,"Latest")</f>
        <v>Latest</v>
      </c>
      <c r="V943" t="s">
        <v>2619</v>
      </c>
    </row>
    <row r="944" spans="1:22" x14ac:dyDescent="0.3">
      <c r="A944" t="s">
        <v>3181</v>
      </c>
      <c r="B944" t="s">
        <v>3182</v>
      </c>
      <c r="C944" t="s">
        <v>3182</v>
      </c>
      <c r="D944" s="6">
        <v>110</v>
      </c>
      <c r="E944" s="6" t="str">
        <f t="shared" si="84"/>
        <v>Medium</v>
      </c>
      <c r="F944" s="4">
        <f t="shared" si="85"/>
        <v>1.8333333333333333</v>
      </c>
      <c r="G944" s="8" t="s">
        <v>7406</v>
      </c>
      <c r="H944" t="s">
        <v>10887</v>
      </c>
      <c r="I944" t="s">
        <v>172</v>
      </c>
      <c r="J944">
        <v>6.6</v>
      </c>
      <c r="K944" t="str">
        <f t="shared" si="86"/>
        <v>Average</v>
      </c>
      <c r="L944" s="10">
        <v>133388</v>
      </c>
      <c r="M944" s="10">
        <v>55000000</v>
      </c>
      <c r="N944" s="10">
        <v>99274467</v>
      </c>
      <c r="O944" s="6">
        <f t="shared" si="87"/>
        <v>44274467</v>
      </c>
      <c r="P944" s="10" t="str" cm="1">
        <f t="array" ref="P944">_xlfn.IFS(O944&lt;=0,"Flop",O944&lt;10000000,"Hit",O944&lt;=100000000,"Superhit",O944&gt;100000000,"Blockbuster")</f>
        <v>Superhit</v>
      </c>
      <c r="Q944" t="s">
        <v>3183</v>
      </c>
      <c r="R944">
        <v>19</v>
      </c>
      <c r="S944" t="str">
        <f t="shared" si="88"/>
        <v xml:space="preserve">May </v>
      </c>
      <c r="T944" s="12" t="str">
        <f t="shared" si="89"/>
        <v xml:space="preserve"> 2000</v>
      </c>
      <c r="U944" s="8" t="str" cm="1">
        <f t="array" ref="U944">_xlfn.IFS(Q944&lt;1970,"Old is Gold",Q944&lt;=1980,"80's Movies",Q944&lt;=2000,"90's Movies",Q944&lt;=2020,"Mid Rang",Q944&gt;2020,"Latest")</f>
        <v>Latest</v>
      </c>
      <c r="V944" t="s">
        <v>3184</v>
      </c>
    </row>
    <row r="945" spans="1:22" x14ac:dyDescent="0.3">
      <c r="A945" t="s">
        <v>3185</v>
      </c>
      <c r="B945" t="s">
        <v>3186</v>
      </c>
      <c r="C945" t="s">
        <v>3186</v>
      </c>
      <c r="D945" s="6">
        <v>107</v>
      </c>
      <c r="E945" s="6" t="str">
        <f t="shared" si="84"/>
        <v>Medium</v>
      </c>
      <c r="F945" s="4">
        <f t="shared" si="85"/>
        <v>1.7833333333333334</v>
      </c>
      <c r="G945" s="8" t="s">
        <v>172</v>
      </c>
      <c r="H945" t="s">
        <v>190</v>
      </c>
      <c r="I945" t="s">
        <v>10899</v>
      </c>
      <c r="J945">
        <v>7.2</v>
      </c>
      <c r="K945" t="str">
        <f t="shared" si="86"/>
        <v>Good</v>
      </c>
      <c r="L945" s="10">
        <v>65993</v>
      </c>
      <c r="M945" s="10">
        <v>55000000</v>
      </c>
      <c r="N945" s="10">
        <v>33426588</v>
      </c>
      <c r="O945" s="6">
        <f t="shared" si="87"/>
        <v>-21573412</v>
      </c>
      <c r="P945" s="10" t="str" cm="1">
        <f t="array" ref="P945">_xlfn.IFS(O945&lt;=0,"Flop",O945&lt;10000000,"Hit",O945&lt;=100000000,"Superhit",O945&gt;100000000,"Blockbuster")</f>
        <v>Flop</v>
      </c>
      <c r="Q945" t="s">
        <v>3187</v>
      </c>
      <c r="R945">
        <v>22</v>
      </c>
      <c r="S945" t="str">
        <f t="shared" si="88"/>
        <v xml:space="preserve">February </v>
      </c>
      <c r="T945" s="12" t="str">
        <f t="shared" si="89"/>
        <v xml:space="preserve"> 2000</v>
      </c>
      <c r="U945" s="8" t="str" cm="1">
        <f t="array" ref="U945">_xlfn.IFS(Q945&lt;1970,"Old is Gold",Q945&lt;=1980,"80's Movies",Q945&lt;=2000,"90's Movies",Q945&lt;=2020,"Mid Rang",Q945&gt;2020,"Latest")</f>
        <v>Latest</v>
      </c>
      <c r="V945" t="s">
        <v>2395</v>
      </c>
    </row>
    <row r="946" spans="1:22" x14ac:dyDescent="0.3">
      <c r="A946" t="s">
        <v>3188</v>
      </c>
      <c r="B946" t="s">
        <v>3189</v>
      </c>
      <c r="C946" t="s">
        <v>3189</v>
      </c>
      <c r="D946" s="6">
        <v>117</v>
      </c>
      <c r="E946" s="6" t="str">
        <f t="shared" si="84"/>
        <v>Medium</v>
      </c>
      <c r="F946" s="4">
        <f t="shared" si="85"/>
        <v>1.95</v>
      </c>
      <c r="G946" s="8" t="s">
        <v>7406</v>
      </c>
      <c r="H946" t="s">
        <v>10887</v>
      </c>
      <c r="I946" t="s">
        <v>10890</v>
      </c>
      <c r="J946">
        <v>2.5</v>
      </c>
      <c r="K946" t="str">
        <f t="shared" si="86"/>
        <v>Poor</v>
      </c>
      <c r="L946" s="10">
        <v>82348</v>
      </c>
      <c r="M946" s="10">
        <v>73000000</v>
      </c>
      <c r="N946" s="10">
        <v>29725663</v>
      </c>
      <c r="O946" s="6">
        <f t="shared" si="87"/>
        <v>-43274337</v>
      </c>
      <c r="P946" s="10" t="str" cm="1">
        <f t="array" ref="P946">_xlfn.IFS(O946&lt;=0,"Flop",O946&lt;10000000,"Hit",O946&lt;=100000000,"Superhit",O946&gt;100000000,"Blockbuster")</f>
        <v>Flop</v>
      </c>
      <c r="Q946" t="s">
        <v>3190</v>
      </c>
      <c r="R946">
        <v>10</v>
      </c>
      <c r="S946" t="str">
        <f t="shared" si="88"/>
        <v xml:space="preserve">May </v>
      </c>
      <c r="T946" s="12" t="str">
        <f t="shared" si="89"/>
        <v xml:space="preserve"> 2000</v>
      </c>
      <c r="U946" s="8" t="str" cm="1">
        <f t="array" ref="U946">_xlfn.IFS(Q946&lt;1970,"Old is Gold",Q946&lt;=1980,"80's Movies",Q946&lt;=2000,"90's Movies",Q946&lt;=2020,"Mid Rang",Q946&gt;2020,"Latest")</f>
        <v>Latest</v>
      </c>
      <c r="V946" t="s">
        <v>3191</v>
      </c>
    </row>
    <row r="947" spans="1:22" x14ac:dyDescent="0.3">
      <c r="A947" t="s">
        <v>3192</v>
      </c>
      <c r="B947" t="s">
        <v>3193</v>
      </c>
      <c r="C947" t="s">
        <v>3193</v>
      </c>
      <c r="D947" s="6">
        <v>93</v>
      </c>
      <c r="E947" s="6" t="str">
        <f t="shared" si="84"/>
        <v>Medium</v>
      </c>
      <c r="F947" s="4">
        <f t="shared" si="85"/>
        <v>1.55</v>
      </c>
      <c r="G947" s="8" t="s">
        <v>105</v>
      </c>
      <c r="H947" t="s">
        <v>10895</v>
      </c>
      <c r="I947" t="s">
        <v>5170</v>
      </c>
      <c r="J947">
        <v>5.6</v>
      </c>
      <c r="K947" t="str">
        <f t="shared" si="86"/>
        <v>Poor</v>
      </c>
      <c r="L947" s="10">
        <v>59487</v>
      </c>
      <c r="M947" s="10">
        <v>37000000</v>
      </c>
      <c r="N947" s="10">
        <v>42593455</v>
      </c>
      <c r="O947" s="6">
        <f t="shared" si="87"/>
        <v>5593455</v>
      </c>
      <c r="P947" s="10" t="str" cm="1">
        <f t="array" ref="P947">_xlfn.IFS(O947&lt;=0,"Flop",O947&lt;10000000,"Hit",O947&lt;=100000000,"Superhit",O947&gt;100000000,"Blockbuster")</f>
        <v>Hit</v>
      </c>
      <c r="Q947" t="s">
        <v>3194</v>
      </c>
      <c r="R947">
        <v>27</v>
      </c>
      <c r="S947" t="str">
        <f t="shared" si="88"/>
        <v xml:space="preserve">October </v>
      </c>
      <c r="T947" s="12" t="str">
        <f t="shared" si="89"/>
        <v xml:space="preserve"> 1999</v>
      </c>
      <c r="U947" s="8" t="str" cm="1">
        <f t="array" ref="U947">_xlfn.IFS(Q947&lt;1970,"Old is Gold",Q947&lt;=1980,"80's Movies",Q947&lt;=2000,"90's Movies",Q947&lt;=2020,"Mid Rang",Q947&gt;2020,"Latest")</f>
        <v>Latest</v>
      </c>
      <c r="V947" t="s">
        <v>3195</v>
      </c>
    </row>
    <row r="948" spans="1:22" x14ac:dyDescent="0.3">
      <c r="A948" t="s">
        <v>3196</v>
      </c>
      <c r="B948" t="s">
        <v>3197</v>
      </c>
      <c r="C948" t="s">
        <v>3197</v>
      </c>
      <c r="D948" s="6">
        <v>90</v>
      </c>
      <c r="E948" s="6" t="str">
        <f t="shared" si="84"/>
        <v>Medium</v>
      </c>
      <c r="F948" s="4">
        <f t="shared" si="85"/>
        <v>1.5</v>
      </c>
      <c r="G948" s="8" t="s">
        <v>172</v>
      </c>
      <c r="H948" t="s">
        <v>10885</v>
      </c>
      <c r="I948" t="s">
        <v>10899</v>
      </c>
      <c r="J948">
        <v>5.3</v>
      </c>
      <c r="K948" t="str">
        <f t="shared" si="86"/>
        <v>Poor</v>
      </c>
      <c r="L948" s="10">
        <v>110606</v>
      </c>
      <c r="M948" s="10">
        <v>85000000</v>
      </c>
      <c r="N948" s="10">
        <v>58292295</v>
      </c>
      <c r="O948" s="6">
        <f t="shared" si="87"/>
        <v>-26707705</v>
      </c>
      <c r="P948" s="10" t="str" cm="1">
        <f t="array" ref="P948">_xlfn.IFS(O948&lt;=0,"Flop",O948&lt;10000000,"Hit",O948&lt;=100000000,"Superhit",O948&gt;100000000,"Blockbuster")</f>
        <v>Flop</v>
      </c>
      <c r="Q948" t="s">
        <v>3198</v>
      </c>
      <c r="R948">
        <v>2</v>
      </c>
      <c r="S948" t="str">
        <f t="shared" si="88"/>
        <v xml:space="preserve">November </v>
      </c>
      <c r="T948" s="12" t="str">
        <f t="shared" si="89"/>
        <v xml:space="preserve"> 2000</v>
      </c>
      <c r="U948" s="8" t="str" cm="1">
        <f t="array" ref="U948">_xlfn.IFS(Q948&lt;1970,"Old is Gold",Q948&lt;=1980,"80's Movies",Q948&lt;=2000,"90's Movies",Q948&lt;=2020,"Mid Rang",Q948&gt;2020,"Latest")</f>
        <v>Latest</v>
      </c>
      <c r="V948" t="s">
        <v>3199</v>
      </c>
    </row>
    <row r="949" spans="1:22" x14ac:dyDescent="0.3">
      <c r="A949" t="s">
        <v>3200</v>
      </c>
      <c r="B949" t="s">
        <v>3201</v>
      </c>
      <c r="C949" t="s">
        <v>3201</v>
      </c>
      <c r="D949" s="6">
        <v>81</v>
      </c>
      <c r="E949" s="6" t="str">
        <f t="shared" si="84"/>
        <v>Short</v>
      </c>
      <c r="F949" s="4">
        <f t="shared" si="85"/>
        <v>1.35</v>
      </c>
      <c r="G949" s="8" t="s">
        <v>105</v>
      </c>
      <c r="H949" t="s">
        <v>10895</v>
      </c>
      <c r="I949" t="s">
        <v>10899</v>
      </c>
      <c r="J949">
        <v>6.5</v>
      </c>
      <c r="K949" t="str">
        <f t="shared" si="86"/>
        <v>Average</v>
      </c>
      <c r="L949" s="10">
        <v>278925</v>
      </c>
      <c r="M949" s="10">
        <v>60000</v>
      </c>
      <c r="N949" s="10">
        <v>248639099</v>
      </c>
      <c r="O949" s="6">
        <f t="shared" si="87"/>
        <v>248579099</v>
      </c>
      <c r="P949" s="10" t="str" cm="1">
        <f t="array" ref="P949">_xlfn.IFS(O949&lt;=0,"Flop",O949&lt;10000000,"Hit",O949&lt;=100000000,"Superhit",O949&gt;100000000,"Blockbuster")</f>
        <v>Blockbuster</v>
      </c>
      <c r="Q949" t="s">
        <v>3202</v>
      </c>
      <c r="R949">
        <v>25</v>
      </c>
      <c r="S949" t="str">
        <f t="shared" si="88"/>
        <v xml:space="preserve">January </v>
      </c>
      <c r="T949" s="12" t="str">
        <f t="shared" si="89"/>
        <v xml:space="preserve"> 1999</v>
      </c>
      <c r="U949" s="8" t="str" cm="1">
        <f t="array" ref="U949">_xlfn.IFS(Q949&lt;1970,"Old is Gold",Q949&lt;=1980,"80's Movies",Q949&lt;=2000,"90's Movies",Q949&lt;=2020,"Mid Rang",Q949&gt;2020,"Latest")</f>
        <v>Latest</v>
      </c>
      <c r="V949" t="s">
        <v>3203</v>
      </c>
    </row>
    <row r="950" spans="1:22" x14ac:dyDescent="0.3">
      <c r="A950" t="s">
        <v>3204</v>
      </c>
      <c r="B950" t="s">
        <v>3205</v>
      </c>
      <c r="C950" t="s">
        <v>3205</v>
      </c>
      <c r="D950" s="6">
        <v>118</v>
      </c>
      <c r="E950" s="6" t="str">
        <f t="shared" si="84"/>
        <v>Medium</v>
      </c>
      <c r="F950" s="4">
        <f t="shared" si="85"/>
        <v>1.9666666666666666</v>
      </c>
      <c r="G950" s="8" t="s">
        <v>10891</v>
      </c>
      <c r="H950" t="s">
        <v>190</v>
      </c>
      <c r="I950" t="s">
        <v>10895</v>
      </c>
      <c r="J950">
        <v>7.4</v>
      </c>
      <c r="K950" t="str">
        <f t="shared" si="86"/>
        <v>Good</v>
      </c>
      <c r="L950" s="10">
        <v>113830</v>
      </c>
      <c r="M950" s="10">
        <v>31000000</v>
      </c>
      <c r="N950" s="10">
        <v>68106245</v>
      </c>
      <c r="O950" s="6">
        <f t="shared" si="87"/>
        <v>37106245</v>
      </c>
      <c r="P950" s="10" t="str" cm="1">
        <f t="array" ref="P950">_xlfn.IFS(O950&lt;=0,"Flop",O950&lt;10000000,"Hit",O950&lt;=100000000,"Superhit",O950&gt;100000000,"Blockbuster")</f>
        <v>Superhit</v>
      </c>
      <c r="Q950">
        <v>2000</v>
      </c>
      <c r="S950" t="e">
        <f t="shared" si="88"/>
        <v>#VALUE!</v>
      </c>
      <c r="T950" s="12" t="str">
        <f t="shared" si="89"/>
        <v>2000</v>
      </c>
      <c r="U950" s="8" t="str" cm="1">
        <f t="array" ref="U950">_xlfn.IFS(Q950&lt;1970,"Old is Gold",Q950&lt;=1980,"80's Movies",Q950&lt;=2000,"90's Movies",Q950&lt;=2020,"Mid Rang",Q950&gt;2020,"Latest")</f>
        <v>90's Movies</v>
      </c>
      <c r="V950" t="s">
        <v>2185</v>
      </c>
    </row>
    <row r="951" spans="1:22" x14ac:dyDescent="0.3">
      <c r="A951" t="s">
        <v>3206</v>
      </c>
      <c r="B951" t="s">
        <v>3207</v>
      </c>
      <c r="C951" t="s">
        <v>3207</v>
      </c>
      <c r="D951" s="6">
        <v>130</v>
      </c>
      <c r="E951" s="6" t="str">
        <f t="shared" si="84"/>
        <v>Long</v>
      </c>
      <c r="F951" s="4">
        <f t="shared" si="85"/>
        <v>2.1666666666666665</v>
      </c>
      <c r="G951" s="8" t="s">
        <v>7406</v>
      </c>
      <c r="H951" t="s">
        <v>10887</v>
      </c>
      <c r="I951" t="s">
        <v>5170</v>
      </c>
      <c r="J951">
        <v>6.5</v>
      </c>
      <c r="K951" t="str">
        <f t="shared" si="86"/>
        <v>Average</v>
      </c>
      <c r="L951" s="10">
        <v>84896</v>
      </c>
      <c r="M951" s="10">
        <v>65000000</v>
      </c>
      <c r="N951" s="10">
        <v>128884132</v>
      </c>
      <c r="O951" s="6">
        <f t="shared" si="87"/>
        <v>63884132</v>
      </c>
      <c r="P951" s="10" t="str" cm="1">
        <f t="array" ref="P951">_xlfn.IFS(O951&lt;=0,"Flop",O951&lt;10000000,"Hit",O951&lt;=100000000,"Superhit",O951&gt;100000000,"Blockbuster")</f>
        <v>Superhit</v>
      </c>
      <c r="Q951" t="s">
        <v>3208</v>
      </c>
      <c r="R951">
        <v>1</v>
      </c>
      <c r="S951" t="str">
        <f t="shared" si="88"/>
        <v xml:space="preserve">August </v>
      </c>
      <c r="T951" s="12" t="str">
        <f t="shared" si="89"/>
        <v xml:space="preserve"> 2000</v>
      </c>
      <c r="U951" s="8" t="str" cm="1">
        <f t="array" ref="U951">_xlfn.IFS(Q951&lt;1970,"Old is Gold",Q951&lt;=1980,"80's Movies",Q951&lt;=2000,"90's Movies",Q951&lt;=2020,"Mid Rang",Q951&gt;2020,"Latest")</f>
        <v>Latest</v>
      </c>
      <c r="V951" t="s">
        <v>87</v>
      </c>
    </row>
    <row r="952" spans="1:22" x14ac:dyDescent="0.3">
      <c r="A952" t="s">
        <v>3209</v>
      </c>
      <c r="B952" t="s">
        <v>3210</v>
      </c>
      <c r="C952" t="s">
        <v>3211</v>
      </c>
      <c r="D952" s="6">
        <v>118</v>
      </c>
      <c r="E952" s="6" t="str">
        <f t="shared" si="84"/>
        <v>Medium</v>
      </c>
      <c r="F952" s="4">
        <f t="shared" si="85"/>
        <v>1.9666666666666666</v>
      </c>
      <c r="G952" s="8" t="s">
        <v>7406</v>
      </c>
      <c r="H952" t="s">
        <v>10891</v>
      </c>
      <c r="I952" t="s">
        <v>5170</v>
      </c>
      <c r="J952">
        <v>6.5</v>
      </c>
      <c r="K952" t="str">
        <f t="shared" si="86"/>
        <v>Average</v>
      </c>
      <c r="L952" s="10">
        <v>290003</v>
      </c>
      <c r="M952" s="10">
        <v>90000000</v>
      </c>
      <c r="N952" s="10">
        <v>237202299</v>
      </c>
      <c r="O952" s="6">
        <f t="shared" si="87"/>
        <v>147202299</v>
      </c>
      <c r="P952" s="10" t="str" cm="1">
        <f t="array" ref="P952">_xlfn.IFS(O952&lt;=0,"Flop",O952&lt;10000000,"Hit",O952&lt;=100000000,"Superhit",O952&gt;100000000,"Blockbuster")</f>
        <v>Blockbuster</v>
      </c>
      <c r="Q952" t="s">
        <v>3212</v>
      </c>
      <c r="R952">
        <v>5</v>
      </c>
      <c r="S952" t="str">
        <f t="shared" si="88"/>
        <v xml:space="preserve">June </v>
      </c>
      <c r="T952" s="12" t="str">
        <f t="shared" si="89"/>
        <v xml:space="preserve"> 2000</v>
      </c>
      <c r="U952" s="8" t="str" cm="1">
        <f t="array" ref="U952">_xlfn.IFS(Q952&lt;1970,"Old is Gold",Q952&lt;=1980,"80's Movies",Q952&lt;=2000,"90's Movies",Q952&lt;=2020,"Mid Rang",Q952&gt;2020,"Latest")</f>
        <v>Latest</v>
      </c>
      <c r="V952" t="s">
        <v>1641</v>
      </c>
    </row>
    <row r="953" spans="1:22" x14ac:dyDescent="0.3">
      <c r="A953" t="s">
        <v>3213</v>
      </c>
      <c r="B953" t="s">
        <v>3214</v>
      </c>
      <c r="C953" t="s">
        <v>3214</v>
      </c>
      <c r="D953" s="6">
        <v>165</v>
      </c>
      <c r="E953" s="6" t="str">
        <f t="shared" si="84"/>
        <v>Long</v>
      </c>
      <c r="F953" s="4">
        <f t="shared" si="85"/>
        <v>2.75</v>
      </c>
      <c r="G953" s="8" t="s">
        <v>7406</v>
      </c>
      <c r="H953" t="s">
        <v>190</v>
      </c>
      <c r="I953" t="s">
        <v>10896</v>
      </c>
      <c r="J953">
        <v>7.2</v>
      </c>
      <c r="K953" t="str">
        <f t="shared" si="86"/>
        <v>Good</v>
      </c>
      <c r="L953" s="10">
        <v>288206</v>
      </c>
      <c r="M953" s="10">
        <v>110000000</v>
      </c>
      <c r="N953" s="10">
        <v>215294342</v>
      </c>
      <c r="O953" s="6">
        <f t="shared" si="87"/>
        <v>105294342</v>
      </c>
      <c r="P953" s="10" t="str" cm="1">
        <f t="array" ref="P953">_xlfn.IFS(O953&lt;=0,"Flop",O953&lt;10000000,"Hit",O953&lt;=100000000,"Superhit",O953&gt;100000000,"Blockbuster")</f>
        <v>Blockbuster</v>
      </c>
      <c r="Q953" t="s">
        <v>3215</v>
      </c>
      <c r="R953">
        <v>27</v>
      </c>
      <c r="S953" t="str">
        <f t="shared" si="88"/>
        <v xml:space="preserve">June </v>
      </c>
      <c r="T953" s="12" t="str">
        <f t="shared" si="89"/>
        <v xml:space="preserve"> 2000</v>
      </c>
      <c r="U953" s="8" t="str" cm="1">
        <f t="array" ref="U953">_xlfn.IFS(Q953&lt;1970,"Old is Gold",Q953&lt;=1980,"80's Movies",Q953&lt;=2000,"90's Movies",Q953&lt;=2020,"Mid Rang",Q953&gt;2020,"Latest")</f>
        <v>Latest</v>
      </c>
      <c r="V953" t="s">
        <v>1556</v>
      </c>
    </row>
    <row r="954" spans="1:22" x14ac:dyDescent="0.3">
      <c r="A954" t="s">
        <v>3216</v>
      </c>
      <c r="B954" t="s">
        <v>3217</v>
      </c>
      <c r="C954" t="s">
        <v>3217</v>
      </c>
      <c r="D954" s="6">
        <v>117</v>
      </c>
      <c r="E954" s="6" t="str">
        <f t="shared" si="84"/>
        <v>Medium</v>
      </c>
      <c r="F954" s="4">
        <f t="shared" si="85"/>
        <v>1.95</v>
      </c>
      <c r="G954" s="8" t="s">
        <v>7406</v>
      </c>
      <c r="H954" t="s">
        <v>105</v>
      </c>
      <c r="I954" t="s">
        <v>10890</v>
      </c>
      <c r="J954">
        <v>6.7</v>
      </c>
      <c r="K954" t="str">
        <f t="shared" si="86"/>
        <v>Average</v>
      </c>
      <c r="L954" s="10">
        <v>230138</v>
      </c>
      <c r="M954" s="10">
        <v>54000000</v>
      </c>
      <c r="N954" s="10">
        <v>155010032</v>
      </c>
      <c r="O954" s="6">
        <f t="shared" si="87"/>
        <v>101010032</v>
      </c>
      <c r="P954" s="10" t="str" cm="1">
        <f t="array" ref="P954">_xlfn.IFS(O954&lt;=0,"Flop",O954&lt;10000000,"Hit",O954&lt;=100000000,"Superhit",O954&gt;100000000,"Blockbuster")</f>
        <v>Blockbuster</v>
      </c>
      <c r="Q954" t="s">
        <v>3218</v>
      </c>
      <c r="R954">
        <v>21</v>
      </c>
      <c r="S954" t="str">
        <f t="shared" si="88"/>
        <v xml:space="preserve">March </v>
      </c>
      <c r="T954" s="12" t="str">
        <f t="shared" si="89"/>
        <v xml:space="preserve"> 2002</v>
      </c>
      <c r="U954" s="8" t="str" cm="1">
        <f t="array" ref="U954">_xlfn.IFS(Q954&lt;1970,"Old is Gold",Q954&lt;=1980,"80's Movies",Q954&lt;=2000,"90's Movies",Q954&lt;=2020,"Mid Rang",Q954&gt;2020,"Latest")</f>
        <v>Latest</v>
      </c>
      <c r="V954" t="s">
        <v>2413</v>
      </c>
    </row>
    <row r="955" spans="1:22" x14ac:dyDescent="0.3">
      <c r="A955" t="s">
        <v>3219</v>
      </c>
      <c r="B955" t="s">
        <v>3220</v>
      </c>
      <c r="C955" t="s">
        <v>3220</v>
      </c>
      <c r="D955" s="6">
        <v>98</v>
      </c>
      <c r="E955" s="6" t="str">
        <f t="shared" si="84"/>
        <v>Medium</v>
      </c>
      <c r="F955" s="4">
        <f t="shared" si="85"/>
        <v>1.6333333333333333</v>
      </c>
      <c r="G955" s="8" t="s">
        <v>172</v>
      </c>
      <c r="H955" t="s">
        <v>10891</v>
      </c>
      <c r="I955" t="s">
        <v>10899</v>
      </c>
      <c r="J955">
        <v>6.7</v>
      </c>
      <c r="K955" t="str">
        <f t="shared" si="86"/>
        <v>Average</v>
      </c>
      <c r="L955" s="10">
        <v>126715</v>
      </c>
      <c r="M955" s="10">
        <v>41300000</v>
      </c>
      <c r="N955" s="10">
        <v>106371651</v>
      </c>
      <c r="O955" s="6">
        <f t="shared" si="87"/>
        <v>65071651</v>
      </c>
      <c r="P955" s="10" t="str" cm="1">
        <f t="array" ref="P955">_xlfn.IFS(O955&lt;=0,"Flop",O955&lt;10000000,"Hit",O955&lt;=100000000,"Superhit",O955&gt;100000000,"Blockbuster")</f>
        <v>Superhit</v>
      </c>
      <c r="Q955" t="s">
        <v>3221</v>
      </c>
      <c r="R955">
        <v>17</v>
      </c>
      <c r="S955" t="str">
        <f t="shared" si="88"/>
        <v xml:space="preserve">February </v>
      </c>
      <c r="T955" s="12" t="str">
        <f t="shared" si="89"/>
        <v xml:space="preserve"> 2000</v>
      </c>
      <c r="U955" s="8" t="str" cm="1">
        <f t="array" ref="U955">_xlfn.IFS(Q955&lt;1970,"Old is Gold",Q955&lt;=1980,"80's Movies",Q955&lt;=2000,"90's Movies",Q955&lt;=2020,"Mid Rang",Q955&gt;2020,"Latest")</f>
        <v>Latest</v>
      </c>
      <c r="V955" t="s">
        <v>713</v>
      </c>
    </row>
    <row r="956" spans="1:22" x14ac:dyDescent="0.3">
      <c r="A956" t="s">
        <v>3222</v>
      </c>
      <c r="B956" t="s">
        <v>3223</v>
      </c>
      <c r="C956" t="s">
        <v>3224</v>
      </c>
      <c r="D956" s="6">
        <v>120</v>
      </c>
      <c r="E956" s="6" t="str">
        <f t="shared" si="84"/>
        <v>Medium</v>
      </c>
      <c r="F956" s="4">
        <f t="shared" si="85"/>
        <v>2</v>
      </c>
      <c r="G956" s="8" t="s">
        <v>7406</v>
      </c>
      <c r="H956" t="s">
        <v>10887</v>
      </c>
      <c r="I956" t="s">
        <v>190</v>
      </c>
      <c r="J956">
        <v>7.9</v>
      </c>
      <c r="K956" t="str">
        <f t="shared" si="86"/>
        <v>Good</v>
      </c>
      <c r="L956" s="10">
        <v>278334</v>
      </c>
      <c r="M956" s="10">
        <v>17000000</v>
      </c>
      <c r="N956" s="10">
        <v>213977285</v>
      </c>
      <c r="O956" s="6">
        <f t="shared" si="87"/>
        <v>196977285</v>
      </c>
      <c r="P956" s="10" t="str" cm="1">
        <f t="array" ref="P956">_xlfn.IFS(O956&lt;=0,"Flop",O956&lt;10000000,"Hit",O956&lt;=100000000,"Superhit",O956&gt;100000000,"Blockbuster")</f>
        <v>Blockbuster</v>
      </c>
      <c r="Q956" t="s">
        <v>2602</v>
      </c>
      <c r="R956">
        <v>18</v>
      </c>
      <c r="S956" t="str">
        <f t="shared" si="88"/>
        <v xml:space="preserve">May </v>
      </c>
      <c r="T956" s="12" t="str">
        <f t="shared" si="89"/>
        <v xml:space="preserve"> 2000</v>
      </c>
      <c r="U956" s="8" t="str" cm="1">
        <f t="array" ref="U956">_xlfn.IFS(Q956&lt;1970,"Old is Gold",Q956&lt;=1980,"80's Movies",Q956&lt;=2000,"90's Movies",Q956&lt;=2020,"Mid Rang",Q956&gt;2020,"Latest")</f>
        <v>Latest</v>
      </c>
      <c r="V956" t="s">
        <v>2020</v>
      </c>
    </row>
    <row r="957" spans="1:22" x14ac:dyDescent="0.3">
      <c r="A957" t="s">
        <v>3225</v>
      </c>
      <c r="B957" t="s">
        <v>3226</v>
      </c>
      <c r="C957" t="s">
        <v>3226</v>
      </c>
      <c r="D957" s="6">
        <v>107</v>
      </c>
      <c r="E957" s="6" t="str">
        <f t="shared" si="84"/>
        <v>Medium</v>
      </c>
      <c r="F957" s="4">
        <f t="shared" si="85"/>
        <v>1.7833333333333334</v>
      </c>
      <c r="G957" s="8" t="s">
        <v>10887</v>
      </c>
      <c r="H957" t="s">
        <v>172</v>
      </c>
      <c r="I957" t="s">
        <v>10891</v>
      </c>
      <c r="J957">
        <v>7.7</v>
      </c>
      <c r="K957" t="str">
        <f t="shared" si="86"/>
        <v>Good</v>
      </c>
      <c r="L957" s="10">
        <v>324917</v>
      </c>
      <c r="M957" s="10">
        <v>26000000</v>
      </c>
      <c r="N957" s="10">
        <v>71870729</v>
      </c>
      <c r="O957" s="6">
        <f t="shared" si="87"/>
        <v>45870729</v>
      </c>
      <c r="P957" s="10" t="str" cm="1">
        <f t="array" ref="P957">_xlfn.IFS(O957&lt;=0,"Flop",O957&lt;10000000,"Hit",O957&lt;=100000000,"Superhit",O957&gt;100000000,"Blockbuster")</f>
        <v>Superhit</v>
      </c>
      <c r="Q957" t="s">
        <v>2790</v>
      </c>
      <c r="R957">
        <v>13</v>
      </c>
      <c r="S957" t="str">
        <f t="shared" si="88"/>
        <v xml:space="preserve">May </v>
      </c>
      <c r="T957" s="12" t="str">
        <f t="shared" si="89"/>
        <v xml:space="preserve"> 2000</v>
      </c>
      <c r="U957" s="8" t="str" cm="1">
        <f t="array" ref="U957">_xlfn.IFS(Q957&lt;1970,"Old is Gold",Q957&lt;=1980,"80's Movies",Q957&lt;=2000,"90's Movies",Q957&lt;=2020,"Mid Rang",Q957&gt;2020,"Latest")</f>
        <v>Latest</v>
      </c>
      <c r="V957" t="s">
        <v>603</v>
      </c>
    </row>
    <row r="958" spans="1:22" x14ac:dyDescent="0.3">
      <c r="A958" t="s">
        <v>3227</v>
      </c>
      <c r="B958" t="s">
        <v>3228</v>
      </c>
      <c r="C958" t="s">
        <v>3228</v>
      </c>
      <c r="D958" s="6">
        <v>124</v>
      </c>
      <c r="E958" s="6" t="str">
        <f t="shared" si="84"/>
        <v>Long</v>
      </c>
      <c r="F958" s="4">
        <f t="shared" si="85"/>
        <v>2.0666666666666669</v>
      </c>
      <c r="G958" s="8" t="s">
        <v>7406</v>
      </c>
      <c r="H958" t="s">
        <v>10887</v>
      </c>
      <c r="I958" t="s">
        <v>190</v>
      </c>
      <c r="J958">
        <v>5.9</v>
      </c>
      <c r="K958" t="str">
        <f t="shared" si="86"/>
        <v>Poor</v>
      </c>
      <c r="L958" s="10">
        <v>64366</v>
      </c>
      <c r="M958" s="10">
        <v>75000000</v>
      </c>
      <c r="N958" s="10">
        <v>215663859</v>
      </c>
      <c r="O958" s="6">
        <f t="shared" si="87"/>
        <v>140663859</v>
      </c>
      <c r="P958" s="10" t="str" cm="1">
        <f t="array" ref="P958">_xlfn.IFS(O958&lt;=0,"Flop",O958&lt;10000000,"Hit",O958&lt;=100000000,"Superhit",O958&gt;100000000,"Blockbuster")</f>
        <v>Blockbuster</v>
      </c>
      <c r="Q958" t="s">
        <v>3229</v>
      </c>
      <c r="R958">
        <v>3</v>
      </c>
      <c r="S958" t="str">
        <f t="shared" si="88"/>
        <v xml:space="preserve">December </v>
      </c>
      <c r="T958" s="12" t="str">
        <f t="shared" si="89"/>
        <v xml:space="preserve"> 2000</v>
      </c>
      <c r="U958" s="8" t="str" cm="1">
        <f t="array" ref="U958">_xlfn.IFS(Q958&lt;1970,"Old is Gold",Q958&lt;=1980,"80's Movies",Q958&lt;=2000,"90's Movies",Q958&lt;=2020,"Mid Rang",Q958&gt;2020,"Latest")</f>
        <v>Latest</v>
      </c>
      <c r="V958" t="s">
        <v>1965</v>
      </c>
    </row>
    <row r="959" spans="1:22" x14ac:dyDescent="0.3">
      <c r="A959" t="s">
        <v>3230</v>
      </c>
      <c r="B959" t="s">
        <v>3231</v>
      </c>
      <c r="C959" t="s">
        <v>3231</v>
      </c>
      <c r="D959" s="6">
        <v>118</v>
      </c>
      <c r="E959" s="6" t="str">
        <f t="shared" si="84"/>
        <v>Medium</v>
      </c>
      <c r="F959" s="4">
        <f t="shared" si="85"/>
        <v>1.9666666666666666</v>
      </c>
      <c r="G959" s="8" t="s">
        <v>172</v>
      </c>
      <c r="H959" t="s">
        <v>10897</v>
      </c>
      <c r="I959" t="s">
        <v>10899</v>
      </c>
      <c r="J959">
        <v>6.6</v>
      </c>
      <c r="K959" t="str">
        <f t="shared" si="86"/>
        <v>Average</v>
      </c>
      <c r="L959" s="10">
        <v>68336</v>
      </c>
      <c r="M959" s="10">
        <v>50000000</v>
      </c>
      <c r="N959" s="10">
        <v>50054511</v>
      </c>
      <c r="O959" s="6">
        <f t="shared" si="87"/>
        <v>54511</v>
      </c>
      <c r="P959" s="10" t="str" cm="1">
        <f t="array" ref="P959">_xlfn.IFS(O959&lt;=0,"Flop",O959&lt;10000000,"Hit",O959&lt;=100000000,"Superhit",O959&gt;100000000,"Blockbuster")</f>
        <v>Hit</v>
      </c>
      <c r="Q959" t="s">
        <v>3232</v>
      </c>
      <c r="R959">
        <v>7</v>
      </c>
      <c r="S959" t="str">
        <f t="shared" si="88"/>
        <v xml:space="preserve">August </v>
      </c>
      <c r="T959" s="12" t="str">
        <f t="shared" si="89"/>
        <v xml:space="preserve"> 2000</v>
      </c>
      <c r="U959" s="8" t="str" cm="1">
        <f t="array" ref="U959">_xlfn.IFS(Q959&lt;1970,"Old is Gold",Q959&lt;=1980,"80's Movies",Q959&lt;=2000,"90's Movies",Q959&lt;=2020,"Mid Rang",Q959&gt;2020,"Latest")</f>
        <v>Latest</v>
      </c>
      <c r="V959" t="s">
        <v>880</v>
      </c>
    </row>
    <row r="960" spans="1:22" x14ac:dyDescent="0.3">
      <c r="A960" t="s">
        <v>3233</v>
      </c>
      <c r="B960" t="s">
        <v>3234</v>
      </c>
      <c r="C960" t="s">
        <v>3234</v>
      </c>
      <c r="D960" s="6">
        <v>103</v>
      </c>
      <c r="E960" s="6" t="str">
        <f t="shared" si="84"/>
        <v>Medium</v>
      </c>
      <c r="F960" s="4">
        <f t="shared" si="85"/>
        <v>1.7166666666666666</v>
      </c>
      <c r="G960" s="8" t="s">
        <v>172</v>
      </c>
      <c r="H960" t="s">
        <v>190</v>
      </c>
      <c r="I960" t="s">
        <v>10899</v>
      </c>
      <c r="J960">
        <v>6.1</v>
      </c>
      <c r="K960" t="str">
        <f t="shared" si="86"/>
        <v>Average</v>
      </c>
      <c r="L960" s="10">
        <v>53162</v>
      </c>
      <c r="M960" s="10">
        <v>43000000</v>
      </c>
      <c r="N960" s="10">
        <v>62198945</v>
      </c>
      <c r="O960" s="6">
        <f t="shared" si="87"/>
        <v>19198945</v>
      </c>
      <c r="P960" s="10" t="str" cm="1">
        <f t="array" ref="P960">_xlfn.IFS(O960&lt;=0,"Flop",O960&lt;10000000,"Hit",O960&lt;=100000000,"Superhit",O960&gt;100000000,"Blockbuster")</f>
        <v>Superhit</v>
      </c>
      <c r="Q960" t="s">
        <v>3235</v>
      </c>
      <c r="R960">
        <v>8</v>
      </c>
      <c r="S960" t="str">
        <f t="shared" si="88"/>
        <v xml:space="preserve">February </v>
      </c>
      <c r="T960" s="12" t="str">
        <f t="shared" si="89"/>
        <v xml:space="preserve"> 2000</v>
      </c>
      <c r="U960" s="8" t="str" cm="1">
        <f t="array" ref="U960">_xlfn.IFS(Q960&lt;1970,"Old is Gold",Q960&lt;=1980,"80's Movies",Q960&lt;=2000,"90's Movies",Q960&lt;=2020,"Mid Rang",Q960&gt;2020,"Latest")</f>
        <v>Latest</v>
      </c>
      <c r="V960" t="s">
        <v>2315</v>
      </c>
    </row>
    <row r="961" spans="1:22" x14ac:dyDescent="0.3">
      <c r="A961" t="s">
        <v>3236</v>
      </c>
      <c r="B961" t="s">
        <v>3237</v>
      </c>
      <c r="C961" t="s">
        <v>3237</v>
      </c>
      <c r="D961" s="6">
        <v>131</v>
      </c>
      <c r="E961" s="6" t="str">
        <f t="shared" si="84"/>
        <v>Long</v>
      </c>
      <c r="F961" s="4">
        <f t="shared" si="85"/>
        <v>2.1833333333333331</v>
      </c>
      <c r="G961" s="8" t="s">
        <v>10889</v>
      </c>
      <c r="H961" t="s">
        <v>190</v>
      </c>
      <c r="I961" t="s">
        <v>10899</v>
      </c>
      <c r="J961">
        <v>7.4</v>
      </c>
      <c r="K961" t="str">
        <f t="shared" si="86"/>
        <v>Good</v>
      </c>
      <c r="L961" s="10">
        <v>213218</v>
      </c>
      <c r="M961" s="10">
        <v>52000000</v>
      </c>
      <c r="N961" s="10">
        <v>256271286</v>
      </c>
      <c r="O961" s="6">
        <f t="shared" si="87"/>
        <v>204271286</v>
      </c>
      <c r="P961" s="10" t="str" cm="1">
        <f t="array" ref="P961">_xlfn.IFS(O961&lt;=0,"Flop",O961&lt;10000000,"Hit",O961&lt;=100000000,"Superhit",O961&gt;100000000,"Blockbuster")</f>
        <v>Blockbuster</v>
      </c>
      <c r="Q961">
        <v>2000</v>
      </c>
      <c r="S961" t="e">
        <f t="shared" si="88"/>
        <v>#VALUE!</v>
      </c>
      <c r="T961" s="12" t="str">
        <f t="shared" si="89"/>
        <v>2000</v>
      </c>
      <c r="U961" s="8" t="str" cm="1">
        <f t="array" ref="U961">_xlfn.IFS(Q961&lt;1970,"Old is Gold",Q961&lt;=1980,"80's Movies",Q961&lt;=2000,"90's Movies",Q961&lt;=2020,"Mid Rang",Q961&gt;2020,"Latest")</f>
        <v>90's Movies</v>
      </c>
      <c r="V961" t="s">
        <v>1232</v>
      </c>
    </row>
    <row r="962" spans="1:22" x14ac:dyDescent="0.3">
      <c r="A962" t="s">
        <v>3238</v>
      </c>
      <c r="B962" t="s">
        <v>3239</v>
      </c>
      <c r="C962" t="s">
        <v>3239</v>
      </c>
      <c r="D962" s="6">
        <v>98</v>
      </c>
      <c r="E962" s="6" t="str">
        <f t="shared" ref="E962:E1025" si="90">IF(D962&lt;90,"Short",IF(D962&lt;=120,"Medium","Long"))</f>
        <v>Medium</v>
      </c>
      <c r="F962" s="4">
        <f t="shared" ref="F962:F1025" si="91">D962/60</f>
        <v>1.6333333333333333</v>
      </c>
      <c r="G962" s="8" t="s">
        <v>105</v>
      </c>
      <c r="H962" t="s">
        <v>5170</v>
      </c>
      <c r="I962" t="s">
        <v>10899</v>
      </c>
      <c r="J962">
        <v>6.7</v>
      </c>
      <c r="K962" t="str">
        <f t="shared" ref="K962:K1025" si="92">IF(J962&gt;=8,"Excellent",IF(J962&gt;=7,"Good",IF(J962&gt;=6,"Average","Poor")))</f>
        <v>Average</v>
      </c>
      <c r="L962" s="10">
        <v>273327</v>
      </c>
      <c r="M962" s="10">
        <v>23000000</v>
      </c>
      <c r="N962" s="10">
        <v>112880294</v>
      </c>
      <c r="O962" s="6">
        <f t="shared" ref="O962:O1025" si="93">N962-M962</f>
        <v>89880294</v>
      </c>
      <c r="P962" s="10" t="str" cm="1">
        <f t="array" ref="P962">_xlfn.IFS(O962&lt;=0,"Flop",O962&lt;10000000,"Hit",O962&lt;=100000000,"Superhit",O962&gt;100000000,"Blockbuster")</f>
        <v>Superhit</v>
      </c>
      <c r="Q962" t="s">
        <v>3240</v>
      </c>
      <c r="R962">
        <v>16</v>
      </c>
      <c r="S962" t="str">
        <f t="shared" ref="S962:S1025" si="94">LEFT(Q962,SEARCH(" ",Q962))</f>
        <v xml:space="preserve">March </v>
      </c>
      <c r="T962" s="12" t="str">
        <f t="shared" ref="T962:T1025" si="95">RIGHT(Q962,5)</f>
        <v xml:space="preserve"> 2000</v>
      </c>
      <c r="U962" s="8" t="str" cm="1">
        <f t="array" ref="U962">_xlfn.IFS(Q962&lt;1970,"Old is Gold",Q962&lt;=1980,"80's Movies",Q962&lt;=2000,"90's Movies",Q962&lt;=2020,"Mid Rang",Q962&gt;2020,"Latest")</f>
        <v>Latest</v>
      </c>
      <c r="V962" t="s">
        <v>3241</v>
      </c>
    </row>
    <row r="963" spans="1:22" x14ac:dyDescent="0.3">
      <c r="A963" t="s">
        <v>3242</v>
      </c>
      <c r="B963" t="s">
        <v>3243</v>
      </c>
      <c r="C963" t="s">
        <v>3243</v>
      </c>
      <c r="D963" s="6">
        <v>90</v>
      </c>
      <c r="E963" s="6" t="str">
        <f t="shared" si="90"/>
        <v>Medium</v>
      </c>
      <c r="F963" s="4">
        <f t="shared" si="91"/>
        <v>1.5</v>
      </c>
      <c r="G963" s="8" t="s">
        <v>172</v>
      </c>
      <c r="H963" t="s">
        <v>10899</v>
      </c>
      <c r="I963" t="s">
        <v>10899</v>
      </c>
      <c r="J963">
        <v>6.5</v>
      </c>
      <c r="K963" t="str">
        <f t="shared" si="92"/>
        <v>Average</v>
      </c>
      <c r="L963" s="10">
        <v>286088</v>
      </c>
      <c r="M963" s="10">
        <v>28000000</v>
      </c>
      <c r="N963" s="10">
        <v>60780981</v>
      </c>
      <c r="O963" s="6">
        <f t="shared" si="93"/>
        <v>32780981</v>
      </c>
      <c r="P963" s="10" t="str" cm="1">
        <f t="array" ref="P963">_xlfn.IFS(O963&lt;=0,"Flop",O963&lt;10000000,"Hit",O963&lt;=100000000,"Superhit",O963&gt;100000000,"Blockbuster")</f>
        <v>Superhit</v>
      </c>
      <c r="Q963" t="s">
        <v>3244</v>
      </c>
      <c r="R963">
        <v>28</v>
      </c>
      <c r="S963" t="str">
        <f t="shared" si="94"/>
        <v xml:space="preserve">September </v>
      </c>
      <c r="T963" s="12" t="str">
        <f t="shared" si="95"/>
        <v xml:space="preserve"> 2001</v>
      </c>
      <c r="U963" s="8" t="str" cm="1">
        <f t="array" ref="U963">_xlfn.IFS(Q963&lt;1970,"Old is Gold",Q963&lt;=1980,"80's Movies",Q963&lt;=2000,"90's Movies",Q963&lt;=2020,"Mid Rang",Q963&gt;2020,"Latest")</f>
        <v>Latest</v>
      </c>
      <c r="V963" t="s">
        <v>1813</v>
      </c>
    </row>
    <row r="964" spans="1:22" x14ac:dyDescent="0.3">
      <c r="A964" t="s">
        <v>3245</v>
      </c>
      <c r="B964" t="s">
        <v>3246</v>
      </c>
      <c r="C964" t="s">
        <v>3246</v>
      </c>
      <c r="D964" s="6">
        <v>92</v>
      </c>
      <c r="E964" s="6" t="str">
        <f t="shared" si="90"/>
        <v>Medium</v>
      </c>
      <c r="F964" s="4">
        <f t="shared" si="91"/>
        <v>1.5333333333333334</v>
      </c>
      <c r="G964" s="8" t="s">
        <v>10887</v>
      </c>
      <c r="H964" t="s">
        <v>10888</v>
      </c>
      <c r="I964" t="s">
        <v>172</v>
      </c>
      <c r="J964">
        <v>8.1</v>
      </c>
      <c r="K964" t="str">
        <f t="shared" si="92"/>
        <v>Excellent</v>
      </c>
      <c r="L964" s="10">
        <v>955443</v>
      </c>
      <c r="M964" s="10">
        <v>115000000</v>
      </c>
      <c r="N964" s="10">
        <v>579707738</v>
      </c>
      <c r="O964" s="6">
        <f t="shared" si="93"/>
        <v>464707738</v>
      </c>
      <c r="P964" s="10" t="str" cm="1">
        <f t="array" ref="P964">_xlfn.IFS(O964&lt;=0,"Flop",O964&lt;10000000,"Hit",O964&lt;=100000000,"Superhit",O964&gt;100000000,"Blockbuster")</f>
        <v>Blockbuster</v>
      </c>
      <c r="Q964" t="s">
        <v>3247</v>
      </c>
      <c r="R964">
        <v>28</v>
      </c>
      <c r="S964" t="str">
        <f t="shared" si="94"/>
        <v xml:space="preserve">October </v>
      </c>
      <c r="T964" s="12" t="str">
        <f t="shared" si="95"/>
        <v xml:space="preserve"> 2001</v>
      </c>
      <c r="U964" s="8" t="str" cm="1">
        <f t="array" ref="U964">_xlfn.IFS(Q964&lt;1970,"Old is Gold",Q964&lt;=1980,"80's Movies",Q964&lt;=2000,"90's Movies",Q964&lt;=2020,"Mid Rang",Q964&gt;2020,"Latest")</f>
        <v>Latest</v>
      </c>
      <c r="V964" t="s">
        <v>3248</v>
      </c>
    </row>
    <row r="965" spans="1:22" x14ac:dyDescent="0.3">
      <c r="A965" t="s">
        <v>3249</v>
      </c>
      <c r="B965" t="s">
        <v>3250</v>
      </c>
      <c r="C965" t="s">
        <v>3250</v>
      </c>
      <c r="D965" s="6">
        <v>106</v>
      </c>
      <c r="E965" s="6" t="str">
        <f t="shared" si="90"/>
        <v>Medium</v>
      </c>
      <c r="F965" s="4">
        <f t="shared" si="91"/>
        <v>1.7666666666666666</v>
      </c>
      <c r="G965" s="8" t="s">
        <v>7406</v>
      </c>
      <c r="H965" t="s">
        <v>10890</v>
      </c>
      <c r="I965" t="s">
        <v>5170</v>
      </c>
      <c r="J965">
        <v>5.7</v>
      </c>
      <c r="K965" t="str">
        <f t="shared" si="92"/>
        <v>Poor</v>
      </c>
      <c r="L965" s="10">
        <v>59453</v>
      </c>
      <c r="M965" s="10">
        <v>80000000</v>
      </c>
      <c r="N965" s="10">
        <v>33463969</v>
      </c>
      <c r="O965" s="6">
        <f t="shared" si="93"/>
        <v>-46536031</v>
      </c>
      <c r="P965" s="10" t="str" cm="1">
        <f t="array" ref="P965">_xlfn.IFS(O965&lt;=0,"Flop",O965&lt;10000000,"Hit",O965&lt;=100000000,"Superhit",O965&gt;100000000,"Blockbuster")</f>
        <v>Flop</v>
      </c>
      <c r="Q965" t="s">
        <v>3251</v>
      </c>
      <c r="R965">
        <v>6</v>
      </c>
      <c r="S965" t="str">
        <f t="shared" si="94"/>
        <v xml:space="preserve">November </v>
      </c>
      <c r="T965" s="12" t="str">
        <f t="shared" si="95"/>
        <v xml:space="preserve"> 2000</v>
      </c>
      <c r="U965" s="8" t="str" cm="1">
        <f t="array" ref="U965">_xlfn.IFS(Q965&lt;1970,"Old is Gold",Q965&lt;=1980,"80's Movies",Q965&lt;=2000,"90's Movies",Q965&lt;=2020,"Mid Rang",Q965&gt;2020,"Latest")</f>
        <v>Latest</v>
      </c>
      <c r="V965" t="s">
        <v>3252</v>
      </c>
    </row>
    <row r="966" spans="1:22" x14ac:dyDescent="0.3">
      <c r="A966" t="s">
        <v>3253</v>
      </c>
      <c r="B966" t="s">
        <v>3254</v>
      </c>
      <c r="C966" t="s">
        <v>3254</v>
      </c>
      <c r="D966" s="6">
        <v>111</v>
      </c>
      <c r="E966" s="6" t="str">
        <f t="shared" si="90"/>
        <v>Medium</v>
      </c>
      <c r="F966" s="4">
        <f t="shared" si="91"/>
        <v>1.85</v>
      </c>
      <c r="G966" s="8" t="s">
        <v>10891</v>
      </c>
      <c r="H966" t="s">
        <v>190</v>
      </c>
      <c r="I966" t="s">
        <v>5170</v>
      </c>
      <c r="J966">
        <v>7.2</v>
      </c>
      <c r="K966" t="str">
        <f t="shared" si="92"/>
        <v>Good</v>
      </c>
      <c r="L966" s="10">
        <v>187146</v>
      </c>
      <c r="M966" s="10">
        <v>20000000</v>
      </c>
      <c r="N966" s="10">
        <v>64828421</v>
      </c>
      <c r="O966" s="6">
        <f t="shared" si="93"/>
        <v>44828421</v>
      </c>
      <c r="P966" s="10" t="str" cm="1">
        <f t="array" ref="P966">_xlfn.IFS(O966&lt;=0,"Flop",O966&lt;10000000,"Hit",O966&lt;=100000000,"Superhit",O966&gt;100000000,"Blockbuster")</f>
        <v>Superhit</v>
      </c>
      <c r="Q966" t="s">
        <v>3255</v>
      </c>
      <c r="R966">
        <v>19</v>
      </c>
      <c r="S966" t="str">
        <f t="shared" si="94"/>
        <v xml:space="preserve">February </v>
      </c>
      <c r="T966" s="12" t="str">
        <f t="shared" si="95"/>
        <v xml:space="preserve"> 2008</v>
      </c>
      <c r="U966" s="8" t="str" cm="1">
        <f t="array" ref="U966">_xlfn.IFS(Q966&lt;1970,"Old is Gold",Q966&lt;=1980,"80's Movies",Q966&lt;=2000,"90's Movies",Q966&lt;=2020,"Mid Rang",Q966&gt;2020,"Latest")</f>
        <v>Latest</v>
      </c>
      <c r="V966" t="s">
        <v>1018</v>
      </c>
    </row>
    <row r="967" spans="1:22" x14ac:dyDescent="0.3">
      <c r="A967" t="s">
        <v>3256</v>
      </c>
      <c r="B967" t="s">
        <v>3257</v>
      </c>
      <c r="C967" t="s">
        <v>3257</v>
      </c>
      <c r="D967" s="6">
        <v>100</v>
      </c>
      <c r="E967" s="6" t="str">
        <f t="shared" si="90"/>
        <v>Medium</v>
      </c>
      <c r="F967" s="4">
        <f t="shared" si="91"/>
        <v>1.6666666666666667</v>
      </c>
      <c r="G967" s="8" t="s">
        <v>172</v>
      </c>
      <c r="H967" t="s">
        <v>190</v>
      </c>
      <c r="I967" t="s">
        <v>10894</v>
      </c>
      <c r="J967">
        <v>5.7</v>
      </c>
      <c r="K967" t="str">
        <f t="shared" si="92"/>
        <v>Poor</v>
      </c>
      <c r="L967" s="10">
        <v>119400</v>
      </c>
      <c r="M967" s="10">
        <v>45000000</v>
      </c>
      <c r="N967" s="10">
        <v>113916474</v>
      </c>
      <c r="O967" s="6">
        <f t="shared" si="93"/>
        <v>68916474</v>
      </c>
      <c r="P967" s="10" t="str" cm="1">
        <f t="array" ref="P967">_xlfn.IFS(O967&lt;=0,"Flop",O967&lt;10000000,"Hit",O967&lt;=100000000,"Superhit",O967&gt;100000000,"Blockbuster")</f>
        <v>Superhit</v>
      </c>
      <c r="Q967" t="s">
        <v>3258</v>
      </c>
      <c r="R967">
        <v>31</v>
      </c>
      <c r="S967" t="str">
        <f t="shared" si="94"/>
        <v xml:space="preserve">July </v>
      </c>
      <c r="T967" s="12" t="str">
        <f t="shared" si="95"/>
        <v xml:space="preserve"> 2000</v>
      </c>
      <c r="U967" s="8" t="str" cm="1">
        <f t="array" ref="U967">_xlfn.IFS(Q967&lt;1970,"Old is Gold",Q967&lt;=1980,"80's Movies",Q967&lt;=2000,"90's Movies",Q967&lt;=2020,"Mid Rang",Q967&gt;2020,"Latest")</f>
        <v>Latest</v>
      </c>
      <c r="V967" t="s">
        <v>3259</v>
      </c>
    </row>
    <row r="968" spans="1:22" x14ac:dyDescent="0.3">
      <c r="A968" t="s">
        <v>3260</v>
      </c>
      <c r="B968" t="s">
        <v>3261</v>
      </c>
      <c r="C968" t="s">
        <v>3261</v>
      </c>
      <c r="D968" s="6">
        <v>127</v>
      </c>
      <c r="E968" s="6" t="str">
        <f t="shared" si="90"/>
        <v>Long</v>
      </c>
      <c r="F968" s="4">
        <f t="shared" si="91"/>
        <v>2.1166666666666667</v>
      </c>
      <c r="G968" s="8" t="s">
        <v>190</v>
      </c>
      <c r="H968" t="s">
        <v>10893</v>
      </c>
      <c r="I968" t="s">
        <v>10886</v>
      </c>
      <c r="J968">
        <v>7.6</v>
      </c>
      <c r="K968" t="str">
        <f t="shared" si="92"/>
        <v>Good</v>
      </c>
      <c r="L968" s="10">
        <v>295193</v>
      </c>
      <c r="M968" s="10">
        <v>50000000</v>
      </c>
      <c r="N968" s="10">
        <v>184928542</v>
      </c>
      <c r="O968" s="6">
        <f t="shared" si="93"/>
        <v>134928542</v>
      </c>
      <c r="P968" s="10" t="str" cm="1">
        <f t="array" ref="P968">_xlfn.IFS(O968&lt;=0,"Flop",O968&lt;10000000,"Hit",O968&lt;=100000000,"Superhit",O968&gt;100000000,"Blockbuster")</f>
        <v>Blockbuster</v>
      </c>
      <c r="Q968" t="s">
        <v>3262</v>
      </c>
      <c r="R968">
        <v>9</v>
      </c>
      <c r="S968" t="str">
        <f t="shared" si="94"/>
        <v xml:space="preserve">May </v>
      </c>
      <c r="T968" s="12" t="str">
        <f t="shared" si="95"/>
        <v xml:space="preserve"> 2001</v>
      </c>
      <c r="U968" s="8" t="str" cm="1">
        <f t="array" ref="U968">_xlfn.IFS(Q968&lt;1970,"Old is Gold",Q968&lt;=1980,"80's Movies",Q968&lt;=2000,"90's Movies",Q968&lt;=2020,"Mid Rang",Q968&gt;2020,"Latest")</f>
        <v>Latest</v>
      </c>
      <c r="V968" t="s">
        <v>2194</v>
      </c>
    </row>
    <row r="969" spans="1:22" x14ac:dyDescent="0.3">
      <c r="A969" t="s">
        <v>3263</v>
      </c>
      <c r="B969" t="s">
        <v>3264</v>
      </c>
      <c r="C969" t="s">
        <v>3264</v>
      </c>
      <c r="D969" s="6">
        <v>129</v>
      </c>
      <c r="E969" s="6" t="str">
        <f t="shared" si="90"/>
        <v>Long</v>
      </c>
      <c r="F969" s="4">
        <f t="shared" si="91"/>
        <v>2.15</v>
      </c>
      <c r="G969" s="8" t="s">
        <v>10889</v>
      </c>
      <c r="H969" t="s">
        <v>190</v>
      </c>
      <c r="I969" t="s">
        <v>10899</v>
      </c>
      <c r="J969">
        <v>7.2</v>
      </c>
      <c r="K969" t="str">
        <f t="shared" si="92"/>
        <v>Good</v>
      </c>
      <c r="L969" s="10">
        <v>123101</v>
      </c>
      <c r="M969" s="10">
        <v>32000000</v>
      </c>
      <c r="N969" s="10">
        <v>82343495</v>
      </c>
      <c r="O969" s="6">
        <f t="shared" si="93"/>
        <v>50343495</v>
      </c>
      <c r="P969" s="10" t="str" cm="1">
        <f t="array" ref="P969">_xlfn.IFS(O969&lt;=0,"Flop",O969&lt;10000000,"Hit",O969&lt;=100000000,"Superhit",O969&gt;100000000,"Blockbuster")</f>
        <v>Superhit</v>
      </c>
      <c r="Q969" t="s">
        <v>3265</v>
      </c>
      <c r="R969">
        <v>14</v>
      </c>
      <c r="S969" t="str">
        <f t="shared" si="94"/>
        <v xml:space="preserve">September </v>
      </c>
      <c r="T969" s="12" t="str">
        <f t="shared" si="95"/>
        <v xml:space="preserve"> 2000</v>
      </c>
      <c r="U969" s="8" t="str" cm="1">
        <f t="array" ref="U969">_xlfn.IFS(Q969&lt;1970,"Old is Gold",Q969&lt;=1980,"80's Movies",Q969&lt;=2000,"90's Movies",Q969&lt;=2020,"Mid Rang",Q969&gt;2020,"Latest")</f>
        <v>Latest</v>
      </c>
      <c r="V969" t="s">
        <v>3266</v>
      </c>
    </row>
    <row r="970" spans="1:22" x14ac:dyDescent="0.3">
      <c r="A970" t="s">
        <v>3267</v>
      </c>
      <c r="B970" t="s">
        <v>3268</v>
      </c>
      <c r="C970" t="s">
        <v>3268</v>
      </c>
      <c r="D970" s="6">
        <v>98</v>
      </c>
      <c r="E970" s="6" t="str">
        <f t="shared" si="90"/>
        <v>Medium</v>
      </c>
      <c r="F970" s="4">
        <f t="shared" si="91"/>
        <v>1.6333333333333333</v>
      </c>
      <c r="G970" s="8" t="s">
        <v>172</v>
      </c>
      <c r="H970" t="s">
        <v>10886</v>
      </c>
      <c r="I970" t="s">
        <v>10897</v>
      </c>
      <c r="J970">
        <v>6.1</v>
      </c>
      <c r="K970" t="str">
        <f t="shared" si="92"/>
        <v>Average</v>
      </c>
      <c r="L970" s="10">
        <v>102902</v>
      </c>
      <c r="M970" s="10">
        <v>11000000</v>
      </c>
      <c r="N970" s="10">
        <v>90449929</v>
      </c>
      <c r="O970" s="6">
        <f t="shared" si="93"/>
        <v>79449929</v>
      </c>
      <c r="P970" s="10" t="str" cm="1">
        <f t="array" ref="P970">_xlfn.IFS(O970&lt;=0,"Flop",O970&lt;10000000,"Hit",O970&lt;=100000000,"Superhit",O970&gt;100000000,"Blockbuster")</f>
        <v>Superhit</v>
      </c>
      <c r="Q970" t="s">
        <v>3269</v>
      </c>
      <c r="R970">
        <v>22</v>
      </c>
      <c r="S970" t="str">
        <f t="shared" si="94"/>
        <v xml:space="preserve">August </v>
      </c>
      <c r="T970" s="12" t="str">
        <f t="shared" si="95"/>
        <v xml:space="preserve"> 2000</v>
      </c>
      <c r="U970" s="8" t="str" cm="1">
        <f t="array" ref="U970">_xlfn.IFS(Q970&lt;1970,"Old is Gold",Q970&lt;=1980,"80's Movies",Q970&lt;=2000,"90's Movies",Q970&lt;=2020,"Mid Rang",Q970&gt;2020,"Latest")</f>
        <v>Latest</v>
      </c>
      <c r="V970" t="s">
        <v>3270</v>
      </c>
    </row>
    <row r="971" spans="1:22" x14ac:dyDescent="0.3">
      <c r="A971" t="s">
        <v>3271</v>
      </c>
      <c r="B971" t="s">
        <v>3272</v>
      </c>
      <c r="C971" t="s">
        <v>3272</v>
      </c>
      <c r="D971" s="6">
        <v>88</v>
      </c>
      <c r="E971" s="6" t="str">
        <f t="shared" si="90"/>
        <v>Short</v>
      </c>
      <c r="F971" s="4">
        <f t="shared" si="91"/>
        <v>1.4666666666666666</v>
      </c>
      <c r="G971" s="8" t="s">
        <v>172</v>
      </c>
      <c r="H971" t="s">
        <v>10886</v>
      </c>
      <c r="I971" t="s">
        <v>10899</v>
      </c>
      <c r="J971">
        <v>5.7</v>
      </c>
      <c r="K971" t="str">
        <f t="shared" si="92"/>
        <v>Poor</v>
      </c>
      <c r="L971" s="10">
        <v>78700</v>
      </c>
      <c r="M971" s="10">
        <v>17000000</v>
      </c>
      <c r="N971" s="10">
        <v>92938755</v>
      </c>
      <c r="O971" s="6">
        <f t="shared" si="93"/>
        <v>75938755</v>
      </c>
      <c r="P971" s="10" t="str" cm="1">
        <f t="array" ref="P971">_xlfn.IFS(O971&lt;=0,"Flop",O971&lt;10000000,"Hit",O971&lt;=100000000,"Superhit",O971&gt;100000000,"Blockbuster")</f>
        <v>Superhit</v>
      </c>
      <c r="Q971" t="s">
        <v>3273</v>
      </c>
      <c r="R971">
        <v>2</v>
      </c>
      <c r="S971" t="str">
        <f t="shared" si="94"/>
        <v xml:space="preserve">December </v>
      </c>
      <c r="T971" s="12" t="str">
        <f t="shared" si="95"/>
        <v xml:space="preserve"> 1999</v>
      </c>
      <c r="U971" s="8" t="str" cm="1">
        <f t="array" ref="U971">_xlfn.IFS(Q971&lt;1970,"Old is Gold",Q971&lt;=1980,"80's Movies",Q971&lt;=2000,"90's Movies",Q971&lt;=2020,"Mid Rang",Q971&gt;2020,"Latest")</f>
        <v>Latest</v>
      </c>
      <c r="V971" t="s">
        <v>3274</v>
      </c>
    </row>
    <row r="972" spans="1:22" x14ac:dyDescent="0.3">
      <c r="A972" t="s">
        <v>3275</v>
      </c>
      <c r="B972" t="s">
        <v>3276</v>
      </c>
      <c r="C972" t="s">
        <v>3276</v>
      </c>
      <c r="D972" s="6">
        <v>112</v>
      </c>
      <c r="E972" s="6" t="str">
        <f t="shared" si="90"/>
        <v>Medium</v>
      </c>
      <c r="F972" s="4">
        <f t="shared" si="91"/>
        <v>1.8666666666666667</v>
      </c>
      <c r="G972" s="8" t="s">
        <v>190</v>
      </c>
      <c r="H972" t="s">
        <v>10894</v>
      </c>
      <c r="I972" t="s">
        <v>10886</v>
      </c>
      <c r="J972">
        <v>6.2</v>
      </c>
      <c r="K972" t="str">
        <f t="shared" si="92"/>
        <v>Average</v>
      </c>
      <c r="L972" s="10">
        <v>65053</v>
      </c>
      <c r="M972" s="10">
        <v>13000000</v>
      </c>
      <c r="N972" s="10">
        <v>131706809</v>
      </c>
      <c r="O972" s="6">
        <f t="shared" si="93"/>
        <v>118706809</v>
      </c>
      <c r="P972" s="10" t="str" cm="1">
        <f t="array" ref="P972">_xlfn.IFS(O972&lt;=0,"Flop",O972&lt;10000000,"Hit",O972&lt;=100000000,"Superhit",O972&gt;100000000,"Blockbuster")</f>
        <v>Blockbuster</v>
      </c>
      <c r="Q972" t="s">
        <v>3277</v>
      </c>
      <c r="R972">
        <v>9</v>
      </c>
      <c r="S972" t="str">
        <f t="shared" si="94"/>
        <v xml:space="preserve">January </v>
      </c>
      <c r="T972" s="12" t="str">
        <f t="shared" si="95"/>
        <v xml:space="preserve"> 2001</v>
      </c>
      <c r="U972" s="8" t="str" cm="1">
        <f t="array" ref="U972">_xlfn.IFS(Q972&lt;1970,"Old is Gold",Q972&lt;=1980,"80's Movies",Q972&lt;=2000,"90's Movies",Q972&lt;=2020,"Mid Rang",Q972&gt;2020,"Latest")</f>
        <v>Latest</v>
      </c>
      <c r="V972" t="s">
        <v>3278</v>
      </c>
    </row>
    <row r="973" spans="1:22" x14ac:dyDescent="0.3">
      <c r="A973" t="s">
        <v>3279</v>
      </c>
      <c r="B973" t="s">
        <v>3280</v>
      </c>
      <c r="C973" t="s">
        <v>3280</v>
      </c>
      <c r="D973" s="6">
        <v>97</v>
      </c>
      <c r="E973" s="6" t="str">
        <f t="shared" si="90"/>
        <v>Medium</v>
      </c>
      <c r="F973" s="4">
        <f t="shared" si="91"/>
        <v>1.6166666666666667</v>
      </c>
      <c r="G973" s="8" t="s">
        <v>7406</v>
      </c>
      <c r="H973" t="s">
        <v>10895</v>
      </c>
      <c r="I973" t="s">
        <v>5170</v>
      </c>
      <c r="J973">
        <v>6.6</v>
      </c>
      <c r="K973" t="str">
        <f t="shared" si="92"/>
        <v>Average</v>
      </c>
      <c r="L973" s="10">
        <v>74446</v>
      </c>
      <c r="M973" s="10">
        <v>23000000</v>
      </c>
      <c r="N973" s="10">
        <v>36642838</v>
      </c>
      <c r="O973" s="6">
        <f t="shared" si="93"/>
        <v>13642838</v>
      </c>
      <c r="P973" s="10" t="str" cm="1">
        <f t="array" ref="P973">_xlfn.IFS(O973&lt;=0,"Flop",O973&lt;10000000,"Hit",O973&lt;=100000000,"Superhit",O973&gt;100000000,"Blockbuster")</f>
        <v>Superhit</v>
      </c>
      <c r="Q973" t="s">
        <v>3281</v>
      </c>
      <c r="R973">
        <v>9</v>
      </c>
      <c r="S973" t="str">
        <f t="shared" si="94"/>
        <v xml:space="preserve">September </v>
      </c>
      <c r="T973" s="12" t="str">
        <f t="shared" si="95"/>
        <v xml:space="preserve"> 2001</v>
      </c>
      <c r="U973" s="8" t="str" cm="1">
        <f t="array" ref="U973">_xlfn.IFS(Q973&lt;1970,"Old is Gold",Q973&lt;=1980,"80's Movies",Q973&lt;=2000,"90's Movies",Q973&lt;=2020,"Mid Rang",Q973&gt;2020,"Latest")</f>
        <v>Latest</v>
      </c>
      <c r="V973" t="s">
        <v>2769</v>
      </c>
    </row>
    <row r="974" spans="1:22" x14ac:dyDescent="0.3">
      <c r="A974" t="s">
        <v>3282</v>
      </c>
      <c r="B974" t="s">
        <v>3283</v>
      </c>
      <c r="C974" t="s">
        <v>3283</v>
      </c>
      <c r="D974" s="6">
        <v>109</v>
      </c>
      <c r="E974" s="6" t="str">
        <f t="shared" si="90"/>
        <v>Medium</v>
      </c>
      <c r="F974" s="4">
        <f t="shared" si="91"/>
        <v>1.8166666666666667</v>
      </c>
      <c r="G974" s="8" t="s">
        <v>7406</v>
      </c>
      <c r="H974" t="s">
        <v>190</v>
      </c>
      <c r="I974" t="s">
        <v>10890</v>
      </c>
      <c r="J974">
        <v>7.9</v>
      </c>
      <c r="K974" t="str">
        <f t="shared" si="92"/>
        <v>Good</v>
      </c>
      <c r="L974" s="10">
        <v>520165</v>
      </c>
      <c r="M974" s="10">
        <v>76000000</v>
      </c>
      <c r="N974" s="10">
        <v>70595464</v>
      </c>
      <c r="O974" s="6">
        <f t="shared" si="93"/>
        <v>-5404536</v>
      </c>
      <c r="P974" s="10" t="str" cm="1">
        <f t="array" ref="P974">_xlfn.IFS(O974&lt;=0,"Flop",O974&lt;10000000,"Hit",O974&lt;=100000000,"Superhit",O974&gt;100000000,"Blockbuster")</f>
        <v>Flop</v>
      </c>
      <c r="Q974" t="s">
        <v>3284</v>
      </c>
      <c r="R974">
        <v>3</v>
      </c>
      <c r="S974" t="str">
        <f t="shared" si="94"/>
        <v xml:space="preserve">September </v>
      </c>
      <c r="T974" s="12" t="str">
        <f t="shared" si="95"/>
        <v xml:space="preserve"> 2006</v>
      </c>
      <c r="U974" s="8" t="str" cm="1">
        <f t="array" ref="U974">_xlfn.IFS(Q974&lt;1970,"Old is Gold",Q974&lt;=1980,"80's Movies",Q974&lt;=2000,"90's Movies",Q974&lt;=2020,"Mid Rang",Q974&gt;2020,"Latest")</f>
        <v>Latest</v>
      </c>
      <c r="V974" t="s">
        <v>2360</v>
      </c>
    </row>
    <row r="975" spans="1:22" x14ac:dyDescent="0.3">
      <c r="A975" t="s">
        <v>3285</v>
      </c>
      <c r="B975" t="s">
        <v>3286</v>
      </c>
      <c r="C975" t="s">
        <v>3286</v>
      </c>
      <c r="D975" s="6">
        <v>127</v>
      </c>
      <c r="E975" s="6" t="str">
        <f t="shared" si="90"/>
        <v>Long</v>
      </c>
      <c r="F975" s="4">
        <f t="shared" si="91"/>
        <v>2.1166666666666667</v>
      </c>
      <c r="G975" s="8" t="s">
        <v>172</v>
      </c>
      <c r="H975" t="s">
        <v>10885</v>
      </c>
      <c r="I975" t="s">
        <v>10886</v>
      </c>
      <c r="J975">
        <v>6.4</v>
      </c>
      <c r="K975" t="str">
        <f t="shared" si="92"/>
        <v>Average</v>
      </c>
      <c r="L975" s="10">
        <v>218108</v>
      </c>
      <c r="M975" s="10">
        <v>70000000</v>
      </c>
      <c r="N975" s="10">
        <v>374111707</v>
      </c>
      <c r="O975" s="6">
        <f t="shared" si="93"/>
        <v>304111707</v>
      </c>
      <c r="P975" s="10" t="str" cm="1">
        <f t="array" ref="P975">_xlfn.IFS(O975&lt;=0,"Flop",O975&lt;10000000,"Hit",O975&lt;=100000000,"Superhit",O975&gt;100000000,"Blockbuster")</f>
        <v>Blockbuster</v>
      </c>
      <c r="Q975" t="s">
        <v>3287</v>
      </c>
      <c r="R975">
        <v>13</v>
      </c>
      <c r="S975" t="str">
        <f t="shared" si="94"/>
        <v xml:space="preserve">December </v>
      </c>
      <c r="T975" s="12" t="str">
        <f t="shared" si="95"/>
        <v xml:space="preserve"> 2000</v>
      </c>
      <c r="U975" s="8" t="str" cm="1">
        <f t="array" ref="U975">_xlfn.IFS(Q975&lt;1970,"Old is Gold",Q975&lt;=1980,"80's Movies",Q975&lt;=2000,"90's Movies",Q975&lt;=2020,"Mid Rang",Q975&gt;2020,"Latest")</f>
        <v>Latest</v>
      </c>
      <c r="V975" t="s">
        <v>3288</v>
      </c>
    </row>
    <row r="976" spans="1:22" x14ac:dyDescent="0.3">
      <c r="A976" t="s">
        <v>3289</v>
      </c>
      <c r="B976" t="s">
        <v>3290</v>
      </c>
      <c r="C976" t="s">
        <v>3290</v>
      </c>
      <c r="D976" s="6">
        <v>99</v>
      </c>
      <c r="E976" s="6" t="str">
        <f t="shared" si="90"/>
        <v>Medium</v>
      </c>
      <c r="F976" s="4">
        <f t="shared" si="91"/>
        <v>1.65</v>
      </c>
      <c r="G976" s="8" t="s">
        <v>7406</v>
      </c>
      <c r="H976" t="s">
        <v>172</v>
      </c>
      <c r="I976" t="s">
        <v>10891</v>
      </c>
      <c r="J976">
        <v>5.2</v>
      </c>
      <c r="K976" t="str">
        <f t="shared" si="92"/>
        <v>Poor</v>
      </c>
      <c r="L976" s="10">
        <v>89418</v>
      </c>
      <c r="M976" s="10">
        <v>30000000</v>
      </c>
      <c r="N976" s="10">
        <v>173959438</v>
      </c>
      <c r="O976" s="6">
        <f t="shared" si="93"/>
        <v>143959438</v>
      </c>
      <c r="P976" s="10" t="str" cm="1">
        <f t="array" ref="P976">_xlfn.IFS(O976&lt;=0,"Flop",O976&lt;10000000,"Hit",O976&lt;=100000000,"Superhit",O976&gt;100000000,"Blockbuster")</f>
        <v>Blockbuster</v>
      </c>
      <c r="Q976" t="s">
        <v>3291</v>
      </c>
      <c r="R976">
        <v>31</v>
      </c>
      <c r="S976" t="str">
        <f t="shared" si="94"/>
        <v xml:space="preserve">May </v>
      </c>
      <c r="T976" s="12" t="str">
        <f t="shared" si="95"/>
        <v xml:space="preserve"> 2000</v>
      </c>
      <c r="U976" s="8" t="str" cm="1">
        <f t="array" ref="U976">_xlfn.IFS(Q976&lt;1970,"Old is Gold",Q976&lt;=1980,"80's Movies",Q976&lt;=2000,"90's Movies",Q976&lt;=2020,"Mid Rang",Q976&gt;2020,"Latest")</f>
        <v>Latest</v>
      </c>
      <c r="V976" t="s">
        <v>2375</v>
      </c>
    </row>
    <row r="977" spans="1:22" x14ac:dyDescent="0.3">
      <c r="A977" t="s">
        <v>3292</v>
      </c>
      <c r="B977" t="s">
        <v>3293</v>
      </c>
      <c r="C977" t="s">
        <v>3293</v>
      </c>
      <c r="D977" s="6">
        <v>113</v>
      </c>
      <c r="E977" s="6" t="str">
        <f t="shared" si="90"/>
        <v>Medium</v>
      </c>
      <c r="F977" s="4">
        <f t="shared" si="91"/>
        <v>1.8833333333333333</v>
      </c>
      <c r="G977" s="8" t="s">
        <v>10895</v>
      </c>
      <c r="H977" t="s">
        <v>5170</v>
      </c>
      <c r="I977" t="s">
        <v>10899</v>
      </c>
      <c r="J977">
        <v>8.4</v>
      </c>
      <c r="K977" t="str">
        <f t="shared" si="92"/>
        <v>Excellent</v>
      </c>
      <c r="L977" s="10">
        <v>1294446</v>
      </c>
      <c r="M977" s="10">
        <v>9000000</v>
      </c>
      <c r="N977" s="10">
        <v>40047078</v>
      </c>
      <c r="O977" s="6">
        <f t="shared" si="93"/>
        <v>31047078</v>
      </c>
      <c r="P977" s="10" t="str" cm="1">
        <f t="array" ref="P977">_xlfn.IFS(O977&lt;=0,"Flop",O977&lt;10000000,"Hit",O977&lt;=100000000,"Superhit",O977&gt;100000000,"Blockbuster")</f>
        <v>Superhit</v>
      </c>
      <c r="Q977" t="s">
        <v>3294</v>
      </c>
      <c r="R977">
        <v>5</v>
      </c>
      <c r="S977" t="str">
        <f t="shared" si="94"/>
        <v xml:space="preserve">September </v>
      </c>
      <c r="T977" s="12" t="str">
        <f t="shared" si="95"/>
        <v xml:space="preserve"> 2000</v>
      </c>
      <c r="U977" s="8" t="str" cm="1">
        <f t="array" ref="U977">_xlfn.IFS(Q977&lt;1970,"Old is Gold",Q977&lt;=1980,"80's Movies",Q977&lt;=2000,"90's Movies",Q977&lt;=2020,"Mid Rang",Q977&gt;2020,"Latest")</f>
        <v>Latest</v>
      </c>
      <c r="V977" t="s">
        <v>2976</v>
      </c>
    </row>
    <row r="978" spans="1:22" x14ac:dyDescent="0.3">
      <c r="A978" t="s">
        <v>3295</v>
      </c>
      <c r="B978" t="s">
        <v>3296</v>
      </c>
      <c r="C978" t="s">
        <v>3296</v>
      </c>
      <c r="D978" s="6">
        <v>130</v>
      </c>
      <c r="E978" s="6" t="str">
        <f t="shared" si="90"/>
        <v>Long</v>
      </c>
      <c r="F978" s="4">
        <f t="shared" si="91"/>
        <v>2.1666666666666665</v>
      </c>
      <c r="G978" s="8" t="s">
        <v>7406</v>
      </c>
      <c r="H978" t="s">
        <v>10887</v>
      </c>
      <c r="I978" t="s">
        <v>10885</v>
      </c>
      <c r="J978">
        <v>6.4</v>
      </c>
      <c r="K978" t="str">
        <f t="shared" si="92"/>
        <v>Average</v>
      </c>
      <c r="L978" s="10">
        <v>340423</v>
      </c>
      <c r="M978" s="10">
        <v>98000000</v>
      </c>
      <c r="N978" s="10">
        <v>443280904</v>
      </c>
      <c r="O978" s="6">
        <f t="shared" si="93"/>
        <v>345280904</v>
      </c>
      <c r="P978" s="10" t="str" cm="1">
        <f t="array" ref="P978">_xlfn.IFS(O978&lt;=0,"Flop",O978&lt;10000000,"Hit",O978&lt;=100000000,"Superhit",O978&gt;100000000,"Blockbuster")</f>
        <v>Blockbuster</v>
      </c>
      <c r="Q978" t="s">
        <v>3297</v>
      </c>
      <c r="R978">
        <v>29</v>
      </c>
      <c r="S978" t="str">
        <f t="shared" si="94"/>
        <v xml:space="preserve">April </v>
      </c>
      <c r="T978" s="12" t="str">
        <f t="shared" si="95"/>
        <v xml:space="preserve"> 2001</v>
      </c>
      <c r="U978" s="8" t="str" cm="1">
        <f t="array" ref="U978">_xlfn.IFS(Q978&lt;1970,"Old is Gold",Q978&lt;=1980,"80's Movies",Q978&lt;=2000,"90's Movies",Q978&lt;=2020,"Mid Rang",Q978&gt;2020,"Latest")</f>
        <v>Latest</v>
      </c>
      <c r="V978" t="s">
        <v>2520</v>
      </c>
    </row>
    <row r="979" spans="1:22" x14ac:dyDescent="0.3">
      <c r="A979" t="s">
        <v>3298</v>
      </c>
      <c r="B979" t="s">
        <v>3299</v>
      </c>
      <c r="C979" t="s">
        <v>3299</v>
      </c>
      <c r="D979" s="6">
        <v>103</v>
      </c>
      <c r="E979" s="6" t="str">
        <f t="shared" si="90"/>
        <v>Medium</v>
      </c>
      <c r="F979" s="4">
        <f t="shared" si="91"/>
        <v>1.7166666666666666</v>
      </c>
      <c r="G979" s="8" t="s">
        <v>172</v>
      </c>
      <c r="H979" t="s">
        <v>10886</v>
      </c>
      <c r="I979" t="s">
        <v>10899</v>
      </c>
      <c r="J979">
        <v>5.3</v>
      </c>
      <c r="K979" t="str">
        <f t="shared" si="92"/>
        <v>Poor</v>
      </c>
      <c r="L979" s="10">
        <v>84871</v>
      </c>
      <c r="M979" s="10">
        <v>35000000</v>
      </c>
      <c r="N979" s="10">
        <v>94728529</v>
      </c>
      <c r="O979" s="6">
        <f t="shared" si="93"/>
        <v>59728529</v>
      </c>
      <c r="P979" s="10" t="str" cm="1">
        <f t="array" ref="P979">_xlfn.IFS(O979&lt;=0,"Flop",O979&lt;10000000,"Hit",O979&lt;=100000000,"Superhit",O979&gt;100000000,"Blockbuster")</f>
        <v>Superhit</v>
      </c>
      <c r="Q979" t="s">
        <v>3300</v>
      </c>
      <c r="R979">
        <v>26</v>
      </c>
      <c r="S979" t="str">
        <f t="shared" si="94"/>
        <v xml:space="preserve">January </v>
      </c>
      <c r="T979" s="12" t="str">
        <f t="shared" si="95"/>
        <v xml:space="preserve"> 2001</v>
      </c>
      <c r="U979" s="8" t="str" cm="1">
        <f t="array" ref="U979">_xlfn.IFS(Q979&lt;1970,"Old is Gold",Q979&lt;=1980,"80's Movies",Q979&lt;=2000,"90's Movies",Q979&lt;=2020,"Mid Rang",Q979&gt;2020,"Latest")</f>
        <v>Latest</v>
      </c>
      <c r="V979" t="s">
        <v>3301</v>
      </c>
    </row>
    <row r="980" spans="1:22" x14ac:dyDescent="0.3">
      <c r="A980" t="s">
        <v>3302</v>
      </c>
      <c r="B980" t="s">
        <v>3303</v>
      </c>
      <c r="C980" t="s">
        <v>3303</v>
      </c>
      <c r="D980" s="6">
        <v>107</v>
      </c>
      <c r="E980" s="6" t="str">
        <f t="shared" si="90"/>
        <v>Medium</v>
      </c>
      <c r="F980" s="4">
        <f t="shared" si="91"/>
        <v>1.7833333333333334</v>
      </c>
      <c r="G980" s="8" t="s">
        <v>10891</v>
      </c>
      <c r="H980" t="s">
        <v>105</v>
      </c>
      <c r="I980" t="s">
        <v>10890</v>
      </c>
      <c r="J980">
        <v>6.4</v>
      </c>
      <c r="K980" t="str">
        <f t="shared" si="92"/>
        <v>Average</v>
      </c>
      <c r="L980" s="10">
        <v>107334</v>
      </c>
      <c r="M980" s="10">
        <v>33000000</v>
      </c>
      <c r="N980" s="10">
        <v>104155843</v>
      </c>
      <c r="O980" s="6">
        <f t="shared" si="93"/>
        <v>71155843</v>
      </c>
      <c r="P980" s="10" t="str" cm="1">
        <f t="array" ref="P980">_xlfn.IFS(O980&lt;=0,"Flop",O980&lt;10000000,"Hit",O980&lt;=100000000,"Superhit",O980&gt;100000000,"Blockbuster")</f>
        <v>Superhit</v>
      </c>
      <c r="Q980" t="s">
        <v>3304</v>
      </c>
      <c r="R980">
        <v>17</v>
      </c>
      <c r="S980" t="str">
        <f t="shared" si="94"/>
        <v xml:space="preserve">August </v>
      </c>
      <c r="T980" s="12" t="str">
        <f t="shared" si="95"/>
        <v xml:space="preserve"> 2000</v>
      </c>
      <c r="U980" s="8" t="str" cm="1">
        <f t="array" ref="U980">_xlfn.IFS(Q980&lt;1970,"Old is Gold",Q980&lt;=1980,"80's Movies",Q980&lt;=2000,"90's Movies",Q980&lt;=2020,"Mid Rang",Q980&gt;2020,"Latest")</f>
        <v>Latest</v>
      </c>
      <c r="V980" t="s">
        <v>3305</v>
      </c>
    </row>
    <row r="981" spans="1:22" x14ac:dyDescent="0.3">
      <c r="A981" t="s">
        <v>3306</v>
      </c>
      <c r="B981" t="s">
        <v>3307</v>
      </c>
      <c r="C981" t="s">
        <v>3307</v>
      </c>
      <c r="D981" s="6">
        <v>108</v>
      </c>
      <c r="E981" s="6" t="str">
        <f t="shared" si="90"/>
        <v>Medium</v>
      </c>
      <c r="F981" s="4">
        <f t="shared" si="91"/>
        <v>1.8</v>
      </c>
      <c r="G981" s="8" t="s">
        <v>190</v>
      </c>
      <c r="H981" t="s">
        <v>10885</v>
      </c>
      <c r="I981" t="s">
        <v>105</v>
      </c>
      <c r="J981">
        <v>6.8</v>
      </c>
      <c r="K981" t="str">
        <f t="shared" si="92"/>
        <v>Average</v>
      </c>
      <c r="L981" s="10">
        <v>51152</v>
      </c>
      <c r="M981" s="10">
        <v>5000000</v>
      </c>
      <c r="N981" s="10">
        <v>2554</v>
      </c>
      <c r="O981" s="6">
        <f t="shared" si="93"/>
        <v>-4997446</v>
      </c>
      <c r="P981" s="10" t="str" cm="1">
        <f t="array" ref="P981">_xlfn.IFS(O981&lt;=0,"Flop",O981&lt;10000000,"Hit",O981&lt;=100000000,"Superhit",O981&gt;100000000,"Blockbuster")</f>
        <v>Flop</v>
      </c>
      <c r="Q981" t="s">
        <v>3208</v>
      </c>
      <c r="R981">
        <v>1</v>
      </c>
      <c r="S981" t="str">
        <f t="shared" si="94"/>
        <v xml:space="preserve">August </v>
      </c>
      <c r="T981" s="12" t="str">
        <f t="shared" si="95"/>
        <v xml:space="preserve"> 2000</v>
      </c>
      <c r="U981" s="8" t="str" cm="1">
        <f t="array" ref="U981">_xlfn.IFS(Q981&lt;1970,"Old is Gold",Q981&lt;=1980,"80's Movies",Q981&lt;=2000,"90's Movies",Q981&lt;=2020,"Mid Rang",Q981&gt;2020,"Latest")</f>
        <v>Latest</v>
      </c>
      <c r="V981" t="s">
        <v>3308</v>
      </c>
    </row>
    <row r="982" spans="1:22" x14ac:dyDescent="0.3">
      <c r="A982" t="s">
        <v>3309</v>
      </c>
      <c r="B982" t="s">
        <v>3310</v>
      </c>
      <c r="C982" t="s">
        <v>3310</v>
      </c>
      <c r="D982" s="6">
        <v>113</v>
      </c>
      <c r="E982" s="6" t="str">
        <f t="shared" si="90"/>
        <v>Medium</v>
      </c>
      <c r="F982" s="4">
        <f t="shared" si="91"/>
        <v>1.8833333333333333</v>
      </c>
      <c r="G982" s="8" t="s">
        <v>10889</v>
      </c>
      <c r="H982" t="s">
        <v>190</v>
      </c>
      <c r="I982" t="s">
        <v>10897</v>
      </c>
      <c r="J982">
        <v>7.8</v>
      </c>
      <c r="K982" t="str">
        <f t="shared" si="92"/>
        <v>Good</v>
      </c>
      <c r="L982" s="10">
        <v>227342</v>
      </c>
      <c r="M982" s="10">
        <v>30000000</v>
      </c>
      <c r="N982" s="10">
        <v>136771683</v>
      </c>
      <c r="O982" s="6">
        <f t="shared" si="93"/>
        <v>106771683</v>
      </c>
      <c r="P982" s="10" t="str" cm="1">
        <f t="array" ref="P982">_xlfn.IFS(O982&lt;=0,"Flop",O982&lt;10000000,"Hit",O982&lt;=100000000,"Superhit",O982&gt;100000000,"Blockbuster")</f>
        <v>Blockbuster</v>
      </c>
      <c r="Q982" t="s">
        <v>3311</v>
      </c>
      <c r="R982">
        <v>23</v>
      </c>
      <c r="S982" t="str">
        <f t="shared" si="94"/>
        <v xml:space="preserve">September </v>
      </c>
      <c r="T982" s="12" t="str">
        <f t="shared" si="95"/>
        <v xml:space="preserve"> 2000</v>
      </c>
      <c r="U982" s="8" t="str" cm="1">
        <f t="array" ref="U982">_xlfn.IFS(Q982&lt;1970,"Old is Gold",Q982&lt;=1980,"80's Movies",Q982&lt;=2000,"90's Movies",Q982&lt;=2020,"Mid Rang",Q982&gt;2020,"Latest")</f>
        <v>Latest</v>
      </c>
      <c r="V982" t="s">
        <v>3312</v>
      </c>
    </row>
    <row r="983" spans="1:22" x14ac:dyDescent="0.3">
      <c r="A983" t="s">
        <v>3313</v>
      </c>
      <c r="B983" t="s">
        <v>3314</v>
      </c>
      <c r="C983" t="s">
        <v>3314</v>
      </c>
      <c r="D983" s="6">
        <v>92</v>
      </c>
      <c r="E983" s="6" t="str">
        <f t="shared" si="90"/>
        <v>Medium</v>
      </c>
      <c r="F983" s="4">
        <f t="shared" si="91"/>
        <v>1.5333333333333334</v>
      </c>
      <c r="G983" s="8" t="s">
        <v>7406</v>
      </c>
      <c r="H983" t="s">
        <v>105</v>
      </c>
      <c r="I983" t="s">
        <v>10890</v>
      </c>
      <c r="J983">
        <v>4.4000000000000004</v>
      </c>
      <c r="K983" t="str">
        <f t="shared" si="92"/>
        <v>Poor</v>
      </c>
      <c r="L983" s="10">
        <v>60406</v>
      </c>
      <c r="M983" s="10">
        <v>11000000</v>
      </c>
      <c r="N983" s="10">
        <v>17077882</v>
      </c>
      <c r="O983" s="6">
        <f t="shared" si="93"/>
        <v>6077882</v>
      </c>
      <c r="P983" s="10" t="str" cm="1">
        <f t="array" ref="P983">_xlfn.IFS(O983&lt;=0,"Flop",O983&lt;10000000,"Hit",O983&lt;=100000000,"Superhit",O983&gt;100000000,"Blockbuster")</f>
        <v>Hit</v>
      </c>
      <c r="Q983" t="s">
        <v>3315</v>
      </c>
      <c r="R983">
        <v>24</v>
      </c>
      <c r="S983" t="str">
        <f t="shared" si="94"/>
        <v xml:space="preserve">July </v>
      </c>
      <c r="T983" s="12" t="str">
        <f t="shared" si="95"/>
        <v xml:space="preserve"> 2001</v>
      </c>
      <c r="U983" s="8" t="str" cm="1">
        <f t="array" ref="U983">_xlfn.IFS(Q983&lt;1970,"Old is Gold",Q983&lt;=1980,"80's Movies",Q983&lt;=2000,"90's Movies",Q983&lt;=2020,"Mid Rang",Q983&gt;2020,"Latest")</f>
        <v>Latest</v>
      </c>
      <c r="V983" t="s">
        <v>3316</v>
      </c>
    </row>
    <row r="984" spans="1:22" x14ac:dyDescent="0.3">
      <c r="A984" t="s">
        <v>3317</v>
      </c>
      <c r="B984" t="s">
        <v>3318</v>
      </c>
      <c r="C984" t="s">
        <v>3319</v>
      </c>
      <c r="D984" s="6">
        <v>122</v>
      </c>
      <c r="E984" s="6" t="str">
        <f t="shared" si="90"/>
        <v>Long</v>
      </c>
      <c r="F984" s="4">
        <f t="shared" si="91"/>
        <v>2.0333333333333332</v>
      </c>
      <c r="G984" s="8" t="s">
        <v>172</v>
      </c>
      <c r="H984" t="s">
        <v>10886</v>
      </c>
      <c r="I984" t="s">
        <v>10899</v>
      </c>
      <c r="J984">
        <v>8.3000000000000007</v>
      </c>
      <c r="K984" t="str">
        <f t="shared" si="92"/>
        <v>Excellent</v>
      </c>
      <c r="L984" s="10">
        <v>781609</v>
      </c>
      <c r="M984" s="10">
        <v>10000000</v>
      </c>
      <c r="N984" s="10">
        <v>174276724</v>
      </c>
      <c r="O984" s="6">
        <f t="shared" si="93"/>
        <v>164276724</v>
      </c>
      <c r="P984" s="10" t="str" cm="1">
        <f t="array" ref="P984">_xlfn.IFS(O984&lt;=0,"Flop",O984&lt;10000000,"Hit",O984&lt;=100000000,"Superhit",O984&gt;100000000,"Blockbuster")</f>
        <v>Blockbuster</v>
      </c>
      <c r="Q984" t="s">
        <v>3320</v>
      </c>
      <c r="R984">
        <v>25</v>
      </c>
      <c r="S984" t="str">
        <f t="shared" si="94"/>
        <v xml:space="preserve">April </v>
      </c>
      <c r="T984" s="12" t="str">
        <f t="shared" si="95"/>
        <v xml:space="preserve"> 2001</v>
      </c>
      <c r="U984" s="8" t="str" cm="1">
        <f t="array" ref="U984">_xlfn.IFS(Q984&lt;1970,"Old is Gold",Q984&lt;=1980,"80's Movies",Q984&lt;=2000,"90's Movies",Q984&lt;=2020,"Mid Rang",Q984&gt;2020,"Latest")</f>
        <v>Latest</v>
      </c>
      <c r="V984" t="s">
        <v>2240</v>
      </c>
    </row>
    <row r="985" spans="1:22" x14ac:dyDescent="0.3">
      <c r="A985" t="s">
        <v>3321</v>
      </c>
      <c r="B985" t="s">
        <v>3322</v>
      </c>
      <c r="C985" t="s">
        <v>3322</v>
      </c>
      <c r="D985" s="6">
        <v>84</v>
      </c>
      <c r="E985" s="6" t="str">
        <f t="shared" si="90"/>
        <v>Short</v>
      </c>
      <c r="F985" s="4">
        <f t="shared" si="91"/>
        <v>1.4</v>
      </c>
      <c r="G985" s="8" t="s">
        <v>10891</v>
      </c>
      <c r="H985" t="s">
        <v>190</v>
      </c>
      <c r="I985" t="s">
        <v>10895</v>
      </c>
      <c r="J985">
        <v>6.5</v>
      </c>
      <c r="K985" t="str">
        <f t="shared" si="92"/>
        <v>Average</v>
      </c>
      <c r="L985" s="10">
        <v>79426</v>
      </c>
      <c r="M985" s="10">
        <v>8600000</v>
      </c>
      <c r="N985" s="10">
        <v>32730062</v>
      </c>
      <c r="O985" s="6">
        <f t="shared" si="93"/>
        <v>24130062</v>
      </c>
      <c r="P985" s="10" t="str" cm="1">
        <f t="array" ref="P985">_xlfn.IFS(O985&lt;=0,"Flop",O985&lt;10000000,"Hit",O985&lt;=100000000,"Superhit",O985&gt;100000000,"Blockbuster")</f>
        <v>Superhit</v>
      </c>
      <c r="Q985" t="s">
        <v>3323</v>
      </c>
      <c r="R985">
        <v>14</v>
      </c>
      <c r="S985" t="str">
        <f t="shared" si="94"/>
        <v xml:space="preserve">November </v>
      </c>
      <c r="T985" s="12" t="str">
        <f t="shared" si="95"/>
        <v xml:space="preserve"> 2007</v>
      </c>
      <c r="U985" s="8" t="str" cm="1">
        <f t="array" ref="U985">_xlfn.IFS(Q985&lt;1970,"Old is Gold",Q985&lt;=1980,"80's Movies",Q985&lt;=2000,"90's Movies",Q985&lt;=2020,"Mid Rang",Q985&gt;2020,"Latest")</f>
        <v>Latest</v>
      </c>
      <c r="V985" t="s">
        <v>3324</v>
      </c>
    </row>
    <row r="986" spans="1:22" x14ac:dyDescent="0.3">
      <c r="A986" t="s">
        <v>3325</v>
      </c>
      <c r="B986" t="s">
        <v>3326</v>
      </c>
      <c r="C986" t="s">
        <v>3326</v>
      </c>
      <c r="D986" s="6">
        <v>108</v>
      </c>
      <c r="E986" s="6" t="str">
        <f t="shared" si="90"/>
        <v>Medium</v>
      </c>
      <c r="F986" s="4">
        <f t="shared" si="91"/>
        <v>1.8</v>
      </c>
      <c r="G986" s="8" t="s">
        <v>172</v>
      </c>
      <c r="H986" t="s">
        <v>10886</v>
      </c>
      <c r="I986" t="s">
        <v>10899</v>
      </c>
      <c r="J986">
        <v>7</v>
      </c>
      <c r="K986" t="str">
        <f t="shared" si="92"/>
        <v>Good</v>
      </c>
      <c r="L986" s="10">
        <v>348738</v>
      </c>
      <c r="M986" s="10">
        <v>55000000</v>
      </c>
      <c r="N986" s="10">
        <v>330444045</v>
      </c>
      <c r="O986" s="6">
        <f t="shared" si="93"/>
        <v>275444045</v>
      </c>
      <c r="P986" s="10" t="str" cm="1">
        <f t="array" ref="P986">_xlfn.IFS(O986&lt;=0,"Flop",O986&lt;10000000,"Hit",O986&lt;=100000000,"Superhit",O986&gt;100000000,"Blockbuster")</f>
        <v>Blockbuster</v>
      </c>
      <c r="Q986" t="s">
        <v>3327</v>
      </c>
      <c r="R986">
        <v>6</v>
      </c>
      <c r="S986" t="str">
        <f t="shared" si="94"/>
        <v xml:space="preserve">October </v>
      </c>
      <c r="T986" s="12" t="str">
        <f t="shared" si="95"/>
        <v xml:space="preserve"> 2000</v>
      </c>
      <c r="U986" s="8" t="str" cm="1">
        <f t="array" ref="U986">_xlfn.IFS(Q986&lt;1970,"Old is Gold",Q986&lt;=1980,"80's Movies",Q986&lt;=2000,"90's Movies",Q986&lt;=2020,"Mid Rang",Q986&gt;2020,"Latest")</f>
        <v>Latest</v>
      </c>
      <c r="V986" t="s">
        <v>2254</v>
      </c>
    </row>
    <row r="987" spans="1:22" x14ac:dyDescent="0.3">
      <c r="A987" t="s">
        <v>3328</v>
      </c>
      <c r="B987" t="s">
        <v>3329</v>
      </c>
      <c r="C987" t="s">
        <v>3329</v>
      </c>
      <c r="D987" s="6">
        <v>109</v>
      </c>
      <c r="E987" s="6" t="str">
        <f t="shared" si="90"/>
        <v>Medium</v>
      </c>
      <c r="F987" s="4">
        <f t="shared" si="91"/>
        <v>1.8166666666666667</v>
      </c>
      <c r="G987" s="8" t="s">
        <v>7406</v>
      </c>
      <c r="H987" t="s">
        <v>172</v>
      </c>
      <c r="I987" t="s">
        <v>10891</v>
      </c>
      <c r="J987">
        <v>6.3</v>
      </c>
      <c r="K987" t="str">
        <f t="shared" si="92"/>
        <v>Average</v>
      </c>
      <c r="L987" s="10">
        <v>224537</v>
      </c>
      <c r="M987" s="10">
        <v>45000000</v>
      </c>
      <c r="N987" s="10">
        <v>212742720</v>
      </c>
      <c r="O987" s="6">
        <f t="shared" si="93"/>
        <v>167742720</v>
      </c>
      <c r="P987" s="10" t="str" cm="1">
        <f t="array" ref="P987">_xlfn.IFS(O987&lt;=0,"Flop",O987&lt;10000000,"Hit",O987&lt;=100000000,"Superhit",O987&gt;100000000,"Blockbuster")</f>
        <v>Blockbuster</v>
      </c>
      <c r="Q987" t="s">
        <v>3330</v>
      </c>
      <c r="R987">
        <v>14</v>
      </c>
      <c r="S987" t="str">
        <f t="shared" si="94"/>
        <v xml:space="preserve">December </v>
      </c>
      <c r="T987" s="12" t="str">
        <f t="shared" si="95"/>
        <v xml:space="preserve"> 2000</v>
      </c>
      <c r="U987" s="8" t="str" cm="1">
        <f t="array" ref="U987">_xlfn.IFS(Q987&lt;1970,"Old is Gold",Q987&lt;=1980,"80's Movies",Q987&lt;=2000,"90's Movies",Q987&lt;=2020,"Mid Rang",Q987&gt;2020,"Latest")</f>
        <v>Latest</v>
      </c>
      <c r="V987" t="s">
        <v>1818</v>
      </c>
    </row>
    <row r="988" spans="1:22" x14ac:dyDescent="0.3">
      <c r="A988" t="s">
        <v>3331</v>
      </c>
      <c r="B988">
        <v>2046</v>
      </c>
      <c r="C988">
        <v>2046</v>
      </c>
      <c r="D988" s="6">
        <v>129</v>
      </c>
      <c r="E988" s="6" t="str">
        <f t="shared" si="90"/>
        <v>Long</v>
      </c>
      <c r="F988" s="4">
        <f t="shared" si="91"/>
        <v>2.15</v>
      </c>
      <c r="G988" s="8" t="s">
        <v>190</v>
      </c>
      <c r="H988" t="s">
        <v>10886</v>
      </c>
      <c r="I988" t="s">
        <v>10890</v>
      </c>
      <c r="J988">
        <v>7.4</v>
      </c>
      <c r="K988" t="str">
        <f t="shared" si="92"/>
        <v>Good</v>
      </c>
      <c r="L988" s="10">
        <v>60667</v>
      </c>
      <c r="M988" s="10">
        <v>12000000</v>
      </c>
      <c r="N988" s="10">
        <v>20205757</v>
      </c>
      <c r="O988" s="6">
        <f t="shared" si="93"/>
        <v>8205757</v>
      </c>
      <c r="P988" s="10" t="str" cm="1">
        <f t="array" ref="P988">_xlfn.IFS(O988&lt;=0,"Flop",O988&lt;10000000,"Hit",O988&lt;=100000000,"Superhit",O988&gt;100000000,"Blockbuster")</f>
        <v>Hit</v>
      </c>
      <c r="Q988" t="s">
        <v>3332</v>
      </c>
      <c r="R988">
        <v>20</v>
      </c>
      <c r="S988" t="str">
        <f t="shared" si="94"/>
        <v xml:space="preserve">May </v>
      </c>
      <c r="T988" s="12" t="str">
        <f t="shared" si="95"/>
        <v xml:space="preserve"> 2004</v>
      </c>
      <c r="U988" s="8" t="str" cm="1">
        <f t="array" ref="U988">_xlfn.IFS(Q988&lt;1970,"Old is Gold",Q988&lt;=1980,"80's Movies",Q988&lt;=2000,"90's Movies",Q988&lt;=2020,"Mid Rang",Q988&gt;2020,"Latest")</f>
        <v>Latest</v>
      </c>
      <c r="V988" t="s">
        <v>3333</v>
      </c>
    </row>
    <row r="989" spans="1:22" x14ac:dyDescent="0.3">
      <c r="A989" t="s">
        <v>3334</v>
      </c>
      <c r="B989" t="s">
        <v>3335</v>
      </c>
      <c r="C989" t="s">
        <v>3335</v>
      </c>
      <c r="D989" s="6">
        <v>146</v>
      </c>
      <c r="E989" s="6" t="str">
        <f t="shared" si="90"/>
        <v>Long</v>
      </c>
      <c r="F989" s="4">
        <f t="shared" si="91"/>
        <v>2.4333333333333331</v>
      </c>
      <c r="G989" s="8" t="s">
        <v>190</v>
      </c>
      <c r="H989" t="s">
        <v>10890</v>
      </c>
      <c r="I989" t="s">
        <v>10899</v>
      </c>
      <c r="J989">
        <v>7.2</v>
      </c>
      <c r="K989" t="str">
        <f t="shared" si="92"/>
        <v>Good</v>
      </c>
      <c r="L989" s="10">
        <v>318645</v>
      </c>
      <c r="M989" s="10">
        <v>100000000</v>
      </c>
      <c r="N989" s="10">
        <v>235926552</v>
      </c>
      <c r="O989" s="6">
        <f t="shared" si="93"/>
        <v>135926552</v>
      </c>
      <c r="P989" s="10" t="str" cm="1">
        <f t="array" ref="P989">_xlfn.IFS(O989&lt;=0,"Flop",O989&lt;10000000,"Hit",O989&lt;=100000000,"Superhit",O989&gt;100000000,"Blockbuster")</f>
        <v>Blockbuster</v>
      </c>
      <c r="Q989" t="s">
        <v>3336</v>
      </c>
      <c r="R989">
        <v>26</v>
      </c>
      <c r="S989" t="str">
        <f t="shared" si="94"/>
        <v xml:space="preserve">June </v>
      </c>
      <c r="T989" s="12" t="str">
        <f t="shared" si="95"/>
        <v xml:space="preserve"> 2001</v>
      </c>
      <c r="U989" s="8" t="str" cm="1">
        <f t="array" ref="U989">_xlfn.IFS(Q989&lt;1970,"Old is Gold",Q989&lt;=1980,"80's Movies",Q989&lt;=2000,"90's Movies",Q989&lt;=2020,"Mid Rang",Q989&gt;2020,"Latest")</f>
        <v>Latest</v>
      </c>
      <c r="V989" t="s">
        <v>183</v>
      </c>
    </row>
    <row r="990" spans="1:22" x14ac:dyDescent="0.3">
      <c r="A990" t="s">
        <v>3337</v>
      </c>
      <c r="B990" t="s">
        <v>3338</v>
      </c>
      <c r="C990" t="s">
        <v>3338</v>
      </c>
      <c r="D990" s="6">
        <v>131</v>
      </c>
      <c r="E990" s="6" t="str">
        <f t="shared" si="90"/>
        <v>Long</v>
      </c>
      <c r="F990" s="4">
        <f t="shared" si="91"/>
        <v>2.1833333333333331</v>
      </c>
      <c r="G990" s="8" t="s">
        <v>10891</v>
      </c>
      <c r="H990" t="s">
        <v>190</v>
      </c>
      <c r="I990" t="s">
        <v>5170</v>
      </c>
      <c r="J990">
        <v>6.8</v>
      </c>
      <c r="K990" t="str">
        <f t="shared" si="92"/>
        <v>Average</v>
      </c>
      <c r="L990" s="10">
        <v>287505</v>
      </c>
      <c r="M990" s="10">
        <v>87000000</v>
      </c>
      <c r="N990" s="10">
        <v>351692268</v>
      </c>
      <c r="O990" s="6">
        <f t="shared" si="93"/>
        <v>264692268</v>
      </c>
      <c r="P990" s="10" t="str" cm="1">
        <f t="array" ref="P990">_xlfn.IFS(O990&lt;=0,"Flop",O990&lt;10000000,"Hit",O990&lt;=100000000,"Superhit",O990&gt;100000000,"Blockbuster")</f>
        <v>Blockbuster</v>
      </c>
      <c r="Q990" t="s">
        <v>3339</v>
      </c>
      <c r="R990">
        <v>9</v>
      </c>
      <c r="S990" t="str">
        <f t="shared" si="94"/>
        <v xml:space="preserve">February </v>
      </c>
      <c r="T990" s="12" t="str">
        <f t="shared" si="95"/>
        <v xml:space="preserve"> 2001</v>
      </c>
      <c r="U990" s="8" t="str" cm="1">
        <f t="array" ref="U990">_xlfn.IFS(Q990&lt;1970,"Old is Gold",Q990&lt;=1980,"80's Movies",Q990&lt;=2000,"90's Movies",Q990&lt;=2020,"Mid Rang",Q990&gt;2020,"Latest")</f>
        <v>Latest</v>
      </c>
      <c r="V990" t="s">
        <v>312</v>
      </c>
    </row>
    <row r="991" spans="1:22" x14ac:dyDescent="0.3">
      <c r="A991" t="s">
        <v>3340</v>
      </c>
      <c r="B991" t="s">
        <v>3341</v>
      </c>
      <c r="C991" t="s">
        <v>3341</v>
      </c>
      <c r="D991" s="6">
        <v>183</v>
      </c>
      <c r="E991" s="6" t="str">
        <f t="shared" si="90"/>
        <v>Long</v>
      </c>
      <c r="F991" s="4">
        <f t="shared" si="91"/>
        <v>3.05</v>
      </c>
      <c r="G991" s="8" t="s">
        <v>7406</v>
      </c>
      <c r="H991" t="s">
        <v>190</v>
      </c>
      <c r="I991" t="s">
        <v>10896</v>
      </c>
      <c r="J991">
        <v>6.2</v>
      </c>
      <c r="K991" t="str">
        <f t="shared" si="92"/>
        <v>Average</v>
      </c>
      <c r="L991" s="10">
        <v>346541</v>
      </c>
      <c r="M991" s="10">
        <v>140000000</v>
      </c>
      <c r="N991" s="10">
        <v>449220945</v>
      </c>
      <c r="O991" s="6">
        <f t="shared" si="93"/>
        <v>309220945</v>
      </c>
      <c r="P991" s="10" t="str" cm="1">
        <f t="array" ref="P991">_xlfn.IFS(O991&lt;=0,"Flop",O991&lt;10000000,"Hit",O991&lt;=100000000,"Superhit",O991&gt;100000000,"Blockbuster")</f>
        <v>Blockbuster</v>
      </c>
      <c r="Q991" t="s">
        <v>3342</v>
      </c>
      <c r="R991">
        <v>21</v>
      </c>
      <c r="S991" t="str">
        <f t="shared" si="94"/>
        <v xml:space="preserve">May </v>
      </c>
      <c r="T991" s="12" t="str">
        <f t="shared" si="95"/>
        <v xml:space="preserve"> 2001</v>
      </c>
      <c r="U991" s="8" t="str" cm="1">
        <f t="array" ref="U991">_xlfn.IFS(Q991&lt;1970,"Old is Gold",Q991&lt;=1980,"80's Movies",Q991&lt;=2000,"90's Movies",Q991&lt;=2020,"Mid Rang",Q991&gt;2020,"Latest")</f>
        <v>Latest</v>
      </c>
      <c r="V991" t="s">
        <v>1884</v>
      </c>
    </row>
    <row r="992" spans="1:22" x14ac:dyDescent="0.3">
      <c r="A992" t="s">
        <v>3343</v>
      </c>
      <c r="B992" t="s">
        <v>3344</v>
      </c>
      <c r="C992" t="s">
        <v>3344</v>
      </c>
      <c r="D992" s="6">
        <v>93</v>
      </c>
      <c r="E992" s="6" t="str">
        <f t="shared" si="90"/>
        <v>Medium</v>
      </c>
      <c r="F992" s="4">
        <f t="shared" si="91"/>
        <v>1.55</v>
      </c>
      <c r="G992" s="8" t="s">
        <v>172</v>
      </c>
      <c r="H992" t="s">
        <v>10899</v>
      </c>
      <c r="I992" t="s">
        <v>10899</v>
      </c>
      <c r="J992">
        <v>6.5</v>
      </c>
      <c r="K992" t="str">
        <f t="shared" si="92"/>
        <v>Average</v>
      </c>
      <c r="L992" s="10">
        <v>175502</v>
      </c>
      <c r="M992" s="10">
        <v>16000000</v>
      </c>
      <c r="N992" s="10">
        <v>119754278</v>
      </c>
      <c r="O992" s="6">
        <f t="shared" si="93"/>
        <v>103754278</v>
      </c>
      <c r="P992" s="10" t="str" cm="1">
        <f t="array" ref="P992">_xlfn.IFS(O992&lt;=0,"Flop",O992&lt;10000000,"Hit",O992&lt;=100000000,"Superhit",O992&gt;100000000,"Blockbuster")</f>
        <v>Blockbuster</v>
      </c>
      <c r="Q992" t="s">
        <v>3345</v>
      </c>
      <c r="R992">
        <v>11</v>
      </c>
      <c r="S992" t="str">
        <f t="shared" si="94"/>
        <v xml:space="preserve">May </v>
      </c>
      <c r="T992" s="12" t="str">
        <f t="shared" si="95"/>
        <v xml:space="preserve"> 2000</v>
      </c>
      <c r="U992" s="8" t="str" cm="1">
        <f t="array" ref="U992">_xlfn.IFS(Q992&lt;1970,"Old is Gold",Q992&lt;=1980,"80's Movies",Q992&lt;=2000,"90's Movies",Q992&lt;=2020,"Mid Rang",Q992&gt;2020,"Latest")</f>
        <v>Latest</v>
      </c>
      <c r="V992" t="s">
        <v>3346</v>
      </c>
    </row>
    <row r="993" spans="1:22" x14ac:dyDescent="0.3">
      <c r="A993" t="s">
        <v>3347</v>
      </c>
      <c r="B993" t="s">
        <v>3348</v>
      </c>
      <c r="C993" t="s">
        <v>3348</v>
      </c>
      <c r="D993" s="6">
        <v>131</v>
      </c>
      <c r="E993" s="6" t="str">
        <f t="shared" si="90"/>
        <v>Long</v>
      </c>
      <c r="F993" s="4">
        <f t="shared" si="91"/>
        <v>2.1833333333333331</v>
      </c>
      <c r="G993" s="8" t="s">
        <v>7406</v>
      </c>
      <c r="H993" t="s">
        <v>190</v>
      </c>
      <c r="I993" t="s">
        <v>5878</v>
      </c>
      <c r="J993">
        <v>7.5</v>
      </c>
      <c r="K993" t="str">
        <f t="shared" si="92"/>
        <v>Good</v>
      </c>
      <c r="L993" s="10">
        <v>273308</v>
      </c>
      <c r="M993" s="10">
        <v>68000000</v>
      </c>
      <c r="N993" s="10">
        <v>96976270</v>
      </c>
      <c r="O993" s="6">
        <f t="shared" si="93"/>
        <v>28976270</v>
      </c>
      <c r="P993" s="10" t="str" cm="1">
        <f t="array" ref="P993">_xlfn.IFS(O993&lt;=0,"Flop",O993&lt;10000000,"Hit",O993&lt;=100000000,"Superhit",O993&gt;100000000,"Blockbuster")</f>
        <v>Superhit</v>
      </c>
      <c r="Q993" t="s">
        <v>3349</v>
      </c>
      <c r="R993">
        <v>7</v>
      </c>
      <c r="S993" t="str">
        <f t="shared" si="94"/>
        <v xml:space="preserve">February </v>
      </c>
      <c r="T993" s="12" t="str">
        <f t="shared" si="95"/>
        <v xml:space="preserve"> 2001</v>
      </c>
      <c r="U993" s="8" t="str" cm="1">
        <f t="array" ref="U993">_xlfn.IFS(Q993&lt;1970,"Old is Gold",Q993&lt;=1980,"80's Movies",Q993&lt;=2000,"90's Movies",Q993&lt;=2020,"Mid Rang",Q993&gt;2020,"Latest")</f>
        <v>Latest</v>
      </c>
      <c r="V993" t="s">
        <v>2447</v>
      </c>
    </row>
    <row r="994" spans="1:22" x14ac:dyDescent="0.3">
      <c r="A994" t="s">
        <v>3350</v>
      </c>
      <c r="B994" t="s">
        <v>3351</v>
      </c>
      <c r="C994" t="s">
        <v>3351</v>
      </c>
      <c r="D994" s="6">
        <v>123</v>
      </c>
      <c r="E994" s="6" t="str">
        <f t="shared" si="90"/>
        <v>Long</v>
      </c>
      <c r="F994" s="4">
        <f t="shared" si="91"/>
        <v>2.0499999999999998</v>
      </c>
      <c r="G994" s="8" t="s">
        <v>7406</v>
      </c>
      <c r="H994" t="s">
        <v>10895</v>
      </c>
      <c r="I994" t="s">
        <v>10890</v>
      </c>
      <c r="J994">
        <v>5.9</v>
      </c>
      <c r="K994" t="str">
        <f t="shared" si="92"/>
        <v>Poor</v>
      </c>
      <c r="L994" s="10">
        <v>126471</v>
      </c>
      <c r="M994" s="10">
        <v>82000000</v>
      </c>
      <c r="N994" s="10">
        <v>96085477</v>
      </c>
      <c r="O994" s="6">
        <f t="shared" si="93"/>
        <v>14085477</v>
      </c>
      <c r="P994" s="10" t="str" cm="1">
        <f t="array" ref="P994">_xlfn.IFS(O994&lt;=0,"Flop",O994&lt;10000000,"Hit",O994&lt;=100000000,"Superhit",O994&gt;100000000,"Blockbuster")</f>
        <v>Superhit</v>
      </c>
      <c r="Q994" t="s">
        <v>3352</v>
      </c>
      <c r="R994">
        <v>28</v>
      </c>
      <c r="S994" t="str">
        <f t="shared" si="94"/>
        <v xml:space="preserve">October </v>
      </c>
      <c r="T994" s="12" t="str">
        <f t="shared" si="95"/>
        <v xml:space="preserve"> 2000</v>
      </c>
      <c r="U994" s="8" t="str" cm="1">
        <f t="array" ref="U994">_xlfn.IFS(Q994&lt;1970,"Old is Gold",Q994&lt;=1980,"80's Movies",Q994&lt;=2000,"90's Movies",Q994&lt;=2020,"Mid Rang",Q994&gt;2020,"Latest")</f>
        <v>Latest</v>
      </c>
      <c r="V994" t="s">
        <v>1218</v>
      </c>
    </row>
    <row r="995" spans="1:22" x14ac:dyDescent="0.3">
      <c r="A995" t="s">
        <v>3353</v>
      </c>
      <c r="B995" t="s">
        <v>3354</v>
      </c>
      <c r="C995" t="s">
        <v>3354</v>
      </c>
      <c r="D995" s="6">
        <v>167</v>
      </c>
      <c r="E995" s="6" t="str">
        <f t="shared" si="90"/>
        <v>Long</v>
      </c>
      <c r="F995" s="4">
        <f t="shared" si="91"/>
        <v>2.7833333333333332</v>
      </c>
      <c r="G995" s="8" t="s">
        <v>10891</v>
      </c>
      <c r="H995" t="s">
        <v>190</v>
      </c>
      <c r="I995" t="s">
        <v>10899</v>
      </c>
      <c r="J995">
        <v>7.5</v>
      </c>
      <c r="K995" t="str">
        <f t="shared" si="92"/>
        <v>Good</v>
      </c>
      <c r="L995" s="10">
        <v>463841</v>
      </c>
      <c r="M995" s="10">
        <v>100000000</v>
      </c>
      <c r="N995" s="10">
        <v>193772504</v>
      </c>
      <c r="O995" s="6">
        <f t="shared" si="93"/>
        <v>93772504</v>
      </c>
      <c r="P995" s="10" t="str" cm="1">
        <f t="array" ref="P995">_xlfn.IFS(O995&lt;=0,"Flop",O995&lt;10000000,"Hit",O995&lt;=100000000,"Superhit",O995&gt;100000000,"Blockbuster")</f>
        <v>Superhit</v>
      </c>
      <c r="Q995" t="s">
        <v>3355</v>
      </c>
      <c r="R995">
        <v>9</v>
      </c>
      <c r="S995" t="str">
        <f t="shared" si="94"/>
        <v xml:space="preserve">December </v>
      </c>
      <c r="T995" s="12" t="str">
        <f t="shared" si="95"/>
        <v xml:space="preserve"> 2002</v>
      </c>
      <c r="U995" s="8" t="str" cm="1">
        <f t="array" ref="U995">_xlfn.IFS(Q995&lt;1970,"Old is Gold",Q995&lt;=1980,"80's Movies",Q995&lt;=2000,"90's Movies",Q995&lt;=2020,"Mid Rang",Q995&gt;2020,"Latest")</f>
        <v>Latest</v>
      </c>
      <c r="V995" t="s">
        <v>113</v>
      </c>
    </row>
    <row r="996" spans="1:22" x14ac:dyDescent="0.3">
      <c r="A996" t="s">
        <v>3356</v>
      </c>
      <c r="B996" t="s">
        <v>3357</v>
      </c>
      <c r="C996" t="s">
        <v>3357</v>
      </c>
      <c r="D996" s="6">
        <v>106</v>
      </c>
      <c r="E996" s="6" t="str">
        <f t="shared" si="90"/>
        <v>Medium</v>
      </c>
      <c r="F996" s="4">
        <f t="shared" si="91"/>
        <v>1.7666666666666666</v>
      </c>
      <c r="G996" s="8" t="s">
        <v>190</v>
      </c>
      <c r="H996" t="s">
        <v>10895</v>
      </c>
      <c r="I996" t="s">
        <v>10890</v>
      </c>
      <c r="J996">
        <v>7.3</v>
      </c>
      <c r="K996" t="str">
        <f t="shared" si="92"/>
        <v>Good</v>
      </c>
      <c r="L996" s="10">
        <v>434233</v>
      </c>
      <c r="M996" s="10">
        <v>75000000</v>
      </c>
      <c r="N996" s="10">
        <v>248118121</v>
      </c>
      <c r="O996" s="6">
        <f t="shared" si="93"/>
        <v>173118121</v>
      </c>
      <c r="P996" s="10" t="str" cm="1">
        <f t="array" ref="P996">_xlfn.IFS(O996&lt;=0,"Flop",O996&lt;10000000,"Hit",O996&lt;=100000000,"Superhit",O996&gt;100000000,"Blockbuster")</f>
        <v>Blockbuster</v>
      </c>
      <c r="Q996" t="s">
        <v>3358</v>
      </c>
      <c r="R996">
        <v>14</v>
      </c>
      <c r="S996" t="str">
        <f t="shared" si="94"/>
        <v xml:space="preserve">November </v>
      </c>
      <c r="T996" s="12" t="str">
        <f t="shared" si="95"/>
        <v xml:space="preserve"> 2000</v>
      </c>
      <c r="U996" s="8" t="str" cm="1">
        <f t="array" ref="U996">_xlfn.IFS(Q996&lt;1970,"Old is Gold",Q996&lt;=1980,"80's Movies",Q996&lt;=2000,"90's Movies",Q996&lt;=2020,"Mid Rang",Q996&gt;2020,"Latest")</f>
        <v>Latest</v>
      </c>
      <c r="V996" t="s">
        <v>3083</v>
      </c>
    </row>
    <row r="997" spans="1:22" x14ac:dyDescent="0.3">
      <c r="A997" t="s">
        <v>3359</v>
      </c>
      <c r="B997" t="s">
        <v>3360</v>
      </c>
      <c r="C997" t="s">
        <v>3360</v>
      </c>
      <c r="D997" s="6">
        <v>90</v>
      </c>
      <c r="E997" s="6" t="str">
        <f t="shared" si="90"/>
        <v>Medium</v>
      </c>
      <c r="F997" s="4">
        <f t="shared" si="91"/>
        <v>1.5</v>
      </c>
      <c r="G997" s="8" t="s">
        <v>172</v>
      </c>
      <c r="H997" t="s">
        <v>10899</v>
      </c>
      <c r="I997" t="s">
        <v>10899</v>
      </c>
      <c r="J997">
        <v>7.4</v>
      </c>
      <c r="K997" t="str">
        <f t="shared" si="92"/>
        <v>Good</v>
      </c>
      <c r="L997" s="10">
        <v>65456</v>
      </c>
      <c r="M997" s="10">
        <v>10000000</v>
      </c>
      <c r="N997" s="10">
        <v>20789556</v>
      </c>
      <c r="O997" s="6">
        <f t="shared" si="93"/>
        <v>10789556</v>
      </c>
      <c r="P997" s="10" t="str" cm="1">
        <f t="array" ref="P997">_xlfn.IFS(O997&lt;=0,"Flop",O997&lt;10000000,"Hit",O997&lt;=100000000,"Superhit",O997&gt;100000000,"Blockbuster")</f>
        <v>Superhit</v>
      </c>
      <c r="Q997" t="s">
        <v>3163</v>
      </c>
      <c r="R997">
        <v>8</v>
      </c>
      <c r="S997" t="str">
        <f t="shared" si="94"/>
        <v xml:space="preserve">September </v>
      </c>
      <c r="T997" s="12" t="str">
        <f t="shared" si="95"/>
        <v xml:space="preserve"> 2000</v>
      </c>
      <c r="U997" s="8" t="str" cm="1">
        <f t="array" ref="U997">_xlfn.IFS(Q997&lt;1970,"Old is Gold",Q997&lt;=1980,"80's Movies",Q997&lt;=2000,"90's Movies",Q997&lt;=2020,"Mid Rang",Q997&gt;2020,"Latest")</f>
        <v>Latest</v>
      </c>
      <c r="V997" t="s">
        <v>3361</v>
      </c>
    </row>
    <row r="998" spans="1:22" x14ac:dyDescent="0.3">
      <c r="A998" t="s">
        <v>3362</v>
      </c>
      <c r="B998" t="s">
        <v>3363</v>
      </c>
      <c r="C998" t="s">
        <v>3363</v>
      </c>
      <c r="D998" s="6">
        <v>116</v>
      </c>
      <c r="E998" s="6" t="str">
        <f t="shared" si="90"/>
        <v>Medium</v>
      </c>
      <c r="F998" s="4">
        <f t="shared" si="91"/>
        <v>1.9333333333333333</v>
      </c>
      <c r="G998" s="8" t="s">
        <v>190</v>
      </c>
      <c r="H998" t="s">
        <v>10895</v>
      </c>
      <c r="I998" t="s">
        <v>10886</v>
      </c>
      <c r="J998">
        <v>6</v>
      </c>
      <c r="K998" t="str">
        <f t="shared" si="92"/>
        <v>Average</v>
      </c>
      <c r="L998" s="10">
        <v>58920</v>
      </c>
      <c r="M998" s="10">
        <v>42000000</v>
      </c>
      <c r="N998" s="10">
        <v>35402320</v>
      </c>
      <c r="O998" s="6">
        <f t="shared" si="93"/>
        <v>-6597680</v>
      </c>
      <c r="P998" s="10" t="str" cm="1">
        <f t="array" ref="P998">_xlfn.IFS(O998&lt;=0,"Flop",O998&lt;10000000,"Hit",O998&lt;=100000000,"Superhit",O998&gt;100000000,"Blockbuster")</f>
        <v>Flop</v>
      </c>
      <c r="Q998" t="s">
        <v>3364</v>
      </c>
      <c r="R998">
        <v>11</v>
      </c>
      <c r="S998" t="str">
        <f t="shared" si="94"/>
        <v xml:space="preserve">July </v>
      </c>
      <c r="T998" s="12" t="str">
        <f t="shared" si="95"/>
        <v xml:space="preserve"> 2001</v>
      </c>
      <c r="U998" s="8" t="str" cm="1">
        <f t="array" ref="U998">_xlfn.IFS(Q998&lt;1970,"Old is Gold",Q998&lt;=1980,"80's Movies",Q998&lt;=2000,"90's Movies",Q998&lt;=2020,"Mid Rang",Q998&gt;2020,"Latest")</f>
        <v>Latest</v>
      </c>
      <c r="V998" t="s">
        <v>3365</v>
      </c>
    </row>
    <row r="999" spans="1:22" x14ac:dyDescent="0.3">
      <c r="A999" t="s">
        <v>3366</v>
      </c>
      <c r="B999" t="s">
        <v>3367</v>
      </c>
      <c r="C999" t="s">
        <v>3367</v>
      </c>
      <c r="D999" s="6">
        <v>125</v>
      </c>
      <c r="E999" s="6" t="str">
        <f t="shared" si="90"/>
        <v>Long</v>
      </c>
      <c r="F999" s="4">
        <f t="shared" si="91"/>
        <v>2.0833333333333335</v>
      </c>
      <c r="G999" s="8" t="s">
        <v>172</v>
      </c>
      <c r="H999" t="s">
        <v>190</v>
      </c>
      <c r="I999" t="s">
        <v>10885</v>
      </c>
      <c r="J999">
        <v>6.8</v>
      </c>
      <c r="K999" t="str">
        <f t="shared" si="92"/>
        <v>Average</v>
      </c>
      <c r="L999" s="10">
        <v>115632</v>
      </c>
      <c r="M999" s="10">
        <v>60000000</v>
      </c>
      <c r="N999" s="10">
        <v>124745083</v>
      </c>
      <c r="O999" s="6">
        <f t="shared" si="93"/>
        <v>64745083</v>
      </c>
      <c r="P999" s="10" t="str" cm="1">
        <f t="array" ref="P999">_xlfn.IFS(O999&lt;=0,"Flop",O999&lt;10000000,"Hit",O999&lt;=100000000,"Superhit",O999&gt;100000000,"Blockbuster")</f>
        <v>Superhit</v>
      </c>
      <c r="Q999" t="s">
        <v>3368</v>
      </c>
      <c r="R999">
        <v>12</v>
      </c>
      <c r="S999" t="str">
        <f t="shared" si="94"/>
        <v xml:space="preserve">December </v>
      </c>
      <c r="T999" s="12" t="str">
        <f t="shared" si="95"/>
        <v xml:space="preserve"> 2000</v>
      </c>
      <c r="U999" s="8" t="str" cm="1">
        <f t="array" ref="U999">_xlfn.IFS(Q999&lt;1970,"Old is Gold",Q999&lt;=1980,"80's Movies",Q999&lt;=2000,"90's Movies",Q999&lt;=2020,"Mid Rang",Q999&gt;2020,"Latest")</f>
        <v>Latest</v>
      </c>
      <c r="V999" t="s">
        <v>2640</v>
      </c>
    </row>
    <row r="1000" spans="1:22" x14ac:dyDescent="0.3">
      <c r="A1000" t="s">
        <v>3369</v>
      </c>
      <c r="B1000" t="s">
        <v>3370</v>
      </c>
      <c r="C1000" t="s">
        <v>3370</v>
      </c>
      <c r="D1000" s="6">
        <v>112</v>
      </c>
      <c r="E1000" s="6" t="str">
        <f t="shared" si="90"/>
        <v>Medium</v>
      </c>
      <c r="F1000" s="4">
        <f t="shared" si="91"/>
        <v>1.8666666666666667</v>
      </c>
      <c r="G1000" s="8" t="s">
        <v>190</v>
      </c>
      <c r="H1000" t="s">
        <v>10885</v>
      </c>
      <c r="I1000" t="s">
        <v>105</v>
      </c>
      <c r="J1000">
        <v>6.7</v>
      </c>
      <c r="K1000" t="str">
        <f t="shared" si="92"/>
        <v>Average</v>
      </c>
      <c r="L1000" s="10">
        <v>73540</v>
      </c>
      <c r="M1000" s="10">
        <v>10000000</v>
      </c>
      <c r="N1000" s="10">
        <v>44567606</v>
      </c>
      <c r="O1000" s="6">
        <f t="shared" si="93"/>
        <v>34567606</v>
      </c>
      <c r="P1000" s="10" t="str" cm="1">
        <f t="array" ref="P1000">_xlfn.IFS(O1000&lt;=0,"Flop",O1000&lt;10000000,"Hit",O1000&lt;=100000000,"Superhit",O1000&gt;100000000,"Blockbuster")</f>
        <v>Superhit</v>
      </c>
      <c r="Q1000" t="s">
        <v>3371</v>
      </c>
      <c r="R1000">
        <v>18</v>
      </c>
      <c r="S1000" t="str">
        <f t="shared" si="94"/>
        <v xml:space="preserve">December </v>
      </c>
      <c r="T1000" s="12" t="str">
        <f t="shared" si="95"/>
        <v xml:space="preserve"> 2000</v>
      </c>
      <c r="U1000" s="8" t="str" cm="1">
        <f t="array" ref="U1000">_xlfn.IFS(Q1000&lt;1970,"Old is Gold",Q1000&lt;=1980,"80's Movies",Q1000&lt;=2000,"90's Movies",Q1000&lt;=2020,"Mid Rang",Q1000&gt;2020,"Latest")</f>
        <v>Latest</v>
      </c>
      <c r="V1000" t="s">
        <v>479</v>
      </c>
    </row>
    <row r="1001" spans="1:22" x14ac:dyDescent="0.3">
      <c r="A1001" t="s">
        <v>3372</v>
      </c>
      <c r="B1001" t="s">
        <v>3373</v>
      </c>
      <c r="C1001" t="s">
        <v>3373</v>
      </c>
      <c r="D1001" s="6">
        <v>123</v>
      </c>
      <c r="E1001" s="6" t="str">
        <f t="shared" si="90"/>
        <v>Long</v>
      </c>
      <c r="F1001" s="4">
        <f t="shared" si="91"/>
        <v>2.0499999999999998</v>
      </c>
      <c r="G1001" s="8" t="s">
        <v>172</v>
      </c>
      <c r="H1001" t="s">
        <v>10891</v>
      </c>
      <c r="I1001" t="s">
        <v>190</v>
      </c>
      <c r="J1001">
        <v>6.5</v>
      </c>
      <c r="K1001" t="str">
        <f t="shared" si="92"/>
        <v>Average</v>
      </c>
      <c r="L1001" s="10">
        <v>70200</v>
      </c>
      <c r="M1001" s="10">
        <v>75000000</v>
      </c>
      <c r="N1001" s="10">
        <v>67631903</v>
      </c>
      <c r="O1001" s="6">
        <f t="shared" si="93"/>
        <v>-7368097</v>
      </c>
      <c r="P1001" s="10" t="str" cm="1">
        <f t="array" ref="P1001">_xlfn.IFS(O1001&lt;=0,"Flop",O1001&lt;10000000,"Hit",O1001&lt;=100000000,"Superhit",O1001&gt;100000000,"Blockbuster")</f>
        <v>Flop</v>
      </c>
      <c r="Q1001" t="s">
        <v>3374</v>
      </c>
      <c r="R1001">
        <v>12</v>
      </c>
      <c r="S1001" t="str">
        <f t="shared" si="94"/>
        <v xml:space="preserve">October </v>
      </c>
      <c r="T1001" s="12" t="str">
        <f t="shared" si="95"/>
        <v xml:space="preserve"> 2001</v>
      </c>
      <c r="U1001" s="8" t="str" cm="1">
        <f t="array" ref="U1001">_xlfn.IFS(Q1001&lt;1970,"Old is Gold",Q1001&lt;=1980,"80's Movies",Q1001&lt;=2000,"90's Movies",Q1001&lt;=2020,"Mid Rang",Q1001&gt;2020,"Latest")</f>
        <v>Latest</v>
      </c>
      <c r="V1001" t="s">
        <v>647</v>
      </c>
    </row>
    <row r="1002" spans="1:22" x14ac:dyDescent="0.3">
      <c r="A1002" t="s">
        <v>3375</v>
      </c>
      <c r="B1002" t="s">
        <v>3376</v>
      </c>
      <c r="C1002" t="s">
        <v>3376</v>
      </c>
      <c r="D1002" s="6">
        <v>124</v>
      </c>
      <c r="E1002" s="6" t="str">
        <f t="shared" si="90"/>
        <v>Long</v>
      </c>
      <c r="F1002" s="4">
        <f t="shared" si="91"/>
        <v>2.0666666666666669</v>
      </c>
      <c r="G1002" s="8" t="s">
        <v>10889</v>
      </c>
      <c r="H1002" t="s">
        <v>10891</v>
      </c>
      <c r="I1002" t="s">
        <v>190</v>
      </c>
      <c r="J1002">
        <v>7.5</v>
      </c>
      <c r="K1002" t="str">
        <f t="shared" si="92"/>
        <v>Good</v>
      </c>
      <c r="L1002" s="10">
        <v>271106</v>
      </c>
      <c r="M1002" s="10">
        <v>53000000</v>
      </c>
      <c r="N1002" s="10">
        <v>83282296</v>
      </c>
      <c r="O1002" s="6">
        <f t="shared" si="93"/>
        <v>30282296</v>
      </c>
      <c r="P1002" s="10" t="str" cm="1">
        <f t="array" ref="P1002">_xlfn.IFS(O1002&lt;=0,"Flop",O1002&lt;10000000,"Hit",O1002&lt;=100000000,"Superhit",O1002&gt;100000000,"Blockbuster")</f>
        <v>Superhit</v>
      </c>
      <c r="Q1002" t="s">
        <v>3377</v>
      </c>
      <c r="R1002">
        <v>29</v>
      </c>
      <c r="S1002" t="str">
        <f t="shared" si="94"/>
        <v xml:space="preserve">March </v>
      </c>
      <c r="T1002" s="12" t="str">
        <f t="shared" si="95"/>
        <v xml:space="preserve"> 2001</v>
      </c>
      <c r="U1002" s="8" t="str" cm="1">
        <f t="array" ref="U1002">_xlfn.IFS(Q1002&lt;1970,"Old is Gold",Q1002&lt;=1980,"80's Movies",Q1002&lt;=2000,"90's Movies",Q1002&lt;=2020,"Mid Rang",Q1002&gt;2020,"Latest")</f>
        <v>Latest</v>
      </c>
      <c r="V1002" t="s">
        <v>2730</v>
      </c>
    </row>
    <row r="1003" spans="1:22" x14ac:dyDescent="0.3">
      <c r="A1003" t="s">
        <v>3378</v>
      </c>
      <c r="B1003" t="s">
        <v>3379</v>
      </c>
      <c r="C1003" t="s">
        <v>3379</v>
      </c>
      <c r="D1003" s="6">
        <v>123</v>
      </c>
      <c r="E1003" s="6" t="str">
        <f t="shared" si="90"/>
        <v>Long</v>
      </c>
      <c r="F1003" s="4">
        <f t="shared" si="91"/>
        <v>2.0499999999999998</v>
      </c>
      <c r="G1003" s="8" t="s">
        <v>190</v>
      </c>
      <c r="H1003" t="s">
        <v>10899</v>
      </c>
      <c r="I1003" t="s">
        <v>10899</v>
      </c>
      <c r="J1003">
        <v>7.2</v>
      </c>
      <c r="K1003" t="str">
        <f t="shared" si="92"/>
        <v>Good</v>
      </c>
      <c r="L1003" s="10">
        <v>122617</v>
      </c>
      <c r="M1003" s="10">
        <v>40000000</v>
      </c>
      <c r="N1003" s="10">
        <v>55707411</v>
      </c>
      <c r="O1003" s="6">
        <f t="shared" si="93"/>
        <v>15707411</v>
      </c>
      <c r="P1003" s="10" t="str" cm="1">
        <f t="array" ref="P1003">_xlfn.IFS(O1003&lt;=0,"Flop",O1003&lt;10000000,"Hit",O1003&lt;=100000000,"Superhit",O1003&gt;100000000,"Blockbuster")</f>
        <v>Superhit</v>
      </c>
      <c r="Q1003" t="s">
        <v>3380</v>
      </c>
      <c r="R1003">
        <v>12</v>
      </c>
      <c r="S1003" t="str">
        <f t="shared" si="94"/>
        <v xml:space="preserve">October </v>
      </c>
      <c r="T1003" s="12" t="str">
        <f t="shared" si="95"/>
        <v xml:space="preserve"> 2000</v>
      </c>
      <c r="U1003" s="8" t="str" cm="1">
        <f t="array" ref="U1003">_xlfn.IFS(Q1003&lt;1970,"Old is Gold",Q1003&lt;=1980,"80's Movies",Q1003&lt;=2000,"90's Movies",Q1003&lt;=2020,"Mid Rang",Q1003&gt;2020,"Latest")</f>
        <v>Latest</v>
      </c>
      <c r="V1003" t="s">
        <v>2433</v>
      </c>
    </row>
    <row r="1004" spans="1:22" x14ac:dyDescent="0.3">
      <c r="A1004" t="s">
        <v>3381</v>
      </c>
      <c r="B1004" t="s">
        <v>3382</v>
      </c>
      <c r="C1004" t="s">
        <v>3382</v>
      </c>
      <c r="D1004" s="6">
        <v>124</v>
      </c>
      <c r="E1004" s="6" t="str">
        <f t="shared" si="90"/>
        <v>Long</v>
      </c>
      <c r="F1004" s="4">
        <f t="shared" si="91"/>
        <v>2.0666666666666669</v>
      </c>
      <c r="G1004" s="8" t="s">
        <v>7406</v>
      </c>
      <c r="H1004" t="s">
        <v>10891</v>
      </c>
      <c r="I1004" t="s">
        <v>190</v>
      </c>
      <c r="J1004">
        <v>6.8</v>
      </c>
      <c r="K1004" t="str">
        <f t="shared" si="92"/>
        <v>Average</v>
      </c>
      <c r="L1004" s="10">
        <v>132417</v>
      </c>
      <c r="M1004" s="10">
        <v>68000000</v>
      </c>
      <c r="N1004" s="10">
        <v>113579918</v>
      </c>
      <c r="O1004" s="6">
        <f t="shared" si="93"/>
        <v>45579918</v>
      </c>
      <c r="P1004" s="10" t="str" cm="1">
        <f t="array" ref="P1004">_xlfn.IFS(O1004&lt;=0,"Flop",O1004&lt;10000000,"Hit",O1004&lt;=100000000,"Superhit",O1004&gt;100000000,"Blockbuster")</f>
        <v>Superhit</v>
      </c>
      <c r="Q1004" t="s">
        <v>3383</v>
      </c>
      <c r="R1004">
        <v>9</v>
      </c>
      <c r="S1004" t="str">
        <f t="shared" si="94"/>
        <v xml:space="preserve">July </v>
      </c>
      <c r="T1004" s="12" t="str">
        <f t="shared" si="95"/>
        <v xml:space="preserve"> 2001</v>
      </c>
      <c r="U1004" s="8" t="str" cm="1">
        <f t="array" ref="U1004">_xlfn.IFS(Q1004&lt;1970,"Old is Gold",Q1004&lt;=1980,"80's Movies",Q1004&lt;=2000,"90's Movies",Q1004&lt;=2020,"Mid Rang",Q1004&gt;2020,"Latest")</f>
        <v>Latest</v>
      </c>
      <c r="V1004" t="s">
        <v>863</v>
      </c>
    </row>
    <row r="1005" spans="1:22" x14ac:dyDescent="0.3">
      <c r="A1005" t="s">
        <v>3384</v>
      </c>
      <c r="B1005" t="s">
        <v>3385</v>
      </c>
      <c r="C1005" t="s">
        <v>3385</v>
      </c>
      <c r="D1005" s="6">
        <v>88</v>
      </c>
      <c r="E1005" s="6" t="str">
        <f t="shared" si="90"/>
        <v>Short</v>
      </c>
      <c r="F1005" s="4">
        <f t="shared" si="91"/>
        <v>1.4666666666666666</v>
      </c>
      <c r="G1005" s="8" t="s">
        <v>7406</v>
      </c>
      <c r="H1005" t="s">
        <v>10887</v>
      </c>
      <c r="I1005" t="s">
        <v>172</v>
      </c>
      <c r="J1005">
        <v>5.6</v>
      </c>
      <c r="K1005" t="str">
        <f t="shared" si="92"/>
        <v>Poor</v>
      </c>
      <c r="L1005" s="10">
        <v>124807</v>
      </c>
      <c r="M1005" s="10">
        <v>35000000</v>
      </c>
      <c r="N1005" s="10">
        <v>147934180</v>
      </c>
      <c r="O1005" s="6">
        <f t="shared" si="93"/>
        <v>112934180</v>
      </c>
      <c r="P1005" s="10" t="str" cm="1">
        <f t="array" ref="P1005">_xlfn.IFS(O1005&lt;=0,"Flop",O1005&lt;10000000,"Hit",O1005&lt;=100000000,"Superhit",O1005&gt;100000000,"Blockbuster")</f>
        <v>Blockbuster</v>
      </c>
      <c r="Q1005" t="s">
        <v>3386</v>
      </c>
      <c r="R1005">
        <v>18</v>
      </c>
      <c r="S1005" t="str">
        <f t="shared" si="94"/>
        <v xml:space="preserve">March </v>
      </c>
      <c r="T1005" s="12" t="str">
        <f t="shared" si="95"/>
        <v xml:space="preserve"> 2001</v>
      </c>
      <c r="U1005" s="8" t="str" cm="1">
        <f t="array" ref="U1005">_xlfn.IFS(Q1005&lt;1970,"Old is Gold",Q1005&lt;=1980,"80's Movies",Q1005&lt;=2000,"90's Movies",Q1005&lt;=2020,"Mid Rang",Q1005&gt;2020,"Latest")</f>
        <v>Latest</v>
      </c>
      <c r="V1005" t="s">
        <v>1509</v>
      </c>
    </row>
    <row r="1006" spans="1:22" x14ac:dyDescent="0.3">
      <c r="A1006" t="s">
        <v>3387</v>
      </c>
      <c r="B1006" t="s">
        <v>3388</v>
      </c>
      <c r="C1006" t="s">
        <v>3389</v>
      </c>
      <c r="D1006" s="6">
        <v>93</v>
      </c>
      <c r="E1006" s="6" t="str">
        <f t="shared" si="90"/>
        <v>Medium</v>
      </c>
      <c r="F1006" s="4">
        <f t="shared" si="91"/>
        <v>1.55</v>
      </c>
      <c r="G1006" s="8" t="s">
        <v>7406</v>
      </c>
      <c r="H1006" t="s">
        <v>172</v>
      </c>
      <c r="I1006" t="s">
        <v>10891</v>
      </c>
      <c r="J1006">
        <v>6.3</v>
      </c>
      <c r="K1006" t="str">
        <f t="shared" si="92"/>
        <v>Average</v>
      </c>
      <c r="L1006" s="10">
        <v>50543</v>
      </c>
      <c r="M1006" s="10">
        <v>27000000</v>
      </c>
      <c r="N1006" s="10">
        <v>12881605</v>
      </c>
      <c r="O1006" s="6">
        <f t="shared" si="93"/>
        <v>-14118395</v>
      </c>
      <c r="P1006" s="10" t="str" cm="1">
        <f t="array" ref="P1006">_xlfn.IFS(O1006&lt;=0,"Flop",O1006&lt;10000000,"Hit",O1006&lt;=100000000,"Superhit",O1006&gt;100000000,"Blockbuster")</f>
        <v>Flop</v>
      </c>
      <c r="Q1006" t="s">
        <v>3390</v>
      </c>
      <c r="R1006">
        <v>7</v>
      </c>
      <c r="S1006" t="str">
        <f t="shared" si="94"/>
        <v xml:space="preserve">December </v>
      </c>
      <c r="T1006" s="12" t="str">
        <f t="shared" si="95"/>
        <v xml:space="preserve"> 2001</v>
      </c>
      <c r="U1006" s="8" t="str" cm="1">
        <f t="array" ref="U1006">_xlfn.IFS(Q1006&lt;1970,"Old is Gold",Q1006&lt;=1980,"80's Movies",Q1006&lt;=2000,"90's Movies",Q1006&lt;=2020,"Mid Rang",Q1006&gt;2020,"Latest")</f>
        <v>Latest</v>
      </c>
      <c r="V1006" t="s">
        <v>2904</v>
      </c>
    </row>
    <row r="1007" spans="1:22" x14ac:dyDescent="0.3">
      <c r="A1007" t="s">
        <v>3391</v>
      </c>
      <c r="B1007" t="s">
        <v>3392</v>
      </c>
      <c r="C1007" t="s">
        <v>3392</v>
      </c>
      <c r="D1007" s="6">
        <v>98</v>
      </c>
      <c r="E1007" s="6" t="str">
        <f t="shared" si="90"/>
        <v>Medium</v>
      </c>
      <c r="F1007" s="4">
        <f t="shared" si="91"/>
        <v>1.6333333333333333</v>
      </c>
      <c r="G1007" s="8" t="s">
        <v>7406</v>
      </c>
      <c r="H1007" t="s">
        <v>105</v>
      </c>
      <c r="I1007" t="s">
        <v>10890</v>
      </c>
      <c r="J1007">
        <v>4.9000000000000004</v>
      </c>
      <c r="K1007" t="str">
        <f t="shared" si="92"/>
        <v>Poor</v>
      </c>
      <c r="L1007" s="10">
        <v>56918</v>
      </c>
      <c r="M1007" s="10">
        <v>28000000</v>
      </c>
      <c r="N1007" s="10">
        <v>14010832</v>
      </c>
      <c r="O1007" s="6">
        <f t="shared" si="93"/>
        <v>-13989168</v>
      </c>
      <c r="P1007" s="10" t="str" cm="1">
        <f t="array" ref="P1007">_xlfn.IFS(O1007&lt;=0,"Flop",O1007&lt;10000000,"Hit",O1007&lt;=100000000,"Superhit",O1007&gt;100000000,"Blockbuster")</f>
        <v>Flop</v>
      </c>
      <c r="Q1007" t="s">
        <v>3393</v>
      </c>
      <c r="R1007">
        <v>24</v>
      </c>
      <c r="S1007" t="str">
        <f t="shared" si="94"/>
        <v xml:space="preserve">August </v>
      </c>
      <c r="T1007" s="12" t="str">
        <f t="shared" si="95"/>
        <v xml:space="preserve"> 2001</v>
      </c>
      <c r="U1007" s="8" t="str" cm="1">
        <f t="array" ref="U1007">_xlfn.IFS(Q1007&lt;1970,"Old is Gold",Q1007&lt;=1980,"80's Movies",Q1007&lt;=2000,"90's Movies",Q1007&lt;=2020,"Mid Rang",Q1007&gt;2020,"Latest")</f>
        <v>Latest</v>
      </c>
      <c r="V1007" t="s">
        <v>208</v>
      </c>
    </row>
    <row r="1008" spans="1:22" x14ac:dyDescent="0.3">
      <c r="A1008" t="s">
        <v>3394</v>
      </c>
      <c r="B1008" t="s">
        <v>3395</v>
      </c>
      <c r="C1008" t="s">
        <v>3395</v>
      </c>
      <c r="D1008" s="6">
        <v>135</v>
      </c>
      <c r="E1008" s="6" t="str">
        <f t="shared" si="90"/>
        <v>Long</v>
      </c>
      <c r="F1008" s="4">
        <f t="shared" si="91"/>
        <v>2.25</v>
      </c>
      <c r="G1008" s="8" t="s">
        <v>7406</v>
      </c>
      <c r="H1008" t="s">
        <v>190</v>
      </c>
      <c r="I1008" t="s">
        <v>5170</v>
      </c>
      <c r="J1008">
        <v>6.3</v>
      </c>
      <c r="K1008" t="str">
        <f t="shared" si="92"/>
        <v>Average</v>
      </c>
      <c r="L1008" s="10">
        <v>58453</v>
      </c>
      <c r="M1008" s="10">
        <v>65000000</v>
      </c>
      <c r="N1008" s="10">
        <v>62761005</v>
      </c>
      <c r="O1008" s="6">
        <f t="shared" si="93"/>
        <v>-2238995</v>
      </c>
      <c r="P1008" s="10" t="str" cm="1">
        <f t="array" ref="P1008">_xlfn.IFS(O1008&lt;=0,"Flop",O1008&lt;10000000,"Hit",O1008&lt;=100000000,"Superhit",O1008&gt;100000000,"Blockbuster")</f>
        <v>Flop</v>
      </c>
      <c r="Q1008" t="s">
        <v>3396</v>
      </c>
      <c r="R1008">
        <v>4</v>
      </c>
      <c r="S1008" t="str">
        <f t="shared" si="94"/>
        <v xml:space="preserve">December </v>
      </c>
      <c r="T1008" s="12" t="str">
        <f t="shared" si="95"/>
        <v xml:space="preserve"> 2000</v>
      </c>
      <c r="U1008" s="8" t="str" cm="1">
        <f t="array" ref="U1008">_xlfn.IFS(Q1008&lt;1970,"Old is Gold",Q1008&lt;=1980,"80's Movies",Q1008&lt;=2000,"90's Movies",Q1008&lt;=2020,"Mid Rang",Q1008&gt;2020,"Latest")</f>
        <v>Latest</v>
      </c>
      <c r="V1008" t="s">
        <v>501</v>
      </c>
    </row>
    <row r="1009" spans="1:22" x14ac:dyDescent="0.3">
      <c r="A1009" t="s">
        <v>3397</v>
      </c>
      <c r="B1009" t="s">
        <v>3398</v>
      </c>
      <c r="C1009" t="s">
        <v>3399</v>
      </c>
      <c r="D1009" s="6">
        <v>106</v>
      </c>
      <c r="E1009" s="6" t="str">
        <f t="shared" si="90"/>
        <v>Medium</v>
      </c>
      <c r="F1009" s="4">
        <f t="shared" si="91"/>
        <v>1.7666666666666666</v>
      </c>
      <c r="G1009" s="8" t="s">
        <v>10891</v>
      </c>
      <c r="H1009" t="s">
        <v>10895</v>
      </c>
      <c r="I1009" t="s">
        <v>5170</v>
      </c>
      <c r="J1009">
        <v>6.9</v>
      </c>
      <c r="K1009" t="str">
        <f t="shared" si="92"/>
        <v>Average</v>
      </c>
      <c r="L1009" s="10">
        <v>64595</v>
      </c>
      <c r="M1009" s="10">
        <v>14000000</v>
      </c>
      <c r="N1009" s="10">
        <v>60103680</v>
      </c>
      <c r="O1009" s="6">
        <f t="shared" si="93"/>
        <v>46103680</v>
      </c>
      <c r="P1009" s="10" t="str" cm="1">
        <f t="array" ref="P1009">_xlfn.IFS(O1009&lt;=0,"Flop",O1009&lt;10000000,"Hit",O1009&lt;=100000000,"Superhit",O1009&gt;100000000,"Blockbuster")</f>
        <v>Superhit</v>
      </c>
      <c r="Q1009" t="s">
        <v>3400</v>
      </c>
      <c r="R1009">
        <v>27</v>
      </c>
      <c r="S1009" t="str">
        <f t="shared" si="94"/>
        <v xml:space="preserve">September </v>
      </c>
      <c r="T1009" s="12" t="str">
        <f t="shared" si="95"/>
        <v xml:space="preserve"> 2000</v>
      </c>
      <c r="U1009" s="8" t="str" cm="1">
        <f t="array" ref="U1009">_xlfn.IFS(Q1009&lt;1970,"Old is Gold",Q1009&lt;=1980,"80's Movies",Q1009&lt;=2000,"90's Movies",Q1009&lt;=2020,"Mid Rang",Q1009&gt;2020,"Latest")</f>
        <v>Latest</v>
      </c>
      <c r="V1009" t="s">
        <v>3401</v>
      </c>
    </row>
    <row r="1010" spans="1:22" x14ac:dyDescent="0.3">
      <c r="A1010" t="s">
        <v>3402</v>
      </c>
      <c r="B1010" t="s">
        <v>3403</v>
      </c>
      <c r="C1010" t="s">
        <v>3403</v>
      </c>
      <c r="D1010" s="6">
        <v>95</v>
      </c>
      <c r="E1010" s="6" t="str">
        <f t="shared" si="90"/>
        <v>Medium</v>
      </c>
      <c r="F1010" s="4">
        <f t="shared" si="91"/>
        <v>1.5833333333333333</v>
      </c>
      <c r="G1010" s="8" t="s">
        <v>7406</v>
      </c>
      <c r="H1010" t="s">
        <v>10887</v>
      </c>
      <c r="I1010" t="s">
        <v>10888</v>
      </c>
      <c r="J1010">
        <v>6.9</v>
      </c>
      <c r="K1010" t="str">
        <f t="shared" si="92"/>
        <v>Average</v>
      </c>
      <c r="L1010" s="10">
        <v>130200</v>
      </c>
      <c r="M1010" s="10">
        <v>120000000</v>
      </c>
      <c r="N1010" s="10">
        <v>186053725</v>
      </c>
      <c r="O1010" s="6">
        <f t="shared" si="93"/>
        <v>66053725</v>
      </c>
      <c r="P1010" s="10" t="str" cm="1">
        <f t="array" ref="P1010">_xlfn.IFS(O1010&lt;=0,"Flop",O1010&lt;10000000,"Hit",O1010&lt;=100000000,"Superhit",O1010&gt;100000000,"Blockbuster")</f>
        <v>Superhit</v>
      </c>
      <c r="Q1010" t="s">
        <v>3404</v>
      </c>
      <c r="R1010">
        <v>2</v>
      </c>
      <c r="S1010" t="str">
        <f t="shared" si="94"/>
        <v xml:space="preserve">June </v>
      </c>
      <c r="T1010" s="12" t="str">
        <f t="shared" si="95"/>
        <v xml:space="preserve"> 2001</v>
      </c>
      <c r="U1010" s="8" t="str" cm="1">
        <f t="array" ref="U1010">_xlfn.IFS(Q1010&lt;1970,"Old is Gold",Q1010&lt;=1980,"80's Movies",Q1010&lt;=2000,"90's Movies",Q1010&lt;=2020,"Mid Rang",Q1010&gt;2020,"Latest")</f>
        <v>Latest</v>
      </c>
      <c r="V1010" t="s">
        <v>2136</v>
      </c>
    </row>
    <row r="1011" spans="1:22" x14ac:dyDescent="0.3">
      <c r="A1011" t="s">
        <v>3405</v>
      </c>
      <c r="B1011" t="s">
        <v>3406</v>
      </c>
      <c r="C1011" t="s">
        <v>3406</v>
      </c>
      <c r="D1011" s="6">
        <v>93</v>
      </c>
      <c r="E1011" s="6" t="str">
        <f t="shared" si="90"/>
        <v>Medium</v>
      </c>
      <c r="F1011" s="4">
        <f t="shared" si="91"/>
        <v>1.55</v>
      </c>
      <c r="G1011" s="8" t="s">
        <v>172</v>
      </c>
      <c r="H1011" t="s">
        <v>10885</v>
      </c>
      <c r="I1011" t="s">
        <v>10899</v>
      </c>
      <c r="J1011">
        <v>6.1</v>
      </c>
      <c r="K1011" t="str">
        <f t="shared" si="92"/>
        <v>Average</v>
      </c>
      <c r="L1011" s="10">
        <v>110390</v>
      </c>
      <c r="M1011" s="10">
        <v>48000000</v>
      </c>
      <c r="N1011" s="10">
        <v>90383208</v>
      </c>
      <c r="O1011" s="6">
        <f t="shared" si="93"/>
        <v>42383208</v>
      </c>
      <c r="P1011" s="10" t="str" cm="1">
        <f t="array" ref="P1011">_xlfn.IFS(O1011&lt;=0,"Flop",O1011&lt;10000000,"Hit",O1011&lt;=100000000,"Superhit",O1011&gt;100000000,"Blockbuster")</f>
        <v>Superhit</v>
      </c>
      <c r="Q1011" t="s">
        <v>3407</v>
      </c>
      <c r="R1011">
        <v>17</v>
      </c>
      <c r="S1011" t="str">
        <f t="shared" si="94"/>
        <v xml:space="preserve">October </v>
      </c>
      <c r="T1011" s="12" t="str">
        <f t="shared" si="95"/>
        <v xml:space="preserve"> 2000</v>
      </c>
      <c r="U1011" s="8" t="str" cm="1">
        <f t="array" ref="U1011">_xlfn.IFS(Q1011&lt;1970,"Old is Gold",Q1011&lt;=1980,"80's Movies",Q1011&lt;=2000,"90's Movies",Q1011&lt;=2020,"Mid Rang",Q1011&gt;2020,"Latest")</f>
        <v>Latest</v>
      </c>
      <c r="V1011" t="s">
        <v>367</v>
      </c>
    </row>
    <row r="1012" spans="1:22" x14ac:dyDescent="0.3">
      <c r="A1012" t="s">
        <v>3408</v>
      </c>
      <c r="B1012" t="s">
        <v>3409</v>
      </c>
      <c r="C1012" t="s">
        <v>3409</v>
      </c>
      <c r="D1012" s="6">
        <v>101</v>
      </c>
      <c r="E1012" s="6" t="str">
        <f t="shared" si="90"/>
        <v>Medium</v>
      </c>
      <c r="F1012" s="4">
        <f t="shared" si="91"/>
        <v>1.6833333333333333</v>
      </c>
      <c r="G1012" s="8" t="s">
        <v>105</v>
      </c>
      <c r="H1012" t="s">
        <v>10895</v>
      </c>
      <c r="I1012" t="s">
        <v>5170</v>
      </c>
      <c r="J1012">
        <v>7.6</v>
      </c>
      <c r="K1012" t="str">
        <f t="shared" si="92"/>
        <v>Good</v>
      </c>
      <c r="L1012" s="10">
        <v>385562</v>
      </c>
      <c r="M1012" s="10">
        <v>17000000</v>
      </c>
      <c r="N1012" s="10">
        <v>210002852</v>
      </c>
      <c r="O1012" s="6">
        <f t="shared" si="93"/>
        <v>193002852</v>
      </c>
      <c r="P1012" s="10" t="str" cm="1">
        <f t="array" ref="P1012">_xlfn.IFS(O1012&lt;=0,"Flop",O1012&lt;10000000,"Hit",O1012&lt;=100000000,"Superhit",O1012&gt;100000000,"Blockbuster")</f>
        <v>Blockbuster</v>
      </c>
      <c r="Q1012" t="s">
        <v>3410</v>
      </c>
      <c r="R1012">
        <v>2</v>
      </c>
      <c r="S1012" t="str">
        <f t="shared" si="94"/>
        <v xml:space="preserve">August </v>
      </c>
      <c r="T1012" s="12" t="str">
        <f t="shared" si="95"/>
        <v xml:space="preserve"> 2001</v>
      </c>
      <c r="U1012" s="8" t="str" cm="1">
        <f t="array" ref="U1012">_xlfn.IFS(Q1012&lt;1970,"Old is Gold",Q1012&lt;=1980,"80's Movies",Q1012&lt;=2000,"90's Movies",Q1012&lt;=2020,"Mid Rang",Q1012&gt;2020,"Latest")</f>
        <v>Latest</v>
      </c>
      <c r="V1012" t="s">
        <v>3411</v>
      </c>
    </row>
    <row r="1013" spans="1:22" x14ac:dyDescent="0.3">
      <c r="A1013" t="s">
        <v>3412</v>
      </c>
      <c r="B1013" t="s">
        <v>3413</v>
      </c>
      <c r="C1013" t="s">
        <v>3413</v>
      </c>
      <c r="D1013" s="6">
        <v>119</v>
      </c>
      <c r="E1013" s="6" t="str">
        <f t="shared" si="90"/>
        <v>Medium</v>
      </c>
      <c r="F1013" s="4">
        <f t="shared" si="91"/>
        <v>1.9833333333333334</v>
      </c>
      <c r="G1013" s="8" t="s">
        <v>190</v>
      </c>
      <c r="H1013" t="s">
        <v>10886</v>
      </c>
      <c r="I1013" t="s">
        <v>10899</v>
      </c>
      <c r="J1013">
        <v>6.7</v>
      </c>
      <c r="K1013" t="str">
        <f t="shared" si="92"/>
        <v>Average</v>
      </c>
      <c r="L1013" s="10">
        <v>93555</v>
      </c>
      <c r="M1013" s="10">
        <v>40000000</v>
      </c>
      <c r="N1013" s="10">
        <v>65754228</v>
      </c>
      <c r="O1013" s="6">
        <f t="shared" si="93"/>
        <v>25754228</v>
      </c>
      <c r="P1013" s="10" t="str" cm="1">
        <f t="array" ref="P1013">_xlfn.IFS(O1013&lt;=0,"Flop",O1013&lt;10000000,"Hit",O1013&lt;=100000000,"Superhit",O1013&gt;100000000,"Blockbuster")</f>
        <v>Superhit</v>
      </c>
      <c r="Q1013" t="s">
        <v>3414</v>
      </c>
      <c r="R1013">
        <v>12</v>
      </c>
      <c r="S1013" t="str">
        <f t="shared" si="94"/>
        <v xml:space="preserve">February </v>
      </c>
      <c r="T1013" s="12" t="str">
        <f t="shared" si="95"/>
        <v xml:space="preserve"> 2001</v>
      </c>
      <c r="U1013" s="8" t="str" cm="1">
        <f t="array" ref="U1013">_xlfn.IFS(Q1013&lt;1970,"Old is Gold",Q1013&lt;=1980,"80's Movies",Q1013&lt;=2000,"90's Movies",Q1013&lt;=2020,"Mid Rang",Q1013&gt;2020,"Latest")</f>
        <v>Latest</v>
      </c>
      <c r="V1013" t="s">
        <v>3415</v>
      </c>
    </row>
    <row r="1014" spans="1:22" x14ac:dyDescent="0.3">
      <c r="A1014" t="s">
        <v>3416</v>
      </c>
      <c r="B1014" t="s">
        <v>3417</v>
      </c>
      <c r="C1014" t="s">
        <v>3417</v>
      </c>
      <c r="D1014" s="6">
        <v>106</v>
      </c>
      <c r="E1014" s="6" t="str">
        <f t="shared" si="90"/>
        <v>Medium</v>
      </c>
      <c r="F1014" s="4">
        <f t="shared" si="91"/>
        <v>1.7666666666666666</v>
      </c>
      <c r="G1014" s="8" t="s">
        <v>7406</v>
      </c>
      <c r="H1014" t="s">
        <v>10891</v>
      </c>
      <c r="I1014" t="s">
        <v>5170</v>
      </c>
      <c r="J1014">
        <v>6.8</v>
      </c>
      <c r="K1014" t="str">
        <f t="shared" si="92"/>
        <v>Average</v>
      </c>
      <c r="L1014" s="10">
        <v>409943</v>
      </c>
      <c r="M1014" s="10">
        <v>38000000</v>
      </c>
      <c r="N1014" s="10">
        <v>207517509</v>
      </c>
      <c r="O1014" s="6">
        <f t="shared" si="93"/>
        <v>169517509</v>
      </c>
      <c r="P1014" s="10" t="str" cm="1">
        <f t="array" ref="P1014">_xlfn.IFS(O1014&lt;=0,"Flop",O1014&lt;10000000,"Hit",O1014&lt;=100000000,"Superhit",O1014&gt;100000000,"Blockbuster")</f>
        <v>Blockbuster</v>
      </c>
      <c r="Q1014" t="s">
        <v>3418</v>
      </c>
      <c r="R1014">
        <v>18</v>
      </c>
      <c r="S1014" t="str">
        <f t="shared" si="94"/>
        <v xml:space="preserve">June </v>
      </c>
      <c r="T1014" s="12" t="str">
        <f t="shared" si="95"/>
        <v xml:space="preserve"> 2001</v>
      </c>
      <c r="U1014" s="8" t="str" cm="1">
        <f t="array" ref="U1014">_xlfn.IFS(Q1014&lt;1970,"Old is Gold",Q1014&lt;=1980,"80's Movies",Q1014&lt;=2000,"90's Movies",Q1014&lt;=2020,"Mid Rang",Q1014&gt;2020,"Latest")</f>
        <v>Latest</v>
      </c>
      <c r="V1014" t="s">
        <v>2092</v>
      </c>
    </row>
    <row r="1015" spans="1:22" x14ac:dyDescent="0.3">
      <c r="A1015" t="s">
        <v>3419</v>
      </c>
      <c r="B1015" t="s">
        <v>3420</v>
      </c>
      <c r="C1015" t="s">
        <v>3420</v>
      </c>
      <c r="D1015" s="6">
        <v>108</v>
      </c>
      <c r="E1015" s="6" t="str">
        <f t="shared" si="90"/>
        <v>Medium</v>
      </c>
      <c r="F1015" s="4">
        <f t="shared" si="91"/>
        <v>1.8</v>
      </c>
      <c r="G1015" s="8" t="s">
        <v>7406</v>
      </c>
      <c r="H1015" t="s">
        <v>190</v>
      </c>
      <c r="I1015" t="s">
        <v>5170</v>
      </c>
      <c r="J1015">
        <v>5.5</v>
      </c>
      <c r="K1015" t="str">
        <f t="shared" si="92"/>
        <v>Poor</v>
      </c>
      <c r="L1015" s="10">
        <v>77254</v>
      </c>
      <c r="M1015" s="10">
        <v>85000000</v>
      </c>
      <c r="N1015" s="10">
        <v>78382433</v>
      </c>
      <c r="O1015" s="6">
        <f t="shared" si="93"/>
        <v>-6617567</v>
      </c>
      <c r="P1015" s="10" t="str" cm="1">
        <f t="array" ref="P1015">_xlfn.IFS(O1015&lt;=0,"Flop",O1015&lt;10000000,"Hit",O1015&lt;=100000000,"Superhit",O1015&gt;100000000,"Blockbuster")</f>
        <v>Flop</v>
      </c>
      <c r="Q1015" t="s">
        <v>3421</v>
      </c>
      <c r="R1015">
        <v>4</v>
      </c>
      <c r="S1015" t="str">
        <f t="shared" si="94"/>
        <v xml:space="preserve">February </v>
      </c>
      <c r="T1015" s="12" t="str">
        <f t="shared" si="95"/>
        <v xml:space="preserve"> 2002</v>
      </c>
      <c r="U1015" s="8" t="str" cm="1">
        <f t="array" ref="U1015">_xlfn.IFS(Q1015&lt;1970,"Old is Gold",Q1015&lt;=1980,"80's Movies",Q1015&lt;=2000,"90's Movies",Q1015&lt;=2020,"Mid Rang",Q1015&gt;2020,"Latest")</f>
        <v>Latest</v>
      </c>
      <c r="V1015" t="s">
        <v>1551</v>
      </c>
    </row>
    <row r="1016" spans="1:22" x14ac:dyDescent="0.3">
      <c r="A1016" t="s">
        <v>3422</v>
      </c>
      <c r="B1016" t="s">
        <v>3423</v>
      </c>
      <c r="C1016" t="s">
        <v>3423</v>
      </c>
      <c r="D1016" s="6">
        <v>138</v>
      </c>
      <c r="E1016" s="6" t="str">
        <f t="shared" si="90"/>
        <v>Long</v>
      </c>
      <c r="F1016" s="4">
        <f t="shared" si="91"/>
        <v>2.2999999999999998</v>
      </c>
      <c r="G1016" s="8" t="s">
        <v>7406</v>
      </c>
      <c r="H1016" t="s">
        <v>10890</v>
      </c>
      <c r="I1016" t="s">
        <v>10899</v>
      </c>
      <c r="J1016">
        <v>7.2</v>
      </c>
      <c r="K1016" t="str">
        <f t="shared" si="92"/>
        <v>Good</v>
      </c>
      <c r="L1016" s="10">
        <v>618970</v>
      </c>
      <c r="M1016" s="10">
        <v>150000000</v>
      </c>
      <c r="N1016" s="10">
        <v>741847937</v>
      </c>
      <c r="O1016" s="6">
        <f t="shared" si="93"/>
        <v>591847937</v>
      </c>
      <c r="P1016" s="10" t="str" cm="1">
        <f t="array" ref="P1016">_xlfn.IFS(O1016&lt;=0,"Flop",O1016&lt;10000000,"Hit",O1016&lt;=100000000,"Superhit",O1016&gt;100000000,"Blockbuster")</f>
        <v>Blockbuster</v>
      </c>
      <c r="Q1016" t="s">
        <v>3424</v>
      </c>
      <c r="R1016">
        <v>7</v>
      </c>
      <c r="S1016" t="str">
        <f t="shared" si="94"/>
        <v xml:space="preserve">May </v>
      </c>
      <c r="T1016" s="12" t="str">
        <f t="shared" si="95"/>
        <v xml:space="preserve"> 2003</v>
      </c>
      <c r="U1016" s="8" t="str" cm="1">
        <f t="array" ref="U1016">_xlfn.IFS(Q1016&lt;1970,"Old is Gold",Q1016&lt;=1980,"80's Movies",Q1016&lt;=2000,"90's Movies",Q1016&lt;=2020,"Mid Rang",Q1016&gt;2020,"Latest")</f>
        <v>Latest</v>
      </c>
      <c r="V1016" t="s">
        <v>2070</v>
      </c>
    </row>
    <row r="1017" spans="1:22" x14ac:dyDescent="0.3">
      <c r="A1017" t="s">
        <v>3425</v>
      </c>
      <c r="B1017" t="s">
        <v>3426</v>
      </c>
      <c r="C1017" t="s">
        <v>3426</v>
      </c>
      <c r="D1017" s="6">
        <v>123</v>
      </c>
      <c r="E1017" s="6" t="str">
        <f t="shared" si="90"/>
        <v>Long</v>
      </c>
      <c r="F1017" s="4">
        <f t="shared" si="91"/>
        <v>2.0499999999999998</v>
      </c>
      <c r="G1017" s="8" t="s">
        <v>10887</v>
      </c>
      <c r="H1017" t="s">
        <v>172</v>
      </c>
      <c r="I1017" t="s">
        <v>190</v>
      </c>
      <c r="J1017">
        <v>6.1</v>
      </c>
      <c r="K1017" t="str">
        <f t="shared" si="92"/>
        <v>Average</v>
      </c>
      <c r="L1017" s="10">
        <v>111699</v>
      </c>
      <c r="M1017" s="10">
        <v>57000000</v>
      </c>
      <c r="N1017" s="10">
        <v>147845033</v>
      </c>
      <c r="O1017" s="6">
        <f t="shared" si="93"/>
        <v>90845033</v>
      </c>
      <c r="P1017" s="10" t="str" cm="1">
        <f t="array" ref="P1017">_xlfn.IFS(O1017&lt;=0,"Flop",O1017&lt;10000000,"Hit",O1017&lt;=100000000,"Superhit",O1017&gt;100000000,"Blockbuster")</f>
        <v>Superhit</v>
      </c>
      <c r="Q1017" t="s">
        <v>3427</v>
      </c>
      <c r="R1017">
        <v>2</v>
      </c>
      <c r="S1017" t="str">
        <f t="shared" si="94"/>
        <v xml:space="preserve">March </v>
      </c>
      <c r="T1017" s="12" t="str">
        <f t="shared" si="95"/>
        <v xml:space="preserve"> 2001</v>
      </c>
      <c r="U1017" s="8" t="str" cm="1">
        <f t="array" ref="U1017">_xlfn.IFS(Q1017&lt;1970,"Old is Gold",Q1017&lt;=1980,"80's Movies",Q1017&lt;=2000,"90's Movies",Q1017&lt;=2020,"Mid Rang",Q1017&gt;2020,"Latest")</f>
        <v>Latest</v>
      </c>
      <c r="V1017" t="s">
        <v>2422</v>
      </c>
    </row>
    <row r="1018" spans="1:22" x14ac:dyDescent="0.3">
      <c r="A1018" t="s">
        <v>3428</v>
      </c>
      <c r="B1018" t="s">
        <v>3429</v>
      </c>
      <c r="C1018" t="s">
        <v>3430</v>
      </c>
      <c r="D1018" s="6">
        <v>142</v>
      </c>
      <c r="E1018" s="6" t="str">
        <f t="shared" si="90"/>
        <v>Long</v>
      </c>
      <c r="F1018" s="4">
        <f t="shared" si="91"/>
        <v>2.3666666666666667</v>
      </c>
      <c r="G1018" s="8" t="s">
        <v>7406</v>
      </c>
      <c r="H1018" t="s">
        <v>10887</v>
      </c>
      <c r="I1018" t="s">
        <v>190</v>
      </c>
      <c r="J1018">
        <v>7</v>
      </c>
      <c r="K1018" t="str">
        <f t="shared" si="92"/>
        <v>Good</v>
      </c>
      <c r="L1018" s="10">
        <v>69925</v>
      </c>
      <c r="M1018" s="10">
        <v>29000000</v>
      </c>
      <c r="N1018" s="10">
        <v>70767418</v>
      </c>
      <c r="O1018" s="6">
        <f t="shared" si="93"/>
        <v>41767418</v>
      </c>
      <c r="P1018" s="10" t="str" cm="1">
        <f t="array" ref="P1018">_xlfn.IFS(O1018&lt;=0,"Flop",O1018&lt;10000000,"Hit",O1018&lt;=100000000,"Superhit",O1018&gt;100000000,"Blockbuster")</f>
        <v>Superhit</v>
      </c>
      <c r="Q1018" t="s">
        <v>3431</v>
      </c>
      <c r="R1018">
        <v>31</v>
      </c>
      <c r="S1018" t="str">
        <f t="shared" si="94"/>
        <v xml:space="preserve">January </v>
      </c>
      <c r="T1018" s="12" t="str">
        <f t="shared" si="95"/>
        <v xml:space="preserve"> 2001</v>
      </c>
      <c r="U1018" s="8" t="str" cm="1">
        <f t="array" ref="U1018">_xlfn.IFS(Q1018&lt;1970,"Old is Gold",Q1018&lt;=1980,"80's Movies",Q1018&lt;=2000,"90's Movies",Q1018&lt;=2020,"Mid Rang",Q1018&gt;2020,"Latest")</f>
        <v>Latest</v>
      </c>
      <c r="V1018" t="s">
        <v>3432</v>
      </c>
    </row>
    <row r="1019" spans="1:22" x14ac:dyDescent="0.3">
      <c r="A1019" t="s">
        <v>3433</v>
      </c>
      <c r="B1019" t="s">
        <v>3434</v>
      </c>
      <c r="C1019" t="s">
        <v>3434</v>
      </c>
      <c r="D1019" s="6">
        <v>124</v>
      </c>
      <c r="E1019" s="6" t="str">
        <f t="shared" si="90"/>
        <v>Long</v>
      </c>
      <c r="F1019" s="4">
        <f t="shared" si="91"/>
        <v>2.0666666666666669</v>
      </c>
      <c r="G1019" s="8" t="s">
        <v>10891</v>
      </c>
      <c r="H1019" t="s">
        <v>190</v>
      </c>
      <c r="I1019" t="s">
        <v>10895</v>
      </c>
      <c r="J1019">
        <v>6.8</v>
      </c>
      <c r="K1019" t="str">
        <f t="shared" si="92"/>
        <v>Average</v>
      </c>
      <c r="L1019" s="10">
        <v>65007</v>
      </c>
      <c r="M1019" s="10">
        <v>35000000</v>
      </c>
      <c r="N1019" s="10">
        <v>29419291</v>
      </c>
      <c r="O1019" s="6">
        <f t="shared" si="93"/>
        <v>-5580709</v>
      </c>
      <c r="P1019" s="10" t="str" cm="1">
        <f t="array" ref="P1019">_xlfn.IFS(O1019&lt;=0,"Flop",O1019&lt;10000000,"Hit",O1019&lt;=100000000,"Superhit",O1019&gt;100000000,"Blockbuster")</f>
        <v>Flop</v>
      </c>
      <c r="Q1019" t="s">
        <v>3277</v>
      </c>
      <c r="R1019">
        <v>9</v>
      </c>
      <c r="S1019" t="str">
        <f t="shared" si="94"/>
        <v xml:space="preserve">January </v>
      </c>
      <c r="T1019" s="12" t="str">
        <f t="shared" si="95"/>
        <v xml:space="preserve"> 2001</v>
      </c>
      <c r="U1019" s="8" t="str" cm="1">
        <f t="array" ref="U1019">_xlfn.IFS(Q1019&lt;1970,"Old is Gold",Q1019&lt;=1980,"80's Movies",Q1019&lt;=2000,"90's Movies",Q1019&lt;=2020,"Mid Rang",Q1019&gt;2020,"Latest")</f>
        <v>Latest</v>
      </c>
      <c r="V1019" t="s">
        <v>3435</v>
      </c>
    </row>
    <row r="1020" spans="1:22" x14ac:dyDescent="0.3">
      <c r="A1020" t="s">
        <v>3436</v>
      </c>
      <c r="B1020" t="s">
        <v>3437</v>
      </c>
      <c r="C1020" t="s">
        <v>3437</v>
      </c>
      <c r="D1020" s="6">
        <v>107</v>
      </c>
      <c r="E1020" s="6" t="str">
        <f t="shared" si="90"/>
        <v>Medium</v>
      </c>
      <c r="F1020" s="4">
        <f t="shared" si="91"/>
        <v>1.7833333333333334</v>
      </c>
      <c r="G1020" s="8" t="s">
        <v>7406</v>
      </c>
      <c r="H1020" t="s">
        <v>190</v>
      </c>
      <c r="I1020" t="s">
        <v>10890</v>
      </c>
      <c r="J1020">
        <v>7.3</v>
      </c>
      <c r="K1020" t="str">
        <f t="shared" si="92"/>
        <v>Good</v>
      </c>
      <c r="L1020" s="10">
        <v>342664</v>
      </c>
      <c r="M1020" s="10">
        <v>20000000</v>
      </c>
      <c r="N1020" s="10">
        <v>5368217</v>
      </c>
      <c r="O1020" s="6">
        <f t="shared" si="93"/>
        <v>-14631783</v>
      </c>
      <c r="P1020" s="10" t="str" cm="1">
        <f t="array" ref="P1020">_xlfn.IFS(O1020&lt;=0,"Flop",O1020&lt;10000000,"Hit",O1020&lt;=100000000,"Superhit",O1020&gt;100000000,"Blockbuster")</f>
        <v>Flop</v>
      </c>
      <c r="Q1020" t="s">
        <v>3438</v>
      </c>
      <c r="R1020">
        <v>6</v>
      </c>
      <c r="S1020" t="str">
        <f t="shared" si="94"/>
        <v xml:space="preserve">December </v>
      </c>
      <c r="T1020" s="12" t="str">
        <f t="shared" si="95"/>
        <v xml:space="preserve"> 2002</v>
      </c>
      <c r="U1020" s="8" t="str" cm="1">
        <f t="array" ref="U1020">_xlfn.IFS(Q1020&lt;1970,"Old is Gold",Q1020&lt;=1980,"80's Movies",Q1020&lt;=2000,"90's Movies",Q1020&lt;=2020,"Mid Rang",Q1020&gt;2020,"Latest")</f>
        <v>Latest</v>
      </c>
      <c r="V1020" t="s">
        <v>3439</v>
      </c>
    </row>
    <row r="1021" spans="1:22" x14ac:dyDescent="0.3">
      <c r="A1021" t="s">
        <v>3440</v>
      </c>
      <c r="B1021" t="s">
        <v>3441</v>
      </c>
      <c r="C1021" t="s">
        <v>3441</v>
      </c>
      <c r="D1021" s="6">
        <v>101</v>
      </c>
      <c r="E1021" s="6" t="str">
        <f t="shared" si="90"/>
        <v>Medium</v>
      </c>
      <c r="F1021" s="4">
        <f t="shared" si="91"/>
        <v>1.6833333333333333</v>
      </c>
      <c r="G1021" s="8" t="s">
        <v>190</v>
      </c>
      <c r="H1021" t="s">
        <v>10885</v>
      </c>
      <c r="I1021" t="s">
        <v>105</v>
      </c>
      <c r="J1021">
        <v>5.2</v>
      </c>
      <c r="K1021" t="str">
        <f t="shared" si="92"/>
        <v>Poor</v>
      </c>
      <c r="L1021" s="10">
        <v>59090</v>
      </c>
      <c r="M1021" s="10">
        <v>35000000</v>
      </c>
      <c r="N1021" s="10">
        <v>45479110</v>
      </c>
      <c r="O1021" s="6">
        <f t="shared" si="93"/>
        <v>10479110</v>
      </c>
      <c r="P1021" s="10" t="str" cm="1">
        <f t="array" ref="P1021">_xlfn.IFS(O1021&lt;=0,"Flop",O1021&lt;10000000,"Hit",O1021&lt;=100000000,"Superhit",O1021&gt;100000000,"Blockbuster")</f>
        <v>Superhit</v>
      </c>
      <c r="Q1021" t="s">
        <v>3442</v>
      </c>
      <c r="R1021">
        <v>10</v>
      </c>
      <c r="S1021" t="str">
        <f t="shared" si="94"/>
        <v xml:space="preserve">January </v>
      </c>
      <c r="T1021" s="12" t="str">
        <f t="shared" si="95"/>
        <v xml:space="preserve"> 2002</v>
      </c>
      <c r="U1021" s="8" t="str" cm="1">
        <f t="array" ref="U1021">_xlfn.IFS(Q1021&lt;1970,"Old is Gold",Q1021&lt;=1980,"80's Movies",Q1021&lt;=2000,"90's Movies",Q1021&lt;=2020,"Mid Rang",Q1021&gt;2020,"Latest")</f>
        <v>Latest</v>
      </c>
      <c r="V1021" t="s">
        <v>3443</v>
      </c>
    </row>
    <row r="1022" spans="1:22" x14ac:dyDescent="0.3">
      <c r="A1022" t="s">
        <v>3444</v>
      </c>
      <c r="B1022" t="s">
        <v>3445</v>
      </c>
      <c r="C1022" t="s">
        <v>3445</v>
      </c>
      <c r="D1022" s="6">
        <v>87</v>
      </c>
      <c r="E1022" s="6" t="str">
        <f t="shared" si="90"/>
        <v>Short</v>
      </c>
      <c r="F1022" s="4">
        <f t="shared" si="91"/>
        <v>1.45</v>
      </c>
      <c r="G1022" s="8" t="s">
        <v>7406</v>
      </c>
      <c r="H1022" t="s">
        <v>10887</v>
      </c>
      <c r="I1022" t="s">
        <v>172</v>
      </c>
      <c r="J1022">
        <v>5.0999999999999996</v>
      </c>
      <c r="K1022" t="str">
        <f t="shared" si="92"/>
        <v>Poor</v>
      </c>
      <c r="L1022" s="10">
        <v>61735</v>
      </c>
      <c r="M1022" s="10">
        <v>60000000</v>
      </c>
      <c r="N1022" s="10">
        <v>200687492</v>
      </c>
      <c r="O1022" s="6">
        <f t="shared" si="93"/>
        <v>140687492</v>
      </c>
      <c r="P1022" s="10" t="str" cm="1">
        <f t="array" ref="P1022">_xlfn.IFS(O1022&lt;=0,"Flop",O1022&lt;10000000,"Hit",O1022&lt;=100000000,"Superhit",O1022&gt;100000000,"Blockbuster")</f>
        <v>Blockbuster</v>
      </c>
      <c r="Q1022" t="s">
        <v>3446</v>
      </c>
      <c r="R1022">
        <v>23</v>
      </c>
      <c r="S1022" t="str">
        <f t="shared" si="94"/>
        <v xml:space="preserve">June </v>
      </c>
      <c r="T1022" s="12" t="str">
        <f t="shared" si="95"/>
        <v xml:space="preserve"> 2001</v>
      </c>
      <c r="U1022" s="8" t="str" cm="1">
        <f t="array" ref="U1022">_xlfn.IFS(Q1022&lt;1970,"Old is Gold",Q1022&lt;=1980,"80's Movies",Q1022&lt;=2000,"90's Movies",Q1022&lt;=2020,"Mid Rang",Q1022&gt;2020,"Latest")</f>
        <v>Latest</v>
      </c>
      <c r="V1022" t="s">
        <v>3447</v>
      </c>
    </row>
    <row r="1023" spans="1:22" x14ac:dyDescent="0.3">
      <c r="A1023" t="s">
        <v>3448</v>
      </c>
      <c r="B1023" t="s">
        <v>3449</v>
      </c>
      <c r="C1023" t="s">
        <v>3449</v>
      </c>
      <c r="D1023" s="6">
        <v>87</v>
      </c>
      <c r="E1023" s="6" t="str">
        <f t="shared" si="90"/>
        <v>Short</v>
      </c>
      <c r="F1023" s="4">
        <f t="shared" si="91"/>
        <v>1.45</v>
      </c>
      <c r="G1023" s="8" t="s">
        <v>172</v>
      </c>
      <c r="H1023" t="s">
        <v>10899</v>
      </c>
      <c r="I1023" t="s">
        <v>10899</v>
      </c>
      <c r="J1023">
        <v>4.5999999999999996</v>
      </c>
      <c r="K1023" t="str">
        <f t="shared" si="92"/>
        <v>Poor</v>
      </c>
      <c r="L1023" s="10">
        <v>50508</v>
      </c>
      <c r="M1023" s="10">
        <v>14000000</v>
      </c>
      <c r="N1023" s="10">
        <v>14343028</v>
      </c>
      <c r="O1023" s="6">
        <f t="shared" si="93"/>
        <v>343028</v>
      </c>
      <c r="P1023" s="10" t="str" cm="1">
        <f t="array" ref="P1023">_xlfn.IFS(O1023&lt;=0,"Flop",O1023&lt;10000000,"Hit",O1023&lt;=100000000,"Superhit",O1023&gt;100000000,"Blockbuster")</f>
        <v>Hit</v>
      </c>
      <c r="Q1023" t="s">
        <v>3450</v>
      </c>
      <c r="R1023">
        <v>18</v>
      </c>
      <c r="S1023" t="str">
        <f t="shared" si="94"/>
        <v xml:space="preserve">April </v>
      </c>
      <c r="T1023" s="12" t="str">
        <f t="shared" si="95"/>
        <v xml:space="preserve"> 2001</v>
      </c>
      <c r="U1023" s="8" t="str" cm="1">
        <f t="array" ref="U1023">_xlfn.IFS(Q1023&lt;1970,"Old is Gold",Q1023&lt;=1980,"80's Movies",Q1023&lt;=2000,"90's Movies",Q1023&lt;=2020,"Mid Rang",Q1023&gt;2020,"Latest")</f>
        <v>Latest</v>
      </c>
      <c r="V1023" t="s">
        <v>3451</v>
      </c>
    </row>
    <row r="1024" spans="1:22" x14ac:dyDescent="0.3">
      <c r="A1024" t="s">
        <v>3452</v>
      </c>
      <c r="B1024" t="s">
        <v>3453</v>
      </c>
      <c r="C1024" t="s">
        <v>3453</v>
      </c>
      <c r="D1024" s="6">
        <v>116</v>
      </c>
      <c r="E1024" s="6" t="str">
        <f t="shared" si="90"/>
        <v>Medium</v>
      </c>
      <c r="F1024" s="4">
        <f t="shared" si="91"/>
        <v>1.9333333333333333</v>
      </c>
      <c r="G1024" s="8" t="s">
        <v>10891</v>
      </c>
      <c r="H1024" t="s">
        <v>5170</v>
      </c>
      <c r="I1024" t="s">
        <v>10899</v>
      </c>
      <c r="J1024">
        <v>7.7</v>
      </c>
      <c r="K1024" t="str">
        <f t="shared" si="92"/>
        <v>Good</v>
      </c>
      <c r="L1024" s="10">
        <v>604846</v>
      </c>
      <c r="M1024" s="10">
        <v>85000000</v>
      </c>
      <c r="N1024" s="10">
        <v>450717150</v>
      </c>
      <c r="O1024" s="6">
        <f t="shared" si="93"/>
        <v>365717150</v>
      </c>
      <c r="P1024" s="10" t="str" cm="1">
        <f t="array" ref="P1024">_xlfn.IFS(O1024&lt;=0,"Flop",O1024&lt;10000000,"Hit",O1024&lt;=100000000,"Superhit",O1024&gt;100000000,"Blockbuster")</f>
        <v>Blockbuster</v>
      </c>
      <c r="Q1024" t="s">
        <v>3454</v>
      </c>
      <c r="R1024">
        <v>5</v>
      </c>
      <c r="S1024" t="str">
        <f t="shared" si="94"/>
        <v xml:space="preserve">December </v>
      </c>
      <c r="T1024" s="12" t="str">
        <f t="shared" si="95"/>
        <v xml:space="preserve"> 2001</v>
      </c>
      <c r="U1024" s="8" t="str" cm="1">
        <f t="array" ref="U1024">_xlfn.IFS(Q1024&lt;1970,"Old is Gold",Q1024&lt;=1980,"80's Movies",Q1024&lt;=2000,"90's Movies",Q1024&lt;=2020,"Mid Rang",Q1024&gt;2020,"Latest")</f>
        <v>Latest</v>
      </c>
      <c r="V1024" t="s">
        <v>1232</v>
      </c>
    </row>
    <row r="1025" spans="1:22" x14ac:dyDescent="0.3">
      <c r="A1025" t="s">
        <v>3455</v>
      </c>
      <c r="B1025" t="s">
        <v>3456</v>
      </c>
      <c r="C1025" t="s">
        <v>3456</v>
      </c>
      <c r="D1025" s="6">
        <v>90</v>
      </c>
      <c r="E1025" s="6" t="str">
        <f t="shared" si="90"/>
        <v>Medium</v>
      </c>
      <c r="F1025" s="4">
        <f t="shared" si="91"/>
        <v>1.5</v>
      </c>
      <c r="G1025" s="8" t="s">
        <v>172</v>
      </c>
      <c r="H1025" t="s">
        <v>10886</v>
      </c>
      <c r="I1025" t="s">
        <v>10899</v>
      </c>
      <c r="J1025">
        <v>6.8</v>
      </c>
      <c r="K1025" t="str">
        <f t="shared" si="92"/>
        <v>Average</v>
      </c>
      <c r="L1025" s="10">
        <v>118611</v>
      </c>
      <c r="M1025" s="10">
        <v>28000000</v>
      </c>
      <c r="N1025" s="10">
        <v>77516304</v>
      </c>
      <c r="O1025" s="6">
        <f t="shared" si="93"/>
        <v>49516304</v>
      </c>
      <c r="P1025" s="10" t="str" cm="1">
        <f t="array" ref="P1025">_xlfn.IFS(O1025&lt;=0,"Flop",O1025&lt;10000000,"Hit",O1025&lt;=100000000,"Superhit",O1025&gt;100000000,"Blockbuster")</f>
        <v>Superhit</v>
      </c>
      <c r="Q1025" t="s">
        <v>3457</v>
      </c>
      <c r="R1025">
        <v>13</v>
      </c>
      <c r="S1025" t="str">
        <f t="shared" si="94"/>
        <v xml:space="preserve">September </v>
      </c>
      <c r="T1025" s="12" t="str">
        <f t="shared" si="95"/>
        <v xml:space="preserve"> 2001</v>
      </c>
      <c r="U1025" s="8" t="str" cm="1">
        <f t="array" ref="U1025">_xlfn.IFS(Q1025&lt;1970,"Old is Gold",Q1025&lt;=1980,"80's Movies",Q1025&lt;=2000,"90's Movies",Q1025&lt;=2020,"Mid Rang",Q1025&gt;2020,"Latest")</f>
        <v>Latest</v>
      </c>
      <c r="V1025" t="s">
        <v>3458</v>
      </c>
    </row>
    <row r="1026" spans="1:22" x14ac:dyDescent="0.3">
      <c r="A1026" t="s">
        <v>3459</v>
      </c>
      <c r="B1026" t="s">
        <v>3460</v>
      </c>
      <c r="C1026" t="s">
        <v>3460</v>
      </c>
      <c r="D1026" s="6">
        <v>121</v>
      </c>
      <c r="E1026" s="6" t="str">
        <f t="shared" ref="E1026:E1089" si="96">IF(D1026&lt;90,"Short",IF(D1026&lt;=120,"Medium","Long"))</f>
        <v>Long</v>
      </c>
      <c r="F1026" s="4">
        <f t="shared" ref="F1026:F1089" si="97">D1026/60</f>
        <v>2.0166666666666666</v>
      </c>
      <c r="G1026" s="8" t="s">
        <v>190</v>
      </c>
      <c r="H1026" t="s">
        <v>10886</v>
      </c>
      <c r="I1026" t="s">
        <v>10899</v>
      </c>
      <c r="J1026">
        <v>7.3</v>
      </c>
      <c r="K1026" t="str">
        <f t="shared" ref="K1026:K1089" si="98">IF(J1026&gt;=8,"Excellent",IF(J1026&gt;=7,"Good",IF(J1026&gt;=6,"Average","Poor")))</f>
        <v>Good</v>
      </c>
      <c r="L1026" s="10">
        <v>198801</v>
      </c>
      <c r="M1026" s="10">
        <v>25000000</v>
      </c>
      <c r="N1026" s="10">
        <v>152700626</v>
      </c>
      <c r="O1026" s="6">
        <f t="shared" ref="O1026:O1089" si="99">N1026-M1026</f>
        <v>127700626</v>
      </c>
      <c r="P1026" s="10" t="str" cm="1">
        <f t="array" ref="P1026">_xlfn.IFS(O1026&lt;=0,"Flop",O1026&lt;10000000,"Hit",O1026&lt;=100000000,"Superhit",O1026&gt;100000000,"Blockbuster")</f>
        <v>Blockbuster</v>
      </c>
      <c r="Q1026" t="s">
        <v>3461</v>
      </c>
      <c r="R1026">
        <v>15</v>
      </c>
      <c r="S1026" t="str">
        <f t="shared" ref="S1026:S1089" si="100">LEFT(Q1026,SEARCH(" ",Q1026))</f>
        <v xml:space="preserve">December </v>
      </c>
      <c r="T1026" s="12" t="str">
        <f t="shared" ref="T1026:T1089" si="101">RIGHT(Q1026,5)</f>
        <v xml:space="preserve"> 2000</v>
      </c>
      <c r="U1026" s="8" t="str" cm="1">
        <f t="array" ref="U1026">_xlfn.IFS(Q1026&lt;1970,"Old is Gold",Q1026&lt;=1980,"80's Movies",Q1026&lt;=2000,"90's Movies",Q1026&lt;=2020,"Mid Rang",Q1026&gt;2020,"Latest")</f>
        <v>Latest</v>
      </c>
      <c r="V1026" t="s">
        <v>1720</v>
      </c>
    </row>
    <row r="1027" spans="1:22" x14ac:dyDescent="0.3">
      <c r="A1027" t="s">
        <v>3462</v>
      </c>
      <c r="B1027" t="s">
        <v>3463</v>
      </c>
      <c r="C1027" t="s">
        <v>3463</v>
      </c>
      <c r="D1027" s="6">
        <v>152</v>
      </c>
      <c r="E1027" s="6" t="str">
        <f t="shared" si="96"/>
        <v>Long</v>
      </c>
      <c r="F1027" s="4">
        <f t="shared" si="97"/>
        <v>2.5333333333333332</v>
      </c>
      <c r="G1027" s="8" t="s">
        <v>10887</v>
      </c>
      <c r="H1027" t="s">
        <v>10892</v>
      </c>
      <c r="I1027" t="s">
        <v>10885</v>
      </c>
      <c r="J1027">
        <v>7.6</v>
      </c>
      <c r="K1027" t="str">
        <f t="shared" si="98"/>
        <v>Good</v>
      </c>
      <c r="L1027" s="10">
        <v>831666</v>
      </c>
      <c r="M1027" s="10">
        <v>125000000</v>
      </c>
      <c r="N1027" s="10">
        <v>1024254401</v>
      </c>
      <c r="O1027" s="6">
        <f t="shared" si="99"/>
        <v>899254401</v>
      </c>
      <c r="P1027" s="10" t="str" cm="1">
        <f t="array" ref="P1027">_xlfn.IFS(O1027&lt;=0,"Flop",O1027&lt;10000000,"Hit",O1027&lt;=100000000,"Superhit",O1027&gt;100000000,"Blockbuster")</f>
        <v>Blockbuster</v>
      </c>
      <c r="Q1027" t="s">
        <v>3464</v>
      </c>
      <c r="R1027">
        <v>4</v>
      </c>
      <c r="S1027" t="str">
        <f t="shared" si="100"/>
        <v xml:space="preserve">November </v>
      </c>
      <c r="T1027" s="12" t="str">
        <f t="shared" si="101"/>
        <v xml:space="preserve"> 2001</v>
      </c>
      <c r="U1027" s="8" t="str" cm="1">
        <f t="array" ref="U1027">_xlfn.IFS(Q1027&lt;1970,"Old is Gold",Q1027&lt;=1980,"80's Movies",Q1027&lt;=2000,"90's Movies",Q1027&lt;=2020,"Mid Rang",Q1027&gt;2020,"Latest")</f>
        <v>Latest</v>
      </c>
      <c r="V1027" t="s">
        <v>1291</v>
      </c>
    </row>
    <row r="1028" spans="1:22" x14ac:dyDescent="0.3">
      <c r="A1028" t="s">
        <v>3465</v>
      </c>
      <c r="B1028" t="s">
        <v>3466</v>
      </c>
      <c r="C1028" t="s">
        <v>3466</v>
      </c>
      <c r="D1028" s="6">
        <v>83</v>
      </c>
      <c r="E1028" s="6" t="str">
        <f t="shared" si="96"/>
        <v>Short</v>
      </c>
      <c r="F1028" s="4">
        <f t="shared" si="97"/>
        <v>1.3833333333333333</v>
      </c>
      <c r="G1028" s="8" t="s">
        <v>172</v>
      </c>
      <c r="H1028" t="s">
        <v>10895</v>
      </c>
      <c r="I1028" t="s">
        <v>10890</v>
      </c>
      <c r="J1028">
        <v>5.5</v>
      </c>
      <c r="K1028" t="str">
        <f t="shared" si="98"/>
        <v>Poor</v>
      </c>
      <c r="L1028" s="10">
        <v>144189</v>
      </c>
      <c r="M1028" s="10">
        <v>13000000</v>
      </c>
      <c r="N1028" s="10">
        <v>73180723</v>
      </c>
      <c r="O1028" s="6">
        <f t="shared" si="99"/>
        <v>60180723</v>
      </c>
      <c r="P1028" s="10" t="str" cm="1">
        <f t="array" ref="P1028">_xlfn.IFS(O1028&lt;=0,"Flop",O1028&lt;10000000,"Hit",O1028&lt;=100000000,"Superhit",O1028&gt;100000000,"Blockbuster")</f>
        <v>Superhit</v>
      </c>
      <c r="Q1028" t="s">
        <v>3467</v>
      </c>
      <c r="R1028">
        <v>10</v>
      </c>
      <c r="S1028" t="str">
        <f t="shared" si="100"/>
        <v xml:space="preserve">December </v>
      </c>
      <c r="T1028" s="12" t="str">
        <f t="shared" si="101"/>
        <v xml:space="preserve"> 2000</v>
      </c>
      <c r="U1028" s="8" t="str" cm="1">
        <f t="array" ref="U1028">_xlfn.IFS(Q1028&lt;1970,"Old is Gold",Q1028&lt;=1980,"80's Movies",Q1028&lt;=2000,"90's Movies",Q1028&lt;=2020,"Mid Rang",Q1028&gt;2020,"Latest")</f>
        <v>Latest</v>
      </c>
      <c r="V1028" t="s">
        <v>3468</v>
      </c>
    </row>
    <row r="1029" spans="1:22" x14ac:dyDescent="0.3">
      <c r="A1029" t="s">
        <v>3469</v>
      </c>
      <c r="B1029" t="s">
        <v>3470</v>
      </c>
      <c r="C1029" t="s">
        <v>3470</v>
      </c>
      <c r="D1029" s="6">
        <v>129</v>
      </c>
      <c r="E1029" s="6" t="str">
        <f t="shared" si="96"/>
        <v>Long</v>
      </c>
      <c r="F1029" s="4">
        <f t="shared" si="97"/>
        <v>2.15</v>
      </c>
      <c r="G1029" s="8" t="s">
        <v>7406</v>
      </c>
      <c r="H1029" t="s">
        <v>10890</v>
      </c>
      <c r="I1029" t="s">
        <v>10899</v>
      </c>
      <c r="J1029">
        <v>6.7</v>
      </c>
      <c r="K1029" t="str">
        <f t="shared" si="98"/>
        <v>Average</v>
      </c>
      <c r="L1029" s="10">
        <v>534199</v>
      </c>
      <c r="M1029" s="10">
        <v>150000000</v>
      </c>
      <c r="N1029" s="10">
        <v>427344325</v>
      </c>
      <c r="O1029" s="6">
        <f t="shared" si="99"/>
        <v>277344325</v>
      </c>
      <c r="P1029" s="10" t="str" cm="1">
        <f t="array" ref="P1029">_xlfn.IFS(O1029&lt;=0,"Flop",O1029&lt;10000000,"Hit",O1029&lt;=100000000,"Superhit",O1029&gt;100000000,"Blockbuster")</f>
        <v>Blockbuster</v>
      </c>
      <c r="Q1029" t="s">
        <v>3471</v>
      </c>
      <c r="R1029">
        <v>16</v>
      </c>
      <c r="S1029" t="str">
        <f t="shared" si="100"/>
        <v xml:space="preserve">October </v>
      </c>
      <c r="T1029" s="12" t="str">
        <f t="shared" si="101"/>
        <v xml:space="preserve"> 2003</v>
      </c>
      <c r="U1029" s="8" t="str" cm="1">
        <f t="array" ref="U1029">_xlfn.IFS(Q1029&lt;1970,"Old is Gold",Q1029&lt;=1980,"80's Movies",Q1029&lt;=2000,"90's Movies",Q1029&lt;=2020,"Mid Rang",Q1029&gt;2020,"Latest")</f>
        <v>Latest</v>
      </c>
      <c r="V1029" t="s">
        <v>2070</v>
      </c>
    </row>
    <row r="1030" spans="1:22" x14ac:dyDescent="0.3">
      <c r="A1030" t="s">
        <v>3472</v>
      </c>
      <c r="B1030" t="s">
        <v>3473</v>
      </c>
      <c r="C1030" t="s">
        <v>3473</v>
      </c>
      <c r="D1030" s="6">
        <v>116</v>
      </c>
      <c r="E1030" s="6" t="str">
        <f t="shared" si="96"/>
        <v>Medium</v>
      </c>
      <c r="F1030" s="4">
        <f t="shared" si="97"/>
        <v>1.9333333333333333</v>
      </c>
      <c r="G1030" s="8" t="s">
        <v>10891</v>
      </c>
      <c r="H1030" t="s">
        <v>190</v>
      </c>
      <c r="I1030" t="s">
        <v>10899</v>
      </c>
      <c r="J1030">
        <v>7.5</v>
      </c>
      <c r="K1030" t="str">
        <f t="shared" si="98"/>
        <v>Good</v>
      </c>
      <c r="L1030" s="10">
        <v>113536</v>
      </c>
      <c r="M1030" s="10">
        <v>20000000</v>
      </c>
      <c r="N1030" s="10">
        <v>18916623</v>
      </c>
      <c r="O1030" s="6">
        <f t="shared" si="99"/>
        <v>-1083377</v>
      </c>
      <c r="P1030" s="10" t="str" cm="1">
        <f t="array" ref="P1030">_xlfn.IFS(O1030&lt;=0,"Flop",O1030&lt;10000000,"Hit",O1030&lt;=100000000,"Superhit",O1030&gt;100000000,"Blockbuster")</f>
        <v>Flop</v>
      </c>
      <c r="Q1030" t="s">
        <v>3474</v>
      </c>
      <c r="R1030">
        <v>13</v>
      </c>
      <c r="S1030" t="str">
        <f t="shared" si="100"/>
        <v xml:space="preserve">May </v>
      </c>
      <c r="T1030" s="12" t="str">
        <f t="shared" si="101"/>
        <v xml:space="preserve"> 2001</v>
      </c>
      <c r="U1030" s="8" t="str" cm="1">
        <f t="array" ref="U1030">_xlfn.IFS(Q1030&lt;1970,"Old is Gold",Q1030&lt;=1980,"80's Movies",Q1030&lt;=2000,"90's Movies",Q1030&lt;=2020,"Mid Rang",Q1030&gt;2020,"Latest")</f>
        <v>Latest</v>
      </c>
      <c r="V1030" t="s">
        <v>3475</v>
      </c>
    </row>
    <row r="1031" spans="1:22" x14ac:dyDescent="0.3">
      <c r="A1031" t="s">
        <v>3476</v>
      </c>
      <c r="B1031" t="s">
        <v>3477</v>
      </c>
      <c r="C1031" t="s">
        <v>3477</v>
      </c>
      <c r="D1031" s="6">
        <v>97</v>
      </c>
      <c r="E1031" s="6" t="str">
        <f t="shared" si="96"/>
        <v>Medium</v>
      </c>
      <c r="F1031" s="4">
        <f t="shared" si="97"/>
        <v>1.6166666666666667</v>
      </c>
      <c r="G1031" s="8" t="s">
        <v>172</v>
      </c>
      <c r="H1031" t="s">
        <v>190</v>
      </c>
      <c r="I1031" t="s">
        <v>10886</v>
      </c>
      <c r="J1031">
        <v>6.8</v>
      </c>
      <c r="K1031" t="str">
        <f t="shared" si="98"/>
        <v>Average</v>
      </c>
      <c r="L1031" s="10">
        <v>256684</v>
      </c>
      <c r="M1031" s="10">
        <v>25000000</v>
      </c>
      <c r="N1031" s="10">
        <v>334272563</v>
      </c>
      <c r="O1031" s="6">
        <f t="shared" si="99"/>
        <v>309272563</v>
      </c>
      <c r="P1031" s="10" t="str" cm="1">
        <f t="array" ref="P1031">_xlfn.IFS(O1031&lt;=0,"Flop",O1031&lt;10000000,"Hit",O1031&lt;=100000000,"Superhit",O1031&gt;100000000,"Blockbuster")</f>
        <v>Blockbuster</v>
      </c>
      <c r="Q1031" t="s">
        <v>3478</v>
      </c>
      <c r="R1031">
        <v>4</v>
      </c>
      <c r="S1031" t="str">
        <f t="shared" si="100"/>
        <v xml:space="preserve">April </v>
      </c>
      <c r="T1031" s="12" t="str">
        <f t="shared" si="101"/>
        <v xml:space="preserve"> 2001</v>
      </c>
      <c r="U1031" s="8" t="str" cm="1">
        <f t="array" ref="U1031">_xlfn.IFS(Q1031&lt;1970,"Old is Gold",Q1031&lt;=1980,"80's Movies",Q1031&lt;=2000,"90's Movies",Q1031&lt;=2020,"Mid Rang",Q1031&gt;2020,"Latest")</f>
        <v>Latest</v>
      </c>
      <c r="V1031" t="s">
        <v>3479</v>
      </c>
    </row>
    <row r="1032" spans="1:22" x14ac:dyDescent="0.3">
      <c r="A1032" t="s">
        <v>3480</v>
      </c>
      <c r="B1032" t="s">
        <v>3481</v>
      </c>
      <c r="C1032" t="s">
        <v>3481</v>
      </c>
      <c r="D1032" s="6">
        <v>77</v>
      </c>
      <c r="E1032" s="6" t="str">
        <f t="shared" si="96"/>
        <v>Short</v>
      </c>
      <c r="F1032" s="4">
        <f t="shared" si="97"/>
        <v>1.2833333333333334</v>
      </c>
      <c r="G1032" s="8" t="s">
        <v>10887</v>
      </c>
      <c r="H1032" t="s">
        <v>172</v>
      </c>
      <c r="I1032" t="s">
        <v>10892</v>
      </c>
      <c r="J1032">
        <v>5.5</v>
      </c>
      <c r="K1032" t="str">
        <f t="shared" si="98"/>
        <v>Poor</v>
      </c>
      <c r="L1032" s="10">
        <v>57442</v>
      </c>
      <c r="M1032" s="10">
        <v>120000000</v>
      </c>
      <c r="N1032" s="10">
        <v>169956806</v>
      </c>
      <c r="O1032" s="6">
        <f t="shared" si="99"/>
        <v>49956806</v>
      </c>
      <c r="P1032" s="10" t="str" cm="1">
        <f t="array" ref="P1032">_xlfn.IFS(O1032&lt;=0,"Flop",O1032&lt;10000000,"Hit",O1032&lt;=100000000,"Superhit",O1032&gt;100000000,"Blockbuster")</f>
        <v>Superhit</v>
      </c>
      <c r="Q1032" t="s">
        <v>3482</v>
      </c>
      <c r="R1032">
        <v>14</v>
      </c>
      <c r="S1032" t="str">
        <f t="shared" si="100"/>
        <v xml:space="preserve">July </v>
      </c>
      <c r="T1032" s="12" t="str">
        <f t="shared" si="101"/>
        <v xml:space="preserve"> 2002</v>
      </c>
      <c r="U1032" s="8" t="str" cm="1">
        <f t="array" ref="U1032">_xlfn.IFS(Q1032&lt;1970,"Old is Gold",Q1032&lt;=1980,"80's Movies",Q1032&lt;=2000,"90's Movies",Q1032&lt;=2020,"Mid Rang",Q1032&gt;2020,"Latest")</f>
        <v>Latest</v>
      </c>
      <c r="V1032" t="s">
        <v>3052</v>
      </c>
    </row>
    <row r="1033" spans="1:22" x14ac:dyDescent="0.3">
      <c r="A1033" t="s">
        <v>3483</v>
      </c>
      <c r="B1033" t="s">
        <v>3484</v>
      </c>
      <c r="C1033" t="s">
        <v>3484</v>
      </c>
      <c r="D1033" s="6">
        <v>97</v>
      </c>
      <c r="E1033" s="6" t="str">
        <f t="shared" si="96"/>
        <v>Medium</v>
      </c>
      <c r="F1033" s="4">
        <f t="shared" si="97"/>
        <v>1.6166666666666667</v>
      </c>
      <c r="G1033" s="8" t="s">
        <v>172</v>
      </c>
      <c r="H1033" t="s">
        <v>10886</v>
      </c>
      <c r="I1033" t="s">
        <v>10899</v>
      </c>
      <c r="J1033">
        <v>6.5</v>
      </c>
      <c r="K1033" t="str">
        <f t="shared" si="98"/>
        <v>Average</v>
      </c>
      <c r="L1033" s="10">
        <v>59896</v>
      </c>
      <c r="M1033" s="10">
        <v>5000000</v>
      </c>
      <c r="N1033" s="10">
        <v>295206</v>
      </c>
      <c r="O1033" s="6">
        <f t="shared" si="99"/>
        <v>-4704794</v>
      </c>
      <c r="P1033" s="10" t="str" cm="1">
        <f t="array" ref="P1033">_xlfn.IFS(O1033&lt;=0,"Flop",O1033&lt;10000000,"Hit",O1033&lt;=100000000,"Superhit",O1033&gt;100000000,"Blockbuster")</f>
        <v>Flop</v>
      </c>
      <c r="Q1033" t="s">
        <v>3485</v>
      </c>
      <c r="R1033">
        <v>23</v>
      </c>
      <c r="S1033" t="str">
        <f t="shared" si="100"/>
        <v xml:space="preserve">January </v>
      </c>
      <c r="T1033" s="12" t="str">
        <f t="shared" si="101"/>
        <v xml:space="preserve"> 2001</v>
      </c>
      <c r="U1033" s="8" t="str" cm="1">
        <f t="array" ref="U1033">_xlfn.IFS(Q1033&lt;1970,"Old is Gold",Q1033&lt;=1980,"80's Movies",Q1033&lt;=2000,"90's Movies",Q1033&lt;=2020,"Mid Rang",Q1033&gt;2020,"Latest")</f>
        <v>Latest</v>
      </c>
      <c r="V1033" t="s">
        <v>3486</v>
      </c>
    </row>
    <row r="1034" spans="1:22" x14ac:dyDescent="0.3">
      <c r="A1034" t="s">
        <v>3487</v>
      </c>
      <c r="B1034" t="s">
        <v>3488</v>
      </c>
      <c r="C1034" t="s">
        <v>3488</v>
      </c>
      <c r="D1034" s="6">
        <v>96</v>
      </c>
      <c r="E1034" s="6" t="str">
        <f t="shared" si="96"/>
        <v>Medium</v>
      </c>
      <c r="F1034" s="4">
        <f t="shared" si="97"/>
        <v>1.6</v>
      </c>
      <c r="G1034" s="8" t="s">
        <v>172</v>
      </c>
      <c r="H1034" t="s">
        <v>10886</v>
      </c>
      <c r="I1034" t="s">
        <v>10899</v>
      </c>
      <c r="J1034">
        <v>5.6</v>
      </c>
      <c r="K1034" t="str">
        <f t="shared" si="98"/>
        <v>Poor</v>
      </c>
      <c r="L1034" s="10">
        <v>75198</v>
      </c>
      <c r="M1034" s="10">
        <v>17000000</v>
      </c>
      <c r="N1034" s="10">
        <v>95146283</v>
      </c>
      <c r="O1034" s="6">
        <f t="shared" si="99"/>
        <v>78146283</v>
      </c>
      <c r="P1034" s="10" t="str" cm="1">
        <f t="array" ref="P1034">_xlfn.IFS(O1034&lt;=0,"Flop",O1034&lt;10000000,"Hit",O1034&lt;=100000000,"Superhit",O1034&gt;100000000,"Blockbuster")</f>
        <v>Superhit</v>
      </c>
      <c r="Q1034" t="s">
        <v>3489</v>
      </c>
      <c r="R1034">
        <v>1</v>
      </c>
      <c r="S1034" t="str">
        <f t="shared" si="100"/>
        <v xml:space="preserve">March </v>
      </c>
      <c r="T1034" s="12" t="str">
        <f t="shared" si="101"/>
        <v xml:space="preserve"> 2002</v>
      </c>
      <c r="U1034" s="8" t="str" cm="1">
        <f t="array" ref="U1034">_xlfn.IFS(Q1034&lt;1970,"Old is Gold",Q1034&lt;=1980,"80's Movies",Q1034&lt;=2000,"90's Movies",Q1034&lt;=2020,"Mid Rang",Q1034&gt;2020,"Latest")</f>
        <v>Latest</v>
      </c>
      <c r="V1034" t="s">
        <v>1165</v>
      </c>
    </row>
    <row r="1035" spans="1:22" x14ac:dyDescent="0.3">
      <c r="A1035" t="s">
        <v>3490</v>
      </c>
      <c r="B1035" t="s">
        <v>3491</v>
      </c>
      <c r="C1035" t="s">
        <v>3491</v>
      </c>
      <c r="D1035" s="6">
        <v>99</v>
      </c>
      <c r="E1035" s="6" t="str">
        <f t="shared" si="96"/>
        <v>Medium</v>
      </c>
      <c r="F1035" s="4">
        <f t="shared" si="97"/>
        <v>1.65</v>
      </c>
      <c r="G1035" s="8" t="s">
        <v>7406</v>
      </c>
      <c r="H1035" t="s">
        <v>10891</v>
      </c>
      <c r="I1035" t="s">
        <v>5170</v>
      </c>
      <c r="J1035">
        <v>6.5</v>
      </c>
      <c r="K1035" t="str">
        <f t="shared" si="98"/>
        <v>Average</v>
      </c>
      <c r="L1035" s="10">
        <v>194003</v>
      </c>
      <c r="M1035" s="10">
        <v>102000000</v>
      </c>
      <c r="N1035" s="10">
        <v>147080413</v>
      </c>
      <c r="O1035" s="6">
        <f t="shared" si="99"/>
        <v>45080413</v>
      </c>
      <c r="P1035" s="10" t="str" cm="1">
        <f t="array" ref="P1035">_xlfn.IFS(O1035&lt;=0,"Flop",O1035&lt;10000000,"Hit",O1035&lt;=100000000,"Superhit",O1035&gt;100000000,"Blockbuster")</f>
        <v>Superhit</v>
      </c>
      <c r="Q1035" t="s">
        <v>3492</v>
      </c>
      <c r="R1035">
        <v>11</v>
      </c>
      <c r="S1035" t="str">
        <f t="shared" si="100"/>
        <v xml:space="preserve">May </v>
      </c>
      <c r="T1035" s="12" t="str">
        <f t="shared" si="101"/>
        <v xml:space="preserve"> 2001</v>
      </c>
      <c r="U1035" s="8" t="str" cm="1">
        <f t="array" ref="U1035">_xlfn.IFS(Q1035&lt;1970,"Old is Gold",Q1035&lt;=1980,"80's Movies",Q1035&lt;=2000,"90's Movies",Q1035&lt;=2020,"Mid Rang",Q1035&gt;2020,"Latest")</f>
        <v>Latest</v>
      </c>
      <c r="V1035" t="s">
        <v>1641</v>
      </c>
    </row>
    <row r="1036" spans="1:22" x14ac:dyDescent="0.3">
      <c r="A1036" t="s">
        <v>3493</v>
      </c>
      <c r="B1036" t="s">
        <v>3494</v>
      </c>
      <c r="C1036" t="s">
        <v>3495</v>
      </c>
      <c r="D1036" s="6">
        <v>125</v>
      </c>
      <c r="E1036" s="6" t="str">
        <f t="shared" si="96"/>
        <v>Long</v>
      </c>
      <c r="F1036" s="4">
        <f t="shared" si="97"/>
        <v>2.0833333333333335</v>
      </c>
      <c r="G1036" s="8" t="s">
        <v>10887</v>
      </c>
      <c r="H1036" t="s">
        <v>10888</v>
      </c>
      <c r="I1036" t="s">
        <v>10892</v>
      </c>
      <c r="J1036">
        <v>8.6</v>
      </c>
      <c r="K1036" t="str">
        <f t="shared" si="98"/>
        <v>Excellent</v>
      </c>
      <c r="L1036" s="10">
        <v>817323</v>
      </c>
      <c r="M1036" s="10">
        <v>19000000</v>
      </c>
      <c r="N1036" s="10">
        <v>357277400</v>
      </c>
      <c r="O1036" s="6">
        <f t="shared" si="99"/>
        <v>338277400</v>
      </c>
      <c r="P1036" s="10" t="str" cm="1">
        <f t="array" ref="P1036">_xlfn.IFS(O1036&lt;=0,"Flop",O1036&lt;10000000,"Hit",O1036&lt;=100000000,"Superhit",O1036&gt;100000000,"Blockbuster")</f>
        <v>Blockbuster</v>
      </c>
      <c r="Q1036" t="s">
        <v>3496</v>
      </c>
      <c r="R1036">
        <v>20</v>
      </c>
      <c r="S1036" t="str">
        <f t="shared" si="100"/>
        <v xml:space="preserve">July </v>
      </c>
      <c r="T1036" s="12" t="str">
        <f t="shared" si="101"/>
        <v xml:space="preserve"> 2001</v>
      </c>
      <c r="U1036" s="8" t="str" cm="1">
        <f t="array" ref="U1036">_xlfn.IFS(Q1036&lt;1970,"Old is Gold",Q1036&lt;=1980,"80's Movies",Q1036&lt;=2000,"90's Movies",Q1036&lt;=2020,"Mid Rang",Q1036&gt;2020,"Latest")</f>
        <v>Latest</v>
      </c>
      <c r="V1036" t="s">
        <v>639</v>
      </c>
    </row>
    <row r="1037" spans="1:22" x14ac:dyDescent="0.3">
      <c r="A1037" t="s">
        <v>3497</v>
      </c>
      <c r="B1037" t="s">
        <v>3498</v>
      </c>
      <c r="C1037" t="s">
        <v>3498</v>
      </c>
      <c r="D1037" s="6">
        <v>134</v>
      </c>
      <c r="E1037" s="6" t="str">
        <f t="shared" si="96"/>
        <v>Long</v>
      </c>
      <c r="F1037" s="4">
        <f t="shared" si="97"/>
        <v>2.2333333333333334</v>
      </c>
      <c r="G1037" s="8" t="s">
        <v>7406</v>
      </c>
      <c r="H1037" t="s">
        <v>190</v>
      </c>
      <c r="I1037" t="s">
        <v>5878</v>
      </c>
      <c r="J1037">
        <v>6.1</v>
      </c>
      <c r="K1037" t="str">
        <f t="shared" si="98"/>
        <v>Average</v>
      </c>
      <c r="L1037" s="10">
        <v>72402</v>
      </c>
      <c r="M1037" s="10">
        <v>115000000</v>
      </c>
      <c r="N1037" s="10">
        <v>77628265</v>
      </c>
      <c r="O1037" s="6">
        <f t="shared" si="99"/>
        <v>-37371735</v>
      </c>
      <c r="P1037" s="10" t="str" cm="1">
        <f t="array" ref="P1037">_xlfn.IFS(O1037&lt;=0,"Flop",O1037&lt;10000000,"Hit",O1037&lt;=100000000,"Superhit",O1037&gt;100000000,"Blockbuster")</f>
        <v>Flop</v>
      </c>
      <c r="Q1037" t="s">
        <v>3499</v>
      </c>
      <c r="R1037">
        <v>14</v>
      </c>
      <c r="S1037" t="str">
        <f t="shared" si="100"/>
        <v xml:space="preserve">June </v>
      </c>
      <c r="T1037" s="12" t="str">
        <f t="shared" si="101"/>
        <v xml:space="preserve"> 2002</v>
      </c>
      <c r="U1037" s="8" t="str" cm="1">
        <f t="array" ref="U1037">_xlfn.IFS(Q1037&lt;1970,"Old is Gold",Q1037&lt;=1980,"80's Movies",Q1037&lt;=2000,"90's Movies",Q1037&lt;=2020,"Mid Rang",Q1037&gt;2020,"Latest")</f>
        <v>Latest</v>
      </c>
      <c r="V1037" t="s">
        <v>1494</v>
      </c>
    </row>
    <row r="1038" spans="1:22" x14ac:dyDescent="0.3">
      <c r="A1038" t="s">
        <v>3500</v>
      </c>
      <c r="B1038" t="s">
        <v>3501</v>
      </c>
      <c r="C1038" t="s">
        <v>3501</v>
      </c>
      <c r="D1038" s="6">
        <v>106</v>
      </c>
      <c r="E1038" s="6" t="str">
        <f t="shared" si="96"/>
        <v>Medium</v>
      </c>
      <c r="F1038" s="4">
        <f t="shared" si="97"/>
        <v>1.7666666666666666</v>
      </c>
      <c r="G1038" s="8" t="s">
        <v>190</v>
      </c>
      <c r="H1038" t="s">
        <v>10899</v>
      </c>
      <c r="I1038" t="s">
        <v>10899</v>
      </c>
      <c r="J1038">
        <v>7.7</v>
      </c>
      <c r="K1038" t="str">
        <f t="shared" si="98"/>
        <v>Good</v>
      </c>
      <c r="L1038" s="10">
        <v>127420</v>
      </c>
      <c r="M1038" s="10">
        <v>2000000</v>
      </c>
      <c r="N1038" s="10">
        <v>33616692</v>
      </c>
      <c r="O1038" s="6">
        <f t="shared" si="99"/>
        <v>31616692</v>
      </c>
      <c r="P1038" s="10" t="str" cm="1">
        <f t="array" ref="P1038">_xlfn.IFS(O1038&lt;=0,"Flop",O1038&lt;10000000,"Hit",O1038&lt;=100000000,"Superhit",O1038&gt;100000000,"Blockbuster")</f>
        <v>Superhit</v>
      </c>
      <c r="Q1038" t="s">
        <v>3502</v>
      </c>
      <c r="R1038">
        <v>8</v>
      </c>
      <c r="S1038" t="str">
        <f t="shared" si="100"/>
        <v xml:space="preserve">June </v>
      </c>
      <c r="T1038" s="12" t="str">
        <f t="shared" si="101"/>
        <v xml:space="preserve"> 2001</v>
      </c>
      <c r="U1038" s="8" t="str" cm="1">
        <f t="array" ref="U1038">_xlfn.IFS(Q1038&lt;1970,"Old is Gold",Q1038&lt;=1980,"80's Movies",Q1038&lt;=2000,"90's Movies",Q1038&lt;=2020,"Mid Rang",Q1038&gt;2020,"Latest")</f>
        <v>Latest</v>
      </c>
      <c r="V1038" t="s">
        <v>2360</v>
      </c>
    </row>
    <row r="1039" spans="1:22" x14ac:dyDescent="0.3">
      <c r="A1039" t="s">
        <v>3503</v>
      </c>
      <c r="B1039" t="s">
        <v>3504</v>
      </c>
      <c r="C1039" t="s">
        <v>3504</v>
      </c>
      <c r="D1039" s="6">
        <v>91</v>
      </c>
      <c r="E1039" s="6" t="str">
        <f t="shared" si="96"/>
        <v>Medium</v>
      </c>
      <c r="F1039" s="4">
        <f t="shared" si="97"/>
        <v>1.5166666666666666</v>
      </c>
      <c r="G1039" s="8" t="s">
        <v>10885</v>
      </c>
      <c r="H1039" t="s">
        <v>105</v>
      </c>
      <c r="I1039" t="s">
        <v>10899</v>
      </c>
      <c r="J1039">
        <v>5.6</v>
      </c>
      <c r="K1039" t="str">
        <f t="shared" si="98"/>
        <v>Poor</v>
      </c>
      <c r="L1039" s="10">
        <v>92241</v>
      </c>
      <c r="M1039" s="10">
        <v>42000000</v>
      </c>
      <c r="N1039" s="10">
        <v>68467960</v>
      </c>
      <c r="O1039" s="6">
        <f t="shared" si="99"/>
        <v>26467960</v>
      </c>
      <c r="P1039" s="10" t="str" cm="1">
        <f t="array" ref="P1039">_xlfn.IFS(O1039&lt;=0,"Flop",O1039&lt;10000000,"Hit",O1039&lt;=100000000,"Superhit",O1039&gt;100000000,"Blockbuster")</f>
        <v>Superhit</v>
      </c>
      <c r="Q1039" t="s">
        <v>3505</v>
      </c>
      <c r="R1039">
        <v>23</v>
      </c>
      <c r="S1039" t="str">
        <f t="shared" si="100"/>
        <v xml:space="preserve">October </v>
      </c>
      <c r="T1039" s="12" t="str">
        <f t="shared" si="101"/>
        <v xml:space="preserve"> 2001</v>
      </c>
      <c r="U1039" s="8" t="str" cm="1">
        <f t="array" ref="U1039">_xlfn.IFS(Q1039&lt;1970,"Old is Gold",Q1039&lt;=1980,"80's Movies",Q1039&lt;=2000,"90's Movies",Q1039&lt;=2020,"Mid Rang",Q1039&gt;2020,"Latest")</f>
        <v>Latest</v>
      </c>
      <c r="V1039" t="s">
        <v>3506</v>
      </c>
    </row>
    <row r="1040" spans="1:22" x14ac:dyDescent="0.3">
      <c r="A1040" t="s">
        <v>3507</v>
      </c>
      <c r="B1040" t="s">
        <v>3508</v>
      </c>
      <c r="C1040" t="s">
        <v>3508</v>
      </c>
      <c r="D1040" s="6">
        <v>91</v>
      </c>
      <c r="E1040" s="6" t="str">
        <f t="shared" si="96"/>
        <v>Medium</v>
      </c>
      <c r="F1040" s="4">
        <f t="shared" si="97"/>
        <v>1.5166666666666666</v>
      </c>
      <c r="G1040" s="8" t="s">
        <v>10887</v>
      </c>
      <c r="H1040" t="s">
        <v>172</v>
      </c>
      <c r="I1040" t="s">
        <v>190</v>
      </c>
      <c r="J1040">
        <v>6</v>
      </c>
      <c r="K1040" t="str">
        <f t="shared" si="98"/>
        <v>Average</v>
      </c>
      <c r="L1040" s="10">
        <v>59978</v>
      </c>
      <c r="M1040" s="10">
        <v>17700000</v>
      </c>
      <c r="N1040" s="10">
        <v>30987695</v>
      </c>
      <c r="O1040" s="6">
        <f t="shared" si="99"/>
        <v>13287695</v>
      </c>
      <c r="P1040" s="10" t="str" cm="1">
        <f t="array" ref="P1040">_xlfn.IFS(O1040&lt;=0,"Flop",O1040&lt;10000000,"Hit",O1040&lt;=100000000,"Superhit",O1040&gt;100000000,"Blockbuster")</f>
        <v>Superhit</v>
      </c>
      <c r="Q1040">
        <v>2001</v>
      </c>
      <c r="S1040" t="e">
        <f t="shared" si="100"/>
        <v>#VALUE!</v>
      </c>
      <c r="T1040" s="12" t="str">
        <f t="shared" si="101"/>
        <v>2001</v>
      </c>
      <c r="U1040" s="8" t="str" cm="1">
        <f t="array" ref="U1040">_xlfn.IFS(Q1040&lt;1970,"Old is Gold",Q1040&lt;=1980,"80's Movies",Q1040&lt;=2000,"90's Movies",Q1040&lt;=2020,"Mid Rang",Q1040&gt;2020,"Latest")</f>
        <v>Mid Rang</v>
      </c>
      <c r="V1040" t="s">
        <v>3509</v>
      </c>
    </row>
    <row r="1041" spans="1:22" x14ac:dyDescent="0.3">
      <c r="A1041" t="s">
        <v>3510</v>
      </c>
      <c r="B1041" t="s">
        <v>3511</v>
      </c>
      <c r="C1041" t="s">
        <v>3512</v>
      </c>
      <c r="D1041" s="6">
        <v>154</v>
      </c>
      <c r="E1041" s="6" t="str">
        <f t="shared" si="96"/>
        <v>Long</v>
      </c>
      <c r="F1041" s="4">
        <f t="shared" si="97"/>
        <v>2.5666666666666669</v>
      </c>
      <c r="G1041" s="8" t="s">
        <v>190</v>
      </c>
      <c r="H1041" t="s">
        <v>5170</v>
      </c>
      <c r="I1041" t="s">
        <v>10899</v>
      </c>
      <c r="J1041">
        <v>8.1</v>
      </c>
      <c r="K1041" t="str">
        <f t="shared" si="98"/>
        <v>Excellent</v>
      </c>
      <c r="L1041" s="10">
        <v>249479</v>
      </c>
      <c r="M1041" s="10">
        <v>2000000</v>
      </c>
      <c r="N1041" s="10">
        <v>20908467</v>
      </c>
      <c r="O1041" s="6">
        <f t="shared" si="99"/>
        <v>18908467</v>
      </c>
      <c r="P1041" s="10" t="str" cm="1">
        <f t="array" ref="P1041">_xlfn.IFS(O1041&lt;=0,"Flop",O1041&lt;10000000,"Hit",O1041&lt;=100000000,"Superhit",O1041&gt;100000000,"Blockbuster")</f>
        <v>Superhit</v>
      </c>
      <c r="Q1041" t="s">
        <v>3146</v>
      </c>
      <c r="R1041">
        <v>14</v>
      </c>
      <c r="S1041" t="str">
        <f t="shared" si="100"/>
        <v xml:space="preserve">May </v>
      </c>
      <c r="T1041" s="12" t="str">
        <f t="shared" si="101"/>
        <v xml:space="preserve"> 2000</v>
      </c>
      <c r="U1041" s="8" t="str" cm="1">
        <f t="array" ref="U1041">_xlfn.IFS(Q1041&lt;1970,"Old is Gold",Q1041&lt;=1980,"80's Movies",Q1041&lt;=2000,"90's Movies",Q1041&lt;=2020,"Mid Rang",Q1041&gt;2020,"Latest")</f>
        <v>Latest</v>
      </c>
      <c r="V1041" t="s">
        <v>3513</v>
      </c>
    </row>
    <row r="1042" spans="1:22" x14ac:dyDescent="0.3">
      <c r="A1042" t="s">
        <v>3514</v>
      </c>
      <c r="B1042" t="s">
        <v>3515</v>
      </c>
      <c r="C1042" t="s">
        <v>3515</v>
      </c>
      <c r="D1042" s="6">
        <v>104</v>
      </c>
      <c r="E1042" s="6" t="str">
        <f t="shared" si="96"/>
        <v>Medium</v>
      </c>
      <c r="F1042" s="4">
        <f t="shared" si="97"/>
        <v>1.7333333333333334</v>
      </c>
      <c r="G1042" s="8" t="s">
        <v>7406</v>
      </c>
      <c r="H1042" t="s">
        <v>172</v>
      </c>
      <c r="I1042" t="s">
        <v>10885</v>
      </c>
      <c r="J1042">
        <v>5.4</v>
      </c>
      <c r="K1042" t="str">
        <f t="shared" si="98"/>
        <v>Poor</v>
      </c>
      <c r="L1042" s="10">
        <v>51668</v>
      </c>
      <c r="M1042" s="10">
        <v>52000000</v>
      </c>
      <c r="N1042" s="10">
        <v>37713879</v>
      </c>
      <c r="O1042" s="6">
        <f t="shared" si="99"/>
        <v>-14286121</v>
      </c>
      <c r="P1042" s="10" t="str" cm="1">
        <f t="array" ref="P1042">_xlfn.IFS(O1042&lt;=0,"Flop",O1042&lt;10000000,"Hit",O1042&lt;=100000000,"Superhit",O1042&gt;100000000,"Blockbuster")</f>
        <v>Flop</v>
      </c>
      <c r="Q1042" t="s">
        <v>3516</v>
      </c>
      <c r="R1042">
        <v>16</v>
      </c>
      <c r="S1042" t="str">
        <f t="shared" si="100"/>
        <v xml:space="preserve">April </v>
      </c>
      <c r="T1042" s="12" t="str">
        <f t="shared" si="101"/>
        <v xml:space="preserve"> 2003</v>
      </c>
      <c r="U1042" s="8" t="str" cm="1">
        <f t="array" ref="U1042">_xlfn.IFS(Q1042&lt;1970,"Old is Gold",Q1042&lt;=1980,"80's Movies",Q1042&lt;=2000,"90's Movies",Q1042&lt;=2020,"Mid Rang",Q1042&gt;2020,"Latest")</f>
        <v>Latest</v>
      </c>
      <c r="V1042" t="s">
        <v>3517</v>
      </c>
    </row>
    <row r="1043" spans="1:22" x14ac:dyDescent="0.3">
      <c r="A1043" t="s">
        <v>3518</v>
      </c>
      <c r="B1043" t="s">
        <v>3519</v>
      </c>
      <c r="C1043" t="s">
        <v>3519</v>
      </c>
      <c r="D1043" s="6">
        <v>131</v>
      </c>
      <c r="E1043" s="6" t="str">
        <f t="shared" si="96"/>
        <v>Long</v>
      </c>
      <c r="F1043" s="4">
        <f t="shared" si="97"/>
        <v>2.1833333333333331</v>
      </c>
      <c r="G1043" s="8" t="s">
        <v>7406</v>
      </c>
      <c r="H1043" t="s">
        <v>10887</v>
      </c>
      <c r="I1043" t="s">
        <v>190</v>
      </c>
      <c r="J1043">
        <v>7.7</v>
      </c>
      <c r="K1043" t="str">
        <f t="shared" si="98"/>
        <v>Good</v>
      </c>
      <c r="L1043" s="10">
        <v>145794</v>
      </c>
      <c r="M1043" s="10">
        <v>35000000</v>
      </c>
      <c r="N1043" s="10">
        <v>75395048</v>
      </c>
      <c r="O1043" s="6">
        <f t="shared" si="99"/>
        <v>40395048</v>
      </c>
      <c r="P1043" s="10" t="str" cm="1">
        <f t="array" ref="P1043">_xlfn.IFS(O1043&lt;=0,"Flop",O1043&lt;10000000,"Hit",O1043&lt;=100000000,"Superhit",O1043&gt;100000000,"Blockbuster")</f>
        <v>Superhit</v>
      </c>
      <c r="Q1043" t="s">
        <v>3520</v>
      </c>
      <c r="R1043">
        <v>23</v>
      </c>
      <c r="S1043" t="str">
        <f t="shared" si="100"/>
        <v xml:space="preserve">January </v>
      </c>
      <c r="T1043" s="12" t="str">
        <f t="shared" si="101"/>
        <v xml:space="preserve"> 2002</v>
      </c>
      <c r="U1043" s="8" t="str" cm="1">
        <f t="array" ref="U1043">_xlfn.IFS(Q1043&lt;1970,"Old is Gold",Q1043&lt;=1980,"80's Movies",Q1043&lt;=2000,"90's Movies",Q1043&lt;=2020,"Mid Rang",Q1043&gt;2020,"Latest")</f>
        <v>Latest</v>
      </c>
      <c r="V1043" t="s">
        <v>1415</v>
      </c>
    </row>
    <row r="1044" spans="1:22" x14ac:dyDescent="0.3">
      <c r="A1044" t="s">
        <v>3521</v>
      </c>
      <c r="B1044" t="s">
        <v>3522</v>
      </c>
      <c r="C1044" t="s">
        <v>3522</v>
      </c>
      <c r="D1044" s="6">
        <v>133</v>
      </c>
      <c r="E1044" s="6" t="str">
        <f t="shared" si="96"/>
        <v>Long</v>
      </c>
      <c r="F1044" s="4">
        <f t="shared" si="97"/>
        <v>2.2166666666666668</v>
      </c>
      <c r="G1044" s="8" t="s">
        <v>7406</v>
      </c>
      <c r="H1044" t="s">
        <v>10887</v>
      </c>
      <c r="I1044" t="s">
        <v>5170</v>
      </c>
      <c r="J1044">
        <v>6.1</v>
      </c>
      <c r="K1044" t="str">
        <f t="shared" si="98"/>
        <v>Average</v>
      </c>
      <c r="L1044" s="10">
        <v>226201</v>
      </c>
      <c r="M1044" s="10">
        <v>142000000</v>
      </c>
      <c r="N1044" s="10">
        <v>431971116</v>
      </c>
      <c r="O1044" s="6">
        <f t="shared" si="99"/>
        <v>289971116</v>
      </c>
      <c r="P1044" s="10" t="str" cm="1">
        <f t="array" ref="P1044">_xlfn.IFS(O1044&lt;=0,"Flop",O1044&lt;10000000,"Hit",O1044&lt;=100000000,"Superhit",O1044&gt;100000000,"Blockbuster")</f>
        <v>Blockbuster</v>
      </c>
      <c r="Q1044" t="s">
        <v>3523</v>
      </c>
      <c r="R1044">
        <v>11</v>
      </c>
      <c r="S1044" t="str">
        <f t="shared" si="100"/>
        <v xml:space="preserve">November </v>
      </c>
      <c r="T1044" s="12" t="str">
        <f t="shared" si="101"/>
        <v xml:space="preserve"> 2002</v>
      </c>
      <c r="U1044" s="8" t="str" cm="1">
        <f t="array" ref="U1044">_xlfn.IFS(Q1044&lt;1970,"Old is Gold",Q1044&lt;=1980,"80's Movies",Q1044&lt;=2000,"90's Movies",Q1044&lt;=2020,"Mid Rang",Q1044&gt;2020,"Latest")</f>
        <v>Latest</v>
      </c>
      <c r="V1044" t="s">
        <v>2322</v>
      </c>
    </row>
    <row r="1045" spans="1:22" x14ac:dyDescent="0.3">
      <c r="A1045" t="s">
        <v>3524</v>
      </c>
      <c r="B1045" t="s">
        <v>3525</v>
      </c>
      <c r="C1045" t="s">
        <v>3525</v>
      </c>
      <c r="D1045" s="6">
        <v>113</v>
      </c>
      <c r="E1045" s="6" t="str">
        <f t="shared" si="96"/>
        <v>Medium</v>
      </c>
      <c r="F1045" s="4">
        <f t="shared" si="97"/>
        <v>1.8833333333333333</v>
      </c>
      <c r="G1045" s="8" t="s">
        <v>190</v>
      </c>
      <c r="H1045" t="s">
        <v>10895</v>
      </c>
      <c r="I1045" t="s">
        <v>10890</v>
      </c>
      <c r="J1045">
        <v>8</v>
      </c>
      <c r="K1045" t="str">
        <f t="shared" si="98"/>
        <v>Excellent</v>
      </c>
      <c r="L1045" s="10">
        <v>834474</v>
      </c>
      <c r="M1045" s="10">
        <v>6000000</v>
      </c>
      <c r="N1045" s="10">
        <v>7081449</v>
      </c>
      <c r="O1045" s="6">
        <f t="shared" si="99"/>
        <v>1081449</v>
      </c>
      <c r="P1045" s="10" t="str" cm="1">
        <f t="array" ref="P1045">_xlfn.IFS(O1045&lt;=0,"Flop",O1045&lt;10000000,"Hit",O1045&lt;=100000000,"Superhit",O1045&gt;100000000,"Blockbuster")</f>
        <v>Hit</v>
      </c>
      <c r="Q1045" t="s">
        <v>3526</v>
      </c>
      <c r="R1045">
        <v>19</v>
      </c>
      <c r="S1045" t="str">
        <f t="shared" si="100"/>
        <v xml:space="preserve">January </v>
      </c>
      <c r="T1045" s="12" t="str">
        <f t="shared" si="101"/>
        <v xml:space="preserve"> 2001</v>
      </c>
      <c r="U1045" s="8" t="str" cm="1">
        <f t="array" ref="U1045">_xlfn.IFS(Q1045&lt;1970,"Old is Gold",Q1045&lt;=1980,"80's Movies",Q1045&lt;=2000,"90's Movies",Q1045&lt;=2020,"Mid Rang",Q1045&gt;2020,"Latest")</f>
        <v>Latest</v>
      </c>
      <c r="V1045" t="s">
        <v>3527</v>
      </c>
    </row>
    <row r="1046" spans="1:22" x14ac:dyDescent="0.3">
      <c r="A1046" t="s">
        <v>3528</v>
      </c>
      <c r="B1046" t="s">
        <v>3529</v>
      </c>
      <c r="C1046" t="s">
        <v>3530</v>
      </c>
      <c r="D1046" s="6">
        <v>114</v>
      </c>
      <c r="E1046" s="6" t="str">
        <f t="shared" si="96"/>
        <v>Medium</v>
      </c>
      <c r="F1046" s="4">
        <f t="shared" si="97"/>
        <v>1.9</v>
      </c>
      <c r="G1046" s="8" t="s">
        <v>10891</v>
      </c>
      <c r="H1046" t="s">
        <v>190</v>
      </c>
      <c r="I1046" t="s">
        <v>5170</v>
      </c>
      <c r="J1046">
        <v>7.9</v>
      </c>
      <c r="K1046" t="str">
        <f t="shared" si="98"/>
        <v>Good</v>
      </c>
      <c r="L1046" s="10">
        <v>55844</v>
      </c>
      <c r="M1046" s="10">
        <v>1500000</v>
      </c>
      <c r="N1046" s="10">
        <v>12413888</v>
      </c>
      <c r="O1046" s="6">
        <f t="shared" si="99"/>
        <v>10913888</v>
      </c>
      <c r="P1046" s="10" t="str" cm="1">
        <f t="array" ref="P1046">_xlfn.IFS(O1046&lt;=0,"Flop",O1046&lt;10000000,"Hit",O1046&lt;=100000000,"Superhit",O1046&gt;100000000,"Blockbuster")</f>
        <v>Superhit</v>
      </c>
      <c r="Q1046" t="s">
        <v>3531</v>
      </c>
      <c r="R1046">
        <v>31</v>
      </c>
      <c r="S1046" t="str">
        <f t="shared" si="100"/>
        <v xml:space="preserve">August </v>
      </c>
      <c r="T1046" s="12" t="str">
        <f t="shared" si="101"/>
        <v xml:space="preserve"> 2000</v>
      </c>
      <c r="U1046" s="8" t="str" cm="1">
        <f t="array" ref="U1046">_xlfn.IFS(Q1046&lt;1970,"Old is Gold",Q1046&lt;=1980,"80's Movies",Q1046&lt;=2000,"90's Movies",Q1046&lt;=2020,"Mid Rang",Q1046&gt;2020,"Latest")</f>
        <v>Latest</v>
      </c>
      <c r="V1046" t="s">
        <v>3532</v>
      </c>
    </row>
    <row r="1047" spans="1:22" x14ac:dyDescent="0.3">
      <c r="A1047" t="s">
        <v>3533</v>
      </c>
      <c r="B1047" t="s">
        <v>3534</v>
      </c>
      <c r="C1047" t="s">
        <v>3534</v>
      </c>
      <c r="D1047" s="6">
        <v>115</v>
      </c>
      <c r="E1047" s="6" t="str">
        <f t="shared" si="96"/>
        <v>Medium</v>
      </c>
      <c r="F1047" s="4">
        <f t="shared" si="97"/>
        <v>1.9166666666666667</v>
      </c>
      <c r="G1047" s="8" t="s">
        <v>172</v>
      </c>
      <c r="H1047" t="s">
        <v>10892</v>
      </c>
      <c r="I1047" t="s">
        <v>10886</v>
      </c>
      <c r="J1047">
        <v>6.4</v>
      </c>
      <c r="K1047" t="str">
        <f t="shared" si="98"/>
        <v>Average</v>
      </c>
      <c r="L1047" s="10">
        <v>158779</v>
      </c>
      <c r="M1047" s="10">
        <v>26000000</v>
      </c>
      <c r="N1047" s="10">
        <v>165335153</v>
      </c>
      <c r="O1047" s="6">
        <f t="shared" si="99"/>
        <v>139335153</v>
      </c>
      <c r="P1047" s="10" t="str" cm="1">
        <f t="array" ref="P1047">_xlfn.IFS(O1047&lt;=0,"Flop",O1047&lt;10000000,"Hit",O1047&lt;=100000000,"Superhit",O1047&gt;100000000,"Blockbuster")</f>
        <v>Blockbuster</v>
      </c>
      <c r="Q1047" t="s">
        <v>3535</v>
      </c>
      <c r="R1047">
        <v>29</v>
      </c>
      <c r="S1047" t="str">
        <f t="shared" si="100"/>
        <v xml:space="preserve">July </v>
      </c>
      <c r="T1047" s="12" t="str">
        <f t="shared" si="101"/>
        <v xml:space="preserve"> 2001</v>
      </c>
      <c r="U1047" s="8" t="str" cm="1">
        <f t="array" ref="U1047">_xlfn.IFS(Q1047&lt;1970,"Old is Gold",Q1047&lt;=1980,"80's Movies",Q1047&lt;=2000,"90's Movies",Q1047&lt;=2020,"Mid Rang",Q1047&gt;2020,"Latest")</f>
        <v>Latest</v>
      </c>
      <c r="V1047" t="s">
        <v>960</v>
      </c>
    </row>
    <row r="1048" spans="1:22" x14ac:dyDescent="0.3">
      <c r="A1048" t="s">
        <v>3536</v>
      </c>
      <c r="B1048" t="s">
        <v>3537</v>
      </c>
      <c r="C1048" t="s">
        <v>3537</v>
      </c>
      <c r="D1048" s="6">
        <v>100</v>
      </c>
      <c r="E1048" s="6" t="str">
        <f t="shared" si="96"/>
        <v>Medium</v>
      </c>
      <c r="F1048" s="4">
        <f t="shared" si="97"/>
        <v>1.6666666666666667</v>
      </c>
      <c r="G1048" s="8" t="s">
        <v>172</v>
      </c>
      <c r="H1048" t="s">
        <v>10891</v>
      </c>
      <c r="I1048" t="s">
        <v>10895</v>
      </c>
      <c r="J1048">
        <v>7</v>
      </c>
      <c r="K1048" t="str">
        <f t="shared" si="98"/>
        <v>Good</v>
      </c>
      <c r="L1048" s="10">
        <v>110652</v>
      </c>
      <c r="M1048" s="10">
        <v>3000000</v>
      </c>
      <c r="N1048" s="10">
        <v>23182223</v>
      </c>
      <c r="O1048" s="6">
        <f t="shared" si="99"/>
        <v>20182223</v>
      </c>
      <c r="P1048" s="10" t="str" cm="1">
        <f t="array" ref="P1048">_xlfn.IFS(O1048&lt;=0,"Flop",O1048&lt;10000000,"Hit",O1048&lt;=100000000,"Superhit",O1048&gt;100000000,"Blockbuster")</f>
        <v>Superhit</v>
      </c>
      <c r="Q1048" t="s">
        <v>3526</v>
      </c>
      <c r="R1048">
        <v>19</v>
      </c>
      <c r="S1048" t="str">
        <f t="shared" si="100"/>
        <v xml:space="preserve">January </v>
      </c>
      <c r="T1048" s="12" t="str">
        <f t="shared" si="101"/>
        <v xml:space="preserve"> 2001</v>
      </c>
      <c r="U1048" s="8" t="str" cm="1">
        <f t="array" ref="U1048">_xlfn.IFS(Q1048&lt;1970,"Old is Gold",Q1048&lt;=1980,"80's Movies",Q1048&lt;=2000,"90's Movies",Q1048&lt;=2020,"Mid Rang",Q1048&gt;2020,"Latest")</f>
        <v>Latest</v>
      </c>
      <c r="V1048" t="s">
        <v>3538</v>
      </c>
    </row>
    <row r="1049" spans="1:22" x14ac:dyDescent="0.3">
      <c r="A1049" t="s">
        <v>3539</v>
      </c>
      <c r="B1049" t="s">
        <v>3540</v>
      </c>
      <c r="C1049" t="s">
        <v>3540</v>
      </c>
      <c r="D1049" s="6">
        <v>210</v>
      </c>
      <c r="E1049" s="6" t="str">
        <f t="shared" si="96"/>
        <v>Long</v>
      </c>
      <c r="F1049" s="4">
        <f t="shared" si="97"/>
        <v>3.5</v>
      </c>
      <c r="G1049" s="8" t="s">
        <v>190</v>
      </c>
      <c r="H1049" t="s">
        <v>10893</v>
      </c>
      <c r="I1049" t="s">
        <v>10886</v>
      </c>
      <c r="J1049">
        <v>7.4</v>
      </c>
      <c r="K1049" t="str">
        <f t="shared" si="98"/>
        <v>Good</v>
      </c>
      <c r="L1049" s="10">
        <v>53841</v>
      </c>
      <c r="M1049" s="10">
        <v>7500000</v>
      </c>
      <c r="N1049" s="10">
        <v>11336308</v>
      </c>
      <c r="O1049" s="6">
        <f t="shared" si="99"/>
        <v>3836308</v>
      </c>
      <c r="P1049" s="10" t="str" cm="1">
        <f t="array" ref="P1049">_xlfn.IFS(O1049&lt;=0,"Flop",O1049&lt;10000000,"Hit",O1049&lt;=100000000,"Superhit",O1049&gt;100000000,"Blockbuster")</f>
        <v>Hit</v>
      </c>
      <c r="Q1049" t="s">
        <v>3541</v>
      </c>
      <c r="R1049">
        <v>14</v>
      </c>
      <c r="S1049" t="str">
        <f t="shared" si="100"/>
        <v xml:space="preserve">December </v>
      </c>
      <c r="T1049" s="12" t="str">
        <f t="shared" si="101"/>
        <v xml:space="preserve"> 2001</v>
      </c>
      <c r="U1049" s="8" t="str" cm="1">
        <f t="array" ref="U1049">_xlfn.IFS(Q1049&lt;1970,"Old is Gold",Q1049&lt;=1980,"80's Movies",Q1049&lt;=2000,"90's Movies",Q1049&lt;=2020,"Mid Rang",Q1049&gt;2020,"Latest")</f>
        <v>Latest</v>
      </c>
      <c r="V1049" t="s">
        <v>3542</v>
      </c>
    </row>
    <row r="1050" spans="1:22" x14ac:dyDescent="0.3">
      <c r="A1050" t="s">
        <v>3543</v>
      </c>
      <c r="B1050" t="s">
        <v>3544</v>
      </c>
      <c r="C1050" t="s">
        <v>3544</v>
      </c>
      <c r="D1050" s="6">
        <v>157</v>
      </c>
      <c r="E1050" s="6" t="str">
        <f t="shared" si="96"/>
        <v>Long</v>
      </c>
      <c r="F1050" s="4">
        <f t="shared" si="97"/>
        <v>2.6166666666666667</v>
      </c>
      <c r="G1050" s="8" t="s">
        <v>10889</v>
      </c>
      <c r="H1050" t="s">
        <v>190</v>
      </c>
      <c r="I1050" t="s">
        <v>10897</v>
      </c>
      <c r="J1050">
        <v>6.7</v>
      </c>
      <c r="K1050" t="str">
        <f t="shared" si="98"/>
        <v>Average</v>
      </c>
      <c r="L1050" s="10">
        <v>104037</v>
      </c>
      <c r="M1050" s="10">
        <v>107000000</v>
      </c>
      <c r="N1050" s="10">
        <v>87812729</v>
      </c>
      <c r="O1050" s="6">
        <f t="shared" si="99"/>
        <v>-19187271</v>
      </c>
      <c r="P1050" s="10" t="str" cm="1">
        <f t="array" ref="P1050">_xlfn.IFS(O1050&lt;=0,"Flop",O1050&lt;10000000,"Hit",O1050&lt;=100000000,"Superhit",O1050&gt;100000000,"Blockbuster")</f>
        <v>Flop</v>
      </c>
      <c r="Q1050" t="s">
        <v>12</v>
      </c>
      <c r="R1050">
        <v>11</v>
      </c>
      <c r="S1050" t="str">
        <f t="shared" si="100"/>
        <v xml:space="preserve">December </v>
      </c>
      <c r="T1050" s="12" t="str">
        <f t="shared" si="101"/>
        <v xml:space="preserve"> 2001</v>
      </c>
      <c r="U1050" s="8" t="str" cm="1">
        <f t="array" ref="U1050">_xlfn.IFS(Q1050&lt;1970,"Old is Gold",Q1050&lt;=1980,"80's Movies",Q1050&lt;=2000,"90's Movies",Q1050&lt;=2020,"Mid Rang",Q1050&gt;2020,"Latest")</f>
        <v>Latest</v>
      </c>
      <c r="V1050" t="s">
        <v>866</v>
      </c>
    </row>
    <row r="1051" spans="1:22" x14ac:dyDescent="0.3">
      <c r="A1051" t="s">
        <v>3545</v>
      </c>
      <c r="B1051" t="s">
        <v>3546</v>
      </c>
      <c r="C1051" t="s">
        <v>3546</v>
      </c>
      <c r="D1051" s="6">
        <v>110</v>
      </c>
      <c r="E1051" s="6" t="str">
        <f t="shared" si="96"/>
        <v>Medium</v>
      </c>
      <c r="F1051" s="4">
        <f t="shared" si="97"/>
        <v>1.8333333333333333</v>
      </c>
      <c r="G1051" s="8" t="s">
        <v>190</v>
      </c>
      <c r="H1051" t="s">
        <v>10894</v>
      </c>
      <c r="I1051" t="s">
        <v>10899</v>
      </c>
      <c r="J1051">
        <v>7.7</v>
      </c>
      <c r="K1051" t="str">
        <f t="shared" si="98"/>
        <v>Good</v>
      </c>
      <c r="L1051" s="10">
        <v>140374</v>
      </c>
      <c r="M1051" s="10">
        <v>5000000</v>
      </c>
      <c r="N1051" s="10">
        <v>109283018</v>
      </c>
      <c r="O1051" s="6">
        <f t="shared" si="99"/>
        <v>104283018</v>
      </c>
      <c r="P1051" s="10" t="str" cm="1">
        <f t="array" ref="P1051">_xlfn.IFS(O1051&lt;=0,"Flop",O1051&lt;10000000,"Hit",O1051&lt;=100000000,"Superhit",O1051&gt;100000000,"Blockbuster")</f>
        <v>Blockbuster</v>
      </c>
      <c r="Q1051" t="s">
        <v>3183</v>
      </c>
      <c r="R1051">
        <v>19</v>
      </c>
      <c r="S1051" t="str">
        <f t="shared" si="100"/>
        <v xml:space="preserve">May </v>
      </c>
      <c r="T1051" s="12" t="str">
        <f t="shared" si="101"/>
        <v xml:space="preserve"> 2000</v>
      </c>
      <c r="U1051" s="8" t="str" cm="1">
        <f t="array" ref="U1051">_xlfn.IFS(Q1051&lt;1970,"Old is Gold",Q1051&lt;=1980,"80's Movies",Q1051&lt;=2000,"90's Movies",Q1051&lt;=2020,"Mid Rang",Q1051&gt;2020,"Latest")</f>
        <v>Latest</v>
      </c>
      <c r="V1051" t="s">
        <v>3547</v>
      </c>
    </row>
    <row r="1052" spans="1:22" x14ac:dyDescent="0.3">
      <c r="A1052" t="s">
        <v>3548</v>
      </c>
      <c r="B1052" t="s">
        <v>3549</v>
      </c>
      <c r="C1052" t="s">
        <v>3549</v>
      </c>
      <c r="D1052" s="6">
        <v>96</v>
      </c>
      <c r="E1052" s="6" t="str">
        <f t="shared" si="96"/>
        <v>Medium</v>
      </c>
      <c r="F1052" s="4">
        <f t="shared" si="97"/>
        <v>1.6</v>
      </c>
      <c r="G1052" s="8" t="s">
        <v>172</v>
      </c>
      <c r="H1052" t="s">
        <v>10886</v>
      </c>
      <c r="I1052" t="s">
        <v>10899</v>
      </c>
      <c r="J1052">
        <v>6.4</v>
      </c>
      <c r="K1052" t="str">
        <f t="shared" si="98"/>
        <v>Average</v>
      </c>
      <c r="L1052" s="10">
        <v>238297</v>
      </c>
      <c r="M1052" s="10">
        <v>18000000</v>
      </c>
      <c r="N1052" s="10">
        <v>141774679</v>
      </c>
      <c r="O1052" s="6">
        <f t="shared" si="99"/>
        <v>123774679</v>
      </c>
      <c r="P1052" s="10" t="str" cm="1">
        <f t="array" ref="P1052">_xlfn.IFS(O1052&lt;=0,"Flop",O1052&lt;10000000,"Hit",O1052&lt;=100000000,"Superhit",O1052&gt;100000000,"Blockbuster")</f>
        <v>Blockbuster</v>
      </c>
      <c r="Q1052" t="s">
        <v>3336</v>
      </c>
      <c r="R1052">
        <v>26</v>
      </c>
      <c r="S1052" t="str">
        <f t="shared" si="100"/>
        <v xml:space="preserve">June </v>
      </c>
      <c r="T1052" s="12" t="str">
        <f t="shared" si="101"/>
        <v xml:space="preserve"> 2001</v>
      </c>
      <c r="U1052" s="8" t="str" cm="1">
        <f t="array" ref="U1052">_xlfn.IFS(Q1052&lt;1970,"Old is Gold",Q1052&lt;=1980,"80's Movies",Q1052&lt;=2000,"90's Movies",Q1052&lt;=2020,"Mid Rang",Q1052&gt;2020,"Latest")</f>
        <v>Latest</v>
      </c>
      <c r="V1052" t="s">
        <v>3550</v>
      </c>
    </row>
    <row r="1053" spans="1:22" x14ac:dyDescent="0.3">
      <c r="A1053" t="s">
        <v>3551</v>
      </c>
      <c r="B1053" t="s">
        <v>3552</v>
      </c>
      <c r="C1053" t="s">
        <v>3552</v>
      </c>
      <c r="D1053" s="6">
        <v>112</v>
      </c>
      <c r="E1053" s="6" t="str">
        <f t="shared" si="96"/>
        <v>Medium</v>
      </c>
      <c r="F1053" s="4">
        <f t="shared" si="97"/>
        <v>1.8666666666666667</v>
      </c>
      <c r="G1053" s="8" t="s">
        <v>7406</v>
      </c>
      <c r="H1053" t="s">
        <v>10887</v>
      </c>
      <c r="I1053" t="s">
        <v>172</v>
      </c>
      <c r="J1053">
        <v>6.4</v>
      </c>
      <c r="K1053" t="str">
        <f t="shared" si="98"/>
        <v>Average</v>
      </c>
      <c r="L1053" s="10">
        <v>121200</v>
      </c>
      <c r="M1053" s="10">
        <v>48000000</v>
      </c>
      <c r="N1053" s="10">
        <v>85498534</v>
      </c>
      <c r="O1053" s="6">
        <f t="shared" si="99"/>
        <v>37498534</v>
      </c>
      <c r="P1053" s="10" t="str" cm="1">
        <f t="array" ref="P1053">_xlfn.IFS(O1053&lt;=0,"Flop",O1053&lt;10000000,"Hit",O1053&lt;=100000000,"Superhit",O1053&gt;100000000,"Blockbuster")</f>
        <v>Superhit</v>
      </c>
      <c r="Q1053" t="s">
        <v>3553</v>
      </c>
      <c r="R1053">
        <v>30</v>
      </c>
      <c r="S1053" t="str">
        <f t="shared" si="100"/>
        <v xml:space="preserve">July </v>
      </c>
      <c r="T1053" s="12" t="str">
        <f t="shared" si="101"/>
        <v xml:space="preserve"> 2001</v>
      </c>
      <c r="U1053" s="8" t="str" cm="1">
        <f t="array" ref="U1053">_xlfn.IFS(Q1053&lt;1970,"Old is Gold",Q1053&lt;=1980,"80's Movies",Q1053&lt;=2000,"90's Movies",Q1053&lt;=2020,"Mid Rang",Q1053&gt;2020,"Latest")</f>
        <v>Latest</v>
      </c>
      <c r="V1053" t="s">
        <v>1277</v>
      </c>
    </row>
    <row r="1054" spans="1:22" x14ac:dyDescent="0.3">
      <c r="A1054" t="s">
        <v>3554</v>
      </c>
      <c r="B1054" t="s">
        <v>3555</v>
      </c>
      <c r="C1054" t="s">
        <v>3555</v>
      </c>
      <c r="D1054" s="6">
        <v>124</v>
      </c>
      <c r="E1054" s="6" t="str">
        <f t="shared" si="96"/>
        <v>Long</v>
      </c>
      <c r="F1054" s="4">
        <f t="shared" si="97"/>
        <v>2.0666666666666669</v>
      </c>
      <c r="G1054" s="8" t="s">
        <v>190</v>
      </c>
      <c r="H1054" t="s">
        <v>10886</v>
      </c>
      <c r="I1054" t="s">
        <v>5170</v>
      </c>
      <c r="J1054">
        <v>6.7</v>
      </c>
      <c r="K1054" t="str">
        <f t="shared" si="98"/>
        <v>Average</v>
      </c>
      <c r="L1054" s="10">
        <v>95589</v>
      </c>
      <c r="M1054" s="10">
        <v>50000000</v>
      </c>
      <c r="N1054" s="10">
        <v>119137784</v>
      </c>
      <c r="O1054" s="6">
        <f t="shared" si="99"/>
        <v>69137784</v>
      </c>
      <c r="P1054" s="10" t="str" cm="1">
        <f t="array" ref="P1054">_xlfn.IFS(O1054&lt;=0,"Flop",O1054&lt;10000000,"Hit",O1054&lt;=100000000,"Superhit",O1054&gt;100000000,"Blockbuster")</f>
        <v>Superhit</v>
      </c>
      <c r="Q1054" t="s">
        <v>3556</v>
      </c>
      <c r="R1054">
        <v>8</v>
      </c>
      <c r="S1054" t="str">
        <f t="shared" si="100"/>
        <v xml:space="preserve">May </v>
      </c>
      <c r="T1054" s="12" t="str">
        <f t="shared" si="101"/>
        <v xml:space="preserve"> 2002</v>
      </c>
      <c r="U1054" s="8" t="str" cm="1">
        <f t="array" ref="U1054">_xlfn.IFS(Q1054&lt;1970,"Old is Gold",Q1054&lt;=1980,"80's Movies",Q1054&lt;=2000,"90's Movies",Q1054&lt;=2020,"Mid Rang",Q1054&gt;2020,"Latest")</f>
        <v>Latest</v>
      </c>
      <c r="V1054" t="s">
        <v>537</v>
      </c>
    </row>
    <row r="1055" spans="1:22" x14ac:dyDescent="0.3">
      <c r="A1055" t="s">
        <v>3557</v>
      </c>
      <c r="B1055" t="s">
        <v>3558</v>
      </c>
      <c r="C1055" t="s">
        <v>3558</v>
      </c>
      <c r="D1055" s="6">
        <v>101</v>
      </c>
      <c r="E1055" s="6" t="str">
        <f t="shared" si="96"/>
        <v>Medium</v>
      </c>
      <c r="F1055" s="4">
        <f t="shared" si="97"/>
        <v>1.6833333333333333</v>
      </c>
      <c r="G1055" s="8" t="s">
        <v>172</v>
      </c>
      <c r="H1055" t="s">
        <v>10890</v>
      </c>
      <c r="I1055" t="s">
        <v>10899</v>
      </c>
      <c r="J1055">
        <v>6.1</v>
      </c>
      <c r="K1055" t="str">
        <f t="shared" si="98"/>
        <v>Average</v>
      </c>
      <c r="L1055" s="10">
        <v>134155</v>
      </c>
      <c r="M1055" s="10">
        <v>80000000</v>
      </c>
      <c r="N1055" s="10">
        <v>98376292</v>
      </c>
      <c r="O1055" s="6">
        <f t="shared" si="99"/>
        <v>18376292</v>
      </c>
      <c r="P1055" s="10" t="str" cm="1">
        <f t="array" ref="P1055">_xlfn.IFS(O1055&lt;=0,"Flop",O1055&lt;10000000,"Hit",O1055&lt;=100000000,"Superhit",O1055&gt;100000000,"Blockbuster")</f>
        <v>Superhit</v>
      </c>
      <c r="Q1055" t="s">
        <v>3502</v>
      </c>
      <c r="R1055">
        <v>8</v>
      </c>
      <c r="S1055" t="str">
        <f t="shared" si="100"/>
        <v xml:space="preserve">June </v>
      </c>
      <c r="T1055" s="12" t="str">
        <f t="shared" si="101"/>
        <v xml:space="preserve"> 2001</v>
      </c>
      <c r="U1055" s="8" t="str" cm="1">
        <f t="array" ref="U1055">_xlfn.IFS(Q1055&lt;1970,"Old is Gold",Q1055&lt;=1980,"80's Movies",Q1055&lt;=2000,"90's Movies",Q1055&lt;=2020,"Mid Rang",Q1055&gt;2020,"Latest")</f>
        <v>Latest</v>
      </c>
      <c r="V1055" t="s">
        <v>455</v>
      </c>
    </row>
    <row r="1056" spans="1:22" x14ac:dyDescent="0.3">
      <c r="A1056" t="s">
        <v>3559</v>
      </c>
      <c r="B1056" t="s">
        <v>3560</v>
      </c>
      <c r="C1056" t="s">
        <v>3560</v>
      </c>
      <c r="D1056" s="6">
        <v>125</v>
      </c>
      <c r="E1056" s="6" t="str">
        <f t="shared" si="96"/>
        <v>Long</v>
      </c>
      <c r="F1056" s="4">
        <f t="shared" si="97"/>
        <v>2.0833333333333335</v>
      </c>
      <c r="G1056" s="8" t="s">
        <v>190</v>
      </c>
      <c r="H1056" t="s">
        <v>5878</v>
      </c>
      <c r="I1056" t="s">
        <v>10899</v>
      </c>
      <c r="J1056">
        <v>6.3</v>
      </c>
      <c r="K1056" t="str">
        <f t="shared" si="98"/>
        <v>Average</v>
      </c>
      <c r="L1056" s="10">
        <v>54691</v>
      </c>
      <c r="M1056" s="10">
        <v>70000000</v>
      </c>
      <c r="N1056" s="10">
        <v>32287044</v>
      </c>
      <c r="O1056" s="6">
        <f t="shared" si="99"/>
        <v>-37712956</v>
      </c>
      <c r="P1056" s="10" t="str" cm="1">
        <f t="array" ref="P1056">_xlfn.IFS(O1056&lt;=0,"Flop",O1056&lt;10000000,"Hit",O1056&lt;=100000000,"Superhit",O1056&gt;100000000,"Blockbuster")</f>
        <v>Flop</v>
      </c>
      <c r="Q1056" t="s">
        <v>3561</v>
      </c>
      <c r="R1056">
        <v>15</v>
      </c>
      <c r="S1056" t="str">
        <f t="shared" si="100"/>
        <v xml:space="preserve">February </v>
      </c>
      <c r="T1056" s="12" t="str">
        <f t="shared" si="101"/>
        <v xml:space="preserve"> 2002</v>
      </c>
      <c r="U1056" s="8" t="str" cm="1">
        <f t="array" ref="U1056">_xlfn.IFS(Q1056&lt;1970,"Old is Gold",Q1056&lt;=1980,"80's Movies",Q1056&lt;=2000,"90's Movies",Q1056&lt;=2020,"Mid Rang",Q1056&gt;2020,"Latest")</f>
        <v>Latest</v>
      </c>
      <c r="V1056" t="s">
        <v>2185</v>
      </c>
    </row>
    <row r="1057" spans="1:22" x14ac:dyDescent="0.3">
      <c r="A1057" t="s">
        <v>3562</v>
      </c>
      <c r="B1057" t="s">
        <v>3563</v>
      </c>
      <c r="C1057" t="s">
        <v>3563</v>
      </c>
      <c r="D1057" s="6">
        <v>116</v>
      </c>
      <c r="E1057" s="6" t="str">
        <f t="shared" si="96"/>
        <v>Medium</v>
      </c>
      <c r="F1057" s="4">
        <f t="shared" si="97"/>
        <v>1.9333333333333333</v>
      </c>
      <c r="G1057" s="8" t="s">
        <v>172</v>
      </c>
      <c r="H1057" t="s">
        <v>10886</v>
      </c>
      <c r="I1057" t="s">
        <v>10899</v>
      </c>
      <c r="J1057">
        <v>6.5</v>
      </c>
      <c r="K1057" t="str">
        <f t="shared" si="98"/>
        <v>Average</v>
      </c>
      <c r="L1057" s="10">
        <v>259900</v>
      </c>
      <c r="M1057" s="10">
        <v>50000000</v>
      </c>
      <c r="N1057" s="10">
        <v>177502387</v>
      </c>
      <c r="O1057" s="6">
        <f t="shared" si="99"/>
        <v>127502387</v>
      </c>
      <c r="P1057" s="10" t="str" cm="1">
        <f t="array" ref="P1057">_xlfn.IFS(O1057&lt;=0,"Flop",O1057&lt;10000000,"Hit",O1057&lt;=100000000,"Superhit",O1057&gt;100000000,"Blockbuster")</f>
        <v>Blockbuster</v>
      </c>
      <c r="Q1057" t="s">
        <v>3564</v>
      </c>
      <c r="R1057">
        <v>27</v>
      </c>
      <c r="S1057" t="str">
        <f t="shared" si="100"/>
        <v xml:space="preserve">January </v>
      </c>
      <c r="T1057" s="12" t="str">
        <f t="shared" si="101"/>
        <v xml:space="preserve"> 2003</v>
      </c>
      <c r="U1057" s="8" t="str" cm="1">
        <f t="array" ref="U1057">_xlfn.IFS(Q1057&lt;1970,"Old is Gold",Q1057&lt;=1980,"80's Movies",Q1057&lt;=2000,"90's Movies",Q1057&lt;=2020,"Mid Rang",Q1057&gt;2020,"Latest")</f>
        <v>Latest</v>
      </c>
      <c r="V1057" t="s">
        <v>1818</v>
      </c>
    </row>
    <row r="1058" spans="1:22" x14ac:dyDescent="0.3">
      <c r="A1058" t="s">
        <v>3565</v>
      </c>
      <c r="B1058" t="s">
        <v>3566</v>
      </c>
      <c r="C1058" t="s">
        <v>3566</v>
      </c>
      <c r="D1058" s="6">
        <v>116</v>
      </c>
      <c r="E1058" s="6" t="str">
        <f t="shared" si="96"/>
        <v>Medium</v>
      </c>
      <c r="F1058" s="4">
        <f t="shared" si="97"/>
        <v>1.9333333333333333</v>
      </c>
      <c r="G1058" s="8" t="s">
        <v>10891</v>
      </c>
      <c r="H1058" t="s">
        <v>190</v>
      </c>
      <c r="I1058" t="s">
        <v>5170</v>
      </c>
      <c r="J1058">
        <v>7.1</v>
      </c>
      <c r="K1058" t="str">
        <f t="shared" si="98"/>
        <v>Good</v>
      </c>
      <c r="L1058" s="10">
        <v>141261</v>
      </c>
      <c r="M1058" s="10">
        <v>36000000</v>
      </c>
      <c r="N1058" s="10">
        <v>102244770</v>
      </c>
      <c r="O1058" s="6">
        <f t="shared" si="99"/>
        <v>66244770</v>
      </c>
      <c r="P1058" s="10" t="str" cm="1">
        <f t="array" ref="P1058">_xlfn.IFS(O1058&lt;=0,"Flop",O1058&lt;10000000,"Hit",O1058&lt;=100000000,"Superhit",O1058&gt;100000000,"Blockbuster")</f>
        <v>Superhit</v>
      </c>
      <c r="Q1058" t="s">
        <v>3561</v>
      </c>
      <c r="R1058">
        <v>15</v>
      </c>
      <c r="S1058" t="str">
        <f t="shared" si="100"/>
        <v xml:space="preserve">February </v>
      </c>
      <c r="T1058" s="12" t="str">
        <f t="shared" si="101"/>
        <v xml:space="preserve"> 2002</v>
      </c>
      <c r="U1058" s="8" t="str" cm="1">
        <f t="array" ref="U1058">_xlfn.IFS(Q1058&lt;1970,"Old is Gold",Q1058&lt;=1980,"80's Movies",Q1058&lt;=2000,"90's Movies",Q1058&lt;=2020,"Mid Rang",Q1058&gt;2020,"Latest")</f>
        <v>Latest</v>
      </c>
      <c r="V1058" t="s">
        <v>3567</v>
      </c>
    </row>
    <row r="1059" spans="1:22" x14ac:dyDescent="0.3">
      <c r="A1059" t="s">
        <v>3568</v>
      </c>
      <c r="B1059" t="s">
        <v>3569</v>
      </c>
      <c r="C1059" t="s">
        <v>3569</v>
      </c>
      <c r="D1059" s="6">
        <v>89</v>
      </c>
      <c r="E1059" s="6" t="str">
        <f t="shared" si="96"/>
        <v>Short</v>
      </c>
      <c r="F1059" s="4">
        <f t="shared" si="97"/>
        <v>1.4833333333333334</v>
      </c>
      <c r="G1059" s="8" t="s">
        <v>105</v>
      </c>
      <c r="H1059" t="s">
        <v>10899</v>
      </c>
      <c r="I1059" t="s">
        <v>10899</v>
      </c>
      <c r="J1059">
        <v>6</v>
      </c>
      <c r="K1059" t="str">
        <f t="shared" si="98"/>
        <v>Average</v>
      </c>
      <c r="L1059" s="10">
        <v>91783</v>
      </c>
      <c r="M1059" s="10">
        <v>7000000</v>
      </c>
      <c r="N1059" s="10">
        <v>16829545</v>
      </c>
      <c r="O1059" s="6">
        <f t="shared" si="99"/>
        <v>9829545</v>
      </c>
      <c r="P1059" s="10" t="str" cm="1">
        <f t="array" ref="P1059">_xlfn.IFS(O1059&lt;=0,"Flop",O1059&lt;10000000,"Hit",O1059&lt;=100000000,"Superhit",O1059&gt;100000000,"Blockbuster")</f>
        <v>Hit</v>
      </c>
      <c r="Q1059" t="s">
        <v>3570</v>
      </c>
      <c r="R1059">
        <v>13</v>
      </c>
      <c r="S1059" t="str">
        <f t="shared" si="100"/>
        <v xml:space="preserve">March </v>
      </c>
      <c r="T1059" s="12" t="str">
        <f t="shared" si="101"/>
        <v xml:space="preserve"> 2003</v>
      </c>
      <c r="U1059" s="8" t="str" cm="1">
        <f t="array" ref="U1059">_xlfn.IFS(Q1059&lt;1970,"Old is Gold",Q1059&lt;=1980,"80's Movies",Q1059&lt;=2000,"90's Movies",Q1059&lt;=2020,"Mid Rang",Q1059&gt;2020,"Latest")</f>
        <v>Latest</v>
      </c>
      <c r="V1059" t="s">
        <v>3571</v>
      </c>
    </row>
    <row r="1060" spans="1:22" x14ac:dyDescent="0.3">
      <c r="A1060" t="s">
        <v>3572</v>
      </c>
      <c r="B1060" t="s">
        <v>3573</v>
      </c>
      <c r="C1060" t="s">
        <v>3573</v>
      </c>
      <c r="D1060" s="6">
        <v>105</v>
      </c>
      <c r="E1060" s="6" t="str">
        <f t="shared" si="96"/>
        <v>Medium</v>
      </c>
      <c r="F1060" s="4">
        <f t="shared" si="97"/>
        <v>1.75</v>
      </c>
      <c r="G1060" s="8" t="s">
        <v>172</v>
      </c>
      <c r="H1060" t="s">
        <v>190</v>
      </c>
      <c r="I1060" t="s">
        <v>10886</v>
      </c>
      <c r="J1060">
        <v>5.4</v>
      </c>
      <c r="K1060" t="str">
        <f t="shared" si="98"/>
        <v>Poor</v>
      </c>
      <c r="L1060" s="10">
        <v>94486</v>
      </c>
      <c r="M1060" s="10">
        <v>55000000</v>
      </c>
      <c r="N1060" s="10">
        <v>154906693</v>
      </c>
      <c r="O1060" s="6">
        <f t="shared" si="99"/>
        <v>99906693</v>
      </c>
      <c r="P1060" s="10" t="str" cm="1">
        <f t="array" ref="P1060">_xlfn.IFS(O1060&lt;=0,"Flop",O1060&lt;10000000,"Hit",O1060&lt;=100000000,"Superhit",O1060&gt;100000000,"Blockbuster")</f>
        <v>Superhit</v>
      </c>
      <c r="Q1060" t="s">
        <v>3574</v>
      </c>
      <c r="R1060">
        <v>13</v>
      </c>
      <c r="S1060" t="str">
        <f t="shared" si="100"/>
        <v xml:space="preserve">December </v>
      </c>
      <c r="T1060" s="12" t="str">
        <f t="shared" si="101"/>
        <v xml:space="preserve"> 2002</v>
      </c>
      <c r="U1060" s="8" t="str" cm="1">
        <f t="array" ref="U1060">_xlfn.IFS(Q1060&lt;1970,"Old is Gold",Q1060&lt;=1980,"80's Movies",Q1060&lt;=2000,"90's Movies",Q1060&lt;=2020,"Mid Rang",Q1060&gt;2020,"Latest")</f>
        <v>Latest</v>
      </c>
      <c r="V1060" t="s">
        <v>3575</v>
      </c>
    </row>
    <row r="1061" spans="1:22" x14ac:dyDescent="0.3">
      <c r="A1061" t="s">
        <v>3576</v>
      </c>
      <c r="B1061" t="s">
        <v>3577</v>
      </c>
      <c r="C1061" t="s">
        <v>3577</v>
      </c>
      <c r="D1061" s="6">
        <v>108</v>
      </c>
      <c r="E1061" s="6" t="str">
        <f t="shared" si="96"/>
        <v>Medium</v>
      </c>
      <c r="F1061" s="4">
        <f t="shared" si="97"/>
        <v>1.8</v>
      </c>
      <c r="G1061" s="8" t="s">
        <v>172</v>
      </c>
      <c r="H1061" t="s">
        <v>10899</v>
      </c>
      <c r="I1061" t="s">
        <v>10899</v>
      </c>
      <c r="J1061">
        <v>6.4</v>
      </c>
      <c r="K1061" t="str">
        <f t="shared" si="98"/>
        <v>Average</v>
      </c>
      <c r="L1061" s="10">
        <v>266355</v>
      </c>
      <c r="M1061" s="10">
        <v>30000000</v>
      </c>
      <c r="N1061" s="10">
        <v>287553595</v>
      </c>
      <c r="O1061" s="6">
        <f t="shared" si="99"/>
        <v>257553595</v>
      </c>
      <c r="P1061" s="10" t="str" cm="1">
        <f t="array" ref="P1061">_xlfn.IFS(O1061&lt;=0,"Flop",O1061&lt;10000000,"Hit",O1061&lt;=100000000,"Superhit",O1061&gt;100000000,"Blockbuster")</f>
        <v>Blockbuster</v>
      </c>
      <c r="Q1061" t="s">
        <v>3578</v>
      </c>
      <c r="R1061">
        <v>6</v>
      </c>
      <c r="S1061" t="str">
        <f t="shared" si="100"/>
        <v xml:space="preserve">August </v>
      </c>
      <c r="T1061" s="12" t="str">
        <f t="shared" si="101"/>
        <v xml:space="preserve"> 2001</v>
      </c>
      <c r="U1061" s="8" t="str" cm="1">
        <f t="array" ref="U1061">_xlfn.IFS(Q1061&lt;1970,"Old is Gold",Q1061&lt;=1980,"80's Movies",Q1061&lt;=2000,"90's Movies",Q1061&lt;=2020,"Mid Rang",Q1061&gt;2020,"Latest")</f>
        <v>Latest</v>
      </c>
      <c r="V1061" t="s">
        <v>3579</v>
      </c>
    </row>
    <row r="1062" spans="1:22" x14ac:dyDescent="0.3">
      <c r="A1062" t="s">
        <v>3580</v>
      </c>
      <c r="B1062" t="s">
        <v>3581</v>
      </c>
      <c r="C1062" t="s">
        <v>3581</v>
      </c>
      <c r="D1062" s="6">
        <v>150</v>
      </c>
      <c r="E1062" s="6" t="str">
        <f t="shared" si="96"/>
        <v>Long</v>
      </c>
      <c r="F1062" s="4">
        <f t="shared" si="97"/>
        <v>2.5</v>
      </c>
      <c r="G1062" s="8" t="s">
        <v>10889</v>
      </c>
      <c r="H1062" t="s">
        <v>190</v>
      </c>
      <c r="I1062" t="s">
        <v>10894</v>
      </c>
      <c r="J1062">
        <v>8.5</v>
      </c>
      <c r="K1062" t="str">
        <f t="shared" si="98"/>
        <v>Excellent</v>
      </c>
      <c r="L1062" s="10">
        <v>885165</v>
      </c>
      <c r="M1062" s="10">
        <v>35000000</v>
      </c>
      <c r="N1062" s="10">
        <v>120072577</v>
      </c>
      <c r="O1062" s="6">
        <f t="shared" si="99"/>
        <v>85072577</v>
      </c>
      <c r="P1062" s="10" t="str" cm="1">
        <f t="array" ref="P1062">_xlfn.IFS(O1062&lt;=0,"Flop",O1062&lt;10000000,"Hit",O1062&lt;=100000000,"Superhit",O1062&gt;100000000,"Blockbuster")</f>
        <v>Superhit</v>
      </c>
      <c r="Q1062" t="s">
        <v>3582</v>
      </c>
      <c r="R1062">
        <v>24</v>
      </c>
      <c r="S1062" t="str">
        <f t="shared" si="100"/>
        <v xml:space="preserve">May </v>
      </c>
      <c r="T1062" s="12" t="str">
        <f t="shared" si="101"/>
        <v xml:space="preserve"> 2002</v>
      </c>
      <c r="U1062" s="8" t="str" cm="1">
        <f t="array" ref="U1062">_xlfn.IFS(Q1062&lt;1970,"Old is Gold",Q1062&lt;=1980,"80's Movies",Q1062&lt;=2000,"90's Movies",Q1062&lt;=2020,"Mid Rang",Q1062&gt;2020,"Latest")</f>
        <v>Latest</v>
      </c>
      <c r="V1062" t="s">
        <v>156</v>
      </c>
    </row>
    <row r="1063" spans="1:22" x14ac:dyDescent="0.3">
      <c r="A1063" t="s">
        <v>3583</v>
      </c>
      <c r="B1063" t="s">
        <v>3584</v>
      </c>
      <c r="C1063" t="s">
        <v>3584</v>
      </c>
      <c r="D1063" s="6">
        <v>101</v>
      </c>
      <c r="E1063" s="6" t="str">
        <f t="shared" si="96"/>
        <v>Medium</v>
      </c>
      <c r="F1063" s="4">
        <f t="shared" si="97"/>
        <v>1.6833333333333333</v>
      </c>
      <c r="G1063" s="8" t="s">
        <v>7406</v>
      </c>
      <c r="H1063" t="s">
        <v>10887</v>
      </c>
      <c r="I1063" t="s">
        <v>10885</v>
      </c>
      <c r="J1063">
        <v>6.2</v>
      </c>
      <c r="K1063" t="str">
        <f t="shared" si="98"/>
        <v>Average</v>
      </c>
      <c r="L1063" s="10">
        <v>143337</v>
      </c>
      <c r="M1063" s="10">
        <v>60000000</v>
      </c>
      <c r="N1063" s="10">
        <v>82150183</v>
      </c>
      <c r="O1063" s="6">
        <f t="shared" si="99"/>
        <v>22150183</v>
      </c>
      <c r="P1063" s="10" t="str" cm="1">
        <f t="array" ref="P1063">_xlfn.IFS(O1063&lt;=0,"Flop",O1063&lt;10000000,"Hit",O1063&lt;=100000000,"Superhit",O1063&gt;100000000,"Blockbuster")</f>
        <v>Superhit</v>
      </c>
      <c r="Q1063" t="s">
        <v>3585</v>
      </c>
      <c r="R1063">
        <v>9</v>
      </c>
      <c r="S1063" t="str">
        <f t="shared" si="100"/>
        <v xml:space="preserve">July </v>
      </c>
      <c r="T1063" s="12" t="str">
        <f t="shared" si="101"/>
        <v xml:space="preserve"> 2002</v>
      </c>
      <c r="U1063" s="8" t="str" cm="1">
        <f t="array" ref="U1063">_xlfn.IFS(Q1063&lt;1970,"Old is Gold",Q1063&lt;=1980,"80's Movies",Q1063&lt;=2000,"90's Movies",Q1063&lt;=2020,"Mid Rang",Q1063&gt;2020,"Latest")</f>
        <v>Latest</v>
      </c>
      <c r="V1063" t="s">
        <v>2686</v>
      </c>
    </row>
    <row r="1064" spans="1:22" x14ac:dyDescent="0.3">
      <c r="A1064" t="s">
        <v>3586</v>
      </c>
      <c r="B1064" t="s">
        <v>3587</v>
      </c>
      <c r="C1064" t="s">
        <v>3587</v>
      </c>
      <c r="D1064" s="6">
        <v>116</v>
      </c>
      <c r="E1064" s="6" t="str">
        <f t="shared" si="96"/>
        <v>Medium</v>
      </c>
      <c r="F1064" s="4">
        <f t="shared" si="97"/>
        <v>1.9333333333333333</v>
      </c>
      <c r="G1064" s="8" t="s">
        <v>7406</v>
      </c>
      <c r="H1064" t="s">
        <v>10887</v>
      </c>
      <c r="I1064" t="s">
        <v>10890</v>
      </c>
      <c r="J1064">
        <v>6.4</v>
      </c>
      <c r="K1064" t="str">
        <f t="shared" si="98"/>
        <v>Average</v>
      </c>
      <c r="L1064" s="10">
        <v>82807</v>
      </c>
      <c r="M1064" s="10">
        <v>60000000</v>
      </c>
      <c r="N1064" s="10">
        <v>67336470</v>
      </c>
      <c r="O1064" s="6">
        <f t="shared" si="99"/>
        <v>7336470</v>
      </c>
      <c r="P1064" s="10" t="str" cm="1">
        <f t="array" ref="P1064">_xlfn.IFS(O1064&lt;=0,"Flop",O1064&lt;10000000,"Hit",O1064&lt;=100000000,"Superhit",O1064&gt;100000000,"Blockbuster")</f>
        <v>Hit</v>
      </c>
      <c r="Q1064" t="s">
        <v>3355</v>
      </c>
      <c r="R1064">
        <v>9</v>
      </c>
      <c r="S1064" t="str">
        <f t="shared" si="100"/>
        <v xml:space="preserve">December </v>
      </c>
      <c r="T1064" s="12" t="str">
        <f t="shared" si="101"/>
        <v xml:space="preserve"> 2002</v>
      </c>
      <c r="U1064" s="8" t="str" cm="1">
        <f t="array" ref="U1064">_xlfn.IFS(Q1064&lt;1970,"Old is Gold",Q1064&lt;=1980,"80's Movies",Q1064&lt;=2000,"90's Movies",Q1064&lt;=2020,"Mid Rang",Q1064&gt;2020,"Latest")</f>
        <v>Latest</v>
      </c>
      <c r="V1064" t="s">
        <v>2112</v>
      </c>
    </row>
    <row r="1065" spans="1:22" x14ac:dyDescent="0.3">
      <c r="A1065" t="s">
        <v>3588</v>
      </c>
      <c r="B1065" t="s">
        <v>3589</v>
      </c>
      <c r="C1065" t="s">
        <v>3589</v>
      </c>
      <c r="D1065" s="6">
        <v>84</v>
      </c>
      <c r="E1065" s="6" t="str">
        <f t="shared" si="96"/>
        <v>Short</v>
      </c>
      <c r="F1065" s="4">
        <f t="shared" si="97"/>
        <v>1.4</v>
      </c>
      <c r="G1065" s="8" t="s">
        <v>172</v>
      </c>
      <c r="H1065" t="s">
        <v>10886</v>
      </c>
      <c r="I1065" t="s">
        <v>10899</v>
      </c>
      <c r="J1065">
        <v>5.2</v>
      </c>
      <c r="K1065" t="str">
        <f t="shared" si="98"/>
        <v>Poor</v>
      </c>
      <c r="L1065" s="10">
        <v>61483</v>
      </c>
      <c r="M1065" s="10">
        <v>43000000</v>
      </c>
      <c r="N1065" s="10">
        <v>69319426</v>
      </c>
      <c r="O1065" s="6">
        <f t="shared" si="99"/>
        <v>26319426</v>
      </c>
      <c r="P1065" s="10" t="str" cm="1">
        <f t="array" ref="P1065">_xlfn.IFS(O1065&lt;=0,"Flop",O1065&lt;10000000,"Hit",O1065&lt;=100000000,"Superhit",O1065&gt;100000000,"Blockbuster")</f>
        <v>Superhit</v>
      </c>
      <c r="Q1065" t="s">
        <v>3590</v>
      </c>
      <c r="R1065">
        <v>12</v>
      </c>
      <c r="S1065" t="str">
        <f t="shared" si="100"/>
        <v xml:space="preserve">April </v>
      </c>
      <c r="T1065" s="12" t="str">
        <f t="shared" si="101"/>
        <v xml:space="preserve"> 2002</v>
      </c>
      <c r="U1065" s="8" t="str" cm="1">
        <f t="array" ref="U1065">_xlfn.IFS(Q1065&lt;1970,"Old is Gold",Q1065&lt;=1980,"80's Movies",Q1065&lt;=2000,"90's Movies",Q1065&lt;=2020,"Mid Rang",Q1065&gt;2020,"Latest")</f>
        <v>Latest</v>
      </c>
      <c r="V1065" t="s">
        <v>2860</v>
      </c>
    </row>
    <row r="1066" spans="1:22" x14ac:dyDescent="0.3">
      <c r="A1066" t="s">
        <v>3591</v>
      </c>
      <c r="B1066" t="s">
        <v>3592</v>
      </c>
      <c r="C1066" t="s">
        <v>3592</v>
      </c>
      <c r="D1066" s="6">
        <v>84</v>
      </c>
      <c r="E1066" s="6" t="str">
        <f t="shared" si="96"/>
        <v>Short</v>
      </c>
      <c r="F1066" s="4">
        <f t="shared" si="97"/>
        <v>1.4</v>
      </c>
      <c r="G1066" s="8" t="s">
        <v>172</v>
      </c>
      <c r="H1066" t="s">
        <v>10890</v>
      </c>
      <c r="I1066" t="s">
        <v>10899</v>
      </c>
      <c r="J1066">
        <v>4.8</v>
      </c>
      <c r="K1066" t="str">
        <f t="shared" si="98"/>
        <v>Poor</v>
      </c>
      <c r="L1066" s="10">
        <v>62619</v>
      </c>
      <c r="M1066" s="10">
        <v>47000000</v>
      </c>
      <c r="N1066" s="10">
        <v>85191134</v>
      </c>
      <c r="O1066" s="6">
        <f t="shared" si="99"/>
        <v>38191134</v>
      </c>
      <c r="P1066" s="10" t="str" cm="1">
        <f t="array" ref="P1066">_xlfn.IFS(O1066&lt;=0,"Flop",O1066&lt;10000000,"Hit",O1066&lt;=100000000,"Superhit",O1066&gt;100000000,"Blockbuster")</f>
        <v>Superhit</v>
      </c>
      <c r="Q1066" t="s">
        <v>3593</v>
      </c>
      <c r="R1066">
        <v>21</v>
      </c>
      <c r="S1066" t="str">
        <f t="shared" si="100"/>
        <v xml:space="preserve">March </v>
      </c>
      <c r="T1066" s="12" t="str">
        <f t="shared" si="101"/>
        <v xml:space="preserve"> 2001</v>
      </c>
      <c r="U1066" s="8" t="str" cm="1">
        <f t="array" ref="U1066">_xlfn.IFS(Q1066&lt;1970,"Old is Gold",Q1066&lt;=1980,"80's Movies",Q1066&lt;=2000,"90's Movies",Q1066&lt;=2020,"Mid Rang",Q1066&gt;2020,"Latest")</f>
        <v>Latest</v>
      </c>
      <c r="V1066" t="s">
        <v>3594</v>
      </c>
    </row>
    <row r="1067" spans="1:22" x14ac:dyDescent="0.3">
      <c r="A1067" t="s">
        <v>3595</v>
      </c>
      <c r="B1067" t="s">
        <v>3596</v>
      </c>
      <c r="C1067" t="s">
        <v>3597</v>
      </c>
      <c r="D1067" s="6">
        <v>106</v>
      </c>
      <c r="E1067" s="6" t="str">
        <f t="shared" si="96"/>
        <v>Medium</v>
      </c>
      <c r="F1067" s="4">
        <f t="shared" si="97"/>
        <v>1.7666666666666666</v>
      </c>
      <c r="G1067" s="8" t="s">
        <v>190</v>
      </c>
      <c r="H1067" t="s">
        <v>105</v>
      </c>
      <c r="I1067" t="s">
        <v>5170</v>
      </c>
      <c r="J1067">
        <v>7.4</v>
      </c>
      <c r="K1067" t="str">
        <f t="shared" si="98"/>
        <v>Good</v>
      </c>
      <c r="L1067" s="10">
        <v>69974</v>
      </c>
      <c r="M1067" s="10">
        <v>4500000</v>
      </c>
      <c r="N1067" s="10">
        <v>6582065</v>
      </c>
      <c r="O1067" s="6">
        <f t="shared" si="99"/>
        <v>2082065</v>
      </c>
      <c r="P1067" s="10" t="str" cm="1">
        <f t="array" ref="P1067">_xlfn.IFS(O1067&lt;=0,"Flop",O1067&lt;10000000,"Hit",O1067&lt;=100000000,"Superhit",O1067&gt;100000000,"Blockbuster")</f>
        <v>Hit</v>
      </c>
      <c r="Q1067" t="s">
        <v>3598</v>
      </c>
      <c r="R1067">
        <v>20</v>
      </c>
      <c r="S1067" t="str">
        <f t="shared" si="100"/>
        <v xml:space="preserve">April </v>
      </c>
      <c r="T1067" s="12" t="str">
        <f t="shared" si="101"/>
        <v xml:space="preserve"> 2001</v>
      </c>
      <c r="U1067" s="8" t="str" cm="1">
        <f t="array" ref="U1067">_xlfn.IFS(Q1067&lt;1970,"Old is Gold",Q1067&lt;=1980,"80's Movies",Q1067&lt;=2000,"90's Movies",Q1067&lt;=2020,"Mid Rang",Q1067&gt;2020,"Latest")</f>
        <v>Latest</v>
      </c>
      <c r="V1067" t="s">
        <v>2413</v>
      </c>
    </row>
    <row r="1068" spans="1:22" x14ac:dyDescent="0.3">
      <c r="A1068" t="s">
        <v>3599</v>
      </c>
      <c r="B1068" t="s">
        <v>3600</v>
      </c>
      <c r="C1068" t="s">
        <v>3600</v>
      </c>
      <c r="D1068" s="6">
        <v>114</v>
      </c>
      <c r="E1068" s="6" t="str">
        <f t="shared" si="96"/>
        <v>Medium</v>
      </c>
      <c r="F1068" s="4">
        <f t="shared" si="97"/>
        <v>1.9</v>
      </c>
      <c r="G1068" s="8" t="s">
        <v>172</v>
      </c>
      <c r="H1068" t="s">
        <v>190</v>
      </c>
      <c r="I1068" t="s">
        <v>10885</v>
      </c>
      <c r="J1068">
        <v>6</v>
      </c>
      <c r="K1068" t="str">
        <f t="shared" si="98"/>
        <v>Average</v>
      </c>
      <c r="L1068" s="10">
        <v>141306</v>
      </c>
      <c r="M1068" s="10">
        <v>40000000</v>
      </c>
      <c r="N1068" s="10">
        <v>141069860</v>
      </c>
      <c r="O1068" s="6">
        <f t="shared" si="99"/>
        <v>101069860</v>
      </c>
      <c r="P1068" s="10" t="str" cm="1">
        <f t="array" ref="P1068">_xlfn.IFS(O1068&lt;=0,"Flop",O1068&lt;10000000,"Hit",O1068&lt;=100000000,"Superhit",O1068&gt;100000000,"Blockbuster")</f>
        <v>Blockbuster</v>
      </c>
      <c r="Q1068" t="s">
        <v>3601</v>
      </c>
      <c r="R1068">
        <v>1</v>
      </c>
      <c r="S1068" t="str">
        <f t="shared" si="100"/>
        <v xml:space="preserve">November </v>
      </c>
      <c r="T1068" s="12" t="str">
        <f t="shared" si="101"/>
        <v xml:space="preserve"> 2001</v>
      </c>
      <c r="U1068" s="8" t="str" cm="1">
        <f t="array" ref="U1068">_xlfn.IFS(Q1068&lt;1970,"Old is Gold",Q1068&lt;=1980,"80's Movies",Q1068&lt;=2000,"90's Movies",Q1068&lt;=2020,"Mid Rang",Q1068&gt;2020,"Latest")</f>
        <v>Latest</v>
      </c>
      <c r="V1068" t="s">
        <v>2156</v>
      </c>
    </row>
    <row r="1069" spans="1:22" x14ac:dyDescent="0.3">
      <c r="A1069" t="s">
        <v>3602</v>
      </c>
      <c r="B1069" t="s">
        <v>3603</v>
      </c>
      <c r="C1069" t="s">
        <v>3603</v>
      </c>
      <c r="D1069" s="6">
        <v>108</v>
      </c>
      <c r="E1069" s="6" t="str">
        <f t="shared" si="96"/>
        <v>Medium</v>
      </c>
      <c r="F1069" s="4">
        <f t="shared" si="97"/>
        <v>1.8</v>
      </c>
      <c r="G1069" s="8" t="s">
        <v>172</v>
      </c>
      <c r="H1069" t="s">
        <v>10886</v>
      </c>
      <c r="I1069" t="s">
        <v>10899</v>
      </c>
      <c r="J1069">
        <v>6.2</v>
      </c>
      <c r="K1069" t="str">
        <f t="shared" si="98"/>
        <v>Average</v>
      </c>
      <c r="L1069" s="10">
        <v>120895</v>
      </c>
      <c r="M1069" s="10">
        <v>30000000</v>
      </c>
      <c r="N1069" s="10">
        <v>180622424</v>
      </c>
      <c r="O1069" s="6">
        <f t="shared" si="99"/>
        <v>150622424</v>
      </c>
      <c r="P1069" s="10" t="str" cm="1">
        <f t="array" ref="P1069">_xlfn.IFS(O1069&lt;=0,"Flop",O1069&lt;10000000,"Hit",O1069&lt;=100000000,"Superhit",O1069&gt;100000000,"Blockbuster")</f>
        <v>Blockbuster</v>
      </c>
      <c r="Q1069" t="s">
        <v>3604</v>
      </c>
      <c r="R1069">
        <v>20</v>
      </c>
      <c r="S1069" t="str">
        <f t="shared" si="100"/>
        <v xml:space="preserve">September </v>
      </c>
      <c r="T1069" s="12" t="str">
        <f t="shared" si="101"/>
        <v xml:space="preserve"> 2002</v>
      </c>
      <c r="U1069" s="8" t="str" cm="1">
        <f t="array" ref="U1069">_xlfn.IFS(Q1069&lt;1970,"Old is Gold",Q1069&lt;=1980,"80's Movies",Q1069&lt;=2000,"90's Movies",Q1069&lt;=2020,"Mid Rang",Q1069&gt;2020,"Latest")</f>
        <v>Latest</v>
      </c>
      <c r="V1069" t="s">
        <v>2533</v>
      </c>
    </row>
    <row r="1070" spans="1:22" x14ac:dyDescent="0.3">
      <c r="A1070" t="s">
        <v>3605</v>
      </c>
      <c r="B1070" t="s">
        <v>3606</v>
      </c>
      <c r="C1070" t="s">
        <v>3606</v>
      </c>
      <c r="D1070" s="6">
        <v>117</v>
      </c>
      <c r="E1070" s="6" t="str">
        <f t="shared" si="96"/>
        <v>Medium</v>
      </c>
      <c r="F1070" s="4">
        <f t="shared" si="97"/>
        <v>1.95</v>
      </c>
      <c r="G1070" s="8" t="s">
        <v>10891</v>
      </c>
      <c r="H1070" t="s">
        <v>190</v>
      </c>
      <c r="I1070" t="s">
        <v>5170</v>
      </c>
      <c r="J1070">
        <v>7.7</v>
      </c>
      <c r="K1070" t="str">
        <f t="shared" si="98"/>
        <v>Good</v>
      </c>
      <c r="L1070" s="10">
        <v>279973</v>
      </c>
      <c r="M1070" s="10">
        <v>80000000</v>
      </c>
      <c r="N1070" s="10">
        <v>181001478</v>
      </c>
      <c r="O1070" s="6">
        <f t="shared" si="99"/>
        <v>101001478</v>
      </c>
      <c r="P1070" s="10" t="str" cm="1">
        <f t="array" ref="P1070">_xlfn.IFS(O1070&lt;=0,"Flop",O1070&lt;10000000,"Hit",O1070&lt;=100000000,"Superhit",O1070&gt;100000000,"Blockbuster")</f>
        <v>Blockbuster</v>
      </c>
      <c r="Q1070" t="s">
        <v>3585</v>
      </c>
      <c r="R1070">
        <v>9</v>
      </c>
      <c r="S1070" t="str">
        <f t="shared" si="100"/>
        <v xml:space="preserve">July </v>
      </c>
      <c r="T1070" s="12" t="str">
        <f t="shared" si="101"/>
        <v xml:space="preserve"> 2002</v>
      </c>
      <c r="U1070" s="8" t="str" cm="1">
        <f t="array" ref="U1070">_xlfn.IFS(Q1070&lt;1970,"Old is Gold",Q1070&lt;=1980,"80's Movies",Q1070&lt;=2000,"90's Movies",Q1070&lt;=2020,"Mid Rang",Q1070&gt;2020,"Latest")</f>
        <v>Latest</v>
      </c>
      <c r="V1070" t="s">
        <v>3091</v>
      </c>
    </row>
    <row r="1071" spans="1:22" x14ac:dyDescent="0.3">
      <c r="A1071" t="s">
        <v>3607</v>
      </c>
      <c r="B1071" t="s">
        <v>3608</v>
      </c>
      <c r="C1071" t="s">
        <v>3608</v>
      </c>
      <c r="D1071" s="6">
        <v>117</v>
      </c>
      <c r="E1071" s="6" t="str">
        <f t="shared" si="96"/>
        <v>Medium</v>
      </c>
      <c r="F1071" s="4">
        <f t="shared" si="97"/>
        <v>1.95</v>
      </c>
      <c r="G1071" s="8" t="s">
        <v>7406</v>
      </c>
      <c r="H1071" t="s">
        <v>10887</v>
      </c>
      <c r="I1071" t="s">
        <v>10891</v>
      </c>
      <c r="J1071">
        <v>6</v>
      </c>
      <c r="K1071" t="str">
        <f t="shared" si="98"/>
        <v>Average</v>
      </c>
      <c r="L1071" s="10">
        <v>152431</v>
      </c>
      <c r="M1071" s="10">
        <v>80000000</v>
      </c>
      <c r="N1071" s="10">
        <v>207725639</v>
      </c>
      <c r="O1071" s="6">
        <f t="shared" si="99"/>
        <v>127725639</v>
      </c>
      <c r="P1071" s="10" t="str" cm="1">
        <f t="array" ref="P1071">_xlfn.IFS(O1071&lt;=0,"Flop",O1071&lt;10000000,"Hit",O1071&lt;=100000000,"Superhit",O1071&gt;100000000,"Blockbuster")</f>
        <v>Blockbuster</v>
      </c>
      <c r="Q1071" t="s">
        <v>3609</v>
      </c>
      <c r="R1071">
        <v>8</v>
      </c>
      <c r="S1071" t="str">
        <f t="shared" si="100"/>
        <v xml:space="preserve">August </v>
      </c>
      <c r="T1071" s="12" t="str">
        <f t="shared" si="101"/>
        <v xml:space="preserve"> 2003</v>
      </c>
      <c r="U1071" s="8" t="str" cm="1">
        <f t="array" ref="U1071">_xlfn.IFS(Q1071&lt;1970,"Old is Gold",Q1071&lt;=1980,"80's Movies",Q1071&lt;=2000,"90's Movies",Q1071&lt;=2020,"Mid Rang",Q1071&gt;2020,"Latest")</f>
        <v>Latest</v>
      </c>
      <c r="V1071" t="s">
        <v>3610</v>
      </c>
    </row>
    <row r="1072" spans="1:22" x14ac:dyDescent="0.3">
      <c r="A1072" t="s">
        <v>3611</v>
      </c>
      <c r="B1072" t="s">
        <v>3612</v>
      </c>
      <c r="C1072" t="s">
        <v>3612</v>
      </c>
      <c r="D1072" s="6">
        <v>83</v>
      </c>
      <c r="E1072" s="6" t="str">
        <f t="shared" si="96"/>
        <v>Short</v>
      </c>
      <c r="F1072" s="4">
        <f t="shared" si="97"/>
        <v>1.3833333333333333</v>
      </c>
      <c r="G1072" s="8" t="s">
        <v>172</v>
      </c>
      <c r="H1072" t="s">
        <v>105</v>
      </c>
      <c r="I1072" t="s">
        <v>10899</v>
      </c>
      <c r="J1072">
        <v>5.3</v>
      </c>
      <c r="K1072" t="str">
        <f t="shared" si="98"/>
        <v>Poor</v>
      </c>
      <c r="L1072" s="10">
        <v>171594</v>
      </c>
      <c r="M1072" s="10">
        <v>45000000</v>
      </c>
      <c r="N1072" s="10">
        <v>141220678</v>
      </c>
      <c r="O1072" s="6">
        <f t="shared" si="99"/>
        <v>96220678</v>
      </c>
      <c r="P1072" s="10" t="str" cm="1">
        <f t="array" ref="P1072">_xlfn.IFS(O1072&lt;=0,"Flop",O1072&lt;10000000,"Hit",O1072&lt;=100000000,"Superhit",O1072&gt;100000000,"Blockbuster")</f>
        <v>Superhit</v>
      </c>
      <c r="Q1072" t="s">
        <v>3613</v>
      </c>
      <c r="R1072">
        <v>4</v>
      </c>
      <c r="S1072" t="str">
        <f t="shared" si="100"/>
        <v xml:space="preserve">July </v>
      </c>
      <c r="T1072" s="12" t="str">
        <f t="shared" si="101"/>
        <v xml:space="preserve"> 2001</v>
      </c>
      <c r="U1072" s="8" t="str" cm="1">
        <f t="array" ref="U1072">_xlfn.IFS(Q1072&lt;1970,"Old is Gold",Q1072&lt;=1980,"80's Movies",Q1072&lt;=2000,"90's Movies",Q1072&lt;=2020,"Mid Rang",Q1072&gt;2020,"Latest")</f>
        <v>Latest</v>
      </c>
      <c r="V1072" t="s">
        <v>3124</v>
      </c>
    </row>
    <row r="1073" spans="1:22" x14ac:dyDescent="0.3">
      <c r="A1073" t="s">
        <v>3614</v>
      </c>
      <c r="B1073" t="s">
        <v>3615</v>
      </c>
      <c r="C1073" t="s">
        <v>3615</v>
      </c>
      <c r="D1073" s="6">
        <v>125</v>
      </c>
      <c r="E1073" s="6" t="str">
        <f t="shared" si="96"/>
        <v>Long</v>
      </c>
      <c r="F1073" s="4">
        <f t="shared" si="97"/>
        <v>2.0833333333333335</v>
      </c>
      <c r="G1073" s="8" t="s">
        <v>190</v>
      </c>
      <c r="H1073" t="s">
        <v>10899</v>
      </c>
      <c r="I1073" t="s">
        <v>10899</v>
      </c>
      <c r="J1073">
        <v>7.2</v>
      </c>
      <c r="K1073" t="str">
        <f t="shared" si="98"/>
        <v>Good</v>
      </c>
      <c r="L1073" s="10">
        <v>131945</v>
      </c>
      <c r="M1073" s="10">
        <v>30000000</v>
      </c>
      <c r="N1073" s="10">
        <v>105834556</v>
      </c>
      <c r="O1073" s="6">
        <f t="shared" si="99"/>
        <v>75834556</v>
      </c>
      <c r="P1073" s="10" t="str" cm="1">
        <f t="array" ref="P1073">_xlfn.IFS(O1073&lt;=0,"Flop",O1073&lt;10000000,"Hit",O1073&lt;=100000000,"Superhit",O1073&gt;100000000,"Blockbuster")</f>
        <v>Superhit</v>
      </c>
      <c r="Q1073" t="s">
        <v>3616</v>
      </c>
      <c r="R1073">
        <v>22</v>
      </c>
      <c r="S1073" t="str">
        <f t="shared" si="100"/>
        <v xml:space="preserve">May </v>
      </c>
      <c r="T1073" s="12" t="str">
        <f t="shared" si="101"/>
        <v xml:space="preserve"> 2002</v>
      </c>
      <c r="U1073" s="8" t="str" cm="1">
        <f t="array" ref="U1073">_xlfn.IFS(Q1073&lt;1970,"Old is Gold",Q1073&lt;=1980,"80's Movies",Q1073&lt;=2000,"90's Movies",Q1073&lt;=2020,"Mid Rang",Q1073&gt;2020,"Latest")</f>
        <v>Latest</v>
      </c>
      <c r="V1073" t="s">
        <v>2758</v>
      </c>
    </row>
    <row r="1074" spans="1:22" x14ac:dyDescent="0.3">
      <c r="A1074" t="s">
        <v>3617</v>
      </c>
      <c r="B1074" t="s">
        <v>3618</v>
      </c>
      <c r="C1074" t="s">
        <v>3618</v>
      </c>
      <c r="D1074" s="6">
        <v>112</v>
      </c>
      <c r="E1074" s="6" t="str">
        <f t="shared" si="96"/>
        <v>Medium</v>
      </c>
      <c r="F1074" s="4">
        <f t="shared" si="97"/>
        <v>1.8666666666666667</v>
      </c>
      <c r="G1074" s="8" t="s">
        <v>10891</v>
      </c>
      <c r="H1074" t="s">
        <v>190</v>
      </c>
      <c r="I1074" t="s">
        <v>5170</v>
      </c>
      <c r="J1074">
        <v>6.8</v>
      </c>
      <c r="K1074" t="str">
        <f t="shared" si="98"/>
        <v>Average</v>
      </c>
      <c r="L1074" s="10">
        <v>291377</v>
      </c>
      <c r="M1074" s="10">
        <v>48000000</v>
      </c>
      <c r="N1074" s="10">
        <v>197079546</v>
      </c>
      <c r="O1074" s="6">
        <f t="shared" si="99"/>
        <v>149079546</v>
      </c>
      <c r="P1074" s="10" t="str" cm="1">
        <f t="array" ref="P1074">_xlfn.IFS(O1074&lt;=0,"Flop",O1074&lt;10000000,"Hit",O1074&lt;=100000000,"Superhit",O1074&gt;100000000,"Blockbuster")</f>
        <v>Blockbuster</v>
      </c>
      <c r="Q1074" t="s">
        <v>3619</v>
      </c>
      <c r="R1074">
        <v>18</v>
      </c>
      <c r="S1074" t="str">
        <f t="shared" si="100"/>
        <v xml:space="preserve">March </v>
      </c>
      <c r="T1074" s="12" t="str">
        <f t="shared" si="101"/>
        <v xml:space="preserve"> 2002</v>
      </c>
      <c r="U1074" s="8" t="str" cm="1">
        <f t="array" ref="U1074">_xlfn.IFS(Q1074&lt;1970,"Old is Gold",Q1074&lt;=1980,"80's Movies",Q1074&lt;=2000,"90's Movies",Q1074&lt;=2020,"Mid Rang",Q1074&gt;2020,"Latest")</f>
        <v>Latest</v>
      </c>
      <c r="V1074" t="s">
        <v>1449</v>
      </c>
    </row>
    <row r="1075" spans="1:22" x14ac:dyDescent="0.3">
      <c r="A1075" t="s">
        <v>3620</v>
      </c>
      <c r="B1075" t="s">
        <v>3621</v>
      </c>
      <c r="C1075" t="s">
        <v>3621</v>
      </c>
      <c r="D1075" s="6">
        <v>117</v>
      </c>
      <c r="E1075" s="6" t="str">
        <f t="shared" si="96"/>
        <v>Medium</v>
      </c>
      <c r="F1075" s="4">
        <f t="shared" si="97"/>
        <v>1.95</v>
      </c>
      <c r="G1075" s="8" t="s">
        <v>172</v>
      </c>
      <c r="H1075" t="s">
        <v>190</v>
      </c>
      <c r="I1075" t="s">
        <v>10890</v>
      </c>
      <c r="J1075">
        <v>6.1</v>
      </c>
      <c r="K1075" t="str">
        <f t="shared" si="98"/>
        <v>Average</v>
      </c>
      <c r="L1075" s="10">
        <v>62022</v>
      </c>
      <c r="M1075" s="10">
        <v>10000000</v>
      </c>
      <c r="N1075" s="10">
        <v>19576023</v>
      </c>
      <c r="O1075" s="6">
        <f t="shared" si="99"/>
        <v>9576023</v>
      </c>
      <c r="P1075" s="10" t="str" cm="1">
        <f t="array" ref="P1075">_xlfn.IFS(O1075&lt;=0,"Flop",O1075&lt;10000000,"Hit",O1075&lt;=100000000,"Superhit",O1075&gt;100000000,"Blockbuster")</f>
        <v>Hit</v>
      </c>
      <c r="Q1075" t="s">
        <v>3622</v>
      </c>
      <c r="R1075">
        <v>23</v>
      </c>
      <c r="S1075" t="str">
        <f t="shared" si="100"/>
        <v xml:space="preserve">August </v>
      </c>
      <c r="T1075" s="12" t="str">
        <f t="shared" si="101"/>
        <v xml:space="preserve"> 2002</v>
      </c>
      <c r="U1075" s="8" t="str" cm="1">
        <f t="array" ref="U1075">_xlfn.IFS(Q1075&lt;1970,"Old is Gold",Q1075&lt;=1980,"80's Movies",Q1075&lt;=2000,"90's Movies",Q1075&lt;=2020,"Mid Rang",Q1075&gt;2020,"Latest")</f>
        <v>Latest</v>
      </c>
      <c r="V1075" t="s">
        <v>2350</v>
      </c>
    </row>
    <row r="1076" spans="1:22" x14ac:dyDescent="0.3">
      <c r="A1076" t="s">
        <v>3623</v>
      </c>
      <c r="B1076" t="s">
        <v>3624</v>
      </c>
      <c r="C1076" t="s">
        <v>3624</v>
      </c>
      <c r="D1076" s="6">
        <v>119</v>
      </c>
      <c r="E1076" s="6" t="str">
        <f t="shared" si="96"/>
        <v>Medium</v>
      </c>
      <c r="F1076" s="4">
        <f t="shared" si="97"/>
        <v>1.9833333333333334</v>
      </c>
      <c r="G1076" s="8" t="s">
        <v>7406</v>
      </c>
      <c r="H1076" t="s">
        <v>10895</v>
      </c>
      <c r="I1076" t="s">
        <v>5170</v>
      </c>
      <c r="J1076">
        <v>7.8</v>
      </c>
      <c r="K1076" t="str">
        <f t="shared" si="98"/>
        <v>Good</v>
      </c>
      <c r="L1076" s="10">
        <v>567022</v>
      </c>
      <c r="M1076" s="10">
        <v>60000000</v>
      </c>
      <c r="N1076" s="10">
        <v>214034224</v>
      </c>
      <c r="O1076" s="6">
        <f t="shared" si="99"/>
        <v>154034224</v>
      </c>
      <c r="P1076" s="10" t="str" cm="1">
        <f t="array" ref="P1076">_xlfn.IFS(O1076&lt;=0,"Flop",O1076&lt;10000000,"Hit",O1076&lt;=100000000,"Superhit",O1076&gt;100000000,"Blockbuster")</f>
        <v>Blockbuster</v>
      </c>
      <c r="Q1076" t="s">
        <v>3625</v>
      </c>
      <c r="R1076">
        <v>6</v>
      </c>
      <c r="S1076" t="str">
        <f t="shared" si="100"/>
        <v xml:space="preserve">June </v>
      </c>
      <c r="T1076" s="12" t="str">
        <f t="shared" si="101"/>
        <v xml:space="preserve"> 2002</v>
      </c>
      <c r="U1076" s="8" t="str" cm="1">
        <f t="array" ref="U1076">_xlfn.IFS(Q1076&lt;1970,"Old is Gold",Q1076&lt;=1980,"80's Movies",Q1076&lt;=2000,"90's Movies",Q1076&lt;=2020,"Mid Rang",Q1076&gt;2020,"Latest")</f>
        <v>Latest</v>
      </c>
      <c r="V1076" t="s">
        <v>2217</v>
      </c>
    </row>
    <row r="1077" spans="1:22" x14ac:dyDescent="0.3">
      <c r="A1077" t="s">
        <v>3626</v>
      </c>
      <c r="B1077" t="s">
        <v>3627</v>
      </c>
      <c r="C1077" t="s">
        <v>3627</v>
      </c>
      <c r="D1077" s="6">
        <v>110</v>
      </c>
      <c r="E1077" s="6" t="str">
        <f t="shared" si="96"/>
        <v>Medium</v>
      </c>
      <c r="F1077" s="4">
        <f t="shared" si="97"/>
        <v>1.8333333333333333</v>
      </c>
      <c r="G1077" s="8" t="s">
        <v>7406</v>
      </c>
      <c r="H1077" t="s">
        <v>10885</v>
      </c>
      <c r="I1077" t="s">
        <v>5170</v>
      </c>
      <c r="J1077">
        <v>5.3</v>
      </c>
      <c r="K1077" t="str">
        <f t="shared" si="98"/>
        <v>Poor</v>
      </c>
      <c r="L1077" s="10">
        <v>248519</v>
      </c>
      <c r="M1077" s="10">
        <v>110000000</v>
      </c>
      <c r="N1077" s="10">
        <v>228738393</v>
      </c>
      <c r="O1077" s="6">
        <f t="shared" si="99"/>
        <v>118738393</v>
      </c>
      <c r="P1077" s="10" t="str" cm="1">
        <f t="array" ref="P1077">_xlfn.IFS(O1077&lt;=0,"Flop",O1077&lt;10000000,"Hit",O1077&lt;=100000000,"Superhit",O1077&gt;100000000,"Blockbuster")</f>
        <v>Blockbuster</v>
      </c>
      <c r="Q1077" t="s">
        <v>3628</v>
      </c>
      <c r="R1077">
        <v>14</v>
      </c>
      <c r="S1077" t="str">
        <f t="shared" si="100"/>
        <v xml:space="preserve">February </v>
      </c>
      <c r="T1077" s="12" t="str">
        <f t="shared" si="101"/>
        <v xml:space="preserve"> 2007</v>
      </c>
      <c r="U1077" s="8" t="str" cm="1">
        <f t="array" ref="U1077">_xlfn.IFS(Q1077&lt;1970,"Old is Gold",Q1077&lt;=1980,"80's Movies",Q1077&lt;=2000,"90's Movies",Q1077&lt;=2020,"Mid Rang",Q1077&gt;2020,"Latest")</f>
        <v>Latest</v>
      </c>
      <c r="V1077" t="s">
        <v>3629</v>
      </c>
    </row>
    <row r="1078" spans="1:22" x14ac:dyDescent="0.3">
      <c r="A1078" t="s">
        <v>3630</v>
      </c>
      <c r="B1078" t="s">
        <v>3631</v>
      </c>
      <c r="C1078" t="s">
        <v>3631</v>
      </c>
      <c r="D1078" s="6">
        <v>95</v>
      </c>
      <c r="E1078" s="6" t="str">
        <f t="shared" si="96"/>
        <v>Medium</v>
      </c>
      <c r="F1078" s="4">
        <f t="shared" si="97"/>
        <v>1.5833333333333333</v>
      </c>
      <c r="G1078" s="8" t="s">
        <v>172</v>
      </c>
      <c r="H1078" t="s">
        <v>190</v>
      </c>
      <c r="I1078" t="s">
        <v>10886</v>
      </c>
      <c r="J1078">
        <v>6.6</v>
      </c>
      <c r="K1078" t="str">
        <f t="shared" si="98"/>
        <v>Average</v>
      </c>
      <c r="L1078" s="10">
        <v>141965</v>
      </c>
      <c r="M1078" s="10">
        <v>5000000</v>
      </c>
      <c r="N1078" s="10">
        <v>368744044</v>
      </c>
      <c r="O1078" s="6">
        <f t="shared" si="99"/>
        <v>363744044</v>
      </c>
      <c r="P1078" s="10" t="str" cm="1">
        <f t="array" ref="P1078">_xlfn.IFS(O1078&lt;=0,"Flop",O1078&lt;10000000,"Hit",O1078&lt;=100000000,"Superhit",O1078&gt;100000000,"Blockbuster")</f>
        <v>Blockbuster</v>
      </c>
      <c r="Q1078" t="s">
        <v>3632</v>
      </c>
      <c r="R1078">
        <v>22</v>
      </c>
      <c r="S1078" t="str">
        <f t="shared" si="100"/>
        <v xml:space="preserve">February </v>
      </c>
      <c r="T1078" s="12" t="str">
        <f t="shared" si="101"/>
        <v xml:space="preserve"> 2002</v>
      </c>
      <c r="U1078" s="8" t="str" cm="1">
        <f t="array" ref="U1078">_xlfn.IFS(Q1078&lt;1970,"Old is Gold",Q1078&lt;=1980,"80's Movies",Q1078&lt;=2000,"90's Movies",Q1078&lt;=2020,"Mid Rang",Q1078&gt;2020,"Latest")</f>
        <v>Latest</v>
      </c>
      <c r="V1078" t="s">
        <v>3633</v>
      </c>
    </row>
    <row r="1079" spans="1:22" x14ac:dyDescent="0.3">
      <c r="A1079" t="s">
        <v>3634</v>
      </c>
      <c r="B1079" t="s">
        <v>3635</v>
      </c>
      <c r="C1079" t="s">
        <v>3635</v>
      </c>
      <c r="D1079" s="6">
        <v>136</v>
      </c>
      <c r="E1079" s="6" t="str">
        <f t="shared" si="96"/>
        <v>Long</v>
      </c>
      <c r="F1079" s="4">
        <f t="shared" si="97"/>
        <v>2.2666666666666666</v>
      </c>
      <c r="G1079" s="8" t="s">
        <v>10885</v>
      </c>
      <c r="H1079" t="s">
        <v>10895</v>
      </c>
      <c r="I1079" t="s">
        <v>10886</v>
      </c>
      <c r="J1079">
        <v>6.9</v>
      </c>
      <c r="K1079" t="str">
        <f t="shared" si="98"/>
        <v>Average</v>
      </c>
      <c r="L1079" s="10">
        <v>281174</v>
      </c>
      <c r="M1079" s="10">
        <v>68000000</v>
      </c>
      <c r="N1079" s="10">
        <v>203388341</v>
      </c>
      <c r="O1079" s="6">
        <f t="shared" si="99"/>
        <v>135388341</v>
      </c>
      <c r="P1079" s="10" t="str" cm="1">
        <f t="array" ref="P1079">_xlfn.IFS(O1079&lt;=0,"Flop",O1079&lt;10000000,"Hit",O1079&lt;=100000000,"Superhit",O1079&gt;100000000,"Blockbuster")</f>
        <v>Blockbuster</v>
      </c>
      <c r="Q1079" t="s">
        <v>2586</v>
      </c>
      <c r="R1079">
        <v>10</v>
      </c>
      <c r="S1079" t="str">
        <f t="shared" si="100"/>
        <v xml:space="preserve">December </v>
      </c>
      <c r="T1079" s="12" t="str">
        <f t="shared" si="101"/>
        <v xml:space="preserve"> 2001</v>
      </c>
      <c r="U1079" s="8" t="str" cm="1">
        <f t="array" ref="U1079">_xlfn.IFS(Q1079&lt;1970,"Old is Gold",Q1079&lt;=1980,"80's Movies",Q1079&lt;=2000,"90's Movies",Q1079&lt;=2020,"Mid Rang",Q1079&gt;2020,"Latest")</f>
        <v>Latest</v>
      </c>
      <c r="V1079" t="s">
        <v>2149</v>
      </c>
    </row>
    <row r="1080" spans="1:22" x14ac:dyDescent="0.3">
      <c r="A1080" t="s">
        <v>3636</v>
      </c>
      <c r="B1080" t="s">
        <v>3637</v>
      </c>
      <c r="C1080" t="s">
        <v>3637</v>
      </c>
      <c r="D1080" s="6">
        <v>113</v>
      </c>
      <c r="E1080" s="6" t="str">
        <f t="shared" si="96"/>
        <v>Medium</v>
      </c>
      <c r="F1080" s="4">
        <f t="shared" si="97"/>
        <v>1.8833333333333333</v>
      </c>
      <c r="G1080" s="8" t="s">
        <v>190</v>
      </c>
      <c r="H1080" t="s">
        <v>10895</v>
      </c>
      <c r="I1080" t="s">
        <v>5170</v>
      </c>
      <c r="J1080">
        <v>6.3</v>
      </c>
      <c r="K1080" t="str">
        <f t="shared" si="98"/>
        <v>Average</v>
      </c>
      <c r="L1080" s="10">
        <v>56224</v>
      </c>
      <c r="M1080" s="10">
        <v>50000000</v>
      </c>
      <c r="N1080" s="10">
        <v>100020092</v>
      </c>
      <c r="O1080" s="6">
        <f t="shared" si="99"/>
        <v>50020092</v>
      </c>
      <c r="P1080" s="10" t="str" cm="1">
        <f t="array" ref="P1080">_xlfn.IFS(O1080&lt;=0,"Flop",O1080&lt;10000000,"Hit",O1080&lt;=100000000,"Superhit",O1080&gt;100000000,"Blockbuster")</f>
        <v>Superhit</v>
      </c>
      <c r="Q1080" t="s">
        <v>3638</v>
      </c>
      <c r="R1080">
        <v>24</v>
      </c>
      <c r="S1080" t="str">
        <f t="shared" si="100"/>
        <v xml:space="preserve">September </v>
      </c>
      <c r="T1080" s="12" t="str">
        <f t="shared" si="101"/>
        <v xml:space="preserve"> 2001</v>
      </c>
      <c r="U1080" s="8" t="str" cm="1">
        <f t="array" ref="U1080">_xlfn.IFS(Q1080&lt;1970,"Old is Gold",Q1080&lt;=1980,"80's Movies",Q1080&lt;=2000,"90's Movies",Q1080&lt;=2020,"Mid Rang",Q1080&gt;2020,"Latest")</f>
        <v>Latest</v>
      </c>
      <c r="V1080" t="s">
        <v>2391</v>
      </c>
    </row>
    <row r="1081" spans="1:22" x14ac:dyDescent="0.3">
      <c r="A1081" t="s">
        <v>3639</v>
      </c>
      <c r="B1081" t="s">
        <v>3640</v>
      </c>
      <c r="C1081" t="s">
        <v>3640</v>
      </c>
      <c r="D1081" s="6">
        <v>104</v>
      </c>
      <c r="E1081" s="6" t="str">
        <f t="shared" si="96"/>
        <v>Medium</v>
      </c>
      <c r="F1081" s="4">
        <f t="shared" si="97"/>
        <v>1.7333333333333334</v>
      </c>
      <c r="G1081" s="8" t="s">
        <v>172</v>
      </c>
      <c r="H1081" t="s">
        <v>10899</v>
      </c>
      <c r="I1081" t="s">
        <v>10899</v>
      </c>
      <c r="J1081">
        <v>6.8</v>
      </c>
      <c r="K1081" t="str">
        <f t="shared" si="98"/>
        <v>Average</v>
      </c>
      <c r="L1081" s="10">
        <v>159413</v>
      </c>
      <c r="M1081" s="10">
        <v>22000000</v>
      </c>
      <c r="N1081" s="10">
        <v>33788161</v>
      </c>
      <c r="O1081" s="6">
        <f t="shared" si="99"/>
        <v>11788161</v>
      </c>
      <c r="P1081" s="10" t="str" cm="1">
        <f t="array" ref="P1081">_xlfn.IFS(O1081&lt;=0,"Flop",O1081&lt;10000000,"Hit",O1081&lt;=100000000,"Superhit",O1081&gt;100000000,"Blockbuster")</f>
        <v>Superhit</v>
      </c>
      <c r="Q1081" t="s">
        <v>3641</v>
      </c>
      <c r="R1081">
        <v>22</v>
      </c>
      <c r="S1081" t="str">
        <f t="shared" si="100"/>
        <v xml:space="preserve">August </v>
      </c>
      <c r="T1081" s="12" t="str">
        <f t="shared" si="101"/>
        <v xml:space="preserve"> 2001</v>
      </c>
      <c r="U1081" s="8" t="str" cm="1">
        <f t="array" ref="U1081">_xlfn.IFS(Q1081&lt;1970,"Old is Gold",Q1081&lt;=1980,"80's Movies",Q1081&lt;=2000,"90's Movies",Q1081&lt;=2020,"Mid Rang",Q1081&gt;2020,"Latest")</f>
        <v>Latest</v>
      </c>
      <c r="V1081" t="s">
        <v>1736</v>
      </c>
    </row>
    <row r="1082" spans="1:22" x14ac:dyDescent="0.3">
      <c r="A1082" t="s">
        <v>3642</v>
      </c>
      <c r="B1082" t="s">
        <v>3643</v>
      </c>
      <c r="C1082" t="s">
        <v>3643</v>
      </c>
      <c r="D1082" s="6">
        <v>100</v>
      </c>
      <c r="E1082" s="6" t="str">
        <f t="shared" si="96"/>
        <v>Medium</v>
      </c>
      <c r="F1082" s="4">
        <f t="shared" si="97"/>
        <v>1.6666666666666667</v>
      </c>
      <c r="G1082" s="8" t="s">
        <v>190</v>
      </c>
      <c r="H1082" t="s">
        <v>105</v>
      </c>
      <c r="I1082" t="s">
        <v>10895</v>
      </c>
      <c r="J1082">
        <v>6.4</v>
      </c>
      <c r="K1082" t="str">
        <f t="shared" si="98"/>
        <v>Average</v>
      </c>
      <c r="L1082" s="10">
        <v>61949</v>
      </c>
      <c r="M1082" s="10">
        <v>1500000</v>
      </c>
      <c r="N1082" s="10">
        <v>1612259</v>
      </c>
      <c r="O1082" s="6">
        <f t="shared" si="99"/>
        <v>112259</v>
      </c>
      <c r="P1082" s="10" t="str" cm="1">
        <f t="array" ref="P1082">_xlfn.IFS(O1082&lt;=0,"Flop",O1082&lt;10000000,"Hit",O1082&lt;=100000000,"Superhit",O1082&gt;100000000,"Blockbuster")</f>
        <v>Hit</v>
      </c>
      <c r="Q1082" t="s">
        <v>3644</v>
      </c>
      <c r="R1082">
        <v>31</v>
      </c>
      <c r="S1082" t="str">
        <f t="shared" si="100"/>
        <v xml:space="preserve">July </v>
      </c>
      <c r="T1082" s="12" t="str">
        <f t="shared" si="101"/>
        <v xml:space="preserve"> 2001</v>
      </c>
      <c r="U1082" s="8" t="str" cm="1">
        <f t="array" ref="U1082">_xlfn.IFS(Q1082&lt;1970,"Old is Gold",Q1082&lt;=1980,"80's Movies",Q1082&lt;=2000,"90's Movies",Q1082&lt;=2020,"Mid Rang",Q1082&gt;2020,"Latest")</f>
        <v>Latest</v>
      </c>
      <c r="V1082" t="s">
        <v>3645</v>
      </c>
    </row>
    <row r="1083" spans="1:22" x14ac:dyDescent="0.3">
      <c r="A1083" t="s">
        <v>3646</v>
      </c>
      <c r="B1083" t="s">
        <v>3647</v>
      </c>
      <c r="C1083" t="s">
        <v>3647</v>
      </c>
      <c r="D1083" s="6">
        <v>90</v>
      </c>
      <c r="E1083" s="6" t="str">
        <f t="shared" si="96"/>
        <v>Medium</v>
      </c>
      <c r="F1083" s="4">
        <f t="shared" si="97"/>
        <v>1.5</v>
      </c>
      <c r="G1083" s="8" t="s">
        <v>105</v>
      </c>
      <c r="H1083" t="s">
        <v>10895</v>
      </c>
      <c r="I1083" t="s">
        <v>10899</v>
      </c>
      <c r="J1083">
        <v>6.2</v>
      </c>
      <c r="K1083" t="str">
        <f t="shared" si="98"/>
        <v>Average</v>
      </c>
      <c r="L1083" s="10">
        <v>139405</v>
      </c>
      <c r="M1083" s="10">
        <v>10000000</v>
      </c>
      <c r="N1083" s="10">
        <v>59371303</v>
      </c>
      <c r="O1083" s="6">
        <f t="shared" si="99"/>
        <v>49371303</v>
      </c>
      <c r="P1083" s="10" t="str" cm="1">
        <f t="array" ref="P1083">_xlfn.IFS(O1083&lt;=0,"Flop",O1083&lt;10000000,"Hit",O1083&lt;=100000000,"Superhit",O1083&gt;100000000,"Blockbuster")</f>
        <v>Superhit</v>
      </c>
      <c r="Q1083" s="1">
        <v>37073</v>
      </c>
      <c r="R1083" s="1"/>
      <c r="S1083" t="e">
        <f t="shared" si="100"/>
        <v>#VALUE!</v>
      </c>
      <c r="T1083" s="12" t="str">
        <f t="shared" si="101"/>
        <v>37073</v>
      </c>
      <c r="U1083" s="8" t="str" cm="1">
        <f t="array" ref="U1083">_xlfn.IFS(Q1083&lt;1970,"Old is Gold",Q1083&lt;=1980,"80's Movies",Q1083&lt;=2000,"90's Movies",Q1083&lt;=2020,"Mid Rang",Q1083&gt;2020,"Latest")</f>
        <v>Latest</v>
      </c>
      <c r="V1083" t="s">
        <v>3648</v>
      </c>
    </row>
    <row r="1084" spans="1:22" x14ac:dyDescent="0.3">
      <c r="A1084" t="s">
        <v>3649</v>
      </c>
      <c r="B1084" t="s">
        <v>3650</v>
      </c>
      <c r="C1084" t="s">
        <v>3650</v>
      </c>
      <c r="D1084" s="6">
        <v>98</v>
      </c>
      <c r="E1084" s="6" t="str">
        <f t="shared" si="96"/>
        <v>Medium</v>
      </c>
      <c r="F1084" s="4">
        <f t="shared" si="97"/>
        <v>1.6333333333333333</v>
      </c>
      <c r="G1084" s="8" t="s">
        <v>7406</v>
      </c>
      <c r="H1084" t="s">
        <v>10891</v>
      </c>
      <c r="I1084" t="s">
        <v>190</v>
      </c>
      <c r="J1084">
        <v>6.4</v>
      </c>
      <c r="K1084" t="str">
        <f t="shared" si="98"/>
        <v>Average</v>
      </c>
      <c r="L1084" s="10">
        <v>65533</v>
      </c>
      <c r="M1084" s="10">
        <v>50000000</v>
      </c>
      <c r="N1084" s="10">
        <v>42792561</v>
      </c>
      <c r="O1084" s="6">
        <f t="shared" si="99"/>
        <v>-7207439</v>
      </c>
      <c r="P1084" s="10" t="str" cm="1">
        <f t="array" ref="P1084">_xlfn.IFS(O1084&lt;=0,"Flop",O1084&lt;10000000,"Hit",O1084&lt;=100000000,"Superhit",O1084&gt;100000000,"Blockbuster")</f>
        <v>Flop</v>
      </c>
      <c r="Q1084" t="s">
        <v>3651</v>
      </c>
      <c r="R1084">
        <v>28</v>
      </c>
      <c r="S1084" t="str">
        <f t="shared" si="100"/>
        <v xml:space="preserve">March </v>
      </c>
      <c r="T1084" s="12" t="str">
        <f t="shared" si="101"/>
        <v xml:space="preserve"> 2003</v>
      </c>
      <c r="U1084" s="8" t="str" cm="1">
        <f t="array" ref="U1084">_xlfn.IFS(Q1084&lt;1970,"Old is Gold",Q1084&lt;=1980,"80's Movies",Q1084&lt;=2000,"90's Movies",Q1084&lt;=2020,"Mid Rang",Q1084&gt;2020,"Latest")</f>
        <v>Latest</v>
      </c>
      <c r="V1084" t="s">
        <v>967</v>
      </c>
    </row>
    <row r="1085" spans="1:22" x14ac:dyDescent="0.3">
      <c r="A1085" t="s">
        <v>3652</v>
      </c>
      <c r="B1085" t="s">
        <v>3653</v>
      </c>
      <c r="C1085" t="s">
        <v>3653</v>
      </c>
      <c r="D1085" s="6">
        <v>141</v>
      </c>
      <c r="E1085" s="6" t="str">
        <f t="shared" si="96"/>
        <v>Long</v>
      </c>
      <c r="F1085" s="4">
        <f t="shared" si="97"/>
        <v>2.35</v>
      </c>
      <c r="G1085" s="8" t="s">
        <v>10889</v>
      </c>
      <c r="H1085" t="s">
        <v>10891</v>
      </c>
      <c r="I1085" t="s">
        <v>190</v>
      </c>
      <c r="J1085">
        <v>8.1</v>
      </c>
      <c r="K1085" t="str">
        <f t="shared" si="98"/>
        <v>Excellent</v>
      </c>
      <c r="L1085" s="10">
        <v>1057400</v>
      </c>
      <c r="M1085" s="10">
        <v>52000000</v>
      </c>
      <c r="N1085" s="10">
        <v>352114312</v>
      </c>
      <c r="O1085" s="6">
        <f t="shared" si="99"/>
        <v>300114312</v>
      </c>
      <c r="P1085" s="10" t="str" cm="1">
        <f t="array" ref="P1085">_xlfn.IFS(O1085&lt;=0,"Flop",O1085&lt;10000000,"Hit",O1085&lt;=100000000,"Superhit",O1085&gt;100000000,"Blockbuster")</f>
        <v>Blockbuster</v>
      </c>
      <c r="Q1085" t="s">
        <v>3654</v>
      </c>
      <c r="R1085">
        <v>16</v>
      </c>
      <c r="S1085" t="str">
        <f t="shared" si="100"/>
        <v xml:space="preserve">December </v>
      </c>
      <c r="T1085" s="12" t="str">
        <f t="shared" si="101"/>
        <v xml:space="preserve"> 2002</v>
      </c>
      <c r="U1085" s="8" t="str" cm="1">
        <f t="array" ref="U1085">_xlfn.IFS(Q1085&lt;1970,"Old is Gold",Q1085&lt;=1980,"80's Movies",Q1085&lt;=2000,"90's Movies",Q1085&lt;=2020,"Mid Rang",Q1085&gt;2020,"Latest")</f>
        <v>Latest</v>
      </c>
      <c r="V1085" t="s">
        <v>183</v>
      </c>
    </row>
    <row r="1086" spans="1:22" x14ac:dyDescent="0.3">
      <c r="A1086" t="s">
        <v>3655</v>
      </c>
      <c r="B1086" t="s">
        <v>3656</v>
      </c>
      <c r="C1086" t="s">
        <v>3656</v>
      </c>
      <c r="D1086" s="6">
        <v>98</v>
      </c>
      <c r="E1086" s="6" t="str">
        <f t="shared" si="96"/>
        <v>Medium</v>
      </c>
      <c r="F1086" s="4">
        <f t="shared" si="97"/>
        <v>1.6333333333333333</v>
      </c>
      <c r="G1086" s="8" t="s">
        <v>190</v>
      </c>
      <c r="H1086" t="s">
        <v>5170</v>
      </c>
      <c r="I1086" t="s">
        <v>10899</v>
      </c>
      <c r="J1086">
        <v>6.5</v>
      </c>
      <c r="K1086" t="str">
        <f t="shared" si="98"/>
        <v>Average</v>
      </c>
      <c r="L1086" s="10">
        <v>73712</v>
      </c>
      <c r="M1086" s="10">
        <v>45000000</v>
      </c>
      <c r="N1086" s="10">
        <v>94935764</v>
      </c>
      <c r="O1086" s="6">
        <f t="shared" si="99"/>
        <v>49935764</v>
      </c>
      <c r="P1086" s="10" t="str" cm="1">
        <f t="array" ref="P1086">_xlfn.IFS(O1086&lt;=0,"Flop",O1086&lt;10000000,"Hit",O1086&lt;=100000000,"Superhit",O1086&gt;100000000,"Blockbuster")</f>
        <v>Superhit</v>
      </c>
      <c r="Q1086" t="s">
        <v>3657</v>
      </c>
      <c r="R1086">
        <v>7</v>
      </c>
      <c r="S1086" t="str">
        <f t="shared" si="100"/>
        <v xml:space="preserve">April </v>
      </c>
      <c r="T1086" s="12" t="str">
        <f t="shared" si="101"/>
        <v xml:space="preserve"> 2002</v>
      </c>
      <c r="U1086" s="8" t="str" cm="1">
        <f t="array" ref="U1086">_xlfn.IFS(Q1086&lt;1970,"Old is Gold",Q1086&lt;=1980,"80's Movies",Q1086&lt;=2000,"90's Movies",Q1086&lt;=2020,"Mid Rang",Q1086&gt;2020,"Latest")</f>
        <v>Latest</v>
      </c>
      <c r="V1086" t="s">
        <v>2747</v>
      </c>
    </row>
    <row r="1087" spans="1:22" x14ac:dyDescent="0.3">
      <c r="A1087" t="s">
        <v>3658</v>
      </c>
      <c r="B1087" t="s">
        <v>3659</v>
      </c>
      <c r="C1087" t="s">
        <v>3659</v>
      </c>
      <c r="D1087" s="6">
        <v>100</v>
      </c>
      <c r="E1087" s="6" t="str">
        <f t="shared" si="96"/>
        <v>Medium</v>
      </c>
      <c r="F1087" s="4">
        <f t="shared" si="97"/>
        <v>1.6666666666666667</v>
      </c>
      <c r="G1087" s="8" t="s">
        <v>10891</v>
      </c>
      <c r="H1087" t="s">
        <v>190</v>
      </c>
      <c r="I1087" t="s">
        <v>5170</v>
      </c>
      <c r="J1087">
        <v>7.2</v>
      </c>
      <c r="K1087" t="str">
        <f t="shared" si="98"/>
        <v>Good</v>
      </c>
      <c r="L1087" s="10">
        <v>89071</v>
      </c>
      <c r="M1087" s="10">
        <v>11000000</v>
      </c>
      <c r="N1087" s="10">
        <v>17423030</v>
      </c>
      <c r="O1087" s="6">
        <f t="shared" si="99"/>
        <v>6423030</v>
      </c>
      <c r="P1087" s="10" t="str" cm="1">
        <f t="array" ref="P1087">_xlfn.IFS(O1087&lt;=0,"Flop",O1087&lt;10000000,"Hit",O1087&lt;=100000000,"Superhit",O1087&gt;100000000,"Blockbuster")</f>
        <v>Hit</v>
      </c>
      <c r="Q1087" t="s">
        <v>2992</v>
      </c>
      <c r="R1087">
        <v>17</v>
      </c>
      <c r="S1087" t="str">
        <f t="shared" si="100"/>
        <v xml:space="preserve">November </v>
      </c>
      <c r="T1087" s="12" t="str">
        <f t="shared" si="101"/>
        <v xml:space="preserve"> 2001</v>
      </c>
      <c r="U1087" s="8" t="str" cm="1">
        <f t="array" ref="U1087">_xlfn.IFS(Q1087&lt;1970,"Old is Gold",Q1087&lt;=1980,"80's Movies",Q1087&lt;=2000,"90's Movies",Q1087&lt;=2020,"Mid Rang",Q1087&gt;2020,"Latest")</f>
        <v>Latest</v>
      </c>
      <c r="V1087" t="s">
        <v>3660</v>
      </c>
    </row>
    <row r="1088" spans="1:22" x14ac:dyDescent="0.3">
      <c r="A1088" t="s">
        <v>3661</v>
      </c>
      <c r="B1088" t="s">
        <v>3662</v>
      </c>
      <c r="C1088" t="s">
        <v>3662</v>
      </c>
      <c r="D1088" s="6">
        <v>115</v>
      </c>
      <c r="E1088" s="6" t="str">
        <f t="shared" si="96"/>
        <v>Medium</v>
      </c>
      <c r="F1088" s="4">
        <f t="shared" si="97"/>
        <v>1.9166666666666667</v>
      </c>
      <c r="G1088" s="8" t="s">
        <v>10891</v>
      </c>
      <c r="H1088" t="s">
        <v>10895</v>
      </c>
      <c r="I1088" t="s">
        <v>5170</v>
      </c>
      <c r="J1088">
        <v>6.1</v>
      </c>
      <c r="K1088" t="str">
        <f t="shared" si="98"/>
        <v>Average</v>
      </c>
      <c r="L1088" s="10">
        <v>61252</v>
      </c>
      <c r="M1088" s="10">
        <v>50000000</v>
      </c>
      <c r="N1088" s="10">
        <v>56714147</v>
      </c>
      <c r="O1088" s="6">
        <f t="shared" si="99"/>
        <v>6714147</v>
      </c>
      <c r="P1088" s="10" t="str" cm="1">
        <f t="array" ref="P1088">_xlfn.IFS(O1088&lt;=0,"Flop",O1088&lt;10000000,"Hit",O1088&lt;=100000000,"Superhit",O1088&gt;100000000,"Blockbuster")</f>
        <v>Hit</v>
      </c>
      <c r="Q1088" t="s">
        <v>3663</v>
      </c>
      <c r="R1088">
        <v>19</v>
      </c>
      <c r="S1088" t="str">
        <f t="shared" si="100"/>
        <v xml:space="preserve">April </v>
      </c>
      <c r="T1088" s="12" t="str">
        <f t="shared" si="101"/>
        <v xml:space="preserve"> 2002</v>
      </c>
      <c r="U1088" s="8" t="str" cm="1">
        <f t="array" ref="U1088">_xlfn.IFS(Q1088&lt;1970,"Old is Gold",Q1088&lt;=1980,"80's Movies",Q1088&lt;=2000,"90's Movies",Q1088&lt;=2020,"Mid Rang",Q1088&gt;2020,"Latest")</f>
        <v>Latest</v>
      </c>
      <c r="V1088" t="s">
        <v>3664</v>
      </c>
    </row>
    <row r="1089" spans="1:22" x14ac:dyDescent="0.3">
      <c r="A1089" t="s">
        <v>3665</v>
      </c>
      <c r="B1089" t="s">
        <v>3666</v>
      </c>
      <c r="C1089" t="s">
        <v>3666</v>
      </c>
      <c r="D1089" s="6">
        <v>102</v>
      </c>
      <c r="E1089" s="6" t="str">
        <f t="shared" si="96"/>
        <v>Medium</v>
      </c>
      <c r="F1089" s="4">
        <f t="shared" si="97"/>
        <v>1.7</v>
      </c>
      <c r="G1089" s="8" t="s">
        <v>172</v>
      </c>
      <c r="H1089" t="s">
        <v>10886</v>
      </c>
      <c r="I1089" t="s">
        <v>10899</v>
      </c>
      <c r="J1089">
        <v>5.7</v>
      </c>
      <c r="K1089" t="str">
        <f t="shared" si="98"/>
        <v>Poor</v>
      </c>
      <c r="L1089" s="10">
        <v>59494</v>
      </c>
      <c r="M1089" s="10">
        <v>46000000</v>
      </c>
      <c r="N1089" s="10">
        <v>138307673</v>
      </c>
      <c r="O1089" s="6">
        <f t="shared" si="99"/>
        <v>92307673</v>
      </c>
      <c r="P1089" s="10" t="str" cm="1">
        <f t="array" ref="P1089">_xlfn.IFS(O1089&lt;=0,"Flop",O1089&lt;10000000,"Hit",O1089&lt;=100000000,"Superhit",O1089&gt;100000000,"Blockbuster")</f>
        <v>Superhit</v>
      </c>
      <c r="Q1089" t="s">
        <v>3667</v>
      </c>
      <c r="R1089">
        <v>17</v>
      </c>
      <c r="S1089" t="str">
        <f t="shared" si="100"/>
        <v xml:space="preserve">July </v>
      </c>
      <c r="T1089" s="12" t="str">
        <f t="shared" si="101"/>
        <v xml:space="preserve"> 2001</v>
      </c>
      <c r="U1089" s="8" t="str" cm="1">
        <f t="array" ref="U1089">_xlfn.IFS(Q1089&lt;1970,"Old is Gold",Q1089&lt;=1980,"80's Movies",Q1089&lt;=2000,"90's Movies",Q1089&lt;=2020,"Mid Rang",Q1089&gt;2020,"Latest")</f>
        <v>Latest</v>
      </c>
      <c r="V1089" t="s">
        <v>3668</v>
      </c>
    </row>
    <row r="1090" spans="1:22" x14ac:dyDescent="0.3">
      <c r="A1090" t="s">
        <v>3669</v>
      </c>
      <c r="B1090" t="s">
        <v>3670</v>
      </c>
      <c r="C1090" t="s">
        <v>3670</v>
      </c>
      <c r="D1090" s="6">
        <v>144</v>
      </c>
      <c r="E1090" s="6" t="str">
        <f t="shared" ref="E1090:E1153" si="102">IF(D1090&lt;90,"Short",IF(D1090&lt;=120,"Medium","Long"))</f>
        <v>Long</v>
      </c>
      <c r="F1090" s="4">
        <f t="shared" ref="F1090:F1153" si="103">D1090/60</f>
        <v>2.4</v>
      </c>
      <c r="G1090" s="8" t="s">
        <v>7406</v>
      </c>
      <c r="H1090" t="s">
        <v>190</v>
      </c>
      <c r="I1090" t="s">
        <v>10896</v>
      </c>
      <c r="J1090">
        <v>7.7</v>
      </c>
      <c r="K1090" t="str">
        <f t="shared" ref="K1090:K1153" si="104">IF(J1090&gt;=8,"Excellent",IF(J1090&gt;=7,"Good",IF(J1090&gt;=6,"Average","Poor")))</f>
        <v>Good</v>
      </c>
      <c r="L1090" s="10">
        <v>415423</v>
      </c>
      <c r="M1090" s="10">
        <v>92000000</v>
      </c>
      <c r="N1090" s="10">
        <v>172989651</v>
      </c>
      <c r="O1090" s="6">
        <f t="shared" ref="O1090:O1153" si="105">N1090-M1090</f>
        <v>80989651</v>
      </c>
      <c r="P1090" s="10" t="str" cm="1">
        <f t="array" ref="P1090">_xlfn.IFS(O1090&lt;=0,"Flop",O1090&lt;10000000,"Hit",O1090&lt;=100000000,"Superhit",O1090&gt;100000000,"Blockbuster")</f>
        <v>Superhit</v>
      </c>
      <c r="Q1090" t="s">
        <v>3671</v>
      </c>
      <c r="R1090">
        <v>18</v>
      </c>
      <c r="S1090" t="str">
        <f t="shared" ref="S1090:S1153" si="106">LEFT(Q1090,SEARCH(" ",Q1090))</f>
        <v xml:space="preserve">December </v>
      </c>
      <c r="T1090" s="12" t="str">
        <f t="shared" ref="T1090:T1153" si="107">RIGHT(Q1090,5)</f>
        <v xml:space="preserve"> 2001</v>
      </c>
      <c r="U1090" s="8" t="str" cm="1">
        <f t="array" ref="U1090">_xlfn.IFS(Q1090&lt;1970,"Old is Gold",Q1090&lt;=1980,"80's Movies",Q1090&lt;=2000,"90's Movies",Q1090&lt;=2020,"Mid Rang",Q1090&gt;2020,"Latest")</f>
        <v>Latest</v>
      </c>
      <c r="V1090" t="s">
        <v>312</v>
      </c>
    </row>
    <row r="1091" spans="1:22" x14ac:dyDescent="0.3">
      <c r="A1091" t="s">
        <v>3672</v>
      </c>
      <c r="B1091" t="s">
        <v>3673</v>
      </c>
      <c r="C1091" t="s">
        <v>3673</v>
      </c>
      <c r="D1091" s="6">
        <v>109</v>
      </c>
      <c r="E1091" s="6" t="str">
        <f t="shared" si="102"/>
        <v>Medium</v>
      </c>
      <c r="F1091" s="4">
        <f t="shared" si="103"/>
        <v>1.8166666666666667</v>
      </c>
      <c r="G1091" s="8" t="s">
        <v>172</v>
      </c>
      <c r="H1091" t="s">
        <v>190</v>
      </c>
      <c r="I1091" t="s">
        <v>10886</v>
      </c>
      <c r="J1091">
        <v>6.7</v>
      </c>
      <c r="K1091" t="str">
        <f t="shared" si="104"/>
        <v>Average</v>
      </c>
      <c r="L1091" s="10">
        <v>235136</v>
      </c>
      <c r="M1091" s="10">
        <v>25000000</v>
      </c>
      <c r="N1091" s="10">
        <v>30381722</v>
      </c>
      <c r="O1091" s="6">
        <f t="shared" si="105"/>
        <v>5381722</v>
      </c>
      <c r="P1091" s="10" t="str" cm="1">
        <f t="array" ref="P1091">_xlfn.IFS(O1091&lt;=0,"Flop",O1091&lt;10000000,"Hit",O1091&lt;=100000000,"Superhit",O1091&gt;100000000,"Blockbuster")</f>
        <v>Hit</v>
      </c>
      <c r="Q1091" t="s">
        <v>3674</v>
      </c>
      <c r="R1091">
        <v>18</v>
      </c>
      <c r="S1091" t="str">
        <f t="shared" si="106"/>
        <v xml:space="preserve">February </v>
      </c>
      <c r="T1091" s="12" t="str">
        <f t="shared" si="107"/>
        <v xml:space="preserve"> 2004</v>
      </c>
      <c r="U1091" s="8" t="str" cm="1">
        <f t="array" ref="U1091">_xlfn.IFS(Q1091&lt;1970,"Old is Gold",Q1091&lt;=1980,"80's Movies",Q1091&lt;=2000,"90's Movies",Q1091&lt;=2020,"Mid Rang",Q1091&gt;2020,"Latest")</f>
        <v>Latest</v>
      </c>
      <c r="V1091" t="s">
        <v>3594</v>
      </c>
    </row>
    <row r="1092" spans="1:22" x14ac:dyDescent="0.3">
      <c r="A1092" t="s">
        <v>3675</v>
      </c>
      <c r="B1092" t="s">
        <v>3676</v>
      </c>
      <c r="C1092" t="s">
        <v>3676</v>
      </c>
      <c r="D1092" s="6">
        <v>119</v>
      </c>
      <c r="E1092" s="6" t="str">
        <f t="shared" si="102"/>
        <v>Medium</v>
      </c>
      <c r="F1092" s="4">
        <f t="shared" si="103"/>
        <v>1.9833333333333334</v>
      </c>
      <c r="G1092" s="8" t="s">
        <v>190</v>
      </c>
      <c r="H1092" t="s">
        <v>105</v>
      </c>
      <c r="I1092" t="s">
        <v>10895</v>
      </c>
      <c r="J1092">
        <v>6.4</v>
      </c>
      <c r="K1092" t="str">
        <f t="shared" si="104"/>
        <v>Average</v>
      </c>
      <c r="L1092" s="10">
        <v>83608</v>
      </c>
      <c r="M1092" s="10">
        <v>32000000</v>
      </c>
      <c r="N1092" s="10">
        <v>55305279</v>
      </c>
      <c r="O1092" s="6">
        <f t="shared" si="105"/>
        <v>23305279</v>
      </c>
      <c r="P1092" s="10" t="str" cm="1">
        <f t="array" ref="P1092">_xlfn.IFS(O1092&lt;=0,"Flop",O1092&lt;10000000,"Hit",O1092&lt;=100000000,"Superhit",O1092&gt;100000000,"Blockbuster")</f>
        <v>Superhit</v>
      </c>
      <c r="Q1092" t="s">
        <v>3677</v>
      </c>
      <c r="R1092">
        <v>25</v>
      </c>
      <c r="S1092" t="str">
        <f t="shared" si="106"/>
        <v xml:space="preserve">January </v>
      </c>
      <c r="T1092" s="12" t="str">
        <f t="shared" si="107"/>
        <v xml:space="preserve"> 2002</v>
      </c>
      <c r="U1092" s="8" t="str" cm="1">
        <f t="array" ref="U1092">_xlfn.IFS(Q1092&lt;1970,"Old is Gold",Q1092&lt;=1980,"80's Movies",Q1092&lt;=2000,"90's Movies",Q1092&lt;=2020,"Mid Rang",Q1092&gt;2020,"Latest")</f>
        <v>Latest</v>
      </c>
      <c r="V1092" t="s">
        <v>2833</v>
      </c>
    </row>
    <row r="1093" spans="1:22" x14ac:dyDescent="0.3">
      <c r="A1093" t="s">
        <v>3678</v>
      </c>
      <c r="B1093" t="s">
        <v>3679</v>
      </c>
      <c r="C1093" t="s">
        <v>3679</v>
      </c>
      <c r="D1093" s="6">
        <v>96</v>
      </c>
      <c r="E1093" s="6" t="str">
        <f t="shared" si="102"/>
        <v>Medium</v>
      </c>
      <c r="F1093" s="4">
        <f t="shared" si="103"/>
        <v>1.6</v>
      </c>
      <c r="G1093" s="8" t="s">
        <v>190</v>
      </c>
      <c r="H1093" t="s">
        <v>5170</v>
      </c>
      <c r="I1093" t="s">
        <v>10899</v>
      </c>
      <c r="J1093">
        <v>6.8</v>
      </c>
      <c r="K1093" t="str">
        <f t="shared" si="104"/>
        <v>Average</v>
      </c>
      <c r="L1093" s="10">
        <v>129790</v>
      </c>
      <c r="M1093" s="10">
        <v>12000000</v>
      </c>
      <c r="N1093" s="10">
        <v>52223306</v>
      </c>
      <c r="O1093" s="6">
        <f t="shared" si="105"/>
        <v>40223306</v>
      </c>
      <c r="P1093" s="10" t="str" cm="1">
        <f t="array" ref="P1093">_xlfn.IFS(O1093&lt;=0,"Flop",O1093&lt;10000000,"Hit",O1093&lt;=100000000,"Superhit",O1093&gt;100000000,"Blockbuster")</f>
        <v>Superhit</v>
      </c>
      <c r="Q1093" t="s">
        <v>3680</v>
      </c>
      <c r="R1093">
        <v>13</v>
      </c>
      <c r="S1093" t="str">
        <f t="shared" si="106"/>
        <v xml:space="preserve">January </v>
      </c>
      <c r="T1093" s="12" t="str">
        <f t="shared" si="107"/>
        <v xml:space="preserve"> 2002</v>
      </c>
      <c r="U1093" s="8" t="str" cm="1">
        <f t="array" ref="U1093">_xlfn.IFS(Q1093&lt;1970,"Old is Gold",Q1093&lt;=1980,"80's Movies",Q1093&lt;=2000,"90's Movies",Q1093&lt;=2020,"Mid Rang",Q1093&gt;2020,"Latest")</f>
        <v>Latest</v>
      </c>
      <c r="V1093" t="s">
        <v>3681</v>
      </c>
    </row>
    <row r="1094" spans="1:22" x14ac:dyDescent="0.3">
      <c r="A1094" t="s">
        <v>3682</v>
      </c>
      <c r="B1094" t="s">
        <v>3683</v>
      </c>
      <c r="C1094" t="s">
        <v>3683</v>
      </c>
      <c r="D1094" s="6">
        <v>110</v>
      </c>
      <c r="E1094" s="6" t="str">
        <f t="shared" si="102"/>
        <v>Medium</v>
      </c>
      <c r="F1094" s="4">
        <f t="shared" si="103"/>
        <v>1.8333333333333333</v>
      </c>
      <c r="G1094" s="8" t="s">
        <v>172</v>
      </c>
      <c r="H1094" t="s">
        <v>190</v>
      </c>
      <c r="I1094" t="s">
        <v>10899</v>
      </c>
      <c r="J1094">
        <v>7.6</v>
      </c>
      <c r="K1094" t="str">
        <f t="shared" si="104"/>
        <v>Good</v>
      </c>
      <c r="L1094" s="10">
        <v>308042</v>
      </c>
      <c r="M1094" s="10">
        <v>21000000</v>
      </c>
      <c r="N1094" s="10">
        <v>71441655</v>
      </c>
      <c r="O1094" s="6">
        <f t="shared" si="105"/>
        <v>50441655</v>
      </c>
      <c r="P1094" s="10" t="str" cm="1">
        <f t="array" ref="P1094">_xlfn.IFS(O1094&lt;=0,"Flop",O1094&lt;10000000,"Hit",O1094&lt;=100000000,"Superhit",O1094&gt;100000000,"Blockbuster")</f>
        <v>Superhit</v>
      </c>
      <c r="Q1094" t="s">
        <v>3684</v>
      </c>
      <c r="R1094">
        <v>5</v>
      </c>
      <c r="S1094" t="str">
        <f t="shared" si="106"/>
        <v xml:space="preserve">October </v>
      </c>
      <c r="T1094" s="12" t="str">
        <f t="shared" si="107"/>
        <v xml:space="preserve"> 2001</v>
      </c>
      <c r="U1094" s="8" t="str" cm="1">
        <f t="array" ref="U1094">_xlfn.IFS(Q1094&lt;1970,"Old is Gold",Q1094&lt;=1980,"80's Movies",Q1094&lt;=2000,"90's Movies",Q1094&lt;=2020,"Mid Rang",Q1094&gt;2020,"Latest")</f>
        <v>Latest</v>
      </c>
      <c r="V1094" t="s">
        <v>2066</v>
      </c>
    </row>
    <row r="1095" spans="1:22" x14ac:dyDescent="0.3">
      <c r="A1095" t="s">
        <v>3685</v>
      </c>
      <c r="B1095" t="s">
        <v>3686</v>
      </c>
      <c r="C1095" t="s">
        <v>3687</v>
      </c>
      <c r="D1095" s="6">
        <v>114</v>
      </c>
      <c r="E1095" s="6" t="str">
        <f t="shared" si="102"/>
        <v>Medium</v>
      </c>
      <c r="F1095" s="4">
        <f t="shared" si="103"/>
        <v>1.9</v>
      </c>
      <c r="G1095" s="8" t="s">
        <v>7406</v>
      </c>
      <c r="H1095" t="s">
        <v>10887</v>
      </c>
      <c r="I1095" t="s">
        <v>190</v>
      </c>
      <c r="J1095">
        <v>7.5</v>
      </c>
      <c r="K1095" t="str">
        <f t="shared" si="104"/>
        <v>Good</v>
      </c>
      <c r="L1095" s="10">
        <v>191406</v>
      </c>
      <c r="M1095" s="10">
        <v>4500000</v>
      </c>
      <c r="N1095" s="10">
        <v>1340715</v>
      </c>
      <c r="O1095" s="6">
        <f t="shared" si="105"/>
        <v>-3159285</v>
      </c>
      <c r="P1095" s="10" t="str" cm="1">
        <f t="array" ref="P1095">_xlfn.IFS(O1095&lt;=0,"Flop",O1095&lt;10000000,"Hit",O1095&lt;=100000000,"Superhit",O1095&gt;100000000,"Blockbuster")</f>
        <v>Flop</v>
      </c>
      <c r="Q1095" s="1">
        <v>36800</v>
      </c>
      <c r="R1095" s="1"/>
      <c r="S1095" t="e">
        <f t="shared" si="106"/>
        <v>#VALUE!</v>
      </c>
      <c r="T1095" s="12" t="str">
        <f t="shared" si="107"/>
        <v>36800</v>
      </c>
      <c r="U1095" s="8" t="str" cm="1">
        <f t="array" ref="U1095">_xlfn.IFS(Q1095&lt;1970,"Old is Gold",Q1095&lt;=1980,"80's Movies",Q1095&lt;=2000,"90's Movies",Q1095&lt;=2020,"Mid Rang",Q1095&gt;2020,"Latest")</f>
        <v>Latest</v>
      </c>
      <c r="V1095" t="s">
        <v>3688</v>
      </c>
    </row>
    <row r="1096" spans="1:22" x14ac:dyDescent="0.3">
      <c r="A1096" t="s">
        <v>3689</v>
      </c>
      <c r="B1096" t="s">
        <v>3690</v>
      </c>
      <c r="C1096" t="s">
        <v>3690</v>
      </c>
      <c r="D1096" s="6">
        <v>89</v>
      </c>
      <c r="E1096" s="6" t="str">
        <f t="shared" si="102"/>
        <v>Short</v>
      </c>
      <c r="F1096" s="4">
        <f t="shared" si="103"/>
        <v>1.4833333333333334</v>
      </c>
      <c r="G1096" s="8" t="s">
        <v>172</v>
      </c>
      <c r="H1096" t="s">
        <v>10899</v>
      </c>
      <c r="I1096" t="s">
        <v>10899</v>
      </c>
      <c r="J1096">
        <v>5.9</v>
      </c>
      <c r="K1096" t="str">
        <f t="shared" si="104"/>
        <v>Poor</v>
      </c>
      <c r="L1096" s="10">
        <v>59949</v>
      </c>
      <c r="M1096" s="10">
        <v>40000000</v>
      </c>
      <c r="N1096" s="10">
        <v>19322135</v>
      </c>
      <c r="O1096" s="6">
        <f t="shared" si="105"/>
        <v>-20677865</v>
      </c>
      <c r="P1096" s="10" t="str" cm="1">
        <f t="array" ref="P1096">_xlfn.IFS(O1096&lt;=0,"Flop",O1096&lt;10000000,"Hit",O1096&lt;=100000000,"Superhit",O1096&gt;100000000,"Blockbuster")</f>
        <v>Flop</v>
      </c>
      <c r="Q1096" t="s">
        <v>3691</v>
      </c>
      <c r="R1096">
        <v>26</v>
      </c>
      <c r="S1096" t="str">
        <f t="shared" si="106"/>
        <v xml:space="preserve">September </v>
      </c>
      <c r="T1096" s="12" t="str">
        <f t="shared" si="107"/>
        <v xml:space="preserve"> 2003</v>
      </c>
      <c r="U1096" s="8" t="str" cm="1">
        <f t="array" ref="U1096">_xlfn.IFS(Q1096&lt;1970,"Old is Gold",Q1096&lt;=1980,"80's Movies",Q1096&lt;=2000,"90's Movies",Q1096&lt;=2020,"Mid Rang",Q1096&gt;2020,"Latest")</f>
        <v>Latest</v>
      </c>
      <c r="V1096" t="s">
        <v>1225</v>
      </c>
    </row>
    <row r="1097" spans="1:22" x14ac:dyDescent="0.3">
      <c r="A1097" t="s">
        <v>3692</v>
      </c>
      <c r="B1097" t="s">
        <v>3693</v>
      </c>
      <c r="C1097" t="s">
        <v>3693</v>
      </c>
      <c r="D1097" s="6">
        <v>100</v>
      </c>
      <c r="E1097" s="6" t="str">
        <f t="shared" si="102"/>
        <v>Medium</v>
      </c>
      <c r="F1097" s="4">
        <f t="shared" si="103"/>
        <v>1.6666666666666667</v>
      </c>
      <c r="G1097" s="8" t="s">
        <v>10887</v>
      </c>
      <c r="H1097" t="s">
        <v>10888</v>
      </c>
      <c r="I1097" t="s">
        <v>172</v>
      </c>
      <c r="J1097">
        <v>8.1999999999999993</v>
      </c>
      <c r="K1097" t="str">
        <f t="shared" si="104"/>
        <v>Excellent</v>
      </c>
      <c r="L1097" s="10">
        <v>1089445</v>
      </c>
      <c r="M1097" s="10">
        <v>94000000</v>
      </c>
      <c r="N1097" s="10">
        <v>941637960</v>
      </c>
      <c r="O1097" s="6">
        <f t="shared" si="105"/>
        <v>847637960</v>
      </c>
      <c r="P1097" s="10" t="str" cm="1">
        <f t="array" ref="P1097">_xlfn.IFS(O1097&lt;=0,"Flop",O1097&lt;10000000,"Hit",O1097&lt;=100000000,"Superhit",O1097&gt;100000000,"Blockbuster")</f>
        <v>Blockbuster</v>
      </c>
      <c r="Q1097" t="s">
        <v>3694</v>
      </c>
      <c r="R1097">
        <v>18</v>
      </c>
      <c r="S1097" t="str">
        <f t="shared" si="106"/>
        <v xml:space="preserve">May </v>
      </c>
      <c r="T1097" s="12" t="str">
        <f t="shared" si="107"/>
        <v xml:space="preserve"> 2003</v>
      </c>
      <c r="U1097" s="8" t="str" cm="1">
        <f t="array" ref="U1097">_xlfn.IFS(Q1097&lt;1970,"Old is Gold",Q1097&lt;=1980,"80's Movies",Q1097&lt;=2000,"90's Movies",Q1097&lt;=2020,"Mid Rang",Q1097&gt;2020,"Latest")</f>
        <v>Latest</v>
      </c>
      <c r="V1097" t="s">
        <v>3695</v>
      </c>
    </row>
    <row r="1098" spans="1:22" x14ac:dyDescent="0.3">
      <c r="A1098" t="s">
        <v>3696</v>
      </c>
      <c r="B1098" t="s">
        <v>3697</v>
      </c>
      <c r="C1098" t="s">
        <v>3697</v>
      </c>
      <c r="D1098" s="6">
        <v>111</v>
      </c>
      <c r="E1098" s="6" t="str">
        <f t="shared" si="102"/>
        <v>Medium</v>
      </c>
      <c r="F1098" s="4">
        <f t="shared" si="103"/>
        <v>1.85</v>
      </c>
      <c r="G1098" s="8" t="s">
        <v>7406</v>
      </c>
      <c r="H1098" t="s">
        <v>10891</v>
      </c>
      <c r="I1098" t="s">
        <v>5170</v>
      </c>
      <c r="J1098">
        <v>8.1999999999999993</v>
      </c>
      <c r="K1098" t="str">
        <f t="shared" si="104"/>
        <v>Excellent</v>
      </c>
      <c r="L1098" s="10">
        <v>1165299</v>
      </c>
      <c r="M1098" s="10">
        <v>30000000</v>
      </c>
      <c r="N1098" s="10">
        <v>180906076</v>
      </c>
      <c r="O1098" s="6">
        <f t="shared" si="105"/>
        <v>150906076</v>
      </c>
      <c r="P1098" s="10" t="str" cm="1">
        <f t="array" ref="P1098">_xlfn.IFS(O1098&lt;=0,"Flop",O1098&lt;10000000,"Hit",O1098&lt;=100000000,"Superhit",O1098&gt;100000000,"Blockbuster")</f>
        <v>Blockbuster</v>
      </c>
      <c r="Q1098" t="s">
        <v>3698</v>
      </c>
      <c r="R1098">
        <v>29</v>
      </c>
      <c r="S1098" t="str">
        <f t="shared" si="106"/>
        <v xml:space="preserve">September </v>
      </c>
      <c r="T1098" s="12" t="str">
        <f t="shared" si="107"/>
        <v xml:space="preserve"> 2003</v>
      </c>
      <c r="U1098" s="8" t="str" cm="1">
        <f t="array" ref="U1098">_xlfn.IFS(Q1098&lt;1970,"Old is Gold",Q1098&lt;=1980,"80's Movies",Q1098&lt;=2000,"90's Movies",Q1098&lt;=2020,"Mid Rang",Q1098&gt;2020,"Latest")</f>
        <v>Latest</v>
      </c>
      <c r="V1098" t="s">
        <v>1534</v>
      </c>
    </row>
    <row r="1099" spans="1:22" x14ac:dyDescent="0.3">
      <c r="A1099" t="s">
        <v>3699</v>
      </c>
      <c r="B1099" t="s">
        <v>3700</v>
      </c>
      <c r="C1099" t="s">
        <v>3700</v>
      </c>
      <c r="D1099" s="6">
        <v>90</v>
      </c>
      <c r="E1099" s="6" t="str">
        <f t="shared" si="102"/>
        <v>Medium</v>
      </c>
      <c r="F1099" s="4">
        <f t="shared" si="103"/>
        <v>1.5</v>
      </c>
      <c r="G1099" s="8" t="s">
        <v>7406</v>
      </c>
      <c r="H1099" t="s">
        <v>172</v>
      </c>
      <c r="I1099" t="s">
        <v>10891</v>
      </c>
      <c r="J1099">
        <v>6.7</v>
      </c>
      <c r="K1099" t="str">
        <f t="shared" si="104"/>
        <v>Average</v>
      </c>
      <c r="L1099" s="10">
        <v>234090</v>
      </c>
      <c r="M1099" s="10">
        <v>90000000</v>
      </c>
      <c r="N1099" s="10">
        <v>347325802</v>
      </c>
      <c r="O1099" s="6">
        <f t="shared" si="105"/>
        <v>257325802</v>
      </c>
      <c r="P1099" s="10" t="str" cm="1">
        <f t="array" ref="P1099">_xlfn.IFS(O1099&lt;=0,"Flop",O1099&lt;10000000,"Hit",O1099&lt;=100000000,"Superhit",O1099&gt;100000000,"Blockbuster")</f>
        <v>Blockbuster</v>
      </c>
      <c r="Q1099" t="s">
        <v>2809</v>
      </c>
      <c r="R1099">
        <v>26</v>
      </c>
      <c r="S1099" t="str">
        <f t="shared" si="106"/>
        <v xml:space="preserve">July </v>
      </c>
      <c r="T1099" s="12" t="str">
        <f t="shared" si="107"/>
        <v xml:space="preserve"> 2001</v>
      </c>
      <c r="U1099" s="8" t="str" cm="1">
        <f t="array" ref="U1099">_xlfn.IFS(Q1099&lt;1970,"Old is Gold",Q1099&lt;=1980,"80's Movies",Q1099&lt;=2000,"90's Movies",Q1099&lt;=2020,"Mid Rang",Q1099&gt;2020,"Latest")</f>
        <v>Latest</v>
      </c>
      <c r="V1099" t="s">
        <v>2640</v>
      </c>
    </row>
    <row r="1100" spans="1:22" x14ac:dyDescent="0.3">
      <c r="A1100" t="s">
        <v>3701</v>
      </c>
      <c r="B1100" t="s">
        <v>3702</v>
      </c>
      <c r="C1100" t="s">
        <v>3702</v>
      </c>
      <c r="D1100" s="6">
        <v>126</v>
      </c>
      <c r="E1100" s="6" t="str">
        <f t="shared" si="102"/>
        <v>Long</v>
      </c>
      <c r="F1100" s="4">
        <f t="shared" si="103"/>
        <v>2.1</v>
      </c>
      <c r="G1100" s="8" t="s">
        <v>7406</v>
      </c>
      <c r="H1100" t="s">
        <v>10891</v>
      </c>
      <c r="I1100" t="s">
        <v>5170</v>
      </c>
      <c r="J1100">
        <v>7.1</v>
      </c>
      <c r="K1100" t="str">
        <f t="shared" si="104"/>
        <v>Good</v>
      </c>
      <c r="L1100" s="10">
        <v>164060</v>
      </c>
      <c r="M1100" s="10">
        <v>115000000</v>
      </c>
      <c r="N1100" s="10">
        <v>143049560</v>
      </c>
      <c r="O1100" s="6">
        <f t="shared" si="105"/>
        <v>28049560</v>
      </c>
      <c r="P1100" s="10" t="str" cm="1">
        <f t="array" ref="P1100">_xlfn.IFS(O1100&lt;=0,"Flop",O1100&lt;10000000,"Hit",O1100&lt;=100000000,"Superhit",O1100&gt;100000000,"Blockbuster")</f>
        <v>Superhit</v>
      </c>
      <c r="Q1100" t="s">
        <v>3703</v>
      </c>
      <c r="R1100">
        <v>19</v>
      </c>
      <c r="S1100" t="str">
        <f t="shared" si="106"/>
        <v xml:space="preserve">November </v>
      </c>
      <c r="T1100" s="12" t="str">
        <f t="shared" si="107"/>
        <v xml:space="preserve"> 2001</v>
      </c>
      <c r="U1100" s="8" t="str" cm="1">
        <f t="array" ref="U1100">_xlfn.IFS(Q1100&lt;1970,"Old is Gold",Q1100&lt;=1980,"80's Movies",Q1100&lt;=2000,"90's Movies",Q1100&lt;=2020,"Mid Rang",Q1100&gt;2020,"Latest")</f>
        <v>Latest</v>
      </c>
      <c r="V1100" t="s">
        <v>900</v>
      </c>
    </row>
    <row r="1101" spans="1:22" x14ac:dyDescent="0.3">
      <c r="A1101" t="s">
        <v>3704</v>
      </c>
      <c r="B1101" t="s">
        <v>3705</v>
      </c>
      <c r="C1101" t="s">
        <v>3705</v>
      </c>
      <c r="D1101" s="6">
        <v>138</v>
      </c>
      <c r="E1101" s="6" t="str">
        <f t="shared" si="102"/>
        <v>Long</v>
      </c>
      <c r="F1101" s="4">
        <f t="shared" si="103"/>
        <v>2.2999999999999998</v>
      </c>
      <c r="G1101" s="8" t="s">
        <v>190</v>
      </c>
      <c r="H1101" t="s">
        <v>10896</v>
      </c>
      <c r="I1101" t="s">
        <v>5170</v>
      </c>
      <c r="J1101">
        <v>6.7</v>
      </c>
      <c r="K1101" t="str">
        <f t="shared" si="104"/>
        <v>Average</v>
      </c>
      <c r="L1101" s="10">
        <v>66251</v>
      </c>
      <c r="M1101" s="10">
        <v>100000000</v>
      </c>
      <c r="N1101" s="10">
        <v>65716126</v>
      </c>
      <c r="O1101" s="6">
        <f t="shared" si="105"/>
        <v>-34283874</v>
      </c>
      <c r="P1101" s="10" t="str" cm="1">
        <f t="array" ref="P1101">_xlfn.IFS(O1101&lt;=0,"Flop",O1101&lt;10000000,"Hit",O1101&lt;=100000000,"Superhit",O1101&gt;100000000,"Blockbuster")</f>
        <v>Flop</v>
      </c>
      <c r="Q1101" t="s">
        <v>3706</v>
      </c>
      <c r="R1101">
        <v>19</v>
      </c>
      <c r="S1101" t="str">
        <f t="shared" si="106"/>
        <v xml:space="preserve">July </v>
      </c>
      <c r="T1101" s="12" t="str">
        <f t="shared" si="107"/>
        <v xml:space="preserve"> 2002</v>
      </c>
      <c r="U1101" s="8" t="str" cm="1">
        <f t="array" ref="U1101">_xlfn.IFS(Q1101&lt;1970,"Old is Gold",Q1101&lt;=1980,"80's Movies",Q1101&lt;=2000,"90's Movies",Q1101&lt;=2020,"Mid Rang",Q1101&gt;2020,"Latest")</f>
        <v>Latest</v>
      </c>
      <c r="V1101" t="s">
        <v>1411</v>
      </c>
    </row>
    <row r="1102" spans="1:22" x14ac:dyDescent="0.3">
      <c r="A1102" t="s">
        <v>3707</v>
      </c>
      <c r="B1102" t="s">
        <v>3708</v>
      </c>
      <c r="C1102" t="s">
        <v>3708</v>
      </c>
      <c r="D1102" s="6">
        <v>87</v>
      </c>
      <c r="E1102" s="6" t="str">
        <f t="shared" si="102"/>
        <v>Short</v>
      </c>
      <c r="F1102" s="4">
        <f t="shared" si="103"/>
        <v>1.45</v>
      </c>
      <c r="G1102" s="8" t="s">
        <v>7406</v>
      </c>
      <c r="H1102" t="s">
        <v>10890</v>
      </c>
      <c r="I1102" t="s">
        <v>5170</v>
      </c>
      <c r="J1102">
        <v>5.9</v>
      </c>
      <c r="K1102" t="str">
        <f t="shared" si="104"/>
        <v>Poor</v>
      </c>
      <c r="L1102" s="10">
        <v>94969</v>
      </c>
      <c r="M1102" s="10">
        <v>49000000</v>
      </c>
      <c r="N1102" s="10">
        <v>79630178</v>
      </c>
      <c r="O1102" s="6">
        <f t="shared" si="105"/>
        <v>30630178</v>
      </c>
      <c r="P1102" s="10" t="str" cm="1">
        <f t="array" ref="P1102">_xlfn.IFS(O1102&lt;=0,"Flop",O1102&lt;10000000,"Hit",O1102&lt;=100000000,"Superhit",O1102&gt;100000000,"Blockbuster")</f>
        <v>Superhit</v>
      </c>
      <c r="Q1102" t="s">
        <v>3709</v>
      </c>
      <c r="R1102">
        <v>2</v>
      </c>
      <c r="S1102" t="str">
        <f t="shared" si="106"/>
        <v xml:space="preserve">November </v>
      </c>
      <c r="T1102" s="12" t="str">
        <f t="shared" si="107"/>
        <v xml:space="preserve"> 2001</v>
      </c>
      <c r="U1102" s="8" t="str" cm="1">
        <f t="array" ref="U1102">_xlfn.IFS(Q1102&lt;1970,"Old is Gold",Q1102&lt;=1980,"80's Movies",Q1102&lt;=2000,"90's Movies",Q1102&lt;=2020,"Mid Rang",Q1102&gt;2020,"Latest")</f>
        <v>Latest</v>
      </c>
      <c r="V1102" t="s">
        <v>3241</v>
      </c>
    </row>
    <row r="1103" spans="1:22" x14ac:dyDescent="0.3">
      <c r="A1103" t="s">
        <v>3710</v>
      </c>
      <c r="B1103" t="s">
        <v>3711</v>
      </c>
      <c r="C1103" t="s">
        <v>3711</v>
      </c>
      <c r="D1103" s="6">
        <v>89</v>
      </c>
      <c r="E1103" s="6" t="str">
        <f t="shared" si="102"/>
        <v>Short</v>
      </c>
      <c r="F1103" s="4">
        <f t="shared" si="103"/>
        <v>1.4833333333333334</v>
      </c>
      <c r="G1103" s="8" t="s">
        <v>10887</v>
      </c>
      <c r="H1103" t="s">
        <v>172</v>
      </c>
      <c r="I1103" t="s">
        <v>10892</v>
      </c>
      <c r="J1103">
        <v>5.3</v>
      </c>
      <c r="K1103" t="str">
        <f t="shared" si="104"/>
        <v>Poor</v>
      </c>
      <c r="L1103" s="10">
        <v>122482</v>
      </c>
      <c r="M1103" s="10">
        <v>84000000</v>
      </c>
      <c r="N1103" s="10">
        <v>275678613</v>
      </c>
      <c r="O1103" s="6">
        <f t="shared" si="105"/>
        <v>191678613</v>
      </c>
      <c r="P1103" s="10" t="str" cm="1">
        <f t="array" ref="P1103">_xlfn.IFS(O1103&lt;=0,"Flop",O1103&lt;10000000,"Hit",O1103&lt;=100000000,"Superhit",O1103&gt;100000000,"Blockbuster")</f>
        <v>Blockbuster</v>
      </c>
      <c r="Q1103" t="s">
        <v>3712</v>
      </c>
      <c r="R1103">
        <v>8</v>
      </c>
      <c r="S1103" t="str">
        <f t="shared" si="106"/>
        <v xml:space="preserve">June </v>
      </c>
      <c r="T1103" s="12" t="str">
        <f t="shared" si="107"/>
        <v xml:space="preserve"> 2002</v>
      </c>
      <c r="U1103" s="8" t="str" cm="1">
        <f t="array" ref="U1103">_xlfn.IFS(Q1103&lt;1970,"Old is Gold",Q1103&lt;=1980,"80's Movies",Q1103&lt;=2000,"90's Movies",Q1103&lt;=2020,"Mid Rang",Q1103&gt;2020,"Latest")</f>
        <v>Latest</v>
      </c>
      <c r="V1103" t="s">
        <v>2375</v>
      </c>
    </row>
    <row r="1104" spans="1:22" x14ac:dyDescent="0.3">
      <c r="A1104" t="s">
        <v>3713</v>
      </c>
      <c r="B1104" t="s">
        <v>3714</v>
      </c>
      <c r="C1104" t="s">
        <v>3714</v>
      </c>
      <c r="D1104" s="6">
        <v>115</v>
      </c>
      <c r="E1104" s="6" t="str">
        <f t="shared" si="102"/>
        <v>Medium</v>
      </c>
      <c r="F1104" s="4">
        <f t="shared" si="103"/>
        <v>1.9166666666666667</v>
      </c>
      <c r="G1104" s="8" t="s">
        <v>172</v>
      </c>
      <c r="H1104" t="s">
        <v>190</v>
      </c>
      <c r="I1104" t="s">
        <v>10899</v>
      </c>
      <c r="J1104">
        <v>7.7</v>
      </c>
      <c r="K1104" t="str">
        <f t="shared" si="104"/>
        <v>Good</v>
      </c>
      <c r="L1104" s="10">
        <v>199763</v>
      </c>
      <c r="M1104" s="10">
        <v>19000000</v>
      </c>
      <c r="N1104" s="10">
        <v>32801173</v>
      </c>
      <c r="O1104" s="6">
        <f t="shared" si="105"/>
        <v>13801173</v>
      </c>
      <c r="P1104" s="10" t="str" cm="1">
        <f t="array" ref="P1104">_xlfn.IFS(O1104&lt;=0,"Flop",O1104&lt;10000000,"Hit",O1104&lt;=100000000,"Superhit",O1104&gt;100000000,"Blockbuster")</f>
        <v>Superhit</v>
      </c>
      <c r="Q1104" t="s">
        <v>3715</v>
      </c>
      <c r="R1104">
        <v>3</v>
      </c>
      <c r="S1104" t="str">
        <f t="shared" si="106"/>
        <v xml:space="preserve">December </v>
      </c>
      <c r="T1104" s="12" t="str">
        <f t="shared" si="107"/>
        <v xml:space="preserve"> 2002</v>
      </c>
      <c r="U1104" s="8" t="str" cm="1">
        <f t="array" ref="U1104">_xlfn.IFS(Q1104&lt;1970,"Old is Gold",Q1104&lt;=1980,"80's Movies",Q1104&lt;=2000,"90's Movies",Q1104&lt;=2020,"Mid Rang",Q1104&gt;2020,"Latest")</f>
        <v>Latest</v>
      </c>
      <c r="V1104" t="s">
        <v>2512</v>
      </c>
    </row>
    <row r="1105" spans="1:22" x14ac:dyDescent="0.3">
      <c r="A1105" t="s">
        <v>3716</v>
      </c>
      <c r="B1105" t="s">
        <v>3717</v>
      </c>
      <c r="C1105" t="s">
        <v>3717</v>
      </c>
      <c r="D1105" s="6">
        <v>81</v>
      </c>
      <c r="E1105" s="6" t="str">
        <f t="shared" si="102"/>
        <v>Short</v>
      </c>
      <c r="F1105" s="4">
        <f t="shared" si="103"/>
        <v>1.35</v>
      </c>
      <c r="G1105" s="8" t="s">
        <v>10887</v>
      </c>
      <c r="H1105" t="s">
        <v>10888</v>
      </c>
      <c r="I1105" t="s">
        <v>172</v>
      </c>
      <c r="J1105">
        <v>7.5</v>
      </c>
      <c r="K1105" t="str">
        <f t="shared" si="104"/>
        <v>Good</v>
      </c>
      <c r="L1105" s="10">
        <v>506137</v>
      </c>
      <c r="M1105" s="10">
        <v>59000000</v>
      </c>
      <c r="N1105" s="10">
        <v>383257136</v>
      </c>
      <c r="O1105" s="6">
        <f t="shared" si="105"/>
        <v>324257136</v>
      </c>
      <c r="P1105" s="10" t="str" cm="1">
        <f t="array" ref="P1105">_xlfn.IFS(O1105&lt;=0,"Flop",O1105&lt;10000000,"Hit",O1105&lt;=100000000,"Superhit",O1105&gt;100000000,"Blockbuster")</f>
        <v>Blockbuster</v>
      </c>
      <c r="Q1105" t="s">
        <v>2636</v>
      </c>
      <c r="R1105">
        <v>12</v>
      </c>
      <c r="S1105" t="str">
        <f t="shared" si="106"/>
        <v xml:space="preserve">March </v>
      </c>
      <c r="T1105" s="12" t="str">
        <f t="shared" si="107"/>
        <v xml:space="preserve"> 2002</v>
      </c>
      <c r="U1105" s="8" t="str" cm="1">
        <f t="array" ref="U1105">_xlfn.IFS(Q1105&lt;1970,"Old is Gold",Q1105&lt;=1980,"80's Movies",Q1105&lt;=2000,"90's Movies",Q1105&lt;=2020,"Mid Rang",Q1105&gt;2020,"Latest")</f>
        <v>Latest</v>
      </c>
      <c r="V1105" t="s">
        <v>3718</v>
      </c>
    </row>
    <row r="1106" spans="1:22" x14ac:dyDescent="0.3">
      <c r="A1106" t="s">
        <v>3719</v>
      </c>
      <c r="B1106" t="s">
        <v>3720</v>
      </c>
      <c r="C1106" t="s">
        <v>3720</v>
      </c>
      <c r="D1106" s="6">
        <v>96</v>
      </c>
      <c r="E1106" s="6" t="str">
        <f t="shared" si="102"/>
        <v>Medium</v>
      </c>
      <c r="F1106" s="4">
        <f t="shared" si="103"/>
        <v>1.6</v>
      </c>
      <c r="G1106" s="8" t="s">
        <v>7406</v>
      </c>
      <c r="H1106" t="s">
        <v>10887</v>
      </c>
      <c r="I1106" t="s">
        <v>10890</v>
      </c>
      <c r="J1106">
        <v>6</v>
      </c>
      <c r="K1106" t="str">
        <f t="shared" si="104"/>
        <v>Average</v>
      </c>
      <c r="L1106" s="10">
        <v>128709</v>
      </c>
      <c r="M1106" s="10">
        <v>80000000</v>
      </c>
      <c r="N1106" s="10">
        <v>123729176</v>
      </c>
      <c r="O1106" s="6">
        <f t="shared" si="105"/>
        <v>43729176</v>
      </c>
      <c r="P1106" s="10" t="str" cm="1">
        <f t="array" ref="P1106">_xlfn.IFS(O1106&lt;=0,"Flop",O1106&lt;10000000,"Hit",O1106&lt;=100000000,"Superhit",O1106&gt;100000000,"Blockbuster")</f>
        <v>Superhit</v>
      </c>
      <c r="Q1106" t="s">
        <v>3721</v>
      </c>
      <c r="R1106">
        <v>4</v>
      </c>
      <c r="S1106" t="str">
        <f t="shared" si="106"/>
        <v xml:space="preserve">March </v>
      </c>
      <c r="T1106" s="12" t="str">
        <f t="shared" si="107"/>
        <v xml:space="preserve"> 2002</v>
      </c>
      <c r="U1106" s="8" t="str" cm="1">
        <f t="array" ref="U1106">_xlfn.IFS(Q1106&lt;1970,"Old is Gold",Q1106&lt;=1980,"80's Movies",Q1106&lt;=2000,"90's Movies",Q1106&lt;=2020,"Mid Rang",Q1106&gt;2020,"Latest")</f>
        <v>Latest</v>
      </c>
      <c r="V1106" t="s">
        <v>3722</v>
      </c>
    </row>
    <row r="1107" spans="1:22" x14ac:dyDescent="0.3">
      <c r="A1107" t="s">
        <v>3723</v>
      </c>
      <c r="B1107" t="s">
        <v>3724</v>
      </c>
      <c r="C1107" t="s">
        <v>3724</v>
      </c>
      <c r="D1107" s="6">
        <v>135</v>
      </c>
      <c r="E1107" s="6" t="str">
        <f t="shared" si="102"/>
        <v>Long</v>
      </c>
      <c r="F1107" s="4">
        <f t="shared" si="103"/>
        <v>2.25</v>
      </c>
      <c r="G1107" s="8" t="s">
        <v>10889</v>
      </c>
      <c r="H1107" t="s">
        <v>190</v>
      </c>
      <c r="I1107" t="s">
        <v>10899</v>
      </c>
      <c r="J1107">
        <v>8.1999999999999993</v>
      </c>
      <c r="K1107" t="str">
        <f t="shared" si="104"/>
        <v>Excellent</v>
      </c>
      <c r="L1107" s="10">
        <v>967825</v>
      </c>
      <c r="M1107" s="10">
        <v>58000000</v>
      </c>
      <c r="N1107" s="10">
        <v>316791257</v>
      </c>
      <c r="O1107" s="6">
        <f t="shared" si="105"/>
        <v>258791257</v>
      </c>
      <c r="P1107" s="10" t="str" cm="1">
        <f t="array" ref="P1107">_xlfn.IFS(O1107&lt;=0,"Flop",O1107&lt;10000000,"Hit",O1107&lt;=100000000,"Superhit",O1107&gt;100000000,"Blockbuster")</f>
        <v>Blockbuster</v>
      </c>
      <c r="Q1107" t="s">
        <v>3725</v>
      </c>
      <c r="R1107">
        <v>13</v>
      </c>
      <c r="S1107" t="str">
        <f t="shared" si="106"/>
        <v xml:space="preserve">December </v>
      </c>
      <c r="T1107" s="12" t="str">
        <f t="shared" si="107"/>
        <v xml:space="preserve"> 2001</v>
      </c>
      <c r="U1107" s="8" t="str" cm="1">
        <f t="array" ref="U1107">_xlfn.IFS(Q1107&lt;1970,"Old is Gold",Q1107&lt;=1980,"80's Movies",Q1107&lt;=2000,"90's Movies",Q1107&lt;=2020,"Mid Rang",Q1107&gt;2020,"Latest")</f>
        <v>Latest</v>
      </c>
      <c r="V1107" t="s">
        <v>676</v>
      </c>
    </row>
    <row r="1108" spans="1:22" x14ac:dyDescent="0.3">
      <c r="A1108" t="s">
        <v>3726</v>
      </c>
      <c r="B1108" t="s">
        <v>3727</v>
      </c>
      <c r="C1108" t="s">
        <v>3727</v>
      </c>
      <c r="D1108" s="6">
        <v>152</v>
      </c>
      <c r="E1108" s="6" t="str">
        <f t="shared" si="102"/>
        <v>Long</v>
      </c>
      <c r="F1108" s="4">
        <f t="shared" si="103"/>
        <v>2.5333333333333332</v>
      </c>
      <c r="G1108" s="8" t="s">
        <v>190</v>
      </c>
      <c r="H1108" t="s">
        <v>10886</v>
      </c>
      <c r="I1108" t="s">
        <v>10899</v>
      </c>
      <c r="J1108">
        <v>6.9</v>
      </c>
      <c r="K1108" t="str">
        <f t="shared" si="104"/>
        <v>Average</v>
      </c>
      <c r="L1108" s="10">
        <v>56783</v>
      </c>
      <c r="M1108" s="10">
        <v>72000000</v>
      </c>
      <c r="N1108" s="10">
        <v>37317673</v>
      </c>
      <c r="O1108" s="6">
        <f t="shared" si="105"/>
        <v>-34682327</v>
      </c>
      <c r="P1108" s="10" t="str" cm="1">
        <f t="array" ref="P1108">_xlfn.IFS(O1108&lt;=0,"Flop",O1108&lt;10000000,"Hit",O1108&lt;=100000000,"Superhit",O1108&gt;100000000,"Blockbuster")</f>
        <v>Flop</v>
      </c>
      <c r="Q1108" t="s">
        <v>12</v>
      </c>
      <c r="R1108">
        <v>11</v>
      </c>
      <c r="S1108" t="str">
        <f t="shared" si="106"/>
        <v xml:space="preserve">December </v>
      </c>
      <c r="T1108" s="12" t="str">
        <f t="shared" si="107"/>
        <v xml:space="preserve"> 2001</v>
      </c>
      <c r="U1108" s="8" t="str" cm="1">
        <f t="array" ref="U1108">_xlfn.IFS(Q1108&lt;1970,"Old is Gold",Q1108&lt;=1980,"80's Movies",Q1108&lt;=2000,"90's Movies",Q1108&lt;=2020,"Mid Rang",Q1108&gt;2020,"Latest")</f>
        <v>Latest</v>
      </c>
      <c r="V1108" t="s">
        <v>1830</v>
      </c>
    </row>
    <row r="1109" spans="1:22" x14ac:dyDescent="0.3">
      <c r="A1109" t="s">
        <v>3728</v>
      </c>
      <c r="B1109" t="s">
        <v>3729</v>
      </c>
      <c r="C1109" t="s">
        <v>3729</v>
      </c>
      <c r="D1109" s="6">
        <v>94</v>
      </c>
      <c r="E1109" s="6" t="str">
        <f t="shared" si="102"/>
        <v>Medium</v>
      </c>
      <c r="F1109" s="4">
        <f t="shared" si="103"/>
        <v>1.5666666666666667</v>
      </c>
      <c r="G1109" s="8" t="s">
        <v>7406</v>
      </c>
      <c r="H1109" t="s">
        <v>10891</v>
      </c>
      <c r="I1109" t="s">
        <v>190</v>
      </c>
      <c r="J1109">
        <v>6.1</v>
      </c>
      <c r="K1109" t="str">
        <f t="shared" si="104"/>
        <v>Average</v>
      </c>
      <c r="L1109" s="10">
        <v>50402</v>
      </c>
      <c r="M1109" s="10">
        <v>55000000</v>
      </c>
      <c r="N1109" s="10">
        <v>46061847</v>
      </c>
      <c r="O1109" s="6">
        <f t="shared" si="105"/>
        <v>-8938153</v>
      </c>
      <c r="P1109" s="10" t="str" cm="1">
        <f t="array" ref="P1109">_xlfn.IFS(O1109&lt;=0,"Flop",O1109&lt;10000000,"Hit",O1109&lt;=100000000,"Superhit",O1109&gt;100000000,"Blockbuster")</f>
        <v>Flop</v>
      </c>
      <c r="Q1109" t="s">
        <v>3730</v>
      </c>
      <c r="R1109">
        <v>11</v>
      </c>
      <c r="S1109" t="str">
        <f t="shared" si="106"/>
        <v xml:space="preserve">March </v>
      </c>
      <c r="T1109" s="12" t="str">
        <f t="shared" si="107"/>
        <v xml:space="preserve"> 2003</v>
      </c>
      <c r="U1109" s="8" t="str" cm="1">
        <f t="array" ref="U1109">_xlfn.IFS(Q1109&lt;1970,"Old is Gold",Q1109&lt;=1980,"80's Movies",Q1109&lt;=2000,"90's Movies",Q1109&lt;=2020,"Mid Rang",Q1109&gt;2020,"Latest")</f>
        <v>Latest</v>
      </c>
      <c r="V1109" t="s">
        <v>50</v>
      </c>
    </row>
    <row r="1110" spans="1:22" x14ac:dyDescent="0.3">
      <c r="A1110" t="s">
        <v>3731</v>
      </c>
      <c r="B1110" t="s">
        <v>3732</v>
      </c>
      <c r="C1110" t="s">
        <v>3732</v>
      </c>
      <c r="D1110" s="6">
        <v>113</v>
      </c>
      <c r="E1110" s="6" t="str">
        <f t="shared" si="102"/>
        <v>Medium</v>
      </c>
      <c r="F1110" s="4">
        <f t="shared" si="103"/>
        <v>1.8833333333333333</v>
      </c>
      <c r="G1110" s="8" t="s">
        <v>10889</v>
      </c>
      <c r="H1110" t="s">
        <v>172</v>
      </c>
      <c r="I1110" t="s">
        <v>10891</v>
      </c>
      <c r="J1110">
        <v>7</v>
      </c>
      <c r="K1110" t="str">
        <f t="shared" si="104"/>
        <v>Good</v>
      </c>
      <c r="L1110" s="10">
        <v>90992</v>
      </c>
      <c r="M1110" s="10">
        <v>30000000</v>
      </c>
      <c r="N1110" s="10">
        <v>33013805</v>
      </c>
      <c r="O1110" s="6">
        <f t="shared" si="105"/>
        <v>3013805</v>
      </c>
      <c r="P1110" s="10" t="str" cm="1">
        <f t="array" ref="P1110">_xlfn.IFS(O1110&lt;=0,"Flop",O1110&lt;10000000,"Hit",O1110&lt;=100000000,"Superhit",O1110&gt;100000000,"Blockbuster")</f>
        <v>Hit</v>
      </c>
      <c r="Q1110" t="s">
        <v>3733</v>
      </c>
      <c r="R1110">
        <v>11</v>
      </c>
      <c r="S1110" t="str">
        <f t="shared" si="106"/>
        <v xml:space="preserve">December </v>
      </c>
      <c r="T1110" s="12" t="str">
        <f t="shared" si="107"/>
        <v xml:space="preserve"> 2002</v>
      </c>
      <c r="U1110" s="8" t="str" cm="1">
        <f t="array" ref="U1110">_xlfn.IFS(Q1110&lt;1970,"Old is Gold",Q1110&lt;=1980,"80's Movies",Q1110&lt;=2000,"90's Movies",Q1110&lt;=2020,"Mid Rang",Q1110&gt;2020,"Latest")</f>
        <v>Latest</v>
      </c>
      <c r="V1110" t="s">
        <v>3734</v>
      </c>
    </row>
    <row r="1111" spans="1:22" x14ac:dyDescent="0.3">
      <c r="A1111" t="s">
        <v>3735</v>
      </c>
      <c r="B1111" t="s">
        <v>3736</v>
      </c>
      <c r="C1111" t="s">
        <v>3736</v>
      </c>
      <c r="D1111" s="6">
        <v>98</v>
      </c>
      <c r="E1111" s="6" t="str">
        <f t="shared" si="102"/>
        <v>Medium</v>
      </c>
      <c r="F1111" s="4">
        <f t="shared" si="103"/>
        <v>1.6333333333333333</v>
      </c>
      <c r="G1111" s="8" t="s">
        <v>7406</v>
      </c>
      <c r="H1111" t="s">
        <v>10891</v>
      </c>
      <c r="I1111" t="s">
        <v>5170</v>
      </c>
      <c r="J1111">
        <v>6.6</v>
      </c>
      <c r="K1111" t="str">
        <f t="shared" si="104"/>
        <v>Average</v>
      </c>
      <c r="L1111" s="10">
        <v>65859</v>
      </c>
      <c r="M1111" s="10">
        <v>25000000</v>
      </c>
      <c r="N1111" s="10">
        <v>64437847</v>
      </c>
      <c r="O1111" s="6">
        <f t="shared" si="105"/>
        <v>39437847</v>
      </c>
      <c r="P1111" s="10" t="str" cm="1">
        <f t="array" ref="P1111">_xlfn.IFS(O1111&lt;=0,"Flop",O1111&lt;10000000,"Hit",O1111&lt;=100000000,"Superhit",O1111&gt;100000000,"Blockbuster")</f>
        <v>Superhit</v>
      </c>
      <c r="Q1111" t="s">
        <v>3737</v>
      </c>
      <c r="R1111">
        <v>25</v>
      </c>
      <c r="S1111" t="str">
        <f t="shared" si="106"/>
        <v xml:space="preserve">June </v>
      </c>
      <c r="T1111" s="12" t="str">
        <f t="shared" si="107"/>
        <v xml:space="preserve"> 2001</v>
      </c>
      <c r="U1111" s="8" t="str" cm="1">
        <f t="array" ref="U1111">_xlfn.IFS(Q1111&lt;1970,"Old is Gold",Q1111&lt;=1980,"80's Movies",Q1111&lt;=2000,"90's Movies",Q1111&lt;=2020,"Mid Rang",Q1111&gt;2020,"Latest")</f>
        <v>Latest</v>
      </c>
      <c r="V1111" t="s">
        <v>3738</v>
      </c>
    </row>
    <row r="1112" spans="1:22" x14ac:dyDescent="0.3">
      <c r="A1112" t="s">
        <v>3739</v>
      </c>
      <c r="B1112" t="s">
        <v>3740</v>
      </c>
      <c r="C1112" t="s">
        <v>3740</v>
      </c>
      <c r="D1112" s="6">
        <v>99</v>
      </c>
      <c r="E1112" s="6" t="str">
        <f t="shared" si="102"/>
        <v>Medium</v>
      </c>
      <c r="F1112" s="4">
        <f t="shared" si="103"/>
        <v>1.65</v>
      </c>
      <c r="G1112" s="8" t="s">
        <v>7406</v>
      </c>
      <c r="H1112" t="s">
        <v>10887</v>
      </c>
      <c r="I1112" t="s">
        <v>172</v>
      </c>
      <c r="J1112">
        <v>5.5</v>
      </c>
      <c r="K1112" t="str">
        <f t="shared" si="104"/>
        <v>Poor</v>
      </c>
      <c r="L1112" s="10">
        <v>59534</v>
      </c>
      <c r="M1112" s="10">
        <v>30000000</v>
      </c>
      <c r="N1112" s="10">
        <v>45867333</v>
      </c>
      <c r="O1112" s="6">
        <f t="shared" si="105"/>
        <v>15867333</v>
      </c>
      <c r="P1112" s="10" t="str" cm="1">
        <f t="array" ref="P1112">_xlfn.IFS(O1112&lt;=0,"Flop",O1112&lt;10000000,"Hit",O1112&lt;=100000000,"Superhit",O1112&gt;100000000,"Blockbuster")</f>
        <v>Superhit</v>
      </c>
      <c r="Q1112" t="s">
        <v>3741</v>
      </c>
      <c r="R1112">
        <v>30</v>
      </c>
      <c r="S1112" t="str">
        <f t="shared" si="106"/>
        <v xml:space="preserve">May </v>
      </c>
      <c r="T1112" s="12" t="str">
        <f t="shared" si="107"/>
        <v xml:space="preserve"> 2002</v>
      </c>
      <c r="U1112" s="8" t="str" cm="1">
        <f t="array" ref="U1112">_xlfn.IFS(Q1112&lt;1970,"Old is Gold",Q1112&lt;=1980,"80's Movies",Q1112&lt;=2000,"90's Movies",Q1112&lt;=2020,"Mid Rang",Q1112&gt;2020,"Latest")</f>
        <v>Latest</v>
      </c>
      <c r="V1112" t="s">
        <v>3742</v>
      </c>
    </row>
    <row r="1113" spans="1:22" x14ac:dyDescent="0.3">
      <c r="A1113" t="s">
        <v>3743</v>
      </c>
      <c r="B1113" t="s">
        <v>3744</v>
      </c>
      <c r="C1113" t="s">
        <v>3744</v>
      </c>
      <c r="D1113" s="6">
        <v>131</v>
      </c>
      <c r="E1113" s="6" t="str">
        <f t="shared" si="102"/>
        <v>Long</v>
      </c>
      <c r="F1113" s="4">
        <f t="shared" si="103"/>
        <v>2.1833333333333331</v>
      </c>
      <c r="G1113" s="8" t="s">
        <v>7406</v>
      </c>
      <c r="H1113" t="s">
        <v>190</v>
      </c>
      <c r="I1113" t="s">
        <v>5170</v>
      </c>
      <c r="J1113">
        <v>6.9</v>
      </c>
      <c r="K1113" t="str">
        <f t="shared" si="104"/>
        <v>Average</v>
      </c>
      <c r="L1113" s="10">
        <v>84085</v>
      </c>
      <c r="M1113" s="10">
        <v>72000000</v>
      </c>
      <c r="N1113" s="10">
        <v>27642707</v>
      </c>
      <c r="O1113" s="6">
        <f t="shared" si="105"/>
        <v>-44357293</v>
      </c>
      <c r="P1113" s="10" t="str" cm="1">
        <f t="array" ref="P1113">_xlfn.IFS(O1113&lt;=0,"Flop",O1113&lt;10000000,"Hit",O1113&lt;=100000000,"Superhit",O1113&gt;100000000,"Blockbuster")</f>
        <v>Flop</v>
      </c>
      <c r="Q1113" t="s">
        <v>3745</v>
      </c>
      <c r="R1113">
        <v>19</v>
      </c>
      <c r="S1113" t="str">
        <f t="shared" si="106"/>
        <v xml:space="preserve">October </v>
      </c>
      <c r="T1113" s="12" t="str">
        <f t="shared" si="107"/>
        <v xml:space="preserve"> 2001</v>
      </c>
      <c r="U1113" s="8" t="str" cm="1">
        <f t="array" ref="U1113">_xlfn.IFS(Q1113&lt;1970,"Old is Gold",Q1113&lt;=1980,"80's Movies",Q1113&lt;=2000,"90's Movies",Q1113&lt;=2020,"Mid Rang",Q1113&gt;2020,"Latest")</f>
        <v>Latest</v>
      </c>
      <c r="V1113" t="s">
        <v>3746</v>
      </c>
    </row>
    <row r="1114" spans="1:22" x14ac:dyDescent="0.3">
      <c r="A1114" t="s">
        <v>3747</v>
      </c>
      <c r="B1114" t="s">
        <v>3748</v>
      </c>
      <c r="C1114" t="s">
        <v>3748</v>
      </c>
      <c r="D1114" s="6">
        <v>120</v>
      </c>
      <c r="E1114" s="6" t="str">
        <f t="shared" si="102"/>
        <v>Medium</v>
      </c>
      <c r="F1114" s="4">
        <f t="shared" si="103"/>
        <v>2</v>
      </c>
      <c r="G1114" s="8" t="s">
        <v>190</v>
      </c>
      <c r="H1114" t="s">
        <v>10895</v>
      </c>
      <c r="I1114" t="s">
        <v>10890</v>
      </c>
      <c r="J1114">
        <v>7.4</v>
      </c>
      <c r="K1114" t="str">
        <f t="shared" si="104"/>
        <v>Good</v>
      </c>
      <c r="L1114" s="10">
        <v>190762</v>
      </c>
      <c r="M1114" s="10">
        <v>68000000</v>
      </c>
      <c r="N1114" s="10">
        <v>65001485</v>
      </c>
      <c r="O1114" s="6">
        <f t="shared" si="105"/>
        <v>-2998515</v>
      </c>
      <c r="P1114" s="10" t="str" cm="1">
        <f t="array" ref="P1114">_xlfn.IFS(O1114&lt;=0,"Flop",O1114&lt;10000000,"Hit",O1114&lt;=100000000,"Superhit",O1114&gt;100000000,"Blockbuster")</f>
        <v>Flop</v>
      </c>
      <c r="Q1114" t="s">
        <v>3749</v>
      </c>
      <c r="R1114">
        <v>22</v>
      </c>
      <c r="S1114" t="str">
        <f t="shared" si="106"/>
        <v xml:space="preserve">October </v>
      </c>
      <c r="T1114" s="12" t="str">
        <f t="shared" si="107"/>
        <v xml:space="preserve"> 2001</v>
      </c>
      <c r="U1114" s="8" t="str" cm="1">
        <f t="array" ref="U1114">_xlfn.IFS(Q1114&lt;1970,"Old is Gold",Q1114&lt;=1980,"80's Movies",Q1114&lt;=2000,"90's Movies",Q1114&lt;=2020,"Mid Rang",Q1114&gt;2020,"Latest")</f>
        <v>Latest</v>
      </c>
      <c r="V1114" t="s">
        <v>1973</v>
      </c>
    </row>
    <row r="1115" spans="1:22" x14ac:dyDescent="0.3">
      <c r="A1115" t="s">
        <v>3750</v>
      </c>
      <c r="B1115" t="s">
        <v>3751</v>
      </c>
      <c r="C1115" t="s">
        <v>3751</v>
      </c>
      <c r="D1115" s="6">
        <v>95</v>
      </c>
      <c r="E1115" s="6" t="str">
        <f t="shared" si="102"/>
        <v>Medium</v>
      </c>
      <c r="F1115" s="4">
        <f t="shared" si="103"/>
        <v>1.5833333333333333</v>
      </c>
      <c r="G1115" s="8" t="s">
        <v>172</v>
      </c>
      <c r="H1115" t="s">
        <v>190</v>
      </c>
      <c r="I1115" t="s">
        <v>10886</v>
      </c>
      <c r="J1115">
        <v>7.3</v>
      </c>
      <c r="K1115" t="str">
        <f t="shared" si="104"/>
        <v>Good</v>
      </c>
      <c r="L1115" s="10">
        <v>173297</v>
      </c>
      <c r="M1115" s="10">
        <v>25000000</v>
      </c>
      <c r="N1115" s="10">
        <v>24675714</v>
      </c>
      <c r="O1115" s="6">
        <f t="shared" si="105"/>
        <v>-324286</v>
      </c>
      <c r="P1115" s="10" t="str" cm="1">
        <f t="array" ref="P1115">_xlfn.IFS(O1115&lt;=0,"Flop",O1115&lt;10000000,"Hit",O1115&lt;=100000000,"Superhit",O1115&gt;100000000,"Blockbuster")</f>
        <v>Flop</v>
      </c>
      <c r="Q1115" t="s">
        <v>3752</v>
      </c>
      <c r="R1115">
        <v>19</v>
      </c>
      <c r="S1115" t="str">
        <f t="shared" si="106"/>
        <v xml:space="preserve">May </v>
      </c>
      <c r="T1115" s="12" t="str">
        <f t="shared" si="107"/>
        <v xml:space="preserve"> 2002</v>
      </c>
      <c r="U1115" s="8" t="str" cm="1">
        <f t="array" ref="U1115">_xlfn.IFS(Q1115&lt;1970,"Old is Gold",Q1115&lt;=1980,"80's Movies",Q1115&lt;=2000,"90's Movies",Q1115&lt;=2020,"Mid Rang",Q1115&gt;2020,"Latest")</f>
        <v>Latest</v>
      </c>
      <c r="V1115" t="s">
        <v>2267</v>
      </c>
    </row>
    <row r="1116" spans="1:22" x14ac:dyDescent="0.3">
      <c r="A1116" t="s">
        <v>3753</v>
      </c>
      <c r="B1116" t="s">
        <v>3754</v>
      </c>
      <c r="C1116" t="s">
        <v>3754</v>
      </c>
      <c r="D1116" s="6">
        <v>82</v>
      </c>
      <c r="E1116" s="6" t="str">
        <f t="shared" si="102"/>
        <v>Short</v>
      </c>
      <c r="F1116" s="4">
        <f t="shared" si="103"/>
        <v>1.3666666666666667</v>
      </c>
      <c r="G1116" s="8" t="s">
        <v>172</v>
      </c>
      <c r="H1116" t="s">
        <v>190</v>
      </c>
      <c r="I1116" t="s">
        <v>10899</v>
      </c>
      <c r="J1116">
        <v>6.2</v>
      </c>
      <c r="K1116" t="str">
        <f t="shared" si="104"/>
        <v>Average</v>
      </c>
      <c r="L1116" s="10">
        <v>51506</v>
      </c>
      <c r="M1116" s="10">
        <v>18000000</v>
      </c>
      <c r="N1116" s="10">
        <v>43325009</v>
      </c>
      <c r="O1116" s="6">
        <f t="shared" si="105"/>
        <v>25325009</v>
      </c>
      <c r="P1116" s="10" t="str" cm="1">
        <f t="array" ref="P1116">_xlfn.IFS(O1116&lt;=0,"Flop",O1116&lt;10000000,"Hit",O1116&lt;=100000000,"Superhit",O1116&gt;100000000,"Blockbuster")</f>
        <v>Superhit</v>
      </c>
      <c r="Q1116" t="s">
        <v>3755</v>
      </c>
      <c r="R1116">
        <v>7</v>
      </c>
      <c r="S1116" t="str">
        <f t="shared" si="106"/>
        <v xml:space="preserve">January </v>
      </c>
      <c r="T1116" s="12" t="str">
        <f t="shared" si="107"/>
        <v xml:space="preserve"> 2002</v>
      </c>
      <c r="U1116" s="8" t="str" cm="1">
        <f t="array" ref="U1116">_xlfn.IFS(Q1116&lt;1970,"Old is Gold",Q1116&lt;=1980,"80's Movies",Q1116&lt;=2000,"90's Movies",Q1116&lt;=2020,"Mid Rang",Q1116&gt;2020,"Latest")</f>
        <v>Latest</v>
      </c>
      <c r="V1116" t="s">
        <v>3756</v>
      </c>
    </row>
    <row r="1117" spans="1:22" x14ac:dyDescent="0.3">
      <c r="A1117" t="s">
        <v>3757</v>
      </c>
      <c r="B1117" t="s">
        <v>3758</v>
      </c>
      <c r="C1117" t="s">
        <v>3758</v>
      </c>
      <c r="D1117" s="6">
        <v>89</v>
      </c>
      <c r="E1117" s="6" t="str">
        <f t="shared" si="102"/>
        <v>Short</v>
      </c>
      <c r="F1117" s="4">
        <f t="shared" si="103"/>
        <v>1.4833333333333334</v>
      </c>
      <c r="G1117" s="8" t="s">
        <v>7406</v>
      </c>
      <c r="H1117" t="s">
        <v>10887</v>
      </c>
      <c r="I1117" t="s">
        <v>172</v>
      </c>
      <c r="J1117">
        <v>6.2</v>
      </c>
      <c r="K1117" t="str">
        <f t="shared" si="104"/>
        <v>Average</v>
      </c>
      <c r="L1117" s="10">
        <v>170838</v>
      </c>
      <c r="M1117" s="10">
        <v>40000000</v>
      </c>
      <c r="N1117" s="10">
        <v>160466000</v>
      </c>
      <c r="O1117" s="6">
        <f t="shared" si="105"/>
        <v>120466000</v>
      </c>
      <c r="P1117" s="10" t="str" cm="1">
        <f t="array" ref="P1117">_xlfn.IFS(O1117&lt;=0,"Flop",O1117&lt;10000000,"Hit",O1117&lt;=100000000,"Superhit",O1117&gt;100000000,"Blockbuster")</f>
        <v>Blockbuster</v>
      </c>
      <c r="Q1117" t="s">
        <v>3759</v>
      </c>
      <c r="R1117">
        <v>6</v>
      </c>
      <c r="S1117" t="str">
        <f t="shared" si="106"/>
        <v xml:space="preserve">April </v>
      </c>
      <c r="T1117" s="12" t="str">
        <f t="shared" si="107"/>
        <v xml:space="preserve"> 2003</v>
      </c>
      <c r="U1117" s="8" t="str" cm="1">
        <f t="array" ref="U1117">_xlfn.IFS(Q1117&lt;1970,"Old is Gold",Q1117&lt;=1980,"80's Movies",Q1117&lt;=2000,"90's Movies",Q1117&lt;=2020,"Mid Rang",Q1117&gt;2020,"Latest")</f>
        <v>Latest</v>
      </c>
      <c r="V1117" t="s">
        <v>2451</v>
      </c>
    </row>
    <row r="1118" spans="1:22" x14ac:dyDescent="0.3">
      <c r="A1118" t="s">
        <v>3760</v>
      </c>
      <c r="B1118" t="s">
        <v>3761</v>
      </c>
      <c r="C1118" t="s">
        <v>3761</v>
      </c>
      <c r="D1118" s="6">
        <v>110</v>
      </c>
      <c r="E1118" s="6" t="str">
        <f t="shared" si="102"/>
        <v>Medium</v>
      </c>
      <c r="F1118" s="4">
        <f t="shared" si="103"/>
        <v>1.8333333333333333</v>
      </c>
      <c r="G1118" s="8" t="s">
        <v>190</v>
      </c>
      <c r="H1118" t="s">
        <v>10886</v>
      </c>
      <c r="I1118" t="s">
        <v>10899</v>
      </c>
      <c r="J1118">
        <v>7.5</v>
      </c>
      <c r="K1118" t="str">
        <f t="shared" si="104"/>
        <v>Good</v>
      </c>
      <c r="L1118" s="10">
        <v>136859</v>
      </c>
      <c r="M1118" s="10">
        <v>25000000</v>
      </c>
      <c r="N1118" s="10">
        <v>108846072</v>
      </c>
      <c r="O1118" s="6">
        <f t="shared" si="105"/>
        <v>83846072</v>
      </c>
      <c r="P1118" s="10" t="str" cm="1">
        <f t="array" ref="P1118">_xlfn.IFS(O1118&lt;=0,"Flop",O1118&lt;10000000,"Hit",O1118&lt;=100000000,"Superhit",O1118&gt;100000000,"Blockbuster")</f>
        <v>Superhit</v>
      </c>
      <c r="Q1118" t="s">
        <v>3762</v>
      </c>
      <c r="R1118">
        <v>15</v>
      </c>
      <c r="S1118" t="str">
        <f t="shared" si="106"/>
        <v xml:space="preserve">December </v>
      </c>
      <c r="T1118" s="12" t="str">
        <f t="shared" si="107"/>
        <v xml:space="preserve"> 2002</v>
      </c>
      <c r="U1118" s="8" t="str" cm="1">
        <f t="array" ref="U1118">_xlfn.IFS(Q1118&lt;1970,"Old is Gold",Q1118&lt;=1980,"80's Movies",Q1118&lt;=2000,"90's Movies",Q1118&lt;=2020,"Mid Rang",Q1118&gt;2020,"Latest")</f>
        <v>Latest</v>
      </c>
      <c r="V1118" t="s">
        <v>3547</v>
      </c>
    </row>
    <row r="1119" spans="1:22" x14ac:dyDescent="0.3">
      <c r="A1119" t="s">
        <v>3763</v>
      </c>
      <c r="B1119" t="s">
        <v>3764</v>
      </c>
      <c r="C1119" t="s">
        <v>3764</v>
      </c>
      <c r="D1119" s="6">
        <v>107</v>
      </c>
      <c r="E1119" s="6" t="str">
        <f t="shared" si="102"/>
        <v>Medium</v>
      </c>
      <c r="F1119" s="4">
        <f t="shared" si="103"/>
        <v>1.7833333333333334</v>
      </c>
      <c r="G1119" s="8" t="s">
        <v>172</v>
      </c>
      <c r="H1119" t="s">
        <v>190</v>
      </c>
      <c r="I1119" t="s">
        <v>10886</v>
      </c>
      <c r="J1119">
        <v>6.9</v>
      </c>
      <c r="K1119" t="str">
        <f t="shared" si="104"/>
        <v>Average</v>
      </c>
      <c r="L1119" s="10">
        <v>96263</v>
      </c>
      <c r="M1119" s="10">
        <v>4000000</v>
      </c>
      <c r="N1119" s="10">
        <v>9304609</v>
      </c>
      <c r="O1119" s="6">
        <f t="shared" si="105"/>
        <v>5304609</v>
      </c>
      <c r="P1119" s="10" t="str" cm="1">
        <f t="array" ref="P1119">_xlfn.IFS(O1119&lt;=0,"Flop",O1119&lt;10000000,"Hit",O1119&lt;=100000000,"Superhit",O1119&gt;100000000,"Blockbuster")</f>
        <v>Hit</v>
      </c>
      <c r="Q1119" t="s">
        <v>3765</v>
      </c>
      <c r="R1119">
        <v>11</v>
      </c>
      <c r="S1119" t="str">
        <f t="shared" si="106"/>
        <v xml:space="preserve">January </v>
      </c>
      <c r="T1119" s="12" t="str">
        <f t="shared" si="107"/>
        <v xml:space="preserve"> 2002</v>
      </c>
      <c r="U1119" s="8" t="str" cm="1">
        <f t="array" ref="U1119">_xlfn.IFS(Q1119&lt;1970,"Old is Gold",Q1119&lt;=1980,"80's Movies",Q1119&lt;=2000,"90's Movies",Q1119&lt;=2020,"Mid Rang",Q1119&gt;2020,"Latest")</f>
        <v>Latest</v>
      </c>
      <c r="V1119" t="s">
        <v>3766</v>
      </c>
    </row>
    <row r="1120" spans="1:22" x14ac:dyDescent="0.3">
      <c r="A1120" t="s">
        <v>3767</v>
      </c>
      <c r="B1120" t="s">
        <v>3768</v>
      </c>
      <c r="C1120" t="s">
        <v>3769</v>
      </c>
      <c r="D1120" s="6">
        <v>106</v>
      </c>
      <c r="E1120" s="6" t="str">
        <f t="shared" si="102"/>
        <v>Medium</v>
      </c>
      <c r="F1120" s="4">
        <f t="shared" si="103"/>
        <v>1.7666666666666666</v>
      </c>
      <c r="G1120" s="8" t="s">
        <v>10891</v>
      </c>
      <c r="H1120" t="s">
        <v>190</v>
      </c>
      <c r="I1120" t="s">
        <v>10899</v>
      </c>
      <c r="J1120">
        <v>7.4</v>
      </c>
      <c r="K1120" t="str">
        <f t="shared" si="104"/>
        <v>Good</v>
      </c>
      <c r="L1120" s="10">
        <v>62684</v>
      </c>
      <c r="M1120" s="10">
        <v>5000000</v>
      </c>
      <c r="N1120" s="10">
        <v>40431100</v>
      </c>
      <c r="O1120" s="6">
        <f t="shared" si="105"/>
        <v>35431100</v>
      </c>
      <c r="P1120" s="10" t="str" cm="1">
        <f t="array" ref="P1120">_xlfn.IFS(O1120&lt;=0,"Flop",O1120&lt;10000000,"Hit",O1120&lt;=100000000,"Superhit",O1120&gt;100000000,"Blockbuster")</f>
        <v>Superhit</v>
      </c>
      <c r="Q1120" t="s">
        <v>3770</v>
      </c>
      <c r="R1120">
        <v>19</v>
      </c>
      <c r="S1120" t="str">
        <f t="shared" si="106"/>
        <v xml:space="preserve">March </v>
      </c>
      <c r="T1120" s="12" t="str">
        <f t="shared" si="107"/>
        <v xml:space="preserve"> 2004</v>
      </c>
      <c r="U1120" s="8" t="str" cm="1">
        <f t="array" ref="U1120">_xlfn.IFS(Q1120&lt;1970,"Old is Gold",Q1120&lt;=1980,"80's Movies",Q1120&lt;=2000,"90's Movies",Q1120&lt;=2020,"Mid Rang",Q1120&gt;2020,"Latest")</f>
        <v>Latest</v>
      </c>
      <c r="V1120" t="s">
        <v>3771</v>
      </c>
    </row>
    <row r="1121" spans="1:22" x14ac:dyDescent="0.3">
      <c r="A1121" t="s">
        <v>3772</v>
      </c>
      <c r="B1121" t="s">
        <v>3773</v>
      </c>
      <c r="C1121" t="s">
        <v>3773</v>
      </c>
      <c r="D1121" s="6">
        <v>85</v>
      </c>
      <c r="E1121" s="6" t="str">
        <f t="shared" si="102"/>
        <v>Short</v>
      </c>
      <c r="F1121" s="4">
        <f t="shared" si="103"/>
        <v>1.4166666666666667</v>
      </c>
      <c r="G1121" s="8" t="s">
        <v>10887</v>
      </c>
      <c r="H1121" t="s">
        <v>10888</v>
      </c>
      <c r="I1121" t="s">
        <v>172</v>
      </c>
      <c r="J1121">
        <v>7.3</v>
      </c>
      <c r="K1121" t="str">
        <f t="shared" si="104"/>
        <v>Good</v>
      </c>
      <c r="L1121" s="10">
        <v>205861</v>
      </c>
      <c r="M1121" s="10">
        <v>80000000</v>
      </c>
      <c r="N1121" s="10">
        <v>273144151</v>
      </c>
      <c r="O1121" s="6">
        <f t="shared" si="105"/>
        <v>193144151</v>
      </c>
      <c r="P1121" s="10" t="str" cm="1">
        <f t="array" ref="P1121">_xlfn.IFS(O1121&lt;=0,"Flop",O1121&lt;10000000,"Hit",O1121&lt;=100000000,"Superhit",O1121&gt;100000000,"Blockbuster")</f>
        <v>Blockbuster</v>
      </c>
      <c r="Q1121" t="s">
        <v>3774</v>
      </c>
      <c r="R1121">
        <v>16</v>
      </c>
      <c r="S1121" t="str">
        <f t="shared" si="106"/>
        <v xml:space="preserve">June </v>
      </c>
      <c r="T1121" s="12" t="str">
        <f t="shared" si="107"/>
        <v xml:space="preserve"> 2002</v>
      </c>
      <c r="U1121" s="8" t="str" cm="1">
        <f t="array" ref="U1121">_xlfn.IFS(Q1121&lt;1970,"Old is Gold",Q1121&lt;=1980,"80's Movies",Q1121&lt;=2000,"90's Movies",Q1121&lt;=2020,"Mid Rang",Q1121&gt;2020,"Latest")</f>
        <v>Latest</v>
      </c>
      <c r="V1121" t="s">
        <v>3775</v>
      </c>
    </row>
    <row r="1122" spans="1:22" x14ac:dyDescent="0.3">
      <c r="A1122" t="s">
        <v>3776</v>
      </c>
      <c r="B1122" t="s">
        <v>3777</v>
      </c>
      <c r="C1122" t="s">
        <v>3777</v>
      </c>
      <c r="D1122" s="6">
        <v>101</v>
      </c>
      <c r="E1122" s="6" t="str">
        <f t="shared" si="102"/>
        <v>Medium</v>
      </c>
      <c r="F1122" s="4">
        <f t="shared" si="103"/>
        <v>1.6833333333333333</v>
      </c>
      <c r="G1122" s="8" t="s">
        <v>172</v>
      </c>
      <c r="H1122" t="s">
        <v>190</v>
      </c>
      <c r="I1122" t="s">
        <v>10886</v>
      </c>
      <c r="J1122">
        <v>7.1</v>
      </c>
      <c r="K1122" t="str">
        <f t="shared" si="104"/>
        <v>Good</v>
      </c>
      <c r="L1122" s="10">
        <v>189494</v>
      </c>
      <c r="M1122" s="10">
        <v>30000000</v>
      </c>
      <c r="N1122" s="10">
        <v>130549455</v>
      </c>
      <c r="O1122" s="6">
        <f t="shared" si="105"/>
        <v>100549455</v>
      </c>
      <c r="P1122" s="10" t="str" cm="1">
        <f t="array" ref="P1122">_xlfn.IFS(O1122&lt;=0,"Flop",O1122&lt;10000000,"Hit",O1122&lt;=100000000,"Superhit",O1122&gt;100000000,"Blockbuster")</f>
        <v>Blockbuster</v>
      </c>
      <c r="Q1122" t="s">
        <v>3778</v>
      </c>
      <c r="R1122">
        <v>26</v>
      </c>
      <c r="S1122" t="str">
        <f t="shared" si="106"/>
        <v xml:space="preserve">April </v>
      </c>
      <c r="T1122" s="12" t="str">
        <f t="shared" si="107"/>
        <v xml:space="preserve"> 2002</v>
      </c>
      <c r="U1122" s="8" t="str" cm="1">
        <f t="array" ref="U1122">_xlfn.IFS(Q1122&lt;1970,"Old is Gold",Q1122&lt;=1980,"80's Movies",Q1122&lt;=2000,"90's Movies",Q1122&lt;=2020,"Mid Rang",Q1122&gt;2020,"Latest")</f>
        <v>Latest</v>
      </c>
      <c r="V1122" t="s">
        <v>3779</v>
      </c>
    </row>
    <row r="1123" spans="1:22" x14ac:dyDescent="0.3">
      <c r="A1123" t="s">
        <v>3780</v>
      </c>
      <c r="B1123" t="s">
        <v>3781</v>
      </c>
      <c r="C1123" t="s">
        <v>3781</v>
      </c>
      <c r="D1123" s="6">
        <v>178</v>
      </c>
      <c r="E1123" s="6" t="str">
        <f t="shared" si="102"/>
        <v>Long</v>
      </c>
      <c r="F1123" s="4">
        <f t="shared" si="103"/>
        <v>2.9666666666666668</v>
      </c>
      <c r="G1123" s="8" t="s">
        <v>10891</v>
      </c>
      <c r="H1123" t="s">
        <v>190</v>
      </c>
      <c r="I1123" t="s">
        <v>10899</v>
      </c>
      <c r="J1123">
        <v>8</v>
      </c>
      <c r="K1123" t="str">
        <f t="shared" si="104"/>
        <v>Excellent</v>
      </c>
      <c r="L1123" s="10">
        <v>155869</v>
      </c>
      <c r="M1123" s="10">
        <v>10000000</v>
      </c>
      <c r="N1123" s="10">
        <v>16690617</v>
      </c>
      <c r="O1123" s="6">
        <f t="shared" si="105"/>
        <v>6690617</v>
      </c>
      <c r="P1123" s="10" t="str" cm="1">
        <f t="array" ref="P1123">_xlfn.IFS(O1123&lt;=0,"Flop",O1123&lt;10000000,"Hit",O1123&lt;=100000000,"Superhit",O1123&gt;100000000,"Blockbuster")</f>
        <v>Hit</v>
      </c>
      <c r="Q1123" t="s">
        <v>3782</v>
      </c>
      <c r="R1123">
        <v>19</v>
      </c>
      <c r="S1123" t="str">
        <f t="shared" si="106"/>
        <v xml:space="preserve">May </v>
      </c>
      <c r="T1123" s="12" t="str">
        <f t="shared" si="107"/>
        <v xml:space="preserve"> 2003</v>
      </c>
      <c r="U1123" s="8" t="str" cm="1">
        <f t="array" ref="U1123">_xlfn.IFS(Q1123&lt;1970,"Old is Gold",Q1123&lt;=1980,"80's Movies",Q1123&lt;=2000,"90's Movies",Q1123&lt;=2020,"Mid Rang",Q1123&gt;2020,"Latest")</f>
        <v>Latest</v>
      </c>
      <c r="V1123" t="s">
        <v>3087</v>
      </c>
    </row>
    <row r="1124" spans="1:22" x14ac:dyDescent="0.3">
      <c r="A1124" t="s">
        <v>3783</v>
      </c>
      <c r="B1124" t="s">
        <v>3784</v>
      </c>
      <c r="C1124" t="s">
        <v>3784</v>
      </c>
      <c r="D1124" s="6">
        <v>132</v>
      </c>
      <c r="E1124" s="6" t="str">
        <f t="shared" si="102"/>
        <v>Long</v>
      </c>
      <c r="F1124" s="4">
        <f t="shared" si="103"/>
        <v>2.2000000000000002</v>
      </c>
      <c r="G1124" s="8" t="s">
        <v>190</v>
      </c>
      <c r="H1124" t="s">
        <v>10899</v>
      </c>
      <c r="I1124" t="s">
        <v>10899</v>
      </c>
      <c r="J1124">
        <v>7.6</v>
      </c>
      <c r="K1124" t="str">
        <f t="shared" si="104"/>
        <v>Good</v>
      </c>
      <c r="L1124" s="10">
        <v>153780</v>
      </c>
      <c r="M1124" s="10">
        <v>22000000</v>
      </c>
      <c r="N1124" s="10">
        <v>97818139</v>
      </c>
      <c r="O1124" s="6">
        <f t="shared" si="105"/>
        <v>75818139</v>
      </c>
      <c r="P1124" s="10" t="str" cm="1">
        <f t="array" ref="P1124">_xlfn.IFS(O1124&lt;=0,"Flop",O1124&lt;10000000,"Hit",O1124&lt;=100000000,"Superhit",O1124&gt;100000000,"Blockbuster")</f>
        <v>Superhit</v>
      </c>
      <c r="Q1124" t="s">
        <v>3785</v>
      </c>
      <c r="R1124">
        <v>3</v>
      </c>
      <c r="S1124" t="str">
        <f t="shared" si="106"/>
        <v xml:space="preserve">December </v>
      </c>
      <c r="T1124" s="12" t="str">
        <f t="shared" si="107"/>
        <v xml:space="preserve"> 2001</v>
      </c>
      <c r="U1124" s="8" t="str" cm="1">
        <f t="array" ref="U1124">_xlfn.IFS(Q1124&lt;1970,"Old is Gold",Q1124&lt;=1980,"80's Movies",Q1124&lt;=2000,"90's Movies",Q1124&lt;=2020,"Mid Rang",Q1124&gt;2020,"Latest")</f>
        <v>Latest</v>
      </c>
      <c r="V1124" t="s">
        <v>3786</v>
      </c>
    </row>
    <row r="1125" spans="1:22" x14ac:dyDescent="0.3">
      <c r="A1125" t="s">
        <v>3787</v>
      </c>
      <c r="B1125" t="s">
        <v>3788</v>
      </c>
      <c r="C1125" t="s">
        <v>3788</v>
      </c>
      <c r="D1125" s="6">
        <v>92</v>
      </c>
      <c r="E1125" s="6" t="str">
        <f t="shared" si="102"/>
        <v>Medium</v>
      </c>
      <c r="F1125" s="4">
        <f t="shared" si="103"/>
        <v>1.5333333333333334</v>
      </c>
      <c r="G1125" s="8" t="s">
        <v>7406</v>
      </c>
      <c r="H1125" t="s">
        <v>10887</v>
      </c>
      <c r="I1125" t="s">
        <v>10885</v>
      </c>
      <c r="J1125">
        <v>5.5</v>
      </c>
      <c r="K1125" t="str">
        <f t="shared" si="104"/>
        <v>Poor</v>
      </c>
      <c r="L1125" s="10">
        <v>143726</v>
      </c>
      <c r="M1125" s="10">
        <v>60000000</v>
      </c>
      <c r="N1125" s="10">
        <v>180630907</v>
      </c>
      <c r="O1125" s="6">
        <f t="shared" si="105"/>
        <v>120630907</v>
      </c>
      <c r="P1125" s="10" t="str" cm="1">
        <f t="array" ref="P1125">_xlfn.IFS(O1125&lt;=0,"Flop",O1125&lt;10000000,"Hit",O1125&lt;=100000000,"Superhit",O1125&gt;100000000,"Blockbuster")</f>
        <v>Blockbuster</v>
      </c>
      <c r="Q1125" t="s">
        <v>3789</v>
      </c>
      <c r="R1125">
        <v>15</v>
      </c>
      <c r="S1125" t="str">
        <f t="shared" si="106"/>
        <v xml:space="preserve">April </v>
      </c>
      <c r="T1125" s="12" t="str">
        <f t="shared" si="107"/>
        <v xml:space="preserve"> 2002</v>
      </c>
      <c r="U1125" s="8" t="str" cm="1">
        <f t="array" ref="U1125">_xlfn.IFS(Q1125&lt;1970,"Old is Gold",Q1125&lt;=1980,"80's Movies",Q1125&lt;=2000,"90's Movies",Q1125&lt;=2020,"Mid Rang",Q1125&gt;2020,"Latest")</f>
        <v>Latest</v>
      </c>
      <c r="V1125" t="s">
        <v>952</v>
      </c>
    </row>
    <row r="1126" spans="1:22" x14ac:dyDescent="0.3">
      <c r="A1126" t="s">
        <v>3790</v>
      </c>
      <c r="B1126" t="s">
        <v>3791</v>
      </c>
      <c r="C1126" t="s">
        <v>3791</v>
      </c>
      <c r="D1126" s="6">
        <v>89</v>
      </c>
      <c r="E1126" s="6" t="str">
        <f t="shared" si="102"/>
        <v>Short</v>
      </c>
      <c r="F1126" s="4">
        <f t="shared" si="103"/>
        <v>1.4833333333333334</v>
      </c>
      <c r="G1126" s="8" t="s">
        <v>172</v>
      </c>
      <c r="H1126" t="s">
        <v>10899</v>
      </c>
      <c r="I1126" t="s">
        <v>10899</v>
      </c>
      <c r="J1126">
        <v>5.7</v>
      </c>
      <c r="K1126" t="str">
        <f t="shared" si="104"/>
        <v>Poor</v>
      </c>
      <c r="L1126" s="10">
        <v>112990</v>
      </c>
      <c r="M1126" s="10">
        <v>15000000</v>
      </c>
      <c r="N1126" s="10">
        <v>66468985</v>
      </c>
      <c r="O1126" s="6">
        <f t="shared" si="105"/>
        <v>51468985</v>
      </c>
      <c r="P1126" s="10" t="str" cm="1">
        <f t="array" ref="P1126">_xlfn.IFS(O1126&lt;=0,"Flop",O1126&lt;10000000,"Hit",O1126&lt;=100000000,"Superhit",O1126&gt;100000000,"Blockbuster")</f>
        <v>Superhit</v>
      </c>
      <c r="Q1126">
        <v>2001</v>
      </c>
      <c r="S1126" t="e">
        <f t="shared" si="106"/>
        <v>#VALUE!</v>
      </c>
      <c r="T1126" s="12" t="str">
        <f t="shared" si="107"/>
        <v>2001</v>
      </c>
      <c r="U1126" s="8" t="str" cm="1">
        <f t="array" ref="U1126">_xlfn.IFS(Q1126&lt;1970,"Old is Gold",Q1126&lt;=1980,"80's Movies",Q1126&lt;=2000,"90's Movies",Q1126&lt;=2020,"Mid Rang",Q1126&gt;2020,"Latest")</f>
        <v>Mid Rang</v>
      </c>
      <c r="V1126" t="s">
        <v>3792</v>
      </c>
    </row>
    <row r="1127" spans="1:22" x14ac:dyDescent="0.3">
      <c r="A1127" t="s">
        <v>3793</v>
      </c>
      <c r="B1127" t="s">
        <v>3794</v>
      </c>
      <c r="C1127" t="s">
        <v>3794</v>
      </c>
      <c r="D1127" s="6">
        <v>138</v>
      </c>
      <c r="E1127" s="6" t="str">
        <f t="shared" si="102"/>
        <v>Long</v>
      </c>
      <c r="F1127" s="4">
        <f t="shared" si="103"/>
        <v>2.2999999999999998</v>
      </c>
      <c r="G1127" s="8" t="s">
        <v>7406</v>
      </c>
      <c r="H1127" t="s">
        <v>190</v>
      </c>
      <c r="I1127" t="s">
        <v>10896</v>
      </c>
      <c r="J1127">
        <v>7.2</v>
      </c>
      <c r="K1127" t="str">
        <f t="shared" si="104"/>
        <v>Good</v>
      </c>
      <c r="L1127" s="10">
        <v>148790</v>
      </c>
      <c r="M1127" s="10">
        <v>75000000</v>
      </c>
      <c r="N1127" s="10">
        <v>115374915</v>
      </c>
      <c r="O1127" s="6">
        <f t="shared" si="105"/>
        <v>40374915</v>
      </c>
      <c r="P1127" s="10" t="str" cm="1">
        <f t="array" ref="P1127">_xlfn.IFS(O1127&lt;=0,"Flop",O1127&lt;10000000,"Hit",O1127&lt;=100000000,"Superhit",O1127&gt;100000000,"Blockbuster")</f>
        <v>Superhit</v>
      </c>
      <c r="Q1127" t="s">
        <v>3795</v>
      </c>
      <c r="R1127">
        <v>25</v>
      </c>
      <c r="S1127" t="str">
        <f t="shared" si="106"/>
        <v xml:space="preserve">February </v>
      </c>
      <c r="T1127" s="12" t="str">
        <f t="shared" si="107"/>
        <v xml:space="preserve"> 2002</v>
      </c>
      <c r="U1127" s="8" t="str" cm="1">
        <f t="array" ref="U1127">_xlfn.IFS(Q1127&lt;1970,"Old is Gold",Q1127&lt;=1980,"80's Movies",Q1127&lt;=2000,"90's Movies",Q1127&lt;=2020,"Mid Rang",Q1127&gt;2020,"Latest")</f>
        <v>Latest</v>
      </c>
      <c r="V1127" t="s">
        <v>2592</v>
      </c>
    </row>
    <row r="1128" spans="1:22" x14ac:dyDescent="0.3">
      <c r="A1128" t="s">
        <v>3796</v>
      </c>
      <c r="B1128" t="s">
        <v>3797</v>
      </c>
      <c r="C1128" t="s">
        <v>3797</v>
      </c>
      <c r="D1128" s="6">
        <v>93</v>
      </c>
      <c r="E1128" s="6" t="str">
        <f t="shared" si="102"/>
        <v>Medium</v>
      </c>
      <c r="F1128" s="4">
        <f t="shared" si="103"/>
        <v>1.55</v>
      </c>
      <c r="G1128" s="8" t="s">
        <v>172</v>
      </c>
      <c r="H1128" t="s">
        <v>10885</v>
      </c>
      <c r="I1128" t="s">
        <v>10899</v>
      </c>
      <c r="J1128">
        <v>6.2</v>
      </c>
      <c r="K1128" t="str">
        <f t="shared" si="104"/>
        <v>Average</v>
      </c>
      <c r="L1128" s="10">
        <v>60943</v>
      </c>
      <c r="M1128" s="10">
        <v>20000000</v>
      </c>
      <c r="N1128" s="10">
        <v>31283740</v>
      </c>
      <c r="O1128" s="6">
        <f t="shared" si="105"/>
        <v>11283740</v>
      </c>
      <c r="P1128" s="10" t="str" cm="1">
        <f t="array" ref="P1128">_xlfn.IFS(O1128&lt;=0,"Flop",O1128&lt;10000000,"Hit",O1128&lt;=100000000,"Superhit",O1128&gt;100000000,"Blockbuster")</f>
        <v>Superhit</v>
      </c>
      <c r="Q1128" t="s">
        <v>3798</v>
      </c>
      <c r="R1128">
        <v>17</v>
      </c>
      <c r="S1128" t="str">
        <f t="shared" si="106"/>
        <v xml:space="preserve">December </v>
      </c>
      <c r="T1128" s="12" t="str">
        <f t="shared" si="107"/>
        <v xml:space="preserve"> 2001</v>
      </c>
      <c r="U1128" s="8" t="str" cm="1">
        <f t="array" ref="U1128">_xlfn.IFS(Q1128&lt;1970,"Old is Gold",Q1128&lt;=1980,"80's Movies",Q1128&lt;=2000,"90's Movies",Q1128&lt;=2020,"Mid Rang",Q1128&gt;2020,"Latest")</f>
        <v>Latest</v>
      </c>
      <c r="V1128" t="s">
        <v>3799</v>
      </c>
    </row>
    <row r="1129" spans="1:22" x14ac:dyDescent="0.3">
      <c r="A1129" t="s">
        <v>3800</v>
      </c>
      <c r="B1129" t="s">
        <v>3801</v>
      </c>
      <c r="C1129" t="s">
        <v>3801</v>
      </c>
      <c r="D1129" s="6">
        <v>118</v>
      </c>
      <c r="E1129" s="6" t="str">
        <f t="shared" si="102"/>
        <v>Medium</v>
      </c>
      <c r="F1129" s="4">
        <f t="shared" si="103"/>
        <v>1.9666666666666666</v>
      </c>
      <c r="G1129" s="8" t="s">
        <v>190</v>
      </c>
      <c r="H1129" t="s">
        <v>10895</v>
      </c>
      <c r="I1129" t="s">
        <v>5170</v>
      </c>
      <c r="J1129">
        <v>7.2</v>
      </c>
      <c r="K1129" t="str">
        <f t="shared" si="104"/>
        <v>Good</v>
      </c>
      <c r="L1129" s="10">
        <v>312127</v>
      </c>
      <c r="M1129" s="10">
        <v>46000000</v>
      </c>
      <c r="N1129" s="10">
        <v>113758770</v>
      </c>
      <c r="O1129" s="6">
        <f t="shared" si="105"/>
        <v>67758770</v>
      </c>
      <c r="P1129" s="10" t="str" cm="1">
        <f t="array" ref="P1129">_xlfn.IFS(O1129&lt;=0,"Flop",O1129&lt;10000000,"Hit",O1129&lt;=100000000,"Superhit",O1129&gt;100000000,"Blockbuster")</f>
        <v>Superhit</v>
      </c>
      <c r="Q1129" t="s">
        <v>3802</v>
      </c>
      <c r="R1129">
        <v>3</v>
      </c>
      <c r="S1129" t="str">
        <f t="shared" si="106"/>
        <v xml:space="preserve">May </v>
      </c>
      <c r="T1129" s="12" t="str">
        <f t="shared" si="107"/>
        <v xml:space="preserve"> 2002</v>
      </c>
      <c r="U1129" s="8" t="str" cm="1">
        <f t="array" ref="U1129">_xlfn.IFS(Q1129&lt;1970,"Old is Gold",Q1129&lt;=1980,"80's Movies",Q1129&lt;=2000,"90's Movies",Q1129&lt;=2020,"Mid Rang",Q1129&gt;2020,"Latest")</f>
        <v>Latest</v>
      </c>
      <c r="V1129" t="s">
        <v>2976</v>
      </c>
    </row>
    <row r="1130" spans="1:22" x14ac:dyDescent="0.3">
      <c r="A1130" t="s">
        <v>3803</v>
      </c>
      <c r="B1130" t="s">
        <v>3804</v>
      </c>
      <c r="C1130" t="s">
        <v>3804</v>
      </c>
      <c r="D1130" s="6">
        <v>96</v>
      </c>
      <c r="E1130" s="6" t="str">
        <f t="shared" si="102"/>
        <v>Medium</v>
      </c>
      <c r="F1130" s="4">
        <f t="shared" si="103"/>
        <v>1.6</v>
      </c>
      <c r="G1130" s="8" t="s">
        <v>172</v>
      </c>
      <c r="H1130" t="s">
        <v>10886</v>
      </c>
      <c r="I1130" t="s">
        <v>10899</v>
      </c>
      <c r="J1130">
        <v>5.8</v>
      </c>
      <c r="K1130" t="str">
        <f t="shared" si="104"/>
        <v>Poor</v>
      </c>
      <c r="L1130" s="10">
        <v>150183</v>
      </c>
      <c r="M1130" s="10">
        <v>50000000</v>
      </c>
      <c r="N1130" s="10">
        <v>171269535</v>
      </c>
      <c r="O1130" s="6">
        <f t="shared" si="105"/>
        <v>121269535</v>
      </c>
      <c r="P1130" s="10" t="str" cm="1">
        <f t="array" ref="P1130">_xlfn.IFS(O1130&lt;=0,"Flop",O1130&lt;10000000,"Hit",O1130&lt;=100000000,"Superhit",O1130&gt;100000000,"Blockbuster")</f>
        <v>Blockbuster</v>
      </c>
      <c r="Q1130" t="s">
        <v>3805</v>
      </c>
      <c r="R1130">
        <v>28</v>
      </c>
      <c r="S1130" t="str">
        <f t="shared" si="106"/>
        <v xml:space="preserve">June </v>
      </c>
      <c r="T1130" s="12" t="str">
        <f t="shared" si="107"/>
        <v xml:space="preserve"> 2002</v>
      </c>
      <c r="U1130" s="8" t="str" cm="1">
        <f t="array" ref="U1130">_xlfn.IFS(Q1130&lt;1970,"Old is Gold",Q1130&lt;=1980,"80's Movies",Q1130&lt;=2000,"90's Movies",Q1130&lt;=2020,"Mid Rang",Q1130&gt;2020,"Latest")</f>
        <v>Latest</v>
      </c>
      <c r="V1130" t="s">
        <v>3199</v>
      </c>
    </row>
    <row r="1131" spans="1:22" x14ac:dyDescent="0.3">
      <c r="A1131" t="s">
        <v>3806</v>
      </c>
      <c r="B1131" t="s">
        <v>3807</v>
      </c>
      <c r="C1131" t="s">
        <v>3807</v>
      </c>
      <c r="D1131" s="6">
        <v>105</v>
      </c>
      <c r="E1131" s="6" t="str">
        <f t="shared" si="102"/>
        <v>Medium</v>
      </c>
      <c r="F1131" s="4">
        <f t="shared" si="103"/>
        <v>1.75</v>
      </c>
      <c r="G1131" s="8" t="s">
        <v>7406</v>
      </c>
      <c r="H1131" t="s">
        <v>105</v>
      </c>
      <c r="I1131" t="s">
        <v>5170</v>
      </c>
      <c r="J1131">
        <v>6.8</v>
      </c>
      <c r="K1131" t="str">
        <f t="shared" si="104"/>
        <v>Average</v>
      </c>
      <c r="L1131" s="10">
        <v>64566</v>
      </c>
      <c r="M1131" s="10">
        <v>2000000</v>
      </c>
      <c r="N1131" s="10">
        <v>3537283</v>
      </c>
      <c r="O1131" s="6">
        <f t="shared" si="105"/>
        <v>1537283</v>
      </c>
      <c r="P1131" s="10" t="str" cm="1">
        <f t="array" ref="P1131">_xlfn.IFS(O1131&lt;=0,"Flop",O1131&lt;10000000,"Hit",O1131&lt;=100000000,"Superhit",O1131&gt;100000000,"Blockbuster")</f>
        <v>Hit</v>
      </c>
      <c r="Q1131" t="s">
        <v>3808</v>
      </c>
      <c r="R1131">
        <v>22</v>
      </c>
      <c r="S1131" t="str">
        <f t="shared" si="106"/>
        <v xml:space="preserve">March </v>
      </c>
      <c r="T1131" s="12" t="str">
        <f t="shared" si="107"/>
        <v xml:space="preserve"> 2002</v>
      </c>
      <c r="U1131" s="8" t="str" cm="1">
        <f t="array" ref="U1131">_xlfn.IFS(Q1131&lt;1970,"Old is Gold",Q1131&lt;=1980,"80's Movies",Q1131&lt;=2000,"90's Movies",Q1131&lt;=2020,"Mid Rang",Q1131&gt;2020,"Latest")</f>
        <v>Latest</v>
      </c>
      <c r="V1131" t="s">
        <v>3809</v>
      </c>
    </row>
    <row r="1132" spans="1:22" x14ac:dyDescent="0.3">
      <c r="A1132" t="s">
        <v>3810</v>
      </c>
      <c r="B1132" t="s">
        <v>3811</v>
      </c>
      <c r="C1132" t="s">
        <v>3811</v>
      </c>
      <c r="D1132" s="6">
        <v>137</v>
      </c>
      <c r="E1132" s="6" t="str">
        <f t="shared" si="102"/>
        <v>Long</v>
      </c>
      <c r="F1132" s="4">
        <f t="shared" si="103"/>
        <v>2.2833333333333332</v>
      </c>
      <c r="G1132" s="8" t="s">
        <v>172</v>
      </c>
      <c r="H1132" t="s">
        <v>190</v>
      </c>
      <c r="I1132" t="s">
        <v>10895</v>
      </c>
      <c r="J1132">
        <v>7.2</v>
      </c>
      <c r="K1132" t="str">
        <f t="shared" si="104"/>
        <v>Good</v>
      </c>
      <c r="L1132" s="10">
        <v>92204</v>
      </c>
      <c r="M1132" s="10">
        <v>19800000</v>
      </c>
      <c r="N1132" s="10">
        <v>87754044</v>
      </c>
      <c r="O1132" s="6">
        <f t="shared" si="105"/>
        <v>67954044</v>
      </c>
      <c r="P1132" s="10" t="str" cm="1">
        <f t="array" ref="P1132">_xlfn.IFS(O1132&lt;=0,"Flop",O1132&lt;10000000,"Hit",O1132&lt;=100000000,"Superhit",O1132&gt;100000000,"Blockbuster")</f>
        <v>Superhit</v>
      </c>
      <c r="Q1132" t="s">
        <v>3812</v>
      </c>
      <c r="R1132">
        <v>7</v>
      </c>
      <c r="S1132" t="str">
        <f t="shared" si="106"/>
        <v xml:space="preserve">November </v>
      </c>
      <c r="T1132" s="12" t="str">
        <f t="shared" si="107"/>
        <v xml:space="preserve"> 2001</v>
      </c>
      <c r="U1132" s="8" t="str" cm="1">
        <f t="array" ref="U1132">_xlfn.IFS(Q1132&lt;1970,"Old is Gold",Q1132&lt;=1980,"80's Movies",Q1132&lt;=2000,"90's Movies",Q1132&lt;=2020,"Mid Rang",Q1132&gt;2020,"Latest")</f>
        <v>Latest</v>
      </c>
      <c r="V1132" t="s">
        <v>26</v>
      </c>
    </row>
    <row r="1133" spans="1:22" x14ac:dyDescent="0.3">
      <c r="A1133" t="s">
        <v>3813</v>
      </c>
      <c r="B1133" t="s">
        <v>3814</v>
      </c>
      <c r="C1133" t="s">
        <v>3814</v>
      </c>
      <c r="D1133" s="6">
        <v>101</v>
      </c>
      <c r="E1133" s="6" t="str">
        <f t="shared" si="102"/>
        <v>Medium</v>
      </c>
      <c r="F1133" s="4">
        <f t="shared" si="103"/>
        <v>1.6833333333333333</v>
      </c>
      <c r="G1133" s="8" t="s">
        <v>190</v>
      </c>
      <c r="H1133" t="s">
        <v>10886</v>
      </c>
      <c r="I1133" t="s">
        <v>10899</v>
      </c>
      <c r="J1133">
        <v>7.3</v>
      </c>
      <c r="K1133" t="str">
        <f t="shared" si="104"/>
        <v>Good</v>
      </c>
      <c r="L1133" s="10">
        <v>218374</v>
      </c>
      <c r="M1133" s="10">
        <v>11800000</v>
      </c>
      <c r="N1133" s="10">
        <v>47494916</v>
      </c>
      <c r="O1133" s="6">
        <f t="shared" si="105"/>
        <v>35694916</v>
      </c>
      <c r="P1133" s="10" t="str" cm="1">
        <f t="array" ref="P1133">_xlfn.IFS(O1133&lt;=0,"Flop",O1133&lt;10000000,"Hit",O1133&lt;=100000000,"Superhit",O1133&gt;100000000,"Blockbuster")</f>
        <v>Superhit</v>
      </c>
      <c r="Q1133" t="s">
        <v>3520</v>
      </c>
      <c r="R1133">
        <v>23</v>
      </c>
      <c r="S1133" t="str">
        <f t="shared" si="106"/>
        <v xml:space="preserve">January </v>
      </c>
      <c r="T1133" s="12" t="str">
        <f t="shared" si="107"/>
        <v xml:space="preserve"> 2002</v>
      </c>
      <c r="U1133" s="8" t="str" cm="1">
        <f t="array" ref="U1133">_xlfn.IFS(Q1133&lt;1970,"Old is Gold",Q1133&lt;=1980,"80's Movies",Q1133&lt;=2000,"90's Movies",Q1133&lt;=2020,"Mid Rang",Q1133&gt;2020,"Latest")</f>
        <v>Latest</v>
      </c>
      <c r="V1133" t="s">
        <v>3301</v>
      </c>
    </row>
    <row r="1134" spans="1:22" x14ac:dyDescent="0.3">
      <c r="A1134" t="s">
        <v>3815</v>
      </c>
      <c r="B1134" t="s">
        <v>3816</v>
      </c>
      <c r="C1134" t="s">
        <v>3816</v>
      </c>
      <c r="D1134" s="6">
        <v>92</v>
      </c>
      <c r="E1134" s="6" t="str">
        <f t="shared" si="102"/>
        <v>Medium</v>
      </c>
      <c r="F1134" s="4">
        <f t="shared" si="103"/>
        <v>1.5333333333333334</v>
      </c>
      <c r="G1134" s="8" t="s">
        <v>172</v>
      </c>
      <c r="H1134" t="s">
        <v>10885</v>
      </c>
      <c r="I1134" t="s">
        <v>105</v>
      </c>
      <c r="J1134">
        <v>6.9</v>
      </c>
      <c r="K1134" t="str">
        <f t="shared" si="104"/>
        <v>Average</v>
      </c>
      <c r="L1134" s="10">
        <v>50877</v>
      </c>
      <c r="M1134" s="10">
        <v>1000000</v>
      </c>
      <c r="N1134" s="10">
        <v>1239183</v>
      </c>
      <c r="O1134" s="6">
        <f t="shared" si="105"/>
        <v>239183</v>
      </c>
      <c r="P1134" s="10" t="str" cm="1">
        <f t="array" ref="P1134">_xlfn.IFS(O1134&lt;=0,"Flop",O1134&lt;10000000,"Hit",O1134&lt;=100000000,"Superhit",O1134&gt;100000000,"Blockbuster")</f>
        <v>Hit</v>
      </c>
      <c r="Q1134" t="s">
        <v>3817</v>
      </c>
      <c r="R1134">
        <v>9</v>
      </c>
      <c r="S1134" t="str">
        <f t="shared" si="106"/>
        <v xml:space="preserve">June </v>
      </c>
      <c r="T1134" s="12" t="str">
        <f t="shared" si="107"/>
        <v xml:space="preserve"> 2002</v>
      </c>
      <c r="U1134" s="8" t="str" cm="1">
        <f t="array" ref="U1134">_xlfn.IFS(Q1134&lt;1970,"Old is Gold",Q1134&lt;=1980,"80's Movies",Q1134&lt;=2000,"90's Movies",Q1134&lt;=2020,"Mid Rang",Q1134&gt;2020,"Latest")</f>
        <v>Latest</v>
      </c>
      <c r="V1134" t="s">
        <v>3818</v>
      </c>
    </row>
    <row r="1135" spans="1:22" x14ac:dyDescent="0.3">
      <c r="A1135" t="s">
        <v>3819</v>
      </c>
      <c r="B1135" t="s">
        <v>3820</v>
      </c>
      <c r="C1135" t="s">
        <v>3820</v>
      </c>
      <c r="D1135" s="6">
        <v>92</v>
      </c>
      <c r="E1135" s="6" t="str">
        <f t="shared" si="102"/>
        <v>Medium</v>
      </c>
      <c r="F1135" s="4">
        <f t="shared" si="103"/>
        <v>1.5333333333333334</v>
      </c>
      <c r="G1135" s="8" t="s">
        <v>172</v>
      </c>
      <c r="H1135" t="s">
        <v>10886</v>
      </c>
      <c r="I1135" t="s">
        <v>10899</v>
      </c>
      <c r="J1135">
        <v>6.4</v>
      </c>
      <c r="K1135" t="str">
        <f t="shared" si="104"/>
        <v>Average</v>
      </c>
      <c r="L1135" s="10">
        <v>113821</v>
      </c>
      <c r="M1135" s="10">
        <v>5000000</v>
      </c>
      <c r="N1135" s="10">
        <v>38275483</v>
      </c>
      <c r="O1135" s="6">
        <f t="shared" si="105"/>
        <v>33275483</v>
      </c>
      <c r="P1135" s="10" t="str" cm="1">
        <f t="array" ref="P1135">_xlfn.IFS(O1135&lt;=0,"Flop",O1135&lt;10000000,"Hit",O1135&lt;=100000000,"Superhit",O1135&gt;100000000,"Blockbuster")</f>
        <v>Superhit</v>
      </c>
      <c r="Q1135" t="s">
        <v>3821</v>
      </c>
      <c r="R1135">
        <v>4</v>
      </c>
      <c r="S1135" t="str">
        <f t="shared" si="106"/>
        <v xml:space="preserve">April </v>
      </c>
      <c r="T1135" s="12" t="str">
        <f t="shared" si="107"/>
        <v xml:space="preserve"> 2002</v>
      </c>
      <c r="U1135" s="8" t="str" cm="1">
        <f t="array" ref="U1135">_xlfn.IFS(Q1135&lt;1970,"Old is Gold",Q1135&lt;=1980,"80's Movies",Q1135&lt;=2000,"90's Movies",Q1135&lt;=2020,"Mid Rang",Q1135&gt;2020,"Latest")</f>
        <v>Latest</v>
      </c>
      <c r="V1135" t="s">
        <v>3822</v>
      </c>
    </row>
    <row r="1136" spans="1:22" x14ac:dyDescent="0.3">
      <c r="A1136" t="s">
        <v>3823</v>
      </c>
      <c r="B1136" t="s">
        <v>3824</v>
      </c>
      <c r="C1136" t="s">
        <v>3824</v>
      </c>
      <c r="D1136" s="6">
        <v>95</v>
      </c>
      <c r="E1136" s="6" t="str">
        <f t="shared" si="102"/>
        <v>Medium</v>
      </c>
      <c r="F1136" s="4">
        <f t="shared" si="103"/>
        <v>1.5833333333333333</v>
      </c>
      <c r="G1136" s="8" t="s">
        <v>7406</v>
      </c>
      <c r="H1136" t="s">
        <v>172</v>
      </c>
      <c r="I1136" t="s">
        <v>10891</v>
      </c>
      <c r="J1136">
        <v>5.5</v>
      </c>
      <c r="K1136" t="str">
        <f t="shared" si="104"/>
        <v>Poor</v>
      </c>
      <c r="L1136" s="10">
        <v>64617</v>
      </c>
      <c r="M1136" s="10">
        <v>85000000</v>
      </c>
      <c r="N1136" s="10">
        <v>77885672</v>
      </c>
      <c r="O1136" s="6">
        <f t="shared" si="105"/>
        <v>-7114328</v>
      </c>
      <c r="P1136" s="10" t="str" cm="1">
        <f t="array" ref="P1136">_xlfn.IFS(O1136&lt;=0,"Flop",O1136&lt;10000000,"Hit",O1136&lt;=100000000,"Superhit",O1136&gt;100000000,"Blockbuster")</f>
        <v>Flop</v>
      </c>
      <c r="Q1136" t="s">
        <v>3825</v>
      </c>
      <c r="R1136">
        <v>11</v>
      </c>
      <c r="S1136" t="str">
        <f t="shared" si="106"/>
        <v xml:space="preserve">March </v>
      </c>
      <c r="T1136" s="12" t="str">
        <f t="shared" si="107"/>
        <v xml:space="preserve"> 2002</v>
      </c>
      <c r="U1136" s="8" t="str" cm="1">
        <f t="array" ref="U1136">_xlfn.IFS(Q1136&lt;1970,"Old is Gold",Q1136&lt;=1980,"80's Movies",Q1136&lt;=2000,"90's Movies",Q1136&lt;=2020,"Mid Rang",Q1136&gt;2020,"Latest")</f>
        <v>Latest</v>
      </c>
      <c r="V1136" t="s">
        <v>3184</v>
      </c>
    </row>
    <row r="1137" spans="1:22" x14ac:dyDescent="0.3">
      <c r="A1137" t="s">
        <v>3826</v>
      </c>
      <c r="B1137" t="s">
        <v>3827</v>
      </c>
      <c r="C1137" t="s">
        <v>3827</v>
      </c>
      <c r="D1137" s="6">
        <v>136</v>
      </c>
      <c r="E1137" s="6" t="str">
        <f t="shared" si="102"/>
        <v>Long</v>
      </c>
      <c r="F1137" s="4">
        <f t="shared" si="103"/>
        <v>2.2666666666666666</v>
      </c>
      <c r="G1137" s="8" t="s">
        <v>190</v>
      </c>
      <c r="H1137" t="s">
        <v>105</v>
      </c>
      <c r="I1137" t="s">
        <v>10890</v>
      </c>
      <c r="J1137">
        <v>5.5</v>
      </c>
      <c r="K1137" t="str">
        <f t="shared" si="104"/>
        <v>Poor</v>
      </c>
      <c r="L1137" s="10">
        <v>95445</v>
      </c>
      <c r="M1137" s="10">
        <v>68000000</v>
      </c>
      <c r="N1137" s="10">
        <v>81240406</v>
      </c>
      <c r="O1137" s="6">
        <f t="shared" si="105"/>
        <v>13240406</v>
      </c>
      <c r="P1137" s="10" t="str" cm="1">
        <f t="array" ref="P1137">_xlfn.IFS(O1137&lt;=0,"Flop",O1137&lt;10000000,"Hit",O1137&lt;=100000000,"Superhit",O1137&gt;100000000,"Blockbuster")</f>
        <v>Superhit</v>
      </c>
      <c r="Q1137" t="s">
        <v>3828</v>
      </c>
      <c r="R1137">
        <v>6</v>
      </c>
      <c r="S1137" t="str">
        <f t="shared" si="106"/>
        <v xml:space="preserve">March </v>
      </c>
      <c r="T1137" s="12" t="str">
        <f t="shared" si="107"/>
        <v xml:space="preserve"> 2003</v>
      </c>
      <c r="U1137" s="8" t="str" cm="1">
        <f t="array" ref="U1137">_xlfn.IFS(Q1137&lt;1970,"Old is Gold",Q1137&lt;=1980,"80's Movies",Q1137&lt;=2000,"90's Movies",Q1137&lt;=2020,"Mid Rang",Q1137&gt;2020,"Latest")</f>
        <v>Latest</v>
      </c>
      <c r="V1137" t="s">
        <v>1864</v>
      </c>
    </row>
    <row r="1138" spans="1:22" x14ac:dyDescent="0.3">
      <c r="A1138" t="s">
        <v>3829</v>
      </c>
      <c r="B1138" t="s">
        <v>3830</v>
      </c>
      <c r="C1138" t="s">
        <v>3830</v>
      </c>
      <c r="D1138" s="6">
        <v>111</v>
      </c>
      <c r="E1138" s="6" t="str">
        <f t="shared" si="102"/>
        <v>Medium</v>
      </c>
      <c r="F1138" s="4">
        <f t="shared" si="103"/>
        <v>1.85</v>
      </c>
      <c r="G1138" s="8" t="s">
        <v>190</v>
      </c>
      <c r="H1138" t="s">
        <v>10886</v>
      </c>
      <c r="I1138" t="s">
        <v>10899</v>
      </c>
      <c r="J1138">
        <v>7.1</v>
      </c>
      <c r="K1138" t="str">
        <f t="shared" si="104"/>
        <v>Good</v>
      </c>
      <c r="L1138" s="10">
        <v>92838</v>
      </c>
      <c r="M1138" s="10">
        <v>4000000</v>
      </c>
      <c r="N1138" s="10">
        <v>45011434</v>
      </c>
      <c r="O1138" s="6">
        <f t="shared" si="105"/>
        <v>41011434</v>
      </c>
      <c r="P1138" s="10" t="str" cm="1">
        <f t="array" ref="P1138">_xlfn.IFS(O1138&lt;=0,"Flop",O1138&lt;10000000,"Hit",O1138&lt;=100000000,"Superhit",O1138&gt;100000000,"Blockbuster")</f>
        <v>Superhit</v>
      </c>
      <c r="Q1138" t="s">
        <v>3831</v>
      </c>
      <c r="R1138">
        <v>11</v>
      </c>
      <c r="S1138" t="str">
        <f t="shared" si="106"/>
        <v xml:space="preserve">November </v>
      </c>
      <c r="T1138" s="12" t="str">
        <f t="shared" si="107"/>
        <v xml:space="preserve"> 2001</v>
      </c>
      <c r="U1138" s="8" t="str" cm="1">
        <f t="array" ref="U1138">_xlfn.IFS(Q1138&lt;1970,"Old is Gold",Q1138&lt;=1980,"80's Movies",Q1138&lt;=2000,"90's Movies",Q1138&lt;=2020,"Mid Rang",Q1138&gt;2020,"Latest")</f>
        <v>Latest</v>
      </c>
      <c r="V1138" t="s">
        <v>3832</v>
      </c>
    </row>
    <row r="1139" spans="1:22" x14ac:dyDescent="0.3">
      <c r="A1139" t="s">
        <v>3833</v>
      </c>
      <c r="B1139" t="s">
        <v>3834</v>
      </c>
      <c r="C1139" t="s">
        <v>3834</v>
      </c>
      <c r="D1139" s="6">
        <v>102</v>
      </c>
      <c r="E1139" s="6" t="str">
        <f t="shared" si="102"/>
        <v>Medium</v>
      </c>
      <c r="F1139" s="4">
        <f t="shared" si="103"/>
        <v>1.7</v>
      </c>
      <c r="G1139" s="8" t="s">
        <v>7406</v>
      </c>
      <c r="H1139" t="s">
        <v>10891</v>
      </c>
      <c r="I1139" t="s">
        <v>5170</v>
      </c>
      <c r="J1139">
        <v>6.3</v>
      </c>
      <c r="K1139" t="str">
        <f t="shared" si="104"/>
        <v>Average</v>
      </c>
      <c r="L1139" s="10">
        <v>167751</v>
      </c>
      <c r="M1139" s="10">
        <v>29000000</v>
      </c>
      <c r="N1139" s="10">
        <v>98769390</v>
      </c>
      <c r="O1139" s="6">
        <f t="shared" si="105"/>
        <v>69769390</v>
      </c>
      <c r="P1139" s="10" t="str" cm="1">
        <f t="array" ref="P1139">_xlfn.IFS(O1139&lt;=0,"Flop",O1139&lt;10000000,"Hit",O1139&lt;=100000000,"Superhit",O1139&gt;100000000,"Blockbuster")</f>
        <v>Superhit</v>
      </c>
      <c r="Q1139" t="s">
        <v>3835</v>
      </c>
      <c r="R1139">
        <v>27</v>
      </c>
      <c r="S1139" t="str">
        <f t="shared" si="106"/>
        <v xml:space="preserve">August </v>
      </c>
      <c r="T1139" s="12" t="str">
        <f t="shared" si="107"/>
        <v xml:space="preserve"> 2003</v>
      </c>
      <c r="U1139" s="8" t="str" cm="1">
        <f t="array" ref="U1139">_xlfn.IFS(Q1139&lt;1970,"Old is Gold",Q1139&lt;=1980,"80's Movies",Q1139&lt;=2000,"90's Movies",Q1139&lt;=2020,"Mid Rang",Q1139&gt;2020,"Latest")</f>
        <v>Latest</v>
      </c>
      <c r="V1139" t="s">
        <v>1509</v>
      </c>
    </row>
    <row r="1140" spans="1:22" x14ac:dyDescent="0.3">
      <c r="A1140" t="s">
        <v>3836</v>
      </c>
      <c r="B1140" t="s">
        <v>3837</v>
      </c>
      <c r="C1140" t="s">
        <v>3837</v>
      </c>
      <c r="D1140" s="6">
        <v>106</v>
      </c>
      <c r="E1140" s="6" t="str">
        <f t="shared" si="102"/>
        <v>Medium</v>
      </c>
      <c r="F1140" s="4">
        <f t="shared" si="103"/>
        <v>1.7666666666666666</v>
      </c>
      <c r="G1140" s="8" t="s">
        <v>190</v>
      </c>
      <c r="H1140" t="s">
        <v>10895</v>
      </c>
      <c r="I1140" t="s">
        <v>10890</v>
      </c>
      <c r="J1140">
        <v>6.8</v>
      </c>
      <c r="K1140" t="str">
        <f t="shared" si="104"/>
        <v>Average</v>
      </c>
      <c r="L1140" s="10">
        <v>379705</v>
      </c>
      <c r="M1140" s="10">
        <v>72000000</v>
      </c>
      <c r="N1140" s="10">
        <v>408247917</v>
      </c>
      <c r="O1140" s="6">
        <f t="shared" si="105"/>
        <v>336247917</v>
      </c>
      <c r="P1140" s="10" t="str" cm="1">
        <f t="array" ref="P1140">_xlfn.IFS(O1140&lt;=0,"Flop",O1140&lt;10000000,"Hit",O1140&lt;=100000000,"Superhit",O1140&gt;100000000,"Blockbuster")</f>
        <v>Blockbuster</v>
      </c>
      <c r="Q1140" t="s">
        <v>3838</v>
      </c>
      <c r="R1140">
        <v>29</v>
      </c>
      <c r="S1140" t="str">
        <f t="shared" si="106"/>
        <v xml:space="preserve">July </v>
      </c>
      <c r="T1140" s="12" t="str">
        <f t="shared" si="107"/>
        <v xml:space="preserve"> 2002</v>
      </c>
      <c r="U1140" s="8" t="str" cm="1">
        <f t="array" ref="U1140">_xlfn.IFS(Q1140&lt;1970,"Old is Gold",Q1140&lt;=1980,"80's Movies",Q1140&lt;=2000,"90's Movies",Q1140&lt;=2020,"Mid Rang",Q1140&gt;2020,"Latest")</f>
        <v>Latest</v>
      </c>
      <c r="V1140" t="s">
        <v>3083</v>
      </c>
    </row>
    <row r="1141" spans="1:22" x14ac:dyDescent="0.3">
      <c r="A1141" t="s">
        <v>3839</v>
      </c>
      <c r="B1141" t="s">
        <v>3840</v>
      </c>
      <c r="C1141" t="s">
        <v>3841</v>
      </c>
      <c r="D1141" s="6">
        <v>113</v>
      </c>
      <c r="E1141" s="6" t="str">
        <f t="shared" si="102"/>
        <v>Medium</v>
      </c>
      <c r="F1141" s="4">
        <f t="shared" si="103"/>
        <v>1.8833333333333333</v>
      </c>
      <c r="G1141" s="8" t="s">
        <v>7406</v>
      </c>
      <c r="H1141" t="s">
        <v>172</v>
      </c>
      <c r="I1141" t="s">
        <v>10885</v>
      </c>
      <c r="J1141">
        <v>7.3</v>
      </c>
      <c r="K1141" t="str">
        <f t="shared" si="104"/>
        <v>Good</v>
      </c>
      <c r="L1141" s="10">
        <v>86038</v>
      </c>
      <c r="M1141" s="10">
        <v>10000000</v>
      </c>
      <c r="N1141" s="10">
        <v>42776760</v>
      </c>
      <c r="O1141" s="6">
        <f t="shared" si="105"/>
        <v>32776760</v>
      </c>
      <c r="P1141" s="10" t="str" cm="1">
        <f t="array" ref="P1141">_xlfn.IFS(O1141&lt;=0,"Flop",O1141&lt;10000000,"Hit",O1141&lt;=100000000,"Superhit",O1141&gt;100000000,"Blockbuster")</f>
        <v>Superhit</v>
      </c>
      <c r="Q1141" t="s">
        <v>3842</v>
      </c>
      <c r="R1141">
        <v>5</v>
      </c>
      <c r="S1141" t="str">
        <f t="shared" si="106"/>
        <v xml:space="preserve">July </v>
      </c>
      <c r="T1141" s="12" t="str">
        <f t="shared" si="107"/>
        <v xml:space="preserve"> 2001</v>
      </c>
      <c r="U1141" s="8" t="str" cm="1">
        <f t="array" ref="U1141">_xlfn.IFS(Q1141&lt;1970,"Old is Gold",Q1141&lt;=1980,"80's Movies",Q1141&lt;=2000,"90's Movies",Q1141&lt;=2020,"Mid Rang",Q1141&gt;2020,"Latest")</f>
        <v>Latest</v>
      </c>
      <c r="V1141" t="s">
        <v>3843</v>
      </c>
    </row>
    <row r="1142" spans="1:22" x14ac:dyDescent="0.3">
      <c r="A1142" t="s">
        <v>3844</v>
      </c>
      <c r="B1142" t="s">
        <v>3845</v>
      </c>
      <c r="C1142" t="s">
        <v>3846</v>
      </c>
      <c r="D1142" s="6">
        <v>80</v>
      </c>
      <c r="E1142" s="6" t="str">
        <f t="shared" si="102"/>
        <v>Short</v>
      </c>
      <c r="F1142" s="4">
        <f t="shared" si="103"/>
        <v>1.3333333333333333</v>
      </c>
      <c r="G1142" s="8" t="s">
        <v>10887</v>
      </c>
      <c r="H1142" t="s">
        <v>10888</v>
      </c>
      <c r="I1142" t="s">
        <v>172</v>
      </c>
      <c r="J1142">
        <v>7.7</v>
      </c>
      <c r="K1142" t="str">
        <f t="shared" si="104"/>
        <v>Good</v>
      </c>
      <c r="L1142" s="10">
        <v>56371</v>
      </c>
      <c r="M1142" s="10">
        <v>9500000</v>
      </c>
      <c r="N1142" s="10">
        <v>14776760</v>
      </c>
      <c r="O1142" s="6">
        <f t="shared" si="105"/>
        <v>5276760</v>
      </c>
      <c r="P1142" s="10" t="str" cm="1">
        <f t="array" ref="P1142">_xlfn.IFS(O1142&lt;=0,"Flop",O1142&lt;10000000,"Hit",O1142&lt;=100000000,"Superhit",O1142&gt;100000000,"Blockbuster")</f>
        <v>Hit</v>
      </c>
      <c r="Q1142" t="s">
        <v>3694</v>
      </c>
      <c r="R1142">
        <v>18</v>
      </c>
      <c r="S1142" t="str">
        <f t="shared" si="106"/>
        <v xml:space="preserve">May </v>
      </c>
      <c r="T1142" s="12" t="str">
        <f t="shared" si="107"/>
        <v xml:space="preserve"> 2003</v>
      </c>
      <c r="U1142" s="8" t="str" cm="1">
        <f t="array" ref="U1142">_xlfn.IFS(Q1142&lt;1970,"Old is Gold",Q1142&lt;=1980,"80's Movies",Q1142&lt;=2000,"90's Movies",Q1142&lt;=2020,"Mid Rang",Q1142&gt;2020,"Latest")</f>
        <v>Latest</v>
      </c>
      <c r="V1142" t="s">
        <v>3847</v>
      </c>
    </row>
    <row r="1143" spans="1:22" x14ac:dyDescent="0.3">
      <c r="A1143" t="s">
        <v>3848</v>
      </c>
      <c r="B1143" t="s">
        <v>3849</v>
      </c>
      <c r="C1143" t="s">
        <v>3849</v>
      </c>
      <c r="D1143" s="6">
        <v>138</v>
      </c>
      <c r="E1143" s="6" t="str">
        <f t="shared" si="102"/>
        <v>Long</v>
      </c>
      <c r="F1143" s="4">
        <f t="shared" si="103"/>
        <v>2.2999999999999998</v>
      </c>
      <c r="G1143" s="8" t="s">
        <v>7406</v>
      </c>
      <c r="H1143" t="s">
        <v>10890</v>
      </c>
      <c r="I1143" t="s">
        <v>10899</v>
      </c>
      <c r="J1143">
        <v>5.6</v>
      </c>
      <c r="K1143" t="str">
        <f t="shared" si="104"/>
        <v>Poor</v>
      </c>
      <c r="L1143" s="10">
        <v>275643</v>
      </c>
      <c r="M1143" s="10">
        <v>137000000</v>
      </c>
      <c r="N1143" s="10">
        <v>245285165</v>
      </c>
      <c r="O1143" s="6">
        <f t="shared" si="105"/>
        <v>108285165</v>
      </c>
      <c r="P1143" s="10" t="str" cm="1">
        <f t="array" ref="P1143">_xlfn.IFS(O1143&lt;=0,"Flop",O1143&lt;10000000,"Hit",O1143&lt;=100000000,"Superhit",O1143&gt;100000000,"Blockbuster")</f>
        <v>Blockbuster</v>
      </c>
      <c r="Q1143" t="s">
        <v>3850</v>
      </c>
      <c r="R1143">
        <v>17</v>
      </c>
      <c r="S1143" t="str">
        <f t="shared" si="106"/>
        <v xml:space="preserve">June </v>
      </c>
      <c r="T1143" s="12" t="str">
        <f t="shared" si="107"/>
        <v xml:space="preserve"> 2003</v>
      </c>
      <c r="U1143" s="8" t="str" cm="1">
        <f t="array" ref="U1143">_xlfn.IFS(Q1143&lt;1970,"Old is Gold",Q1143&lt;=1980,"80's Movies",Q1143&lt;=2000,"90's Movies",Q1143&lt;=2020,"Mid Rang",Q1143&gt;2020,"Latest")</f>
        <v>Latest</v>
      </c>
      <c r="V1143" t="s">
        <v>2020</v>
      </c>
    </row>
    <row r="1144" spans="1:22" x14ac:dyDescent="0.3">
      <c r="A1144" t="s">
        <v>3851</v>
      </c>
      <c r="B1144" t="s">
        <v>3852</v>
      </c>
      <c r="C1144" t="s">
        <v>3852</v>
      </c>
      <c r="D1144" s="6">
        <v>105</v>
      </c>
      <c r="E1144" s="6" t="str">
        <f t="shared" si="102"/>
        <v>Medium</v>
      </c>
      <c r="F1144" s="4">
        <f t="shared" si="103"/>
        <v>1.75</v>
      </c>
      <c r="G1144" s="8" t="s">
        <v>172</v>
      </c>
      <c r="H1144" t="s">
        <v>190</v>
      </c>
      <c r="I1144" t="s">
        <v>10892</v>
      </c>
      <c r="J1144">
        <v>5.8</v>
      </c>
      <c r="K1144" t="str">
        <f t="shared" si="104"/>
        <v>Poor</v>
      </c>
      <c r="L1144" s="10">
        <v>65527</v>
      </c>
      <c r="M1144" s="10">
        <v>25000000</v>
      </c>
      <c r="N1144" s="10">
        <v>50732139</v>
      </c>
      <c r="O1144" s="6">
        <f t="shared" si="105"/>
        <v>25732139</v>
      </c>
      <c r="P1144" s="10" t="str" cm="1">
        <f t="array" ref="P1144">_xlfn.IFS(O1144&lt;=0,"Flop",O1144&lt;10000000,"Hit",O1144&lt;=100000000,"Superhit",O1144&gt;100000000,"Blockbuster")</f>
        <v>Superhit</v>
      </c>
      <c r="Q1144" t="s">
        <v>3853</v>
      </c>
      <c r="R1144">
        <v>27</v>
      </c>
      <c r="S1144" t="str">
        <f t="shared" si="106"/>
        <v xml:space="preserve">March </v>
      </c>
      <c r="T1144" s="12" t="str">
        <f t="shared" si="107"/>
        <v xml:space="preserve"> 2003</v>
      </c>
      <c r="U1144" s="8" t="str" cm="1">
        <f t="array" ref="U1144">_xlfn.IFS(Q1144&lt;1970,"Old is Gold",Q1144&lt;=1980,"80's Movies",Q1144&lt;=2000,"90's Movies",Q1144&lt;=2020,"Mid Rang",Q1144&gt;2020,"Latest")</f>
        <v>Latest</v>
      </c>
      <c r="V1144" t="s">
        <v>3509</v>
      </c>
    </row>
    <row r="1145" spans="1:22" x14ac:dyDescent="0.3">
      <c r="A1145" t="s">
        <v>3854</v>
      </c>
      <c r="B1145" t="s">
        <v>3855</v>
      </c>
      <c r="C1145" t="s">
        <v>3855</v>
      </c>
      <c r="D1145" s="6">
        <v>100</v>
      </c>
      <c r="E1145" s="6" t="str">
        <f t="shared" si="102"/>
        <v>Medium</v>
      </c>
      <c r="F1145" s="4">
        <f t="shared" si="103"/>
        <v>1.6666666666666667</v>
      </c>
      <c r="G1145" s="8" t="s">
        <v>7406</v>
      </c>
      <c r="H1145" t="s">
        <v>10887</v>
      </c>
      <c r="I1145" t="s">
        <v>172</v>
      </c>
      <c r="J1145">
        <v>5.3</v>
      </c>
      <c r="K1145" t="str">
        <f t="shared" si="104"/>
        <v>Poor</v>
      </c>
      <c r="L1145" s="10">
        <v>72239</v>
      </c>
      <c r="M1145" s="10">
        <v>38000000</v>
      </c>
      <c r="N1145" s="10">
        <v>119723358</v>
      </c>
      <c r="O1145" s="6">
        <f t="shared" si="105"/>
        <v>81723358</v>
      </c>
      <c r="P1145" s="10" t="str" cm="1">
        <f t="array" ref="P1145">_xlfn.IFS(O1145&lt;=0,"Flop",O1145&lt;10000000,"Hit",O1145&lt;=100000000,"Superhit",O1145&gt;100000000,"Blockbuster")</f>
        <v>Superhit</v>
      </c>
      <c r="Q1145" t="s">
        <v>3856</v>
      </c>
      <c r="R1145">
        <v>7</v>
      </c>
      <c r="S1145" t="str">
        <f t="shared" si="106"/>
        <v xml:space="preserve">August </v>
      </c>
      <c r="T1145" s="12" t="str">
        <f t="shared" si="107"/>
        <v xml:space="preserve"> 2002</v>
      </c>
      <c r="U1145" s="8" t="str" cm="1">
        <f t="array" ref="U1145">_xlfn.IFS(Q1145&lt;1970,"Old is Gold",Q1145&lt;=1980,"80's Movies",Q1145&lt;=2000,"90's Movies",Q1145&lt;=2020,"Mid Rang",Q1145&gt;2020,"Latest")</f>
        <v>Latest</v>
      </c>
      <c r="V1145" t="s">
        <v>1509</v>
      </c>
    </row>
    <row r="1146" spans="1:22" x14ac:dyDescent="0.3">
      <c r="A1146" t="s">
        <v>3857</v>
      </c>
      <c r="B1146" t="s">
        <v>3858</v>
      </c>
      <c r="C1146" t="s">
        <v>3858</v>
      </c>
      <c r="D1146" s="6">
        <v>103</v>
      </c>
      <c r="E1146" s="6" t="str">
        <f t="shared" si="102"/>
        <v>Medium</v>
      </c>
      <c r="F1146" s="4">
        <f t="shared" si="103"/>
        <v>1.7166666666666666</v>
      </c>
      <c r="G1146" s="8" t="s">
        <v>7406</v>
      </c>
      <c r="H1146" t="s">
        <v>10891</v>
      </c>
      <c r="I1146" t="s">
        <v>10899</v>
      </c>
      <c r="J1146">
        <v>5.3</v>
      </c>
      <c r="K1146" t="str">
        <f t="shared" si="104"/>
        <v>Poor</v>
      </c>
      <c r="L1146" s="10">
        <v>226627</v>
      </c>
      <c r="M1146" s="10">
        <v>78000000</v>
      </c>
      <c r="N1146" s="10">
        <v>179179718</v>
      </c>
      <c r="O1146" s="6">
        <f t="shared" si="105"/>
        <v>101179718</v>
      </c>
      <c r="P1146" s="10" t="str" cm="1">
        <f t="array" ref="P1146">_xlfn.IFS(O1146&lt;=0,"Flop",O1146&lt;10000000,"Hit",O1146&lt;=100000000,"Superhit",O1146&gt;100000000,"Blockbuster")</f>
        <v>Blockbuster</v>
      </c>
      <c r="Q1146" t="s">
        <v>3859</v>
      </c>
      <c r="R1146">
        <v>9</v>
      </c>
      <c r="S1146" t="str">
        <f t="shared" si="106"/>
        <v xml:space="preserve">February </v>
      </c>
      <c r="T1146" s="12" t="str">
        <f t="shared" si="107"/>
        <v xml:space="preserve"> 2003</v>
      </c>
      <c r="U1146" s="8" t="str" cm="1">
        <f t="array" ref="U1146">_xlfn.IFS(Q1146&lt;1970,"Old is Gold",Q1146&lt;=1980,"80's Movies",Q1146&lt;=2000,"90's Movies",Q1146&lt;=2020,"Mid Rang",Q1146&gt;2020,"Latest")</f>
        <v>Latest</v>
      </c>
      <c r="V1146" t="s">
        <v>3629</v>
      </c>
    </row>
    <row r="1147" spans="1:22" x14ac:dyDescent="0.3">
      <c r="A1147" t="s">
        <v>3860</v>
      </c>
      <c r="B1147" t="s">
        <v>3861</v>
      </c>
      <c r="C1147" t="s">
        <v>3861</v>
      </c>
      <c r="D1147" s="6">
        <v>91</v>
      </c>
      <c r="E1147" s="6" t="str">
        <f t="shared" si="102"/>
        <v>Medium</v>
      </c>
      <c r="F1147" s="4">
        <f t="shared" si="103"/>
        <v>1.5166666666666666</v>
      </c>
      <c r="G1147" s="8" t="s">
        <v>105</v>
      </c>
      <c r="H1147" t="s">
        <v>10895</v>
      </c>
      <c r="I1147" t="s">
        <v>5170</v>
      </c>
      <c r="J1147">
        <v>5.6</v>
      </c>
      <c r="K1147" t="str">
        <f t="shared" si="104"/>
        <v>Poor</v>
      </c>
      <c r="L1147" s="10">
        <v>107434</v>
      </c>
      <c r="M1147" s="10">
        <v>20000000</v>
      </c>
      <c r="N1147" s="10">
        <v>68349884</v>
      </c>
      <c r="O1147" s="6">
        <f t="shared" si="105"/>
        <v>48349884</v>
      </c>
      <c r="P1147" s="10" t="str" cm="1">
        <f t="array" ref="P1147">_xlfn.IFS(O1147&lt;=0,"Flop",O1147&lt;10000000,"Hit",O1147&lt;=100000000,"Superhit",O1147&gt;100000000,"Blockbuster")</f>
        <v>Superhit</v>
      </c>
      <c r="Q1147" t="s">
        <v>3862</v>
      </c>
      <c r="R1147">
        <v>22</v>
      </c>
      <c r="S1147" t="str">
        <f t="shared" si="106"/>
        <v xml:space="preserve">October </v>
      </c>
      <c r="T1147" s="12" t="str">
        <f t="shared" si="107"/>
        <v xml:space="preserve"> 2002</v>
      </c>
      <c r="U1147" s="8" t="str" cm="1">
        <f t="array" ref="U1147">_xlfn.IFS(Q1147&lt;1970,"Old is Gold",Q1147&lt;=1980,"80's Movies",Q1147&lt;=2000,"90's Movies",Q1147&lt;=2020,"Mid Rang",Q1147&gt;2020,"Latest")</f>
        <v>Latest</v>
      </c>
      <c r="V1147" t="s">
        <v>3506</v>
      </c>
    </row>
    <row r="1148" spans="1:22" x14ac:dyDescent="0.3">
      <c r="A1148" t="s">
        <v>3863</v>
      </c>
      <c r="B1148" t="s">
        <v>3864</v>
      </c>
      <c r="C1148" t="s">
        <v>3865</v>
      </c>
      <c r="D1148" s="6">
        <v>113</v>
      </c>
      <c r="E1148" s="6" t="str">
        <f t="shared" si="102"/>
        <v>Medium</v>
      </c>
      <c r="F1148" s="4">
        <f t="shared" si="103"/>
        <v>1.8833333333333333</v>
      </c>
      <c r="G1148" s="8" t="s">
        <v>190</v>
      </c>
      <c r="H1148" t="s">
        <v>105</v>
      </c>
      <c r="I1148" t="s">
        <v>10890</v>
      </c>
      <c r="J1148">
        <v>7.5</v>
      </c>
      <c r="K1148" t="str">
        <f t="shared" si="104"/>
        <v>Good</v>
      </c>
      <c r="L1148" s="10">
        <v>434210</v>
      </c>
      <c r="M1148" s="10">
        <v>8000000</v>
      </c>
      <c r="N1148" s="10">
        <v>84661434</v>
      </c>
      <c r="O1148" s="6">
        <f t="shared" si="105"/>
        <v>76661434</v>
      </c>
      <c r="P1148" s="10" t="str" cm="1">
        <f t="array" ref="P1148">_xlfn.IFS(O1148&lt;=0,"Flop",O1148&lt;10000000,"Hit",O1148&lt;=100000000,"Superhit",O1148&gt;100000000,"Blockbuster")</f>
        <v>Superhit</v>
      </c>
      <c r="Q1148" t="s">
        <v>3866</v>
      </c>
      <c r="R1148">
        <v>1</v>
      </c>
      <c r="S1148" t="str">
        <f t="shared" si="106"/>
        <v xml:space="preserve">November </v>
      </c>
      <c r="T1148" s="12" t="str">
        <f t="shared" si="107"/>
        <v xml:space="preserve"> 2002</v>
      </c>
      <c r="U1148" s="8" t="str" cm="1">
        <f t="array" ref="U1148">_xlfn.IFS(Q1148&lt;1970,"Old is Gold",Q1148&lt;=1980,"80's Movies",Q1148&lt;=2000,"90's Movies",Q1148&lt;=2020,"Mid Rang",Q1148&gt;2020,"Latest")</f>
        <v>Latest</v>
      </c>
      <c r="V1148" t="s">
        <v>1826</v>
      </c>
    </row>
    <row r="1149" spans="1:22" x14ac:dyDescent="0.3">
      <c r="A1149" t="s">
        <v>3867</v>
      </c>
      <c r="B1149" t="s">
        <v>3868</v>
      </c>
      <c r="C1149" t="s">
        <v>3868</v>
      </c>
      <c r="D1149" s="6">
        <v>124</v>
      </c>
      <c r="E1149" s="6" t="str">
        <f t="shared" si="102"/>
        <v>Long</v>
      </c>
      <c r="F1149" s="4">
        <f t="shared" si="103"/>
        <v>2.0666666666666669</v>
      </c>
      <c r="G1149" s="8" t="s">
        <v>10891</v>
      </c>
      <c r="H1149" t="s">
        <v>190</v>
      </c>
      <c r="I1149" t="s">
        <v>5170</v>
      </c>
      <c r="J1149">
        <v>7.2</v>
      </c>
      <c r="K1149" t="str">
        <f t="shared" si="104"/>
        <v>Good</v>
      </c>
      <c r="L1149" s="10">
        <v>286081</v>
      </c>
      <c r="M1149" s="10">
        <v>78000000</v>
      </c>
      <c r="N1149" s="10">
        <v>209196298</v>
      </c>
      <c r="O1149" s="6">
        <f t="shared" si="105"/>
        <v>131196298</v>
      </c>
      <c r="P1149" s="10" t="str" cm="1">
        <f t="array" ref="P1149">_xlfn.IFS(O1149&lt;=0,"Flop",O1149&lt;10000000,"Hit",O1149&lt;=100000000,"Superhit",O1149&gt;100000000,"Blockbuster")</f>
        <v>Blockbuster</v>
      </c>
      <c r="Q1149" t="s">
        <v>3869</v>
      </c>
      <c r="R1149">
        <v>30</v>
      </c>
      <c r="S1149" t="str">
        <f t="shared" si="106"/>
        <v xml:space="preserve">September </v>
      </c>
      <c r="T1149" s="12" t="str">
        <f t="shared" si="107"/>
        <v xml:space="preserve"> 2002</v>
      </c>
      <c r="U1149" s="8" t="str" cm="1">
        <f t="array" ref="U1149">_xlfn.IFS(Q1149&lt;1970,"Old is Gold",Q1149&lt;=1980,"80's Movies",Q1149&lt;=2000,"90's Movies",Q1149&lt;=2020,"Mid Rang",Q1149&gt;2020,"Latest")</f>
        <v>Latest</v>
      </c>
      <c r="V1149" t="s">
        <v>2640</v>
      </c>
    </row>
    <row r="1150" spans="1:22" x14ac:dyDescent="0.3">
      <c r="A1150" t="s">
        <v>3870</v>
      </c>
      <c r="B1150" t="s">
        <v>3871</v>
      </c>
      <c r="C1150" t="s">
        <v>3871</v>
      </c>
      <c r="D1150" s="6">
        <v>96</v>
      </c>
      <c r="E1150" s="6" t="str">
        <f t="shared" si="102"/>
        <v>Medium</v>
      </c>
      <c r="F1150" s="4">
        <f t="shared" si="103"/>
        <v>1.6</v>
      </c>
      <c r="G1150" s="8" t="s">
        <v>172</v>
      </c>
      <c r="H1150" t="s">
        <v>10891</v>
      </c>
      <c r="I1150" t="s">
        <v>10899</v>
      </c>
      <c r="J1150">
        <v>5.9</v>
      </c>
      <c r="K1150" t="str">
        <f t="shared" si="104"/>
        <v>Poor</v>
      </c>
      <c r="L1150" s="10">
        <v>88603</v>
      </c>
      <c r="M1150" s="10">
        <v>60000000</v>
      </c>
      <c r="N1150" s="10">
        <v>55003135</v>
      </c>
      <c r="O1150" s="6">
        <f t="shared" si="105"/>
        <v>-4996865</v>
      </c>
      <c r="P1150" s="10" t="str" cm="1">
        <f t="array" ref="P1150">_xlfn.IFS(O1150&lt;=0,"Flop",O1150&lt;10000000,"Hit",O1150&lt;=100000000,"Superhit",O1150&gt;100000000,"Blockbuster")</f>
        <v>Flop</v>
      </c>
      <c r="Q1150" t="s">
        <v>3438</v>
      </c>
      <c r="R1150">
        <v>6</v>
      </c>
      <c r="S1150" t="str">
        <f t="shared" si="106"/>
        <v xml:space="preserve">December </v>
      </c>
      <c r="T1150" s="12" t="str">
        <f t="shared" si="107"/>
        <v xml:space="preserve"> 2002</v>
      </c>
      <c r="U1150" s="8" t="str" cm="1">
        <f t="array" ref="U1150">_xlfn.IFS(Q1150&lt;1970,"Old is Gold",Q1150&lt;=1980,"80's Movies",Q1150&lt;=2000,"90's Movies",Q1150&lt;=2020,"Mid Rang",Q1150&gt;2020,"Latest")</f>
        <v>Latest</v>
      </c>
      <c r="V1150" t="s">
        <v>367</v>
      </c>
    </row>
    <row r="1151" spans="1:22" x14ac:dyDescent="0.3">
      <c r="A1151" t="s">
        <v>3872</v>
      </c>
      <c r="B1151" t="s">
        <v>3873</v>
      </c>
      <c r="C1151" t="s">
        <v>3873</v>
      </c>
      <c r="D1151" s="6">
        <v>113</v>
      </c>
      <c r="E1151" s="6" t="str">
        <f t="shared" si="102"/>
        <v>Medium</v>
      </c>
      <c r="F1151" s="4">
        <f t="shared" si="103"/>
        <v>1.8833333333333333</v>
      </c>
      <c r="G1151" s="8" t="s">
        <v>190</v>
      </c>
      <c r="H1151" t="s">
        <v>10890</v>
      </c>
      <c r="I1151" t="s">
        <v>5170</v>
      </c>
      <c r="J1151">
        <v>7.6</v>
      </c>
      <c r="K1151" t="str">
        <f t="shared" si="104"/>
        <v>Good</v>
      </c>
      <c r="L1151" s="10">
        <v>511848</v>
      </c>
      <c r="M1151" s="10">
        <v>13000000</v>
      </c>
      <c r="N1151" s="10">
        <v>96822421</v>
      </c>
      <c r="O1151" s="6">
        <f t="shared" si="105"/>
        <v>83822421</v>
      </c>
      <c r="P1151" s="10" t="str" cm="1">
        <f t="array" ref="P1151">_xlfn.IFS(O1151&lt;=0,"Flop",O1151&lt;10000000,"Hit",O1151&lt;=100000000,"Superhit",O1151&gt;100000000,"Blockbuster")</f>
        <v>Superhit</v>
      </c>
      <c r="Q1151" t="s">
        <v>3874</v>
      </c>
      <c r="R1151">
        <v>17</v>
      </c>
      <c r="S1151" t="str">
        <f t="shared" si="106"/>
        <v xml:space="preserve">January </v>
      </c>
      <c r="T1151" s="12" t="str">
        <f t="shared" si="107"/>
        <v xml:space="preserve"> 2004</v>
      </c>
      <c r="U1151" s="8" t="str" cm="1">
        <f t="array" ref="U1151">_xlfn.IFS(Q1151&lt;1970,"Old is Gold",Q1151&lt;=1980,"80's Movies",Q1151&lt;=2000,"90's Movies",Q1151&lt;=2020,"Mid Rang",Q1151&gt;2020,"Latest")</f>
        <v>Latest</v>
      </c>
      <c r="V1151" t="s">
        <v>3875</v>
      </c>
    </row>
    <row r="1152" spans="1:22" x14ac:dyDescent="0.3">
      <c r="A1152" t="s">
        <v>3876</v>
      </c>
      <c r="B1152" t="s">
        <v>3877</v>
      </c>
      <c r="C1152" t="s">
        <v>3877</v>
      </c>
      <c r="D1152" s="6">
        <v>130</v>
      </c>
      <c r="E1152" s="6" t="str">
        <f t="shared" si="102"/>
        <v>Long</v>
      </c>
      <c r="F1152" s="4">
        <f t="shared" si="103"/>
        <v>2.1666666666666665</v>
      </c>
      <c r="G1152" s="8" t="s">
        <v>10891</v>
      </c>
      <c r="H1152" t="s">
        <v>190</v>
      </c>
      <c r="I1152" t="s">
        <v>10895</v>
      </c>
      <c r="J1152">
        <v>7.5</v>
      </c>
      <c r="K1152" t="str">
        <f t="shared" si="104"/>
        <v>Good</v>
      </c>
      <c r="L1152" s="10">
        <v>124504</v>
      </c>
      <c r="M1152" s="10">
        <v>38000000</v>
      </c>
      <c r="N1152" s="10">
        <v>38955598</v>
      </c>
      <c r="O1152" s="6">
        <f t="shared" si="105"/>
        <v>955598</v>
      </c>
      <c r="P1152" s="10" t="str" cm="1">
        <f t="array" ref="P1152">_xlfn.IFS(O1152&lt;=0,"Flop",O1152&lt;10000000,"Hit",O1152&lt;=100000000,"Superhit",O1152&gt;100000000,"Blockbuster")</f>
        <v>Hit</v>
      </c>
      <c r="Q1152" t="s">
        <v>3878</v>
      </c>
      <c r="R1152">
        <v>7</v>
      </c>
      <c r="S1152" t="str">
        <f t="shared" si="106"/>
        <v xml:space="preserve">February </v>
      </c>
      <c r="T1152" s="12" t="str">
        <f t="shared" si="107"/>
        <v xml:space="preserve"> 2003</v>
      </c>
      <c r="U1152" s="8" t="str" cm="1">
        <f t="array" ref="U1152">_xlfn.IFS(Q1152&lt;1970,"Old is Gold",Q1152&lt;=1980,"80's Movies",Q1152&lt;=2000,"90's Movies",Q1152&lt;=2020,"Mid Rang",Q1152&gt;2020,"Latest")</f>
        <v>Latest</v>
      </c>
      <c r="V1152" t="s">
        <v>301</v>
      </c>
    </row>
    <row r="1153" spans="1:22" x14ac:dyDescent="0.3">
      <c r="A1153" t="s">
        <v>3879</v>
      </c>
      <c r="B1153" t="s">
        <v>3880</v>
      </c>
      <c r="C1153" t="s">
        <v>3880</v>
      </c>
      <c r="D1153" s="6">
        <v>115</v>
      </c>
      <c r="E1153" s="6" t="str">
        <f t="shared" si="102"/>
        <v>Medium</v>
      </c>
      <c r="F1153" s="4">
        <f t="shared" si="103"/>
        <v>1.9166666666666667</v>
      </c>
      <c r="G1153" s="8" t="s">
        <v>172</v>
      </c>
      <c r="H1153" t="s">
        <v>10886</v>
      </c>
      <c r="I1153" t="s">
        <v>10899</v>
      </c>
      <c r="J1153">
        <v>6.3</v>
      </c>
      <c r="K1153" t="str">
        <f t="shared" si="104"/>
        <v>Average</v>
      </c>
      <c r="L1153" s="10">
        <v>281996</v>
      </c>
      <c r="M1153" s="10">
        <v>80000000</v>
      </c>
      <c r="N1153" s="10">
        <v>522657936</v>
      </c>
      <c r="O1153" s="6">
        <f t="shared" si="105"/>
        <v>442657936</v>
      </c>
      <c r="P1153" s="10" t="str" cm="1">
        <f t="array" ref="P1153">_xlfn.IFS(O1153&lt;=0,"Flop",O1153&lt;10000000,"Hit",O1153&lt;=100000000,"Superhit",O1153&gt;100000000,"Blockbuster")</f>
        <v>Blockbuster</v>
      </c>
      <c r="Q1153" t="s">
        <v>3881</v>
      </c>
      <c r="R1153">
        <v>16</v>
      </c>
      <c r="S1153" t="str">
        <f t="shared" si="106"/>
        <v xml:space="preserve">December </v>
      </c>
      <c r="T1153" s="12" t="str">
        <f t="shared" si="107"/>
        <v xml:space="preserve"> 2004</v>
      </c>
      <c r="U1153" s="8" t="str" cm="1">
        <f t="array" ref="U1153">_xlfn.IFS(Q1153&lt;1970,"Old is Gold",Q1153&lt;=1980,"80's Movies",Q1153&lt;=2000,"90's Movies",Q1153&lt;=2020,"Mid Rang",Q1153&gt;2020,"Latest")</f>
        <v>Latest</v>
      </c>
      <c r="V1153" t="s">
        <v>2254</v>
      </c>
    </row>
    <row r="1154" spans="1:22" x14ac:dyDescent="0.3">
      <c r="A1154" t="s">
        <v>3882</v>
      </c>
      <c r="B1154" t="s">
        <v>3883</v>
      </c>
      <c r="C1154" t="s">
        <v>3883</v>
      </c>
      <c r="D1154" s="6">
        <v>98</v>
      </c>
      <c r="E1154" s="6" t="str">
        <f t="shared" ref="E1154:E1217" si="108">IF(D1154&lt;90,"Short",IF(D1154&lt;=120,"Medium","Long"))</f>
        <v>Medium</v>
      </c>
      <c r="F1154" s="4">
        <f t="shared" ref="F1154:F1217" si="109">D1154/60</f>
        <v>1.6333333333333333</v>
      </c>
      <c r="G1154" s="8" t="s">
        <v>7406</v>
      </c>
      <c r="H1154" t="s">
        <v>172</v>
      </c>
      <c r="I1154" t="s">
        <v>10890</v>
      </c>
      <c r="J1154">
        <v>5.4</v>
      </c>
      <c r="K1154" t="str">
        <f t="shared" ref="K1154:K1217" si="110">IF(J1154&gt;=8,"Excellent",IF(J1154&gt;=7,"Good",IF(J1154&gt;=6,"Average","Poor")))</f>
        <v>Poor</v>
      </c>
      <c r="L1154" s="10">
        <v>87408</v>
      </c>
      <c r="M1154" s="10">
        <v>60000000</v>
      </c>
      <c r="N1154" s="10">
        <v>104391623</v>
      </c>
      <c r="O1154" s="6">
        <f t="shared" ref="O1154:O1217" si="111">N1154-M1154</f>
        <v>44391623</v>
      </c>
      <c r="P1154" s="10" t="str" cm="1">
        <f t="array" ref="P1154">_xlfn.IFS(O1154&lt;=0,"Flop",O1154&lt;10000000,"Hit",O1154&lt;=100000000,"Superhit",O1154&gt;100000000,"Blockbuster")</f>
        <v>Superhit</v>
      </c>
      <c r="Q1154" t="s">
        <v>3884</v>
      </c>
      <c r="R1154">
        <v>19</v>
      </c>
      <c r="S1154" t="str">
        <f t="shared" ref="S1154:S1217" si="112">LEFT(Q1154,SEARCH(" ",Q1154))</f>
        <v xml:space="preserve">September </v>
      </c>
      <c r="T1154" s="12" t="str">
        <f t="shared" ref="T1154:T1217" si="113">RIGHT(Q1154,5)</f>
        <v xml:space="preserve"> 2002</v>
      </c>
      <c r="U1154" s="8" t="str" cm="1">
        <f t="array" ref="U1154">_xlfn.IFS(Q1154&lt;1970,"Old is Gold",Q1154&lt;=1980,"80's Movies",Q1154&lt;=2000,"90's Movies",Q1154&lt;=2020,"Mid Rang",Q1154&gt;2020,"Latest")</f>
        <v>Latest</v>
      </c>
      <c r="V1154" t="s">
        <v>3885</v>
      </c>
    </row>
    <row r="1155" spans="1:22" x14ac:dyDescent="0.3">
      <c r="A1155" t="s">
        <v>3886</v>
      </c>
      <c r="B1155" t="s">
        <v>3887</v>
      </c>
      <c r="C1155" t="s">
        <v>3887</v>
      </c>
      <c r="D1155" s="6">
        <v>134</v>
      </c>
      <c r="E1155" s="6" t="str">
        <f t="shared" si="108"/>
        <v>Long</v>
      </c>
      <c r="F1155" s="4">
        <f t="shared" si="109"/>
        <v>2.2333333333333334</v>
      </c>
      <c r="G1155" s="8" t="s">
        <v>7406</v>
      </c>
      <c r="H1155" t="s">
        <v>10890</v>
      </c>
      <c r="I1155" t="s">
        <v>5170</v>
      </c>
      <c r="J1155">
        <v>7.4</v>
      </c>
      <c r="K1155" t="str">
        <f t="shared" si="110"/>
        <v>Good</v>
      </c>
      <c r="L1155" s="10">
        <v>567888</v>
      </c>
      <c r="M1155" s="10">
        <v>110000000</v>
      </c>
      <c r="N1155" s="10">
        <v>407711549</v>
      </c>
      <c r="O1155" s="6">
        <f t="shared" si="111"/>
        <v>297711549</v>
      </c>
      <c r="P1155" s="10" t="str" cm="1">
        <f t="array" ref="P1155">_xlfn.IFS(O1155&lt;=0,"Flop",O1155&lt;10000000,"Hit",O1155&lt;=100000000,"Superhit",O1155&gt;100000000,"Blockbuster")</f>
        <v>Blockbuster</v>
      </c>
      <c r="Q1155" t="s">
        <v>3888</v>
      </c>
      <c r="R1155">
        <v>24</v>
      </c>
      <c r="S1155" t="str">
        <f t="shared" si="112"/>
        <v xml:space="preserve">April </v>
      </c>
      <c r="T1155" s="12" t="str">
        <f t="shared" si="113"/>
        <v xml:space="preserve"> 2003</v>
      </c>
      <c r="U1155" s="8" t="str" cm="1">
        <f t="array" ref="U1155">_xlfn.IFS(Q1155&lt;1970,"Old is Gold",Q1155&lt;=1980,"80's Movies",Q1155&lt;=2000,"90's Movies",Q1155&lt;=2020,"Mid Rang",Q1155&gt;2020,"Latest")</f>
        <v>Latest</v>
      </c>
      <c r="V1155" t="s">
        <v>2047</v>
      </c>
    </row>
    <row r="1156" spans="1:22" x14ac:dyDescent="0.3">
      <c r="A1156" t="s">
        <v>3889</v>
      </c>
      <c r="B1156" t="s">
        <v>3890</v>
      </c>
      <c r="C1156" t="s">
        <v>3890</v>
      </c>
      <c r="D1156" s="6">
        <v>115</v>
      </c>
      <c r="E1156" s="6" t="str">
        <f t="shared" si="108"/>
        <v>Medium</v>
      </c>
      <c r="F1156" s="4">
        <f t="shared" si="109"/>
        <v>1.9166666666666667</v>
      </c>
      <c r="G1156" s="8" t="s">
        <v>7406</v>
      </c>
      <c r="H1156" t="s">
        <v>5170</v>
      </c>
      <c r="I1156" t="s">
        <v>10899</v>
      </c>
      <c r="J1156">
        <v>6.6</v>
      </c>
      <c r="K1156" t="str">
        <f t="shared" si="110"/>
        <v>Average</v>
      </c>
      <c r="L1156" s="10">
        <v>140621</v>
      </c>
      <c r="M1156" s="10">
        <v>46000000</v>
      </c>
      <c r="N1156" s="10">
        <v>101191884</v>
      </c>
      <c r="O1156" s="6">
        <f t="shared" si="111"/>
        <v>55191884</v>
      </c>
      <c r="P1156" s="10" t="str" cm="1">
        <f t="array" ref="P1156">_xlfn.IFS(O1156&lt;=0,"Flop",O1156&lt;10000000,"Hit",O1156&lt;=100000000,"Superhit",O1156&gt;100000000,"Blockbuster")</f>
        <v>Superhit</v>
      </c>
      <c r="Q1156" t="s">
        <v>3891</v>
      </c>
      <c r="R1156">
        <v>25</v>
      </c>
      <c r="S1156" t="str">
        <f t="shared" si="112"/>
        <v xml:space="preserve">January </v>
      </c>
      <c r="T1156" s="12" t="str">
        <f t="shared" si="113"/>
        <v xml:space="preserve"> 2003</v>
      </c>
      <c r="U1156" s="8" t="str" cm="1">
        <f t="array" ref="U1156">_xlfn.IFS(Q1156&lt;1970,"Old is Gold",Q1156&lt;=1980,"80's Movies",Q1156&lt;=2000,"90's Movies",Q1156&lt;=2020,"Mid Rang",Q1156&gt;2020,"Latest")</f>
        <v>Latest</v>
      </c>
      <c r="V1156" t="s">
        <v>1018</v>
      </c>
    </row>
    <row r="1157" spans="1:22" x14ac:dyDescent="0.3">
      <c r="A1157" t="s">
        <v>3892</v>
      </c>
      <c r="B1157" t="s">
        <v>3893</v>
      </c>
      <c r="C1157" t="s">
        <v>3893</v>
      </c>
      <c r="D1157" s="6">
        <v>110</v>
      </c>
      <c r="E1157" s="6" t="str">
        <f t="shared" si="108"/>
        <v>Medium</v>
      </c>
      <c r="F1157" s="4">
        <f t="shared" si="109"/>
        <v>1.8333333333333333</v>
      </c>
      <c r="G1157" s="8" t="s">
        <v>172</v>
      </c>
      <c r="H1157" t="s">
        <v>190</v>
      </c>
      <c r="I1157" t="s">
        <v>10886</v>
      </c>
      <c r="J1157">
        <v>6.6</v>
      </c>
      <c r="K1157" t="str">
        <f t="shared" si="110"/>
        <v>Average</v>
      </c>
      <c r="L1157" s="10">
        <v>52858</v>
      </c>
      <c r="M1157" s="10">
        <v>4000000</v>
      </c>
      <c r="N1157" s="10">
        <v>11832822</v>
      </c>
      <c r="O1157" s="6">
        <f t="shared" si="111"/>
        <v>7832822</v>
      </c>
      <c r="P1157" s="10" t="str" cm="1">
        <f t="array" ref="P1157">_xlfn.IFS(O1157&lt;=0,"Flop",O1157&lt;10000000,"Hit",O1157&lt;=100000000,"Superhit",O1157&gt;100000000,"Blockbuster")</f>
        <v>Hit</v>
      </c>
      <c r="Q1157" t="s">
        <v>3894</v>
      </c>
      <c r="R1157">
        <v>11</v>
      </c>
      <c r="S1157" t="str">
        <f t="shared" si="112"/>
        <v xml:space="preserve">October </v>
      </c>
      <c r="T1157" s="12" t="str">
        <f t="shared" si="113"/>
        <v xml:space="preserve"> 2002</v>
      </c>
      <c r="U1157" s="8" t="str" cm="1">
        <f t="array" ref="U1157">_xlfn.IFS(Q1157&lt;1970,"Old is Gold",Q1157&lt;=1980,"80's Movies",Q1157&lt;=2000,"90's Movies",Q1157&lt;=2020,"Mid Rang",Q1157&gt;2020,"Latest")</f>
        <v>Latest</v>
      </c>
      <c r="V1157" t="s">
        <v>3895</v>
      </c>
    </row>
    <row r="1158" spans="1:22" x14ac:dyDescent="0.3">
      <c r="A1158" t="s">
        <v>3896</v>
      </c>
      <c r="B1158" t="s">
        <v>3897</v>
      </c>
      <c r="C1158" t="s">
        <v>3897</v>
      </c>
      <c r="D1158" s="6">
        <v>117</v>
      </c>
      <c r="E1158" s="6" t="str">
        <f t="shared" si="108"/>
        <v>Medium</v>
      </c>
      <c r="F1158" s="4">
        <f t="shared" si="109"/>
        <v>1.95</v>
      </c>
      <c r="G1158" s="8" t="s">
        <v>10891</v>
      </c>
      <c r="H1158" t="s">
        <v>190</v>
      </c>
      <c r="I1158" t="s">
        <v>5170</v>
      </c>
      <c r="J1158">
        <v>7.3</v>
      </c>
      <c r="K1158" t="str">
        <f t="shared" si="110"/>
        <v>Good</v>
      </c>
      <c r="L1158" s="10">
        <v>109102</v>
      </c>
      <c r="M1158" s="10">
        <v>18000000</v>
      </c>
      <c r="N1158" s="10">
        <v>25038466</v>
      </c>
      <c r="O1158" s="6">
        <f t="shared" si="111"/>
        <v>7038466</v>
      </c>
      <c r="P1158" s="10" t="str" cm="1">
        <f t="array" ref="P1158">_xlfn.IFS(O1158&lt;=0,"Flop",O1158&lt;10000000,"Hit",O1158&lt;=100000000,"Superhit",O1158&gt;100000000,"Blockbuster")</f>
        <v>Hit</v>
      </c>
      <c r="Q1158" t="s">
        <v>3898</v>
      </c>
      <c r="R1158">
        <v>7</v>
      </c>
      <c r="S1158" t="str">
        <f t="shared" si="112"/>
        <v xml:space="preserve">September </v>
      </c>
      <c r="T1158" s="12" t="str">
        <f t="shared" si="113"/>
        <v xml:space="preserve"> 2007</v>
      </c>
      <c r="U1158" s="8" t="str" cm="1">
        <f t="array" ref="U1158">_xlfn.IFS(Q1158&lt;1970,"Old is Gold",Q1158&lt;=1980,"80's Movies",Q1158&lt;=2000,"90's Movies",Q1158&lt;=2020,"Mid Rang",Q1158&gt;2020,"Latest")</f>
        <v>Latest</v>
      </c>
      <c r="V1158" t="s">
        <v>127</v>
      </c>
    </row>
    <row r="1159" spans="1:22" x14ac:dyDescent="0.3">
      <c r="A1159" t="s">
        <v>3899</v>
      </c>
      <c r="B1159" t="s">
        <v>1999</v>
      </c>
      <c r="C1159" t="s">
        <v>1999</v>
      </c>
      <c r="D1159" s="6">
        <v>110</v>
      </c>
      <c r="E1159" s="6" t="str">
        <f t="shared" si="108"/>
        <v>Medium</v>
      </c>
      <c r="F1159" s="4">
        <f t="shared" si="109"/>
        <v>1.8333333333333333</v>
      </c>
      <c r="G1159" s="8" t="s">
        <v>7406</v>
      </c>
      <c r="H1159" t="s">
        <v>10887</v>
      </c>
      <c r="I1159" t="s">
        <v>10885</v>
      </c>
      <c r="J1159">
        <v>6</v>
      </c>
      <c r="K1159" t="str">
        <f t="shared" si="110"/>
        <v>Average</v>
      </c>
      <c r="L1159" s="10">
        <v>185852</v>
      </c>
      <c r="M1159" s="10">
        <v>55000000</v>
      </c>
      <c r="N1159" s="10">
        <v>84426031</v>
      </c>
      <c r="O1159" s="6">
        <f t="shared" si="111"/>
        <v>29426031</v>
      </c>
      <c r="P1159" s="10" t="str" cm="1">
        <f t="array" ref="P1159">_xlfn.IFS(O1159&lt;=0,"Flop",O1159&lt;10000000,"Hit",O1159&lt;=100000000,"Superhit",O1159&gt;100000000,"Blockbuster")</f>
        <v>Superhit</v>
      </c>
      <c r="Q1159" s="1">
        <v>44287</v>
      </c>
      <c r="R1159" s="1"/>
      <c r="S1159" t="e">
        <f t="shared" si="112"/>
        <v>#VALUE!</v>
      </c>
      <c r="T1159" s="12" t="str">
        <f t="shared" si="113"/>
        <v>44287</v>
      </c>
      <c r="U1159" s="8" t="str" cm="1">
        <f t="array" ref="U1159">_xlfn.IFS(Q1159&lt;1970,"Old is Gold",Q1159&lt;=1980,"80's Movies",Q1159&lt;=2000,"90's Movies",Q1159&lt;=2020,"Mid Rang",Q1159&gt;2020,"Latest")</f>
        <v>Latest</v>
      </c>
      <c r="V1159" t="s">
        <v>3900</v>
      </c>
    </row>
    <row r="1160" spans="1:22" x14ac:dyDescent="0.3">
      <c r="A1160" t="s">
        <v>3901</v>
      </c>
      <c r="B1160" t="s">
        <v>3902</v>
      </c>
      <c r="C1160" t="s">
        <v>3902</v>
      </c>
      <c r="D1160" s="6">
        <v>143</v>
      </c>
      <c r="E1160" s="6" t="str">
        <f t="shared" si="108"/>
        <v>Long</v>
      </c>
      <c r="F1160" s="4">
        <f t="shared" si="109"/>
        <v>2.3833333333333333</v>
      </c>
      <c r="G1160" s="8" t="s">
        <v>190</v>
      </c>
      <c r="H1160" t="s">
        <v>10893</v>
      </c>
      <c r="I1160" t="s">
        <v>10886</v>
      </c>
      <c r="J1160">
        <v>7.2</v>
      </c>
      <c r="K1160" t="str">
        <f t="shared" si="110"/>
        <v>Good</v>
      </c>
      <c r="L1160" s="10">
        <v>128540</v>
      </c>
      <c r="M1160" s="10">
        <v>70000000</v>
      </c>
      <c r="N1160" s="10">
        <v>154674241</v>
      </c>
      <c r="O1160" s="6">
        <f t="shared" si="111"/>
        <v>84674241</v>
      </c>
      <c r="P1160" s="10" t="str" cm="1">
        <f t="array" ref="P1160">_xlfn.IFS(O1160&lt;=0,"Flop",O1160&lt;10000000,"Hit",O1160&lt;=100000000,"Superhit",O1160&gt;100000000,"Blockbuster")</f>
        <v>Superhit</v>
      </c>
      <c r="Q1160" t="s">
        <v>3903</v>
      </c>
      <c r="R1160">
        <v>9</v>
      </c>
      <c r="S1160" t="str">
        <f t="shared" si="112"/>
        <v xml:space="preserve">December </v>
      </c>
      <c r="T1160" s="12" t="str">
        <f t="shared" si="113"/>
        <v xml:space="preserve"> 2004</v>
      </c>
      <c r="U1160" s="8" t="str" cm="1">
        <f t="array" ref="U1160">_xlfn.IFS(Q1160&lt;1970,"Old is Gold",Q1160&lt;=1980,"80's Movies",Q1160&lt;=2000,"90's Movies",Q1160&lt;=2020,"Mid Rang",Q1160&gt;2020,"Latest")</f>
        <v>Latest</v>
      </c>
      <c r="V1160" t="s">
        <v>944</v>
      </c>
    </row>
    <row r="1161" spans="1:22" x14ac:dyDescent="0.3">
      <c r="A1161" t="s">
        <v>3904</v>
      </c>
      <c r="B1161" t="s">
        <v>3905</v>
      </c>
      <c r="C1161" t="s">
        <v>3905</v>
      </c>
      <c r="D1161" s="6">
        <v>91</v>
      </c>
      <c r="E1161" s="6" t="str">
        <f t="shared" si="108"/>
        <v>Medium</v>
      </c>
      <c r="F1161" s="4">
        <f t="shared" si="109"/>
        <v>1.5166666666666666</v>
      </c>
      <c r="G1161" s="8" t="s">
        <v>7406</v>
      </c>
      <c r="H1161" t="s">
        <v>172</v>
      </c>
      <c r="I1161" t="s">
        <v>10891</v>
      </c>
      <c r="J1161">
        <v>6.2</v>
      </c>
      <c r="K1161" t="str">
        <f t="shared" si="110"/>
        <v>Average</v>
      </c>
      <c r="L1161" s="10">
        <v>179542</v>
      </c>
      <c r="M1161" s="10">
        <v>140000000</v>
      </c>
      <c r="N1161" s="10">
        <v>258097122</v>
      </c>
      <c r="O1161" s="6">
        <f t="shared" si="111"/>
        <v>118097122</v>
      </c>
      <c r="P1161" s="10" t="str" cm="1">
        <f t="array" ref="P1161">_xlfn.IFS(O1161&lt;=0,"Flop",O1161&lt;10000000,"Hit",O1161&lt;=100000000,"Superhit",O1161&gt;100000000,"Blockbuster")</f>
        <v>Blockbuster</v>
      </c>
      <c r="Q1161" t="s">
        <v>3906</v>
      </c>
      <c r="R1161">
        <v>30</v>
      </c>
      <c r="S1161" t="str">
        <f t="shared" si="112"/>
        <v xml:space="preserve">July </v>
      </c>
      <c r="T1161" s="12" t="str">
        <f t="shared" si="113"/>
        <v xml:space="preserve"> 2007</v>
      </c>
      <c r="U1161" s="8" t="str" cm="1">
        <f t="array" ref="U1161">_xlfn.IFS(Q1161&lt;1970,"Old is Gold",Q1161&lt;=1980,"80's Movies",Q1161&lt;=2000,"90's Movies",Q1161&lt;=2020,"Mid Rang",Q1161&gt;2020,"Latest")</f>
        <v>Latest</v>
      </c>
      <c r="V1161" t="s">
        <v>2640</v>
      </c>
    </row>
    <row r="1162" spans="1:22" x14ac:dyDescent="0.3">
      <c r="A1162" t="s">
        <v>3907</v>
      </c>
      <c r="B1162" t="s">
        <v>3908</v>
      </c>
      <c r="C1162" t="s">
        <v>3908</v>
      </c>
      <c r="D1162" s="6">
        <v>92</v>
      </c>
      <c r="E1162" s="6" t="str">
        <f t="shared" si="108"/>
        <v>Medium</v>
      </c>
      <c r="F1162" s="4">
        <f t="shared" si="109"/>
        <v>1.5333333333333334</v>
      </c>
      <c r="G1162" s="8" t="s">
        <v>7406</v>
      </c>
      <c r="H1162" t="s">
        <v>10891</v>
      </c>
      <c r="I1162" t="s">
        <v>5170</v>
      </c>
      <c r="J1162">
        <v>6.8</v>
      </c>
      <c r="K1162" t="str">
        <f t="shared" si="110"/>
        <v>Average</v>
      </c>
      <c r="L1162" s="10">
        <v>316082</v>
      </c>
      <c r="M1162" s="10">
        <v>21000000</v>
      </c>
      <c r="N1162" s="10">
        <v>43928932</v>
      </c>
      <c r="O1162" s="6">
        <f t="shared" si="111"/>
        <v>22928932</v>
      </c>
      <c r="P1162" s="10" t="str" cm="1">
        <f t="array" ref="P1162">_xlfn.IFS(O1162&lt;=0,"Flop",O1162&lt;10000000,"Hit",O1162&lt;=100000000,"Superhit",O1162&gt;100000000,"Blockbuster")</f>
        <v>Superhit</v>
      </c>
      <c r="Q1162" t="s">
        <v>3909</v>
      </c>
      <c r="R1162">
        <v>2</v>
      </c>
      <c r="S1162" t="str">
        <f t="shared" si="112"/>
        <v xml:space="preserve">October </v>
      </c>
      <c r="T1162" s="12" t="str">
        <f t="shared" si="113"/>
        <v xml:space="preserve"> 2002</v>
      </c>
      <c r="U1162" s="8" t="str" cm="1">
        <f t="array" ref="U1162">_xlfn.IFS(Q1162&lt;1970,"Old is Gold",Q1162&lt;=1980,"80's Movies",Q1162&lt;=2000,"90's Movies",Q1162&lt;=2020,"Mid Rang",Q1162&gt;2020,"Latest")</f>
        <v>Latest</v>
      </c>
      <c r="V1162" t="s">
        <v>3910</v>
      </c>
    </row>
    <row r="1163" spans="1:22" x14ac:dyDescent="0.3">
      <c r="A1163" t="s">
        <v>3911</v>
      </c>
      <c r="B1163" t="s">
        <v>3912</v>
      </c>
      <c r="C1163" t="s">
        <v>3912</v>
      </c>
      <c r="D1163" s="6">
        <v>135</v>
      </c>
      <c r="E1163" s="6" t="str">
        <f t="shared" si="108"/>
        <v>Long</v>
      </c>
      <c r="F1163" s="4">
        <f t="shared" si="109"/>
        <v>2.25</v>
      </c>
      <c r="G1163" s="8" t="s">
        <v>190</v>
      </c>
      <c r="H1163" t="s">
        <v>10893</v>
      </c>
      <c r="I1163" t="s">
        <v>10886</v>
      </c>
      <c r="J1163">
        <v>6.8</v>
      </c>
      <c r="K1163" t="str">
        <f t="shared" si="110"/>
        <v>Average</v>
      </c>
      <c r="L1163" s="10">
        <v>55315</v>
      </c>
      <c r="M1163" s="10">
        <v>40000000</v>
      </c>
      <c r="N1163" s="10">
        <v>31670620</v>
      </c>
      <c r="O1163" s="6">
        <f t="shared" si="111"/>
        <v>-8329380</v>
      </c>
      <c r="P1163" s="10" t="str" cm="1">
        <f t="array" ref="P1163">_xlfn.IFS(O1163&lt;=0,"Flop",O1163&lt;10000000,"Hit",O1163&lt;=100000000,"Superhit",O1163&gt;100000000,"Blockbuster")</f>
        <v>Flop</v>
      </c>
      <c r="Q1163" t="s">
        <v>3913</v>
      </c>
      <c r="R1163">
        <v>23</v>
      </c>
      <c r="S1163" t="str">
        <f t="shared" si="112"/>
        <v xml:space="preserve">November </v>
      </c>
      <c r="T1163" s="12" t="str">
        <f t="shared" si="113"/>
        <v xml:space="preserve"> 2005</v>
      </c>
      <c r="U1163" s="8" t="str" cm="1">
        <f t="array" ref="U1163">_xlfn.IFS(Q1163&lt;1970,"Old is Gold",Q1163&lt;=1980,"80's Movies",Q1163&lt;=2000,"90's Movies",Q1163&lt;=2020,"Mid Rang",Q1163&gt;2020,"Latest")</f>
        <v>Latest</v>
      </c>
      <c r="V1163" t="s">
        <v>1291</v>
      </c>
    </row>
    <row r="1164" spans="1:22" x14ac:dyDescent="0.3">
      <c r="A1164" t="s">
        <v>3914</v>
      </c>
      <c r="B1164" t="s">
        <v>3915</v>
      </c>
      <c r="C1164" t="s">
        <v>3915</v>
      </c>
      <c r="D1164" s="6">
        <v>94</v>
      </c>
      <c r="E1164" s="6" t="str">
        <f t="shared" si="108"/>
        <v>Medium</v>
      </c>
      <c r="F1164" s="4">
        <f t="shared" si="109"/>
        <v>1.5666666666666667</v>
      </c>
      <c r="G1164" s="8" t="s">
        <v>7406</v>
      </c>
      <c r="H1164" t="s">
        <v>10887</v>
      </c>
      <c r="I1164" t="s">
        <v>172</v>
      </c>
      <c r="J1164">
        <v>6.2</v>
      </c>
      <c r="K1164" t="str">
        <f t="shared" si="110"/>
        <v>Average</v>
      </c>
      <c r="L1164" s="10">
        <v>219390</v>
      </c>
      <c r="M1164" s="10">
        <v>63000000</v>
      </c>
      <c r="N1164" s="10">
        <v>296938801</v>
      </c>
      <c r="O1164" s="6">
        <f t="shared" si="111"/>
        <v>233938801</v>
      </c>
      <c r="P1164" s="10" t="str" cm="1">
        <f t="array" ref="P1164">_xlfn.IFS(O1164&lt;=0,"Flop",O1164&lt;10000000,"Hit",O1164&lt;=100000000,"Superhit",O1164&gt;100000000,"Blockbuster")</f>
        <v>Blockbuster</v>
      </c>
      <c r="Q1164" t="s">
        <v>3916</v>
      </c>
      <c r="R1164">
        <v>22</v>
      </c>
      <c r="S1164" t="str">
        <f t="shared" si="112"/>
        <v xml:space="preserve">July </v>
      </c>
      <c r="T1164" s="12" t="str">
        <f t="shared" si="113"/>
        <v xml:space="preserve"> 2002</v>
      </c>
      <c r="U1164" s="8" t="str" cm="1">
        <f t="array" ref="U1164">_xlfn.IFS(Q1164&lt;1970,"Old is Gold",Q1164&lt;=1980,"80's Movies",Q1164&lt;=2000,"90's Movies",Q1164&lt;=2020,"Mid Rang",Q1164&gt;2020,"Latest")</f>
        <v>Latest</v>
      </c>
      <c r="V1164" t="s">
        <v>2254</v>
      </c>
    </row>
    <row r="1165" spans="1:22" x14ac:dyDescent="0.3">
      <c r="A1165" t="s">
        <v>3917</v>
      </c>
      <c r="B1165" t="s">
        <v>3918</v>
      </c>
      <c r="C1165" t="s">
        <v>3918</v>
      </c>
      <c r="D1165" s="6">
        <v>161</v>
      </c>
      <c r="E1165" s="6" t="str">
        <f t="shared" si="108"/>
        <v>Long</v>
      </c>
      <c r="F1165" s="4">
        <f t="shared" si="109"/>
        <v>2.6833333333333331</v>
      </c>
      <c r="G1165" s="8" t="s">
        <v>10887</v>
      </c>
      <c r="H1165" t="s">
        <v>10892</v>
      </c>
      <c r="I1165" t="s">
        <v>10885</v>
      </c>
      <c r="J1165">
        <v>7.4</v>
      </c>
      <c r="K1165" t="str">
        <f t="shared" si="110"/>
        <v>Good</v>
      </c>
      <c r="L1165" s="10">
        <v>672770</v>
      </c>
      <c r="M1165" s="10">
        <v>100000000</v>
      </c>
      <c r="N1165" s="10">
        <v>926201000</v>
      </c>
      <c r="O1165" s="6">
        <f t="shared" si="111"/>
        <v>826201000</v>
      </c>
      <c r="P1165" s="10" t="str" cm="1">
        <f t="array" ref="P1165">_xlfn.IFS(O1165&lt;=0,"Flop",O1165&lt;10000000,"Hit",O1165&lt;=100000000,"Superhit",O1165&gt;100000000,"Blockbuster")</f>
        <v>Blockbuster</v>
      </c>
      <c r="Q1165" t="s">
        <v>3919</v>
      </c>
      <c r="R1165">
        <v>3</v>
      </c>
      <c r="S1165" t="str">
        <f t="shared" si="112"/>
        <v xml:space="preserve">November </v>
      </c>
      <c r="T1165" s="12" t="str">
        <f t="shared" si="113"/>
        <v xml:space="preserve"> 2002</v>
      </c>
      <c r="U1165" s="8" t="str" cm="1">
        <f t="array" ref="U1165">_xlfn.IFS(Q1165&lt;1970,"Old is Gold",Q1165&lt;=1980,"80's Movies",Q1165&lt;=2000,"90's Movies",Q1165&lt;=2020,"Mid Rang",Q1165&gt;2020,"Latest")</f>
        <v>Latest</v>
      </c>
      <c r="V1165" t="s">
        <v>1291</v>
      </c>
    </row>
    <row r="1166" spans="1:22" x14ac:dyDescent="0.3">
      <c r="A1166" t="s">
        <v>3920</v>
      </c>
      <c r="B1166" t="s">
        <v>3921</v>
      </c>
      <c r="C1166" t="s">
        <v>3921</v>
      </c>
      <c r="D1166" s="6">
        <v>84</v>
      </c>
      <c r="E1166" s="6" t="str">
        <f t="shared" si="108"/>
        <v>Short</v>
      </c>
      <c r="F1166" s="4">
        <f t="shared" si="109"/>
        <v>1.4</v>
      </c>
      <c r="G1166" s="8" t="s">
        <v>105</v>
      </c>
      <c r="H1166" t="s">
        <v>5170</v>
      </c>
      <c r="I1166" t="s">
        <v>10899</v>
      </c>
      <c r="J1166">
        <v>6.1</v>
      </c>
      <c r="K1166" t="str">
        <f t="shared" si="110"/>
        <v>Average</v>
      </c>
      <c r="L1166" s="10">
        <v>128664</v>
      </c>
      <c r="M1166" s="10">
        <v>12600000</v>
      </c>
      <c r="N1166" s="10">
        <v>28650575</v>
      </c>
      <c r="O1166" s="6">
        <f t="shared" si="111"/>
        <v>16050575</v>
      </c>
      <c r="P1166" s="10" t="str" cm="1">
        <f t="array" ref="P1166">_xlfn.IFS(O1166&lt;=0,"Flop",O1166&lt;10000000,"Hit",O1166&lt;=100000000,"Superhit",O1166&gt;100000000,"Blockbuster")</f>
        <v>Superhit</v>
      </c>
      <c r="Q1166" t="s">
        <v>3922</v>
      </c>
      <c r="R1166">
        <v>30</v>
      </c>
      <c r="S1166" t="str">
        <f t="shared" si="112"/>
        <v xml:space="preserve">May </v>
      </c>
      <c r="T1166" s="12" t="str">
        <f t="shared" si="113"/>
        <v xml:space="preserve"> 2003</v>
      </c>
      <c r="U1166" s="8" t="str" cm="1">
        <f t="array" ref="U1166">_xlfn.IFS(Q1166&lt;1970,"Old is Gold",Q1166&lt;=1980,"80's Movies",Q1166&lt;=2000,"90's Movies",Q1166&lt;=2020,"Mid Rang",Q1166&gt;2020,"Latest")</f>
        <v>Latest</v>
      </c>
      <c r="V1166" t="s">
        <v>3923</v>
      </c>
    </row>
    <row r="1167" spans="1:22" x14ac:dyDescent="0.3">
      <c r="A1167" t="s">
        <v>3924</v>
      </c>
      <c r="B1167" t="s">
        <v>3925</v>
      </c>
      <c r="C1167" t="s">
        <v>3925</v>
      </c>
      <c r="D1167" s="6">
        <v>124</v>
      </c>
      <c r="E1167" s="6" t="str">
        <f t="shared" si="108"/>
        <v>Long</v>
      </c>
      <c r="F1167" s="4">
        <f t="shared" si="109"/>
        <v>2.0666666666666669</v>
      </c>
      <c r="G1167" s="8" t="s">
        <v>7406</v>
      </c>
      <c r="H1167" t="s">
        <v>10887</v>
      </c>
      <c r="I1167" t="s">
        <v>5170</v>
      </c>
      <c r="J1167">
        <v>5.8</v>
      </c>
      <c r="K1167" t="str">
        <f t="shared" si="110"/>
        <v>Poor</v>
      </c>
      <c r="L1167" s="10">
        <v>184724</v>
      </c>
      <c r="M1167" s="10">
        <v>70000000</v>
      </c>
      <c r="N1167" s="10">
        <v>277448382</v>
      </c>
      <c r="O1167" s="6">
        <f t="shared" si="111"/>
        <v>207448382</v>
      </c>
      <c r="P1167" s="10" t="str" cm="1">
        <f t="array" ref="P1167">_xlfn.IFS(O1167&lt;=0,"Flop",O1167&lt;10000000,"Hit",O1167&lt;=100000000,"Superhit",O1167&gt;100000000,"Blockbuster")</f>
        <v>Blockbuster</v>
      </c>
      <c r="Q1167" t="s">
        <v>3926</v>
      </c>
      <c r="R1167">
        <v>9</v>
      </c>
      <c r="S1167" t="str">
        <f t="shared" si="112"/>
        <v xml:space="preserve">August </v>
      </c>
      <c r="T1167" s="12" t="str">
        <f t="shared" si="113"/>
        <v xml:space="preserve"> 2002</v>
      </c>
      <c r="U1167" s="8" t="str" cm="1">
        <f t="array" ref="U1167">_xlfn.IFS(Q1167&lt;1970,"Old is Gold",Q1167&lt;=1980,"80's Movies",Q1167&lt;=2000,"90's Movies",Q1167&lt;=2020,"Mid Rang",Q1167&gt;2020,"Latest")</f>
        <v>Latest</v>
      </c>
      <c r="V1167" t="s">
        <v>2092</v>
      </c>
    </row>
    <row r="1168" spans="1:22" x14ac:dyDescent="0.3">
      <c r="A1168" t="s">
        <v>3927</v>
      </c>
      <c r="B1168" t="s">
        <v>3928</v>
      </c>
      <c r="C1168" t="s">
        <v>3929</v>
      </c>
      <c r="D1168" s="6">
        <v>129</v>
      </c>
      <c r="E1168" s="6" t="str">
        <f t="shared" si="108"/>
        <v>Long</v>
      </c>
      <c r="F1168" s="4">
        <f t="shared" si="109"/>
        <v>2.15</v>
      </c>
      <c r="G1168" s="8" t="s">
        <v>7406</v>
      </c>
      <c r="H1168" t="s">
        <v>10891</v>
      </c>
      <c r="I1168" t="s">
        <v>190</v>
      </c>
      <c r="J1168">
        <v>7</v>
      </c>
      <c r="K1168" t="str">
        <f t="shared" si="110"/>
        <v>Good</v>
      </c>
      <c r="L1168" s="10">
        <v>59043</v>
      </c>
      <c r="M1168" s="10">
        <v>1400000</v>
      </c>
      <c r="N1168" s="10">
        <v>80631</v>
      </c>
      <c r="O1168" s="6">
        <f t="shared" si="111"/>
        <v>-1319369</v>
      </c>
      <c r="P1168" s="10" t="str" cm="1">
        <f t="array" ref="P1168">_xlfn.IFS(O1168&lt;=0,"Flop",O1168&lt;10000000,"Hit",O1168&lt;=100000000,"Superhit",O1168&gt;100000000,"Blockbuster")</f>
        <v>Flop</v>
      </c>
      <c r="Q1168" t="s">
        <v>3930</v>
      </c>
      <c r="R1168">
        <v>14</v>
      </c>
      <c r="S1168" t="str">
        <f t="shared" si="112"/>
        <v xml:space="preserve">September </v>
      </c>
      <c r="T1168" s="12" t="str">
        <f t="shared" si="113"/>
        <v xml:space="preserve"> 2001</v>
      </c>
      <c r="U1168" s="8" t="str" cm="1">
        <f t="array" ref="U1168">_xlfn.IFS(Q1168&lt;1970,"Old is Gold",Q1168&lt;=1980,"80's Movies",Q1168&lt;=2000,"90's Movies",Q1168&lt;=2020,"Mid Rang",Q1168&gt;2020,"Latest")</f>
        <v>Latest</v>
      </c>
      <c r="V1168" t="s">
        <v>3931</v>
      </c>
    </row>
    <row r="1169" spans="1:22" x14ac:dyDescent="0.3">
      <c r="A1169" t="s">
        <v>3932</v>
      </c>
      <c r="B1169" t="s">
        <v>3933</v>
      </c>
      <c r="C1169" t="s">
        <v>3933</v>
      </c>
      <c r="D1169" s="6">
        <v>119</v>
      </c>
      <c r="E1169" s="6" t="str">
        <f t="shared" si="108"/>
        <v>Medium</v>
      </c>
      <c r="F1169" s="4">
        <f t="shared" si="109"/>
        <v>1.9833333333333334</v>
      </c>
      <c r="G1169" s="8" t="s">
        <v>7406</v>
      </c>
      <c r="H1169" t="s">
        <v>10887</v>
      </c>
      <c r="I1169" t="s">
        <v>10890</v>
      </c>
      <c r="J1169">
        <v>6.6</v>
      </c>
      <c r="K1169" t="str">
        <f t="shared" si="110"/>
        <v>Average</v>
      </c>
      <c r="L1169" s="10">
        <v>238678</v>
      </c>
      <c r="M1169" s="10">
        <v>105000000</v>
      </c>
      <c r="N1169" s="10">
        <v>115900534</v>
      </c>
      <c r="O1169" s="6">
        <f t="shared" si="111"/>
        <v>10900534</v>
      </c>
      <c r="P1169" s="10" t="str" cm="1">
        <f t="array" ref="P1169">_xlfn.IFS(O1169&lt;=0,"Flop",O1169&lt;10000000,"Hit",O1169&lt;=100000000,"Superhit",O1169&gt;100000000,"Blockbuster")</f>
        <v>Superhit</v>
      </c>
      <c r="Q1169" t="s">
        <v>3934</v>
      </c>
      <c r="R1169">
        <v>3</v>
      </c>
      <c r="S1169" t="str">
        <f t="shared" si="112"/>
        <v xml:space="preserve">June </v>
      </c>
      <c r="T1169" s="12" t="str">
        <f t="shared" si="113"/>
        <v xml:space="preserve"> 2004</v>
      </c>
      <c r="U1169" s="8" t="str" cm="1">
        <f t="array" ref="U1169">_xlfn.IFS(Q1169&lt;1970,"Old is Gold",Q1169&lt;=1980,"80's Movies",Q1169&lt;=2000,"90's Movies",Q1169&lt;=2020,"Mid Rang",Q1169&gt;2020,"Latest")</f>
        <v>Latest</v>
      </c>
      <c r="V1169" t="s">
        <v>2829</v>
      </c>
    </row>
    <row r="1170" spans="1:22" x14ac:dyDescent="0.3">
      <c r="A1170" t="s">
        <v>3935</v>
      </c>
      <c r="B1170" t="s">
        <v>3936</v>
      </c>
      <c r="C1170" t="s">
        <v>3936</v>
      </c>
      <c r="D1170" s="6">
        <v>97</v>
      </c>
      <c r="E1170" s="6" t="str">
        <f t="shared" si="108"/>
        <v>Medium</v>
      </c>
      <c r="F1170" s="4">
        <f t="shared" si="109"/>
        <v>1.6166666666666667</v>
      </c>
      <c r="G1170" s="8" t="s">
        <v>7406</v>
      </c>
      <c r="H1170" t="s">
        <v>10887</v>
      </c>
      <c r="I1170" t="s">
        <v>172</v>
      </c>
      <c r="J1170">
        <v>5.4</v>
      </c>
      <c r="K1170" t="str">
        <f t="shared" si="110"/>
        <v>Poor</v>
      </c>
      <c r="L1170" s="10">
        <v>52907</v>
      </c>
      <c r="M1170" s="10">
        <v>70000000</v>
      </c>
      <c r="N1170" s="10">
        <v>51386477</v>
      </c>
      <c r="O1170" s="6">
        <f t="shared" si="111"/>
        <v>-18613523</v>
      </c>
      <c r="P1170" s="10" t="str" cm="1">
        <f t="array" ref="P1170">_xlfn.IFS(O1170&lt;=0,"Flop",O1170&lt;10000000,"Hit",O1170&lt;=100000000,"Superhit",O1170&gt;100000000,"Blockbuster")</f>
        <v>Flop</v>
      </c>
      <c r="Q1170" t="s">
        <v>3937</v>
      </c>
      <c r="R1170">
        <v>23</v>
      </c>
      <c r="S1170" t="str">
        <f t="shared" si="112"/>
        <v xml:space="preserve">October </v>
      </c>
      <c r="T1170" s="12" t="str">
        <f t="shared" si="113"/>
        <v xml:space="preserve"> 2002</v>
      </c>
      <c r="U1170" s="8" t="str" cm="1">
        <f t="array" ref="U1170">_xlfn.IFS(Q1170&lt;1970,"Old is Gold",Q1170&lt;=1980,"80's Movies",Q1170&lt;=2000,"90's Movies",Q1170&lt;=2020,"Mid Rang",Q1170&gt;2020,"Latest")</f>
        <v>Latest</v>
      </c>
      <c r="V1170" t="s">
        <v>2315</v>
      </c>
    </row>
    <row r="1171" spans="1:22" x14ac:dyDescent="0.3">
      <c r="A1171" t="s">
        <v>3938</v>
      </c>
      <c r="B1171" t="s">
        <v>3939</v>
      </c>
      <c r="C1171" t="s">
        <v>3939</v>
      </c>
      <c r="D1171" s="6">
        <v>106</v>
      </c>
      <c r="E1171" s="6" t="str">
        <f t="shared" si="108"/>
        <v>Medium</v>
      </c>
      <c r="F1171" s="4">
        <f t="shared" si="109"/>
        <v>1.7666666666666666</v>
      </c>
      <c r="G1171" s="8" t="s">
        <v>10891</v>
      </c>
      <c r="H1171" t="s">
        <v>105</v>
      </c>
      <c r="I1171" t="s">
        <v>5170</v>
      </c>
      <c r="J1171">
        <v>6.3</v>
      </c>
      <c r="K1171" t="str">
        <f t="shared" si="110"/>
        <v>Average</v>
      </c>
      <c r="L1171" s="10">
        <v>63274</v>
      </c>
      <c r="M1171" s="10">
        <v>27000000</v>
      </c>
      <c r="N1171" s="10">
        <v>21148829</v>
      </c>
      <c r="O1171" s="6">
        <f t="shared" si="111"/>
        <v>-5851171</v>
      </c>
      <c r="P1171" s="10" t="str" cm="1">
        <f t="array" ref="P1171">_xlfn.IFS(O1171&lt;=0,"Flop",O1171&lt;10000000,"Hit",O1171&lt;=100000000,"Superhit",O1171&gt;100000000,"Blockbuster")</f>
        <v>Flop</v>
      </c>
      <c r="Q1171" t="s">
        <v>3770</v>
      </c>
      <c r="R1171">
        <v>19</v>
      </c>
      <c r="S1171" t="str">
        <f t="shared" si="112"/>
        <v xml:space="preserve">March </v>
      </c>
      <c r="T1171" s="12" t="str">
        <f t="shared" si="113"/>
        <v xml:space="preserve"> 2004</v>
      </c>
      <c r="U1171" s="8" t="str" cm="1">
        <f t="array" ref="U1171">_xlfn.IFS(Q1171&lt;1970,"Old is Gold",Q1171&lt;=1980,"80's Movies",Q1171&lt;=2000,"90's Movies",Q1171&lt;=2020,"Mid Rang",Q1171&gt;2020,"Latest")</f>
        <v>Latest</v>
      </c>
      <c r="V1171" t="s">
        <v>1070</v>
      </c>
    </row>
    <row r="1172" spans="1:22" x14ac:dyDescent="0.3">
      <c r="A1172" t="s">
        <v>3940</v>
      </c>
      <c r="B1172" t="s">
        <v>3941</v>
      </c>
      <c r="C1172" t="s">
        <v>3941</v>
      </c>
      <c r="D1172" s="6">
        <v>115</v>
      </c>
      <c r="E1172" s="6" t="str">
        <f t="shared" si="108"/>
        <v>Medium</v>
      </c>
      <c r="F1172" s="4">
        <f t="shared" si="109"/>
        <v>1.9166666666666667</v>
      </c>
      <c r="G1172" s="8" t="s">
        <v>105</v>
      </c>
      <c r="H1172" t="s">
        <v>10895</v>
      </c>
      <c r="I1172" t="s">
        <v>10899</v>
      </c>
      <c r="J1172">
        <v>7.1</v>
      </c>
      <c r="K1172" t="str">
        <f t="shared" si="110"/>
        <v>Good</v>
      </c>
      <c r="L1172" s="10">
        <v>368180</v>
      </c>
      <c r="M1172" s="10">
        <v>48000000</v>
      </c>
      <c r="N1172" s="10">
        <v>249348933</v>
      </c>
      <c r="O1172" s="6">
        <f t="shared" si="111"/>
        <v>201348933</v>
      </c>
      <c r="P1172" s="10" t="str" cm="1">
        <f t="array" ref="P1172">_xlfn.IFS(O1172&lt;=0,"Flop",O1172&lt;10000000,"Hit",O1172&lt;=100000000,"Superhit",O1172&gt;100000000,"Blockbuster")</f>
        <v>Blockbuster</v>
      </c>
      <c r="Q1172" t="s">
        <v>3909</v>
      </c>
      <c r="R1172">
        <v>2</v>
      </c>
      <c r="S1172" t="str">
        <f t="shared" si="112"/>
        <v xml:space="preserve">October </v>
      </c>
      <c r="T1172" s="12" t="str">
        <f t="shared" si="113"/>
        <v xml:space="preserve"> 2002</v>
      </c>
      <c r="U1172" s="8" t="str" cm="1">
        <f t="array" ref="U1172">_xlfn.IFS(Q1172&lt;1970,"Old is Gold",Q1172&lt;=1980,"80's Movies",Q1172&lt;=2000,"90's Movies",Q1172&lt;=2020,"Mid Rang",Q1172&gt;2020,"Latest")</f>
        <v>Latest</v>
      </c>
      <c r="V1172" t="s">
        <v>2422</v>
      </c>
    </row>
    <row r="1173" spans="1:22" x14ac:dyDescent="0.3">
      <c r="A1173" t="s">
        <v>3942</v>
      </c>
      <c r="B1173" t="s">
        <v>3943</v>
      </c>
      <c r="C1173" t="s">
        <v>3943</v>
      </c>
      <c r="D1173" s="6">
        <v>93</v>
      </c>
      <c r="E1173" s="6" t="str">
        <f t="shared" si="108"/>
        <v>Medium</v>
      </c>
      <c r="F1173" s="4">
        <f t="shared" si="109"/>
        <v>1.55</v>
      </c>
      <c r="G1173" s="8" t="s">
        <v>10887</v>
      </c>
      <c r="H1173" t="s">
        <v>10888</v>
      </c>
      <c r="I1173" t="s">
        <v>172</v>
      </c>
      <c r="J1173">
        <v>7.3</v>
      </c>
      <c r="K1173" t="str">
        <f t="shared" si="110"/>
        <v>Good</v>
      </c>
      <c r="L1173" s="10">
        <v>492360</v>
      </c>
      <c r="M1173" s="10">
        <v>150000000</v>
      </c>
      <c r="N1173" s="10">
        <v>928760770</v>
      </c>
      <c r="O1173" s="6">
        <f t="shared" si="111"/>
        <v>778760770</v>
      </c>
      <c r="P1173" s="10" t="str" cm="1">
        <f t="array" ref="P1173">_xlfn.IFS(O1173&lt;=0,"Flop",O1173&lt;10000000,"Hit",O1173&lt;=100000000,"Superhit",O1173&gt;100000000,"Blockbuster")</f>
        <v>Blockbuster</v>
      </c>
      <c r="Q1173" t="s">
        <v>3944</v>
      </c>
      <c r="R1173">
        <v>8</v>
      </c>
      <c r="S1173" t="str">
        <f t="shared" si="112"/>
        <v xml:space="preserve">May </v>
      </c>
      <c r="T1173" s="12" t="str">
        <f t="shared" si="113"/>
        <v xml:space="preserve"> 2004</v>
      </c>
      <c r="U1173" s="8" t="str" cm="1">
        <f t="array" ref="U1173">_xlfn.IFS(Q1173&lt;1970,"Old is Gold",Q1173&lt;=1980,"80's Movies",Q1173&lt;=2000,"90's Movies",Q1173&lt;=2020,"Mid Rang",Q1173&gt;2020,"Latest")</f>
        <v>Latest</v>
      </c>
      <c r="V1173" t="s">
        <v>3945</v>
      </c>
    </row>
    <row r="1174" spans="1:22" x14ac:dyDescent="0.3">
      <c r="A1174" t="s">
        <v>3946</v>
      </c>
      <c r="B1174" t="s">
        <v>3947</v>
      </c>
      <c r="C1174" t="s">
        <v>3947</v>
      </c>
      <c r="D1174" s="6">
        <v>110</v>
      </c>
      <c r="E1174" s="6" t="str">
        <f t="shared" si="108"/>
        <v>Medium</v>
      </c>
      <c r="F1174" s="4">
        <f t="shared" si="109"/>
        <v>1.8333333333333333</v>
      </c>
      <c r="G1174" s="8" t="s">
        <v>190</v>
      </c>
      <c r="H1174" t="s">
        <v>10894</v>
      </c>
      <c r="I1174" t="s">
        <v>10899</v>
      </c>
      <c r="J1174">
        <v>7.2</v>
      </c>
      <c r="K1174" t="str">
        <f t="shared" si="110"/>
        <v>Good</v>
      </c>
      <c r="L1174" s="10">
        <v>311661</v>
      </c>
      <c r="M1174" s="10">
        <v>41000000</v>
      </c>
      <c r="N1174" s="10">
        <v>242875078</v>
      </c>
      <c r="O1174" s="6">
        <f t="shared" si="111"/>
        <v>201875078</v>
      </c>
      <c r="P1174" s="10" t="str" cm="1">
        <f t="array" ref="P1174">_xlfn.IFS(O1174&lt;=0,"Flop",O1174&lt;10000000,"Hit",O1174&lt;=100000000,"Superhit",O1174&gt;100000000,"Blockbuster")</f>
        <v>Blockbuster</v>
      </c>
      <c r="Q1174" t="s">
        <v>3948</v>
      </c>
      <c r="R1174">
        <v>8</v>
      </c>
      <c r="S1174" t="str">
        <f t="shared" si="112"/>
        <v xml:space="preserve">September </v>
      </c>
      <c r="T1174" s="12" t="str">
        <f t="shared" si="113"/>
        <v xml:space="preserve"> 2002</v>
      </c>
      <c r="U1174" s="8" t="str" cm="1">
        <f t="array" ref="U1174">_xlfn.IFS(Q1174&lt;1970,"Old is Gold",Q1174&lt;=1980,"80's Movies",Q1174&lt;=2000,"90's Movies",Q1174&lt;=2020,"Mid Rang",Q1174&gt;2020,"Latest")</f>
        <v>Latest</v>
      </c>
      <c r="V1174" t="s">
        <v>2395</v>
      </c>
    </row>
    <row r="1175" spans="1:22" x14ac:dyDescent="0.3">
      <c r="A1175" t="s">
        <v>3949</v>
      </c>
      <c r="B1175" t="s">
        <v>3950</v>
      </c>
      <c r="C1175" t="s">
        <v>3950</v>
      </c>
      <c r="D1175" s="6">
        <v>135</v>
      </c>
      <c r="E1175" s="6" t="str">
        <f t="shared" si="108"/>
        <v>Long</v>
      </c>
      <c r="F1175" s="4">
        <f t="shared" si="109"/>
        <v>2.25</v>
      </c>
      <c r="G1175" s="8" t="s">
        <v>7406</v>
      </c>
      <c r="H1175" t="s">
        <v>10887</v>
      </c>
      <c r="I1175" t="s">
        <v>10890</v>
      </c>
      <c r="J1175">
        <v>5.5</v>
      </c>
      <c r="K1175" t="str">
        <f t="shared" si="110"/>
        <v>Poor</v>
      </c>
      <c r="L1175" s="10">
        <v>105768</v>
      </c>
      <c r="M1175" s="10">
        <v>60000000</v>
      </c>
      <c r="N1175" s="10">
        <v>73498611</v>
      </c>
      <c r="O1175" s="6">
        <f t="shared" si="111"/>
        <v>13498611</v>
      </c>
      <c r="P1175" s="10" t="str" cm="1">
        <f t="array" ref="P1175">_xlfn.IFS(O1175&lt;=0,"Flop",O1175&lt;10000000,"Hit",O1175&lt;=100000000,"Superhit",O1175&gt;100000000,"Blockbuster")</f>
        <v>Superhit</v>
      </c>
      <c r="Q1175" t="s">
        <v>3951</v>
      </c>
      <c r="R1175">
        <v>25</v>
      </c>
      <c r="S1175" t="str">
        <f t="shared" si="112"/>
        <v xml:space="preserve">March </v>
      </c>
      <c r="T1175" s="12" t="str">
        <f t="shared" si="113"/>
        <v xml:space="preserve"> 2003</v>
      </c>
      <c r="U1175" s="8" t="str" cm="1">
        <f t="array" ref="U1175">_xlfn.IFS(Q1175&lt;1970,"Old is Gold",Q1175&lt;=1980,"80's Movies",Q1175&lt;=2000,"90's Movies",Q1175&lt;=2020,"Mid Rang",Q1175&gt;2020,"Latest")</f>
        <v>Latest</v>
      </c>
      <c r="V1175" t="s">
        <v>1923</v>
      </c>
    </row>
    <row r="1176" spans="1:22" x14ac:dyDescent="0.3">
      <c r="A1176" t="s">
        <v>3952</v>
      </c>
      <c r="B1176" t="s">
        <v>3953</v>
      </c>
      <c r="C1176" t="s">
        <v>3953</v>
      </c>
      <c r="D1176" s="6">
        <v>113</v>
      </c>
      <c r="E1176" s="6" t="str">
        <f t="shared" si="108"/>
        <v>Medium</v>
      </c>
      <c r="F1176" s="4">
        <f t="shared" si="109"/>
        <v>1.8833333333333333</v>
      </c>
      <c r="G1176" s="8" t="s">
        <v>172</v>
      </c>
      <c r="H1176" t="s">
        <v>10891</v>
      </c>
      <c r="I1176" t="s">
        <v>10893</v>
      </c>
      <c r="J1176">
        <v>7.2</v>
      </c>
      <c r="K1176" t="str">
        <f t="shared" si="110"/>
        <v>Good</v>
      </c>
      <c r="L1176" s="10">
        <v>239180</v>
      </c>
      <c r="M1176" s="10">
        <v>45000000</v>
      </c>
      <c r="N1176" s="10">
        <v>306776732</v>
      </c>
      <c r="O1176" s="6">
        <f t="shared" si="111"/>
        <v>261776732</v>
      </c>
      <c r="P1176" s="10" t="str" cm="1">
        <f t="array" ref="P1176">_xlfn.IFS(O1176&lt;=0,"Flop",O1176&lt;10000000,"Hit",O1176&lt;=100000000,"Superhit",O1176&gt;100000000,"Blockbuster")</f>
        <v>Blockbuster</v>
      </c>
      <c r="Q1176" t="s">
        <v>3954</v>
      </c>
      <c r="R1176">
        <v>10</v>
      </c>
      <c r="S1176" t="str">
        <f t="shared" si="112"/>
        <v xml:space="preserve">December </v>
      </c>
      <c r="T1176" s="12" t="str">
        <f t="shared" si="113"/>
        <v xml:space="preserve"> 2002</v>
      </c>
      <c r="U1176" s="8" t="str" cm="1">
        <f t="array" ref="U1176">_xlfn.IFS(Q1176&lt;1970,"Old is Gold",Q1176&lt;=1980,"80's Movies",Q1176&lt;=2000,"90's Movies",Q1176&lt;=2020,"Mid Rang",Q1176&gt;2020,"Latest")</f>
        <v>Latest</v>
      </c>
      <c r="V1176" t="s">
        <v>3955</v>
      </c>
    </row>
    <row r="1177" spans="1:22" x14ac:dyDescent="0.3">
      <c r="A1177" t="s">
        <v>3956</v>
      </c>
      <c r="B1177" t="s">
        <v>3957</v>
      </c>
      <c r="C1177" t="s">
        <v>3957</v>
      </c>
      <c r="D1177" s="6">
        <v>121</v>
      </c>
      <c r="E1177" s="6" t="str">
        <f t="shared" si="108"/>
        <v>Long</v>
      </c>
      <c r="F1177" s="4">
        <f t="shared" si="109"/>
        <v>2.0166666666666666</v>
      </c>
      <c r="G1177" s="8" t="s">
        <v>172</v>
      </c>
      <c r="H1177" t="s">
        <v>10891</v>
      </c>
      <c r="I1177" t="s">
        <v>10886</v>
      </c>
      <c r="J1177">
        <v>2.6</v>
      </c>
      <c r="K1177" t="str">
        <f t="shared" si="110"/>
        <v>Poor</v>
      </c>
      <c r="L1177" s="10">
        <v>50335</v>
      </c>
      <c r="M1177" s="10">
        <v>54000000</v>
      </c>
      <c r="N1177" s="10">
        <v>7266209</v>
      </c>
      <c r="O1177" s="6">
        <f t="shared" si="111"/>
        <v>-46733791</v>
      </c>
      <c r="P1177" s="10" t="str" cm="1">
        <f t="array" ref="P1177">_xlfn.IFS(O1177&lt;=0,"Flop",O1177&lt;10000000,"Hit",O1177&lt;=100000000,"Superhit",O1177&gt;100000000,"Blockbuster")</f>
        <v>Flop</v>
      </c>
      <c r="Q1177" t="s">
        <v>3958</v>
      </c>
      <c r="R1177">
        <v>27</v>
      </c>
      <c r="S1177" t="str">
        <f t="shared" si="112"/>
        <v xml:space="preserve">July </v>
      </c>
      <c r="T1177" s="12" t="str">
        <f t="shared" si="113"/>
        <v xml:space="preserve"> 2003</v>
      </c>
      <c r="U1177" s="8" t="str" cm="1">
        <f t="array" ref="U1177">_xlfn.IFS(Q1177&lt;1970,"Old is Gold",Q1177&lt;=1980,"80's Movies",Q1177&lt;=2000,"90's Movies",Q1177&lt;=2020,"Mid Rang",Q1177&gt;2020,"Latest")</f>
        <v>Latest</v>
      </c>
      <c r="V1177" t="s">
        <v>599</v>
      </c>
    </row>
    <row r="1178" spans="1:22" x14ac:dyDescent="0.3">
      <c r="A1178" t="s">
        <v>3959</v>
      </c>
      <c r="B1178" t="s">
        <v>3960</v>
      </c>
      <c r="C1178" t="s">
        <v>3961</v>
      </c>
      <c r="D1178" s="6">
        <v>120</v>
      </c>
      <c r="E1178" s="6" t="str">
        <f t="shared" si="108"/>
        <v>Medium</v>
      </c>
      <c r="F1178" s="4">
        <f t="shared" si="109"/>
        <v>2</v>
      </c>
      <c r="G1178" s="8" t="s">
        <v>7406</v>
      </c>
      <c r="H1178" t="s">
        <v>10887</v>
      </c>
      <c r="I1178" t="s">
        <v>190</v>
      </c>
      <c r="J1178">
        <v>7.9</v>
      </c>
      <c r="K1178" t="str">
        <f t="shared" si="110"/>
        <v>Good</v>
      </c>
      <c r="L1178" s="10">
        <v>185990</v>
      </c>
      <c r="M1178" s="10">
        <v>31000000</v>
      </c>
      <c r="N1178" s="10">
        <v>177395557</v>
      </c>
      <c r="O1178" s="6">
        <f t="shared" si="111"/>
        <v>146395557</v>
      </c>
      <c r="P1178" s="10" t="str" cm="1">
        <f t="array" ref="P1178">_xlfn.IFS(O1178&lt;=0,"Flop",O1178&lt;10000000,"Hit",O1178&lt;=100000000,"Superhit",O1178&gt;100000000,"Blockbuster")</f>
        <v>Blockbuster</v>
      </c>
      <c r="Q1178" t="s">
        <v>3962</v>
      </c>
      <c r="R1178">
        <v>24</v>
      </c>
      <c r="S1178" t="str">
        <f t="shared" si="112"/>
        <v xml:space="preserve">October </v>
      </c>
      <c r="T1178" s="12" t="str">
        <f t="shared" si="113"/>
        <v xml:space="preserve"> 2002</v>
      </c>
      <c r="U1178" s="8" t="str" cm="1">
        <f t="array" ref="U1178">_xlfn.IFS(Q1178&lt;1970,"Old is Gold",Q1178&lt;=1980,"80's Movies",Q1178&lt;=2000,"90's Movies",Q1178&lt;=2020,"Mid Rang",Q1178&gt;2020,"Latest")</f>
        <v>Latest</v>
      </c>
      <c r="V1178" t="s">
        <v>3963</v>
      </c>
    </row>
    <row r="1179" spans="1:22" x14ac:dyDescent="0.3">
      <c r="A1179" t="s">
        <v>3964</v>
      </c>
      <c r="B1179" t="s">
        <v>3965</v>
      </c>
      <c r="C1179" t="s">
        <v>3965</v>
      </c>
      <c r="D1179" s="6">
        <v>102</v>
      </c>
      <c r="E1179" s="6" t="str">
        <f t="shared" si="108"/>
        <v>Medium</v>
      </c>
      <c r="F1179" s="4">
        <f t="shared" si="109"/>
        <v>1.7</v>
      </c>
      <c r="G1179" s="8" t="s">
        <v>172</v>
      </c>
      <c r="H1179" t="s">
        <v>190</v>
      </c>
      <c r="I1179" t="s">
        <v>10886</v>
      </c>
      <c r="J1179">
        <v>6.2</v>
      </c>
      <c r="K1179" t="str">
        <f t="shared" si="110"/>
        <v>Average</v>
      </c>
      <c r="L1179" s="10">
        <v>68660</v>
      </c>
      <c r="M1179" s="10">
        <v>35000000</v>
      </c>
      <c r="N1179" s="10">
        <v>35492921</v>
      </c>
      <c r="O1179" s="6">
        <f t="shared" si="111"/>
        <v>492921</v>
      </c>
      <c r="P1179" s="10" t="str" cm="1">
        <f t="array" ref="P1179">_xlfn.IFS(O1179&lt;=0,"Flop",O1179&lt;10000000,"Hit",O1179&lt;=100000000,"Superhit",O1179&gt;100000000,"Blockbuster")</f>
        <v>Hit</v>
      </c>
      <c r="Q1179" t="s">
        <v>3966</v>
      </c>
      <c r="R1179">
        <v>9</v>
      </c>
      <c r="S1179" t="str">
        <f t="shared" si="112"/>
        <v xml:space="preserve">March </v>
      </c>
      <c r="T1179" s="12" t="str">
        <f t="shared" si="113"/>
        <v xml:space="preserve"> 2004</v>
      </c>
      <c r="U1179" s="8" t="str" cm="1">
        <f t="array" ref="U1179">_xlfn.IFS(Q1179&lt;1970,"Old is Gold",Q1179&lt;=1980,"80's Movies",Q1179&lt;=2000,"90's Movies",Q1179&lt;=2020,"Mid Rang",Q1179&gt;2020,"Latest")</f>
        <v>Latest</v>
      </c>
      <c r="V1179" t="s">
        <v>1736</v>
      </c>
    </row>
    <row r="1180" spans="1:22" x14ac:dyDescent="0.3">
      <c r="A1180" t="s">
        <v>3967</v>
      </c>
      <c r="B1180" t="s">
        <v>3968</v>
      </c>
      <c r="C1180" t="s">
        <v>3968</v>
      </c>
      <c r="D1180" s="6">
        <v>114</v>
      </c>
      <c r="E1180" s="6" t="str">
        <f t="shared" si="108"/>
        <v>Medium</v>
      </c>
      <c r="F1180" s="4">
        <f t="shared" si="109"/>
        <v>1.9</v>
      </c>
      <c r="G1180" s="8" t="s">
        <v>7406</v>
      </c>
      <c r="H1180" t="s">
        <v>10887</v>
      </c>
      <c r="I1180" t="s">
        <v>172</v>
      </c>
      <c r="J1180">
        <v>6.2</v>
      </c>
      <c r="K1180" t="str">
        <f t="shared" si="110"/>
        <v>Average</v>
      </c>
      <c r="L1180" s="10">
        <v>111091</v>
      </c>
      <c r="M1180" s="10">
        <v>50000000</v>
      </c>
      <c r="N1180" s="10">
        <v>88323487</v>
      </c>
      <c r="O1180" s="6">
        <f t="shared" si="111"/>
        <v>38323487</v>
      </c>
      <c r="P1180" s="10" t="str" cm="1">
        <f t="array" ref="P1180">_xlfn.IFS(O1180&lt;=0,"Flop",O1180&lt;10000000,"Hit",O1180&lt;=100000000,"Superhit",O1180&gt;100000000,"Blockbuster")</f>
        <v>Superhit</v>
      </c>
      <c r="Q1180" t="s">
        <v>3969</v>
      </c>
      <c r="R1180">
        <v>30</v>
      </c>
      <c r="S1180" t="str">
        <f t="shared" si="112"/>
        <v xml:space="preserve">January </v>
      </c>
      <c r="T1180" s="12" t="str">
        <f t="shared" si="113"/>
        <v xml:space="preserve"> 2003</v>
      </c>
      <c r="U1180" s="8" t="str" cm="1">
        <f t="array" ref="U1180">_xlfn.IFS(Q1180&lt;1970,"Old is Gold",Q1180&lt;=1980,"80's Movies",Q1180&lt;=2000,"90's Movies",Q1180&lt;=2020,"Mid Rang",Q1180&gt;2020,"Latest")</f>
        <v>Latest</v>
      </c>
      <c r="V1180" t="s">
        <v>3970</v>
      </c>
    </row>
    <row r="1181" spans="1:22" x14ac:dyDescent="0.3">
      <c r="A1181" t="s">
        <v>3971</v>
      </c>
      <c r="B1181" t="s">
        <v>3972</v>
      </c>
      <c r="C1181" t="s">
        <v>3972</v>
      </c>
      <c r="D1181" s="6">
        <v>116</v>
      </c>
      <c r="E1181" s="6" t="str">
        <f t="shared" si="108"/>
        <v>Medium</v>
      </c>
      <c r="F1181" s="4">
        <f t="shared" si="109"/>
        <v>1.9333333333333333</v>
      </c>
      <c r="G1181" s="8" t="s">
        <v>7406</v>
      </c>
      <c r="H1181" t="s">
        <v>10887</v>
      </c>
      <c r="I1181" t="s">
        <v>10890</v>
      </c>
      <c r="J1181">
        <v>5.6</v>
      </c>
      <c r="K1181" t="str">
        <f t="shared" si="110"/>
        <v>Poor</v>
      </c>
      <c r="L1181" s="10">
        <v>65110</v>
      </c>
      <c r="M1181" s="10">
        <v>80000000</v>
      </c>
      <c r="N1181" s="10">
        <v>43935763</v>
      </c>
      <c r="O1181" s="6">
        <f t="shared" si="111"/>
        <v>-36064237</v>
      </c>
      <c r="P1181" s="10" t="str" cm="1">
        <f t="array" ref="P1181">_xlfn.IFS(O1181&lt;=0,"Flop",O1181&lt;10000000,"Hit",O1181&lt;=100000000,"Superhit",O1181&gt;100000000,"Blockbuster")</f>
        <v>Flop</v>
      </c>
      <c r="Q1181" t="s">
        <v>3973</v>
      </c>
      <c r="R1181">
        <v>19</v>
      </c>
      <c r="S1181" t="str">
        <f t="shared" si="112"/>
        <v xml:space="preserve">November </v>
      </c>
      <c r="T1181" s="12" t="str">
        <f t="shared" si="113"/>
        <v xml:space="preserve"> 2003</v>
      </c>
      <c r="U1181" s="8" t="str" cm="1">
        <f t="array" ref="U1181">_xlfn.IFS(Q1181&lt;1970,"Old is Gold",Q1181&lt;=1980,"80's Movies",Q1181&lt;=2000,"90's Movies",Q1181&lt;=2020,"Mid Rang",Q1181&gt;2020,"Latest")</f>
        <v>Latest</v>
      </c>
      <c r="V1181" t="s">
        <v>231</v>
      </c>
    </row>
    <row r="1182" spans="1:22" x14ac:dyDescent="0.3">
      <c r="A1182" t="s">
        <v>3974</v>
      </c>
      <c r="B1182" t="s">
        <v>3975</v>
      </c>
      <c r="C1182" t="s">
        <v>3975</v>
      </c>
      <c r="D1182" s="6">
        <v>106</v>
      </c>
      <c r="E1182" s="6" t="str">
        <f t="shared" si="108"/>
        <v>Medium</v>
      </c>
      <c r="F1182" s="4">
        <f t="shared" si="109"/>
        <v>1.7666666666666666</v>
      </c>
      <c r="G1182" s="8" t="s">
        <v>105</v>
      </c>
      <c r="H1182" t="s">
        <v>10899</v>
      </c>
      <c r="I1182" t="s">
        <v>10899</v>
      </c>
      <c r="J1182">
        <v>5.6</v>
      </c>
      <c r="K1182" t="str">
        <f t="shared" si="110"/>
        <v>Poor</v>
      </c>
      <c r="L1182" s="10">
        <v>69434</v>
      </c>
      <c r="M1182" s="10">
        <v>17000000</v>
      </c>
      <c r="N1182" s="10">
        <v>63102666</v>
      </c>
      <c r="O1182" s="6">
        <f t="shared" si="111"/>
        <v>46102666</v>
      </c>
      <c r="P1182" s="10" t="str" cm="1">
        <f t="array" ref="P1182">_xlfn.IFS(O1182&lt;=0,"Flop",O1182&lt;10000000,"Hit",O1182&lt;=100000000,"Superhit",O1182&gt;100000000,"Blockbuster")</f>
        <v>Superhit</v>
      </c>
      <c r="Q1182" t="s">
        <v>3609</v>
      </c>
      <c r="R1182">
        <v>8</v>
      </c>
      <c r="S1182" t="str">
        <f t="shared" si="112"/>
        <v xml:space="preserve">August </v>
      </c>
      <c r="T1182" s="12" t="str">
        <f t="shared" si="113"/>
        <v xml:space="preserve"> 2003</v>
      </c>
      <c r="U1182" s="8" t="str" cm="1">
        <f t="array" ref="U1182">_xlfn.IFS(Q1182&lt;1970,"Old is Gold",Q1182&lt;=1980,"80's Movies",Q1182&lt;=2000,"90's Movies",Q1182&lt;=2020,"Mid Rang",Q1182&gt;2020,"Latest")</f>
        <v>Latest</v>
      </c>
      <c r="V1182" t="s">
        <v>3648</v>
      </c>
    </row>
    <row r="1183" spans="1:22" x14ac:dyDescent="0.3">
      <c r="A1183" t="s">
        <v>3976</v>
      </c>
      <c r="B1183" t="s">
        <v>3977</v>
      </c>
      <c r="C1183" t="s">
        <v>3977</v>
      </c>
      <c r="D1183" s="6">
        <v>88</v>
      </c>
      <c r="E1183" s="6" t="str">
        <f t="shared" si="108"/>
        <v>Short</v>
      </c>
      <c r="F1183" s="4">
        <f t="shared" si="109"/>
        <v>1.4666666666666666</v>
      </c>
      <c r="G1183" s="8" t="s">
        <v>172</v>
      </c>
      <c r="H1183" t="s">
        <v>10899</v>
      </c>
      <c r="I1183" t="s">
        <v>10899</v>
      </c>
      <c r="J1183">
        <v>7</v>
      </c>
      <c r="K1183" t="str">
        <f t="shared" si="110"/>
        <v>Good</v>
      </c>
      <c r="L1183" s="10">
        <v>240124</v>
      </c>
      <c r="M1183" s="10">
        <v>24000000</v>
      </c>
      <c r="N1183" s="10">
        <v>87135520</v>
      </c>
      <c r="O1183" s="6">
        <f t="shared" si="111"/>
        <v>63135520</v>
      </c>
      <c r="P1183" s="10" t="str" cm="1">
        <f t="array" ref="P1183">_xlfn.IFS(O1183&lt;=0,"Flop",O1183&lt;10000000,"Hit",O1183&lt;=100000000,"Superhit",O1183&gt;100000000,"Blockbuster")</f>
        <v>Superhit</v>
      </c>
      <c r="Q1183" t="s">
        <v>3978</v>
      </c>
      <c r="R1183">
        <v>13</v>
      </c>
      <c r="S1183" t="str">
        <f t="shared" si="112"/>
        <v xml:space="preserve">February </v>
      </c>
      <c r="T1183" s="12" t="str">
        <f t="shared" si="113"/>
        <v xml:space="preserve"> 2003</v>
      </c>
      <c r="U1183" s="8" t="str" cm="1">
        <f t="array" ref="U1183">_xlfn.IFS(Q1183&lt;1970,"Old is Gold",Q1183&lt;=1980,"80's Movies",Q1183&lt;=2000,"90's Movies",Q1183&lt;=2020,"Mid Rang",Q1183&gt;2020,"Latest")</f>
        <v>Latest</v>
      </c>
      <c r="V1183" t="s">
        <v>3346</v>
      </c>
    </row>
    <row r="1184" spans="1:22" x14ac:dyDescent="0.3">
      <c r="A1184" t="s">
        <v>3979</v>
      </c>
      <c r="B1184" t="s">
        <v>3980</v>
      </c>
      <c r="C1184" t="s">
        <v>3980</v>
      </c>
      <c r="D1184" s="6">
        <v>93</v>
      </c>
      <c r="E1184" s="6" t="str">
        <f t="shared" si="108"/>
        <v>Medium</v>
      </c>
      <c r="F1184" s="4">
        <f t="shared" si="109"/>
        <v>1.55</v>
      </c>
      <c r="G1184" s="8" t="s">
        <v>105</v>
      </c>
      <c r="H1184" t="s">
        <v>10899</v>
      </c>
      <c r="I1184" t="s">
        <v>10899</v>
      </c>
      <c r="J1184">
        <v>5.6</v>
      </c>
      <c r="K1184" t="str">
        <f t="shared" si="110"/>
        <v>Poor</v>
      </c>
      <c r="L1184" s="10">
        <v>82134</v>
      </c>
      <c r="M1184" s="10">
        <v>1500000</v>
      </c>
      <c r="N1184" s="10">
        <v>30553394</v>
      </c>
      <c r="O1184" s="6">
        <f t="shared" si="111"/>
        <v>29053394</v>
      </c>
      <c r="P1184" s="10" t="str" cm="1">
        <f t="array" ref="P1184">_xlfn.IFS(O1184&lt;=0,"Flop",O1184&lt;10000000,"Hit",O1184&lt;=100000000,"Superhit",O1184&gt;100000000,"Blockbuster")</f>
        <v>Superhit</v>
      </c>
      <c r="Q1184" t="s">
        <v>3981</v>
      </c>
      <c r="R1184">
        <v>14</v>
      </c>
      <c r="S1184" t="str">
        <f t="shared" si="112"/>
        <v xml:space="preserve">September </v>
      </c>
      <c r="T1184" s="12" t="str">
        <f t="shared" si="113"/>
        <v xml:space="preserve"> 2002</v>
      </c>
      <c r="U1184" s="8" t="str" cm="1">
        <f t="array" ref="U1184">_xlfn.IFS(Q1184&lt;1970,"Old is Gold",Q1184&lt;=1980,"80's Movies",Q1184&lt;=2000,"90's Movies",Q1184&lt;=2020,"Mid Rang",Q1184&gt;2020,"Latest")</f>
        <v>Latest</v>
      </c>
      <c r="V1184" t="s">
        <v>3982</v>
      </c>
    </row>
    <row r="1185" spans="1:22" x14ac:dyDescent="0.3">
      <c r="A1185" t="s">
        <v>3983</v>
      </c>
      <c r="B1185" t="s">
        <v>3984</v>
      </c>
      <c r="C1185" t="s">
        <v>3984</v>
      </c>
      <c r="D1185" s="6">
        <v>142</v>
      </c>
      <c r="E1185" s="6" t="str">
        <f t="shared" si="108"/>
        <v>Long</v>
      </c>
      <c r="F1185" s="4">
        <f t="shared" si="109"/>
        <v>2.3666666666666667</v>
      </c>
      <c r="G1185" s="8" t="s">
        <v>10887</v>
      </c>
      <c r="H1185" t="s">
        <v>10892</v>
      </c>
      <c r="I1185" t="s">
        <v>10885</v>
      </c>
      <c r="J1185">
        <v>7.9</v>
      </c>
      <c r="K1185" t="str">
        <f t="shared" si="110"/>
        <v>Good</v>
      </c>
      <c r="L1185" s="10">
        <v>671759</v>
      </c>
      <c r="M1185" s="10">
        <v>130000000</v>
      </c>
      <c r="N1185" s="10">
        <v>807047946</v>
      </c>
      <c r="O1185" s="6">
        <f t="shared" si="111"/>
        <v>677047946</v>
      </c>
      <c r="P1185" s="10" t="str" cm="1">
        <f t="array" ref="P1185">_xlfn.IFS(O1185&lt;=0,"Flop",O1185&lt;10000000,"Hit",O1185&lt;=100000000,"Superhit",O1185&gt;100000000,"Blockbuster")</f>
        <v>Blockbuster</v>
      </c>
      <c r="Q1185" t="s">
        <v>3985</v>
      </c>
      <c r="R1185">
        <v>23</v>
      </c>
      <c r="S1185" t="str">
        <f t="shared" si="112"/>
        <v xml:space="preserve">May </v>
      </c>
      <c r="T1185" s="12" t="str">
        <f t="shared" si="113"/>
        <v xml:space="preserve"> 2004</v>
      </c>
      <c r="U1185" s="8" t="str" cm="1">
        <f t="array" ref="U1185">_xlfn.IFS(Q1185&lt;1970,"Old is Gold",Q1185&lt;=1980,"80's Movies",Q1185&lt;=2000,"90's Movies",Q1185&lt;=2020,"Mid Rang",Q1185&gt;2020,"Latest")</f>
        <v>Latest</v>
      </c>
      <c r="V1185" t="s">
        <v>2360</v>
      </c>
    </row>
    <row r="1186" spans="1:22" x14ac:dyDescent="0.3">
      <c r="A1186" t="s">
        <v>3986</v>
      </c>
      <c r="B1186" t="s">
        <v>3987</v>
      </c>
      <c r="C1186" t="s">
        <v>3987</v>
      </c>
      <c r="D1186" s="6">
        <v>117</v>
      </c>
      <c r="E1186" s="6" t="str">
        <f t="shared" si="108"/>
        <v>Medium</v>
      </c>
      <c r="F1186" s="4">
        <f t="shared" si="109"/>
        <v>1.95</v>
      </c>
      <c r="G1186" s="8" t="s">
        <v>190</v>
      </c>
      <c r="H1186" t="s">
        <v>10899</v>
      </c>
      <c r="I1186" t="s">
        <v>10899</v>
      </c>
      <c r="J1186">
        <v>6.5</v>
      </c>
      <c r="K1186" t="str">
        <f t="shared" si="110"/>
        <v>Average</v>
      </c>
      <c r="L1186" s="10">
        <v>88135</v>
      </c>
      <c r="M1186" s="10">
        <v>65000000</v>
      </c>
      <c r="N1186" s="10">
        <v>141337989</v>
      </c>
      <c r="O1186" s="6">
        <f t="shared" si="111"/>
        <v>76337989</v>
      </c>
      <c r="P1186" s="10" t="str" cm="1">
        <f t="array" ref="P1186">_xlfn.IFS(O1186&lt;=0,"Flop",O1186&lt;10000000,"Hit",O1186&lt;=100000000,"Superhit",O1186&gt;100000000,"Blockbuster")</f>
        <v>Superhit</v>
      </c>
      <c r="Q1186" t="s">
        <v>3988</v>
      </c>
      <c r="R1186">
        <v>19</v>
      </c>
      <c r="S1186" t="str">
        <f t="shared" si="112"/>
        <v xml:space="preserve">December </v>
      </c>
      <c r="T1186" s="12" t="str">
        <f t="shared" si="113"/>
        <v xml:space="preserve"> 2003</v>
      </c>
      <c r="U1186" s="8" t="str" cm="1">
        <f t="array" ref="U1186">_xlfn.IFS(Q1186&lt;1970,"Old is Gold",Q1186&lt;=1980,"80's Movies",Q1186&lt;=2000,"90's Movies",Q1186&lt;=2020,"Mid Rang",Q1186&gt;2020,"Latest")</f>
        <v>Latest</v>
      </c>
      <c r="V1186" t="s">
        <v>1762</v>
      </c>
    </row>
    <row r="1187" spans="1:22" x14ac:dyDescent="0.3">
      <c r="A1187" t="s">
        <v>3989</v>
      </c>
      <c r="B1187" t="s">
        <v>3990</v>
      </c>
      <c r="C1187" t="s">
        <v>3990</v>
      </c>
      <c r="D1187" s="6">
        <v>104</v>
      </c>
      <c r="E1187" s="6" t="str">
        <f t="shared" si="108"/>
        <v>Medium</v>
      </c>
      <c r="F1187" s="4">
        <f t="shared" si="109"/>
        <v>1.7333333333333334</v>
      </c>
      <c r="G1187" s="8" t="s">
        <v>172</v>
      </c>
      <c r="H1187" t="s">
        <v>10892</v>
      </c>
      <c r="I1187" t="s">
        <v>10885</v>
      </c>
      <c r="J1187">
        <v>5.7</v>
      </c>
      <c r="K1187" t="str">
        <f t="shared" si="110"/>
        <v>Poor</v>
      </c>
      <c r="L1187" s="10">
        <v>61586</v>
      </c>
      <c r="M1187" s="10">
        <v>65000000</v>
      </c>
      <c r="N1187" s="10">
        <v>172855065</v>
      </c>
      <c r="O1187" s="6">
        <f t="shared" si="111"/>
        <v>107855065</v>
      </c>
      <c r="P1187" s="10" t="str" cm="1">
        <f t="array" ref="P1187">_xlfn.IFS(O1187&lt;=0,"Flop",O1187&lt;10000000,"Hit",O1187&lt;=100000000,"Superhit",O1187&gt;100000000,"Blockbuster")</f>
        <v>Blockbuster</v>
      </c>
      <c r="Q1187" t="s">
        <v>3991</v>
      </c>
      <c r="R1187">
        <v>27</v>
      </c>
      <c r="S1187" t="str">
        <f t="shared" si="112"/>
        <v xml:space="preserve">October </v>
      </c>
      <c r="T1187" s="12" t="str">
        <f t="shared" si="113"/>
        <v xml:space="preserve"> 2002</v>
      </c>
      <c r="U1187" s="8" t="str" cm="1">
        <f t="array" ref="U1187">_xlfn.IFS(Q1187&lt;1970,"Old is Gold",Q1187&lt;=1980,"80's Movies",Q1187&lt;=2000,"90's Movies",Q1187&lt;=2020,"Mid Rang",Q1187&gt;2020,"Latest")</f>
        <v>Latest</v>
      </c>
      <c r="V1187" t="s">
        <v>3992</v>
      </c>
    </row>
    <row r="1188" spans="1:22" x14ac:dyDescent="0.3">
      <c r="A1188" t="s">
        <v>3993</v>
      </c>
      <c r="B1188" t="s">
        <v>3994</v>
      </c>
      <c r="C1188" t="s">
        <v>3994</v>
      </c>
      <c r="D1188" s="6">
        <v>106</v>
      </c>
      <c r="E1188" s="6" t="str">
        <f t="shared" si="108"/>
        <v>Medium</v>
      </c>
      <c r="F1188" s="4">
        <f t="shared" si="109"/>
        <v>1.7666666666666666</v>
      </c>
      <c r="G1188" s="8" t="s">
        <v>172</v>
      </c>
      <c r="H1188" t="s">
        <v>10899</v>
      </c>
      <c r="I1188" t="s">
        <v>10899</v>
      </c>
      <c r="J1188">
        <v>6.2</v>
      </c>
      <c r="K1188" t="str">
        <f t="shared" si="110"/>
        <v>Average</v>
      </c>
      <c r="L1188" s="10">
        <v>224697</v>
      </c>
      <c r="M1188" s="10">
        <v>75000000</v>
      </c>
      <c r="N1188" s="10">
        <v>195745823</v>
      </c>
      <c r="O1188" s="6">
        <f t="shared" si="111"/>
        <v>120745823</v>
      </c>
      <c r="P1188" s="10" t="str" cm="1">
        <f t="array" ref="P1188">_xlfn.IFS(O1188&lt;=0,"Flop",O1188&lt;10000000,"Hit",O1188&lt;=100000000,"Superhit",O1188&gt;100000000,"Blockbuster")</f>
        <v>Blockbuster</v>
      </c>
      <c r="Q1188" t="s">
        <v>3995</v>
      </c>
      <c r="R1188">
        <v>5</v>
      </c>
      <c r="S1188" t="str">
        <f t="shared" si="112"/>
        <v xml:space="preserve">March </v>
      </c>
      <c r="T1188" s="12" t="str">
        <f t="shared" si="113"/>
        <v xml:space="preserve"> 2003</v>
      </c>
      <c r="U1188" s="8" t="str" cm="1">
        <f t="array" ref="U1188">_xlfn.IFS(Q1188&lt;1970,"Old is Gold",Q1188&lt;=1980,"80's Movies",Q1188&lt;=2000,"90's Movies",Q1188&lt;=2020,"Mid Rang",Q1188&gt;2020,"Latest")</f>
        <v>Latest</v>
      </c>
      <c r="V1188" t="s">
        <v>1802</v>
      </c>
    </row>
    <row r="1189" spans="1:22" x14ac:dyDescent="0.3">
      <c r="A1189" t="s">
        <v>3996</v>
      </c>
      <c r="B1189" t="s">
        <v>3997</v>
      </c>
      <c r="C1189" t="s">
        <v>3997</v>
      </c>
      <c r="D1189" s="6">
        <v>106</v>
      </c>
      <c r="E1189" s="6" t="str">
        <f t="shared" si="108"/>
        <v>Medium</v>
      </c>
      <c r="F1189" s="4">
        <f t="shared" si="109"/>
        <v>1.7666666666666666</v>
      </c>
      <c r="G1189" s="8" t="s">
        <v>7406</v>
      </c>
      <c r="H1189" t="s">
        <v>10887</v>
      </c>
      <c r="I1189" t="s">
        <v>172</v>
      </c>
      <c r="J1189">
        <v>4.9000000000000004</v>
      </c>
      <c r="K1189" t="str">
        <f t="shared" si="110"/>
        <v>Poor</v>
      </c>
      <c r="L1189" s="10">
        <v>131622</v>
      </c>
      <c r="M1189" s="10">
        <v>120000000</v>
      </c>
      <c r="N1189" s="10">
        <v>259175788</v>
      </c>
      <c r="O1189" s="6">
        <f t="shared" si="111"/>
        <v>139175788</v>
      </c>
      <c r="P1189" s="10" t="str" cm="1">
        <f t="array" ref="P1189">_xlfn.IFS(O1189&lt;=0,"Flop",O1189&lt;10000000,"Hit",O1189&lt;=100000000,"Superhit",O1189&gt;100000000,"Blockbuster")</f>
        <v>Blockbuster</v>
      </c>
      <c r="Q1189" t="s">
        <v>3998</v>
      </c>
      <c r="R1189">
        <v>18</v>
      </c>
      <c r="S1189" t="str">
        <f t="shared" si="112"/>
        <v xml:space="preserve">June </v>
      </c>
      <c r="T1189" s="12" t="str">
        <f t="shared" si="113"/>
        <v xml:space="preserve"> 2003</v>
      </c>
      <c r="U1189" s="8" t="str" cm="1">
        <f t="array" ref="U1189">_xlfn.IFS(Q1189&lt;1970,"Old is Gold",Q1189&lt;=1980,"80's Movies",Q1189&lt;=2000,"90's Movies",Q1189&lt;=2020,"Mid Rang",Q1189&gt;2020,"Latest")</f>
        <v>Latest</v>
      </c>
      <c r="V1189" t="s">
        <v>3000</v>
      </c>
    </row>
    <row r="1190" spans="1:22" x14ac:dyDescent="0.3">
      <c r="A1190" t="s">
        <v>3999</v>
      </c>
      <c r="B1190" t="s">
        <v>4000</v>
      </c>
      <c r="C1190" t="s">
        <v>4000</v>
      </c>
      <c r="D1190" s="6">
        <v>95</v>
      </c>
      <c r="E1190" s="6" t="str">
        <f t="shared" si="108"/>
        <v>Medium</v>
      </c>
      <c r="F1190" s="4">
        <f t="shared" si="109"/>
        <v>1.5833333333333333</v>
      </c>
      <c r="G1190" s="8" t="s">
        <v>172</v>
      </c>
      <c r="H1190" t="s">
        <v>10886</v>
      </c>
      <c r="I1190" t="s">
        <v>10899</v>
      </c>
      <c r="J1190">
        <v>5.5</v>
      </c>
      <c r="K1190" t="str">
        <f t="shared" si="110"/>
        <v>Poor</v>
      </c>
      <c r="L1190" s="10">
        <v>73500</v>
      </c>
      <c r="M1190" s="10">
        <v>18000000</v>
      </c>
      <c r="N1190" s="10">
        <v>101564935</v>
      </c>
      <c r="O1190" s="6">
        <f t="shared" si="111"/>
        <v>83564935</v>
      </c>
      <c r="P1190" s="10" t="str" cm="1">
        <f t="array" ref="P1190">_xlfn.IFS(O1190&lt;=0,"Flop",O1190&lt;10000000,"Hit",O1190&lt;=100000000,"Superhit",O1190&gt;100000000,"Blockbuster")</f>
        <v>Superhit</v>
      </c>
      <c r="Q1190" t="s">
        <v>4001</v>
      </c>
      <c r="R1190">
        <v>8</v>
      </c>
      <c r="S1190" t="str">
        <f t="shared" si="112"/>
        <v xml:space="preserve">January </v>
      </c>
      <c r="T1190" s="12" t="str">
        <f t="shared" si="113"/>
        <v xml:space="preserve"> 2003</v>
      </c>
      <c r="U1190" s="8" t="str" cm="1">
        <f t="array" ref="U1190">_xlfn.IFS(Q1190&lt;1970,"Old is Gold",Q1190&lt;=1980,"80's Movies",Q1190&lt;=2000,"90's Movies",Q1190&lt;=2020,"Mid Rang",Q1190&gt;2020,"Latest")</f>
        <v>Latest</v>
      </c>
      <c r="V1190" t="s">
        <v>4002</v>
      </c>
    </row>
    <row r="1191" spans="1:22" x14ac:dyDescent="0.3">
      <c r="A1191" t="s">
        <v>4003</v>
      </c>
      <c r="B1191" t="s">
        <v>4004</v>
      </c>
      <c r="C1191" t="s">
        <v>4004</v>
      </c>
      <c r="D1191" s="6">
        <v>84</v>
      </c>
      <c r="E1191" s="6" t="str">
        <f t="shared" si="108"/>
        <v>Short</v>
      </c>
      <c r="F1191" s="4">
        <f t="shared" si="109"/>
        <v>1.4</v>
      </c>
      <c r="G1191" s="8" t="s">
        <v>172</v>
      </c>
      <c r="H1191" t="s">
        <v>10899</v>
      </c>
      <c r="I1191" t="s">
        <v>10899</v>
      </c>
      <c r="J1191">
        <v>5.5</v>
      </c>
      <c r="K1191" t="str">
        <f t="shared" si="110"/>
        <v>Poor</v>
      </c>
      <c r="L1191" s="10">
        <v>155399</v>
      </c>
      <c r="M1191" s="10">
        <v>48000000</v>
      </c>
      <c r="N1191" s="10">
        <v>220673217</v>
      </c>
      <c r="O1191" s="6">
        <f t="shared" si="111"/>
        <v>172673217</v>
      </c>
      <c r="P1191" s="10" t="str" cm="1">
        <f t="array" ref="P1191">_xlfn.IFS(O1191&lt;=0,"Flop",O1191&lt;10000000,"Hit",O1191&lt;=100000000,"Superhit",O1191&gt;100000000,"Blockbuster")</f>
        <v>Blockbuster</v>
      </c>
      <c r="Q1191" t="s">
        <v>4005</v>
      </c>
      <c r="R1191">
        <v>20</v>
      </c>
      <c r="S1191" t="str">
        <f t="shared" si="112"/>
        <v xml:space="preserve">October </v>
      </c>
      <c r="T1191" s="12" t="str">
        <f t="shared" si="113"/>
        <v xml:space="preserve"> 2003</v>
      </c>
      <c r="U1191" s="8" t="str" cm="1">
        <f t="array" ref="U1191">_xlfn.IFS(Q1191&lt;1970,"Old is Gold",Q1191&lt;=1980,"80's Movies",Q1191&lt;=2000,"90's Movies",Q1191&lt;=2020,"Mid Rang",Q1191&gt;2020,"Latest")</f>
        <v>Latest</v>
      </c>
      <c r="V1191" t="s">
        <v>1066</v>
      </c>
    </row>
    <row r="1192" spans="1:22" x14ac:dyDescent="0.3">
      <c r="A1192" t="s">
        <v>4006</v>
      </c>
      <c r="B1192" t="s">
        <v>4007</v>
      </c>
      <c r="C1192" t="s">
        <v>4007</v>
      </c>
      <c r="D1192" s="6">
        <v>90</v>
      </c>
      <c r="E1192" s="6" t="str">
        <f t="shared" si="108"/>
        <v>Medium</v>
      </c>
      <c r="F1192" s="4">
        <f t="shared" si="109"/>
        <v>1.5</v>
      </c>
      <c r="G1192" s="8" t="s">
        <v>10887</v>
      </c>
      <c r="H1192" t="s">
        <v>10888</v>
      </c>
      <c r="I1192" t="s">
        <v>172</v>
      </c>
      <c r="J1192">
        <v>6</v>
      </c>
      <c r="K1192" t="str">
        <f t="shared" si="110"/>
        <v>Average</v>
      </c>
      <c r="L1192" s="10">
        <v>194771</v>
      </c>
      <c r="M1192" s="10">
        <v>75000000</v>
      </c>
      <c r="N1192" s="10">
        <v>374583879</v>
      </c>
      <c r="O1192" s="6">
        <f t="shared" si="111"/>
        <v>299583879</v>
      </c>
      <c r="P1192" s="10" t="str" cm="1">
        <f t="array" ref="P1192">_xlfn.IFS(O1192&lt;=0,"Flop",O1192&lt;10000000,"Hit",O1192&lt;=100000000,"Superhit",O1192&gt;100000000,"Blockbuster")</f>
        <v>Blockbuster</v>
      </c>
      <c r="S1192" t="e">
        <f t="shared" si="112"/>
        <v>#VALUE!</v>
      </c>
      <c r="T1192" s="12" t="str">
        <f t="shared" si="113"/>
        <v/>
      </c>
      <c r="U1192" s="8" t="str" cm="1">
        <f t="array" ref="U1192">_xlfn.IFS(Q1192&lt;1970,"Old is Gold",Q1192&lt;=1980,"80's Movies",Q1192&lt;=2000,"90's Movies",Q1192&lt;=2020,"Mid Rang",Q1192&gt;2020,"Latest")</f>
        <v>Old is Gold</v>
      </c>
      <c r="V1192" t="s">
        <v>4008</v>
      </c>
    </row>
    <row r="1193" spans="1:22" x14ac:dyDescent="0.3">
      <c r="A1193" t="s">
        <v>4009</v>
      </c>
      <c r="B1193" t="s">
        <v>4010</v>
      </c>
      <c r="C1193" t="s">
        <v>4010</v>
      </c>
      <c r="D1193" s="6">
        <v>99</v>
      </c>
      <c r="E1193" s="6" t="str">
        <f t="shared" si="108"/>
        <v>Medium</v>
      </c>
      <c r="F1193" s="4">
        <f t="shared" si="109"/>
        <v>1.65</v>
      </c>
      <c r="G1193" s="8" t="s">
        <v>190</v>
      </c>
      <c r="H1193" t="s">
        <v>10895</v>
      </c>
      <c r="I1193" t="s">
        <v>10886</v>
      </c>
      <c r="J1193">
        <v>6.2</v>
      </c>
      <c r="K1193" t="str">
        <f t="shared" si="110"/>
        <v>Average</v>
      </c>
      <c r="L1193" s="10">
        <v>85320</v>
      </c>
      <c r="M1193" s="10">
        <v>47000000</v>
      </c>
      <c r="N1193" s="10">
        <v>30002758</v>
      </c>
      <c r="O1193" s="6">
        <f t="shared" si="111"/>
        <v>-16997242</v>
      </c>
      <c r="P1193" s="10" t="str" cm="1">
        <f t="array" ref="P1193">_xlfn.IFS(O1193&lt;=0,"Flop",O1193&lt;10000000,"Hit",O1193&lt;=100000000,"Superhit",O1193&gt;100000000,"Blockbuster")</f>
        <v>Flop</v>
      </c>
      <c r="Q1193" t="s">
        <v>4011</v>
      </c>
      <c r="R1193">
        <v>19</v>
      </c>
      <c r="S1193" t="str">
        <f t="shared" si="112"/>
        <v xml:space="preserve">November </v>
      </c>
      <c r="T1193" s="12" t="str">
        <f t="shared" si="113"/>
        <v xml:space="preserve"> 2002</v>
      </c>
      <c r="U1193" s="8" t="str" cm="1">
        <f t="array" ref="U1193">_xlfn.IFS(Q1193&lt;1970,"Old is Gold",Q1193&lt;=1980,"80's Movies",Q1193&lt;=2000,"90's Movies",Q1193&lt;=2020,"Mid Rang",Q1193&gt;2020,"Latest")</f>
        <v>Latest</v>
      </c>
      <c r="V1193" t="s">
        <v>1232</v>
      </c>
    </row>
    <row r="1194" spans="1:22" x14ac:dyDescent="0.3">
      <c r="A1194" t="s">
        <v>4012</v>
      </c>
      <c r="B1194" t="s">
        <v>4013</v>
      </c>
      <c r="C1194" t="s">
        <v>4013</v>
      </c>
      <c r="D1194" s="6">
        <v>135</v>
      </c>
      <c r="E1194" s="6" t="str">
        <f t="shared" si="108"/>
        <v>Long</v>
      </c>
      <c r="F1194" s="4">
        <f t="shared" si="109"/>
        <v>2.25</v>
      </c>
      <c r="G1194" s="8" t="s">
        <v>190</v>
      </c>
      <c r="H1194" t="s">
        <v>10899</v>
      </c>
      <c r="I1194" t="s">
        <v>10899</v>
      </c>
      <c r="J1194">
        <v>7.6</v>
      </c>
      <c r="K1194" t="str">
        <f t="shared" si="110"/>
        <v>Good</v>
      </c>
      <c r="L1194" s="10">
        <v>183164</v>
      </c>
      <c r="M1194" s="10">
        <v>5000000</v>
      </c>
      <c r="N1194" s="10">
        <v>23932055</v>
      </c>
      <c r="O1194" s="6">
        <f t="shared" si="111"/>
        <v>18932055</v>
      </c>
      <c r="P1194" s="10" t="str" cm="1">
        <f t="array" ref="P1194">_xlfn.IFS(O1194&lt;=0,"Flop",O1194&lt;10000000,"Hit",O1194&lt;=100000000,"Superhit",O1194&gt;100000000,"Blockbuster")</f>
        <v>Superhit</v>
      </c>
      <c r="Q1194" t="s">
        <v>3654</v>
      </c>
      <c r="R1194">
        <v>16</v>
      </c>
      <c r="S1194" t="str">
        <f t="shared" si="112"/>
        <v xml:space="preserve">December </v>
      </c>
      <c r="T1194" s="12" t="str">
        <f t="shared" si="113"/>
        <v xml:space="preserve"> 2002</v>
      </c>
      <c r="U1194" s="8" t="str" cm="1">
        <f t="array" ref="U1194">_xlfn.IFS(Q1194&lt;1970,"Old is Gold",Q1194&lt;=1980,"80's Movies",Q1194&lt;=2000,"90's Movies",Q1194&lt;=2020,"Mid Rang",Q1194&gt;2020,"Latest")</f>
        <v>Latest</v>
      </c>
      <c r="V1194" t="s">
        <v>1146</v>
      </c>
    </row>
    <row r="1195" spans="1:22" x14ac:dyDescent="0.3">
      <c r="A1195" t="s">
        <v>4014</v>
      </c>
      <c r="B1195" t="s">
        <v>4015</v>
      </c>
      <c r="C1195" t="s">
        <v>4015</v>
      </c>
      <c r="D1195" s="6">
        <v>92</v>
      </c>
      <c r="E1195" s="6" t="str">
        <f t="shared" si="108"/>
        <v>Medium</v>
      </c>
      <c r="F1195" s="4">
        <f t="shared" si="109"/>
        <v>1.5333333333333334</v>
      </c>
      <c r="G1195" s="8" t="s">
        <v>172</v>
      </c>
      <c r="H1195" t="s">
        <v>10891</v>
      </c>
      <c r="I1195" t="s">
        <v>190</v>
      </c>
      <c r="J1195">
        <v>7.1</v>
      </c>
      <c r="K1195" t="str">
        <f t="shared" si="110"/>
        <v>Good</v>
      </c>
      <c r="L1195" s="10">
        <v>150117</v>
      </c>
      <c r="M1195" s="10">
        <v>23000000</v>
      </c>
      <c r="N1195" s="10">
        <v>76490720</v>
      </c>
      <c r="O1195" s="6">
        <f t="shared" si="111"/>
        <v>53490720</v>
      </c>
      <c r="P1195" s="10" t="str" cm="1">
        <f t="array" ref="P1195">_xlfn.IFS(O1195&lt;=0,"Flop",O1195&lt;10000000,"Hit",O1195&lt;=100000000,"Superhit",O1195&gt;100000000,"Blockbuster")</f>
        <v>Superhit</v>
      </c>
      <c r="Q1195" t="s">
        <v>4016</v>
      </c>
      <c r="R1195">
        <v>18</v>
      </c>
      <c r="S1195" t="str">
        <f t="shared" si="112"/>
        <v xml:space="preserve">November </v>
      </c>
      <c r="T1195" s="12" t="str">
        <f t="shared" si="113"/>
        <v xml:space="preserve"> 2003</v>
      </c>
      <c r="U1195" s="8" t="str" cm="1">
        <f t="array" ref="U1195">_xlfn.IFS(Q1195&lt;1970,"Old is Gold",Q1195&lt;=1980,"80's Movies",Q1195&lt;=2000,"90's Movies",Q1195&lt;=2020,"Mid Rang",Q1195&gt;2020,"Latest")</f>
        <v>Latest</v>
      </c>
      <c r="V1195" t="s">
        <v>3014</v>
      </c>
    </row>
    <row r="1196" spans="1:22" x14ac:dyDescent="0.3">
      <c r="A1196" t="s">
        <v>4017</v>
      </c>
      <c r="B1196" t="s">
        <v>4018</v>
      </c>
      <c r="C1196" t="s">
        <v>4018</v>
      </c>
      <c r="D1196" s="6">
        <v>106</v>
      </c>
      <c r="E1196" s="6" t="str">
        <f t="shared" si="108"/>
        <v>Medium</v>
      </c>
      <c r="F1196" s="4">
        <f t="shared" si="109"/>
        <v>1.7666666666666666</v>
      </c>
      <c r="G1196" s="8" t="s">
        <v>10889</v>
      </c>
      <c r="H1196" t="s">
        <v>190</v>
      </c>
      <c r="I1196" t="s">
        <v>10892</v>
      </c>
      <c r="J1196">
        <v>7.7</v>
      </c>
      <c r="K1196" t="str">
        <f t="shared" si="110"/>
        <v>Good</v>
      </c>
      <c r="L1196" s="10">
        <v>210506</v>
      </c>
      <c r="M1196" s="10">
        <v>25000000</v>
      </c>
      <c r="N1196" s="10">
        <v>116650613</v>
      </c>
      <c r="O1196" s="6">
        <f t="shared" si="111"/>
        <v>91650613</v>
      </c>
      <c r="P1196" s="10" t="str" cm="1">
        <f t="array" ref="P1196">_xlfn.IFS(O1196&lt;=0,"Flop",O1196&lt;10000000,"Hit",O1196&lt;=100000000,"Superhit",O1196&gt;100000000,"Blockbuster")</f>
        <v>Superhit</v>
      </c>
      <c r="Q1196" t="s">
        <v>4019</v>
      </c>
      <c r="R1196">
        <v>4</v>
      </c>
      <c r="S1196" t="str">
        <f t="shared" si="112"/>
        <v xml:space="preserve">September </v>
      </c>
      <c r="T1196" s="12" t="str">
        <f t="shared" si="113"/>
        <v xml:space="preserve"> 2004</v>
      </c>
      <c r="U1196" s="8" t="str" cm="1">
        <f t="array" ref="U1196">_xlfn.IFS(Q1196&lt;1970,"Old is Gold",Q1196&lt;=1980,"80's Movies",Q1196&lt;=2000,"90's Movies",Q1196&lt;=2020,"Mid Rang",Q1196&gt;2020,"Latest")</f>
        <v>Latest</v>
      </c>
      <c r="V1196" t="s">
        <v>3832</v>
      </c>
    </row>
    <row r="1197" spans="1:22" x14ac:dyDescent="0.3">
      <c r="A1197" t="s">
        <v>4020</v>
      </c>
      <c r="B1197" t="s">
        <v>4021</v>
      </c>
      <c r="C1197" t="s">
        <v>4021</v>
      </c>
      <c r="D1197" s="6">
        <v>90</v>
      </c>
      <c r="E1197" s="6" t="str">
        <f t="shared" si="108"/>
        <v>Medium</v>
      </c>
      <c r="F1197" s="4">
        <f t="shared" si="109"/>
        <v>1.5</v>
      </c>
      <c r="G1197" s="8" t="s">
        <v>105</v>
      </c>
      <c r="H1197" t="s">
        <v>5170</v>
      </c>
      <c r="I1197" t="s">
        <v>10899</v>
      </c>
      <c r="J1197">
        <v>6.2</v>
      </c>
      <c r="K1197" t="str">
        <f t="shared" si="110"/>
        <v>Average</v>
      </c>
      <c r="L1197" s="10">
        <v>178305</v>
      </c>
      <c r="M1197" s="10">
        <v>26000000</v>
      </c>
      <c r="N1197" s="10">
        <v>90941129</v>
      </c>
      <c r="O1197" s="6">
        <f t="shared" si="111"/>
        <v>64941129</v>
      </c>
      <c r="P1197" s="10" t="str" cm="1">
        <f t="array" ref="P1197">_xlfn.IFS(O1197&lt;=0,"Flop",O1197&lt;10000000,"Hit",O1197&lt;=100000000,"Superhit",O1197&gt;100000000,"Blockbuster")</f>
        <v>Superhit</v>
      </c>
      <c r="Q1197" t="s">
        <v>3969</v>
      </c>
      <c r="R1197">
        <v>30</v>
      </c>
      <c r="S1197" t="str">
        <f t="shared" si="112"/>
        <v xml:space="preserve">January </v>
      </c>
      <c r="T1197" s="12" t="str">
        <f t="shared" si="113"/>
        <v xml:space="preserve"> 2003</v>
      </c>
      <c r="U1197" s="8" t="str" cm="1">
        <f t="array" ref="U1197">_xlfn.IFS(Q1197&lt;1970,"Old is Gold",Q1197&lt;=1980,"80's Movies",Q1197&lt;=2000,"90's Movies",Q1197&lt;=2020,"Mid Rang",Q1197&gt;2020,"Latest")</f>
        <v>Latest</v>
      </c>
      <c r="V1197" t="s">
        <v>4022</v>
      </c>
    </row>
    <row r="1198" spans="1:22" x14ac:dyDescent="0.3">
      <c r="A1198" t="s">
        <v>4023</v>
      </c>
      <c r="B1198" t="s">
        <v>4024</v>
      </c>
      <c r="C1198" t="s">
        <v>4024</v>
      </c>
      <c r="D1198" s="6">
        <v>90</v>
      </c>
      <c r="E1198" s="6" t="str">
        <f t="shared" si="108"/>
        <v>Medium</v>
      </c>
      <c r="F1198" s="4">
        <f t="shared" si="109"/>
        <v>1.5</v>
      </c>
      <c r="G1198" s="8" t="s">
        <v>10895</v>
      </c>
      <c r="H1198" t="s">
        <v>5170</v>
      </c>
      <c r="I1198" t="s">
        <v>10899</v>
      </c>
      <c r="J1198">
        <v>7.3</v>
      </c>
      <c r="K1198" t="str">
        <f t="shared" si="110"/>
        <v>Good</v>
      </c>
      <c r="L1198" s="10">
        <v>262068</v>
      </c>
      <c r="M1198" s="10">
        <v>28000000</v>
      </c>
      <c r="N1198" s="10">
        <v>90259536</v>
      </c>
      <c r="O1198" s="6">
        <f t="shared" si="111"/>
        <v>62259536</v>
      </c>
      <c r="P1198" s="10" t="str" cm="1">
        <f t="array" ref="P1198">_xlfn.IFS(O1198&lt;=0,"Flop",O1198&lt;10000000,"Hit",O1198&lt;=100000000,"Superhit",O1198&gt;100000000,"Blockbuster")</f>
        <v>Superhit</v>
      </c>
      <c r="Q1198" t="s">
        <v>4025</v>
      </c>
      <c r="R1198">
        <v>23</v>
      </c>
      <c r="S1198" t="str">
        <f t="shared" si="112"/>
        <v xml:space="preserve">April </v>
      </c>
      <c r="T1198" s="12" t="str">
        <f t="shared" si="113"/>
        <v xml:space="preserve"> 2003</v>
      </c>
      <c r="U1198" s="8" t="str" cm="1">
        <f t="array" ref="U1198">_xlfn.IFS(Q1198&lt;1970,"Old is Gold",Q1198&lt;=1980,"80's Movies",Q1198&lt;=2000,"90's Movies",Q1198&lt;=2020,"Mid Rang",Q1198&gt;2020,"Latest")</f>
        <v>Latest</v>
      </c>
      <c r="V1198" t="s">
        <v>13</v>
      </c>
    </row>
    <row r="1199" spans="1:22" x14ac:dyDescent="0.3">
      <c r="A1199" t="s">
        <v>4026</v>
      </c>
      <c r="B1199" t="s">
        <v>4027</v>
      </c>
      <c r="C1199" t="s">
        <v>4027</v>
      </c>
      <c r="D1199" s="6">
        <v>115</v>
      </c>
      <c r="E1199" s="6" t="str">
        <f t="shared" si="108"/>
        <v>Medium</v>
      </c>
      <c r="F1199" s="4">
        <f t="shared" si="109"/>
        <v>1.9166666666666667</v>
      </c>
      <c r="G1199" s="8" t="s">
        <v>190</v>
      </c>
      <c r="H1199" t="s">
        <v>10886</v>
      </c>
      <c r="I1199" t="s">
        <v>10899</v>
      </c>
      <c r="J1199">
        <v>7.1</v>
      </c>
      <c r="K1199" t="str">
        <f t="shared" si="110"/>
        <v>Good</v>
      </c>
      <c r="L1199" s="10">
        <v>128480</v>
      </c>
      <c r="M1199" s="10">
        <v>15000000</v>
      </c>
      <c r="N1199" s="10">
        <v>24152155</v>
      </c>
      <c r="O1199" s="6">
        <f t="shared" si="111"/>
        <v>9152155</v>
      </c>
      <c r="P1199" s="10" t="str" cm="1">
        <f t="array" ref="P1199">_xlfn.IFS(O1199&lt;=0,"Flop",O1199&lt;10000000,"Hit",O1199&lt;=100000000,"Superhit",O1199&gt;100000000,"Blockbuster")</f>
        <v>Hit</v>
      </c>
      <c r="Q1199" t="s">
        <v>4028</v>
      </c>
      <c r="R1199">
        <v>1</v>
      </c>
      <c r="S1199" t="str">
        <f t="shared" si="112"/>
        <v xml:space="preserve">September </v>
      </c>
      <c r="T1199" s="12" t="str">
        <f t="shared" si="113"/>
        <v xml:space="preserve"> 2003</v>
      </c>
      <c r="U1199" s="8" t="str" cm="1">
        <f t="array" ref="U1199">_xlfn.IFS(Q1199&lt;1970,"Old is Gold",Q1199&lt;=1980,"80's Movies",Q1199&lt;=2000,"90's Movies",Q1199&lt;=2020,"Mid Rang",Q1199&gt;2020,"Latest")</f>
        <v>Latest</v>
      </c>
      <c r="V1199" t="s">
        <v>140</v>
      </c>
    </row>
    <row r="1200" spans="1:22" x14ac:dyDescent="0.3">
      <c r="A1200" t="s">
        <v>4029</v>
      </c>
      <c r="B1200" t="s">
        <v>4030</v>
      </c>
      <c r="C1200" t="s">
        <v>4031</v>
      </c>
      <c r="D1200" s="6">
        <v>129</v>
      </c>
      <c r="E1200" s="6" t="str">
        <f t="shared" si="108"/>
        <v>Long</v>
      </c>
      <c r="F1200" s="4">
        <f t="shared" si="109"/>
        <v>2.15</v>
      </c>
      <c r="G1200" s="8" t="s">
        <v>10891</v>
      </c>
      <c r="H1200" t="s">
        <v>190</v>
      </c>
      <c r="I1200" t="s">
        <v>5170</v>
      </c>
      <c r="J1200">
        <v>7.5</v>
      </c>
      <c r="K1200" t="str">
        <f t="shared" si="110"/>
        <v>Good</v>
      </c>
      <c r="L1200" s="10">
        <v>73577</v>
      </c>
      <c r="M1200" s="10">
        <v>4000000</v>
      </c>
      <c r="N1200" s="10">
        <v>2046061</v>
      </c>
      <c r="O1200" s="6">
        <f t="shared" si="111"/>
        <v>-1953939</v>
      </c>
      <c r="P1200" s="10" t="str" cm="1">
        <f t="array" ref="P1200">_xlfn.IFS(O1200&lt;=0,"Flop",O1200&lt;10000000,"Hit",O1200&lt;=100000000,"Superhit",O1200&gt;100000000,"Blockbuster")</f>
        <v>Flop</v>
      </c>
      <c r="Q1200" t="s">
        <v>4032</v>
      </c>
      <c r="R1200">
        <v>29</v>
      </c>
      <c r="S1200" t="str">
        <f t="shared" si="112"/>
        <v xml:space="preserve">March </v>
      </c>
      <c r="T1200" s="12" t="str">
        <f t="shared" si="113"/>
        <v xml:space="preserve"> 2002</v>
      </c>
      <c r="U1200" s="8" t="str" cm="1">
        <f t="array" ref="U1200">_xlfn.IFS(Q1200&lt;1970,"Old is Gold",Q1200&lt;=1980,"80's Movies",Q1200&lt;=2000,"90's Movies",Q1200&lt;=2020,"Mid Rang",Q1200&gt;2020,"Latest")</f>
        <v>Latest</v>
      </c>
      <c r="V1200" t="s">
        <v>4033</v>
      </c>
    </row>
    <row r="1201" spans="1:22" x14ac:dyDescent="0.3">
      <c r="A1201" t="s">
        <v>4034</v>
      </c>
      <c r="B1201" t="s">
        <v>4035</v>
      </c>
      <c r="C1201" t="s">
        <v>4035</v>
      </c>
      <c r="D1201" s="6">
        <v>120</v>
      </c>
      <c r="E1201" s="6" t="str">
        <f t="shared" si="108"/>
        <v>Medium</v>
      </c>
      <c r="F1201" s="4">
        <f t="shared" si="109"/>
        <v>2</v>
      </c>
      <c r="G1201" s="8" t="s">
        <v>10891</v>
      </c>
      <c r="H1201" t="s">
        <v>4855</v>
      </c>
      <c r="I1201" t="s">
        <v>190</v>
      </c>
      <c r="J1201">
        <v>8</v>
      </c>
      <c r="K1201" t="str">
        <f t="shared" si="110"/>
        <v>Excellent</v>
      </c>
      <c r="L1201" s="10">
        <v>147608</v>
      </c>
      <c r="M1201" s="10">
        <v>4000000</v>
      </c>
      <c r="N1201" s="10">
        <v>58011975</v>
      </c>
      <c r="O1201" s="6">
        <f t="shared" si="111"/>
        <v>54011975</v>
      </c>
      <c r="P1201" s="10" t="str" cm="1">
        <f t="array" ref="P1201">_xlfn.IFS(O1201&lt;=0,"Flop",O1201&lt;10000000,"Hit",O1201&lt;=100000000,"Superhit",O1201&gt;100000000,"Blockbuster")</f>
        <v>Superhit</v>
      </c>
      <c r="Q1201" t="s">
        <v>4036</v>
      </c>
      <c r="R1201">
        <v>16</v>
      </c>
      <c r="S1201" t="str">
        <f t="shared" si="112"/>
        <v xml:space="preserve">May </v>
      </c>
      <c r="T1201" s="12" t="str">
        <f t="shared" si="113"/>
        <v xml:space="preserve"> 2002</v>
      </c>
      <c r="U1201" s="8" t="str" cm="1">
        <f t="array" ref="U1201">_xlfn.IFS(Q1201&lt;1970,"Old is Gold",Q1201&lt;=1980,"80's Movies",Q1201&lt;=2000,"90's Movies",Q1201&lt;=2020,"Mid Rang",Q1201&gt;2020,"Latest")</f>
        <v>Latest</v>
      </c>
      <c r="V1201" t="s">
        <v>4037</v>
      </c>
    </row>
    <row r="1202" spans="1:22" x14ac:dyDescent="0.3">
      <c r="A1202" t="s">
        <v>4038</v>
      </c>
      <c r="B1202" t="s">
        <v>4039</v>
      </c>
      <c r="C1202" t="s">
        <v>4039</v>
      </c>
      <c r="D1202" s="6">
        <v>138</v>
      </c>
      <c r="E1202" s="6" t="str">
        <f t="shared" si="108"/>
        <v>Long</v>
      </c>
      <c r="F1202" s="4">
        <f t="shared" si="109"/>
        <v>2.2999999999999998</v>
      </c>
      <c r="G1202" s="8" t="s">
        <v>7406</v>
      </c>
      <c r="H1202" t="s">
        <v>10887</v>
      </c>
      <c r="I1202" t="s">
        <v>190</v>
      </c>
      <c r="J1202">
        <v>7.5</v>
      </c>
      <c r="K1202" t="str">
        <f t="shared" si="110"/>
        <v>Good</v>
      </c>
      <c r="L1202" s="10">
        <v>232865</v>
      </c>
      <c r="M1202" s="10">
        <v>150000000</v>
      </c>
      <c r="N1202" s="10">
        <v>211622535</v>
      </c>
      <c r="O1202" s="6">
        <f t="shared" si="111"/>
        <v>61622535</v>
      </c>
      <c r="P1202" s="10" t="str" cm="1">
        <f t="array" ref="P1202">_xlfn.IFS(O1202&lt;=0,"Flop",O1202&lt;10000000,"Hit",O1202&lt;=100000000,"Superhit",O1202&gt;100000000,"Blockbuster")</f>
        <v>Superhit</v>
      </c>
      <c r="Q1202" t="s">
        <v>4040</v>
      </c>
      <c r="R1202">
        <v>11</v>
      </c>
      <c r="S1202" t="str">
        <f t="shared" si="112"/>
        <v xml:space="preserve">November </v>
      </c>
      <c r="T1202" s="12" t="str">
        <f t="shared" si="113"/>
        <v xml:space="preserve"> 2003</v>
      </c>
      <c r="U1202" s="8" t="str" cm="1">
        <f t="array" ref="U1202">_xlfn.IFS(Q1202&lt;1970,"Old is Gold",Q1202&lt;=1980,"80's Movies",Q1202&lt;=2000,"90's Movies",Q1202&lt;=2020,"Mid Rang",Q1202&gt;2020,"Latest")</f>
        <v>Latest</v>
      </c>
      <c r="V1202" t="s">
        <v>802</v>
      </c>
    </row>
    <row r="1203" spans="1:22" x14ac:dyDescent="0.3">
      <c r="A1203" t="s">
        <v>4041</v>
      </c>
      <c r="B1203" t="s">
        <v>4042</v>
      </c>
      <c r="C1203" t="s">
        <v>4042</v>
      </c>
      <c r="D1203" s="6">
        <v>117</v>
      </c>
      <c r="E1203" s="6" t="str">
        <f t="shared" si="108"/>
        <v>Medium</v>
      </c>
      <c r="F1203" s="4">
        <f t="shared" si="109"/>
        <v>1.95</v>
      </c>
      <c r="G1203" s="8" t="s">
        <v>10887</v>
      </c>
      <c r="H1203" t="s">
        <v>172</v>
      </c>
      <c r="I1203" t="s">
        <v>190</v>
      </c>
      <c r="J1203">
        <v>7</v>
      </c>
      <c r="K1203" t="str">
        <f t="shared" si="110"/>
        <v>Good</v>
      </c>
      <c r="L1203" s="10">
        <v>97228</v>
      </c>
      <c r="M1203" s="10">
        <v>20000000</v>
      </c>
      <c r="N1203" s="10">
        <v>71406573</v>
      </c>
      <c r="O1203" s="6">
        <f t="shared" si="111"/>
        <v>51406573</v>
      </c>
      <c r="P1203" s="10" t="str" cm="1">
        <f t="array" ref="P1203">_xlfn.IFS(O1203&lt;=0,"Flop",O1203&lt;10000000,"Hit",O1203&lt;=100000000,"Superhit",O1203&gt;100000000,"Blockbuster")</f>
        <v>Superhit</v>
      </c>
      <c r="Q1203" t="s">
        <v>4043</v>
      </c>
      <c r="R1203">
        <v>11</v>
      </c>
      <c r="S1203" t="str">
        <f t="shared" si="112"/>
        <v xml:space="preserve">April </v>
      </c>
      <c r="T1203" s="12" t="str">
        <f t="shared" si="113"/>
        <v xml:space="preserve"> 2003</v>
      </c>
      <c r="U1203" s="8" t="str" cm="1">
        <f t="array" ref="U1203">_xlfn.IFS(Q1203&lt;1970,"Old is Gold",Q1203&lt;=1980,"80's Movies",Q1203&lt;=2000,"90's Movies",Q1203&lt;=2020,"Mid Rang",Q1203&gt;2020,"Latest")</f>
        <v>Latest</v>
      </c>
      <c r="V1203" t="s">
        <v>1551</v>
      </c>
    </row>
    <row r="1204" spans="1:22" x14ac:dyDescent="0.3">
      <c r="A1204" t="s">
        <v>4044</v>
      </c>
      <c r="B1204" t="s">
        <v>4045</v>
      </c>
      <c r="C1204" t="s">
        <v>4045</v>
      </c>
      <c r="D1204" s="6">
        <v>110</v>
      </c>
      <c r="E1204" s="6" t="str">
        <f t="shared" si="108"/>
        <v>Medium</v>
      </c>
      <c r="F1204" s="4">
        <f t="shared" si="109"/>
        <v>1.8333333333333333</v>
      </c>
      <c r="G1204" s="8" t="s">
        <v>7406</v>
      </c>
      <c r="H1204" t="s">
        <v>10887</v>
      </c>
      <c r="I1204" t="s">
        <v>10885</v>
      </c>
      <c r="J1204">
        <v>5.8</v>
      </c>
      <c r="K1204" t="str">
        <f t="shared" si="110"/>
        <v>Poor</v>
      </c>
      <c r="L1204" s="10">
        <v>181832</v>
      </c>
      <c r="M1204" s="10">
        <v>78000000</v>
      </c>
      <c r="N1204" s="10">
        <v>179265204</v>
      </c>
      <c r="O1204" s="6">
        <f t="shared" si="111"/>
        <v>101265204</v>
      </c>
      <c r="P1204" s="10" t="str" cm="1">
        <f t="array" ref="P1204">_xlfn.IFS(O1204&lt;=0,"Flop",O1204&lt;10000000,"Hit",O1204&lt;=100000000,"Superhit",O1204&gt;100000000,"Blockbuster")</f>
        <v>Blockbuster</v>
      </c>
      <c r="Q1204" t="s">
        <v>4046</v>
      </c>
      <c r="R1204">
        <v>11</v>
      </c>
      <c r="S1204" t="str">
        <f t="shared" si="112"/>
        <v xml:space="preserve">July </v>
      </c>
      <c r="T1204" s="12" t="str">
        <f t="shared" si="113"/>
        <v xml:space="preserve"> 2003</v>
      </c>
      <c r="U1204" s="8" t="str" cm="1">
        <f t="array" ref="U1204">_xlfn.IFS(Q1204&lt;1970,"Old is Gold",Q1204&lt;=1980,"80's Movies",Q1204&lt;=2000,"90's Movies",Q1204&lt;=2020,"Mid Rang",Q1204&gt;2020,"Latest")</f>
        <v>Latest</v>
      </c>
      <c r="V1204" t="s">
        <v>2516</v>
      </c>
    </row>
    <row r="1205" spans="1:22" x14ac:dyDescent="0.3">
      <c r="A1205" t="s">
        <v>4047</v>
      </c>
      <c r="B1205" t="s">
        <v>4048</v>
      </c>
      <c r="C1205" t="s">
        <v>4049</v>
      </c>
      <c r="D1205" s="6">
        <v>85</v>
      </c>
      <c r="E1205" s="6" t="str">
        <f t="shared" si="108"/>
        <v>Short</v>
      </c>
      <c r="F1205" s="4">
        <f t="shared" si="109"/>
        <v>1.4166666666666667</v>
      </c>
      <c r="G1205" s="8" t="s">
        <v>10887</v>
      </c>
      <c r="H1205" t="s">
        <v>10888</v>
      </c>
      <c r="I1205" t="s">
        <v>172</v>
      </c>
      <c r="J1205">
        <v>7.5</v>
      </c>
      <c r="K1205" t="str">
        <f t="shared" si="110"/>
        <v>Good</v>
      </c>
      <c r="L1205" s="10">
        <v>143475</v>
      </c>
      <c r="M1205" s="10">
        <v>30000000</v>
      </c>
      <c r="N1205" s="10">
        <v>192641209</v>
      </c>
      <c r="O1205" s="6">
        <f t="shared" si="111"/>
        <v>162641209</v>
      </c>
      <c r="P1205" s="10" t="str" cm="1">
        <f t="array" ref="P1205">_xlfn.IFS(O1205&lt;=0,"Flop",O1205&lt;10000000,"Hit",O1205&lt;=100000000,"Superhit",O1205&gt;100000000,"Blockbuster")</f>
        <v>Blockbuster</v>
      </c>
      <c r="Q1205" t="s">
        <v>4050</v>
      </c>
      <c r="R1205">
        <v>4</v>
      </c>
      <c r="S1205" t="str">
        <f t="shared" si="112"/>
        <v xml:space="preserve">September </v>
      </c>
      <c r="T1205" s="12" t="str">
        <f t="shared" si="113"/>
        <v xml:space="preserve"> 2005</v>
      </c>
      <c r="U1205" s="8" t="str" cm="1">
        <f t="array" ref="U1205">_xlfn.IFS(Q1205&lt;1970,"Old is Gold",Q1205&lt;=1980,"80's Movies",Q1205&lt;=2000,"90's Movies",Q1205&lt;=2020,"Mid Rang",Q1205&gt;2020,"Latest")</f>
        <v>Latest</v>
      </c>
      <c r="V1205" t="s">
        <v>4051</v>
      </c>
    </row>
    <row r="1206" spans="1:22" x14ac:dyDescent="0.3">
      <c r="A1206" t="s">
        <v>4052</v>
      </c>
      <c r="B1206" t="s">
        <v>4053</v>
      </c>
      <c r="C1206" t="s">
        <v>4053</v>
      </c>
      <c r="D1206" s="6">
        <v>82</v>
      </c>
      <c r="E1206" s="6" t="str">
        <f t="shared" si="108"/>
        <v>Short</v>
      </c>
      <c r="F1206" s="4">
        <f t="shared" si="109"/>
        <v>1.3666666666666667</v>
      </c>
      <c r="G1206" s="8" t="s">
        <v>10887</v>
      </c>
      <c r="H1206" t="s">
        <v>172</v>
      </c>
      <c r="I1206" t="s">
        <v>10892</v>
      </c>
      <c r="J1206">
        <v>4</v>
      </c>
      <c r="K1206" t="str">
        <f t="shared" si="110"/>
        <v>Poor</v>
      </c>
      <c r="L1206" s="10">
        <v>86647</v>
      </c>
      <c r="M1206" s="10">
        <v>109000000</v>
      </c>
      <c r="N1206" s="10">
        <v>133960541</v>
      </c>
      <c r="O1206" s="6">
        <f t="shared" si="111"/>
        <v>24960541</v>
      </c>
      <c r="P1206" s="10" t="str" cm="1">
        <f t="array" ref="P1206">_xlfn.IFS(O1206&lt;=0,"Flop",O1206&lt;10000000,"Hit",O1206&lt;=100000000,"Superhit",O1206&gt;100000000,"Blockbuster")</f>
        <v>Superhit</v>
      </c>
      <c r="Q1206" t="s">
        <v>4054</v>
      </c>
      <c r="R1206">
        <v>8</v>
      </c>
      <c r="S1206" t="str">
        <f t="shared" si="112"/>
        <v xml:space="preserve">November </v>
      </c>
      <c r="T1206" s="12" t="str">
        <f t="shared" si="113"/>
        <v xml:space="preserve"> 2003</v>
      </c>
      <c r="U1206" s="8" t="str" cm="1">
        <f t="array" ref="U1206">_xlfn.IFS(Q1206&lt;1970,"Old is Gold",Q1206&lt;=1980,"80's Movies",Q1206&lt;=2000,"90's Movies",Q1206&lt;=2020,"Mid Rang",Q1206&gt;2020,"Latest")</f>
        <v>Latest</v>
      </c>
      <c r="V1206" t="s">
        <v>4055</v>
      </c>
    </row>
    <row r="1207" spans="1:22" x14ac:dyDescent="0.3">
      <c r="A1207" t="s">
        <v>4056</v>
      </c>
      <c r="B1207" t="s">
        <v>4057</v>
      </c>
      <c r="C1207" t="s">
        <v>4057</v>
      </c>
      <c r="D1207" s="6">
        <v>105</v>
      </c>
      <c r="E1207" s="6" t="str">
        <f t="shared" si="108"/>
        <v>Medium</v>
      </c>
      <c r="F1207" s="4">
        <f t="shared" si="109"/>
        <v>1.75</v>
      </c>
      <c r="G1207" s="8" t="s">
        <v>10891</v>
      </c>
      <c r="H1207" t="s">
        <v>190</v>
      </c>
      <c r="I1207" t="s">
        <v>10895</v>
      </c>
      <c r="J1207">
        <v>6.5</v>
      </c>
      <c r="K1207" t="str">
        <f t="shared" si="110"/>
        <v>Average</v>
      </c>
      <c r="L1207" s="10">
        <v>64256</v>
      </c>
      <c r="M1207" s="10">
        <v>50000000</v>
      </c>
      <c r="N1207" s="10">
        <v>55495563</v>
      </c>
      <c r="O1207" s="6">
        <f t="shared" si="111"/>
        <v>5495563</v>
      </c>
      <c r="P1207" s="10" t="str" cm="1">
        <f t="array" ref="P1207">_xlfn.IFS(O1207&lt;=0,"Flop",O1207&lt;10000000,"Hit",O1207&lt;=100000000,"Superhit",O1207&gt;100000000,"Blockbuster")</f>
        <v>Hit</v>
      </c>
      <c r="Q1207" t="s">
        <v>4058</v>
      </c>
      <c r="R1207">
        <v>7</v>
      </c>
      <c r="S1207" t="str">
        <f t="shared" si="112"/>
        <v xml:space="preserve">September </v>
      </c>
      <c r="T1207" s="12" t="str">
        <f t="shared" si="113"/>
        <v xml:space="preserve"> 2003</v>
      </c>
      <c r="U1207" s="8" t="str" cm="1">
        <f t="array" ref="U1207">_xlfn.IFS(Q1207&lt;1970,"Old is Gold",Q1207&lt;=1980,"80's Movies",Q1207&lt;=2000,"90's Movies",Q1207&lt;=2020,"Mid Rang",Q1207&gt;2020,"Latest")</f>
        <v>Latest</v>
      </c>
      <c r="V1207" t="s">
        <v>4059</v>
      </c>
    </row>
    <row r="1208" spans="1:22" x14ac:dyDescent="0.3">
      <c r="A1208" t="s">
        <v>4060</v>
      </c>
      <c r="B1208" t="s">
        <v>4061</v>
      </c>
      <c r="C1208" t="s">
        <v>4061</v>
      </c>
      <c r="D1208" s="6">
        <v>127</v>
      </c>
      <c r="E1208" s="6" t="str">
        <f t="shared" si="108"/>
        <v>Long</v>
      </c>
      <c r="F1208" s="4">
        <f t="shared" si="109"/>
        <v>2.1166666666666667</v>
      </c>
      <c r="G1208" s="8" t="s">
        <v>10891</v>
      </c>
      <c r="H1208" t="s">
        <v>190</v>
      </c>
      <c r="I1208" t="s">
        <v>5170</v>
      </c>
      <c r="J1208">
        <v>7.1</v>
      </c>
      <c r="K1208" t="str">
        <f t="shared" si="110"/>
        <v>Good</v>
      </c>
      <c r="L1208" s="10">
        <v>102839</v>
      </c>
      <c r="M1208" s="10">
        <v>60000000</v>
      </c>
      <c r="N1208" s="10">
        <v>80154140</v>
      </c>
      <c r="O1208" s="6">
        <f t="shared" si="111"/>
        <v>20154140</v>
      </c>
      <c r="P1208" s="10" t="str" cm="1">
        <f t="array" ref="P1208">_xlfn.IFS(O1208&lt;=0,"Flop",O1208&lt;10000000,"Hit",O1208&lt;=100000000,"Superhit",O1208&gt;100000000,"Blockbuster")</f>
        <v>Superhit</v>
      </c>
      <c r="Q1208" t="s">
        <v>4062</v>
      </c>
      <c r="R1208">
        <v>9</v>
      </c>
      <c r="S1208" t="str">
        <f t="shared" si="112"/>
        <v xml:space="preserve">October </v>
      </c>
      <c r="T1208" s="12" t="str">
        <f t="shared" si="113"/>
        <v xml:space="preserve"> 2003</v>
      </c>
      <c r="U1208" s="8" t="str" cm="1">
        <f t="array" ref="U1208">_xlfn.IFS(Q1208&lt;1970,"Old is Gold",Q1208&lt;=1980,"80's Movies",Q1208&lt;=2000,"90's Movies",Q1208&lt;=2020,"Mid Rang",Q1208&gt;2020,"Latest")</f>
        <v>Latest</v>
      </c>
      <c r="V1208" t="s">
        <v>2391</v>
      </c>
    </row>
    <row r="1209" spans="1:22" x14ac:dyDescent="0.3">
      <c r="A1209" t="s">
        <v>4063</v>
      </c>
      <c r="B1209" t="s">
        <v>4064</v>
      </c>
      <c r="C1209" t="s">
        <v>4064</v>
      </c>
      <c r="D1209" s="6">
        <v>101</v>
      </c>
      <c r="E1209" s="6" t="str">
        <f t="shared" si="108"/>
        <v>Medium</v>
      </c>
      <c r="F1209" s="4">
        <f t="shared" si="109"/>
        <v>1.6833333333333333</v>
      </c>
      <c r="G1209" s="8" t="s">
        <v>172</v>
      </c>
      <c r="H1209" t="s">
        <v>10886</v>
      </c>
      <c r="I1209" t="s">
        <v>10899</v>
      </c>
      <c r="J1209">
        <v>6.1</v>
      </c>
      <c r="K1209" t="str">
        <f t="shared" si="110"/>
        <v>Average</v>
      </c>
      <c r="L1209" s="10">
        <v>123885</v>
      </c>
      <c r="M1209" s="10">
        <v>60000000</v>
      </c>
      <c r="N1209" s="10">
        <v>199043471</v>
      </c>
      <c r="O1209" s="6">
        <f t="shared" si="111"/>
        <v>139043471</v>
      </c>
      <c r="P1209" s="10" t="str" cm="1">
        <f t="array" ref="P1209">_xlfn.IFS(O1209&lt;=0,"Flop",O1209&lt;10000000,"Hit",O1209&lt;=100000000,"Superhit",O1209&gt;100000000,"Blockbuster")</f>
        <v>Blockbuster</v>
      </c>
      <c r="Q1209" t="s">
        <v>4065</v>
      </c>
      <c r="R1209">
        <v>12</v>
      </c>
      <c r="S1209" t="str">
        <f t="shared" si="112"/>
        <v xml:space="preserve">December </v>
      </c>
      <c r="T1209" s="12" t="str">
        <f t="shared" si="113"/>
        <v xml:space="preserve"> 2002</v>
      </c>
      <c r="U1209" s="8" t="str" cm="1">
        <f t="array" ref="U1209">_xlfn.IFS(Q1209&lt;1970,"Old is Gold",Q1209&lt;=1980,"80's Movies",Q1209&lt;=2000,"90's Movies",Q1209&lt;=2020,"Mid Rang",Q1209&gt;2020,"Latest")</f>
        <v>Latest</v>
      </c>
      <c r="V1209" t="s">
        <v>4066</v>
      </c>
    </row>
    <row r="1210" spans="1:22" x14ac:dyDescent="0.3">
      <c r="A1210" t="s">
        <v>4067</v>
      </c>
      <c r="B1210" t="s">
        <v>4068</v>
      </c>
      <c r="C1210" t="s">
        <v>4068</v>
      </c>
      <c r="D1210" s="6">
        <v>135</v>
      </c>
      <c r="E1210" s="6" t="str">
        <f t="shared" si="108"/>
        <v>Long</v>
      </c>
      <c r="F1210" s="4">
        <f t="shared" si="109"/>
        <v>2.25</v>
      </c>
      <c r="G1210" s="8" t="s">
        <v>172</v>
      </c>
      <c r="H1210" t="s">
        <v>190</v>
      </c>
      <c r="I1210" t="s">
        <v>10886</v>
      </c>
      <c r="J1210">
        <v>7.6</v>
      </c>
      <c r="K1210" t="str">
        <f t="shared" si="110"/>
        <v>Good</v>
      </c>
      <c r="L1210" s="10">
        <v>508533</v>
      </c>
      <c r="M1210" s="10">
        <v>40000000</v>
      </c>
      <c r="N1210" s="10">
        <v>247933248</v>
      </c>
      <c r="O1210" s="6">
        <f t="shared" si="111"/>
        <v>207933248</v>
      </c>
      <c r="P1210" s="10" t="str" cm="1">
        <f t="array" ref="P1210">_xlfn.IFS(O1210&lt;=0,"Flop",O1210&lt;10000000,"Hit",O1210&lt;=100000000,"Superhit",O1210&gt;100000000,"Blockbuster")</f>
        <v>Blockbuster</v>
      </c>
      <c r="Q1210" t="s">
        <v>4058</v>
      </c>
      <c r="R1210">
        <v>7</v>
      </c>
      <c r="S1210" t="str">
        <f t="shared" si="112"/>
        <v xml:space="preserve">September </v>
      </c>
      <c r="T1210" s="12" t="str">
        <f t="shared" si="113"/>
        <v xml:space="preserve"> 2003</v>
      </c>
      <c r="U1210" s="8" t="str" cm="1">
        <f t="array" ref="U1210">_xlfn.IFS(Q1210&lt;1970,"Old is Gold",Q1210&lt;=1980,"80's Movies",Q1210&lt;=2000,"90's Movies",Q1210&lt;=2020,"Mid Rang",Q1210&gt;2020,"Latest")</f>
        <v>Latest</v>
      </c>
      <c r="V1210" t="s">
        <v>4069</v>
      </c>
    </row>
    <row r="1211" spans="1:22" x14ac:dyDescent="0.3">
      <c r="A1211" t="s">
        <v>4070</v>
      </c>
      <c r="B1211" t="s">
        <v>4071</v>
      </c>
      <c r="C1211" t="s">
        <v>4071</v>
      </c>
      <c r="D1211" s="6">
        <v>121</v>
      </c>
      <c r="E1211" s="6" t="str">
        <f t="shared" si="108"/>
        <v>Long</v>
      </c>
      <c r="F1211" s="4">
        <f t="shared" si="109"/>
        <v>2.0166666666666666</v>
      </c>
      <c r="G1211" s="8" t="s">
        <v>7406</v>
      </c>
      <c r="H1211" t="s">
        <v>190</v>
      </c>
      <c r="I1211" t="s">
        <v>5170</v>
      </c>
      <c r="J1211">
        <v>6.6</v>
      </c>
      <c r="K1211" t="str">
        <f t="shared" si="110"/>
        <v>Average</v>
      </c>
      <c r="L1211" s="10">
        <v>128396</v>
      </c>
      <c r="M1211" s="10">
        <v>75000000</v>
      </c>
      <c r="N1211" s="10">
        <v>86468162</v>
      </c>
      <c r="O1211" s="6">
        <f t="shared" si="111"/>
        <v>11468162</v>
      </c>
      <c r="P1211" s="10" t="str" cm="1">
        <f t="array" ref="P1211">_xlfn.IFS(O1211&lt;=0,"Flop",O1211&lt;10000000,"Hit",O1211&lt;=100000000,"Superhit",O1211&gt;100000000,"Blockbuster")</f>
        <v>Superhit</v>
      </c>
      <c r="Q1211" t="s">
        <v>4072</v>
      </c>
      <c r="R1211">
        <v>3</v>
      </c>
      <c r="S1211" t="str">
        <f t="shared" si="112"/>
        <v xml:space="preserve">March </v>
      </c>
      <c r="T1211" s="12" t="str">
        <f t="shared" si="113"/>
        <v xml:space="preserve"> 2003</v>
      </c>
      <c r="U1211" s="8" t="str" cm="1">
        <f t="array" ref="U1211">_xlfn.IFS(Q1211&lt;1970,"Old is Gold",Q1211&lt;=1980,"80's Movies",Q1211&lt;=2000,"90's Movies",Q1211&lt;=2020,"Mid Rang",Q1211&gt;2020,"Latest")</f>
        <v>Latest</v>
      </c>
      <c r="V1211" t="s">
        <v>2870</v>
      </c>
    </row>
    <row r="1212" spans="1:22" x14ac:dyDescent="0.3">
      <c r="A1212" t="s">
        <v>4073</v>
      </c>
      <c r="B1212" t="s">
        <v>4074</v>
      </c>
      <c r="C1212" t="s">
        <v>4074</v>
      </c>
      <c r="D1212" s="6">
        <v>101</v>
      </c>
      <c r="E1212" s="6" t="str">
        <f t="shared" si="108"/>
        <v>Medium</v>
      </c>
      <c r="F1212" s="4">
        <f t="shared" si="109"/>
        <v>1.6833333333333333</v>
      </c>
      <c r="G1212" s="8" t="s">
        <v>172</v>
      </c>
      <c r="H1212" t="s">
        <v>10885</v>
      </c>
      <c r="I1212" t="s">
        <v>10899</v>
      </c>
      <c r="J1212">
        <v>6.8</v>
      </c>
      <c r="K1212" t="str">
        <f t="shared" si="110"/>
        <v>Average</v>
      </c>
      <c r="L1212" s="10">
        <v>423995</v>
      </c>
      <c r="M1212" s="10">
        <v>81000000</v>
      </c>
      <c r="N1212" s="10">
        <v>484592874</v>
      </c>
      <c r="O1212" s="6">
        <f t="shared" si="111"/>
        <v>403592874</v>
      </c>
      <c r="P1212" s="10" t="str" cm="1">
        <f t="array" ref="P1212">_xlfn.IFS(O1212&lt;=0,"Flop",O1212&lt;10000000,"Hit",O1212&lt;=100000000,"Superhit",O1212&gt;100000000,"Blockbuster")</f>
        <v>Blockbuster</v>
      </c>
      <c r="Q1212" t="s">
        <v>4075</v>
      </c>
      <c r="R1212">
        <v>14</v>
      </c>
      <c r="S1212" t="str">
        <f t="shared" si="112"/>
        <v xml:space="preserve">May </v>
      </c>
      <c r="T1212" s="12" t="str">
        <f t="shared" si="113"/>
        <v xml:space="preserve"> 2003</v>
      </c>
      <c r="U1212" s="8" t="str" cm="1">
        <f t="array" ref="U1212">_xlfn.IFS(Q1212&lt;1970,"Old is Gold",Q1212&lt;=1980,"80's Movies",Q1212&lt;=2000,"90's Movies",Q1212&lt;=2020,"Mid Rang",Q1212&gt;2020,"Latest")</f>
        <v>Latest</v>
      </c>
      <c r="V1212" t="s">
        <v>1724</v>
      </c>
    </row>
    <row r="1213" spans="1:22" x14ac:dyDescent="0.3">
      <c r="A1213" t="s">
        <v>4076</v>
      </c>
      <c r="B1213" t="s">
        <v>4077</v>
      </c>
      <c r="C1213" t="s">
        <v>4077</v>
      </c>
      <c r="D1213" s="6">
        <v>124</v>
      </c>
      <c r="E1213" s="6" t="str">
        <f t="shared" si="108"/>
        <v>Long</v>
      </c>
      <c r="F1213" s="4">
        <f t="shared" si="109"/>
        <v>2.0666666666666669</v>
      </c>
      <c r="G1213" s="8" t="s">
        <v>10891</v>
      </c>
      <c r="H1213" t="s">
        <v>190</v>
      </c>
      <c r="I1213" t="s">
        <v>5170</v>
      </c>
      <c r="J1213">
        <v>7.6</v>
      </c>
      <c r="K1213" t="str">
        <f t="shared" si="110"/>
        <v>Good</v>
      </c>
      <c r="L1213" s="10">
        <v>243454</v>
      </c>
      <c r="M1213" s="10">
        <v>20000000</v>
      </c>
      <c r="N1213" s="10">
        <v>60466876</v>
      </c>
      <c r="O1213" s="6">
        <f t="shared" si="111"/>
        <v>40466876</v>
      </c>
      <c r="P1213" s="10" t="str" cm="1">
        <f t="array" ref="P1213">_xlfn.IFS(O1213&lt;=0,"Flop",O1213&lt;10000000,"Hit",O1213&lt;=100000000,"Superhit",O1213&gt;100000000,"Blockbuster")</f>
        <v>Superhit</v>
      </c>
      <c r="Q1213" t="s">
        <v>4078</v>
      </c>
      <c r="R1213">
        <v>5</v>
      </c>
      <c r="S1213" t="str">
        <f t="shared" si="112"/>
        <v xml:space="preserve">September </v>
      </c>
      <c r="T1213" s="12" t="str">
        <f t="shared" si="113"/>
        <v xml:space="preserve"> 2003</v>
      </c>
      <c r="U1213" s="8" t="str" cm="1">
        <f t="array" ref="U1213">_xlfn.IFS(Q1213&lt;1970,"Old is Gold",Q1213&lt;=1980,"80's Movies",Q1213&lt;=2000,"90's Movies",Q1213&lt;=2020,"Mid Rang",Q1213&gt;2020,"Latest")</f>
        <v>Latest</v>
      </c>
      <c r="V1213" t="s">
        <v>3513</v>
      </c>
    </row>
    <row r="1214" spans="1:22" x14ac:dyDescent="0.3">
      <c r="A1214" t="s">
        <v>4079</v>
      </c>
      <c r="B1214" t="s">
        <v>4080</v>
      </c>
      <c r="C1214" t="s">
        <v>4080</v>
      </c>
      <c r="D1214" s="6">
        <v>126</v>
      </c>
      <c r="E1214" s="6" t="str">
        <f t="shared" si="108"/>
        <v>Long</v>
      </c>
      <c r="F1214" s="4">
        <f t="shared" si="109"/>
        <v>2.1</v>
      </c>
      <c r="G1214" s="8" t="s">
        <v>10891</v>
      </c>
      <c r="H1214" t="s">
        <v>190</v>
      </c>
      <c r="I1214" t="s">
        <v>10899</v>
      </c>
      <c r="J1214">
        <v>7.5</v>
      </c>
      <c r="K1214" t="str">
        <f t="shared" si="110"/>
        <v>Good</v>
      </c>
      <c r="L1214" s="10">
        <v>71366</v>
      </c>
      <c r="M1214" s="10">
        <v>16500000</v>
      </c>
      <c r="N1214" s="10">
        <v>16763804</v>
      </c>
      <c r="O1214" s="6">
        <f t="shared" si="111"/>
        <v>263804</v>
      </c>
      <c r="P1214" s="10" t="str" cm="1">
        <f t="array" ref="P1214">_xlfn.IFS(O1214&lt;=0,"Flop",O1214&lt;10000000,"Hit",O1214&lt;=100000000,"Superhit",O1214&gt;100000000,"Blockbuster")</f>
        <v>Hit</v>
      </c>
      <c r="Q1214" t="s">
        <v>3988</v>
      </c>
      <c r="R1214">
        <v>19</v>
      </c>
      <c r="S1214" t="str">
        <f t="shared" si="112"/>
        <v xml:space="preserve">December </v>
      </c>
      <c r="T1214" s="12" t="str">
        <f t="shared" si="113"/>
        <v xml:space="preserve"> 2003</v>
      </c>
      <c r="U1214" s="8" t="str" cm="1">
        <f t="array" ref="U1214">_xlfn.IFS(Q1214&lt;1970,"Old is Gold",Q1214&lt;=1980,"80's Movies",Q1214&lt;=2000,"90's Movies",Q1214&lt;=2020,"Mid Rang",Q1214&gt;2020,"Latest")</f>
        <v>Latest</v>
      </c>
      <c r="V1214" t="s">
        <v>4081</v>
      </c>
    </row>
    <row r="1215" spans="1:22" x14ac:dyDescent="0.3">
      <c r="A1215" t="s">
        <v>4082</v>
      </c>
      <c r="B1215" t="s">
        <v>4083</v>
      </c>
      <c r="C1215" t="s">
        <v>4083</v>
      </c>
      <c r="D1215" s="6">
        <v>139</v>
      </c>
      <c r="E1215" s="6" t="str">
        <f t="shared" si="108"/>
        <v>Long</v>
      </c>
      <c r="F1215" s="4">
        <f t="shared" si="109"/>
        <v>2.3166666666666669</v>
      </c>
      <c r="G1215" s="8" t="s">
        <v>7406</v>
      </c>
      <c r="H1215" t="s">
        <v>190</v>
      </c>
      <c r="I1215" t="s">
        <v>10886</v>
      </c>
      <c r="J1215">
        <v>7.4</v>
      </c>
      <c r="K1215" t="str">
        <f t="shared" si="110"/>
        <v>Good</v>
      </c>
      <c r="L1215" s="10">
        <v>76777</v>
      </c>
      <c r="M1215" s="10">
        <v>22000000</v>
      </c>
      <c r="N1215" s="10">
        <v>68296293</v>
      </c>
      <c r="O1215" s="6">
        <f t="shared" si="111"/>
        <v>46296293</v>
      </c>
      <c r="P1215" s="10" t="str" cm="1">
        <f t="array" ref="P1215">_xlfn.IFS(O1215&lt;=0,"Flop",O1215&lt;10000000,"Hit",O1215&lt;=100000000,"Superhit",O1215&gt;100000000,"Blockbuster")</f>
        <v>Superhit</v>
      </c>
      <c r="Q1215" t="s">
        <v>4084</v>
      </c>
      <c r="R1215">
        <v>11</v>
      </c>
      <c r="S1215" t="str">
        <f t="shared" si="112"/>
        <v xml:space="preserve">August </v>
      </c>
      <c r="T1215" s="12" t="str">
        <f t="shared" si="113"/>
        <v xml:space="preserve"> 2003</v>
      </c>
      <c r="U1215" s="8" t="str" cm="1">
        <f t="array" ref="U1215">_xlfn.IFS(Q1215&lt;1970,"Old is Gold",Q1215&lt;=1980,"80's Movies",Q1215&lt;=2000,"90's Movies",Q1215&lt;=2020,"Mid Rang",Q1215&gt;2020,"Latest")</f>
        <v>Latest</v>
      </c>
      <c r="V1215" t="s">
        <v>1254</v>
      </c>
    </row>
    <row r="1216" spans="1:22" x14ac:dyDescent="0.3">
      <c r="A1216" t="s">
        <v>4085</v>
      </c>
      <c r="B1216" t="s">
        <v>4086</v>
      </c>
      <c r="C1216" t="s">
        <v>4086</v>
      </c>
      <c r="D1216" s="6">
        <v>113</v>
      </c>
      <c r="E1216" s="6" t="str">
        <f t="shared" si="108"/>
        <v>Medium</v>
      </c>
      <c r="F1216" s="4">
        <f t="shared" si="109"/>
        <v>1.8833333333333333</v>
      </c>
      <c r="G1216" s="8" t="s">
        <v>10887</v>
      </c>
      <c r="H1216" t="s">
        <v>10892</v>
      </c>
      <c r="I1216" t="s">
        <v>10885</v>
      </c>
      <c r="J1216">
        <v>6.8</v>
      </c>
      <c r="K1216" t="str">
        <f t="shared" si="110"/>
        <v>Average</v>
      </c>
      <c r="L1216" s="10">
        <v>78631</v>
      </c>
      <c r="M1216" s="10">
        <v>100000000</v>
      </c>
      <c r="N1216" s="10">
        <v>121975011</v>
      </c>
      <c r="O1216" s="6">
        <f t="shared" si="111"/>
        <v>21975011</v>
      </c>
      <c r="P1216" s="10" t="str" cm="1">
        <f t="array" ref="P1216">_xlfn.IFS(O1216&lt;=0,"Flop",O1216&lt;10000000,"Hit",O1216&lt;=100000000,"Superhit",O1216&gt;100000000,"Blockbuster")</f>
        <v>Superhit</v>
      </c>
      <c r="Q1216" t="s">
        <v>4087</v>
      </c>
      <c r="R1216">
        <v>9</v>
      </c>
      <c r="S1216" t="str">
        <f t="shared" si="112"/>
        <v xml:space="preserve">December </v>
      </c>
      <c r="T1216" s="12" t="str">
        <f t="shared" si="113"/>
        <v xml:space="preserve"> 2003</v>
      </c>
      <c r="U1216" s="8" t="str" cm="1">
        <f t="array" ref="U1216">_xlfn.IFS(Q1216&lt;1970,"Old is Gold",Q1216&lt;=1980,"80's Movies",Q1216&lt;=2000,"90's Movies",Q1216&lt;=2020,"Mid Rang",Q1216&gt;2020,"Latest")</f>
        <v>Latest</v>
      </c>
      <c r="V1216" t="s">
        <v>2426</v>
      </c>
    </row>
    <row r="1217" spans="1:22" x14ac:dyDescent="0.3">
      <c r="A1217" t="s">
        <v>4088</v>
      </c>
      <c r="B1217" t="s">
        <v>4089</v>
      </c>
      <c r="C1217" t="s">
        <v>4089</v>
      </c>
      <c r="D1217" s="6">
        <v>127</v>
      </c>
      <c r="E1217" s="6" t="str">
        <f t="shared" si="108"/>
        <v>Long</v>
      </c>
      <c r="F1217" s="4">
        <f t="shared" si="109"/>
        <v>2.1166666666666667</v>
      </c>
      <c r="G1217" s="8" t="s">
        <v>7406</v>
      </c>
      <c r="H1217" t="s">
        <v>10887</v>
      </c>
      <c r="I1217" t="s">
        <v>10890</v>
      </c>
      <c r="J1217">
        <v>7.5</v>
      </c>
      <c r="K1217" t="str">
        <f t="shared" si="110"/>
        <v>Good</v>
      </c>
      <c r="L1217" s="10">
        <v>690210</v>
      </c>
      <c r="M1217" s="10">
        <v>200000000</v>
      </c>
      <c r="N1217" s="10">
        <v>788976453</v>
      </c>
      <c r="O1217" s="6">
        <f t="shared" si="111"/>
        <v>588976453</v>
      </c>
      <c r="P1217" s="10" t="str" cm="1">
        <f t="array" ref="P1217">_xlfn.IFS(O1217&lt;=0,"Flop",O1217&lt;10000000,"Hit",O1217&lt;=100000000,"Superhit",O1217&gt;100000000,"Blockbuster")</f>
        <v>Blockbuster</v>
      </c>
      <c r="Q1217" t="s">
        <v>4090</v>
      </c>
      <c r="R1217">
        <v>25</v>
      </c>
      <c r="S1217" t="str">
        <f t="shared" si="112"/>
        <v xml:space="preserve">June </v>
      </c>
      <c r="T1217" s="12" t="str">
        <f t="shared" si="113"/>
        <v xml:space="preserve"> 2004</v>
      </c>
      <c r="U1217" s="8" t="str" cm="1">
        <f t="array" ref="U1217">_xlfn.IFS(Q1217&lt;1970,"Old is Gold",Q1217&lt;=1980,"80's Movies",Q1217&lt;=2000,"90's Movies",Q1217&lt;=2020,"Mid Rang",Q1217&gt;2020,"Latest")</f>
        <v>Latest</v>
      </c>
      <c r="V1217" t="s">
        <v>479</v>
      </c>
    </row>
    <row r="1218" spans="1:22" x14ac:dyDescent="0.3">
      <c r="A1218" t="s">
        <v>4091</v>
      </c>
      <c r="B1218" t="s">
        <v>4092</v>
      </c>
      <c r="C1218" t="s">
        <v>4092</v>
      </c>
      <c r="D1218" s="6">
        <v>108</v>
      </c>
      <c r="E1218" s="6" t="str">
        <f t="shared" ref="E1218:E1281" si="114">IF(D1218&lt;90,"Short",IF(D1218&lt;=120,"Medium","Long"))</f>
        <v>Medium</v>
      </c>
      <c r="F1218" s="4">
        <f t="shared" ref="F1218:F1281" si="115">D1218/60</f>
        <v>1.8</v>
      </c>
      <c r="G1218" s="8" t="s">
        <v>172</v>
      </c>
      <c r="H1218" t="s">
        <v>190</v>
      </c>
      <c r="I1218" t="s">
        <v>10886</v>
      </c>
      <c r="J1218">
        <v>6</v>
      </c>
      <c r="K1218" t="str">
        <f t="shared" ref="K1218:K1281" si="116">IF(J1218&gt;=8,"Excellent",IF(J1218&gt;=7,"Good",IF(J1218&gt;=6,"Average","Poor")))</f>
        <v>Average</v>
      </c>
      <c r="L1218" s="10">
        <v>119790</v>
      </c>
      <c r="M1218" s="10">
        <v>40000000</v>
      </c>
      <c r="N1218" s="10">
        <v>265126918</v>
      </c>
      <c r="O1218" s="6">
        <f t="shared" ref="O1218:O1281" si="117">N1218-M1218</f>
        <v>225126918</v>
      </c>
      <c r="P1218" s="10" t="str" cm="1">
        <f t="array" ref="P1218">_xlfn.IFS(O1218&lt;=0,"Flop",O1218&lt;10000000,"Hit",O1218&lt;=100000000,"Superhit",O1218&gt;100000000,"Blockbuster")</f>
        <v>Blockbuster</v>
      </c>
      <c r="Q1218" t="s">
        <v>4093</v>
      </c>
      <c r="R1218">
        <v>28</v>
      </c>
      <c r="S1218" t="str">
        <f t="shared" ref="S1218:S1281" si="118">LEFT(Q1218,SEARCH(" ",Q1218))</f>
        <v xml:space="preserve">October </v>
      </c>
      <c r="T1218" s="12" t="str">
        <f t="shared" ref="T1218:T1281" si="119">RIGHT(Q1218,5)</f>
        <v xml:space="preserve"> 2004</v>
      </c>
      <c r="U1218" s="8" t="str" cm="1">
        <f t="array" ref="U1218">_xlfn.IFS(Q1218&lt;1970,"Old is Gold",Q1218&lt;=1980,"80's Movies",Q1218&lt;=2000,"90's Movies",Q1218&lt;=2020,"Mid Rang",Q1218&gt;2020,"Latest")</f>
        <v>Latest</v>
      </c>
      <c r="V1218" t="s">
        <v>4094</v>
      </c>
    </row>
    <row r="1219" spans="1:22" x14ac:dyDescent="0.3">
      <c r="A1219" t="s">
        <v>4095</v>
      </c>
      <c r="B1219" t="s">
        <v>4096</v>
      </c>
      <c r="C1219" t="s">
        <v>4096</v>
      </c>
      <c r="D1219" s="6">
        <v>117</v>
      </c>
      <c r="E1219" s="6" t="str">
        <f t="shared" si="114"/>
        <v>Medium</v>
      </c>
      <c r="F1219" s="4">
        <f t="shared" si="115"/>
        <v>1.95</v>
      </c>
      <c r="G1219" s="8" t="s">
        <v>10887</v>
      </c>
      <c r="H1219" t="s">
        <v>10888</v>
      </c>
      <c r="I1219" t="s">
        <v>172</v>
      </c>
      <c r="J1219">
        <v>7.2</v>
      </c>
      <c r="K1219" t="str">
        <f t="shared" si="116"/>
        <v>Good</v>
      </c>
      <c r="L1219" s="10">
        <v>453291</v>
      </c>
      <c r="M1219" s="10">
        <v>120000000</v>
      </c>
      <c r="N1219" s="10">
        <v>461991867</v>
      </c>
      <c r="O1219" s="6">
        <f t="shared" si="117"/>
        <v>341991867</v>
      </c>
      <c r="P1219" s="10" t="str" cm="1">
        <f t="array" ref="P1219">_xlfn.IFS(O1219&lt;=0,"Flop",O1219&lt;10000000,"Hit",O1219&lt;=100000000,"Superhit",O1219&gt;100000000,"Blockbuster")</f>
        <v>Blockbuster</v>
      </c>
      <c r="Q1219" t="s">
        <v>4097</v>
      </c>
      <c r="R1219">
        <v>14</v>
      </c>
      <c r="S1219" t="str">
        <f t="shared" si="118"/>
        <v xml:space="preserve">March </v>
      </c>
      <c r="T1219" s="12" t="str">
        <f t="shared" si="119"/>
        <v xml:space="preserve"> 2006</v>
      </c>
      <c r="U1219" s="8" t="str" cm="1">
        <f t="array" ref="U1219">_xlfn.IFS(Q1219&lt;1970,"Old is Gold",Q1219&lt;=1980,"80's Movies",Q1219&lt;=2000,"90's Movies",Q1219&lt;=2020,"Mid Rang",Q1219&gt;2020,"Latest")</f>
        <v>Latest</v>
      </c>
      <c r="V1219" t="s">
        <v>4098</v>
      </c>
    </row>
    <row r="1220" spans="1:22" x14ac:dyDescent="0.3">
      <c r="A1220" t="s">
        <v>4099</v>
      </c>
      <c r="B1220" t="s">
        <v>4100</v>
      </c>
      <c r="C1220" t="s">
        <v>4100</v>
      </c>
      <c r="D1220" s="6">
        <v>92</v>
      </c>
      <c r="E1220" s="6" t="str">
        <f t="shared" si="114"/>
        <v>Medium</v>
      </c>
      <c r="F1220" s="4">
        <f t="shared" si="115"/>
        <v>1.5333333333333334</v>
      </c>
      <c r="G1220" s="8" t="s">
        <v>172</v>
      </c>
      <c r="H1220" t="s">
        <v>10892</v>
      </c>
      <c r="I1220" t="s">
        <v>10899</v>
      </c>
      <c r="J1220">
        <v>5.6</v>
      </c>
      <c r="K1220" t="str">
        <f t="shared" si="116"/>
        <v>Poor</v>
      </c>
      <c r="L1220" s="10">
        <v>72542</v>
      </c>
      <c r="M1220" s="10">
        <v>60000000</v>
      </c>
      <c r="N1220" s="10">
        <v>164433867</v>
      </c>
      <c r="O1220" s="6">
        <f t="shared" si="117"/>
        <v>104433867</v>
      </c>
      <c r="P1220" s="10" t="str" cm="1">
        <f t="array" ref="P1220">_xlfn.IFS(O1220&lt;=0,"Flop",O1220&lt;10000000,"Hit",O1220&lt;=100000000,"Superhit",O1220&gt;100000000,"Blockbuster")</f>
        <v>Blockbuster</v>
      </c>
      <c r="Q1220" t="s">
        <v>4101</v>
      </c>
      <c r="R1220">
        <v>4</v>
      </c>
      <c r="S1220" t="str">
        <f t="shared" si="118"/>
        <v xml:space="preserve">May </v>
      </c>
      <c r="T1220" s="12" t="str">
        <f t="shared" si="119"/>
        <v xml:space="preserve"> 2003</v>
      </c>
      <c r="U1220" s="8" t="str" cm="1">
        <f t="array" ref="U1220">_xlfn.IFS(Q1220&lt;1970,"Old is Gold",Q1220&lt;=1980,"80's Movies",Q1220&lt;=2000,"90's Movies",Q1220&lt;=2020,"Mid Rang",Q1220&gt;2020,"Latest")</f>
        <v>Latest</v>
      </c>
      <c r="V1220" t="s">
        <v>4102</v>
      </c>
    </row>
    <row r="1221" spans="1:22" x14ac:dyDescent="0.3">
      <c r="A1221" t="s">
        <v>4103</v>
      </c>
      <c r="B1221" t="s">
        <v>4104</v>
      </c>
      <c r="C1221" t="s">
        <v>4104</v>
      </c>
      <c r="D1221" s="6">
        <v>136</v>
      </c>
      <c r="E1221" s="6" t="str">
        <f t="shared" si="114"/>
        <v>Long</v>
      </c>
      <c r="F1221" s="4">
        <f t="shared" si="115"/>
        <v>2.2666666666666666</v>
      </c>
      <c r="G1221" s="8" t="s">
        <v>7406</v>
      </c>
      <c r="H1221" t="s">
        <v>10887</v>
      </c>
      <c r="I1221" t="s">
        <v>10889</v>
      </c>
      <c r="J1221">
        <v>6.7</v>
      </c>
      <c r="K1221" t="str">
        <f t="shared" si="116"/>
        <v>Average</v>
      </c>
      <c r="L1221" s="10">
        <v>84709</v>
      </c>
      <c r="M1221" s="10">
        <v>100000000</v>
      </c>
      <c r="N1221" s="10">
        <v>108040622</v>
      </c>
      <c r="O1221" s="6">
        <f t="shared" si="117"/>
        <v>8040622</v>
      </c>
      <c r="P1221" s="10" t="str" cm="1">
        <f t="array" ref="P1221">_xlfn.IFS(O1221&lt;=0,"Flop",O1221&lt;10000000,"Hit",O1221&lt;=100000000,"Superhit",O1221&gt;100000000,"Blockbuster")</f>
        <v>Hit</v>
      </c>
      <c r="Q1221" t="s">
        <v>4105</v>
      </c>
      <c r="R1221">
        <v>17</v>
      </c>
      <c r="S1221" t="str">
        <f t="shared" si="118"/>
        <v xml:space="preserve">February </v>
      </c>
      <c r="T1221" s="12" t="str">
        <f t="shared" si="119"/>
        <v xml:space="preserve"> 2004</v>
      </c>
      <c r="U1221" s="8" t="str" cm="1">
        <f t="array" ref="U1221">_xlfn.IFS(Q1221&lt;1970,"Old is Gold",Q1221&lt;=1980,"80's Movies",Q1221&lt;=2000,"90's Movies",Q1221&lt;=2020,"Mid Rang",Q1221&gt;2020,"Latest")</f>
        <v>Latest</v>
      </c>
      <c r="V1221" t="s">
        <v>1168</v>
      </c>
    </row>
    <row r="1222" spans="1:22" x14ac:dyDescent="0.3">
      <c r="A1222" t="s">
        <v>4106</v>
      </c>
      <c r="B1222" t="s">
        <v>4107</v>
      </c>
      <c r="C1222" t="s">
        <v>4107</v>
      </c>
      <c r="D1222" s="6">
        <v>115</v>
      </c>
      <c r="E1222" s="6" t="str">
        <f t="shared" si="114"/>
        <v>Medium</v>
      </c>
      <c r="F1222" s="4">
        <f t="shared" si="115"/>
        <v>1.9166666666666667</v>
      </c>
      <c r="G1222" s="8" t="s">
        <v>7406</v>
      </c>
      <c r="H1222" t="s">
        <v>10887</v>
      </c>
      <c r="I1222" t="s">
        <v>10888</v>
      </c>
      <c r="J1222">
        <v>8</v>
      </c>
      <c r="K1222" t="str">
        <f t="shared" si="116"/>
        <v>Excellent</v>
      </c>
      <c r="L1222" s="10">
        <v>784814</v>
      </c>
      <c r="M1222" s="10">
        <v>92000000</v>
      </c>
      <c r="N1222" s="10">
        <v>631684650</v>
      </c>
      <c r="O1222" s="6">
        <f t="shared" si="117"/>
        <v>539684650</v>
      </c>
      <c r="P1222" s="10" t="str" cm="1">
        <f t="array" ref="P1222">_xlfn.IFS(O1222&lt;=0,"Flop",O1222&lt;10000000,"Hit",O1222&lt;=100000000,"Superhit",O1222&gt;100000000,"Blockbuster")</f>
        <v>Blockbuster</v>
      </c>
      <c r="Q1222" t="s">
        <v>4108</v>
      </c>
      <c r="R1222">
        <v>27</v>
      </c>
      <c r="S1222" t="str">
        <f t="shared" si="118"/>
        <v xml:space="preserve">October </v>
      </c>
      <c r="T1222" s="12" t="str">
        <f t="shared" si="119"/>
        <v xml:space="preserve"> 2004</v>
      </c>
      <c r="U1222" s="8" t="str" cm="1">
        <f t="array" ref="U1222">_xlfn.IFS(Q1222&lt;1970,"Old is Gold",Q1222&lt;=1980,"80's Movies",Q1222&lt;=2000,"90's Movies",Q1222&lt;=2020,"Mid Rang",Q1222&gt;2020,"Latest")</f>
        <v>Latest</v>
      </c>
      <c r="V1222" t="s">
        <v>2778</v>
      </c>
    </row>
    <row r="1223" spans="1:22" x14ac:dyDescent="0.3">
      <c r="A1223" t="s">
        <v>4109</v>
      </c>
      <c r="B1223" t="s">
        <v>4110</v>
      </c>
      <c r="C1223" t="s">
        <v>4110</v>
      </c>
      <c r="D1223" s="6">
        <v>111</v>
      </c>
      <c r="E1223" s="6" t="str">
        <f t="shared" si="114"/>
        <v>Medium</v>
      </c>
      <c r="F1223" s="4">
        <f t="shared" si="115"/>
        <v>1.85</v>
      </c>
      <c r="G1223" s="8" t="s">
        <v>7406</v>
      </c>
      <c r="H1223" t="s">
        <v>10891</v>
      </c>
      <c r="I1223" t="s">
        <v>5170</v>
      </c>
      <c r="J1223">
        <v>7</v>
      </c>
      <c r="K1223" t="str">
        <f t="shared" si="116"/>
        <v>Good</v>
      </c>
      <c r="L1223" s="10">
        <v>383070</v>
      </c>
      <c r="M1223" s="10">
        <v>60000000</v>
      </c>
      <c r="N1223" s="10">
        <v>176070171</v>
      </c>
      <c r="O1223" s="6">
        <f t="shared" si="117"/>
        <v>116070171</v>
      </c>
      <c r="P1223" s="10" t="str" cm="1">
        <f t="array" ref="P1223">_xlfn.IFS(O1223&lt;=0,"Flop",O1223&lt;10000000,"Hit",O1223&lt;=100000000,"Superhit",O1223&gt;100000000,"Blockbuster")</f>
        <v>Blockbuster</v>
      </c>
      <c r="Q1223" t="s">
        <v>3922</v>
      </c>
      <c r="R1223">
        <v>30</v>
      </c>
      <c r="S1223" t="str">
        <f t="shared" si="118"/>
        <v xml:space="preserve">May </v>
      </c>
      <c r="T1223" s="12" t="str">
        <f t="shared" si="119"/>
        <v xml:space="preserve"> 2003</v>
      </c>
      <c r="U1223" s="8" t="str" cm="1">
        <f t="array" ref="U1223">_xlfn.IFS(Q1223&lt;1970,"Old is Gold",Q1223&lt;=1980,"80's Movies",Q1223&lt;=2000,"90's Movies",Q1223&lt;=2020,"Mid Rang",Q1223&gt;2020,"Latest")</f>
        <v>Latest</v>
      </c>
      <c r="V1223" t="s">
        <v>1958</v>
      </c>
    </row>
    <row r="1224" spans="1:22" x14ac:dyDescent="0.3">
      <c r="A1224" t="s">
        <v>4111</v>
      </c>
      <c r="B1224" t="s">
        <v>4112</v>
      </c>
      <c r="C1224" t="s">
        <v>4112</v>
      </c>
      <c r="D1224" s="6">
        <v>126</v>
      </c>
      <c r="E1224" s="6" t="str">
        <f t="shared" si="114"/>
        <v>Long</v>
      </c>
      <c r="F1224" s="4">
        <f t="shared" si="115"/>
        <v>2.1</v>
      </c>
      <c r="G1224" s="8" t="s">
        <v>7406</v>
      </c>
      <c r="H1224" t="s">
        <v>10887</v>
      </c>
      <c r="I1224" t="s">
        <v>5170</v>
      </c>
      <c r="J1224">
        <v>6.9</v>
      </c>
      <c r="K1224" t="str">
        <f t="shared" si="116"/>
        <v>Average</v>
      </c>
      <c r="L1224" s="10">
        <v>383126</v>
      </c>
      <c r="M1224" s="10">
        <v>150000000</v>
      </c>
      <c r="N1224" s="10">
        <v>398479497</v>
      </c>
      <c r="O1224" s="6">
        <f t="shared" si="117"/>
        <v>248479497</v>
      </c>
      <c r="P1224" s="10" t="str" cm="1">
        <f t="array" ref="P1224">_xlfn.IFS(O1224&lt;=0,"Flop",O1224&lt;10000000,"Hit",O1224&lt;=100000000,"Superhit",O1224&gt;100000000,"Blockbuster")</f>
        <v>Blockbuster</v>
      </c>
      <c r="Q1224" t="s">
        <v>4113</v>
      </c>
      <c r="R1224">
        <v>24</v>
      </c>
      <c r="S1224" t="str">
        <f t="shared" si="118"/>
        <v xml:space="preserve">April </v>
      </c>
      <c r="T1224" s="12" t="str">
        <f t="shared" si="119"/>
        <v xml:space="preserve"> 2006</v>
      </c>
      <c r="U1224" s="8" t="str" cm="1">
        <f t="array" ref="U1224">_xlfn.IFS(Q1224&lt;1970,"Old is Gold",Q1224&lt;=1980,"80's Movies",Q1224&lt;=2000,"90's Movies",Q1224&lt;=2020,"Mid Rang",Q1224&gt;2020,"Latest")</f>
        <v>Latest</v>
      </c>
      <c r="V1224" t="s">
        <v>4114</v>
      </c>
    </row>
    <row r="1225" spans="1:22" x14ac:dyDescent="0.3">
      <c r="A1225" t="s">
        <v>4115</v>
      </c>
      <c r="B1225" t="s">
        <v>4116</v>
      </c>
      <c r="C1225" t="s">
        <v>4116</v>
      </c>
      <c r="D1225" s="6">
        <v>94</v>
      </c>
      <c r="E1225" s="6" t="str">
        <f t="shared" si="114"/>
        <v>Medium</v>
      </c>
      <c r="F1225" s="4">
        <f t="shared" si="115"/>
        <v>1.5666666666666667</v>
      </c>
      <c r="G1225" s="8" t="s">
        <v>7406</v>
      </c>
      <c r="H1225" t="s">
        <v>105</v>
      </c>
      <c r="I1225" t="s">
        <v>10890</v>
      </c>
      <c r="J1225">
        <v>6.1</v>
      </c>
      <c r="K1225" t="str">
        <f t="shared" si="116"/>
        <v>Average</v>
      </c>
      <c r="L1225" s="10">
        <v>207020</v>
      </c>
      <c r="M1225" s="10">
        <v>45000000</v>
      </c>
      <c r="N1225" s="10">
        <v>129342769</v>
      </c>
      <c r="O1225" s="6">
        <f t="shared" si="117"/>
        <v>84342769</v>
      </c>
      <c r="P1225" s="10" t="str" cm="1">
        <f t="array" ref="P1225">_xlfn.IFS(O1225&lt;=0,"Flop",O1225&lt;10000000,"Hit",O1225&lt;=100000000,"Superhit",O1225&gt;100000000,"Blockbuster")</f>
        <v>Superhit</v>
      </c>
      <c r="Q1225" t="s">
        <v>4117</v>
      </c>
      <c r="R1225">
        <v>23</v>
      </c>
      <c r="S1225" t="str">
        <f t="shared" si="118"/>
        <v xml:space="preserve">August </v>
      </c>
      <c r="T1225" s="12" t="str">
        <f t="shared" si="119"/>
        <v xml:space="preserve"> 2004</v>
      </c>
      <c r="U1225" s="8" t="str" cm="1">
        <f t="array" ref="U1225">_xlfn.IFS(Q1225&lt;1970,"Old is Gold",Q1225&lt;=1980,"80's Movies",Q1225&lt;=2000,"90's Movies",Q1225&lt;=2020,"Mid Rang",Q1225&gt;2020,"Latest")</f>
        <v>Latest</v>
      </c>
      <c r="V1225" t="s">
        <v>4118</v>
      </c>
    </row>
    <row r="1226" spans="1:22" x14ac:dyDescent="0.3">
      <c r="A1226" t="s">
        <v>4119</v>
      </c>
      <c r="B1226" t="s">
        <v>4120</v>
      </c>
      <c r="C1226" t="s">
        <v>4120</v>
      </c>
      <c r="D1226" s="6">
        <v>124</v>
      </c>
      <c r="E1226" s="6" t="str">
        <f t="shared" si="114"/>
        <v>Long</v>
      </c>
      <c r="F1226" s="4">
        <f t="shared" si="115"/>
        <v>2.0666666666666669</v>
      </c>
      <c r="G1226" s="8" t="s">
        <v>7406</v>
      </c>
      <c r="H1226" t="s">
        <v>10887</v>
      </c>
      <c r="I1226" t="s">
        <v>172</v>
      </c>
      <c r="J1226">
        <v>6</v>
      </c>
      <c r="K1226" t="str">
        <f t="shared" si="116"/>
        <v>Average</v>
      </c>
      <c r="L1226" s="10">
        <v>102000</v>
      </c>
      <c r="M1226" s="10">
        <v>130000000</v>
      </c>
      <c r="N1226" s="10">
        <v>119240351</v>
      </c>
      <c r="O1226" s="6">
        <f t="shared" si="117"/>
        <v>-10759649</v>
      </c>
      <c r="P1226" s="10" t="str" cm="1">
        <f t="array" ref="P1226">_xlfn.IFS(O1226&lt;=0,"Flop",O1226&lt;10000000,"Hit",O1226&lt;=100000000,"Superhit",O1226&gt;100000000,"Blockbuster")</f>
        <v>Flop</v>
      </c>
      <c r="Q1226" t="s">
        <v>4121</v>
      </c>
      <c r="R1226">
        <v>4</v>
      </c>
      <c r="S1226" t="str">
        <f t="shared" si="118"/>
        <v xml:space="preserve">April </v>
      </c>
      <c r="T1226" s="12" t="str">
        <f t="shared" si="119"/>
        <v xml:space="preserve"> 2005</v>
      </c>
      <c r="U1226" s="8" t="str" cm="1">
        <f t="array" ref="U1226">_xlfn.IFS(Q1226&lt;1970,"Old is Gold",Q1226&lt;=1980,"80's Movies",Q1226&lt;=2000,"90's Movies",Q1226&lt;=2020,"Mid Rang",Q1226&gt;2020,"Latest")</f>
        <v>Latest</v>
      </c>
      <c r="V1226" t="s">
        <v>4122</v>
      </c>
    </row>
    <row r="1227" spans="1:22" x14ac:dyDescent="0.3">
      <c r="A1227" t="s">
        <v>4123</v>
      </c>
      <c r="B1227" t="s">
        <v>4124</v>
      </c>
      <c r="C1227" t="s">
        <v>4124</v>
      </c>
      <c r="D1227" s="6">
        <v>125</v>
      </c>
      <c r="E1227" s="6" t="str">
        <f t="shared" si="114"/>
        <v>Long</v>
      </c>
      <c r="F1227" s="4">
        <f t="shared" si="115"/>
        <v>2.0833333333333335</v>
      </c>
      <c r="G1227" s="8" t="s">
        <v>10887</v>
      </c>
      <c r="H1227" t="s">
        <v>190</v>
      </c>
      <c r="I1227" t="s">
        <v>10885</v>
      </c>
      <c r="J1227">
        <v>8</v>
      </c>
      <c r="K1227" t="str">
        <f t="shared" si="116"/>
        <v>Excellent</v>
      </c>
      <c r="L1227" s="10">
        <v>453259</v>
      </c>
      <c r="M1227" s="10">
        <v>70000000</v>
      </c>
      <c r="N1227" s="10">
        <v>123218424</v>
      </c>
      <c r="O1227" s="6">
        <f t="shared" si="117"/>
        <v>53218424</v>
      </c>
      <c r="P1227" s="10" t="str" cm="1">
        <f t="array" ref="P1227">_xlfn.IFS(O1227&lt;=0,"Flop",O1227&lt;10000000,"Hit",O1227&lt;=100000000,"Superhit",O1227&gt;100000000,"Blockbuster")</f>
        <v>Superhit</v>
      </c>
      <c r="Q1227" t="s">
        <v>4125</v>
      </c>
      <c r="R1227">
        <v>4</v>
      </c>
      <c r="S1227" t="str">
        <f t="shared" si="118"/>
        <v xml:space="preserve">December </v>
      </c>
      <c r="T1227" s="12" t="str">
        <f t="shared" si="119"/>
        <v xml:space="preserve"> 2003</v>
      </c>
      <c r="U1227" s="8" t="str" cm="1">
        <f t="array" ref="U1227">_xlfn.IFS(Q1227&lt;1970,"Old is Gold",Q1227&lt;=1980,"80's Movies",Q1227&lt;=2000,"90's Movies",Q1227&lt;=2020,"Mid Rang",Q1227&gt;2020,"Latest")</f>
        <v>Latest</v>
      </c>
      <c r="V1227" t="s">
        <v>766</v>
      </c>
    </row>
    <row r="1228" spans="1:22" x14ac:dyDescent="0.3">
      <c r="A1228" t="s">
        <v>4126</v>
      </c>
      <c r="B1228" t="s">
        <v>4127</v>
      </c>
      <c r="C1228" t="s">
        <v>4127</v>
      </c>
      <c r="D1228" s="6">
        <v>124</v>
      </c>
      <c r="E1228" s="6" t="str">
        <f t="shared" si="114"/>
        <v>Long</v>
      </c>
      <c r="F1228" s="4">
        <f t="shared" si="115"/>
        <v>2.0666666666666669</v>
      </c>
      <c r="G1228" s="8" t="s">
        <v>7406</v>
      </c>
      <c r="H1228" t="s">
        <v>10887</v>
      </c>
      <c r="I1228" t="s">
        <v>10890</v>
      </c>
      <c r="J1228">
        <v>6.5</v>
      </c>
      <c r="K1228" t="str">
        <f t="shared" si="116"/>
        <v>Average</v>
      </c>
      <c r="L1228" s="10">
        <v>467685</v>
      </c>
      <c r="M1228" s="10">
        <v>125000000</v>
      </c>
      <c r="N1228" s="10">
        <v>552639571</v>
      </c>
      <c r="O1228" s="6">
        <f t="shared" si="117"/>
        <v>427639571</v>
      </c>
      <c r="P1228" s="10" t="str" cm="1">
        <f t="array" ref="P1228">_xlfn.IFS(O1228&lt;=0,"Flop",O1228&lt;10000000,"Hit",O1228&lt;=100000000,"Superhit",O1228&gt;100000000,"Blockbuster")</f>
        <v>Blockbuster</v>
      </c>
      <c r="Q1228" t="s">
        <v>4128</v>
      </c>
      <c r="R1228">
        <v>17</v>
      </c>
      <c r="S1228" t="str">
        <f t="shared" si="118"/>
        <v xml:space="preserve">May </v>
      </c>
      <c r="T1228" s="12" t="str">
        <f t="shared" si="119"/>
        <v xml:space="preserve"> 2004</v>
      </c>
      <c r="U1228" s="8" t="str" cm="1">
        <f t="array" ref="U1228">_xlfn.IFS(Q1228&lt;1970,"Old is Gold",Q1228&lt;=1980,"80's Movies",Q1228&lt;=2000,"90's Movies",Q1228&lt;=2020,"Mid Rang",Q1228&gt;2020,"Latest")</f>
        <v>Latest</v>
      </c>
      <c r="V1228" t="s">
        <v>1556</v>
      </c>
    </row>
    <row r="1229" spans="1:22" x14ac:dyDescent="0.3">
      <c r="A1229" t="s">
        <v>4129</v>
      </c>
      <c r="B1229" t="s">
        <v>4130</v>
      </c>
      <c r="C1229" t="s">
        <v>4130</v>
      </c>
      <c r="D1229" s="6">
        <v>97</v>
      </c>
      <c r="E1229" s="6" t="str">
        <f t="shared" si="114"/>
        <v>Medium</v>
      </c>
      <c r="F1229" s="4">
        <f t="shared" si="115"/>
        <v>1.6166666666666667</v>
      </c>
      <c r="G1229" s="8" t="s">
        <v>10887</v>
      </c>
      <c r="H1229" t="s">
        <v>172</v>
      </c>
      <c r="I1229" t="s">
        <v>10892</v>
      </c>
      <c r="J1229">
        <v>7.1</v>
      </c>
      <c r="K1229" t="str">
        <f t="shared" si="116"/>
        <v>Good</v>
      </c>
      <c r="L1229" s="10">
        <v>291397</v>
      </c>
      <c r="M1229" s="10">
        <v>33000000</v>
      </c>
      <c r="N1229" s="10">
        <v>227356156</v>
      </c>
      <c r="O1229" s="6">
        <f t="shared" si="117"/>
        <v>194356156</v>
      </c>
      <c r="P1229" s="10" t="str" cm="1">
        <f t="array" ref="P1229">_xlfn.IFS(O1229&lt;=0,"Flop",O1229&lt;10000000,"Hit",O1229&lt;=100000000,"Superhit",O1229&gt;100000000,"Blockbuster")</f>
        <v>Blockbuster</v>
      </c>
      <c r="Q1229" t="s">
        <v>4062</v>
      </c>
      <c r="R1229">
        <v>9</v>
      </c>
      <c r="S1229" t="str">
        <f t="shared" si="118"/>
        <v xml:space="preserve">October </v>
      </c>
      <c r="T1229" s="12" t="str">
        <f t="shared" si="119"/>
        <v xml:space="preserve"> 2003</v>
      </c>
      <c r="U1229" s="8" t="str" cm="1">
        <f t="array" ref="U1229">_xlfn.IFS(Q1229&lt;1970,"Old is Gold",Q1229&lt;=1980,"80's Movies",Q1229&lt;=2000,"90's Movies",Q1229&lt;=2020,"Mid Rang",Q1229&gt;2020,"Latest")</f>
        <v>Latest</v>
      </c>
      <c r="V1229" t="s">
        <v>4131</v>
      </c>
    </row>
    <row r="1230" spans="1:22" x14ac:dyDescent="0.3">
      <c r="A1230" t="s">
        <v>4132</v>
      </c>
      <c r="B1230" t="s">
        <v>4133</v>
      </c>
      <c r="C1230" t="s">
        <v>4133</v>
      </c>
      <c r="D1230" s="6">
        <v>144</v>
      </c>
      <c r="E1230" s="6" t="str">
        <f t="shared" si="114"/>
        <v>Long</v>
      </c>
      <c r="F1230" s="4">
        <f t="shared" si="115"/>
        <v>2.4</v>
      </c>
      <c r="G1230" s="8" t="s">
        <v>7406</v>
      </c>
      <c r="H1230" t="s">
        <v>10887</v>
      </c>
      <c r="I1230" t="s">
        <v>190</v>
      </c>
      <c r="J1230">
        <v>7.2</v>
      </c>
      <c r="K1230" t="str">
        <f t="shared" si="116"/>
        <v>Good</v>
      </c>
      <c r="L1230" s="10">
        <v>304736</v>
      </c>
      <c r="M1230" s="10">
        <v>130000000</v>
      </c>
      <c r="N1230" s="10">
        <v>218122627</v>
      </c>
      <c r="O1230" s="6">
        <f t="shared" si="117"/>
        <v>88122627</v>
      </c>
      <c r="P1230" s="10" t="str" cm="1">
        <f t="array" ref="P1230">_xlfn.IFS(O1230&lt;=0,"Flop",O1230&lt;10000000,"Hit",O1230&lt;=100000000,"Superhit",O1230&gt;100000000,"Blockbuster")</f>
        <v>Superhit</v>
      </c>
      <c r="Q1230" t="s">
        <v>4134</v>
      </c>
      <c r="R1230">
        <v>2</v>
      </c>
      <c r="S1230" t="str">
        <f t="shared" si="118"/>
        <v xml:space="preserve">May </v>
      </c>
      <c r="T1230" s="12" t="str">
        <f t="shared" si="119"/>
        <v xml:space="preserve"> 2005</v>
      </c>
      <c r="U1230" s="8" t="str" cm="1">
        <f t="array" ref="U1230">_xlfn.IFS(Q1230&lt;1970,"Old is Gold",Q1230&lt;=1980,"80's Movies",Q1230&lt;=2000,"90's Movies",Q1230&lt;=2020,"Mid Rang",Q1230&gt;2020,"Latest")</f>
        <v>Latest</v>
      </c>
      <c r="V1230" t="s">
        <v>312</v>
      </c>
    </row>
    <row r="1231" spans="1:22" x14ac:dyDescent="0.3">
      <c r="A1231" t="s">
        <v>4135</v>
      </c>
      <c r="B1231" t="s">
        <v>4136</v>
      </c>
      <c r="C1231" t="s">
        <v>4136</v>
      </c>
      <c r="D1231" s="6">
        <v>121</v>
      </c>
      <c r="E1231" s="6" t="str">
        <f t="shared" si="114"/>
        <v>Long</v>
      </c>
      <c r="F1231" s="4">
        <f t="shared" si="115"/>
        <v>2.0166666666666666</v>
      </c>
      <c r="G1231" s="8" t="s">
        <v>7406</v>
      </c>
      <c r="H1231" t="s">
        <v>10885</v>
      </c>
      <c r="I1231" t="s">
        <v>5170</v>
      </c>
      <c r="J1231">
        <v>7</v>
      </c>
      <c r="K1231" t="str">
        <f t="shared" si="116"/>
        <v>Good</v>
      </c>
      <c r="L1231" s="10">
        <v>281070</v>
      </c>
      <c r="M1231" s="10">
        <v>22000000</v>
      </c>
      <c r="N1231" s="10">
        <v>95708457</v>
      </c>
      <c r="O1231" s="6">
        <f t="shared" si="117"/>
        <v>73708457</v>
      </c>
      <c r="P1231" s="10" t="str" cm="1">
        <f t="array" ref="P1231">_xlfn.IFS(O1231&lt;=0,"Flop",O1231&lt;10000000,"Hit",O1231&lt;=100000000,"Superhit",O1231&gt;100000000,"Blockbuster")</f>
        <v>Superhit</v>
      </c>
      <c r="Q1231" t="s">
        <v>4137</v>
      </c>
      <c r="R1231">
        <v>8</v>
      </c>
      <c r="S1231" t="str">
        <f t="shared" si="118"/>
        <v xml:space="preserve">September </v>
      </c>
      <c r="T1231" s="12" t="str">
        <f t="shared" si="119"/>
        <v xml:space="preserve"> 2003</v>
      </c>
      <c r="U1231" s="8" t="str" cm="1">
        <f t="array" ref="U1231">_xlfn.IFS(Q1231&lt;1970,"Old is Gold",Q1231&lt;=1980,"80's Movies",Q1231&lt;=2000,"90's Movies",Q1231&lt;=2020,"Mid Rang",Q1231&gt;2020,"Latest")</f>
        <v>Latest</v>
      </c>
      <c r="V1231" t="s">
        <v>4138</v>
      </c>
    </row>
    <row r="1232" spans="1:22" x14ac:dyDescent="0.3">
      <c r="A1232" t="s">
        <v>4139</v>
      </c>
      <c r="B1232" t="s">
        <v>4140</v>
      </c>
      <c r="C1232" t="s">
        <v>4140</v>
      </c>
      <c r="D1232" s="6">
        <v>107</v>
      </c>
      <c r="E1232" s="6" t="str">
        <f t="shared" si="114"/>
        <v>Medium</v>
      </c>
      <c r="F1232" s="4">
        <f t="shared" si="115"/>
        <v>1.7833333333333334</v>
      </c>
      <c r="G1232" s="8" t="s">
        <v>7406</v>
      </c>
      <c r="H1232" t="s">
        <v>10891</v>
      </c>
      <c r="I1232" t="s">
        <v>5170</v>
      </c>
      <c r="J1232">
        <v>5.9</v>
      </c>
      <c r="K1232" t="str">
        <f t="shared" si="116"/>
        <v>Poor</v>
      </c>
      <c r="L1232" s="10">
        <v>291018</v>
      </c>
      <c r="M1232" s="10">
        <v>76000000</v>
      </c>
      <c r="N1232" s="10">
        <v>236350661</v>
      </c>
      <c r="O1232" s="6">
        <f t="shared" si="117"/>
        <v>160350661</v>
      </c>
      <c r="P1232" s="10" t="str" cm="1">
        <f t="array" ref="P1232">_xlfn.IFS(O1232&lt;=0,"Flop",O1232&lt;10000000,"Hit",O1232&lt;=100000000,"Superhit",O1232&gt;100000000,"Blockbuster")</f>
        <v>Blockbuster</v>
      </c>
      <c r="Q1232" t="s">
        <v>4141</v>
      </c>
      <c r="R1232">
        <v>3</v>
      </c>
      <c r="S1232" t="str">
        <f t="shared" si="118"/>
        <v xml:space="preserve">June </v>
      </c>
      <c r="T1232" s="12" t="str">
        <f t="shared" si="119"/>
        <v xml:space="preserve"> 2003</v>
      </c>
      <c r="U1232" s="8" t="str" cm="1">
        <f t="array" ref="U1232">_xlfn.IFS(Q1232&lt;1970,"Old is Gold",Q1232&lt;=1980,"80's Movies",Q1232&lt;=2000,"90's Movies",Q1232&lt;=2020,"Mid Rang",Q1232&gt;2020,"Latest")</f>
        <v>Latest</v>
      </c>
      <c r="V1232" t="s">
        <v>1353</v>
      </c>
    </row>
    <row r="1233" spans="1:22" x14ac:dyDescent="0.3">
      <c r="A1233" t="s">
        <v>4142</v>
      </c>
      <c r="B1233" t="s">
        <v>4143</v>
      </c>
      <c r="C1233" t="s">
        <v>4143</v>
      </c>
      <c r="D1233" s="6">
        <v>97</v>
      </c>
      <c r="E1233" s="6" t="str">
        <f t="shared" si="114"/>
        <v>Medium</v>
      </c>
      <c r="F1233" s="4">
        <f t="shared" si="115"/>
        <v>1.6166666666666667</v>
      </c>
      <c r="G1233" s="8" t="s">
        <v>172</v>
      </c>
      <c r="H1233" t="s">
        <v>10892</v>
      </c>
      <c r="I1233" t="s">
        <v>10885</v>
      </c>
      <c r="J1233">
        <v>6.3</v>
      </c>
      <c r="K1233" t="str">
        <f t="shared" si="116"/>
        <v>Average</v>
      </c>
      <c r="L1233" s="10">
        <v>148839</v>
      </c>
      <c r="M1233" s="10">
        <v>20000000</v>
      </c>
      <c r="N1233" s="10">
        <v>160846332</v>
      </c>
      <c r="O1233" s="6">
        <f t="shared" si="117"/>
        <v>140846332</v>
      </c>
      <c r="P1233" s="10" t="str" cm="1">
        <f t="array" ref="P1233">_xlfn.IFS(O1233&lt;=0,"Flop",O1233&lt;10000000,"Hit",O1233&lt;=100000000,"Superhit",O1233&gt;100000000,"Blockbuster")</f>
        <v>Blockbuster</v>
      </c>
      <c r="Q1233" t="s">
        <v>4144</v>
      </c>
      <c r="R1233">
        <v>4</v>
      </c>
      <c r="S1233" t="str">
        <f t="shared" si="118"/>
        <v xml:space="preserve">August </v>
      </c>
      <c r="T1233" s="12" t="str">
        <f t="shared" si="119"/>
        <v xml:space="preserve"> 2003</v>
      </c>
      <c r="U1233" s="8" t="str" cm="1">
        <f t="array" ref="U1233">_xlfn.IFS(Q1233&lt;1970,"Old is Gold",Q1233&lt;=1980,"80's Movies",Q1233&lt;=2000,"90's Movies",Q1233&lt;=2020,"Mid Rang",Q1233&gt;2020,"Latest")</f>
        <v>Latest</v>
      </c>
      <c r="V1233" t="s">
        <v>4145</v>
      </c>
    </row>
    <row r="1234" spans="1:22" x14ac:dyDescent="0.3">
      <c r="A1234" t="s">
        <v>4146</v>
      </c>
      <c r="B1234" t="s">
        <v>4147</v>
      </c>
      <c r="C1234" t="s">
        <v>4147</v>
      </c>
      <c r="D1234" s="6">
        <v>85</v>
      </c>
      <c r="E1234" s="6" t="str">
        <f t="shared" si="114"/>
        <v>Short</v>
      </c>
      <c r="F1234" s="4">
        <f t="shared" si="115"/>
        <v>1.4166666666666667</v>
      </c>
      <c r="G1234" s="8" t="s">
        <v>7406</v>
      </c>
      <c r="H1234" t="s">
        <v>172</v>
      </c>
      <c r="I1234" t="s">
        <v>4855</v>
      </c>
      <c r="J1234">
        <v>6.6</v>
      </c>
      <c r="K1234" t="str">
        <f t="shared" si="116"/>
        <v>Average</v>
      </c>
      <c r="L1234" s="10">
        <v>100668</v>
      </c>
      <c r="M1234" s="10">
        <v>5000000</v>
      </c>
      <c r="N1234" s="10">
        <v>79493831</v>
      </c>
      <c r="O1234" s="6">
        <f t="shared" si="117"/>
        <v>74493831</v>
      </c>
      <c r="P1234" s="10" t="str" cm="1">
        <f t="array" ref="P1234">_xlfn.IFS(O1234&lt;=0,"Flop",O1234&lt;10000000,"Hit",O1234&lt;=100000000,"Superhit",O1234&gt;100000000,"Blockbuster")</f>
        <v>Superhit</v>
      </c>
      <c r="Q1234" t="s">
        <v>4148</v>
      </c>
      <c r="R1234">
        <v>21</v>
      </c>
      <c r="S1234" t="str">
        <f t="shared" si="118"/>
        <v xml:space="preserve">October </v>
      </c>
      <c r="T1234" s="12" t="str">
        <f t="shared" si="119"/>
        <v xml:space="preserve"> 2002</v>
      </c>
      <c r="U1234" s="8" t="str" cm="1">
        <f t="array" ref="U1234">_xlfn.IFS(Q1234&lt;1970,"Old is Gold",Q1234&lt;=1980,"80's Movies",Q1234&lt;=2000,"90's Movies",Q1234&lt;=2020,"Mid Rang",Q1234&gt;2020,"Latest")</f>
        <v>Latest</v>
      </c>
      <c r="V1234" t="s">
        <v>4149</v>
      </c>
    </row>
    <row r="1235" spans="1:22" x14ac:dyDescent="0.3">
      <c r="A1235" t="s">
        <v>4150</v>
      </c>
      <c r="B1235" t="s">
        <v>4151</v>
      </c>
      <c r="C1235" t="s">
        <v>4151</v>
      </c>
      <c r="D1235" s="6">
        <v>98</v>
      </c>
      <c r="E1235" s="6" t="str">
        <f t="shared" si="114"/>
        <v>Medium</v>
      </c>
      <c r="F1235" s="4">
        <f t="shared" si="115"/>
        <v>1.6333333333333333</v>
      </c>
      <c r="G1235" s="8" t="s">
        <v>105</v>
      </c>
      <c r="H1235" t="s">
        <v>10899</v>
      </c>
      <c r="I1235" t="s">
        <v>10899</v>
      </c>
      <c r="J1235">
        <v>6.2</v>
      </c>
      <c r="K1235" t="str">
        <f t="shared" si="116"/>
        <v>Average</v>
      </c>
      <c r="L1235" s="10">
        <v>150320</v>
      </c>
      <c r="M1235" s="10">
        <v>9500000</v>
      </c>
      <c r="N1235" s="10">
        <v>107363905</v>
      </c>
      <c r="O1235" s="6">
        <f t="shared" si="117"/>
        <v>97863905</v>
      </c>
      <c r="P1235" s="10" t="str" cm="1">
        <f t="array" ref="P1235">_xlfn.IFS(O1235&lt;=0,"Flop",O1235&lt;10000000,"Hit",O1235&lt;=100000000,"Superhit",O1235&gt;100000000,"Blockbuster")</f>
        <v>Superhit</v>
      </c>
      <c r="Q1235" t="s">
        <v>4152</v>
      </c>
      <c r="R1235">
        <v>15</v>
      </c>
      <c r="S1235" t="str">
        <f t="shared" si="118"/>
        <v xml:space="preserve">October </v>
      </c>
      <c r="T1235" s="12" t="str">
        <f t="shared" si="119"/>
        <v xml:space="preserve"> 2003</v>
      </c>
      <c r="U1235" s="8" t="str" cm="1">
        <f t="array" ref="U1235">_xlfn.IFS(Q1235&lt;1970,"Old is Gold",Q1235&lt;=1980,"80's Movies",Q1235&lt;=2000,"90's Movies",Q1235&lt;=2020,"Mid Rang",Q1235&gt;2020,"Latest")</f>
        <v>Latest</v>
      </c>
      <c r="V1235" t="s">
        <v>4153</v>
      </c>
    </row>
    <row r="1236" spans="1:22" x14ac:dyDescent="0.3">
      <c r="A1236" t="s">
        <v>4154</v>
      </c>
      <c r="B1236" t="s">
        <v>4155</v>
      </c>
      <c r="C1236" t="s">
        <v>4155</v>
      </c>
      <c r="D1236" s="6">
        <v>114</v>
      </c>
      <c r="E1236" s="6" t="str">
        <f t="shared" si="114"/>
        <v>Medium</v>
      </c>
      <c r="F1236" s="4">
        <f t="shared" si="115"/>
        <v>1.9</v>
      </c>
      <c r="G1236" s="8" t="s">
        <v>190</v>
      </c>
      <c r="H1236" t="s">
        <v>10895</v>
      </c>
      <c r="I1236" t="s">
        <v>10886</v>
      </c>
      <c r="J1236">
        <v>6.9</v>
      </c>
      <c r="K1236" t="str">
        <f t="shared" si="116"/>
        <v>Average</v>
      </c>
      <c r="L1236" s="10">
        <v>58068</v>
      </c>
      <c r="M1236" s="10">
        <v>30000000</v>
      </c>
      <c r="N1236" s="10">
        <v>21741598</v>
      </c>
      <c r="O1236" s="6">
        <f t="shared" si="117"/>
        <v>-8258402</v>
      </c>
      <c r="P1236" s="10" t="str" cm="1">
        <f t="array" ref="P1236">_xlfn.IFS(O1236&lt;=0,"Flop",O1236&lt;10000000,"Hit",O1236&lt;=100000000,"Superhit",O1236&gt;100000000,"Blockbuster")</f>
        <v>Flop</v>
      </c>
      <c r="Q1236" t="s">
        <v>4156</v>
      </c>
      <c r="R1236">
        <v>4</v>
      </c>
      <c r="S1236" t="str">
        <f t="shared" si="118"/>
        <v xml:space="preserve">July </v>
      </c>
      <c r="T1236" s="12" t="str">
        <f t="shared" si="119"/>
        <v xml:space="preserve"> 2004</v>
      </c>
      <c r="U1236" s="8" t="str" cm="1">
        <f t="array" ref="U1236">_xlfn.IFS(Q1236&lt;1970,"Old is Gold",Q1236&lt;=1980,"80's Movies",Q1236&lt;=2000,"90's Movies",Q1236&lt;=2020,"Mid Rang",Q1236&gt;2020,"Latest")</f>
        <v>Latest</v>
      </c>
      <c r="V1236" t="s">
        <v>4157</v>
      </c>
    </row>
    <row r="1237" spans="1:22" x14ac:dyDescent="0.3">
      <c r="A1237" t="s">
        <v>4158</v>
      </c>
      <c r="B1237" t="s">
        <v>4159</v>
      </c>
      <c r="C1237" t="s">
        <v>4159</v>
      </c>
      <c r="D1237" s="6">
        <v>117</v>
      </c>
      <c r="E1237" s="6" t="str">
        <f t="shared" si="114"/>
        <v>Medium</v>
      </c>
      <c r="F1237" s="4">
        <f t="shared" si="115"/>
        <v>1.95</v>
      </c>
      <c r="G1237" s="8" t="s">
        <v>7406</v>
      </c>
      <c r="H1237" t="s">
        <v>10887</v>
      </c>
      <c r="I1237" t="s">
        <v>10885</v>
      </c>
      <c r="J1237">
        <v>5.5</v>
      </c>
      <c r="K1237" t="str">
        <f t="shared" si="116"/>
        <v>Poor</v>
      </c>
      <c r="L1237" s="10">
        <v>143171</v>
      </c>
      <c r="M1237" s="10">
        <v>95000000</v>
      </c>
      <c r="N1237" s="10">
        <v>160099222</v>
      </c>
      <c r="O1237" s="6">
        <f t="shared" si="117"/>
        <v>65099222</v>
      </c>
      <c r="P1237" s="10" t="str" cm="1">
        <f t="array" ref="P1237">_xlfn.IFS(O1237&lt;=0,"Flop",O1237&lt;10000000,"Hit",O1237&lt;=100000000,"Superhit",O1237&gt;100000000,"Blockbuster")</f>
        <v>Superhit</v>
      </c>
      <c r="Q1237" t="s">
        <v>4160</v>
      </c>
      <c r="R1237">
        <v>21</v>
      </c>
      <c r="S1237" t="str">
        <f t="shared" si="118"/>
        <v xml:space="preserve">July </v>
      </c>
      <c r="T1237" s="12" t="str">
        <f t="shared" si="119"/>
        <v xml:space="preserve"> 2003</v>
      </c>
      <c r="U1237" s="8" t="str" cm="1">
        <f t="array" ref="U1237">_xlfn.IFS(Q1237&lt;1970,"Old is Gold",Q1237&lt;=1980,"80's Movies",Q1237&lt;=2000,"90's Movies",Q1237&lt;=2020,"Mid Rang",Q1237&gt;2020,"Latest")</f>
        <v>Latest</v>
      </c>
      <c r="V1237" t="s">
        <v>1838</v>
      </c>
    </row>
    <row r="1238" spans="1:22" x14ac:dyDescent="0.3">
      <c r="A1238" t="s">
        <v>4161</v>
      </c>
      <c r="B1238" t="s">
        <v>4162</v>
      </c>
      <c r="C1238" t="s">
        <v>4162</v>
      </c>
      <c r="D1238" s="6">
        <v>154</v>
      </c>
      <c r="E1238" s="6" t="str">
        <f t="shared" si="114"/>
        <v>Long</v>
      </c>
      <c r="F1238" s="4">
        <f t="shared" si="115"/>
        <v>2.5666666666666669</v>
      </c>
      <c r="G1238" s="8" t="s">
        <v>7406</v>
      </c>
      <c r="H1238" t="s">
        <v>190</v>
      </c>
      <c r="I1238" t="s">
        <v>10899</v>
      </c>
      <c r="J1238">
        <v>7.8</v>
      </c>
      <c r="K1238" t="str">
        <f t="shared" si="116"/>
        <v>Good</v>
      </c>
      <c r="L1238" s="10">
        <v>461081</v>
      </c>
      <c r="M1238" s="10">
        <v>140000000</v>
      </c>
      <c r="N1238" s="10">
        <v>454627263</v>
      </c>
      <c r="O1238" s="6">
        <f t="shared" si="117"/>
        <v>314627263</v>
      </c>
      <c r="P1238" s="10" t="str" cm="1">
        <f t="array" ref="P1238">_xlfn.IFS(O1238&lt;=0,"Flop",O1238&lt;10000000,"Hit",O1238&lt;=100000000,"Superhit",O1238&gt;100000000,"Blockbuster")</f>
        <v>Blockbuster</v>
      </c>
      <c r="Q1238" t="s">
        <v>4163</v>
      </c>
      <c r="R1238">
        <v>22</v>
      </c>
      <c r="S1238" t="str">
        <f t="shared" si="118"/>
        <v xml:space="preserve">November </v>
      </c>
      <c r="T1238" s="12" t="str">
        <f t="shared" si="119"/>
        <v xml:space="preserve"> 2003</v>
      </c>
      <c r="U1238" s="8" t="str" cm="1">
        <f t="array" ref="U1238">_xlfn.IFS(Q1238&lt;1970,"Old is Gold",Q1238&lt;=1980,"80's Movies",Q1238&lt;=2000,"90's Movies",Q1238&lt;=2020,"Mid Rang",Q1238&gt;2020,"Latest")</f>
        <v>Latest</v>
      </c>
      <c r="V1238" t="s">
        <v>1161</v>
      </c>
    </row>
    <row r="1239" spans="1:22" x14ac:dyDescent="0.3">
      <c r="A1239" t="s">
        <v>4164</v>
      </c>
      <c r="B1239" t="s">
        <v>4165</v>
      </c>
      <c r="C1239" t="s">
        <v>4165</v>
      </c>
      <c r="D1239" s="6">
        <v>116</v>
      </c>
      <c r="E1239" s="6" t="str">
        <f t="shared" si="114"/>
        <v>Medium</v>
      </c>
      <c r="F1239" s="4">
        <f t="shared" si="115"/>
        <v>1.9333333333333333</v>
      </c>
      <c r="G1239" s="8" t="s">
        <v>172</v>
      </c>
      <c r="H1239" t="s">
        <v>10891</v>
      </c>
      <c r="I1239" t="s">
        <v>190</v>
      </c>
      <c r="J1239">
        <v>7.3</v>
      </c>
      <c r="K1239" t="str">
        <f t="shared" si="116"/>
        <v>Good</v>
      </c>
      <c r="L1239" s="10">
        <v>136075</v>
      </c>
      <c r="M1239" s="10">
        <v>62000000</v>
      </c>
      <c r="N1239" s="10">
        <v>65565672</v>
      </c>
      <c r="O1239" s="6">
        <f t="shared" si="117"/>
        <v>3565672</v>
      </c>
      <c r="P1239" s="10" t="str" cm="1">
        <f t="array" ref="P1239">_xlfn.IFS(O1239&lt;=0,"Flop",O1239&lt;10000000,"Hit",O1239&lt;=100000000,"Superhit",O1239&gt;100000000,"Blockbuster")</f>
        <v>Hit</v>
      </c>
      <c r="Q1239" t="s">
        <v>2849</v>
      </c>
      <c r="R1239">
        <v>2</v>
      </c>
      <c r="S1239" t="str">
        <f t="shared" si="118"/>
        <v xml:space="preserve">September </v>
      </c>
      <c r="T1239" s="12" t="str">
        <f t="shared" si="119"/>
        <v xml:space="preserve"> 2003</v>
      </c>
      <c r="U1239" s="8" t="str" cm="1">
        <f t="array" ref="U1239">_xlfn.IFS(Q1239&lt;1970,"Old is Gold",Q1239&lt;=1980,"80's Movies",Q1239&lt;=2000,"90's Movies",Q1239&lt;=2020,"Mid Rang",Q1239&gt;2020,"Latest")</f>
        <v>Latest</v>
      </c>
      <c r="V1239" t="s">
        <v>312</v>
      </c>
    </row>
    <row r="1240" spans="1:22" x14ac:dyDescent="0.3">
      <c r="A1240" t="s">
        <v>4166</v>
      </c>
      <c r="B1240" t="s">
        <v>4167</v>
      </c>
      <c r="C1240" t="s">
        <v>4167</v>
      </c>
      <c r="D1240" s="6">
        <v>143</v>
      </c>
      <c r="E1240" s="6" t="str">
        <f t="shared" si="114"/>
        <v>Long</v>
      </c>
      <c r="F1240" s="4">
        <f t="shared" si="115"/>
        <v>2.3833333333333333</v>
      </c>
      <c r="G1240" s="8" t="s">
        <v>7406</v>
      </c>
      <c r="H1240" t="s">
        <v>10887</v>
      </c>
      <c r="I1240" t="s">
        <v>10885</v>
      </c>
      <c r="J1240">
        <v>8.1</v>
      </c>
      <c r="K1240" t="str">
        <f t="shared" si="116"/>
        <v>Excellent</v>
      </c>
      <c r="L1240" s="10">
        <v>1181496</v>
      </c>
      <c r="M1240" s="10">
        <v>140000000</v>
      </c>
      <c r="N1240" s="10">
        <v>654264015</v>
      </c>
      <c r="O1240" s="6">
        <f t="shared" si="117"/>
        <v>514264015</v>
      </c>
      <c r="P1240" s="10" t="str" cm="1">
        <f t="array" ref="P1240">_xlfn.IFS(O1240&lt;=0,"Flop",O1240&lt;10000000,"Hit",O1240&lt;=100000000,"Superhit",O1240&gt;100000000,"Blockbuster")</f>
        <v>Blockbuster</v>
      </c>
      <c r="Q1240" t="s">
        <v>4168</v>
      </c>
      <c r="R1240">
        <v>28</v>
      </c>
      <c r="S1240" t="str">
        <f t="shared" si="118"/>
        <v xml:space="preserve">June </v>
      </c>
      <c r="T1240" s="12" t="str">
        <f t="shared" si="119"/>
        <v xml:space="preserve"> 2003</v>
      </c>
      <c r="U1240" s="8" t="str" cm="1">
        <f t="array" ref="U1240">_xlfn.IFS(Q1240&lt;1970,"Old is Gold",Q1240&lt;=1980,"80's Movies",Q1240&lt;=2000,"90's Movies",Q1240&lt;=2020,"Mid Rang",Q1240&gt;2020,"Latest")</f>
        <v>Latest</v>
      </c>
      <c r="V1240" t="s">
        <v>2422</v>
      </c>
    </row>
    <row r="1241" spans="1:22" x14ac:dyDescent="0.3">
      <c r="A1241" t="s">
        <v>4169</v>
      </c>
      <c r="B1241" t="s">
        <v>4170</v>
      </c>
      <c r="C1241" t="s">
        <v>4170</v>
      </c>
      <c r="D1241" s="6">
        <v>138</v>
      </c>
      <c r="E1241" s="6" t="str">
        <f t="shared" si="114"/>
        <v>Long</v>
      </c>
      <c r="F1241" s="4">
        <f t="shared" si="115"/>
        <v>2.2999999999999998</v>
      </c>
      <c r="G1241" s="8" t="s">
        <v>10891</v>
      </c>
      <c r="H1241" t="s">
        <v>190</v>
      </c>
      <c r="I1241" t="s">
        <v>10895</v>
      </c>
      <c r="J1241">
        <v>7.9</v>
      </c>
      <c r="K1241" t="str">
        <f t="shared" si="116"/>
        <v>Good</v>
      </c>
      <c r="L1241" s="10">
        <v>475435</v>
      </c>
      <c r="M1241" s="10">
        <v>25000000</v>
      </c>
      <c r="N1241" s="10">
        <v>156595191</v>
      </c>
      <c r="O1241" s="6">
        <f t="shared" si="117"/>
        <v>131595191</v>
      </c>
      <c r="P1241" s="10" t="str" cm="1">
        <f t="array" ref="P1241">_xlfn.IFS(O1241&lt;=0,"Flop",O1241&lt;10000000,"Hit",O1241&lt;=100000000,"Superhit",O1241&gt;100000000,"Blockbuster")</f>
        <v>Blockbuster</v>
      </c>
      <c r="Q1241" t="s">
        <v>4171</v>
      </c>
      <c r="R1241">
        <v>23</v>
      </c>
      <c r="S1241" t="str">
        <f t="shared" si="118"/>
        <v xml:space="preserve">May </v>
      </c>
      <c r="T1241" s="12" t="str">
        <f t="shared" si="119"/>
        <v xml:space="preserve"> 2003</v>
      </c>
      <c r="U1241" s="8" t="str" cm="1">
        <f t="array" ref="U1241">_xlfn.IFS(Q1241&lt;1970,"Old is Gold",Q1241&lt;=1980,"80's Movies",Q1241&lt;=2000,"90's Movies",Q1241&lt;=2020,"Mid Rang",Q1241&gt;2020,"Latest")</f>
        <v>Latest</v>
      </c>
      <c r="V1241" t="s">
        <v>87</v>
      </c>
    </row>
    <row r="1242" spans="1:22" x14ac:dyDescent="0.3">
      <c r="A1242" t="s">
        <v>4172</v>
      </c>
      <c r="B1242" t="s">
        <v>4173</v>
      </c>
      <c r="C1242" t="s">
        <v>4173</v>
      </c>
      <c r="D1242" s="6">
        <v>83</v>
      </c>
      <c r="E1242" s="6" t="str">
        <f t="shared" si="114"/>
        <v>Short</v>
      </c>
      <c r="F1242" s="4">
        <f t="shared" si="115"/>
        <v>1.3833333333333333</v>
      </c>
      <c r="G1242" s="8" t="s">
        <v>10887</v>
      </c>
      <c r="H1242" t="s">
        <v>10888</v>
      </c>
      <c r="I1242" t="s">
        <v>172</v>
      </c>
      <c r="J1242">
        <v>6.7</v>
      </c>
      <c r="K1242" t="str">
        <f t="shared" si="116"/>
        <v>Average</v>
      </c>
      <c r="L1242" s="10">
        <v>186125</v>
      </c>
      <c r="M1242" s="10">
        <v>80000000</v>
      </c>
      <c r="N1242" s="10">
        <v>339795890</v>
      </c>
      <c r="O1242" s="6">
        <f t="shared" si="117"/>
        <v>259795890</v>
      </c>
      <c r="P1242" s="10" t="str" cm="1">
        <f t="array" ref="P1242">_xlfn.IFS(O1242&lt;=0,"Flop",O1242&lt;10000000,"Hit",O1242&lt;=100000000,"Superhit",O1242&gt;100000000,"Blockbuster")</f>
        <v>Blockbuster</v>
      </c>
      <c r="Q1242" t="s">
        <v>4174</v>
      </c>
      <c r="R1242">
        <v>22</v>
      </c>
      <c r="S1242" t="str">
        <f t="shared" si="118"/>
        <v xml:space="preserve">April </v>
      </c>
      <c r="T1242" s="12" t="str">
        <f t="shared" si="119"/>
        <v xml:space="preserve"> 2006</v>
      </c>
      <c r="U1242" s="8" t="str" cm="1">
        <f t="array" ref="U1242">_xlfn.IFS(Q1242&lt;1970,"Old is Gold",Q1242&lt;=1980,"80's Movies",Q1242&lt;=2000,"90's Movies",Q1242&lt;=2020,"Mid Rang",Q1242&gt;2020,"Latest")</f>
        <v>Latest</v>
      </c>
      <c r="V1242" t="s">
        <v>4175</v>
      </c>
    </row>
    <row r="1243" spans="1:22" x14ac:dyDescent="0.3">
      <c r="A1243" t="s">
        <v>4176</v>
      </c>
      <c r="B1243" t="s">
        <v>4177</v>
      </c>
      <c r="C1243" t="s">
        <v>4177</v>
      </c>
      <c r="D1243" s="6">
        <v>111</v>
      </c>
      <c r="E1243" s="6" t="str">
        <f t="shared" si="114"/>
        <v>Medium</v>
      </c>
      <c r="F1243" s="4">
        <f t="shared" si="115"/>
        <v>1.85</v>
      </c>
      <c r="G1243" s="8" t="s">
        <v>172</v>
      </c>
      <c r="H1243" t="s">
        <v>190</v>
      </c>
      <c r="I1243" t="s">
        <v>10892</v>
      </c>
      <c r="J1243">
        <v>7.5</v>
      </c>
      <c r="K1243" t="str">
        <f t="shared" si="116"/>
        <v>Good</v>
      </c>
      <c r="L1243" s="10">
        <v>60308</v>
      </c>
      <c r="M1243" s="10">
        <v>30000000</v>
      </c>
      <c r="N1243" s="10">
        <v>48260279</v>
      </c>
      <c r="O1243" s="6">
        <f t="shared" si="117"/>
        <v>18260279</v>
      </c>
      <c r="P1243" s="10" t="str" cm="1">
        <f t="array" ref="P1243">_xlfn.IFS(O1243&lt;=0,"Flop",O1243&lt;10000000,"Hit",O1243&lt;=100000000,"Superhit",O1243&gt;100000000,"Blockbuster")</f>
        <v>Superhit</v>
      </c>
      <c r="Q1243" t="s">
        <v>4078</v>
      </c>
      <c r="R1243">
        <v>5</v>
      </c>
      <c r="S1243" t="str">
        <f t="shared" si="118"/>
        <v xml:space="preserve">September </v>
      </c>
      <c r="T1243" s="12" t="str">
        <f t="shared" si="119"/>
        <v xml:space="preserve"> 2003</v>
      </c>
      <c r="U1243" s="8" t="str" cm="1">
        <f t="array" ref="U1243">_xlfn.IFS(Q1243&lt;1970,"Old is Gold",Q1243&lt;=1980,"80's Movies",Q1243&lt;=2000,"90's Movies",Q1243&lt;=2020,"Mid Rang",Q1243&gt;2020,"Latest")</f>
        <v>Latest</v>
      </c>
      <c r="V1243" t="s">
        <v>4178</v>
      </c>
    </row>
    <row r="1244" spans="1:22" x14ac:dyDescent="0.3">
      <c r="A1244" t="s">
        <v>4179</v>
      </c>
      <c r="B1244" t="s">
        <v>4180</v>
      </c>
      <c r="C1244" t="s">
        <v>4180</v>
      </c>
      <c r="D1244" s="6">
        <v>93</v>
      </c>
      <c r="E1244" s="6" t="str">
        <f t="shared" si="114"/>
        <v>Medium</v>
      </c>
      <c r="F1244" s="4">
        <f t="shared" si="115"/>
        <v>1.55</v>
      </c>
      <c r="G1244" s="8" t="s">
        <v>172</v>
      </c>
      <c r="H1244" t="s">
        <v>105</v>
      </c>
      <c r="I1244" t="s">
        <v>10890</v>
      </c>
      <c r="J1244">
        <v>5.3</v>
      </c>
      <c r="K1244" t="str">
        <f t="shared" si="116"/>
        <v>Poor</v>
      </c>
      <c r="L1244" s="10">
        <v>68839</v>
      </c>
      <c r="M1244" s="10">
        <v>90000000</v>
      </c>
      <c r="N1244" s="10">
        <v>103370127</v>
      </c>
      <c r="O1244" s="6">
        <f t="shared" si="117"/>
        <v>13370127</v>
      </c>
      <c r="P1244" s="10" t="str" cm="1">
        <f t="array" ref="P1244">_xlfn.IFS(O1244&lt;=0,"Flop",O1244&lt;10000000,"Hit",O1244&lt;=100000000,"Superhit",O1244&gt;100000000,"Blockbuster")</f>
        <v>Superhit</v>
      </c>
      <c r="Q1244" t="s">
        <v>4181</v>
      </c>
      <c r="R1244">
        <v>6</v>
      </c>
      <c r="S1244" t="str">
        <f t="shared" si="118"/>
        <v xml:space="preserve">June </v>
      </c>
      <c r="T1244" s="12" t="str">
        <f t="shared" si="119"/>
        <v xml:space="preserve"> 2004</v>
      </c>
      <c r="U1244" s="8" t="str" cm="1">
        <f t="array" ref="U1244">_xlfn.IFS(Q1244&lt;1970,"Old is Gold",Q1244&lt;=1980,"80's Movies",Q1244&lt;=2000,"90's Movies",Q1244&lt;=2020,"Mid Rang",Q1244&gt;2020,"Latest")</f>
        <v>Latest</v>
      </c>
      <c r="V1244" t="s">
        <v>863</v>
      </c>
    </row>
    <row r="1245" spans="1:22" x14ac:dyDescent="0.3">
      <c r="A1245" t="s">
        <v>4182</v>
      </c>
      <c r="B1245" t="s">
        <v>4183</v>
      </c>
      <c r="C1245" t="s">
        <v>4183</v>
      </c>
      <c r="D1245" s="6">
        <v>98</v>
      </c>
      <c r="E1245" s="6" t="str">
        <f t="shared" si="114"/>
        <v>Medium</v>
      </c>
      <c r="F1245" s="4">
        <f t="shared" si="115"/>
        <v>1.6333333333333333</v>
      </c>
      <c r="G1245" s="8" t="s">
        <v>172</v>
      </c>
      <c r="H1245" t="s">
        <v>10891</v>
      </c>
      <c r="I1245" t="s">
        <v>5170</v>
      </c>
      <c r="J1245">
        <v>5.5</v>
      </c>
      <c r="K1245" t="str">
        <f t="shared" si="116"/>
        <v>Poor</v>
      </c>
      <c r="L1245" s="10">
        <v>58022</v>
      </c>
      <c r="M1245" s="10">
        <v>40000000</v>
      </c>
      <c r="N1245" s="10">
        <v>26170671</v>
      </c>
      <c r="O1245" s="6">
        <f t="shared" si="117"/>
        <v>-13829329</v>
      </c>
      <c r="P1245" s="10" t="str" cm="1">
        <f t="array" ref="P1245">_xlfn.IFS(O1245&lt;=0,"Flop",O1245&lt;10000000,"Hit",O1245&lt;=100000000,"Superhit",O1245&gt;100000000,"Blockbuster")</f>
        <v>Flop</v>
      </c>
      <c r="Q1245" t="s">
        <v>4184</v>
      </c>
      <c r="R1245">
        <v>7</v>
      </c>
      <c r="S1245" t="str">
        <f t="shared" si="118"/>
        <v xml:space="preserve">April </v>
      </c>
      <c r="T1245" s="12" t="str">
        <f t="shared" si="119"/>
        <v xml:space="preserve"> 2004</v>
      </c>
      <c r="U1245" s="8" t="str" cm="1">
        <f t="array" ref="U1245">_xlfn.IFS(Q1245&lt;1970,"Old is Gold",Q1245&lt;=1980,"80's Movies",Q1245&lt;=2000,"90's Movies",Q1245&lt;=2020,"Mid Rang",Q1245&gt;2020,"Latest")</f>
        <v>Latest</v>
      </c>
      <c r="V1245" t="s">
        <v>880</v>
      </c>
    </row>
    <row r="1246" spans="1:22" x14ac:dyDescent="0.3">
      <c r="A1246" t="s">
        <v>4185</v>
      </c>
      <c r="B1246" t="s">
        <v>4186</v>
      </c>
      <c r="C1246" t="s">
        <v>4186</v>
      </c>
      <c r="D1246" s="6">
        <v>120</v>
      </c>
      <c r="E1246" s="6" t="str">
        <f t="shared" si="114"/>
        <v>Medium</v>
      </c>
      <c r="F1246" s="4">
        <f t="shared" si="115"/>
        <v>2</v>
      </c>
      <c r="G1246" s="8" t="s">
        <v>7406</v>
      </c>
      <c r="H1246" t="s">
        <v>10887</v>
      </c>
      <c r="I1246" t="s">
        <v>172</v>
      </c>
      <c r="J1246">
        <v>5.8</v>
      </c>
      <c r="K1246" t="str">
        <f t="shared" si="116"/>
        <v>Poor</v>
      </c>
      <c r="L1246" s="10">
        <v>93521</v>
      </c>
      <c r="M1246" s="10">
        <v>110000000</v>
      </c>
      <c r="N1246" s="10">
        <v>72178895</v>
      </c>
      <c r="O1246" s="6">
        <f t="shared" si="117"/>
        <v>-37821105</v>
      </c>
      <c r="P1246" s="10" t="str" cm="1">
        <f t="array" ref="P1246">_xlfn.IFS(O1246&lt;=0,"Flop",O1246&lt;10000000,"Hit",O1246&lt;=100000000,"Superhit",O1246&gt;100000000,"Blockbuster")</f>
        <v>Flop</v>
      </c>
      <c r="Q1246" t="s">
        <v>4187</v>
      </c>
      <c r="R1246">
        <v>13</v>
      </c>
      <c r="S1246" t="str">
        <f t="shared" si="118"/>
        <v xml:space="preserve">June </v>
      </c>
      <c r="T1246" s="12" t="str">
        <f t="shared" si="119"/>
        <v xml:space="preserve"> 2004</v>
      </c>
      <c r="U1246" s="8" t="str" cm="1">
        <f t="array" ref="U1246">_xlfn.IFS(Q1246&lt;1970,"Old is Gold",Q1246&lt;=1980,"80's Movies",Q1246&lt;=2000,"90's Movies",Q1246&lt;=2020,"Mid Rang",Q1246&gt;2020,"Latest")</f>
        <v>Latest</v>
      </c>
      <c r="V1246" t="s">
        <v>2497</v>
      </c>
    </row>
    <row r="1247" spans="1:22" x14ac:dyDescent="0.3">
      <c r="A1247" t="s">
        <v>4188</v>
      </c>
      <c r="B1247" t="s">
        <v>4189</v>
      </c>
      <c r="C1247" t="s">
        <v>4189</v>
      </c>
      <c r="D1247" s="6">
        <v>104</v>
      </c>
      <c r="E1247" s="6" t="str">
        <f t="shared" si="114"/>
        <v>Medium</v>
      </c>
      <c r="F1247" s="4">
        <f t="shared" si="115"/>
        <v>1.7333333333333334</v>
      </c>
      <c r="G1247" s="8" t="s">
        <v>7406</v>
      </c>
      <c r="H1247" t="s">
        <v>10891</v>
      </c>
      <c r="I1247" t="s">
        <v>10885</v>
      </c>
      <c r="J1247">
        <v>3.4</v>
      </c>
      <c r="K1247" t="str">
        <f t="shared" si="116"/>
        <v>Poor</v>
      </c>
      <c r="L1247" s="10">
        <v>124099</v>
      </c>
      <c r="M1247" s="10">
        <v>100000000</v>
      </c>
      <c r="N1247" s="10">
        <v>82402379</v>
      </c>
      <c r="O1247" s="6">
        <f t="shared" si="117"/>
        <v>-17597621</v>
      </c>
      <c r="P1247" s="10" t="str" cm="1">
        <f t="array" ref="P1247">_xlfn.IFS(O1247&lt;=0,"Flop",O1247&lt;10000000,"Hit",O1247&lt;=100000000,"Superhit",O1247&gt;100000000,"Blockbuster")</f>
        <v>Flop</v>
      </c>
      <c r="Q1247" t="s">
        <v>4190</v>
      </c>
      <c r="R1247">
        <v>19</v>
      </c>
      <c r="S1247" t="str">
        <f t="shared" si="118"/>
        <v xml:space="preserve">July </v>
      </c>
      <c r="T1247" s="12" t="str">
        <f t="shared" si="119"/>
        <v xml:space="preserve"> 2004</v>
      </c>
      <c r="U1247" s="8" t="str" cm="1">
        <f t="array" ref="U1247">_xlfn.IFS(Q1247&lt;1970,"Old is Gold",Q1247&lt;=1980,"80's Movies",Q1247&lt;=2000,"90's Movies",Q1247&lt;=2020,"Mid Rang",Q1247&gt;2020,"Latest")</f>
        <v>Latest</v>
      </c>
      <c r="V1247" t="s">
        <v>4191</v>
      </c>
    </row>
    <row r="1248" spans="1:22" x14ac:dyDescent="0.3">
      <c r="A1248" t="s">
        <v>4192</v>
      </c>
      <c r="B1248" t="s">
        <v>4193</v>
      </c>
      <c r="C1248" t="s">
        <v>4193</v>
      </c>
      <c r="D1248" s="6">
        <v>100</v>
      </c>
      <c r="E1248" s="6" t="str">
        <f t="shared" si="114"/>
        <v>Medium</v>
      </c>
      <c r="F1248" s="4">
        <f t="shared" si="115"/>
        <v>1.6666666666666667</v>
      </c>
      <c r="G1248" s="8" t="s">
        <v>10888</v>
      </c>
      <c r="H1248" t="s">
        <v>190</v>
      </c>
      <c r="I1248" t="s">
        <v>10892</v>
      </c>
      <c r="J1248">
        <v>7.7</v>
      </c>
      <c r="K1248" t="str">
        <f t="shared" si="116"/>
        <v>Good</v>
      </c>
      <c r="L1248" s="10">
        <v>255803</v>
      </c>
      <c r="M1248" s="10">
        <v>60000000</v>
      </c>
      <c r="N1248" s="10">
        <v>131777210</v>
      </c>
      <c r="O1248" s="6">
        <f t="shared" si="117"/>
        <v>71777210</v>
      </c>
      <c r="P1248" s="10" t="str" cm="1">
        <f t="array" ref="P1248">_xlfn.IFS(O1248&lt;=0,"Flop",O1248&lt;10000000,"Hit",O1248&lt;=100000000,"Superhit",O1248&gt;100000000,"Blockbuster")</f>
        <v>Superhit</v>
      </c>
      <c r="Q1248" t="s">
        <v>4194</v>
      </c>
      <c r="R1248">
        <v>5</v>
      </c>
      <c r="S1248" t="str">
        <f t="shared" si="118"/>
        <v xml:space="preserve">February </v>
      </c>
      <c r="T1248" s="12" t="str">
        <f t="shared" si="119"/>
        <v xml:space="preserve"> 2009</v>
      </c>
      <c r="U1248" s="8" t="str" cm="1">
        <f t="array" ref="U1248">_xlfn.IFS(Q1248&lt;1970,"Old is Gold",Q1248&lt;=1980,"80's Movies",Q1248&lt;=2000,"90's Movies",Q1248&lt;=2020,"Mid Rang",Q1248&gt;2020,"Latest")</f>
        <v>Latest</v>
      </c>
      <c r="V1248" t="s">
        <v>1663</v>
      </c>
    </row>
    <row r="1249" spans="1:22" x14ac:dyDescent="0.3">
      <c r="A1249" t="s">
        <v>4195</v>
      </c>
      <c r="B1249" t="s">
        <v>4196</v>
      </c>
      <c r="C1249" t="s">
        <v>4196</v>
      </c>
      <c r="D1249" s="6">
        <v>96</v>
      </c>
      <c r="E1249" s="6" t="str">
        <f t="shared" si="114"/>
        <v>Medium</v>
      </c>
      <c r="F1249" s="4">
        <f t="shared" si="115"/>
        <v>1.6</v>
      </c>
      <c r="G1249" s="8" t="s">
        <v>172</v>
      </c>
      <c r="H1249" t="s">
        <v>10892</v>
      </c>
      <c r="I1249" t="s">
        <v>10885</v>
      </c>
      <c r="J1249">
        <v>6.3</v>
      </c>
      <c r="K1249" t="str">
        <f t="shared" si="116"/>
        <v>Average</v>
      </c>
      <c r="L1249" s="10">
        <v>72728</v>
      </c>
      <c r="M1249" s="10">
        <v>31000000</v>
      </c>
      <c r="N1249" s="10">
        <v>27388767</v>
      </c>
      <c r="O1249" s="6">
        <f t="shared" si="117"/>
        <v>-3611233</v>
      </c>
      <c r="P1249" s="10" t="str" cm="1">
        <f t="array" ref="P1249">_xlfn.IFS(O1249&lt;=0,"Flop",O1249&lt;10000000,"Hit",O1249&lt;=100000000,"Superhit",O1249&gt;100000000,"Blockbuster")</f>
        <v>Flop</v>
      </c>
      <c r="Q1249" t="s">
        <v>4197</v>
      </c>
      <c r="R1249">
        <v>9</v>
      </c>
      <c r="S1249" t="str">
        <f t="shared" si="118"/>
        <v xml:space="preserve">April </v>
      </c>
      <c r="T1249" s="12" t="str">
        <f t="shared" si="119"/>
        <v xml:space="preserve"> 2004</v>
      </c>
      <c r="U1249" s="8" t="str" cm="1">
        <f t="array" ref="U1249">_xlfn.IFS(Q1249&lt;1970,"Old is Gold",Q1249&lt;=1980,"80's Movies",Q1249&lt;=2000,"90's Movies",Q1249&lt;=2020,"Mid Rang",Q1249&gt;2020,"Latest")</f>
        <v>Latest</v>
      </c>
      <c r="V1249" t="s">
        <v>4198</v>
      </c>
    </row>
    <row r="1250" spans="1:22" x14ac:dyDescent="0.3">
      <c r="A1250" t="s">
        <v>4199</v>
      </c>
      <c r="B1250" t="s">
        <v>4200</v>
      </c>
      <c r="C1250" t="s">
        <v>4200</v>
      </c>
      <c r="D1250" s="6">
        <v>104</v>
      </c>
      <c r="E1250" s="6" t="str">
        <f t="shared" si="114"/>
        <v>Medium</v>
      </c>
      <c r="F1250" s="4">
        <f t="shared" si="115"/>
        <v>1.7333333333333334</v>
      </c>
      <c r="G1250" s="8" t="s">
        <v>7406</v>
      </c>
      <c r="H1250" t="s">
        <v>10887</v>
      </c>
      <c r="I1250" t="s">
        <v>172</v>
      </c>
      <c r="J1250">
        <v>6.6</v>
      </c>
      <c r="K1250" t="str">
        <f t="shared" si="116"/>
        <v>Average</v>
      </c>
      <c r="L1250" s="10">
        <v>113505</v>
      </c>
      <c r="M1250" s="10">
        <v>85000000</v>
      </c>
      <c r="N1250" s="10">
        <v>80981914</v>
      </c>
      <c r="O1250" s="6">
        <f t="shared" si="117"/>
        <v>-4018086</v>
      </c>
      <c r="P1250" s="10" t="str" cm="1">
        <f t="array" ref="P1250">_xlfn.IFS(O1250&lt;=0,"Flop",O1250&lt;10000000,"Hit",O1250&lt;=100000000,"Superhit",O1250&gt;100000000,"Blockbuster")</f>
        <v>Flop</v>
      </c>
      <c r="Q1250" t="s">
        <v>4201</v>
      </c>
      <c r="R1250">
        <v>22</v>
      </c>
      <c r="S1250" t="str">
        <f t="shared" si="118"/>
        <v xml:space="preserve">September </v>
      </c>
      <c r="T1250" s="12" t="str">
        <f t="shared" si="119"/>
        <v xml:space="preserve"> 2003</v>
      </c>
      <c r="U1250" s="8" t="str" cm="1">
        <f t="array" ref="U1250">_xlfn.IFS(Q1250&lt;1970,"Old is Gold",Q1250&lt;=1980,"80's Movies",Q1250&lt;=2000,"90's Movies",Q1250&lt;=2020,"Mid Rang",Q1250&gt;2020,"Latest")</f>
        <v>Latest</v>
      </c>
      <c r="V1250" t="s">
        <v>4202</v>
      </c>
    </row>
    <row r="1251" spans="1:22" x14ac:dyDescent="0.3">
      <c r="A1251" t="s">
        <v>4203</v>
      </c>
      <c r="B1251" t="s">
        <v>4204</v>
      </c>
      <c r="C1251" t="s">
        <v>4204</v>
      </c>
      <c r="D1251" s="6">
        <v>146</v>
      </c>
      <c r="E1251" s="6" t="str">
        <f t="shared" si="114"/>
        <v>Long</v>
      </c>
      <c r="F1251" s="4">
        <f t="shared" si="115"/>
        <v>2.4333333333333331</v>
      </c>
      <c r="G1251" s="8" t="s">
        <v>7406</v>
      </c>
      <c r="H1251" t="s">
        <v>10891</v>
      </c>
      <c r="I1251" t="s">
        <v>190</v>
      </c>
      <c r="J1251">
        <v>7.7</v>
      </c>
      <c r="K1251" t="str">
        <f t="shared" si="116"/>
        <v>Good</v>
      </c>
      <c r="L1251" s="10">
        <v>381303</v>
      </c>
      <c r="M1251" s="10">
        <v>70000000</v>
      </c>
      <c r="N1251" s="10">
        <v>130834852</v>
      </c>
      <c r="O1251" s="6">
        <f t="shared" si="117"/>
        <v>60834852</v>
      </c>
      <c r="P1251" s="10" t="str" cm="1">
        <f t="array" ref="P1251">_xlfn.IFS(O1251&lt;=0,"Flop",O1251&lt;10000000,"Hit",O1251&lt;=100000000,"Superhit",O1251&gt;100000000,"Blockbuster")</f>
        <v>Superhit</v>
      </c>
      <c r="Q1251" t="s">
        <v>4205</v>
      </c>
      <c r="R1251">
        <v>18</v>
      </c>
      <c r="S1251" t="str">
        <f t="shared" si="118"/>
        <v xml:space="preserve">April </v>
      </c>
      <c r="T1251" s="12" t="str">
        <f t="shared" si="119"/>
        <v xml:space="preserve"> 2004</v>
      </c>
      <c r="U1251" s="8" t="str" cm="1">
        <f t="array" ref="U1251">_xlfn.IFS(Q1251&lt;1970,"Old is Gold",Q1251&lt;=1980,"80's Movies",Q1251&lt;=2000,"90's Movies",Q1251&lt;=2020,"Mid Rang",Q1251&gt;2020,"Latest")</f>
        <v>Latest</v>
      </c>
      <c r="V1251" t="s">
        <v>900</v>
      </c>
    </row>
    <row r="1252" spans="1:22" x14ac:dyDescent="0.3">
      <c r="A1252" t="s">
        <v>4206</v>
      </c>
      <c r="B1252" t="s">
        <v>4207</v>
      </c>
      <c r="C1252" t="s">
        <v>4207</v>
      </c>
      <c r="D1252" s="6">
        <v>100</v>
      </c>
      <c r="E1252" s="6" t="str">
        <f t="shared" si="114"/>
        <v>Medium</v>
      </c>
      <c r="F1252" s="4">
        <f t="shared" si="115"/>
        <v>1.6666666666666667</v>
      </c>
      <c r="G1252" s="8" t="s">
        <v>190</v>
      </c>
      <c r="H1252" t="s">
        <v>10899</v>
      </c>
      <c r="I1252" t="s">
        <v>10899</v>
      </c>
      <c r="J1252">
        <v>6.8</v>
      </c>
      <c r="K1252" t="str">
        <f t="shared" si="116"/>
        <v>Average</v>
      </c>
      <c r="L1252" s="10">
        <v>95365</v>
      </c>
      <c r="M1252" s="10">
        <v>2000000</v>
      </c>
      <c r="N1252" s="10">
        <v>10128960</v>
      </c>
      <c r="O1252" s="6">
        <f t="shared" si="117"/>
        <v>8128960</v>
      </c>
      <c r="P1252" s="10" t="str" cm="1">
        <f t="array" ref="P1252">_xlfn.IFS(O1252&lt;=0,"Flop",O1252&lt;10000000,"Hit",O1252&lt;=100000000,"Superhit",O1252&gt;100000000,"Blockbuster")</f>
        <v>Hit</v>
      </c>
      <c r="Q1252" t="s">
        <v>4208</v>
      </c>
      <c r="R1252">
        <v>17</v>
      </c>
      <c r="S1252" t="str">
        <f t="shared" si="118"/>
        <v xml:space="preserve">January </v>
      </c>
      <c r="T1252" s="12" t="str">
        <f t="shared" si="119"/>
        <v xml:space="preserve"> 2003</v>
      </c>
      <c r="U1252" s="8" t="str" cm="1">
        <f t="array" ref="U1252">_xlfn.IFS(Q1252&lt;1970,"Old is Gold",Q1252&lt;=1980,"80's Movies",Q1252&lt;=2000,"90's Movies",Q1252&lt;=2020,"Mid Rang",Q1252&gt;2020,"Latest")</f>
        <v>Latest</v>
      </c>
      <c r="V1252" t="s">
        <v>4209</v>
      </c>
    </row>
    <row r="1253" spans="1:22" x14ac:dyDescent="0.3">
      <c r="A1253" t="s">
        <v>4210</v>
      </c>
      <c r="B1253" t="s">
        <v>4211</v>
      </c>
      <c r="C1253" t="s">
        <v>4211</v>
      </c>
      <c r="D1253" s="6">
        <v>113</v>
      </c>
      <c r="E1253" s="6" t="str">
        <f t="shared" si="114"/>
        <v>Medium</v>
      </c>
      <c r="F1253" s="4">
        <f t="shared" si="115"/>
        <v>1.8833333333333333</v>
      </c>
      <c r="G1253" s="8" t="s">
        <v>172</v>
      </c>
      <c r="H1253" t="s">
        <v>190</v>
      </c>
      <c r="I1253" t="s">
        <v>10886</v>
      </c>
      <c r="J1253">
        <v>6.7</v>
      </c>
      <c r="K1253" t="str">
        <f t="shared" si="116"/>
        <v>Average</v>
      </c>
      <c r="L1253" s="10">
        <v>56381</v>
      </c>
      <c r="M1253" s="10">
        <v>18000000</v>
      </c>
      <c r="N1253" s="10">
        <v>58878723</v>
      </c>
      <c r="O1253" s="6">
        <f t="shared" si="117"/>
        <v>40878723</v>
      </c>
      <c r="P1253" s="10" t="str" cm="1">
        <f t="array" ref="P1253">_xlfn.IFS(O1253&lt;=0,"Flop",O1253&lt;10000000,"Hit",O1253&lt;=100000000,"Superhit",O1253&gt;100000000,"Blockbuster")</f>
        <v>Superhit</v>
      </c>
      <c r="Q1253" t="s">
        <v>4212</v>
      </c>
      <c r="R1253">
        <v>20</v>
      </c>
      <c r="S1253" t="str">
        <f t="shared" si="118"/>
        <v xml:space="preserve">September </v>
      </c>
      <c r="T1253" s="12" t="str">
        <f t="shared" si="119"/>
        <v xml:space="preserve"> 2003</v>
      </c>
      <c r="U1253" s="8" t="str" cm="1">
        <f t="array" ref="U1253">_xlfn.IFS(Q1253&lt;1970,"Old is Gold",Q1253&lt;=1980,"80's Movies",Q1253&lt;=2000,"90's Movies",Q1253&lt;=2020,"Mid Rang",Q1253&gt;2020,"Latest")</f>
        <v>Latest</v>
      </c>
      <c r="V1253" t="s">
        <v>4213</v>
      </c>
    </row>
    <row r="1254" spans="1:22" x14ac:dyDescent="0.3">
      <c r="A1254" t="s">
        <v>4214</v>
      </c>
      <c r="B1254" t="s">
        <v>4215</v>
      </c>
      <c r="C1254" t="s">
        <v>4215</v>
      </c>
      <c r="D1254" s="6">
        <v>96</v>
      </c>
      <c r="E1254" s="6" t="str">
        <f t="shared" si="114"/>
        <v>Medium</v>
      </c>
      <c r="F1254" s="4">
        <f t="shared" si="115"/>
        <v>1.6</v>
      </c>
      <c r="G1254" s="8" t="s">
        <v>172</v>
      </c>
      <c r="H1254" t="s">
        <v>10899</v>
      </c>
      <c r="I1254" t="s">
        <v>10899</v>
      </c>
      <c r="J1254">
        <v>6.3</v>
      </c>
      <c r="K1254" t="str">
        <f t="shared" si="116"/>
        <v>Average</v>
      </c>
      <c r="L1254" s="10">
        <v>214298</v>
      </c>
      <c r="M1254" s="10">
        <v>55000000</v>
      </c>
      <c r="N1254" s="10">
        <v>232722935</v>
      </c>
      <c r="O1254" s="6">
        <f t="shared" si="117"/>
        <v>177722935</v>
      </c>
      <c r="P1254" s="10" t="str" cm="1">
        <f t="array" ref="P1254">_xlfn.IFS(O1254&lt;=0,"Flop",O1254&lt;10000000,"Hit",O1254&lt;=100000000,"Superhit",O1254&gt;100000000,"Blockbuster")</f>
        <v>Blockbuster</v>
      </c>
      <c r="Q1254" t="s">
        <v>4216</v>
      </c>
      <c r="R1254">
        <v>24</v>
      </c>
      <c r="S1254" t="str">
        <f t="shared" si="118"/>
        <v xml:space="preserve">July </v>
      </c>
      <c r="T1254" s="12" t="str">
        <f t="shared" si="119"/>
        <v xml:space="preserve"> 2003</v>
      </c>
      <c r="U1254" s="8" t="str" cm="1">
        <f t="array" ref="U1254">_xlfn.IFS(Q1254&lt;1970,"Old is Gold",Q1254&lt;=1980,"80's Movies",Q1254&lt;=2000,"90's Movies",Q1254&lt;=2020,"Mid Rang",Q1254&gt;2020,"Latest")</f>
        <v>Latest</v>
      </c>
      <c r="V1254" t="s">
        <v>3799</v>
      </c>
    </row>
    <row r="1255" spans="1:22" x14ac:dyDescent="0.3">
      <c r="A1255" t="s">
        <v>4217</v>
      </c>
      <c r="B1255" t="s">
        <v>4218</v>
      </c>
      <c r="C1255" t="s">
        <v>4218</v>
      </c>
      <c r="D1255" s="6">
        <v>85</v>
      </c>
      <c r="E1255" s="6" t="str">
        <f t="shared" si="114"/>
        <v>Short</v>
      </c>
      <c r="F1255" s="4">
        <f t="shared" si="115"/>
        <v>1.4166666666666667</v>
      </c>
      <c r="G1255" s="8" t="s">
        <v>10887</v>
      </c>
      <c r="H1255" t="s">
        <v>10888</v>
      </c>
      <c r="I1255" t="s">
        <v>172</v>
      </c>
      <c r="J1255">
        <v>6.8</v>
      </c>
      <c r="K1255" t="str">
        <f t="shared" si="116"/>
        <v>Average</v>
      </c>
      <c r="L1255" s="10">
        <v>120193</v>
      </c>
      <c r="M1255" s="10">
        <v>128000000</v>
      </c>
      <c r="N1255" s="10">
        <v>250397798</v>
      </c>
      <c r="O1255" s="6">
        <f t="shared" si="117"/>
        <v>122397798</v>
      </c>
      <c r="P1255" s="10" t="str" cm="1">
        <f t="array" ref="P1255">_xlfn.IFS(O1255&lt;=0,"Flop",O1255&lt;10000000,"Hit",O1255&lt;=100000000,"Superhit",O1255&gt;100000000,"Blockbuster")</f>
        <v>Blockbuster</v>
      </c>
      <c r="Q1255" t="s">
        <v>4005</v>
      </c>
      <c r="R1255">
        <v>20</v>
      </c>
      <c r="S1255" t="str">
        <f t="shared" si="118"/>
        <v xml:space="preserve">October </v>
      </c>
      <c r="T1255" s="12" t="str">
        <f t="shared" si="119"/>
        <v xml:space="preserve"> 2003</v>
      </c>
      <c r="U1255" s="8" t="str" cm="1">
        <f t="array" ref="U1255">_xlfn.IFS(Q1255&lt;1970,"Old is Gold",Q1255&lt;=1980,"80's Movies",Q1255&lt;=2000,"90's Movies",Q1255&lt;=2020,"Mid Rang",Q1255&gt;2020,"Latest")</f>
        <v>Latest</v>
      </c>
      <c r="V1255" t="s">
        <v>4219</v>
      </c>
    </row>
    <row r="1256" spans="1:22" x14ac:dyDescent="0.3">
      <c r="A1256" t="s">
        <v>4220</v>
      </c>
      <c r="B1256" t="s">
        <v>4221</v>
      </c>
      <c r="C1256" t="s">
        <v>4221</v>
      </c>
      <c r="D1256" s="6">
        <v>97</v>
      </c>
      <c r="E1256" s="6" t="str">
        <f t="shared" si="114"/>
        <v>Medium</v>
      </c>
      <c r="F1256" s="4">
        <f t="shared" si="115"/>
        <v>1.6166666666666667</v>
      </c>
      <c r="G1256" s="8" t="s">
        <v>7406</v>
      </c>
      <c r="H1256" t="s">
        <v>105</v>
      </c>
      <c r="I1256" t="s">
        <v>10899</v>
      </c>
      <c r="J1256">
        <v>5.7</v>
      </c>
      <c r="K1256" t="str">
        <f t="shared" si="116"/>
        <v>Poor</v>
      </c>
      <c r="L1256" s="10">
        <v>125605</v>
      </c>
      <c r="M1256" s="10">
        <v>30000000</v>
      </c>
      <c r="N1256" s="10">
        <v>116643421</v>
      </c>
      <c r="O1256" s="6">
        <f t="shared" si="117"/>
        <v>86643421</v>
      </c>
      <c r="P1256" s="10" t="str" cm="1">
        <f t="array" ref="P1256">_xlfn.IFS(O1256&lt;=0,"Flop",O1256&lt;10000000,"Hit",O1256&lt;=100000000,"Superhit",O1256&gt;100000000,"Blockbuster")</f>
        <v>Superhit</v>
      </c>
      <c r="Q1256" t="s">
        <v>4222</v>
      </c>
      <c r="R1256">
        <v>13</v>
      </c>
      <c r="S1256" t="str">
        <f t="shared" si="118"/>
        <v xml:space="preserve">August </v>
      </c>
      <c r="T1256" s="12" t="str">
        <f t="shared" si="119"/>
        <v xml:space="preserve"> 2003</v>
      </c>
      <c r="U1256" s="8" t="str" cm="1">
        <f t="array" ref="U1256">_xlfn.IFS(Q1256&lt;1970,"Old is Gold",Q1256&lt;=1980,"80's Movies",Q1256&lt;=2000,"90's Movies",Q1256&lt;=2020,"Mid Rang",Q1256&gt;2020,"Latest")</f>
        <v>Latest</v>
      </c>
      <c r="V1256" t="s">
        <v>2904</v>
      </c>
    </row>
    <row r="1257" spans="1:22" x14ac:dyDescent="0.3">
      <c r="A1257" t="s">
        <v>4223</v>
      </c>
      <c r="B1257" t="s">
        <v>4224</v>
      </c>
      <c r="C1257" t="s">
        <v>4224</v>
      </c>
      <c r="D1257" s="6">
        <v>140</v>
      </c>
      <c r="E1257" s="6" t="str">
        <f t="shared" si="114"/>
        <v>Long</v>
      </c>
      <c r="F1257" s="4">
        <f t="shared" si="115"/>
        <v>2.3333333333333335</v>
      </c>
      <c r="G1257" s="8" t="s">
        <v>190</v>
      </c>
      <c r="H1257" t="s">
        <v>10896</v>
      </c>
      <c r="I1257" t="s">
        <v>10897</v>
      </c>
      <c r="J1257">
        <v>7.3</v>
      </c>
      <c r="K1257" t="str">
        <f t="shared" si="116"/>
        <v>Good</v>
      </c>
      <c r="L1257" s="10">
        <v>75873</v>
      </c>
      <c r="M1257" s="10">
        <v>87000000</v>
      </c>
      <c r="N1257" s="10">
        <v>148336445</v>
      </c>
      <c r="O1257" s="6">
        <f t="shared" si="117"/>
        <v>61336445</v>
      </c>
      <c r="P1257" s="10" t="str" cm="1">
        <f t="array" ref="P1257">_xlfn.IFS(O1257&lt;=0,"Flop",O1257&lt;10000000,"Hit",O1257&lt;=100000000,"Superhit",O1257&gt;100000000,"Blockbuster")</f>
        <v>Superhit</v>
      </c>
      <c r="Q1257" t="s">
        <v>4225</v>
      </c>
      <c r="R1257">
        <v>22</v>
      </c>
      <c r="S1257" t="str">
        <f t="shared" si="118"/>
        <v xml:space="preserve">July </v>
      </c>
      <c r="T1257" s="12" t="str">
        <f t="shared" si="119"/>
        <v xml:space="preserve"> 2003</v>
      </c>
      <c r="U1257" s="8" t="str" cm="1">
        <f t="array" ref="U1257">_xlfn.IFS(Q1257&lt;1970,"Old is Gold",Q1257&lt;=1980,"80's Movies",Q1257&lt;=2000,"90's Movies",Q1257&lt;=2020,"Mid Rang",Q1257&gt;2020,"Latest")</f>
        <v>Latest</v>
      </c>
      <c r="V1257" t="s">
        <v>2625</v>
      </c>
    </row>
    <row r="1258" spans="1:22" x14ac:dyDescent="0.3">
      <c r="A1258" t="s">
        <v>4226</v>
      </c>
      <c r="B1258" t="s">
        <v>4227</v>
      </c>
      <c r="C1258" t="s">
        <v>4227</v>
      </c>
      <c r="D1258" s="6">
        <v>101</v>
      </c>
      <c r="E1258" s="6" t="str">
        <f t="shared" si="114"/>
        <v>Medium</v>
      </c>
      <c r="F1258" s="4">
        <f t="shared" si="115"/>
        <v>1.6833333333333333</v>
      </c>
      <c r="G1258" s="8" t="s">
        <v>7406</v>
      </c>
      <c r="H1258" t="s">
        <v>10887</v>
      </c>
      <c r="I1258" t="s">
        <v>10891</v>
      </c>
      <c r="J1258">
        <v>4.5</v>
      </c>
      <c r="K1258" t="str">
        <f t="shared" si="116"/>
        <v>Poor</v>
      </c>
      <c r="L1258" s="10">
        <v>72867</v>
      </c>
      <c r="M1258" s="10">
        <v>113000000</v>
      </c>
      <c r="N1258" s="10">
        <v>71410636</v>
      </c>
      <c r="O1258" s="6">
        <f t="shared" si="117"/>
        <v>-41589364</v>
      </c>
      <c r="P1258" s="10" t="str" cm="1">
        <f t="array" ref="P1258">_xlfn.IFS(O1258&lt;=0,"Flop",O1258&lt;10000000,"Hit",O1258&lt;=100000000,"Superhit",O1258&gt;100000000,"Blockbuster")</f>
        <v>Flop</v>
      </c>
      <c r="Q1258" t="s">
        <v>4228</v>
      </c>
      <c r="R1258">
        <v>27</v>
      </c>
      <c r="S1258" t="str">
        <f t="shared" si="118"/>
        <v xml:space="preserve">April </v>
      </c>
      <c r="T1258" s="12" t="str">
        <f t="shared" si="119"/>
        <v xml:space="preserve"> 2005</v>
      </c>
      <c r="U1258" s="8" t="str" cm="1">
        <f t="array" ref="U1258">_xlfn.IFS(Q1258&lt;1970,"Old is Gold",Q1258&lt;=1980,"80's Movies",Q1258&lt;=2000,"90's Movies",Q1258&lt;=2020,"Mid Rang",Q1258&gt;2020,"Latest")</f>
        <v>Latest</v>
      </c>
      <c r="V1258" t="s">
        <v>2322</v>
      </c>
    </row>
    <row r="1259" spans="1:22" x14ac:dyDescent="0.3">
      <c r="A1259" t="s">
        <v>4229</v>
      </c>
      <c r="B1259" t="s">
        <v>4230</v>
      </c>
      <c r="C1259" t="s">
        <v>4230</v>
      </c>
      <c r="D1259" s="6">
        <v>157</v>
      </c>
      <c r="E1259" s="6" t="str">
        <f t="shared" si="114"/>
        <v>Long</v>
      </c>
      <c r="F1259" s="4">
        <f t="shared" si="115"/>
        <v>2.6166666666666667</v>
      </c>
      <c r="G1259" s="8" t="s">
        <v>10887</v>
      </c>
      <c r="H1259" t="s">
        <v>10892</v>
      </c>
      <c r="I1259" t="s">
        <v>10885</v>
      </c>
      <c r="J1259">
        <v>7.7</v>
      </c>
      <c r="K1259" t="str">
        <f t="shared" si="116"/>
        <v>Good</v>
      </c>
      <c r="L1259" s="10">
        <v>662599</v>
      </c>
      <c r="M1259" s="10">
        <v>150000000</v>
      </c>
      <c r="N1259" s="10">
        <v>897048648</v>
      </c>
      <c r="O1259" s="6">
        <f t="shared" si="117"/>
        <v>747048648</v>
      </c>
      <c r="P1259" s="10" t="str" cm="1">
        <f t="array" ref="P1259">_xlfn.IFS(O1259&lt;=0,"Flop",O1259&lt;10000000,"Hit",O1259&lt;=100000000,"Superhit",O1259&gt;100000000,"Blockbuster")</f>
        <v>Blockbuster</v>
      </c>
      <c r="Q1259" t="s">
        <v>4231</v>
      </c>
      <c r="R1259">
        <v>6</v>
      </c>
      <c r="S1259" t="str">
        <f t="shared" si="118"/>
        <v xml:space="preserve">November </v>
      </c>
      <c r="T1259" s="12" t="str">
        <f t="shared" si="119"/>
        <v xml:space="preserve"> 2005</v>
      </c>
      <c r="U1259" s="8" t="str" cm="1">
        <f t="array" ref="U1259">_xlfn.IFS(Q1259&lt;1970,"Old is Gold",Q1259&lt;=1980,"80's Movies",Q1259&lt;=2000,"90's Movies",Q1259&lt;=2020,"Mid Rang",Q1259&gt;2020,"Latest")</f>
        <v>Latest</v>
      </c>
      <c r="V1259" t="s">
        <v>1762</v>
      </c>
    </row>
    <row r="1260" spans="1:22" x14ac:dyDescent="0.3">
      <c r="A1260" t="s">
        <v>4232</v>
      </c>
      <c r="B1260" t="s">
        <v>4233</v>
      </c>
      <c r="C1260" t="s">
        <v>4233</v>
      </c>
      <c r="D1260" s="6">
        <v>124</v>
      </c>
      <c r="E1260" s="6" t="str">
        <f t="shared" si="114"/>
        <v>Long</v>
      </c>
      <c r="F1260" s="4">
        <f t="shared" si="115"/>
        <v>2.0666666666666669</v>
      </c>
      <c r="G1260" s="8" t="s">
        <v>7406</v>
      </c>
      <c r="H1260" t="s">
        <v>10891</v>
      </c>
      <c r="I1260" t="s">
        <v>190</v>
      </c>
      <c r="J1260">
        <v>6.4</v>
      </c>
      <c r="K1260" t="str">
        <f t="shared" si="116"/>
        <v>Average</v>
      </c>
      <c r="L1260" s="10">
        <v>168113</v>
      </c>
      <c r="M1260" s="10">
        <v>33000000</v>
      </c>
      <c r="N1260" s="10">
        <v>54700105</v>
      </c>
      <c r="O1260" s="6">
        <f t="shared" si="117"/>
        <v>21700105</v>
      </c>
      <c r="P1260" s="10" t="str" cm="1">
        <f t="array" ref="P1260">_xlfn.IFS(O1260&lt;=0,"Flop",O1260&lt;10000000,"Hit",O1260&lt;=100000000,"Superhit",O1260&gt;100000000,"Blockbuster")</f>
        <v>Superhit</v>
      </c>
      <c r="Q1260" t="s">
        <v>4234</v>
      </c>
      <c r="R1260">
        <v>12</v>
      </c>
      <c r="S1260" t="str">
        <f t="shared" si="118"/>
        <v xml:space="preserve">April </v>
      </c>
      <c r="T1260" s="12" t="str">
        <f t="shared" si="119"/>
        <v xml:space="preserve"> 2004</v>
      </c>
      <c r="U1260" s="8" t="str" cm="1">
        <f t="array" ref="U1260">_xlfn.IFS(Q1260&lt;1970,"Old is Gold",Q1260&lt;=1980,"80's Movies",Q1260&lt;=2000,"90's Movies",Q1260&lt;=2020,"Mid Rang",Q1260&gt;2020,"Latest")</f>
        <v>Latest</v>
      </c>
      <c r="V1260" t="s">
        <v>4235</v>
      </c>
    </row>
    <row r="1261" spans="1:22" x14ac:dyDescent="0.3">
      <c r="A1261" t="s">
        <v>4236</v>
      </c>
      <c r="B1261" t="s">
        <v>4237</v>
      </c>
      <c r="C1261" t="s">
        <v>4237</v>
      </c>
      <c r="D1261" s="6">
        <v>93</v>
      </c>
      <c r="E1261" s="6" t="str">
        <f t="shared" si="114"/>
        <v>Medium</v>
      </c>
      <c r="F1261" s="4">
        <f t="shared" si="115"/>
        <v>1.55</v>
      </c>
      <c r="G1261" s="8" t="s">
        <v>10887</v>
      </c>
      <c r="H1261" t="s">
        <v>172</v>
      </c>
      <c r="I1261" t="s">
        <v>10892</v>
      </c>
      <c r="J1261">
        <v>5.2</v>
      </c>
      <c r="K1261" t="str">
        <f t="shared" si="116"/>
        <v>Poor</v>
      </c>
      <c r="L1261" s="10">
        <v>63225</v>
      </c>
      <c r="M1261" s="10">
        <v>80000000</v>
      </c>
      <c r="N1261" s="10">
        <v>181239132</v>
      </c>
      <c r="O1261" s="6">
        <f t="shared" si="117"/>
        <v>101239132</v>
      </c>
      <c r="P1261" s="10" t="str" cm="1">
        <f t="array" ref="P1261">_xlfn.IFS(O1261&lt;=0,"Flop",O1261&lt;10000000,"Hit",O1261&lt;=100000000,"Superhit",O1261&gt;100000000,"Blockbuster")</f>
        <v>Blockbuster</v>
      </c>
      <c r="Q1261" t="s">
        <v>4238</v>
      </c>
      <c r="R1261">
        <v>20</v>
      </c>
      <c r="S1261" t="str">
        <f t="shared" si="118"/>
        <v xml:space="preserve">March </v>
      </c>
      <c r="T1261" s="12" t="str">
        <f t="shared" si="119"/>
        <v xml:space="preserve"> 2004</v>
      </c>
      <c r="U1261" s="8" t="str" cm="1">
        <f t="array" ref="U1261">_xlfn.IFS(Q1261&lt;1970,"Old is Gold",Q1261&lt;=1980,"80's Movies",Q1261&lt;=2000,"90's Movies",Q1261&lt;=2020,"Mid Rang",Q1261&gt;2020,"Latest")</f>
        <v>Latest</v>
      </c>
      <c r="V1261" t="s">
        <v>2375</v>
      </c>
    </row>
    <row r="1262" spans="1:22" x14ac:dyDescent="0.3">
      <c r="A1262" t="s">
        <v>4239</v>
      </c>
      <c r="B1262" t="s">
        <v>4240</v>
      </c>
      <c r="C1262" t="s">
        <v>4240</v>
      </c>
      <c r="D1262" s="6">
        <v>123</v>
      </c>
      <c r="E1262" s="6" t="str">
        <f t="shared" si="114"/>
        <v>Long</v>
      </c>
      <c r="F1262" s="4">
        <f t="shared" si="115"/>
        <v>2.0499999999999998</v>
      </c>
      <c r="G1262" s="8" t="s">
        <v>190</v>
      </c>
      <c r="H1262" t="s">
        <v>10886</v>
      </c>
      <c r="I1262" t="s">
        <v>10899</v>
      </c>
      <c r="J1262">
        <v>7.8</v>
      </c>
      <c r="K1262" t="str">
        <f t="shared" si="116"/>
        <v>Good</v>
      </c>
      <c r="L1262" s="10">
        <v>602388</v>
      </c>
      <c r="M1262" s="10">
        <v>29000000</v>
      </c>
      <c r="N1262" s="10">
        <v>118231114</v>
      </c>
      <c r="O1262" s="6">
        <f t="shared" si="117"/>
        <v>89231114</v>
      </c>
      <c r="P1262" s="10" t="str" cm="1">
        <f t="array" ref="P1262">_xlfn.IFS(O1262&lt;=0,"Flop",O1262&lt;10000000,"Hit",O1262&lt;=100000000,"Superhit",O1262&gt;100000000,"Blockbuster")</f>
        <v>Superhit</v>
      </c>
      <c r="Q1262">
        <v>2004</v>
      </c>
      <c r="S1262" t="e">
        <f t="shared" si="118"/>
        <v>#VALUE!</v>
      </c>
      <c r="T1262" s="12" t="str">
        <f t="shared" si="119"/>
        <v>2004</v>
      </c>
      <c r="U1262" s="8" t="str" cm="1">
        <f t="array" ref="U1262">_xlfn.IFS(Q1262&lt;1970,"Old is Gold",Q1262&lt;=1980,"80's Movies",Q1262&lt;=2000,"90's Movies",Q1262&lt;=2020,"Mid Rang",Q1262&gt;2020,"Latest")</f>
        <v>Mid Rang</v>
      </c>
      <c r="V1262" t="s">
        <v>3567</v>
      </c>
    </row>
    <row r="1263" spans="1:22" x14ac:dyDescent="0.3">
      <c r="A1263" t="s">
        <v>4241</v>
      </c>
      <c r="B1263" t="s">
        <v>4242</v>
      </c>
      <c r="C1263" t="s">
        <v>4242</v>
      </c>
      <c r="D1263" s="6">
        <v>109</v>
      </c>
      <c r="E1263" s="6" t="str">
        <f t="shared" si="114"/>
        <v>Medium</v>
      </c>
      <c r="F1263" s="4">
        <f t="shared" si="115"/>
        <v>1.8166666666666667</v>
      </c>
      <c r="G1263" s="8" t="s">
        <v>172</v>
      </c>
      <c r="H1263" t="s">
        <v>10894</v>
      </c>
      <c r="I1263" t="s">
        <v>10899</v>
      </c>
      <c r="J1263">
        <v>7.2</v>
      </c>
      <c r="K1263" t="str">
        <f t="shared" si="116"/>
        <v>Good</v>
      </c>
      <c r="L1263" s="10">
        <v>322502</v>
      </c>
      <c r="M1263" s="10">
        <v>35000000</v>
      </c>
      <c r="N1263" s="10">
        <v>131095990</v>
      </c>
      <c r="O1263" s="6">
        <f t="shared" si="117"/>
        <v>96095990</v>
      </c>
      <c r="P1263" s="10" t="str" cm="1">
        <f t="array" ref="P1263">_xlfn.IFS(O1263&lt;=0,"Flop",O1263&lt;10000000,"Hit",O1263&lt;=100000000,"Superhit",O1263&gt;100000000,"Blockbuster")</f>
        <v>Superhit</v>
      </c>
      <c r="Q1263" t="s">
        <v>4243</v>
      </c>
      <c r="R1263">
        <v>9</v>
      </c>
      <c r="S1263" t="str">
        <f t="shared" si="118"/>
        <v xml:space="preserve">September </v>
      </c>
      <c r="T1263" s="12" t="str">
        <f t="shared" si="119"/>
        <v xml:space="preserve"> 2003</v>
      </c>
      <c r="U1263" s="8" t="str" cm="1">
        <f t="array" ref="U1263">_xlfn.IFS(Q1263&lt;1970,"Old is Gold",Q1263&lt;=1980,"80's Movies",Q1263&lt;=2000,"90's Movies",Q1263&lt;=2020,"Mid Rang",Q1263&gt;2020,"Latest")</f>
        <v>Latest</v>
      </c>
      <c r="V1263" t="s">
        <v>1597</v>
      </c>
    </row>
    <row r="1264" spans="1:22" x14ac:dyDescent="0.3">
      <c r="A1264" t="s">
        <v>4244</v>
      </c>
      <c r="B1264" t="s">
        <v>4245</v>
      </c>
      <c r="C1264" t="s">
        <v>4245</v>
      </c>
      <c r="D1264" s="6">
        <v>163</v>
      </c>
      <c r="E1264" s="6" t="str">
        <f t="shared" si="114"/>
        <v>Long</v>
      </c>
      <c r="F1264" s="4">
        <f t="shared" si="115"/>
        <v>2.7166666666666668</v>
      </c>
      <c r="G1264" s="8" t="s">
        <v>190</v>
      </c>
      <c r="H1264" t="s">
        <v>10899</v>
      </c>
      <c r="I1264" t="s">
        <v>10899</v>
      </c>
      <c r="J1264">
        <v>7.3</v>
      </c>
      <c r="K1264" t="str">
        <f t="shared" si="116"/>
        <v>Good</v>
      </c>
      <c r="L1264" s="10">
        <v>558787</v>
      </c>
      <c r="M1264" s="10">
        <v>175000000</v>
      </c>
      <c r="N1264" s="10">
        <v>497409852</v>
      </c>
      <c r="O1264" s="6">
        <f t="shared" si="117"/>
        <v>322409852</v>
      </c>
      <c r="P1264" s="10" t="str" cm="1">
        <f t="array" ref="P1264">_xlfn.IFS(O1264&lt;=0,"Flop",O1264&lt;10000000,"Hit",O1264&lt;=100000000,"Superhit",O1264&gt;100000000,"Blockbuster")</f>
        <v>Blockbuster</v>
      </c>
      <c r="Q1264" t="s">
        <v>4246</v>
      </c>
      <c r="R1264">
        <v>9</v>
      </c>
      <c r="S1264" t="str">
        <f t="shared" si="118"/>
        <v xml:space="preserve">May </v>
      </c>
      <c r="T1264" s="12" t="str">
        <f t="shared" si="119"/>
        <v xml:space="preserve"> 2004</v>
      </c>
      <c r="U1264" s="8" t="str" cm="1">
        <f t="array" ref="U1264">_xlfn.IFS(Q1264&lt;1970,"Old is Gold",Q1264&lt;=1980,"80's Movies",Q1264&lt;=2000,"90's Movies",Q1264&lt;=2020,"Mid Rang",Q1264&gt;2020,"Latest")</f>
        <v>Latest</v>
      </c>
      <c r="V1264" t="s">
        <v>698</v>
      </c>
    </row>
    <row r="1265" spans="1:22" x14ac:dyDescent="0.3">
      <c r="A1265" t="s">
        <v>4247</v>
      </c>
      <c r="B1265" t="s">
        <v>4248</v>
      </c>
      <c r="C1265" t="s">
        <v>4248</v>
      </c>
      <c r="D1265" s="6">
        <v>102</v>
      </c>
      <c r="E1265" s="6" t="str">
        <f t="shared" si="114"/>
        <v>Medium</v>
      </c>
      <c r="F1265" s="4">
        <f t="shared" si="115"/>
        <v>1.7</v>
      </c>
      <c r="G1265" s="8" t="s">
        <v>172</v>
      </c>
      <c r="H1265" t="s">
        <v>190</v>
      </c>
      <c r="I1265" t="s">
        <v>10886</v>
      </c>
      <c r="J1265">
        <v>7.4</v>
      </c>
      <c r="K1265" t="str">
        <f t="shared" si="116"/>
        <v>Good</v>
      </c>
      <c r="L1265" s="10">
        <v>221537</v>
      </c>
      <c r="M1265" s="10">
        <v>2500000</v>
      </c>
      <c r="N1265" s="10">
        <v>35825316</v>
      </c>
      <c r="O1265" s="6">
        <f t="shared" si="117"/>
        <v>33325316</v>
      </c>
      <c r="P1265" s="10" t="str" cm="1">
        <f t="array" ref="P1265">_xlfn.IFS(O1265&lt;=0,"Flop",O1265&lt;10000000,"Hit",O1265&lt;=100000000,"Superhit",O1265&gt;100000000,"Blockbuster")</f>
        <v>Superhit</v>
      </c>
      <c r="Q1265" t="s">
        <v>4249</v>
      </c>
      <c r="R1265">
        <v>16</v>
      </c>
      <c r="S1265" t="str">
        <f t="shared" si="118"/>
        <v xml:space="preserve">January </v>
      </c>
      <c r="T1265" s="12" t="str">
        <f t="shared" si="119"/>
        <v xml:space="preserve"> 2004</v>
      </c>
      <c r="U1265" s="8" t="str" cm="1">
        <f t="array" ref="U1265">_xlfn.IFS(Q1265&lt;1970,"Old is Gold",Q1265&lt;=1980,"80's Movies",Q1265&lt;=2000,"90's Movies",Q1265&lt;=2020,"Mid Rang",Q1265&gt;2020,"Latest")</f>
        <v>Latest</v>
      </c>
      <c r="V1265" t="s">
        <v>4250</v>
      </c>
    </row>
    <row r="1266" spans="1:22" x14ac:dyDescent="0.3">
      <c r="A1266" t="s">
        <v>4251</v>
      </c>
      <c r="B1266" t="s">
        <v>4252</v>
      </c>
      <c r="C1266" t="s">
        <v>4252</v>
      </c>
      <c r="D1266" s="6">
        <v>95</v>
      </c>
      <c r="E1266" s="6" t="str">
        <f t="shared" si="114"/>
        <v>Medium</v>
      </c>
      <c r="F1266" s="4">
        <f t="shared" si="115"/>
        <v>1.5833333333333333</v>
      </c>
      <c r="G1266" s="8" t="s">
        <v>172</v>
      </c>
      <c r="H1266" t="s">
        <v>10899</v>
      </c>
      <c r="I1266" t="s">
        <v>10899</v>
      </c>
      <c r="J1266">
        <v>4.8</v>
      </c>
      <c r="K1266" t="str">
        <f t="shared" si="116"/>
        <v>Poor</v>
      </c>
      <c r="L1266" s="10">
        <v>71253</v>
      </c>
      <c r="M1266" s="10">
        <v>45000000</v>
      </c>
      <c r="N1266" s="10">
        <v>124914842</v>
      </c>
      <c r="O1266" s="6">
        <f t="shared" si="117"/>
        <v>79914842</v>
      </c>
      <c r="P1266" s="10" t="str" cm="1">
        <f t="array" ref="P1266">_xlfn.IFS(O1266&lt;=0,"Flop",O1266&lt;10000000,"Hit",O1266&lt;=100000000,"Superhit",O1266&gt;100000000,"Blockbuster")</f>
        <v>Superhit</v>
      </c>
      <c r="Q1266" t="s">
        <v>3157</v>
      </c>
      <c r="R1266">
        <v>30</v>
      </c>
      <c r="S1266" t="str">
        <f t="shared" si="118"/>
        <v xml:space="preserve">June </v>
      </c>
      <c r="T1266" s="12" t="str">
        <f t="shared" si="119"/>
        <v xml:space="preserve"> 2003</v>
      </c>
      <c r="U1266" s="8" t="str" cm="1">
        <f t="array" ref="U1266">_xlfn.IFS(Q1266&lt;1970,"Old is Gold",Q1266&lt;=1980,"80's Movies",Q1266&lt;=2000,"90's Movies",Q1266&lt;=2020,"Mid Rang",Q1266&gt;2020,"Latest")</f>
        <v>Latest</v>
      </c>
      <c r="V1266" t="s">
        <v>4253</v>
      </c>
    </row>
    <row r="1267" spans="1:22" x14ac:dyDescent="0.3">
      <c r="A1267" t="s">
        <v>4254</v>
      </c>
      <c r="B1267" t="s">
        <v>4255</v>
      </c>
      <c r="C1267" t="s">
        <v>4255</v>
      </c>
      <c r="D1267" s="6">
        <v>100</v>
      </c>
      <c r="E1267" s="6" t="str">
        <f t="shared" si="114"/>
        <v>Medium</v>
      </c>
      <c r="F1267" s="4">
        <f t="shared" si="115"/>
        <v>1.6666666666666667</v>
      </c>
      <c r="G1267" s="8" t="s">
        <v>10889</v>
      </c>
      <c r="H1267" t="s">
        <v>190</v>
      </c>
      <c r="I1267" t="s">
        <v>10886</v>
      </c>
      <c r="J1267">
        <v>6.9</v>
      </c>
      <c r="K1267" t="str">
        <f t="shared" si="116"/>
        <v>Average</v>
      </c>
      <c r="L1267" s="10">
        <v>81490</v>
      </c>
      <c r="M1267" s="10">
        <v>12000000</v>
      </c>
      <c r="N1267" s="10">
        <v>33030115</v>
      </c>
      <c r="O1267" s="6">
        <f t="shared" si="117"/>
        <v>21030115</v>
      </c>
      <c r="P1267" s="10" t="str" cm="1">
        <f t="array" ref="P1267">_xlfn.IFS(O1267&lt;=0,"Flop",O1267&lt;10000000,"Hit",O1267&lt;=100000000,"Superhit",O1267&gt;100000000,"Blockbuster")</f>
        <v>Superhit</v>
      </c>
      <c r="Q1267" t="s">
        <v>4256</v>
      </c>
      <c r="R1267">
        <v>31</v>
      </c>
      <c r="S1267" t="str">
        <f t="shared" si="118"/>
        <v xml:space="preserve">August </v>
      </c>
      <c r="T1267" s="12" t="str">
        <f t="shared" si="119"/>
        <v xml:space="preserve"> 2003</v>
      </c>
      <c r="U1267" s="8" t="str" cm="1">
        <f t="array" ref="U1267">_xlfn.IFS(Q1267&lt;1970,"Old is Gold",Q1267&lt;=1980,"80's Movies",Q1267&lt;=2000,"90's Movies",Q1267&lt;=2020,"Mid Rang",Q1267&gt;2020,"Latest")</f>
        <v>Latest</v>
      </c>
      <c r="V1267" t="s">
        <v>4257</v>
      </c>
    </row>
    <row r="1268" spans="1:22" x14ac:dyDescent="0.3">
      <c r="A1268" t="s">
        <v>4258</v>
      </c>
      <c r="B1268" t="s">
        <v>4259</v>
      </c>
      <c r="C1268" t="s">
        <v>4259</v>
      </c>
      <c r="D1268" s="6">
        <v>104</v>
      </c>
      <c r="E1268" s="6" t="str">
        <f t="shared" si="114"/>
        <v>Medium</v>
      </c>
      <c r="F1268" s="4">
        <f t="shared" si="115"/>
        <v>1.7333333333333334</v>
      </c>
      <c r="G1268" s="8" t="s">
        <v>172</v>
      </c>
      <c r="H1268" t="s">
        <v>10891</v>
      </c>
      <c r="I1268" t="s">
        <v>5170</v>
      </c>
      <c r="J1268">
        <v>6.2</v>
      </c>
      <c r="K1268" t="str">
        <f t="shared" si="116"/>
        <v>Average</v>
      </c>
      <c r="L1268" s="10">
        <v>107855</v>
      </c>
      <c r="M1268" s="10">
        <v>35000000</v>
      </c>
      <c r="N1268" s="10">
        <v>76665191</v>
      </c>
      <c r="O1268" s="6">
        <f t="shared" si="117"/>
        <v>41665191</v>
      </c>
      <c r="P1268" s="10" t="str" cm="1">
        <f t="array" ref="P1268">_xlfn.IFS(O1268&lt;=0,"Flop",O1268&lt;10000000,"Hit",O1268&lt;=100000000,"Superhit",O1268&gt;100000000,"Blockbuster")</f>
        <v>Superhit</v>
      </c>
      <c r="Q1268" t="s">
        <v>4260</v>
      </c>
      <c r="R1268">
        <v>26</v>
      </c>
      <c r="S1268" t="str">
        <f t="shared" si="118"/>
        <v xml:space="preserve">March </v>
      </c>
      <c r="T1268" s="12" t="str">
        <f t="shared" si="119"/>
        <v xml:space="preserve"> 2004</v>
      </c>
      <c r="U1268" s="8" t="str" cm="1">
        <f t="array" ref="U1268">_xlfn.IFS(Q1268&lt;1970,"Old is Gold",Q1268&lt;=1980,"80's Movies",Q1268&lt;=2000,"90's Movies",Q1268&lt;=2020,"Mid Rang",Q1268&gt;2020,"Latest")</f>
        <v>Latest</v>
      </c>
      <c r="V1268" t="s">
        <v>973</v>
      </c>
    </row>
    <row r="1269" spans="1:22" x14ac:dyDescent="0.3">
      <c r="A1269" t="s">
        <v>4261</v>
      </c>
      <c r="B1269" t="s">
        <v>4262</v>
      </c>
      <c r="C1269" t="s">
        <v>4262</v>
      </c>
      <c r="D1269" s="6">
        <v>102</v>
      </c>
      <c r="E1269" s="6" t="str">
        <f t="shared" si="114"/>
        <v>Medium</v>
      </c>
      <c r="F1269" s="4">
        <f t="shared" si="115"/>
        <v>1.7</v>
      </c>
      <c r="G1269" s="8" t="s">
        <v>172</v>
      </c>
      <c r="H1269" t="s">
        <v>190</v>
      </c>
      <c r="I1269" t="s">
        <v>10899</v>
      </c>
      <c r="J1269">
        <v>7.7</v>
      </c>
      <c r="K1269" t="str">
        <f t="shared" si="116"/>
        <v>Good</v>
      </c>
      <c r="L1269" s="10">
        <v>477361</v>
      </c>
      <c r="M1269" s="10">
        <v>4000000</v>
      </c>
      <c r="N1269" s="10">
        <v>118686937</v>
      </c>
      <c r="O1269" s="6">
        <f t="shared" si="117"/>
        <v>114686937</v>
      </c>
      <c r="P1269" s="10" t="str" cm="1">
        <f t="array" ref="P1269">_xlfn.IFS(O1269&lt;=0,"Flop",O1269&lt;10000000,"Hit",O1269&lt;=100000000,"Superhit",O1269&gt;100000000,"Blockbuster")</f>
        <v>Blockbuster</v>
      </c>
      <c r="Q1269" t="s">
        <v>4263</v>
      </c>
      <c r="R1269">
        <v>29</v>
      </c>
      <c r="S1269" t="str">
        <f t="shared" si="118"/>
        <v xml:space="preserve">August </v>
      </c>
      <c r="T1269" s="12" t="str">
        <f t="shared" si="119"/>
        <v xml:space="preserve"> 2003</v>
      </c>
      <c r="U1269" s="8" t="str" cm="1">
        <f t="array" ref="U1269">_xlfn.IFS(Q1269&lt;1970,"Old is Gold",Q1269&lt;=1980,"80's Movies",Q1269&lt;=2000,"90's Movies",Q1269&lt;=2020,"Mid Rang",Q1269&gt;2020,"Latest")</f>
        <v>Latest</v>
      </c>
      <c r="V1269" t="s">
        <v>2989</v>
      </c>
    </row>
    <row r="1270" spans="1:22" x14ac:dyDescent="0.3">
      <c r="A1270" t="s">
        <v>4264</v>
      </c>
      <c r="B1270" t="s">
        <v>4265</v>
      </c>
      <c r="C1270" t="s">
        <v>4265</v>
      </c>
      <c r="D1270" s="6">
        <v>127</v>
      </c>
      <c r="E1270" s="6" t="str">
        <f t="shared" si="114"/>
        <v>Long</v>
      </c>
      <c r="F1270" s="4">
        <f t="shared" si="115"/>
        <v>2.1166666666666667</v>
      </c>
      <c r="G1270" s="8" t="s">
        <v>190</v>
      </c>
      <c r="H1270" t="s">
        <v>10899</v>
      </c>
      <c r="I1270" t="s">
        <v>10899</v>
      </c>
      <c r="J1270">
        <v>7.2</v>
      </c>
      <c r="K1270" t="str">
        <f t="shared" si="116"/>
        <v>Good</v>
      </c>
      <c r="L1270" s="10">
        <v>245270</v>
      </c>
      <c r="M1270" s="10">
        <v>30000000</v>
      </c>
      <c r="N1270" s="10">
        <v>612054506</v>
      </c>
      <c r="O1270" s="6">
        <f t="shared" si="117"/>
        <v>582054506</v>
      </c>
      <c r="P1270" s="10" t="str" cm="1">
        <f t="array" ref="P1270">_xlfn.IFS(O1270&lt;=0,"Flop",O1270&lt;10000000,"Hit",O1270&lt;=100000000,"Superhit",O1270&gt;100000000,"Blockbuster")</f>
        <v>Blockbuster</v>
      </c>
      <c r="Q1270" t="s">
        <v>4266</v>
      </c>
      <c r="R1270">
        <v>25</v>
      </c>
      <c r="S1270" t="str">
        <f t="shared" si="118"/>
        <v xml:space="preserve">February </v>
      </c>
      <c r="T1270" s="12" t="str">
        <f t="shared" si="119"/>
        <v xml:space="preserve"> 2004</v>
      </c>
      <c r="U1270" s="8" t="str" cm="1">
        <f t="array" ref="U1270">_xlfn.IFS(Q1270&lt;1970,"Old is Gold",Q1270&lt;=1980,"80's Movies",Q1270&lt;=2000,"90's Movies",Q1270&lt;=2020,"Mid Rang",Q1270&gt;2020,"Latest")</f>
        <v>Latest</v>
      </c>
      <c r="V1270" t="s">
        <v>1902</v>
      </c>
    </row>
    <row r="1271" spans="1:22" x14ac:dyDescent="0.3">
      <c r="A1271" t="s">
        <v>4267</v>
      </c>
      <c r="B1271" t="s">
        <v>4268</v>
      </c>
      <c r="C1271" t="s">
        <v>4268</v>
      </c>
      <c r="D1271" s="6">
        <v>101</v>
      </c>
      <c r="E1271" s="6" t="str">
        <f t="shared" si="114"/>
        <v>Medium</v>
      </c>
      <c r="F1271" s="4">
        <f t="shared" si="115"/>
        <v>1.6833333333333333</v>
      </c>
      <c r="G1271" s="8" t="s">
        <v>172</v>
      </c>
      <c r="H1271" t="s">
        <v>10891</v>
      </c>
      <c r="I1271" t="s">
        <v>10899</v>
      </c>
      <c r="J1271">
        <v>6.1</v>
      </c>
      <c r="K1271" t="str">
        <f t="shared" si="116"/>
        <v>Average</v>
      </c>
      <c r="L1271" s="10">
        <v>152688</v>
      </c>
      <c r="M1271" s="10">
        <v>60000000</v>
      </c>
      <c r="N1271" s="10">
        <v>170268750</v>
      </c>
      <c r="O1271" s="6">
        <f t="shared" si="117"/>
        <v>110268750</v>
      </c>
      <c r="P1271" s="10" t="str" cm="1">
        <f t="array" ref="P1271">_xlfn.IFS(O1271&lt;=0,"Flop",O1271&lt;10000000,"Hit",O1271&lt;=100000000,"Superhit",O1271&gt;100000000,"Blockbuster")</f>
        <v>Blockbuster</v>
      </c>
      <c r="Q1271" t="s">
        <v>4269</v>
      </c>
      <c r="R1271">
        <v>26</v>
      </c>
      <c r="S1271" t="str">
        <f t="shared" si="118"/>
        <v xml:space="preserve">February </v>
      </c>
      <c r="T1271" s="12" t="str">
        <f t="shared" si="119"/>
        <v xml:space="preserve"> 2004</v>
      </c>
      <c r="U1271" s="8" t="str" cm="1">
        <f t="array" ref="U1271">_xlfn.IFS(Q1271&lt;1970,"Old is Gold",Q1271&lt;=1980,"80's Movies",Q1271&lt;=2000,"90's Movies",Q1271&lt;=2020,"Mid Rang",Q1271&gt;2020,"Latest")</f>
        <v>Latest</v>
      </c>
      <c r="V1271" t="s">
        <v>3346</v>
      </c>
    </row>
    <row r="1272" spans="1:22" x14ac:dyDescent="0.3">
      <c r="A1272" t="s">
        <v>4270</v>
      </c>
      <c r="B1272" t="s">
        <v>4271</v>
      </c>
      <c r="C1272" t="s">
        <v>4271</v>
      </c>
      <c r="D1272" s="6">
        <v>98</v>
      </c>
      <c r="E1272" s="6" t="str">
        <f t="shared" si="114"/>
        <v>Medium</v>
      </c>
      <c r="F1272" s="4">
        <f t="shared" si="115"/>
        <v>1.6333333333333333</v>
      </c>
      <c r="G1272" s="8" t="s">
        <v>172</v>
      </c>
      <c r="H1272" t="s">
        <v>10885</v>
      </c>
      <c r="I1272" t="s">
        <v>10886</v>
      </c>
      <c r="J1272">
        <v>6.3</v>
      </c>
      <c r="K1272" t="str">
        <f t="shared" si="116"/>
        <v>Average</v>
      </c>
      <c r="L1272" s="10">
        <v>208588</v>
      </c>
      <c r="M1272" s="10">
        <v>37000000</v>
      </c>
      <c r="N1272" s="10">
        <v>96455697</v>
      </c>
      <c r="O1272" s="6">
        <f t="shared" si="117"/>
        <v>59455697</v>
      </c>
      <c r="P1272" s="10" t="str" cm="1">
        <f t="array" ref="P1272">_xlfn.IFS(O1272&lt;=0,"Flop",O1272&lt;10000000,"Hit",O1272&lt;=100000000,"Superhit",O1272&gt;100000000,"Blockbuster")</f>
        <v>Superhit</v>
      </c>
      <c r="Q1272" t="s">
        <v>4272</v>
      </c>
      <c r="R1272">
        <v>14</v>
      </c>
      <c r="S1272" t="str">
        <f t="shared" si="118"/>
        <v xml:space="preserve">April </v>
      </c>
      <c r="T1272" s="12" t="str">
        <f t="shared" si="119"/>
        <v xml:space="preserve"> 2004</v>
      </c>
      <c r="U1272" s="8" t="str" cm="1">
        <f t="array" ref="U1272">_xlfn.IFS(Q1272&lt;1970,"Old is Gold",Q1272&lt;=1980,"80's Movies",Q1272&lt;=2000,"90's Movies",Q1272&lt;=2020,"Mid Rang",Q1272&gt;2020,"Latest")</f>
        <v>Latest</v>
      </c>
      <c r="V1272" t="s">
        <v>4273</v>
      </c>
    </row>
    <row r="1273" spans="1:22" x14ac:dyDescent="0.3">
      <c r="A1273" t="s">
        <v>4274</v>
      </c>
      <c r="B1273" t="s">
        <v>4275</v>
      </c>
      <c r="C1273" t="s">
        <v>4275</v>
      </c>
      <c r="D1273" s="6">
        <v>128</v>
      </c>
      <c r="E1273" s="6" t="str">
        <f t="shared" si="114"/>
        <v>Long</v>
      </c>
      <c r="F1273" s="4">
        <f t="shared" si="115"/>
        <v>2.1333333333333333</v>
      </c>
      <c r="G1273" s="8" t="s">
        <v>172</v>
      </c>
      <c r="H1273" t="s">
        <v>190</v>
      </c>
      <c r="I1273" t="s">
        <v>10886</v>
      </c>
      <c r="J1273">
        <v>6.7</v>
      </c>
      <c r="K1273" t="str">
        <f t="shared" si="116"/>
        <v>Average</v>
      </c>
      <c r="L1273" s="10">
        <v>126893</v>
      </c>
      <c r="M1273" s="10">
        <v>80000000</v>
      </c>
      <c r="N1273" s="10">
        <v>265328738</v>
      </c>
      <c r="O1273" s="6">
        <f t="shared" si="117"/>
        <v>185328738</v>
      </c>
      <c r="P1273" s="10" t="str" cm="1">
        <f t="array" ref="P1273">_xlfn.IFS(O1273&lt;=0,"Flop",O1273&lt;10000000,"Hit",O1273&lt;=100000000,"Superhit",O1273&gt;100000000,"Blockbuster")</f>
        <v>Blockbuster</v>
      </c>
      <c r="Q1273" t="s">
        <v>4276</v>
      </c>
      <c r="R1273">
        <v>3</v>
      </c>
      <c r="S1273" t="str">
        <f t="shared" si="118"/>
        <v xml:space="preserve">December </v>
      </c>
      <c r="T1273" s="12" t="str">
        <f t="shared" si="119"/>
        <v xml:space="preserve"> 2003</v>
      </c>
      <c r="U1273" s="8" t="str" cm="1">
        <f t="array" ref="U1273">_xlfn.IFS(Q1273&lt;1970,"Old is Gold",Q1273&lt;=1980,"80's Movies",Q1273&lt;=2000,"90's Movies",Q1273&lt;=2020,"Mid Rang",Q1273&gt;2020,"Latest")</f>
        <v>Latest</v>
      </c>
      <c r="V1273" t="s">
        <v>3288</v>
      </c>
    </row>
    <row r="1274" spans="1:22" x14ac:dyDescent="0.3">
      <c r="A1274" t="s">
        <v>4277</v>
      </c>
      <c r="B1274" t="s">
        <v>4278</v>
      </c>
      <c r="C1274" t="s">
        <v>4278</v>
      </c>
      <c r="D1274" s="6">
        <v>94</v>
      </c>
      <c r="E1274" s="6" t="str">
        <f t="shared" si="114"/>
        <v>Medium</v>
      </c>
      <c r="F1274" s="4">
        <f t="shared" si="115"/>
        <v>1.5666666666666667</v>
      </c>
      <c r="G1274" s="8" t="s">
        <v>7406</v>
      </c>
      <c r="H1274" t="s">
        <v>10891</v>
      </c>
      <c r="I1274" t="s">
        <v>5170</v>
      </c>
      <c r="J1274">
        <v>6.5</v>
      </c>
      <c r="K1274" t="str">
        <f t="shared" si="116"/>
        <v>Average</v>
      </c>
      <c r="L1274" s="10">
        <v>104243</v>
      </c>
      <c r="M1274" s="10">
        <v>25000000</v>
      </c>
      <c r="N1274" s="10">
        <v>57678321</v>
      </c>
      <c r="O1274" s="6">
        <f t="shared" si="117"/>
        <v>32678321</v>
      </c>
      <c r="P1274" s="10" t="str" cm="1">
        <f t="array" ref="P1274">_xlfn.IFS(O1274&lt;=0,"Flop",O1274&lt;10000000,"Hit",O1274&lt;=100000000,"Superhit",O1274&gt;100000000,"Blockbuster")</f>
        <v>Superhit</v>
      </c>
      <c r="Q1274" t="s">
        <v>4279</v>
      </c>
      <c r="R1274">
        <v>10</v>
      </c>
      <c r="S1274" t="str">
        <f t="shared" si="118"/>
        <v xml:space="preserve">September </v>
      </c>
      <c r="T1274" s="12" t="str">
        <f t="shared" si="119"/>
        <v xml:space="preserve"> 2004</v>
      </c>
      <c r="U1274" s="8" t="str" cm="1">
        <f t="array" ref="U1274">_xlfn.IFS(Q1274&lt;1970,"Old is Gold",Q1274&lt;=1980,"80's Movies",Q1274&lt;=2000,"90's Movies",Q1274&lt;=2020,"Mid Rang",Q1274&gt;2020,"Latest")</f>
        <v>Latest</v>
      </c>
      <c r="V1274" t="s">
        <v>4022</v>
      </c>
    </row>
    <row r="1275" spans="1:22" x14ac:dyDescent="0.3">
      <c r="A1275" t="s">
        <v>4280</v>
      </c>
      <c r="B1275" t="s">
        <v>4281</v>
      </c>
      <c r="C1275" t="s">
        <v>4281</v>
      </c>
      <c r="D1275" s="6">
        <v>128</v>
      </c>
      <c r="E1275" s="6" t="str">
        <f t="shared" si="114"/>
        <v>Long</v>
      </c>
      <c r="F1275" s="4">
        <f t="shared" si="115"/>
        <v>2.1333333333333333</v>
      </c>
      <c r="G1275" s="8" t="s">
        <v>7406</v>
      </c>
      <c r="H1275" t="s">
        <v>5170</v>
      </c>
      <c r="I1275" t="s">
        <v>10899</v>
      </c>
      <c r="J1275">
        <v>7.1</v>
      </c>
      <c r="K1275" t="str">
        <f t="shared" si="116"/>
        <v>Good</v>
      </c>
      <c r="L1275" s="10">
        <v>416142</v>
      </c>
      <c r="M1275" s="10">
        <v>110000000</v>
      </c>
      <c r="N1275" s="10">
        <v>388156011</v>
      </c>
      <c r="O1275" s="6">
        <f t="shared" si="117"/>
        <v>278156011</v>
      </c>
      <c r="P1275" s="10" t="str" cm="1">
        <f t="array" ref="P1275">_xlfn.IFS(O1275&lt;=0,"Flop",O1275&lt;10000000,"Hit",O1275&lt;=100000000,"Superhit",O1275&gt;100000000,"Blockbuster")</f>
        <v>Blockbuster</v>
      </c>
      <c r="Q1275" t="s">
        <v>4282</v>
      </c>
      <c r="R1275">
        <v>12</v>
      </c>
      <c r="S1275" t="str">
        <f t="shared" si="118"/>
        <v xml:space="preserve">June </v>
      </c>
      <c r="T1275" s="12" t="str">
        <f t="shared" si="119"/>
        <v xml:space="preserve"> 2007</v>
      </c>
      <c r="U1275" s="8" t="str" cm="1">
        <f t="array" ref="U1275">_xlfn.IFS(Q1275&lt;1970,"Old is Gold",Q1275&lt;=1980,"80's Movies",Q1275&lt;=2000,"90's Movies",Q1275&lt;=2020,"Mid Rang",Q1275&gt;2020,"Latest")</f>
        <v>Latest</v>
      </c>
      <c r="V1275" t="s">
        <v>4138</v>
      </c>
    </row>
    <row r="1276" spans="1:22" x14ac:dyDescent="0.3">
      <c r="A1276" t="s">
        <v>4283</v>
      </c>
      <c r="B1276" t="s">
        <v>4284</v>
      </c>
      <c r="C1276" t="s">
        <v>4284</v>
      </c>
      <c r="D1276" s="6">
        <v>108</v>
      </c>
      <c r="E1276" s="6" t="str">
        <f t="shared" si="114"/>
        <v>Medium</v>
      </c>
      <c r="F1276" s="4">
        <f t="shared" si="115"/>
        <v>1.8</v>
      </c>
      <c r="G1276" s="8" t="s">
        <v>190</v>
      </c>
      <c r="H1276" t="s">
        <v>10886</v>
      </c>
      <c r="I1276" t="s">
        <v>10890</v>
      </c>
      <c r="J1276">
        <v>8.3000000000000007</v>
      </c>
      <c r="K1276" t="str">
        <f t="shared" si="116"/>
        <v>Excellent</v>
      </c>
      <c r="L1276" s="10">
        <v>1052265</v>
      </c>
      <c r="M1276" s="10">
        <v>20000000</v>
      </c>
      <c r="N1276" s="10">
        <v>74036715</v>
      </c>
      <c r="O1276" s="6">
        <f t="shared" si="117"/>
        <v>54036715</v>
      </c>
      <c r="P1276" s="10" t="str" cm="1">
        <f t="array" ref="P1276">_xlfn.IFS(O1276&lt;=0,"Flop",O1276&lt;10000000,"Hit",O1276&lt;=100000000,"Superhit",O1276&gt;100000000,"Blockbuster")</f>
        <v>Superhit</v>
      </c>
      <c r="Q1276" t="s">
        <v>3966</v>
      </c>
      <c r="R1276">
        <v>9</v>
      </c>
      <c r="S1276" t="str">
        <f t="shared" si="118"/>
        <v xml:space="preserve">March </v>
      </c>
      <c r="T1276" s="12" t="str">
        <f t="shared" si="119"/>
        <v xml:space="preserve"> 2004</v>
      </c>
      <c r="U1276" s="8" t="str" cm="1">
        <f t="array" ref="U1276">_xlfn.IFS(Q1276&lt;1970,"Old is Gold",Q1276&lt;=1980,"80's Movies",Q1276&lt;=2000,"90's Movies",Q1276&lt;=2020,"Mid Rang",Q1276&gt;2020,"Latest")</f>
        <v>Latest</v>
      </c>
      <c r="V1276" t="s">
        <v>4285</v>
      </c>
    </row>
    <row r="1277" spans="1:22" x14ac:dyDescent="0.3">
      <c r="A1277" t="s">
        <v>4286</v>
      </c>
      <c r="B1277" t="s">
        <v>4287</v>
      </c>
      <c r="C1277" t="s">
        <v>4287</v>
      </c>
      <c r="D1277" s="6">
        <v>99</v>
      </c>
      <c r="E1277" s="6" t="str">
        <f t="shared" si="114"/>
        <v>Medium</v>
      </c>
      <c r="F1277" s="4">
        <f t="shared" si="115"/>
        <v>1.65</v>
      </c>
      <c r="G1277" s="8" t="s">
        <v>172</v>
      </c>
      <c r="H1277" t="s">
        <v>10892</v>
      </c>
      <c r="I1277" t="s">
        <v>10885</v>
      </c>
      <c r="J1277">
        <v>5.2</v>
      </c>
      <c r="K1277" t="str">
        <f t="shared" si="116"/>
        <v>Poor</v>
      </c>
      <c r="L1277" s="10">
        <v>55779</v>
      </c>
      <c r="M1277" s="10">
        <v>90000000</v>
      </c>
      <c r="N1277" s="10">
        <v>182290266</v>
      </c>
      <c r="O1277" s="6">
        <f t="shared" si="117"/>
        <v>92290266</v>
      </c>
      <c r="P1277" s="10" t="str" cm="1">
        <f t="array" ref="P1277">_xlfn.IFS(O1277&lt;=0,"Flop",O1277&lt;10000000,"Hit",O1277&lt;=100000000,"Superhit",O1277&gt;100000000,"Blockbuster")</f>
        <v>Superhit</v>
      </c>
      <c r="Q1277" t="s">
        <v>4288</v>
      </c>
      <c r="R1277">
        <v>26</v>
      </c>
      <c r="S1277" t="str">
        <f t="shared" si="118"/>
        <v xml:space="preserve">November </v>
      </c>
      <c r="T1277" s="12" t="str">
        <f t="shared" si="119"/>
        <v xml:space="preserve"> 2003</v>
      </c>
      <c r="U1277" s="8" t="str" cm="1">
        <f t="array" ref="U1277">_xlfn.IFS(Q1277&lt;1970,"Old is Gold",Q1277&lt;=1980,"80's Movies",Q1277&lt;=2000,"90's Movies",Q1277&lt;=2020,"Mid Rang",Q1277&gt;2020,"Latest")</f>
        <v>Latest</v>
      </c>
      <c r="V1277" t="s">
        <v>3052</v>
      </c>
    </row>
    <row r="1278" spans="1:22" x14ac:dyDescent="0.3">
      <c r="A1278" t="s">
        <v>4289</v>
      </c>
      <c r="B1278" t="s">
        <v>4290</v>
      </c>
      <c r="C1278" t="s">
        <v>4290</v>
      </c>
      <c r="D1278" s="6">
        <v>119</v>
      </c>
      <c r="E1278" s="6" t="str">
        <f t="shared" si="114"/>
        <v>Medium</v>
      </c>
      <c r="F1278" s="4">
        <f t="shared" si="115"/>
        <v>1.9833333333333334</v>
      </c>
      <c r="G1278" s="8" t="s">
        <v>7406</v>
      </c>
      <c r="H1278" t="s">
        <v>10895</v>
      </c>
      <c r="I1278" t="s">
        <v>10890</v>
      </c>
      <c r="J1278">
        <v>6.3</v>
      </c>
      <c r="K1278" t="str">
        <f t="shared" si="116"/>
        <v>Average</v>
      </c>
      <c r="L1278" s="10">
        <v>111950</v>
      </c>
      <c r="M1278" s="10">
        <v>60000000</v>
      </c>
      <c r="N1278" s="10">
        <v>117248958</v>
      </c>
      <c r="O1278" s="6">
        <f t="shared" si="117"/>
        <v>57248958</v>
      </c>
      <c r="P1278" s="10" t="str" cm="1">
        <f t="array" ref="P1278">_xlfn.IFS(O1278&lt;=0,"Flop",O1278&lt;10000000,"Hit",O1278&lt;=100000000,"Superhit",O1278&gt;100000000,"Blockbuster")</f>
        <v>Superhit</v>
      </c>
      <c r="Q1278" t="s">
        <v>3988</v>
      </c>
      <c r="R1278">
        <v>19</v>
      </c>
      <c r="S1278" t="str">
        <f t="shared" si="118"/>
        <v xml:space="preserve">December </v>
      </c>
      <c r="T1278" s="12" t="str">
        <f t="shared" si="119"/>
        <v xml:space="preserve"> 2003</v>
      </c>
      <c r="U1278" s="8" t="str" cm="1">
        <f t="array" ref="U1278">_xlfn.IFS(Q1278&lt;1970,"Old is Gold",Q1278&lt;=1980,"80's Movies",Q1278&lt;=2000,"90's Movies",Q1278&lt;=2020,"Mid Rang",Q1278&gt;2020,"Latest")</f>
        <v>Latest</v>
      </c>
      <c r="V1278" t="s">
        <v>1494</v>
      </c>
    </row>
    <row r="1279" spans="1:22" x14ac:dyDescent="0.3">
      <c r="A1279" t="s">
        <v>4291</v>
      </c>
      <c r="B1279" t="s">
        <v>4292</v>
      </c>
      <c r="C1279" t="s">
        <v>4292</v>
      </c>
      <c r="D1279" s="6">
        <v>100</v>
      </c>
      <c r="E1279" s="6" t="str">
        <f t="shared" si="114"/>
        <v>Medium</v>
      </c>
      <c r="F1279" s="4">
        <f t="shared" si="115"/>
        <v>1.6666666666666667</v>
      </c>
      <c r="G1279" s="8" t="s">
        <v>10887</v>
      </c>
      <c r="H1279" t="s">
        <v>10888</v>
      </c>
      <c r="I1279" t="s">
        <v>172</v>
      </c>
      <c r="J1279">
        <v>6.6</v>
      </c>
      <c r="K1279" t="str">
        <f t="shared" si="116"/>
        <v>Average</v>
      </c>
      <c r="L1279" s="10">
        <v>227877</v>
      </c>
      <c r="M1279" s="10">
        <v>165000000</v>
      </c>
      <c r="N1279" s="10">
        <v>316897787</v>
      </c>
      <c r="O1279" s="6">
        <f t="shared" si="117"/>
        <v>151897787</v>
      </c>
      <c r="P1279" s="10" t="str" cm="1">
        <f t="array" ref="P1279">_xlfn.IFS(O1279&lt;=0,"Flop",O1279&lt;10000000,"Hit",O1279&lt;=100000000,"Superhit",O1279&gt;100000000,"Blockbuster")</f>
        <v>Blockbuster</v>
      </c>
      <c r="Q1279" t="s">
        <v>4293</v>
      </c>
      <c r="R1279">
        <v>21</v>
      </c>
      <c r="S1279" t="str">
        <f t="shared" si="118"/>
        <v xml:space="preserve">October </v>
      </c>
      <c r="T1279" s="12" t="str">
        <f t="shared" si="119"/>
        <v xml:space="preserve"> 2004</v>
      </c>
      <c r="U1279" s="8" t="str" cm="1">
        <f t="array" ref="U1279">_xlfn.IFS(Q1279&lt;1970,"Old is Gold",Q1279&lt;=1980,"80's Movies",Q1279&lt;=2000,"90's Movies",Q1279&lt;=2020,"Mid Rang",Q1279&gt;2020,"Latest")</f>
        <v>Latest</v>
      </c>
      <c r="V1279" t="s">
        <v>669</v>
      </c>
    </row>
    <row r="1280" spans="1:22" x14ac:dyDescent="0.3">
      <c r="A1280" t="s">
        <v>4294</v>
      </c>
      <c r="B1280" t="s">
        <v>4295</v>
      </c>
      <c r="C1280" t="s">
        <v>4295</v>
      </c>
      <c r="D1280" s="6">
        <v>84</v>
      </c>
      <c r="E1280" s="6" t="str">
        <f t="shared" si="114"/>
        <v>Short</v>
      </c>
      <c r="F1280" s="4">
        <f t="shared" si="115"/>
        <v>1.4</v>
      </c>
      <c r="G1280" s="8" t="s">
        <v>7406</v>
      </c>
      <c r="H1280" t="s">
        <v>10887</v>
      </c>
      <c r="I1280" t="s">
        <v>172</v>
      </c>
      <c r="J1280">
        <v>4.3</v>
      </c>
      <c r="K1280" t="str">
        <f t="shared" si="116"/>
        <v>Poor</v>
      </c>
      <c r="L1280" s="10">
        <v>64801</v>
      </c>
      <c r="M1280" s="10">
        <v>38000000</v>
      </c>
      <c r="N1280" s="10">
        <v>197101678</v>
      </c>
      <c r="O1280" s="6">
        <f t="shared" si="117"/>
        <v>159101678</v>
      </c>
      <c r="P1280" s="10" t="str" cm="1">
        <f t="array" ref="P1280">_xlfn.IFS(O1280&lt;=0,"Flop",O1280&lt;10000000,"Hit",O1280&lt;=100000000,"Superhit",O1280&gt;100000000,"Blockbuster")</f>
        <v>Blockbuster</v>
      </c>
      <c r="Q1280" t="s">
        <v>4296</v>
      </c>
      <c r="R1280">
        <v>13</v>
      </c>
      <c r="S1280" t="str">
        <f t="shared" si="118"/>
        <v xml:space="preserve">July </v>
      </c>
      <c r="T1280" s="12" t="str">
        <f t="shared" si="119"/>
        <v xml:space="preserve"> 2003</v>
      </c>
      <c r="U1280" s="8" t="str" cm="1">
        <f t="array" ref="U1280">_xlfn.IFS(Q1280&lt;1970,"Old is Gold",Q1280&lt;=1980,"80's Movies",Q1280&lt;=2000,"90's Movies",Q1280&lt;=2020,"Mid Rang",Q1280&gt;2020,"Latest")</f>
        <v>Latest</v>
      </c>
      <c r="V1280" t="s">
        <v>1509</v>
      </c>
    </row>
    <row r="1281" spans="1:22" x14ac:dyDescent="0.3">
      <c r="A1281" t="s">
        <v>4297</v>
      </c>
      <c r="B1281" t="s">
        <v>4298</v>
      </c>
      <c r="C1281" t="s">
        <v>4298</v>
      </c>
      <c r="D1281" s="6">
        <v>118</v>
      </c>
      <c r="E1281" s="6" t="str">
        <f t="shared" si="114"/>
        <v>Medium</v>
      </c>
      <c r="F1281" s="4">
        <f t="shared" si="115"/>
        <v>1.9666666666666666</v>
      </c>
      <c r="G1281" s="8" t="s">
        <v>172</v>
      </c>
      <c r="H1281" t="s">
        <v>10899</v>
      </c>
      <c r="I1281" t="s">
        <v>10899</v>
      </c>
      <c r="J1281">
        <v>5.8</v>
      </c>
      <c r="K1281" t="str">
        <f t="shared" si="116"/>
        <v>Poor</v>
      </c>
      <c r="L1281" s="10">
        <v>54656</v>
      </c>
      <c r="M1281" s="10">
        <v>55000000</v>
      </c>
      <c r="N1281" s="10">
        <v>65784503</v>
      </c>
      <c r="O1281" s="6">
        <f t="shared" si="117"/>
        <v>10784503</v>
      </c>
      <c r="P1281" s="10" t="str" cm="1">
        <f t="array" ref="P1281">_xlfn.IFS(O1281&lt;=0,"Flop",O1281&lt;10000000,"Hit",O1281&lt;=100000000,"Superhit",O1281&gt;100000000,"Blockbuster")</f>
        <v>Superhit</v>
      </c>
      <c r="Q1281" t="s">
        <v>4299</v>
      </c>
      <c r="R1281">
        <v>10</v>
      </c>
      <c r="S1281" t="str">
        <f t="shared" si="118"/>
        <v xml:space="preserve">December </v>
      </c>
      <c r="T1281" s="12" t="str">
        <f t="shared" si="119"/>
        <v xml:space="preserve"> 2003</v>
      </c>
      <c r="U1281" s="8" t="str" cm="1">
        <f t="array" ref="U1281">_xlfn.IFS(Q1281&lt;1970,"Old is Gold",Q1281&lt;=1980,"80's Movies",Q1281&lt;=2000,"90's Movies",Q1281&lt;=2020,"Mid Rang",Q1281&gt;2020,"Latest")</f>
        <v>Latest</v>
      </c>
      <c r="V1281" t="s">
        <v>2156</v>
      </c>
    </row>
    <row r="1282" spans="1:22" x14ac:dyDescent="0.3">
      <c r="A1282" t="s">
        <v>4300</v>
      </c>
      <c r="B1282" t="s">
        <v>4301</v>
      </c>
      <c r="C1282" t="s">
        <v>4301</v>
      </c>
      <c r="D1282" s="6">
        <v>131</v>
      </c>
      <c r="E1282" s="6" t="str">
        <f t="shared" ref="E1282:E1345" si="120">IF(D1282&lt;90,"Short",IF(D1282&lt;=120,"Medium","Long"))</f>
        <v>Long</v>
      </c>
      <c r="F1282" s="4">
        <f t="shared" ref="F1282:F1345" si="121">D1282/60</f>
        <v>2.1833333333333331</v>
      </c>
      <c r="G1282" s="8" t="s">
        <v>7406</v>
      </c>
      <c r="H1282" t="s">
        <v>10887</v>
      </c>
      <c r="I1282" t="s">
        <v>10885</v>
      </c>
      <c r="J1282">
        <v>6.1</v>
      </c>
      <c r="K1282" t="str">
        <f t="shared" ref="K1282:K1345" si="122">IF(J1282&gt;=8,"Excellent",IF(J1282&gt;=7,"Good",IF(J1282&gt;=6,"Average","Poor")))</f>
        <v>Average</v>
      </c>
      <c r="L1282" s="10">
        <v>279777</v>
      </c>
      <c r="M1282" s="10">
        <v>160000000</v>
      </c>
      <c r="N1282" s="10">
        <v>300157638</v>
      </c>
      <c r="O1282" s="6">
        <f t="shared" ref="O1282:O1345" si="123">N1282-M1282</f>
        <v>140157638</v>
      </c>
      <c r="P1282" s="10" t="str" cm="1">
        <f t="array" ref="P1282">_xlfn.IFS(O1282&lt;=0,"Flop",O1282&lt;10000000,"Hit",O1282&lt;=100000000,"Superhit",O1282&gt;100000000,"Blockbuster")</f>
        <v>Blockbuster</v>
      </c>
      <c r="Q1282" t="s">
        <v>4302</v>
      </c>
      <c r="R1282">
        <v>3</v>
      </c>
      <c r="S1282" t="str">
        <f t="shared" ref="S1282:S1345" si="124">LEFT(Q1282,SEARCH(" ",Q1282))</f>
        <v xml:space="preserve">May </v>
      </c>
      <c r="T1282" s="12" t="str">
        <f t="shared" ref="T1282:T1345" si="125">RIGHT(Q1282,5)</f>
        <v xml:space="preserve"> 2004</v>
      </c>
      <c r="U1282" s="8" t="str" cm="1">
        <f t="array" ref="U1282">_xlfn.IFS(Q1282&lt;1970,"Old is Gold",Q1282&lt;=1980,"80's Movies",Q1282&lt;=2000,"90's Movies",Q1282&lt;=2020,"Mid Rang",Q1282&gt;2020,"Latest")</f>
        <v>Latest</v>
      </c>
      <c r="V1282" t="s">
        <v>2520</v>
      </c>
    </row>
    <row r="1283" spans="1:22" x14ac:dyDescent="0.3">
      <c r="A1283" t="s">
        <v>4303</v>
      </c>
      <c r="B1283" t="s">
        <v>4304</v>
      </c>
      <c r="C1283" t="s">
        <v>4305</v>
      </c>
      <c r="D1283" s="6">
        <v>101</v>
      </c>
      <c r="E1283" s="6" t="str">
        <f t="shared" si="120"/>
        <v>Medium</v>
      </c>
      <c r="F1283" s="4">
        <f t="shared" si="121"/>
        <v>1.6833333333333333</v>
      </c>
      <c r="G1283" s="8" t="s">
        <v>7406</v>
      </c>
      <c r="H1283" t="s">
        <v>10891</v>
      </c>
      <c r="I1283" t="s">
        <v>190</v>
      </c>
      <c r="J1283">
        <v>8</v>
      </c>
      <c r="K1283" t="str">
        <f t="shared" si="122"/>
        <v>Excellent</v>
      </c>
      <c r="L1283" s="10">
        <v>129392</v>
      </c>
      <c r="M1283" s="10">
        <v>6428966</v>
      </c>
      <c r="N1283" s="10">
        <v>8836958</v>
      </c>
      <c r="O1283" s="6">
        <f t="shared" si="123"/>
        <v>2407992</v>
      </c>
      <c r="P1283" s="10" t="str" cm="1">
        <f t="array" ref="P1283">_xlfn.IFS(O1283&lt;=0,"Flop",O1283&lt;10000000,"Hit",O1283&lt;=100000000,"Superhit",O1283&gt;100000000,"Blockbuster")</f>
        <v>Hit</v>
      </c>
      <c r="Q1283" t="s">
        <v>4065</v>
      </c>
      <c r="R1283">
        <v>12</v>
      </c>
      <c r="S1283" t="str">
        <f t="shared" si="124"/>
        <v xml:space="preserve">December </v>
      </c>
      <c r="T1283" s="12" t="str">
        <f t="shared" si="125"/>
        <v xml:space="preserve"> 2002</v>
      </c>
      <c r="U1283" s="8" t="str" cm="1">
        <f t="array" ref="U1283">_xlfn.IFS(Q1283&lt;1970,"Old is Gold",Q1283&lt;=1980,"80's Movies",Q1283&lt;=2000,"90's Movies",Q1283&lt;=2020,"Mid Rang",Q1283&gt;2020,"Latest")</f>
        <v>Latest</v>
      </c>
      <c r="V1283" t="s">
        <v>4306</v>
      </c>
    </row>
    <row r="1284" spans="1:22" x14ac:dyDescent="0.3">
      <c r="A1284" t="s">
        <v>4307</v>
      </c>
      <c r="B1284" t="s">
        <v>4308</v>
      </c>
      <c r="C1284" t="s">
        <v>4308</v>
      </c>
      <c r="D1284" s="6">
        <v>170</v>
      </c>
      <c r="E1284" s="6" t="str">
        <f t="shared" si="120"/>
        <v>Long</v>
      </c>
      <c r="F1284" s="4">
        <f t="shared" si="121"/>
        <v>2.8333333333333335</v>
      </c>
      <c r="G1284" s="8" t="s">
        <v>10889</v>
      </c>
      <c r="H1284" t="s">
        <v>190</v>
      </c>
      <c r="I1284" t="s">
        <v>10899</v>
      </c>
      <c r="J1284">
        <v>7.5</v>
      </c>
      <c r="K1284" t="str">
        <f t="shared" si="122"/>
        <v>Good</v>
      </c>
      <c r="L1284" s="10">
        <v>377834</v>
      </c>
      <c r="M1284" s="10">
        <v>110000000</v>
      </c>
      <c r="N1284" s="10">
        <v>213719942</v>
      </c>
      <c r="O1284" s="6">
        <f t="shared" si="123"/>
        <v>103719942</v>
      </c>
      <c r="P1284" s="10" t="str" cm="1">
        <f t="array" ref="P1284">_xlfn.IFS(O1284&lt;=0,"Flop",O1284&lt;10000000,"Hit",O1284&lt;=100000000,"Superhit",O1284&gt;100000000,"Blockbuster")</f>
        <v>Blockbuster</v>
      </c>
      <c r="Q1284" t="s">
        <v>4309</v>
      </c>
      <c r="R1284">
        <v>14</v>
      </c>
      <c r="S1284" t="str">
        <f t="shared" si="124"/>
        <v xml:space="preserve">December </v>
      </c>
      <c r="T1284" s="12" t="str">
        <f t="shared" si="125"/>
        <v xml:space="preserve"> 2004</v>
      </c>
      <c r="U1284" s="8" t="str" cm="1">
        <f t="array" ref="U1284">_xlfn.IFS(Q1284&lt;1970,"Old is Gold",Q1284&lt;=1980,"80's Movies",Q1284&lt;=2000,"90's Movies",Q1284&lt;=2020,"Mid Rang",Q1284&gt;2020,"Latest")</f>
        <v>Latest</v>
      </c>
      <c r="V1284" t="s">
        <v>113</v>
      </c>
    </row>
    <row r="1285" spans="1:22" x14ac:dyDescent="0.3">
      <c r="A1285" t="s">
        <v>4310</v>
      </c>
      <c r="B1285" t="s">
        <v>4311</v>
      </c>
      <c r="C1285" t="s">
        <v>4311</v>
      </c>
      <c r="D1285" s="6">
        <v>108</v>
      </c>
      <c r="E1285" s="6" t="str">
        <f t="shared" si="120"/>
        <v>Medium</v>
      </c>
      <c r="F1285" s="4">
        <f t="shared" si="121"/>
        <v>1.8</v>
      </c>
      <c r="G1285" s="8" t="s">
        <v>10887</v>
      </c>
      <c r="H1285" t="s">
        <v>172</v>
      </c>
      <c r="I1285" t="s">
        <v>10892</v>
      </c>
      <c r="J1285">
        <v>6.8</v>
      </c>
      <c r="K1285" t="str">
        <f t="shared" si="122"/>
        <v>Average</v>
      </c>
      <c r="L1285" s="10">
        <v>217557</v>
      </c>
      <c r="M1285" s="10">
        <v>140000000</v>
      </c>
      <c r="N1285" s="10">
        <v>211468235</v>
      </c>
      <c r="O1285" s="6">
        <f t="shared" si="123"/>
        <v>71468235</v>
      </c>
      <c r="P1285" s="10" t="str" cm="1">
        <f t="array" ref="P1285">_xlfn.IFS(O1285&lt;=0,"Flop",O1285&lt;10000000,"Hit",O1285&lt;=100000000,"Superhit",O1285&gt;100000000,"Blockbuster")</f>
        <v>Superhit</v>
      </c>
      <c r="Q1285" t="s">
        <v>3881</v>
      </c>
      <c r="R1285">
        <v>16</v>
      </c>
      <c r="S1285" t="str">
        <f t="shared" si="124"/>
        <v xml:space="preserve">December </v>
      </c>
      <c r="T1285" s="12" t="str">
        <f t="shared" si="125"/>
        <v xml:space="preserve"> 2004</v>
      </c>
      <c r="U1285" s="8" t="str" cm="1">
        <f t="array" ref="U1285">_xlfn.IFS(Q1285&lt;1970,"Old is Gold",Q1285&lt;=1980,"80's Movies",Q1285&lt;=2000,"90's Movies",Q1285&lt;=2020,"Mid Rang",Q1285&gt;2020,"Latest")</f>
        <v>Latest</v>
      </c>
      <c r="V1285" t="s">
        <v>1912</v>
      </c>
    </row>
    <row r="1286" spans="1:22" x14ac:dyDescent="0.3">
      <c r="A1286" t="s">
        <v>4312</v>
      </c>
      <c r="B1286" t="s">
        <v>4313</v>
      </c>
      <c r="C1286" t="s">
        <v>4313</v>
      </c>
      <c r="D1286" s="6">
        <v>113</v>
      </c>
      <c r="E1286" s="6" t="str">
        <f t="shared" si="120"/>
        <v>Medium</v>
      </c>
      <c r="F1286" s="4">
        <f t="shared" si="121"/>
        <v>1.8833333333333333</v>
      </c>
      <c r="G1286" s="8" t="s">
        <v>7406</v>
      </c>
      <c r="H1286" t="s">
        <v>10891</v>
      </c>
      <c r="I1286" t="s">
        <v>190</v>
      </c>
      <c r="J1286">
        <v>6.5</v>
      </c>
      <c r="K1286" t="str">
        <f t="shared" si="122"/>
        <v>Average</v>
      </c>
      <c r="L1286" s="10">
        <v>112891</v>
      </c>
      <c r="M1286" s="10">
        <v>52000000</v>
      </c>
      <c r="N1286" s="10">
        <v>77663556</v>
      </c>
      <c r="O1286" s="6">
        <f t="shared" si="123"/>
        <v>25663556</v>
      </c>
      <c r="P1286" s="10" t="str" cm="1">
        <f t="array" ref="P1286">_xlfn.IFS(O1286&lt;=0,"Flop",O1286&lt;10000000,"Hit",O1286&lt;=100000000,"Superhit",O1286&gt;100000000,"Blockbuster")</f>
        <v>Superhit</v>
      </c>
      <c r="Q1286" t="s">
        <v>4314</v>
      </c>
      <c r="R1286">
        <v>9</v>
      </c>
      <c r="S1286" t="str">
        <f t="shared" si="124"/>
        <v xml:space="preserve">March </v>
      </c>
      <c r="T1286" s="12" t="str">
        <f t="shared" si="125"/>
        <v xml:space="preserve"> 2005</v>
      </c>
      <c r="U1286" s="8" t="str" cm="1">
        <f t="array" ref="U1286">_xlfn.IFS(Q1286&lt;1970,"Old is Gold",Q1286&lt;=1980,"80's Movies",Q1286&lt;=2000,"90's Movies",Q1286&lt;=2020,"Mid Rang",Q1286&gt;2020,"Latest")</f>
        <v>Latest</v>
      </c>
      <c r="V1286" t="s">
        <v>4315</v>
      </c>
    </row>
    <row r="1287" spans="1:22" x14ac:dyDescent="0.3">
      <c r="A1287" t="s">
        <v>4316</v>
      </c>
      <c r="B1287" t="s">
        <v>4317</v>
      </c>
      <c r="C1287" t="s">
        <v>4317</v>
      </c>
      <c r="D1287" s="6">
        <v>89</v>
      </c>
      <c r="E1287" s="6" t="str">
        <f t="shared" si="120"/>
        <v>Short</v>
      </c>
      <c r="F1287" s="4">
        <f t="shared" si="121"/>
        <v>1.4833333333333334</v>
      </c>
      <c r="G1287" s="8" t="s">
        <v>172</v>
      </c>
      <c r="H1287" t="s">
        <v>190</v>
      </c>
      <c r="I1287" t="s">
        <v>10899</v>
      </c>
      <c r="J1287">
        <v>7.6</v>
      </c>
      <c r="K1287" t="str">
        <f t="shared" si="122"/>
        <v>Good</v>
      </c>
      <c r="L1287" s="10">
        <v>72526</v>
      </c>
      <c r="M1287" s="10">
        <v>500000</v>
      </c>
      <c r="N1287" s="10">
        <v>8701337</v>
      </c>
      <c r="O1287" s="6">
        <f t="shared" si="123"/>
        <v>8201337</v>
      </c>
      <c r="P1287" s="10" t="str" cm="1">
        <f t="array" ref="P1287">_xlfn.IFS(O1287&lt;=0,"Flop",O1287&lt;10000000,"Hit",O1287&lt;=100000000,"Superhit",O1287&gt;100000000,"Blockbuster")</f>
        <v>Hit</v>
      </c>
      <c r="Q1287" t="s">
        <v>4318</v>
      </c>
      <c r="R1287">
        <v>26</v>
      </c>
      <c r="S1287" t="str">
        <f t="shared" si="124"/>
        <v xml:space="preserve">January </v>
      </c>
      <c r="T1287" s="12" t="str">
        <f t="shared" si="125"/>
        <v xml:space="preserve"> 2003</v>
      </c>
      <c r="U1287" s="8" t="str" cm="1">
        <f t="array" ref="U1287">_xlfn.IFS(Q1287&lt;1970,"Old is Gold",Q1287&lt;=1980,"80's Movies",Q1287&lt;=2000,"90's Movies",Q1287&lt;=2020,"Mid Rang",Q1287&gt;2020,"Latest")</f>
        <v>Latest</v>
      </c>
      <c r="V1287" t="s">
        <v>4319</v>
      </c>
    </row>
    <row r="1288" spans="1:22" x14ac:dyDescent="0.3">
      <c r="A1288" t="s">
        <v>4320</v>
      </c>
      <c r="B1288" t="s">
        <v>4321</v>
      </c>
      <c r="C1288" t="s">
        <v>4321</v>
      </c>
      <c r="D1288" s="6">
        <v>109</v>
      </c>
      <c r="E1288" s="6" t="str">
        <f t="shared" si="120"/>
        <v>Medium</v>
      </c>
      <c r="F1288" s="4">
        <f t="shared" si="121"/>
        <v>1.8166666666666667</v>
      </c>
      <c r="G1288" s="8" t="s">
        <v>10889</v>
      </c>
      <c r="H1288" t="s">
        <v>10891</v>
      </c>
      <c r="I1288" t="s">
        <v>190</v>
      </c>
      <c r="J1288">
        <v>7.3</v>
      </c>
      <c r="K1288" t="str">
        <f t="shared" si="122"/>
        <v>Good</v>
      </c>
      <c r="L1288" s="10">
        <v>158828</v>
      </c>
      <c r="M1288" s="10">
        <v>8000000</v>
      </c>
      <c r="N1288" s="10">
        <v>58469210</v>
      </c>
      <c r="O1288" s="6">
        <f t="shared" si="123"/>
        <v>50469210</v>
      </c>
      <c r="P1288" s="10" t="str" cm="1">
        <f t="array" ref="P1288">_xlfn.IFS(O1288&lt;=0,"Flop",O1288&lt;10000000,"Hit",O1288&lt;=100000000,"Superhit",O1288&gt;100000000,"Blockbuster")</f>
        <v>Superhit</v>
      </c>
      <c r="Q1288" t="s">
        <v>4322</v>
      </c>
      <c r="R1288">
        <v>16</v>
      </c>
      <c r="S1288" t="str">
        <f t="shared" si="124"/>
        <v xml:space="preserve">November </v>
      </c>
      <c r="T1288" s="12" t="str">
        <f t="shared" si="125"/>
        <v xml:space="preserve"> 2003</v>
      </c>
      <c r="U1288" s="8" t="str" cm="1">
        <f t="array" ref="U1288">_xlfn.IFS(Q1288&lt;1970,"Old is Gold",Q1288&lt;=1980,"80's Movies",Q1288&lt;=2000,"90's Movies",Q1288&lt;=2020,"Mid Rang",Q1288&gt;2020,"Latest")</f>
        <v>Latest</v>
      </c>
      <c r="V1288" t="s">
        <v>4323</v>
      </c>
    </row>
    <row r="1289" spans="1:22" x14ac:dyDescent="0.3">
      <c r="A1289" t="s">
        <v>4324</v>
      </c>
      <c r="B1289" t="s">
        <v>4325</v>
      </c>
      <c r="C1289" t="s">
        <v>4325</v>
      </c>
      <c r="D1289" s="6">
        <v>103</v>
      </c>
      <c r="E1289" s="6" t="str">
        <f t="shared" si="120"/>
        <v>Medium</v>
      </c>
      <c r="F1289" s="4">
        <f t="shared" si="121"/>
        <v>1.7166666666666666</v>
      </c>
      <c r="G1289" s="8" t="s">
        <v>7406</v>
      </c>
      <c r="H1289" t="s">
        <v>10891</v>
      </c>
      <c r="I1289" t="s">
        <v>5170</v>
      </c>
      <c r="J1289">
        <v>7</v>
      </c>
      <c r="K1289" t="str">
        <f t="shared" si="122"/>
        <v>Good</v>
      </c>
      <c r="L1289" s="10">
        <v>106908</v>
      </c>
      <c r="M1289" s="10">
        <v>45000000</v>
      </c>
      <c r="N1289" s="10">
        <v>50871113</v>
      </c>
      <c r="O1289" s="6">
        <f t="shared" si="123"/>
        <v>5871113</v>
      </c>
      <c r="P1289" s="10" t="str" cm="1">
        <f t="array" ref="P1289">_xlfn.IFS(O1289&lt;=0,"Flop",O1289&lt;10000000,"Hit",O1289&lt;=100000000,"Superhit",O1289&gt;100000000,"Blockbuster")</f>
        <v>Hit</v>
      </c>
      <c r="Q1289" t="s">
        <v>4326</v>
      </c>
      <c r="R1289">
        <v>10</v>
      </c>
      <c r="S1289" t="str">
        <f t="shared" si="124"/>
        <v xml:space="preserve">January </v>
      </c>
      <c r="T1289" s="12" t="str">
        <f t="shared" si="125"/>
        <v xml:space="preserve"> 2005</v>
      </c>
      <c r="U1289" s="8" t="str" cm="1">
        <f t="array" ref="U1289">_xlfn.IFS(Q1289&lt;1970,"Old is Gold",Q1289&lt;=1980,"80's Movies",Q1289&lt;=2000,"90's Movies",Q1289&lt;=2020,"Mid Rang",Q1289&gt;2020,"Latest")</f>
        <v>Latest</v>
      </c>
      <c r="V1289" t="s">
        <v>4327</v>
      </c>
    </row>
    <row r="1290" spans="1:22" x14ac:dyDescent="0.3">
      <c r="A1290" t="s">
        <v>4328</v>
      </c>
      <c r="B1290" t="s">
        <v>4329</v>
      </c>
      <c r="C1290" t="s">
        <v>4329</v>
      </c>
      <c r="D1290" s="6">
        <v>90</v>
      </c>
      <c r="E1290" s="6" t="str">
        <f t="shared" si="120"/>
        <v>Medium</v>
      </c>
      <c r="F1290" s="4">
        <f t="shared" si="121"/>
        <v>1.5</v>
      </c>
      <c r="G1290" s="8" t="s">
        <v>172</v>
      </c>
      <c r="H1290" t="s">
        <v>10886</v>
      </c>
      <c r="I1290" t="s">
        <v>10899</v>
      </c>
      <c r="J1290">
        <v>6</v>
      </c>
      <c r="K1290" t="str">
        <f t="shared" si="122"/>
        <v>Average</v>
      </c>
      <c r="L1290" s="10">
        <v>141835</v>
      </c>
      <c r="M1290" s="10">
        <v>42000000</v>
      </c>
      <c r="N1290" s="10">
        <v>178311729</v>
      </c>
      <c r="O1290" s="6">
        <f t="shared" si="123"/>
        <v>136311729</v>
      </c>
      <c r="P1290" s="10" t="str" cm="1">
        <f t="array" ref="P1290">_xlfn.IFS(O1290&lt;=0,"Flop",O1290&lt;10000000,"Hit",O1290&lt;=100000000,"Superhit",O1290&gt;100000000,"Blockbuster")</f>
        <v>Blockbuster</v>
      </c>
      <c r="Q1290" t="s">
        <v>4330</v>
      </c>
      <c r="R1290">
        <v>12</v>
      </c>
      <c r="S1290" t="str">
        <f t="shared" si="124"/>
        <v xml:space="preserve">January </v>
      </c>
      <c r="T1290" s="12" t="str">
        <f t="shared" si="125"/>
        <v xml:space="preserve"> 2004</v>
      </c>
      <c r="U1290" s="8" t="str" cm="1">
        <f t="array" ref="U1290">_xlfn.IFS(Q1290&lt;1970,"Old is Gold",Q1290&lt;=1980,"80's Movies",Q1290&lt;=2000,"90's Movies",Q1290&lt;=2020,"Mid Rang",Q1290&gt;2020,"Latest")</f>
        <v>Latest</v>
      </c>
      <c r="V1290" t="s">
        <v>4331</v>
      </c>
    </row>
    <row r="1291" spans="1:22" x14ac:dyDescent="0.3">
      <c r="A1291" t="s">
        <v>4332</v>
      </c>
      <c r="B1291" t="s">
        <v>4333</v>
      </c>
      <c r="C1291" t="s">
        <v>4333</v>
      </c>
      <c r="D1291" s="6">
        <v>99</v>
      </c>
      <c r="E1291" s="6" t="str">
        <f t="shared" si="120"/>
        <v>Medium</v>
      </c>
      <c r="F1291" s="4">
        <f t="shared" si="121"/>
        <v>1.65</v>
      </c>
      <c r="G1291" s="8" t="s">
        <v>172</v>
      </c>
      <c r="H1291" t="s">
        <v>190</v>
      </c>
      <c r="I1291" t="s">
        <v>10886</v>
      </c>
      <c r="J1291">
        <v>6.8</v>
      </c>
      <c r="K1291" t="str">
        <f t="shared" si="122"/>
        <v>Average</v>
      </c>
      <c r="L1291" s="10">
        <v>373509</v>
      </c>
      <c r="M1291" s="10">
        <v>75000000</v>
      </c>
      <c r="N1291" s="10">
        <v>198520934</v>
      </c>
      <c r="O1291" s="6">
        <f t="shared" si="123"/>
        <v>123520934</v>
      </c>
      <c r="P1291" s="10" t="str" cm="1">
        <f t="array" ref="P1291">_xlfn.IFS(O1291&lt;=0,"Flop",O1291&lt;10000000,"Hit",O1291&lt;=100000000,"Superhit",O1291&gt;100000000,"Blockbuster")</f>
        <v>Blockbuster</v>
      </c>
      <c r="Q1291" t="s">
        <v>4334</v>
      </c>
      <c r="R1291">
        <v>3</v>
      </c>
      <c r="S1291" t="str">
        <f t="shared" si="124"/>
        <v xml:space="preserve">February </v>
      </c>
      <c r="T1291" s="12" t="str">
        <f t="shared" si="125"/>
        <v xml:space="preserve"> 2004</v>
      </c>
      <c r="U1291" s="8" t="str" cm="1">
        <f t="array" ref="U1291">_xlfn.IFS(Q1291&lt;1970,"Old is Gold",Q1291&lt;=1980,"80's Movies",Q1291&lt;=2000,"90's Movies",Q1291&lt;=2020,"Mid Rang",Q1291&gt;2020,"Latest")</f>
        <v>Latest</v>
      </c>
      <c r="V1291" t="s">
        <v>1802</v>
      </c>
    </row>
    <row r="1292" spans="1:22" x14ac:dyDescent="0.3">
      <c r="A1292" t="s">
        <v>4335</v>
      </c>
      <c r="B1292" t="s">
        <v>4336</v>
      </c>
      <c r="C1292" t="s">
        <v>4336</v>
      </c>
      <c r="D1292" s="6">
        <v>167</v>
      </c>
      <c r="E1292" s="6" t="str">
        <f t="shared" si="120"/>
        <v>Long</v>
      </c>
      <c r="F1292" s="4">
        <f t="shared" si="121"/>
        <v>2.7833333333333332</v>
      </c>
      <c r="G1292" s="8" t="s">
        <v>190</v>
      </c>
      <c r="H1292" t="s">
        <v>10896</v>
      </c>
      <c r="I1292" t="s">
        <v>5170</v>
      </c>
      <c r="J1292">
        <v>6.7</v>
      </c>
      <c r="K1292" t="str">
        <f t="shared" si="122"/>
        <v>Average</v>
      </c>
      <c r="L1292" s="10">
        <v>106746</v>
      </c>
      <c r="M1292" s="10">
        <v>110000000</v>
      </c>
      <c r="N1292" s="10">
        <v>100266865</v>
      </c>
      <c r="O1292" s="6">
        <f t="shared" si="123"/>
        <v>-9733135</v>
      </c>
      <c r="P1292" s="10" t="str" cm="1">
        <f t="array" ref="P1292">_xlfn.IFS(O1292&lt;=0,"Flop",O1292&lt;10000000,"Hit",O1292&lt;=100000000,"Superhit",O1292&gt;100000000,"Blockbuster")</f>
        <v>Flop</v>
      </c>
      <c r="Q1292" t="s">
        <v>4337</v>
      </c>
      <c r="R1292">
        <v>11</v>
      </c>
      <c r="S1292" t="str">
        <f t="shared" si="124"/>
        <v xml:space="preserve">December </v>
      </c>
      <c r="T1292" s="12" t="str">
        <f t="shared" si="125"/>
        <v xml:space="preserve"> 2006</v>
      </c>
      <c r="U1292" s="8" t="str" cm="1">
        <f t="array" ref="U1292">_xlfn.IFS(Q1292&lt;1970,"Old is Gold",Q1292&lt;=1980,"80's Movies",Q1292&lt;=2000,"90's Movies",Q1292&lt;=2020,"Mid Rang",Q1292&gt;2020,"Latest")</f>
        <v>Latest</v>
      </c>
      <c r="V1292" t="s">
        <v>1579</v>
      </c>
    </row>
    <row r="1293" spans="1:22" x14ac:dyDescent="0.3">
      <c r="A1293" t="s">
        <v>4338</v>
      </c>
      <c r="B1293" t="s">
        <v>4339</v>
      </c>
      <c r="C1293" t="s">
        <v>4339</v>
      </c>
      <c r="D1293" s="6">
        <v>115</v>
      </c>
      <c r="E1293" s="6" t="str">
        <f t="shared" si="120"/>
        <v>Medium</v>
      </c>
      <c r="F1293" s="4">
        <f t="shared" si="121"/>
        <v>1.9166666666666667</v>
      </c>
      <c r="G1293" s="8" t="s">
        <v>7406</v>
      </c>
      <c r="H1293" t="s">
        <v>10895</v>
      </c>
      <c r="I1293" t="s">
        <v>10890</v>
      </c>
      <c r="J1293">
        <v>7.1</v>
      </c>
      <c r="K1293" t="str">
        <f t="shared" si="122"/>
        <v>Good</v>
      </c>
      <c r="L1293" s="10">
        <v>564774</v>
      </c>
      <c r="M1293" s="10">
        <v>120000000</v>
      </c>
      <c r="N1293" s="10">
        <v>353133898</v>
      </c>
      <c r="O1293" s="6">
        <f t="shared" si="123"/>
        <v>233133898</v>
      </c>
      <c r="P1293" s="10" t="str" cm="1">
        <f t="array" ref="P1293">_xlfn.IFS(O1293&lt;=0,"Flop",O1293&lt;10000000,"Hit",O1293&lt;=100000000,"Superhit",O1293&gt;100000000,"Blockbuster")</f>
        <v>Blockbuster</v>
      </c>
      <c r="Q1293" t="s">
        <v>4340</v>
      </c>
      <c r="R1293">
        <v>7</v>
      </c>
      <c r="S1293" t="str">
        <f t="shared" si="124"/>
        <v xml:space="preserve">July </v>
      </c>
      <c r="T1293" s="12" t="str">
        <f t="shared" si="125"/>
        <v xml:space="preserve"> 2004</v>
      </c>
      <c r="U1293" s="8" t="str" cm="1">
        <f t="array" ref="U1293">_xlfn.IFS(Q1293&lt;1970,"Old is Gold",Q1293&lt;=1980,"80's Movies",Q1293&lt;=2000,"90's Movies",Q1293&lt;=2020,"Mid Rang",Q1293&gt;2020,"Latest")</f>
        <v>Latest</v>
      </c>
      <c r="V1293" t="s">
        <v>1742</v>
      </c>
    </row>
    <row r="1294" spans="1:22" x14ac:dyDescent="0.3">
      <c r="A1294" t="s">
        <v>4341</v>
      </c>
      <c r="B1294" t="s">
        <v>4342</v>
      </c>
      <c r="C1294" t="s">
        <v>4343</v>
      </c>
      <c r="D1294" s="6">
        <v>133</v>
      </c>
      <c r="E1294" s="6" t="str">
        <f t="shared" si="120"/>
        <v>Long</v>
      </c>
      <c r="F1294" s="4">
        <f t="shared" si="121"/>
        <v>2.2166666666666668</v>
      </c>
      <c r="G1294" s="8" t="s">
        <v>190</v>
      </c>
      <c r="H1294" t="s">
        <v>10895</v>
      </c>
      <c r="I1294" t="s">
        <v>10886</v>
      </c>
      <c r="J1294">
        <v>7.6</v>
      </c>
      <c r="K1294" t="str">
        <f t="shared" si="122"/>
        <v>Good</v>
      </c>
      <c r="L1294" s="10">
        <v>75353</v>
      </c>
      <c r="M1294" s="10">
        <v>56600000</v>
      </c>
      <c r="N1294" s="10">
        <v>69424389</v>
      </c>
      <c r="O1294" s="6">
        <f t="shared" si="123"/>
        <v>12824389</v>
      </c>
      <c r="P1294" s="10" t="str" cm="1">
        <f t="array" ref="P1294">_xlfn.IFS(O1294&lt;=0,"Flop",O1294&lt;10000000,"Hit",O1294&lt;=100000000,"Superhit",O1294&gt;100000000,"Blockbuster")</f>
        <v>Superhit</v>
      </c>
      <c r="Q1294" t="s">
        <v>4108</v>
      </c>
      <c r="R1294">
        <v>27</v>
      </c>
      <c r="S1294" t="str">
        <f t="shared" si="124"/>
        <v xml:space="preserve">October </v>
      </c>
      <c r="T1294" s="12" t="str">
        <f t="shared" si="125"/>
        <v xml:space="preserve"> 2004</v>
      </c>
      <c r="U1294" s="8" t="str" cm="1">
        <f t="array" ref="U1294">_xlfn.IFS(Q1294&lt;1970,"Old is Gold",Q1294&lt;=1980,"80's Movies",Q1294&lt;=2000,"90's Movies",Q1294&lt;=2020,"Mid Rang",Q1294&gt;2020,"Latest")</f>
        <v>Latest</v>
      </c>
      <c r="V1294" t="s">
        <v>2240</v>
      </c>
    </row>
    <row r="1295" spans="1:22" x14ac:dyDescent="0.3">
      <c r="A1295" t="s">
        <v>4344</v>
      </c>
      <c r="B1295" t="s">
        <v>4345</v>
      </c>
      <c r="C1295" t="s">
        <v>4345</v>
      </c>
      <c r="D1295" s="6">
        <v>87</v>
      </c>
      <c r="E1295" s="6" t="str">
        <f t="shared" si="120"/>
        <v>Short</v>
      </c>
      <c r="F1295" s="4">
        <f t="shared" si="121"/>
        <v>1.45</v>
      </c>
      <c r="G1295" s="8" t="s">
        <v>10887</v>
      </c>
      <c r="H1295" t="s">
        <v>10888</v>
      </c>
      <c r="I1295" t="s">
        <v>172</v>
      </c>
      <c r="J1295">
        <v>7.1</v>
      </c>
      <c r="K1295" t="str">
        <f t="shared" si="122"/>
        <v>Good</v>
      </c>
      <c r="L1295" s="10">
        <v>99311</v>
      </c>
      <c r="M1295" s="10">
        <v>30000000</v>
      </c>
      <c r="N1295" s="10">
        <v>141067127</v>
      </c>
      <c r="O1295" s="6">
        <f t="shared" si="123"/>
        <v>111067127</v>
      </c>
      <c r="P1295" s="10" t="str" cm="1">
        <f t="array" ref="P1295">_xlfn.IFS(O1295&lt;=0,"Flop",O1295&lt;10000000,"Hit",O1295&lt;=100000000,"Superhit",O1295&gt;100000000,"Blockbuster")</f>
        <v>Blockbuster</v>
      </c>
      <c r="Q1295" t="s">
        <v>4346</v>
      </c>
      <c r="R1295">
        <v>14</v>
      </c>
      <c r="S1295" t="str">
        <f t="shared" si="124"/>
        <v xml:space="preserve">November </v>
      </c>
      <c r="T1295" s="12" t="str">
        <f t="shared" si="125"/>
        <v xml:space="preserve"> 2004</v>
      </c>
      <c r="U1295" s="8" t="str" cm="1">
        <f t="array" ref="U1295">_xlfn.IFS(Q1295&lt;1970,"Old is Gold",Q1295&lt;=1980,"80's Movies",Q1295&lt;=2000,"90's Movies",Q1295&lt;=2020,"Mid Rang",Q1295&gt;2020,"Latest")</f>
        <v>Latest</v>
      </c>
      <c r="V1295" t="s">
        <v>4347</v>
      </c>
    </row>
    <row r="1296" spans="1:22" x14ac:dyDescent="0.3">
      <c r="A1296" t="s">
        <v>4348</v>
      </c>
      <c r="B1296" t="s">
        <v>4349</v>
      </c>
      <c r="C1296" t="s">
        <v>4349</v>
      </c>
      <c r="D1296" s="6">
        <v>106</v>
      </c>
      <c r="E1296" s="6" t="str">
        <f t="shared" si="120"/>
        <v>Medium</v>
      </c>
      <c r="F1296" s="4">
        <f t="shared" si="121"/>
        <v>1.7666666666666666</v>
      </c>
      <c r="G1296" s="8" t="s">
        <v>7406</v>
      </c>
      <c r="H1296" t="s">
        <v>10887</v>
      </c>
      <c r="I1296" t="s">
        <v>10895</v>
      </c>
      <c r="J1296">
        <v>6.1</v>
      </c>
      <c r="K1296" t="str">
        <f t="shared" si="122"/>
        <v>Average</v>
      </c>
      <c r="L1296" s="10">
        <v>86791</v>
      </c>
      <c r="M1296" s="10">
        <v>70000000</v>
      </c>
      <c r="N1296" s="10">
        <v>57947036</v>
      </c>
      <c r="O1296" s="6">
        <f t="shared" si="123"/>
        <v>-12052964</v>
      </c>
      <c r="P1296" s="10" t="str" cm="1">
        <f t="array" ref="P1296">_xlfn.IFS(O1296&lt;=0,"Flop",O1296&lt;10000000,"Hit",O1296&lt;=100000000,"Superhit",O1296&gt;100000000,"Blockbuster")</f>
        <v>Flop</v>
      </c>
      <c r="Q1296" t="s">
        <v>4350</v>
      </c>
      <c r="R1296">
        <v>4</v>
      </c>
      <c r="S1296" t="str">
        <f t="shared" si="124"/>
        <v xml:space="preserve">April </v>
      </c>
      <c r="T1296" s="12" t="str">
        <f t="shared" si="125"/>
        <v xml:space="preserve"> 2004</v>
      </c>
      <c r="U1296" s="8" t="str" cm="1">
        <f t="array" ref="U1296">_xlfn.IFS(Q1296&lt;1970,"Old is Gold",Q1296&lt;=1980,"80's Movies",Q1296&lt;=2000,"90's Movies",Q1296&lt;=2020,"Mid Rang",Q1296&gt;2020,"Latest")</f>
        <v>Latest</v>
      </c>
      <c r="V1296" t="s">
        <v>4351</v>
      </c>
    </row>
    <row r="1297" spans="1:22" x14ac:dyDescent="0.3">
      <c r="A1297" t="s">
        <v>4352</v>
      </c>
      <c r="B1297" t="s">
        <v>4353</v>
      </c>
      <c r="C1297" t="s">
        <v>4353</v>
      </c>
      <c r="D1297" s="6">
        <v>175</v>
      </c>
      <c r="E1297" s="6" t="str">
        <f t="shared" si="120"/>
        <v>Long</v>
      </c>
      <c r="F1297" s="4">
        <f t="shared" si="121"/>
        <v>2.9166666666666665</v>
      </c>
      <c r="G1297" s="8" t="s">
        <v>7406</v>
      </c>
      <c r="H1297" t="s">
        <v>10889</v>
      </c>
      <c r="I1297" t="s">
        <v>190</v>
      </c>
      <c r="J1297">
        <v>5.6</v>
      </c>
      <c r="K1297" t="str">
        <f t="shared" si="122"/>
        <v>Poor</v>
      </c>
      <c r="L1297" s="10">
        <v>174552</v>
      </c>
      <c r="M1297" s="10">
        <v>155000000</v>
      </c>
      <c r="N1297" s="10">
        <v>167298192</v>
      </c>
      <c r="O1297" s="6">
        <f t="shared" si="123"/>
        <v>12298192</v>
      </c>
      <c r="P1297" s="10" t="str" cm="1">
        <f t="array" ref="P1297">_xlfn.IFS(O1297&lt;=0,"Flop",O1297&lt;10000000,"Hit",O1297&lt;=100000000,"Superhit",O1297&gt;100000000,"Blockbuster")</f>
        <v>Superhit</v>
      </c>
      <c r="Q1297" t="s">
        <v>4354</v>
      </c>
      <c r="R1297">
        <v>16</v>
      </c>
      <c r="S1297" t="str">
        <f t="shared" si="124"/>
        <v xml:space="preserve">November </v>
      </c>
      <c r="T1297" s="12" t="str">
        <f t="shared" si="125"/>
        <v xml:space="preserve"> 2004</v>
      </c>
      <c r="U1297" s="8" t="str" cm="1">
        <f t="array" ref="U1297">_xlfn.IFS(Q1297&lt;1970,"Old is Gold",Q1297&lt;=1980,"80's Movies",Q1297&lt;=2000,"90's Movies",Q1297&lt;=2020,"Mid Rang",Q1297&gt;2020,"Latest")</f>
        <v>Latest</v>
      </c>
      <c r="V1297" t="s">
        <v>876</v>
      </c>
    </row>
    <row r="1298" spans="1:22" x14ac:dyDescent="0.3">
      <c r="A1298" t="s">
        <v>4355</v>
      </c>
      <c r="B1298" t="s">
        <v>4356</v>
      </c>
      <c r="C1298" t="s">
        <v>4357</v>
      </c>
      <c r="D1298" s="6">
        <v>119</v>
      </c>
      <c r="E1298" s="6" t="str">
        <f t="shared" si="120"/>
        <v>Medium</v>
      </c>
      <c r="F1298" s="4">
        <f t="shared" si="121"/>
        <v>1.9833333333333334</v>
      </c>
      <c r="G1298" s="8" t="s">
        <v>10887</v>
      </c>
      <c r="H1298" t="s">
        <v>10888</v>
      </c>
      <c r="I1298" t="s">
        <v>10892</v>
      </c>
      <c r="J1298">
        <v>8.1999999999999993</v>
      </c>
      <c r="K1298" t="str">
        <f t="shared" si="122"/>
        <v>Excellent</v>
      </c>
      <c r="L1298" s="10">
        <v>428799</v>
      </c>
      <c r="M1298" s="10">
        <v>24000000</v>
      </c>
      <c r="N1298" s="10">
        <v>237536126</v>
      </c>
      <c r="O1298" s="6">
        <f t="shared" si="123"/>
        <v>213536126</v>
      </c>
      <c r="P1298" s="10" t="str" cm="1">
        <f t="array" ref="P1298">_xlfn.IFS(O1298&lt;=0,"Flop",O1298&lt;10000000,"Hit",O1298&lt;=100000000,"Superhit",O1298&gt;100000000,"Blockbuster")</f>
        <v>Blockbuster</v>
      </c>
      <c r="Q1298" t="s">
        <v>4358</v>
      </c>
      <c r="R1298">
        <v>5</v>
      </c>
      <c r="S1298" t="str">
        <f t="shared" si="124"/>
        <v xml:space="preserve">September </v>
      </c>
      <c r="T1298" s="12" t="str">
        <f t="shared" si="125"/>
        <v xml:space="preserve"> 2004</v>
      </c>
      <c r="U1298" s="8" t="str" cm="1">
        <f t="array" ref="U1298">_xlfn.IFS(Q1298&lt;1970,"Old is Gold",Q1298&lt;=1980,"80's Movies",Q1298&lt;=2000,"90's Movies",Q1298&lt;=2020,"Mid Rang",Q1298&gt;2020,"Latest")</f>
        <v>Latest</v>
      </c>
      <c r="V1298" t="s">
        <v>639</v>
      </c>
    </row>
    <row r="1299" spans="1:22" x14ac:dyDescent="0.3">
      <c r="A1299" t="s">
        <v>4359</v>
      </c>
      <c r="B1299" t="s">
        <v>4360</v>
      </c>
      <c r="C1299" t="s">
        <v>4360</v>
      </c>
      <c r="D1299" s="6">
        <v>154</v>
      </c>
      <c r="E1299" s="6" t="str">
        <f t="shared" si="120"/>
        <v>Long</v>
      </c>
      <c r="F1299" s="4">
        <f t="shared" si="121"/>
        <v>2.5666666666666669</v>
      </c>
      <c r="G1299" s="8" t="s">
        <v>7406</v>
      </c>
      <c r="H1299" t="s">
        <v>10887</v>
      </c>
      <c r="I1299" t="s">
        <v>10890</v>
      </c>
      <c r="J1299">
        <v>6.1</v>
      </c>
      <c r="K1299" t="str">
        <f t="shared" si="122"/>
        <v>Average</v>
      </c>
      <c r="L1299" s="10">
        <v>289349</v>
      </c>
      <c r="M1299" s="10">
        <v>270000000</v>
      </c>
      <c r="N1299" s="10">
        <v>391081192</v>
      </c>
      <c r="O1299" s="6">
        <f t="shared" si="123"/>
        <v>121081192</v>
      </c>
      <c r="P1299" s="10" t="str" cm="1">
        <f t="array" ref="P1299">_xlfn.IFS(O1299&lt;=0,"Flop",O1299&lt;10000000,"Hit",O1299&lt;=100000000,"Superhit",O1299&gt;100000000,"Blockbuster")</f>
        <v>Blockbuster</v>
      </c>
      <c r="Q1299" t="s">
        <v>4361</v>
      </c>
      <c r="R1299">
        <v>21</v>
      </c>
      <c r="S1299" t="str">
        <f t="shared" si="124"/>
        <v xml:space="preserve">June </v>
      </c>
      <c r="T1299" s="12" t="str">
        <f t="shared" si="125"/>
        <v xml:space="preserve"> 2006</v>
      </c>
      <c r="U1299" s="8" t="str" cm="1">
        <f t="array" ref="U1299">_xlfn.IFS(Q1299&lt;1970,"Old is Gold",Q1299&lt;=1980,"80's Movies",Q1299&lt;=2000,"90's Movies",Q1299&lt;=2020,"Mid Rang",Q1299&gt;2020,"Latest")</f>
        <v>Latest</v>
      </c>
      <c r="V1299" t="s">
        <v>2047</v>
      </c>
    </row>
    <row r="1300" spans="1:22" x14ac:dyDescent="0.3">
      <c r="A1300" t="s">
        <v>4362</v>
      </c>
      <c r="B1300" t="s">
        <v>4363</v>
      </c>
      <c r="C1300" t="s">
        <v>4363</v>
      </c>
      <c r="D1300" s="6">
        <v>94</v>
      </c>
      <c r="E1300" s="6" t="str">
        <f t="shared" si="120"/>
        <v>Medium</v>
      </c>
      <c r="F1300" s="4">
        <f t="shared" si="121"/>
        <v>1.5666666666666667</v>
      </c>
      <c r="G1300" s="8" t="s">
        <v>172</v>
      </c>
      <c r="H1300" t="s">
        <v>10899</v>
      </c>
      <c r="I1300" t="s">
        <v>10899</v>
      </c>
      <c r="J1300">
        <v>6.7</v>
      </c>
      <c r="K1300" t="str">
        <f t="shared" si="122"/>
        <v>Average</v>
      </c>
      <c r="L1300" s="10">
        <v>103903</v>
      </c>
      <c r="M1300" s="10">
        <v>3000000</v>
      </c>
      <c r="N1300" s="10">
        <v>18637690</v>
      </c>
      <c r="O1300" s="6">
        <f t="shared" si="123"/>
        <v>15637690</v>
      </c>
      <c r="P1300" s="10" t="str" cm="1">
        <f t="array" ref="P1300">_xlfn.IFS(O1300&lt;=0,"Flop",O1300&lt;10000000,"Hit",O1300&lt;=100000000,"Superhit",O1300&gt;100000000,"Blockbuster")</f>
        <v>Superhit</v>
      </c>
      <c r="S1300" t="e">
        <f t="shared" si="124"/>
        <v>#VALUE!</v>
      </c>
      <c r="T1300" s="12" t="str">
        <f t="shared" si="125"/>
        <v/>
      </c>
      <c r="U1300" s="8" t="str" cm="1">
        <f t="array" ref="U1300">_xlfn.IFS(Q1300&lt;1970,"Old is Gold",Q1300&lt;=1980,"80's Movies",Q1300&lt;=2000,"90's Movies",Q1300&lt;=2020,"Mid Rang",Q1300&gt;2020,"Latest")</f>
        <v>Old is Gold</v>
      </c>
      <c r="V1300" t="s">
        <v>4364</v>
      </c>
    </row>
    <row r="1301" spans="1:22" x14ac:dyDescent="0.3">
      <c r="A1301" t="s">
        <v>4365</v>
      </c>
      <c r="B1301" t="s">
        <v>4366</v>
      </c>
      <c r="C1301" t="s">
        <v>4366</v>
      </c>
      <c r="D1301" s="6">
        <v>98</v>
      </c>
      <c r="E1301" s="6" t="str">
        <f t="shared" si="120"/>
        <v>Medium</v>
      </c>
      <c r="F1301" s="4">
        <f t="shared" si="121"/>
        <v>1.6333333333333333</v>
      </c>
      <c r="G1301" s="8" t="s">
        <v>105</v>
      </c>
      <c r="H1301" t="s">
        <v>10895</v>
      </c>
      <c r="I1301" t="s">
        <v>5170</v>
      </c>
      <c r="J1301">
        <v>5.8</v>
      </c>
      <c r="K1301" t="str">
        <f t="shared" si="122"/>
        <v>Poor</v>
      </c>
      <c r="L1301" s="10">
        <v>117496</v>
      </c>
      <c r="M1301" s="10">
        <v>40000000</v>
      </c>
      <c r="N1301" s="10">
        <v>141591324</v>
      </c>
      <c r="O1301" s="6">
        <f t="shared" si="123"/>
        <v>101591324</v>
      </c>
      <c r="P1301" s="10" t="str" cm="1">
        <f t="array" ref="P1301">_xlfn.IFS(O1301&lt;=0,"Flop",O1301&lt;10000000,"Hit",O1301&lt;=100000000,"Superhit",O1301&gt;100000000,"Blockbuster")</f>
        <v>Blockbuster</v>
      </c>
      <c r="Q1301" t="s">
        <v>4367</v>
      </c>
      <c r="R1301">
        <v>13</v>
      </c>
      <c r="S1301" t="str">
        <f t="shared" si="124"/>
        <v xml:space="preserve">November </v>
      </c>
      <c r="T1301" s="12" t="str">
        <f t="shared" si="125"/>
        <v xml:space="preserve"> 2003</v>
      </c>
      <c r="U1301" s="8" t="str" cm="1">
        <f t="array" ref="U1301">_xlfn.IFS(Q1301&lt;1970,"Old is Gold",Q1301&lt;=1980,"80's Movies",Q1301&lt;=2000,"90's Movies",Q1301&lt;=2020,"Mid Rang",Q1301&gt;2020,"Latest")</f>
        <v>Latest</v>
      </c>
      <c r="V1301" t="s">
        <v>3401</v>
      </c>
    </row>
    <row r="1302" spans="1:22" x14ac:dyDescent="0.3">
      <c r="A1302" t="s">
        <v>4368</v>
      </c>
      <c r="B1302" t="s">
        <v>4369</v>
      </c>
      <c r="C1302" t="s">
        <v>4369</v>
      </c>
      <c r="D1302" s="6">
        <v>98</v>
      </c>
      <c r="E1302" s="6" t="str">
        <f t="shared" si="120"/>
        <v>Medium</v>
      </c>
      <c r="F1302" s="4">
        <f t="shared" si="121"/>
        <v>1.6333333333333333</v>
      </c>
      <c r="G1302" s="8" t="s">
        <v>172</v>
      </c>
      <c r="H1302" t="s">
        <v>10892</v>
      </c>
      <c r="I1302" t="s">
        <v>10899</v>
      </c>
      <c r="J1302">
        <v>5.9</v>
      </c>
      <c r="K1302" t="str">
        <f t="shared" si="122"/>
        <v>Poor</v>
      </c>
      <c r="L1302" s="10">
        <v>107166</v>
      </c>
      <c r="M1302" s="10">
        <v>40000000</v>
      </c>
      <c r="N1302" s="10">
        <v>190538630</v>
      </c>
      <c r="O1302" s="6">
        <f t="shared" si="123"/>
        <v>150538630</v>
      </c>
      <c r="P1302" s="10" t="str" cm="1">
        <f t="array" ref="P1302">_xlfn.IFS(O1302&lt;=0,"Flop",O1302&lt;10000000,"Hit",O1302&lt;=100000000,"Superhit",O1302&gt;100000000,"Blockbuster")</f>
        <v>Blockbuster</v>
      </c>
      <c r="Q1302" t="s">
        <v>4163</v>
      </c>
      <c r="R1302">
        <v>22</v>
      </c>
      <c r="S1302" t="str">
        <f t="shared" si="124"/>
        <v xml:space="preserve">November </v>
      </c>
      <c r="T1302" s="12" t="str">
        <f t="shared" si="125"/>
        <v xml:space="preserve"> 2003</v>
      </c>
      <c r="U1302" s="8" t="str" cm="1">
        <f t="array" ref="U1302">_xlfn.IFS(Q1302&lt;1970,"Old is Gold",Q1302&lt;=1980,"80's Movies",Q1302&lt;=2000,"90's Movies",Q1302&lt;=2020,"Mid Rang",Q1302&gt;2020,"Latest")</f>
        <v>Latest</v>
      </c>
      <c r="V1302" t="s">
        <v>4002</v>
      </c>
    </row>
    <row r="1303" spans="1:22" x14ac:dyDescent="0.3">
      <c r="A1303" t="s">
        <v>4370</v>
      </c>
      <c r="B1303" t="s">
        <v>4371</v>
      </c>
      <c r="C1303" t="s">
        <v>4371</v>
      </c>
      <c r="D1303" s="6">
        <v>126</v>
      </c>
      <c r="E1303" s="6" t="str">
        <f t="shared" si="120"/>
        <v>Long</v>
      </c>
      <c r="F1303" s="4">
        <f t="shared" si="121"/>
        <v>2.1</v>
      </c>
      <c r="G1303" s="8" t="s">
        <v>7406</v>
      </c>
      <c r="H1303" t="s">
        <v>10887</v>
      </c>
      <c r="I1303" t="s">
        <v>190</v>
      </c>
      <c r="J1303">
        <v>6.3</v>
      </c>
      <c r="K1303" t="str">
        <f t="shared" si="122"/>
        <v>Average</v>
      </c>
      <c r="L1303" s="10">
        <v>173873</v>
      </c>
      <c r="M1303" s="10">
        <v>120000000</v>
      </c>
      <c r="N1303" s="10">
        <v>203567857</v>
      </c>
      <c r="O1303" s="6">
        <f t="shared" si="123"/>
        <v>83567857</v>
      </c>
      <c r="P1303" s="10" t="str" cm="1">
        <f t="array" ref="P1303">_xlfn.IFS(O1303&lt;=0,"Flop",O1303&lt;10000000,"Hit",O1303&lt;=100000000,"Superhit",O1303&gt;100000000,"Blockbuster")</f>
        <v>Superhit</v>
      </c>
      <c r="Q1303" t="s">
        <v>4372</v>
      </c>
      <c r="R1303">
        <v>28</v>
      </c>
      <c r="S1303" t="str">
        <f t="shared" si="124"/>
        <v xml:space="preserve">June </v>
      </c>
      <c r="T1303" s="12" t="str">
        <f t="shared" si="125"/>
        <v xml:space="preserve"> 2004</v>
      </c>
      <c r="U1303" s="8" t="str" cm="1">
        <f t="array" ref="U1303">_xlfn.IFS(Q1303&lt;1970,"Old is Gold",Q1303&lt;=1980,"80's Movies",Q1303&lt;=2000,"90's Movies",Q1303&lt;=2020,"Mid Rang",Q1303&gt;2020,"Latest")</f>
        <v>Latest</v>
      </c>
      <c r="V1303" t="s">
        <v>2870</v>
      </c>
    </row>
    <row r="1304" spans="1:22" x14ac:dyDescent="0.3">
      <c r="A1304" t="s">
        <v>4373</v>
      </c>
      <c r="B1304" t="s">
        <v>4374</v>
      </c>
      <c r="C1304" t="s">
        <v>4374</v>
      </c>
      <c r="D1304" s="6">
        <v>115</v>
      </c>
      <c r="E1304" s="6" t="str">
        <f t="shared" si="120"/>
        <v>Medium</v>
      </c>
      <c r="F1304" s="4">
        <f t="shared" si="121"/>
        <v>1.9166666666666667</v>
      </c>
      <c r="G1304" s="8" t="s">
        <v>7406</v>
      </c>
      <c r="H1304" t="s">
        <v>190</v>
      </c>
      <c r="I1304" t="s">
        <v>5170</v>
      </c>
      <c r="J1304">
        <v>6.5</v>
      </c>
      <c r="K1304" t="str">
        <f t="shared" si="122"/>
        <v>Average</v>
      </c>
      <c r="L1304" s="10">
        <v>58971</v>
      </c>
      <c r="M1304" s="10">
        <v>45000000</v>
      </c>
      <c r="N1304" s="10">
        <v>100572044</v>
      </c>
      <c r="O1304" s="6">
        <f t="shared" si="123"/>
        <v>55572044</v>
      </c>
      <c r="P1304" s="10" t="str" cm="1">
        <f t="array" ref="P1304">_xlfn.IFS(O1304&lt;=0,"Flop",O1304&lt;10000000,"Hit",O1304&lt;=100000000,"Superhit",O1304&gt;100000000,"Blockbuster")</f>
        <v>Superhit</v>
      </c>
      <c r="Q1304" t="s">
        <v>4375</v>
      </c>
      <c r="R1304">
        <v>20</v>
      </c>
      <c r="S1304" t="str">
        <f t="shared" si="124"/>
        <v xml:space="preserve">September </v>
      </c>
      <c r="T1304" s="12" t="str">
        <f t="shared" si="125"/>
        <v xml:space="preserve"> 2004</v>
      </c>
      <c r="U1304" s="8" t="str" cm="1">
        <f t="array" ref="U1304">_xlfn.IFS(Q1304&lt;1970,"Old is Gold",Q1304&lt;=1980,"80's Movies",Q1304&lt;=2000,"90's Movies",Q1304&lt;=2020,"Mid Rang",Q1304&gt;2020,"Latest")</f>
        <v>Latest</v>
      </c>
      <c r="V1304" t="s">
        <v>4376</v>
      </c>
    </row>
    <row r="1305" spans="1:22" x14ac:dyDescent="0.3">
      <c r="A1305" t="s">
        <v>4377</v>
      </c>
      <c r="B1305" t="s">
        <v>4378</v>
      </c>
      <c r="C1305" t="s">
        <v>4378</v>
      </c>
      <c r="D1305" s="6">
        <v>135</v>
      </c>
      <c r="E1305" s="6" t="str">
        <f t="shared" si="120"/>
        <v>Long</v>
      </c>
      <c r="F1305" s="4">
        <f t="shared" si="121"/>
        <v>2.25</v>
      </c>
      <c r="G1305" s="8" t="s">
        <v>10889</v>
      </c>
      <c r="H1305" t="s">
        <v>190</v>
      </c>
      <c r="I1305" t="s">
        <v>10896</v>
      </c>
      <c r="J1305">
        <v>7.4</v>
      </c>
      <c r="K1305" t="str">
        <f t="shared" si="122"/>
        <v>Good</v>
      </c>
      <c r="L1305" s="10">
        <v>57540</v>
      </c>
      <c r="M1305" s="10">
        <v>28000000</v>
      </c>
      <c r="N1305" s="10">
        <v>64445708</v>
      </c>
      <c r="O1305" s="6">
        <f t="shared" si="123"/>
        <v>36445708</v>
      </c>
      <c r="P1305" s="10" t="str" cm="1">
        <f t="array" ref="P1305">_xlfn.IFS(O1305&lt;=0,"Flop",O1305&lt;10000000,"Hit",O1305&lt;=100000000,"Superhit",O1305&gt;100000000,"Blockbuster")</f>
        <v>Superhit</v>
      </c>
      <c r="Q1305" t="s">
        <v>4379</v>
      </c>
      <c r="R1305">
        <v>2</v>
      </c>
      <c r="S1305" t="str">
        <f t="shared" si="124"/>
        <v xml:space="preserve">February </v>
      </c>
      <c r="T1305" s="12" t="str">
        <f t="shared" si="125"/>
        <v xml:space="preserve"> 2004</v>
      </c>
      <c r="U1305" s="8" t="str" cm="1">
        <f t="array" ref="U1305">_xlfn.IFS(Q1305&lt;1970,"Old is Gold",Q1305&lt;=1980,"80's Movies",Q1305&lt;=2000,"90's Movies",Q1305&lt;=2020,"Mid Rang",Q1305&gt;2020,"Latest")</f>
        <v>Latest</v>
      </c>
      <c r="V1305" t="s">
        <v>4380</v>
      </c>
    </row>
    <row r="1306" spans="1:22" x14ac:dyDescent="0.3">
      <c r="A1306" t="s">
        <v>4381</v>
      </c>
      <c r="B1306" t="s">
        <v>4382</v>
      </c>
      <c r="C1306" t="s">
        <v>4382</v>
      </c>
      <c r="D1306" s="6">
        <v>125</v>
      </c>
      <c r="E1306" s="6" t="str">
        <f t="shared" si="120"/>
        <v>Long</v>
      </c>
      <c r="F1306" s="4">
        <f t="shared" si="121"/>
        <v>2.0833333333333335</v>
      </c>
      <c r="G1306" s="8" t="s">
        <v>10891</v>
      </c>
      <c r="H1306" t="s">
        <v>5170</v>
      </c>
      <c r="I1306" t="s">
        <v>10899</v>
      </c>
      <c r="J1306">
        <v>6.5</v>
      </c>
      <c r="K1306" t="str">
        <f t="shared" si="122"/>
        <v>Average</v>
      </c>
      <c r="L1306" s="10">
        <v>407294</v>
      </c>
      <c r="M1306" s="10">
        <v>110000000</v>
      </c>
      <c r="N1306" s="10">
        <v>362744280</v>
      </c>
      <c r="O1306" s="6">
        <f t="shared" si="123"/>
        <v>252744280</v>
      </c>
      <c r="P1306" s="10" t="str" cm="1">
        <f t="array" ref="P1306">_xlfn.IFS(O1306&lt;=0,"Flop",O1306&lt;10000000,"Hit",O1306&lt;=100000000,"Superhit",O1306&gt;100000000,"Blockbuster")</f>
        <v>Blockbuster</v>
      </c>
      <c r="Q1306" t="s">
        <v>4383</v>
      </c>
      <c r="R1306">
        <v>8</v>
      </c>
      <c r="S1306" t="str">
        <f t="shared" si="124"/>
        <v xml:space="preserve">December </v>
      </c>
      <c r="T1306" s="12" t="str">
        <f t="shared" si="125"/>
        <v xml:space="preserve"> 2004</v>
      </c>
      <c r="U1306" s="8" t="str" cm="1">
        <f t="array" ref="U1306">_xlfn.IFS(Q1306&lt;1970,"Old is Gold",Q1306&lt;=1980,"80's Movies",Q1306&lt;=2000,"90's Movies",Q1306&lt;=2020,"Mid Rang",Q1306&gt;2020,"Latest")</f>
        <v>Latest</v>
      </c>
      <c r="V1306" t="s">
        <v>1232</v>
      </c>
    </row>
    <row r="1307" spans="1:22" x14ac:dyDescent="0.3">
      <c r="A1307" t="s">
        <v>4384</v>
      </c>
      <c r="B1307" t="s">
        <v>4385</v>
      </c>
      <c r="C1307" t="s">
        <v>4385</v>
      </c>
      <c r="D1307" s="6">
        <v>152</v>
      </c>
      <c r="E1307" s="6" t="str">
        <f t="shared" si="120"/>
        <v>Long</v>
      </c>
      <c r="F1307" s="4">
        <f t="shared" si="121"/>
        <v>2.5333333333333332</v>
      </c>
      <c r="G1307" s="8" t="s">
        <v>10889</v>
      </c>
      <c r="H1307" t="s">
        <v>190</v>
      </c>
      <c r="I1307" t="s">
        <v>10894</v>
      </c>
      <c r="J1307">
        <v>7.7</v>
      </c>
      <c r="K1307" t="str">
        <f t="shared" si="122"/>
        <v>Good</v>
      </c>
      <c r="L1307" s="10">
        <v>154876</v>
      </c>
      <c r="M1307" s="10">
        <v>40000000</v>
      </c>
      <c r="N1307" s="10">
        <v>123971376</v>
      </c>
      <c r="O1307" s="6">
        <f t="shared" si="123"/>
        <v>83971376</v>
      </c>
      <c r="P1307" s="10" t="str" cm="1">
        <f t="array" ref="P1307">_xlfn.IFS(O1307&lt;=0,"Flop",O1307&lt;10000000,"Hit",O1307&lt;=100000000,"Superhit",O1307&gt;100000000,"Blockbuster")</f>
        <v>Superhit</v>
      </c>
      <c r="Q1307" t="s">
        <v>4386</v>
      </c>
      <c r="R1307">
        <v>12</v>
      </c>
      <c r="S1307" t="str">
        <f t="shared" si="124"/>
        <v xml:space="preserve">September </v>
      </c>
      <c r="T1307" s="12" t="str">
        <f t="shared" si="125"/>
        <v xml:space="preserve"> 2004</v>
      </c>
      <c r="U1307" s="8" t="str" cm="1">
        <f t="array" ref="U1307">_xlfn.IFS(Q1307&lt;1970,"Old is Gold",Q1307&lt;=1980,"80's Movies",Q1307&lt;=2000,"90's Movies",Q1307&lt;=2020,"Mid Rang",Q1307&gt;2020,"Latest")</f>
        <v>Latest</v>
      </c>
      <c r="V1307" t="s">
        <v>501</v>
      </c>
    </row>
    <row r="1308" spans="1:22" x14ac:dyDescent="0.3">
      <c r="A1308" t="s">
        <v>4387</v>
      </c>
      <c r="B1308" t="s">
        <v>4388</v>
      </c>
      <c r="C1308" t="s">
        <v>4388</v>
      </c>
      <c r="D1308" s="6">
        <v>86</v>
      </c>
      <c r="E1308" s="6" t="str">
        <f t="shared" si="120"/>
        <v>Short</v>
      </c>
      <c r="F1308" s="4">
        <f t="shared" si="121"/>
        <v>1.4333333333333333</v>
      </c>
      <c r="G1308" s="8" t="s">
        <v>10887</v>
      </c>
      <c r="H1308" t="s">
        <v>10888</v>
      </c>
      <c r="I1308" t="s">
        <v>172</v>
      </c>
      <c r="J1308">
        <v>6.9</v>
      </c>
      <c r="K1308" t="str">
        <f t="shared" si="122"/>
        <v>Average</v>
      </c>
      <c r="L1308" s="10">
        <v>426684</v>
      </c>
      <c r="M1308" s="10">
        <v>75000000</v>
      </c>
      <c r="N1308" s="10">
        <v>542063846</v>
      </c>
      <c r="O1308" s="6">
        <f t="shared" si="123"/>
        <v>467063846</v>
      </c>
      <c r="P1308" s="10" t="str" cm="1">
        <f t="array" ref="P1308">_xlfn.IFS(O1308&lt;=0,"Flop",O1308&lt;10000000,"Hit",O1308&lt;=100000000,"Superhit",O1308&gt;100000000,"Blockbuster")</f>
        <v>Blockbuster</v>
      </c>
      <c r="Q1308" t="s">
        <v>4389</v>
      </c>
      <c r="R1308">
        <v>25</v>
      </c>
      <c r="S1308" t="str">
        <f t="shared" si="124"/>
        <v xml:space="preserve">May </v>
      </c>
      <c r="T1308" s="12" t="str">
        <f t="shared" si="125"/>
        <v xml:space="preserve"> 2005</v>
      </c>
      <c r="U1308" s="8" t="str" cm="1">
        <f t="array" ref="U1308">_xlfn.IFS(Q1308&lt;1970,"Old is Gold",Q1308&lt;=1980,"80's Movies",Q1308&lt;=2000,"90's Movies",Q1308&lt;=2020,"Mid Rang",Q1308&gt;2020,"Latest")</f>
        <v>Latest</v>
      </c>
      <c r="V1308" t="s">
        <v>4390</v>
      </c>
    </row>
    <row r="1309" spans="1:22" x14ac:dyDescent="0.3">
      <c r="A1309" t="s">
        <v>4391</v>
      </c>
      <c r="B1309" t="s">
        <v>4392</v>
      </c>
      <c r="C1309" t="s">
        <v>4392</v>
      </c>
      <c r="D1309" s="6">
        <v>86</v>
      </c>
      <c r="E1309" s="6" t="str">
        <f t="shared" si="120"/>
        <v>Short</v>
      </c>
      <c r="F1309" s="4">
        <f t="shared" si="121"/>
        <v>1.4333333333333333</v>
      </c>
      <c r="G1309" s="8" t="s">
        <v>7406</v>
      </c>
      <c r="H1309" t="s">
        <v>10891</v>
      </c>
      <c r="I1309" t="s">
        <v>10899</v>
      </c>
      <c r="J1309">
        <v>6.3</v>
      </c>
      <c r="K1309" t="str">
        <f t="shared" si="122"/>
        <v>Average</v>
      </c>
      <c r="L1309" s="10">
        <v>108947</v>
      </c>
      <c r="M1309" s="10">
        <v>46000000</v>
      </c>
      <c r="N1309" s="10">
        <v>57223890</v>
      </c>
      <c r="O1309" s="6">
        <f t="shared" si="123"/>
        <v>11223890</v>
      </c>
      <c r="P1309" s="10" t="str" cm="1">
        <f t="array" ref="P1309">_xlfn.IFS(O1309&lt;=0,"Flop",O1309&lt;10000000,"Hit",O1309&lt;=100000000,"Superhit",O1309&gt;100000000,"Blockbuster")</f>
        <v>Superhit</v>
      </c>
      <c r="Q1309" t="s">
        <v>4393</v>
      </c>
      <c r="R1309">
        <v>29</v>
      </c>
      <c r="S1309" t="str">
        <f t="shared" si="124"/>
        <v xml:space="preserve">March </v>
      </c>
      <c r="T1309" s="12" t="str">
        <f t="shared" si="125"/>
        <v xml:space="preserve"> 2004</v>
      </c>
      <c r="U1309" s="8" t="str" cm="1">
        <f t="array" ref="U1309">_xlfn.IFS(Q1309&lt;1970,"Old is Gold",Q1309&lt;=1980,"80's Movies",Q1309&lt;=2000,"90's Movies",Q1309&lt;=2020,"Mid Rang",Q1309&gt;2020,"Latest")</f>
        <v>Latest</v>
      </c>
      <c r="V1309" t="s">
        <v>4394</v>
      </c>
    </row>
    <row r="1310" spans="1:22" x14ac:dyDescent="0.3">
      <c r="A1310" t="s">
        <v>4395</v>
      </c>
      <c r="B1310" t="s">
        <v>4396</v>
      </c>
      <c r="C1310" t="s">
        <v>4396</v>
      </c>
      <c r="D1310" s="6">
        <v>144</v>
      </c>
      <c r="E1310" s="6" t="str">
        <f t="shared" si="120"/>
        <v>Long</v>
      </c>
      <c r="F1310" s="4">
        <f t="shared" si="121"/>
        <v>2.4</v>
      </c>
      <c r="G1310" s="8" t="s">
        <v>10889</v>
      </c>
      <c r="H1310" t="s">
        <v>190</v>
      </c>
      <c r="I1310" t="s">
        <v>10886</v>
      </c>
      <c r="J1310">
        <v>8</v>
      </c>
      <c r="K1310" t="str">
        <f t="shared" si="122"/>
        <v>Excellent</v>
      </c>
      <c r="L1310" s="10">
        <v>195114</v>
      </c>
      <c r="M1310" s="10">
        <v>88000000</v>
      </c>
      <c r="N1310" s="10">
        <v>108539911</v>
      </c>
      <c r="O1310" s="6">
        <f t="shared" si="123"/>
        <v>20539911</v>
      </c>
      <c r="P1310" s="10" t="str" cm="1">
        <f t="array" ref="P1310">_xlfn.IFS(O1310&lt;=0,"Flop",O1310&lt;10000000,"Hit",O1310&lt;=100000000,"Superhit",O1310&gt;100000000,"Blockbuster")</f>
        <v>Superhit</v>
      </c>
      <c r="Q1310" t="s">
        <v>4397</v>
      </c>
      <c r="R1310">
        <v>23</v>
      </c>
      <c r="S1310" t="str">
        <f t="shared" si="124"/>
        <v xml:space="preserve">May </v>
      </c>
      <c r="T1310" s="12" t="str">
        <f t="shared" si="125"/>
        <v xml:space="preserve"> 2005</v>
      </c>
      <c r="U1310" s="8" t="str" cm="1">
        <f t="array" ref="U1310">_xlfn.IFS(Q1310&lt;1970,"Old is Gold",Q1310&lt;=1980,"80's Movies",Q1310&lt;=2000,"90's Movies",Q1310&lt;=2020,"Mid Rang",Q1310&gt;2020,"Latest")</f>
        <v>Latest</v>
      </c>
      <c r="V1310" t="s">
        <v>676</v>
      </c>
    </row>
    <row r="1311" spans="1:22" x14ac:dyDescent="0.3">
      <c r="A1311" t="s">
        <v>4398</v>
      </c>
      <c r="B1311" t="s">
        <v>4399</v>
      </c>
      <c r="C1311" t="s">
        <v>4400</v>
      </c>
      <c r="D1311" s="6">
        <v>131</v>
      </c>
      <c r="E1311" s="6" t="str">
        <f t="shared" si="120"/>
        <v>Long</v>
      </c>
      <c r="F1311" s="4">
        <f t="shared" si="121"/>
        <v>2.1833333333333331</v>
      </c>
      <c r="G1311" s="8" t="s">
        <v>10891</v>
      </c>
      <c r="H1311" t="s">
        <v>190</v>
      </c>
      <c r="I1311" t="s">
        <v>10895</v>
      </c>
      <c r="J1311">
        <v>8.1</v>
      </c>
      <c r="K1311" t="str">
        <f t="shared" si="122"/>
        <v>Excellent</v>
      </c>
      <c r="L1311" s="10">
        <v>206029</v>
      </c>
      <c r="M1311" s="10">
        <v>2800000</v>
      </c>
      <c r="N1311" s="10">
        <v>1204841</v>
      </c>
      <c r="O1311" s="6">
        <f t="shared" si="123"/>
        <v>-1595159</v>
      </c>
      <c r="P1311" s="10" t="str" cm="1">
        <f t="array" ref="P1311">_xlfn.IFS(O1311&lt;=0,"Flop",O1311&lt;10000000,"Hit",O1311&lt;=100000000,"Superhit",O1311&gt;100000000,"Blockbuster")</f>
        <v>Flop</v>
      </c>
      <c r="Q1311" t="s">
        <v>4401</v>
      </c>
      <c r="R1311">
        <v>2</v>
      </c>
      <c r="S1311" t="str">
        <f t="shared" si="124"/>
        <v xml:space="preserve">May </v>
      </c>
      <c r="T1311" s="12" t="str">
        <f t="shared" si="125"/>
        <v xml:space="preserve"> 2003</v>
      </c>
      <c r="U1311" s="8" t="str" cm="1">
        <f t="array" ref="U1311">_xlfn.IFS(Q1311&lt;1970,"Old is Gold",Q1311&lt;=1980,"80's Movies",Q1311&lt;=2000,"90's Movies",Q1311&lt;=2020,"Mid Rang",Q1311&gt;2020,"Latest")</f>
        <v>Latest</v>
      </c>
      <c r="V1311" t="s">
        <v>4402</v>
      </c>
    </row>
    <row r="1312" spans="1:22" x14ac:dyDescent="0.3">
      <c r="A1312" t="s">
        <v>4403</v>
      </c>
      <c r="B1312" t="s">
        <v>4404</v>
      </c>
      <c r="C1312" t="s">
        <v>4405</v>
      </c>
      <c r="D1312" s="6">
        <v>105</v>
      </c>
      <c r="E1312" s="6" t="str">
        <f t="shared" si="120"/>
        <v>Medium</v>
      </c>
      <c r="F1312" s="4">
        <f t="shared" si="121"/>
        <v>1.75</v>
      </c>
      <c r="G1312" s="8" t="s">
        <v>172</v>
      </c>
      <c r="H1312" t="s">
        <v>190</v>
      </c>
      <c r="I1312" t="s">
        <v>10885</v>
      </c>
      <c r="J1312">
        <v>7.2</v>
      </c>
      <c r="K1312" t="str">
        <f t="shared" si="122"/>
        <v>Good</v>
      </c>
      <c r="L1312" s="10">
        <v>70458</v>
      </c>
      <c r="M1312" s="10">
        <v>6000000</v>
      </c>
      <c r="N1312" s="10">
        <v>15116179</v>
      </c>
      <c r="O1312" s="6">
        <f t="shared" si="123"/>
        <v>9116179</v>
      </c>
      <c r="P1312" s="10" t="str" cm="1">
        <f t="array" ref="P1312">_xlfn.IFS(O1312&lt;=0,"Flop",O1312&lt;10000000,"Hit",O1312&lt;=100000000,"Superhit",O1312&gt;100000000,"Blockbuster")</f>
        <v>Hit</v>
      </c>
      <c r="Q1312" t="s">
        <v>4406</v>
      </c>
      <c r="R1312">
        <v>11</v>
      </c>
      <c r="S1312" t="str">
        <f t="shared" si="124"/>
        <v xml:space="preserve">February </v>
      </c>
      <c r="T1312" s="12" t="str">
        <f t="shared" si="125"/>
        <v xml:space="preserve"> 2006</v>
      </c>
      <c r="U1312" s="8" t="str" cm="1">
        <f t="array" ref="U1312">_xlfn.IFS(Q1312&lt;1970,"Old is Gold",Q1312&lt;=1980,"80's Movies",Q1312&lt;=2000,"90's Movies",Q1312&lt;=2020,"Mid Rang",Q1312&gt;2020,"Latest")</f>
        <v>Latest</v>
      </c>
      <c r="V1312" t="s">
        <v>4285</v>
      </c>
    </row>
    <row r="1313" spans="1:22" x14ac:dyDescent="0.3">
      <c r="A1313" t="s">
        <v>4407</v>
      </c>
      <c r="B1313" t="s">
        <v>4408</v>
      </c>
      <c r="C1313" t="s">
        <v>4408</v>
      </c>
      <c r="D1313" s="6">
        <v>118</v>
      </c>
      <c r="E1313" s="6" t="str">
        <f t="shared" si="120"/>
        <v>Medium</v>
      </c>
      <c r="F1313" s="4">
        <f t="shared" si="121"/>
        <v>1.9666666666666666</v>
      </c>
      <c r="G1313" s="8" t="s">
        <v>7406</v>
      </c>
      <c r="H1313" t="s">
        <v>10887</v>
      </c>
      <c r="I1313" t="s">
        <v>172</v>
      </c>
      <c r="J1313">
        <v>5.9</v>
      </c>
      <c r="K1313" t="str">
        <f t="shared" si="122"/>
        <v>Poor</v>
      </c>
      <c r="L1313" s="10">
        <v>125015</v>
      </c>
      <c r="M1313" s="10">
        <v>88000000</v>
      </c>
      <c r="N1313" s="10">
        <v>105316267</v>
      </c>
      <c r="O1313" s="6">
        <f t="shared" si="123"/>
        <v>17316267</v>
      </c>
      <c r="P1313" s="10" t="str" cm="1">
        <f t="array" ref="P1313">_xlfn.IFS(O1313&lt;=0,"Flop",O1313&lt;10000000,"Hit",O1313&lt;=100000000,"Superhit",O1313&gt;100000000,"Blockbuster")</f>
        <v>Superhit</v>
      </c>
      <c r="Q1313" t="s">
        <v>4409</v>
      </c>
      <c r="R1313">
        <v>26</v>
      </c>
      <c r="S1313" t="str">
        <f t="shared" si="124"/>
        <v xml:space="preserve">August </v>
      </c>
      <c r="T1313" s="12" t="str">
        <f t="shared" si="125"/>
        <v xml:space="preserve"> 2005</v>
      </c>
      <c r="U1313" s="8" t="str" cm="1">
        <f t="array" ref="U1313">_xlfn.IFS(Q1313&lt;1970,"Old is Gold",Q1313&lt;=1980,"80's Movies",Q1313&lt;=2000,"90's Movies",Q1313&lt;=2020,"Mid Rang",Q1313&gt;2020,"Latest")</f>
        <v>Latest</v>
      </c>
      <c r="V1313" t="s">
        <v>405</v>
      </c>
    </row>
    <row r="1314" spans="1:22" x14ac:dyDescent="0.3">
      <c r="A1314" t="s">
        <v>4410</v>
      </c>
      <c r="B1314" t="s">
        <v>4411</v>
      </c>
      <c r="C1314" t="s">
        <v>4411</v>
      </c>
      <c r="D1314" s="6">
        <v>107</v>
      </c>
      <c r="E1314" s="6" t="str">
        <f t="shared" si="120"/>
        <v>Medium</v>
      </c>
      <c r="F1314" s="4">
        <f t="shared" si="121"/>
        <v>1.7833333333333334</v>
      </c>
      <c r="G1314" s="8" t="s">
        <v>10889</v>
      </c>
      <c r="H1314" t="s">
        <v>190</v>
      </c>
      <c r="I1314" t="s">
        <v>10897</v>
      </c>
      <c r="J1314">
        <v>7.1</v>
      </c>
      <c r="K1314" t="str">
        <f t="shared" si="122"/>
        <v>Good</v>
      </c>
      <c r="L1314" s="10">
        <v>57294</v>
      </c>
      <c r="M1314" s="10">
        <v>25000000</v>
      </c>
      <c r="N1314" s="10">
        <v>13411957</v>
      </c>
      <c r="O1314" s="6">
        <f t="shared" si="123"/>
        <v>-11588043</v>
      </c>
      <c r="P1314" s="10" t="str" cm="1">
        <f t="array" ref="P1314">_xlfn.IFS(O1314&lt;=0,"Flop",O1314&lt;10000000,"Hit",O1314&lt;=100000000,"Superhit",O1314&gt;100000000,"Blockbuster")</f>
        <v>Flop</v>
      </c>
      <c r="Q1314" t="s">
        <v>4412</v>
      </c>
      <c r="R1314">
        <v>3</v>
      </c>
      <c r="S1314" t="str">
        <f t="shared" si="124"/>
        <v xml:space="preserve">June </v>
      </c>
      <c r="T1314" s="12" t="str">
        <f t="shared" si="125"/>
        <v xml:space="preserve"> 2005</v>
      </c>
      <c r="U1314" s="8" t="str" cm="1">
        <f t="array" ref="U1314">_xlfn.IFS(Q1314&lt;1970,"Old is Gold",Q1314&lt;=1980,"80's Movies",Q1314&lt;=2000,"90's Movies",Q1314&lt;=2020,"Mid Rang",Q1314&gt;2020,"Latest")</f>
        <v>Latest</v>
      </c>
      <c r="V1314" t="s">
        <v>4209</v>
      </c>
    </row>
    <row r="1315" spans="1:22" x14ac:dyDescent="0.3">
      <c r="A1315" t="s">
        <v>4413</v>
      </c>
      <c r="B1315" t="s">
        <v>4414</v>
      </c>
      <c r="C1315" t="s">
        <v>4414</v>
      </c>
      <c r="D1315" s="6">
        <v>92</v>
      </c>
      <c r="E1315" s="6" t="str">
        <f t="shared" si="120"/>
        <v>Medium</v>
      </c>
      <c r="F1315" s="4">
        <f t="shared" si="121"/>
        <v>1.5333333333333334</v>
      </c>
      <c r="G1315" s="8" t="s">
        <v>172</v>
      </c>
      <c r="H1315" t="s">
        <v>10899</v>
      </c>
      <c r="I1315" t="s">
        <v>10899</v>
      </c>
      <c r="J1315">
        <v>6.6</v>
      </c>
      <c r="K1315" t="str">
        <f t="shared" si="122"/>
        <v>Average</v>
      </c>
      <c r="L1315" s="10">
        <v>218614</v>
      </c>
      <c r="M1315" s="10">
        <v>25000000</v>
      </c>
      <c r="N1315" s="10">
        <v>22605153</v>
      </c>
      <c r="O1315" s="6">
        <f t="shared" si="123"/>
        <v>-2394847</v>
      </c>
      <c r="P1315" s="10" t="str" cm="1">
        <f t="array" ref="P1315">_xlfn.IFS(O1315&lt;=0,"Flop",O1315&lt;10000000,"Hit",O1315&lt;=100000000,"Superhit",O1315&gt;100000000,"Blockbuster")</f>
        <v>Flop</v>
      </c>
      <c r="Q1315" t="s">
        <v>4415</v>
      </c>
      <c r="R1315">
        <v>20</v>
      </c>
      <c r="S1315" t="str">
        <f t="shared" si="124"/>
        <v xml:space="preserve">February </v>
      </c>
      <c r="T1315" s="12" t="str">
        <f t="shared" si="125"/>
        <v xml:space="preserve"> 2004</v>
      </c>
      <c r="U1315" s="8" t="str" cm="1">
        <f t="array" ref="U1315">_xlfn.IFS(Q1315&lt;1970,"Old is Gold",Q1315&lt;=1980,"80's Movies",Q1315&lt;=2000,"90's Movies",Q1315&lt;=2020,"Mid Rang",Q1315&gt;2020,"Latest")</f>
        <v>Latest</v>
      </c>
      <c r="V1315" t="s">
        <v>4416</v>
      </c>
    </row>
    <row r="1316" spans="1:22" x14ac:dyDescent="0.3">
      <c r="A1316" t="s">
        <v>4417</v>
      </c>
      <c r="B1316" t="s">
        <v>4418</v>
      </c>
      <c r="C1316" t="s">
        <v>4418</v>
      </c>
      <c r="D1316" s="6">
        <v>95</v>
      </c>
      <c r="E1316" s="6" t="str">
        <f t="shared" si="120"/>
        <v>Medium</v>
      </c>
      <c r="F1316" s="4">
        <f t="shared" si="121"/>
        <v>1.5833333333333333</v>
      </c>
      <c r="G1316" s="8" t="s">
        <v>172</v>
      </c>
      <c r="H1316" t="s">
        <v>10892</v>
      </c>
      <c r="I1316" t="s">
        <v>10886</v>
      </c>
      <c r="J1316">
        <v>5.9</v>
      </c>
      <c r="K1316" t="str">
        <f t="shared" si="122"/>
        <v>Poor</v>
      </c>
      <c r="L1316" s="10">
        <v>92320</v>
      </c>
      <c r="M1316" s="10">
        <v>19000000</v>
      </c>
      <c r="N1316" s="10">
        <v>70067909</v>
      </c>
      <c r="O1316" s="6">
        <f t="shared" si="123"/>
        <v>51067909</v>
      </c>
      <c r="P1316" s="10" t="str" cm="1">
        <f t="array" ref="P1316">_xlfn.IFS(O1316&lt;=0,"Flop",O1316&lt;10000000,"Hit",O1316&lt;=100000000,"Superhit",O1316&gt;100000000,"Blockbuster")</f>
        <v>Superhit</v>
      </c>
      <c r="Q1316" t="s">
        <v>4419</v>
      </c>
      <c r="R1316">
        <v>10</v>
      </c>
      <c r="S1316" t="str">
        <f t="shared" si="124"/>
        <v xml:space="preserve">July </v>
      </c>
      <c r="T1316" s="12" t="str">
        <f t="shared" si="125"/>
        <v xml:space="preserve"> 2004</v>
      </c>
      <c r="U1316" s="8" t="str" cm="1">
        <f t="array" ref="U1316">_xlfn.IFS(Q1316&lt;1970,"Old is Gold",Q1316&lt;=1980,"80's Movies",Q1316&lt;=2000,"90's Movies",Q1316&lt;=2020,"Mid Rang",Q1316&gt;2020,"Latest")</f>
        <v>Latest</v>
      </c>
      <c r="V1316" t="s">
        <v>4420</v>
      </c>
    </row>
    <row r="1317" spans="1:22" x14ac:dyDescent="0.3">
      <c r="A1317" t="s">
        <v>4421</v>
      </c>
      <c r="B1317" t="s">
        <v>4422</v>
      </c>
      <c r="C1317" t="s">
        <v>4422</v>
      </c>
      <c r="D1317" s="6">
        <v>91</v>
      </c>
      <c r="E1317" s="6" t="str">
        <f t="shared" si="120"/>
        <v>Medium</v>
      </c>
      <c r="F1317" s="4">
        <f t="shared" si="121"/>
        <v>1.5166666666666666</v>
      </c>
      <c r="G1317" s="8" t="s">
        <v>190</v>
      </c>
      <c r="H1317" t="s">
        <v>10895</v>
      </c>
      <c r="I1317" t="s">
        <v>10890</v>
      </c>
      <c r="J1317">
        <v>5.8</v>
      </c>
      <c r="K1317" t="str">
        <f t="shared" si="122"/>
        <v>Poor</v>
      </c>
      <c r="L1317" s="10">
        <v>67913</v>
      </c>
      <c r="M1317" s="10">
        <v>42000000</v>
      </c>
      <c r="N1317" s="10">
        <v>117592831</v>
      </c>
      <c r="O1317" s="6">
        <f t="shared" si="123"/>
        <v>75592831</v>
      </c>
      <c r="P1317" s="10" t="str" cm="1">
        <f t="array" ref="P1317">_xlfn.IFS(O1317&lt;=0,"Flop",O1317&lt;10000000,"Hit",O1317&lt;=100000000,"Superhit",O1317&gt;100000000,"Blockbuster")</f>
        <v>Superhit</v>
      </c>
      <c r="Q1317" t="s">
        <v>4423</v>
      </c>
      <c r="R1317">
        <v>24</v>
      </c>
      <c r="S1317" t="str">
        <f t="shared" si="124"/>
        <v xml:space="preserve">September </v>
      </c>
      <c r="T1317" s="12" t="str">
        <f t="shared" si="125"/>
        <v xml:space="preserve"> 2004</v>
      </c>
      <c r="U1317" s="8" t="str" cm="1">
        <f t="array" ref="U1317">_xlfn.IFS(Q1317&lt;1970,"Old is Gold",Q1317&lt;=1980,"80's Movies",Q1317&lt;=2000,"90's Movies",Q1317&lt;=2020,"Mid Rang",Q1317&gt;2020,"Latest")</f>
        <v>Latest</v>
      </c>
      <c r="V1317" t="s">
        <v>1426</v>
      </c>
    </row>
    <row r="1318" spans="1:22" x14ac:dyDescent="0.3">
      <c r="A1318" t="s">
        <v>4424</v>
      </c>
      <c r="B1318" t="s">
        <v>4425</v>
      </c>
      <c r="C1318" t="s">
        <v>4426</v>
      </c>
      <c r="D1318" s="6">
        <v>80</v>
      </c>
      <c r="E1318" s="6" t="str">
        <f t="shared" si="120"/>
        <v>Short</v>
      </c>
      <c r="F1318" s="4">
        <f t="shared" si="121"/>
        <v>1.3333333333333333</v>
      </c>
      <c r="G1318" s="8" t="s">
        <v>10887</v>
      </c>
      <c r="H1318" t="s">
        <v>172</v>
      </c>
      <c r="I1318" t="s">
        <v>10892</v>
      </c>
      <c r="J1318">
        <v>5</v>
      </c>
      <c r="K1318" t="str">
        <f t="shared" si="122"/>
        <v>Poor</v>
      </c>
      <c r="L1318" s="10">
        <v>91799</v>
      </c>
      <c r="M1318" s="10">
        <v>50000000</v>
      </c>
      <c r="N1318" s="10">
        <v>203172417</v>
      </c>
      <c r="O1318" s="6">
        <f t="shared" si="123"/>
        <v>153172417</v>
      </c>
      <c r="P1318" s="10" t="str" cm="1">
        <f t="array" ref="P1318">_xlfn.IFS(O1318&lt;=0,"Flop",O1318&lt;10000000,"Hit",O1318&lt;=100000000,"Superhit",O1318&gt;100000000,"Blockbuster")</f>
        <v>Blockbuster</v>
      </c>
      <c r="Q1318" t="s">
        <v>4181</v>
      </c>
      <c r="R1318">
        <v>6</v>
      </c>
      <c r="S1318" t="str">
        <f t="shared" si="124"/>
        <v xml:space="preserve">June </v>
      </c>
      <c r="T1318" s="12" t="str">
        <f t="shared" si="125"/>
        <v xml:space="preserve"> 2004</v>
      </c>
      <c r="U1318" s="8" t="str" cm="1">
        <f t="array" ref="U1318">_xlfn.IFS(Q1318&lt;1970,"Old is Gold",Q1318&lt;=1980,"80's Movies",Q1318&lt;=2000,"90's Movies",Q1318&lt;=2020,"Mid Rang",Q1318&gt;2020,"Latest")</f>
        <v>Latest</v>
      </c>
      <c r="V1318" t="s">
        <v>1349</v>
      </c>
    </row>
    <row r="1319" spans="1:22" x14ac:dyDescent="0.3">
      <c r="A1319" t="s">
        <v>4427</v>
      </c>
      <c r="B1319" t="s">
        <v>4428</v>
      </c>
      <c r="C1319" t="s">
        <v>4428</v>
      </c>
      <c r="D1319" s="6">
        <v>103</v>
      </c>
      <c r="E1319" s="6" t="str">
        <f t="shared" si="120"/>
        <v>Medium</v>
      </c>
      <c r="F1319" s="4">
        <f t="shared" si="121"/>
        <v>1.7166666666666666</v>
      </c>
      <c r="G1319" s="8" t="s">
        <v>172</v>
      </c>
      <c r="H1319" t="s">
        <v>190</v>
      </c>
      <c r="I1319" t="s">
        <v>10886</v>
      </c>
      <c r="J1319">
        <v>6.3</v>
      </c>
      <c r="K1319" t="str">
        <f t="shared" si="122"/>
        <v>Average</v>
      </c>
      <c r="L1319" s="10">
        <v>71824</v>
      </c>
      <c r="M1319" s="10">
        <v>18000000</v>
      </c>
      <c r="N1319" s="10">
        <v>92884429</v>
      </c>
      <c r="O1319" s="6">
        <f t="shared" si="123"/>
        <v>74884429</v>
      </c>
      <c r="P1319" s="10" t="str" cm="1">
        <f t="array" ref="P1319">_xlfn.IFS(O1319&lt;=0,"Flop",O1319&lt;10000000,"Hit",O1319&lt;=100000000,"Superhit",O1319&gt;100000000,"Blockbuster")</f>
        <v>Superhit</v>
      </c>
      <c r="Q1319" t="s">
        <v>4429</v>
      </c>
      <c r="R1319">
        <v>26</v>
      </c>
      <c r="S1319" t="str">
        <f t="shared" si="124"/>
        <v xml:space="preserve">November </v>
      </c>
      <c r="T1319" s="12" t="str">
        <f t="shared" si="125"/>
        <v xml:space="preserve"> 2005</v>
      </c>
      <c r="U1319" s="8" t="str" cm="1">
        <f t="array" ref="U1319">_xlfn.IFS(Q1319&lt;1970,"Old is Gold",Q1319&lt;=1980,"80's Movies",Q1319&lt;=2000,"90's Movies",Q1319&lt;=2020,"Mid Rang",Q1319&gt;2020,"Latest")</f>
        <v>Latest</v>
      </c>
      <c r="V1319" t="s">
        <v>4430</v>
      </c>
    </row>
    <row r="1320" spans="1:22" x14ac:dyDescent="0.3">
      <c r="A1320" t="s">
        <v>4431</v>
      </c>
      <c r="B1320" t="s">
        <v>4432</v>
      </c>
      <c r="C1320" t="s">
        <v>4432</v>
      </c>
      <c r="D1320" s="6">
        <v>107</v>
      </c>
      <c r="E1320" s="6" t="str">
        <f t="shared" si="120"/>
        <v>Medium</v>
      </c>
      <c r="F1320" s="4">
        <f t="shared" si="121"/>
        <v>1.7833333333333334</v>
      </c>
      <c r="G1320" s="8" t="s">
        <v>172</v>
      </c>
      <c r="H1320" t="s">
        <v>10899</v>
      </c>
      <c r="I1320" t="s">
        <v>10899</v>
      </c>
      <c r="J1320">
        <v>6.5</v>
      </c>
      <c r="K1320" t="str">
        <f t="shared" si="122"/>
        <v>Average</v>
      </c>
      <c r="L1320" s="10">
        <v>65879</v>
      </c>
      <c r="M1320" s="10">
        <v>20000000</v>
      </c>
      <c r="N1320" s="10">
        <v>20094909</v>
      </c>
      <c r="O1320" s="6">
        <f t="shared" si="123"/>
        <v>94909</v>
      </c>
      <c r="P1320" s="10" t="str" cm="1">
        <f t="array" ref="P1320">_xlfn.IFS(O1320&lt;=0,"Flop",O1320&lt;10000000,"Hit",O1320&lt;=100000000,"Superhit",O1320&gt;100000000,"Blockbuster")</f>
        <v>Hit</v>
      </c>
      <c r="Q1320" t="s">
        <v>4279</v>
      </c>
      <c r="R1320">
        <v>10</v>
      </c>
      <c r="S1320" t="str">
        <f t="shared" si="124"/>
        <v xml:space="preserve">September </v>
      </c>
      <c r="T1320" s="12" t="str">
        <f t="shared" si="125"/>
        <v xml:space="preserve"> 2004</v>
      </c>
      <c r="U1320" s="8" t="str" cm="1">
        <f t="array" ref="U1320">_xlfn.IFS(Q1320&lt;1970,"Old is Gold",Q1320&lt;=1980,"80's Movies",Q1320&lt;=2000,"90's Movies",Q1320&lt;=2020,"Mid Rang",Q1320&gt;2020,"Latest")</f>
        <v>Latest</v>
      </c>
      <c r="V1320" t="s">
        <v>2466</v>
      </c>
    </row>
    <row r="1321" spans="1:22" x14ac:dyDescent="0.3">
      <c r="A1321" t="s">
        <v>4433</v>
      </c>
      <c r="B1321" t="s">
        <v>4434</v>
      </c>
      <c r="C1321" t="s">
        <v>4434</v>
      </c>
      <c r="D1321" s="6">
        <v>120</v>
      </c>
      <c r="E1321" s="6" t="str">
        <f t="shared" si="120"/>
        <v>Medium</v>
      </c>
      <c r="F1321" s="4">
        <f t="shared" si="121"/>
        <v>2</v>
      </c>
      <c r="G1321" s="8" t="s">
        <v>7406</v>
      </c>
      <c r="H1321" t="s">
        <v>172</v>
      </c>
      <c r="I1321" t="s">
        <v>10891</v>
      </c>
      <c r="J1321">
        <v>6.5</v>
      </c>
      <c r="K1321" t="str">
        <f t="shared" si="122"/>
        <v>Average</v>
      </c>
      <c r="L1321" s="10">
        <v>524920</v>
      </c>
      <c r="M1321" s="10">
        <v>110000000</v>
      </c>
      <c r="N1321" s="10">
        <v>487287646</v>
      </c>
      <c r="O1321" s="6">
        <f t="shared" si="123"/>
        <v>377287646</v>
      </c>
      <c r="P1321" s="10" t="str" cm="1">
        <f t="array" ref="P1321">_xlfn.IFS(O1321&lt;=0,"Flop",O1321&lt;10000000,"Hit",O1321&lt;=100000000,"Superhit",O1321&gt;100000000,"Blockbuster")</f>
        <v>Blockbuster</v>
      </c>
      <c r="Q1321" t="s">
        <v>4435</v>
      </c>
      <c r="R1321">
        <v>7</v>
      </c>
      <c r="S1321" t="str">
        <f t="shared" si="124"/>
        <v xml:space="preserve">June </v>
      </c>
      <c r="T1321" s="12" t="str">
        <f t="shared" si="125"/>
        <v xml:space="preserve"> 2005</v>
      </c>
      <c r="U1321" s="8" t="str" cm="1">
        <f t="array" ref="U1321">_xlfn.IFS(Q1321&lt;1970,"Old is Gold",Q1321&lt;=1980,"80's Movies",Q1321&lt;=2000,"90's Movies",Q1321&lt;=2020,"Mid Rang",Q1321&gt;2020,"Latest")</f>
        <v>Latest</v>
      </c>
      <c r="V1321" t="s">
        <v>2217</v>
      </c>
    </row>
    <row r="1322" spans="1:22" x14ac:dyDescent="0.3">
      <c r="A1322" t="s">
        <v>4436</v>
      </c>
      <c r="B1322" t="s">
        <v>4437</v>
      </c>
      <c r="C1322" t="s">
        <v>4437</v>
      </c>
      <c r="D1322" s="6">
        <v>97</v>
      </c>
      <c r="E1322" s="6" t="str">
        <f t="shared" si="120"/>
        <v>Medium</v>
      </c>
      <c r="F1322" s="4">
        <f t="shared" si="121"/>
        <v>1.6166666666666667</v>
      </c>
      <c r="G1322" s="8" t="s">
        <v>7406</v>
      </c>
      <c r="H1322" t="s">
        <v>10887</v>
      </c>
      <c r="I1322" t="s">
        <v>10891</v>
      </c>
      <c r="J1322">
        <v>4.7</v>
      </c>
      <c r="K1322" t="str">
        <f t="shared" si="122"/>
        <v>Poor</v>
      </c>
      <c r="L1322" s="10">
        <v>96410</v>
      </c>
      <c r="M1322" s="10">
        <v>43000000</v>
      </c>
      <c r="N1322" s="10">
        <v>56995646</v>
      </c>
      <c r="O1322" s="6">
        <f t="shared" si="123"/>
        <v>13995646</v>
      </c>
      <c r="P1322" s="10" t="str" cm="1">
        <f t="array" ref="P1322">_xlfn.IFS(O1322&lt;=0,"Flop",O1322&lt;10000000,"Hit",O1322&lt;=100000000,"Superhit",O1322&gt;100000000,"Blockbuster")</f>
        <v>Superhit</v>
      </c>
      <c r="Q1322" t="s">
        <v>4438</v>
      </c>
      <c r="R1322">
        <v>8</v>
      </c>
      <c r="S1322" t="str">
        <f t="shared" si="124"/>
        <v xml:space="preserve">January </v>
      </c>
      <c r="T1322" s="12" t="str">
        <f t="shared" si="125"/>
        <v xml:space="preserve"> 2005</v>
      </c>
      <c r="U1322" s="8" t="str" cm="1">
        <f t="array" ref="U1322">_xlfn.IFS(Q1322&lt;1970,"Old is Gold",Q1322&lt;=1980,"80's Movies",Q1322&lt;=2000,"90's Movies",Q1322&lt;=2020,"Mid Rang",Q1322&gt;2020,"Latest")</f>
        <v>Latest</v>
      </c>
      <c r="V1322" t="s">
        <v>2686</v>
      </c>
    </row>
    <row r="1323" spans="1:22" x14ac:dyDescent="0.3">
      <c r="A1323" t="s">
        <v>4439</v>
      </c>
      <c r="B1323" t="s">
        <v>4440</v>
      </c>
      <c r="C1323" t="s">
        <v>4440</v>
      </c>
      <c r="D1323" s="6">
        <v>94</v>
      </c>
      <c r="E1323" s="6" t="str">
        <f t="shared" si="120"/>
        <v>Medium</v>
      </c>
      <c r="F1323" s="4">
        <f t="shared" si="121"/>
        <v>1.5666666666666667</v>
      </c>
      <c r="G1323" s="8" t="s">
        <v>172</v>
      </c>
      <c r="H1323" t="s">
        <v>10899</v>
      </c>
      <c r="I1323" t="s">
        <v>10899</v>
      </c>
      <c r="J1323">
        <v>7.1</v>
      </c>
      <c r="K1323" t="str">
        <f t="shared" si="122"/>
        <v>Good</v>
      </c>
      <c r="L1323" s="10">
        <v>372795</v>
      </c>
      <c r="M1323" s="10">
        <v>26000000</v>
      </c>
      <c r="N1323" s="10">
        <v>90709367</v>
      </c>
      <c r="O1323" s="6">
        <f t="shared" si="123"/>
        <v>64709367</v>
      </c>
      <c r="P1323" s="10" t="str" cm="1">
        <f t="array" ref="P1323">_xlfn.IFS(O1323&lt;=0,"Flop",O1323&lt;10000000,"Hit",O1323&lt;=100000000,"Superhit",O1323&gt;100000000,"Blockbuster")</f>
        <v>Superhit</v>
      </c>
      <c r="Q1323" t="s">
        <v>4441</v>
      </c>
      <c r="R1323">
        <v>9</v>
      </c>
      <c r="S1323" t="str">
        <f t="shared" si="124"/>
        <v xml:space="preserve">June </v>
      </c>
      <c r="T1323" s="12" t="str">
        <f t="shared" si="125"/>
        <v xml:space="preserve"> 2004</v>
      </c>
      <c r="U1323" s="8" t="str" cm="1">
        <f t="array" ref="U1323">_xlfn.IFS(Q1323&lt;1970,"Old is Gold",Q1323&lt;=1980,"80's Movies",Q1323&lt;=2000,"90's Movies",Q1323&lt;=2020,"Mid Rang",Q1323&gt;2020,"Latest")</f>
        <v>Latest</v>
      </c>
      <c r="V1323" t="s">
        <v>4442</v>
      </c>
    </row>
    <row r="1324" spans="1:22" x14ac:dyDescent="0.3">
      <c r="A1324" t="s">
        <v>4443</v>
      </c>
      <c r="B1324" t="s">
        <v>4444</v>
      </c>
      <c r="C1324" t="s">
        <v>4444</v>
      </c>
      <c r="D1324" s="6">
        <v>91</v>
      </c>
      <c r="E1324" s="6" t="str">
        <f t="shared" si="120"/>
        <v>Medium</v>
      </c>
      <c r="F1324" s="4">
        <f t="shared" si="121"/>
        <v>1.5166666666666666</v>
      </c>
      <c r="G1324" s="8" t="s">
        <v>10887</v>
      </c>
      <c r="H1324" t="s">
        <v>10888</v>
      </c>
      <c r="I1324" t="s">
        <v>172</v>
      </c>
      <c r="J1324">
        <v>6.4</v>
      </c>
      <c r="K1324" t="str">
        <f t="shared" si="122"/>
        <v>Average</v>
      </c>
      <c r="L1324" s="10">
        <v>158087</v>
      </c>
      <c r="M1324" s="10">
        <v>75000000</v>
      </c>
      <c r="N1324" s="10">
        <v>262511490</v>
      </c>
      <c r="O1324" s="6">
        <f t="shared" si="123"/>
        <v>187511490</v>
      </c>
      <c r="P1324" s="10" t="str" cm="1">
        <f t="array" ref="P1324">_xlfn.IFS(O1324&lt;=0,"Flop",O1324&lt;10000000,"Hit",O1324&lt;=100000000,"Superhit",O1324&gt;100000000,"Blockbuster")</f>
        <v>Blockbuster</v>
      </c>
      <c r="Q1324" t="s">
        <v>4445</v>
      </c>
      <c r="R1324">
        <v>10</v>
      </c>
      <c r="S1324" t="str">
        <f t="shared" si="124"/>
        <v xml:space="preserve">March </v>
      </c>
      <c r="T1324" s="12" t="str">
        <f t="shared" si="125"/>
        <v xml:space="preserve"> 2005</v>
      </c>
      <c r="U1324" s="8" t="str" cm="1">
        <f t="array" ref="U1324">_xlfn.IFS(Q1324&lt;1970,"Old is Gold",Q1324&lt;=1980,"80's Movies",Q1324&lt;=2000,"90's Movies",Q1324&lt;=2020,"Mid Rang",Q1324&gt;2020,"Latest")</f>
        <v>Latest</v>
      </c>
      <c r="V1324" t="s">
        <v>4446</v>
      </c>
    </row>
    <row r="1325" spans="1:22" x14ac:dyDescent="0.3">
      <c r="A1325" t="s">
        <v>4447</v>
      </c>
      <c r="B1325" t="s">
        <v>4448</v>
      </c>
      <c r="C1325" t="s">
        <v>4448</v>
      </c>
      <c r="D1325" s="6">
        <v>136</v>
      </c>
      <c r="E1325" s="6" t="str">
        <f t="shared" si="120"/>
        <v>Long</v>
      </c>
      <c r="F1325" s="4">
        <f t="shared" si="121"/>
        <v>2.2666666666666666</v>
      </c>
      <c r="G1325" s="8" t="s">
        <v>10889</v>
      </c>
      <c r="H1325" t="s">
        <v>190</v>
      </c>
      <c r="I1325" t="s">
        <v>10894</v>
      </c>
      <c r="J1325">
        <v>7.8</v>
      </c>
      <c r="K1325" t="str">
        <f t="shared" si="122"/>
        <v>Good</v>
      </c>
      <c r="L1325" s="10">
        <v>261446</v>
      </c>
      <c r="M1325" s="10">
        <v>28000000</v>
      </c>
      <c r="N1325" s="10">
        <v>186797986</v>
      </c>
      <c r="O1325" s="6">
        <f t="shared" si="123"/>
        <v>158797986</v>
      </c>
      <c r="P1325" s="10" t="str" cm="1">
        <f t="array" ref="P1325">_xlfn.IFS(O1325&lt;=0,"Flop",O1325&lt;10000000,"Hit",O1325&lt;=100000000,"Superhit",O1325&gt;100000000,"Blockbuster")</f>
        <v>Blockbuster</v>
      </c>
      <c r="Q1325" t="s">
        <v>4050</v>
      </c>
      <c r="R1325">
        <v>4</v>
      </c>
      <c r="S1325" t="str">
        <f t="shared" si="124"/>
        <v xml:space="preserve">September </v>
      </c>
      <c r="T1325" s="12" t="str">
        <f t="shared" si="125"/>
        <v xml:space="preserve"> 2005</v>
      </c>
      <c r="U1325" s="8" t="str" cm="1">
        <f t="array" ref="U1325">_xlfn.IFS(Q1325&lt;1970,"Old is Gold",Q1325&lt;=1980,"80's Movies",Q1325&lt;=2000,"90's Movies",Q1325&lt;=2020,"Mid Rang",Q1325&gt;2020,"Latest")</f>
        <v>Latest</v>
      </c>
      <c r="V1325" t="s">
        <v>13</v>
      </c>
    </row>
    <row r="1326" spans="1:22" x14ac:dyDescent="0.3">
      <c r="A1326" t="s">
        <v>4449</v>
      </c>
      <c r="B1326" t="s">
        <v>4450</v>
      </c>
      <c r="C1326" t="s">
        <v>4450</v>
      </c>
      <c r="D1326" s="6">
        <v>113</v>
      </c>
      <c r="E1326" s="6" t="str">
        <f t="shared" si="120"/>
        <v>Medium</v>
      </c>
      <c r="F1326" s="4">
        <f t="shared" si="121"/>
        <v>1.8833333333333333</v>
      </c>
      <c r="G1326" s="8" t="s">
        <v>7406</v>
      </c>
      <c r="H1326" t="s">
        <v>105</v>
      </c>
      <c r="I1326" t="s">
        <v>10890</v>
      </c>
      <c r="J1326">
        <v>5.8</v>
      </c>
      <c r="K1326" t="str">
        <f t="shared" si="122"/>
        <v>Poor</v>
      </c>
      <c r="L1326" s="10">
        <v>185562</v>
      </c>
      <c r="M1326" s="10">
        <v>65000000</v>
      </c>
      <c r="N1326" s="10">
        <v>131977904</v>
      </c>
      <c r="O1326" s="6">
        <f t="shared" si="123"/>
        <v>66977904</v>
      </c>
      <c r="P1326" s="10" t="str" cm="1">
        <f t="array" ref="P1326">_xlfn.IFS(O1326&lt;=0,"Flop",O1326&lt;10000000,"Hit",O1326&lt;=100000000,"Superhit",O1326&gt;100000000,"Blockbuster")</f>
        <v>Superhit</v>
      </c>
      <c r="Q1326" t="s">
        <v>4451</v>
      </c>
      <c r="R1326">
        <v>7</v>
      </c>
      <c r="S1326" t="str">
        <f t="shared" si="124"/>
        <v xml:space="preserve">December </v>
      </c>
      <c r="T1326" s="12" t="str">
        <f t="shared" si="125"/>
        <v xml:space="preserve"> 2004</v>
      </c>
      <c r="U1326" s="8" t="str" cm="1">
        <f t="array" ref="U1326">_xlfn.IFS(Q1326&lt;1970,"Old is Gold",Q1326&lt;=1980,"80's Movies",Q1326&lt;=2000,"90's Movies",Q1326&lt;=2020,"Mid Rang",Q1326&gt;2020,"Latest")</f>
        <v>Latest</v>
      </c>
      <c r="V1326" t="s">
        <v>4452</v>
      </c>
    </row>
    <row r="1327" spans="1:22" x14ac:dyDescent="0.3">
      <c r="A1327" t="s">
        <v>4453</v>
      </c>
      <c r="B1327" t="s">
        <v>4454</v>
      </c>
      <c r="C1327" t="s">
        <v>4454</v>
      </c>
      <c r="D1327" s="6">
        <v>114</v>
      </c>
      <c r="E1327" s="6" t="str">
        <f t="shared" si="120"/>
        <v>Medium</v>
      </c>
      <c r="F1327" s="4">
        <f t="shared" si="121"/>
        <v>1.9</v>
      </c>
      <c r="G1327" s="8" t="s">
        <v>10887</v>
      </c>
      <c r="H1327" t="s">
        <v>172</v>
      </c>
      <c r="I1327" t="s">
        <v>190</v>
      </c>
      <c r="J1327">
        <v>7.3</v>
      </c>
      <c r="K1327" t="str">
        <f t="shared" si="122"/>
        <v>Good</v>
      </c>
      <c r="L1327" s="10">
        <v>332091</v>
      </c>
      <c r="M1327" s="10">
        <v>90000000</v>
      </c>
      <c r="N1327" s="10">
        <v>188133322</v>
      </c>
      <c r="O1327" s="6">
        <f t="shared" si="123"/>
        <v>98133322</v>
      </c>
      <c r="P1327" s="10" t="str" cm="1">
        <f t="array" ref="P1327">_xlfn.IFS(O1327&lt;=0,"Flop",O1327&lt;10000000,"Hit",O1327&lt;=100000000,"Superhit",O1327&gt;100000000,"Blockbuster")</f>
        <v>Superhit</v>
      </c>
      <c r="Q1327" t="s">
        <v>4455</v>
      </c>
      <c r="R1327">
        <v>5</v>
      </c>
      <c r="S1327" t="str">
        <f t="shared" si="124"/>
        <v xml:space="preserve">October </v>
      </c>
      <c r="T1327" s="12" t="str">
        <f t="shared" si="125"/>
        <v xml:space="preserve"> 2013</v>
      </c>
      <c r="U1327" s="8" t="str" cm="1">
        <f t="array" ref="U1327">_xlfn.IFS(Q1327&lt;1970,"Old is Gold",Q1327&lt;=1980,"80's Movies",Q1327&lt;=2000,"90's Movies",Q1327&lt;=2020,"Mid Rang",Q1327&gt;2020,"Latest")</f>
        <v>Latest</v>
      </c>
      <c r="V1327" t="s">
        <v>1813</v>
      </c>
    </row>
    <row r="1328" spans="1:22" x14ac:dyDescent="0.3">
      <c r="A1328" t="s">
        <v>4456</v>
      </c>
      <c r="B1328" t="s">
        <v>4457</v>
      </c>
      <c r="C1328" t="s">
        <v>4457</v>
      </c>
      <c r="D1328" s="6">
        <v>98</v>
      </c>
      <c r="E1328" s="6" t="str">
        <f t="shared" si="120"/>
        <v>Medium</v>
      </c>
      <c r="F1328" s="4">
        <f t="shared" si="121"/>
        <v>1.6333333333333333</v>
      </c>
      <c r="G1328" s="8" t="s">
        <v>172</v>
      </c>
      <c r="H1328" t="s">
        <v>10886</v>
      </c>
      <c r="I1328" t="s">
        <v>10897</v>
      </c>
      <c r="J1328">
        <v>6.3</v>
      </c>
      <c r="K1328" t="str">
        <f t="shared" si="122"/>
        <v>Average</v>
      </c>
      <c r="L1328" s="10">
        <v>66012</v>
      </c>
      <c r="M1328" s="10">
        <v>31000000</v>
      </c>
      <c r="N1328" s="10">
        <v>41682237</v>
      </c>
      <c r="O1328" s="6">
        <f t="shared" si="123"/>
        <v>10682237</v>
      </c>
      <c r="P1328" s="10" t="str" cm="1">
        <f t="array" ref="P1328">_xlfn.IFS(O1328&lt;=0,"Flop",O1328&lt;10000000,"Hit",O1328&lt;=100000000,"Superhit",O1328&gt;100000000,"Blockbuster")</f>
        <v>Superhit</v>
      </c>
      <c r="Q1328" t="s">
        <v>4458</v>
      </c>
      <c r="R1328">
        <v>13</v>
      </c>
      <c r="S1328" t="str">
        <f t="shared" si="124"/>
        <v xml:space="preserve">September </v>
      </c>
      <c r="T1328" s="12" t="str">
        <f t="shared" si="125"/>
        <v xml:space="preserve"> 2004</v>
      </c>
      <c r="U1328" s="8" t="str" cm="1">
        <f t="array" ref="U1328">_xlfn.IFS(Q1328&lt;1970,"Old is Gold",Q1328&lt;=1980,"80's Movies",Q1328&lt;=2000,"90's Movies",Q1328&lt;=2020,"Mid Rang",Q1328&gt;2020,"Latest")</f>
        <v>Latest</v>
      </c>
      <c r="V1328" t="s">
        <v>4459</v>
      </c>
    </row>
    <row r="1329" spans="1:22" x14ac:dyDescent="0.3">
      <c r="A1329" t="s">
        <v>4460</v>
      </c>
      <c r="B1329" t="s">
        <v>4461</v>
      </c>
      <c r="C1329" t="s">
        <v>4461</v>
      </c>
      <c r="D1329" s="6">
        <v>121</v>
      </c>
      <c r="E1329" s="6" t="str">
        <f t="shared" si="120"/>
        <v>Long</v>
      </c>
      <c r="F1329" s="4">
        <f t="shared" si="121"/>
        <v>2.0166666666666666</v>
      </c>
      <c r="G1329" s="8" t="s">
        <v>7406</v>
      </c>
      <c r="H1329" t="s">
        <v>10885</v>
      </c>
      <c r="I1329" t="s">
        <v>105</v>
      </c>
      <c r="J1329">
        <v>7</v>
      </c>
      <c r="K1329" t="str">
        <f t="shared" si="122"/>
        <v>Good</v>
      </c>
      <c r="L1329" s="10">
        <v>366005</v>
      </c>
      <c r="M1329" s="10">
        <v>100000000</v>
      </c>
      <c r="N1329" s="10">
        <v>230884728</v>
      </c>
      <c r="O1329" s="6">
        <f t="shared" si="123"/>
        <v>130884728</v>
      </c>
      <c r="P1329" s="10" t="str" cm="1">
        <f t="array" ref="P1329">_xlfn.IFS(O1329&lt;=0,"Flop",O1329&lt;10000000,"Hit",O1329&lt;=100000000,"Superhit",O1329&gt;100000000,"Blockbuster")</f>
        <v>Blockbuster</v>
      </c>
      <c r="Q1329" t="s">
        <v>4462</v>
      </c>
      <c r="R1329">
        <v>7</v>
      </c>
      <c r="S1329" t="str">
        <f t="shared" si="124"/>
        <v xml:space="preserve">February </v>
      </c>
      <c r="T1329" s="12" t="str">
        <f t="shared" si="125"/>
        <v xml:space="preserve"> 2005</v>
      </c>
      <c r="U1329" s="8" t="str" cm="1">
        <f t="array" ref="U1329">_xlfn.IFS(Q1329&lt;1970,"Old is Gold",Q1329&lt;=1980,"80's Movies",Q1329&lt;=2000,"90's Movies",Q1329&lt;=2020,"Mid Rang",Q1329&gt;2020,"Latest")</f>
        <v>Latest</v>
      </c>
      <c r="V1329" t="s">
        <v>4463</v>
      </c>
    </row>
    <row r="1330" spans="1:22" x14ac:dyDescent="0.3">
      <c r="A1330" t="s">
        <v>4464</v>
      </c>
      <c r="B1330" t="s">
        <v>4465</v>
      </c>
      <c r="C1330" t="s">
        <v>4465</v>
      </c>
      <c r="D1330" s="6">
        <v>187</v>
      </c>
      <c r="E1330" s="6" t="str">
        <f t="shared" si="120"/>
        <v>Long</v>
      </c>
      <c r="F1330" s="4">
        <f t="shared" si="121"/>
        <v>3.1166666666666667</v>
      </c>
      <c r="G1330" s="8" t="s">
        <v>7406</v>
      </c>
      <c r="H1330" t="s">
        <v>10887</v>
      </c>
      <c r="I1330" t="s">
        <v>10886</v>
      </c>
      <c r="J1330">
        <v>7.2</v>
      </c>
      <c r="K1330" t="str">
        <f t="shared" si="122"/>
        <v>Good</v>
      </c>
      <c r="L1330" s="10">
        <v>439512</v>
      </c>
      <c r="M1330" s="10">
        <v>207000000</v>
      </c>
      <c r="N1330" s="10">
        <v>556906378</v>
      </c>
      <c r="O1330" s="6">
        <f t="shared" si="123"/>
        <v>349906378</v>
      </c>
      <c r="P1330" s="10" t="str" cm="1">
        <f t="array" ref="P1330">_xlfn.IFS(O1330&lt;=0,"Flop",O1330&lt;10000000,"Hit",O1330&lt;=100000000,"Superhit",O1330&gt;100000000,"Blockbuster")</f>
        <v>Blockbuster</v>
      </c>
      <c r="Q1330" t="s">
        <v>4466</v>
      </c>
      <c r="R1330">
        <v>5</v>
      </c>
      <c r="S1330" t="str">
        <f t="shared" si="124"/>
        <v xml:space="preserve">December </v>
      </c>
      <c r="T1330" s="12" t="str">
        <f t="shared" si="125"/>
        <v xml:space="preserve"> 2005</v>
      </c>
      <c r="U1330" s="8" t="str" cm="1">
        <f t="array" ref="U1330">_xlfn.IFS(Q1330&lt;1970,"Old is Gold",Q1330&lt;=1980,"80's Movies",Q1330&lt;=2000,"90's Movies",Q1330&lt;=2020,"Mid Rang",Q1330&gt;2020,"Latest")</f>
        <v>Latest</v>
      </c>
      <c r="V1330" t="s">
        <v>1464</v>
      </c>
    </row>
    <row r="1331" spans="1:22" x14ac:dyDescent="0.3">
      <c r="A1331" t="s">
        <v>4467</v>
      </c>
      <c r="B1331" t="s">
        <v>4468</v>
      </c>
      <c r="C1331" t="s">
        <v>4468</v>
      </c>
      <c r="D1331" s="6">
        <v>122</v>
      </c>
      <c r="E1331" s="6" t="str">
        <f t="shared" si="120"/>
        <v>Long</v>
      </c>
      <c r="F1331" s="4">
        <f t="shared" si="121"/>
        <v>2.0333333333333332</v>
      </c>
      <c r="G1331" s="8" t="s">
        <v>4855</v>
      </c>
      <c r="H1331" t="s">
        <v>190</v>
      </c>
      <c r="I1331" t="s">
        <v>5878</v>
      </c>
      <c r="J1331">
        <v>7.5</v>
      </c>
      <c r="K1331" t="str">
        <f t="shared" si="122"/>
        <v>Good</v>
      </c>
      <c r="L1331" s="10">
        <v>131636</v>
      </c>
      <c r="M1331" s="10">
        <v>6000000</v>
      </c>
      <c r="N1331" s="10">
        <v>222446882</v>
      </c>
      <c r="O1331" s="6">
        <f t="shared" si="123"/>
        <v>216446882</v>
      </c>
      <c r="P1331" s="10" t="str" cm="1">
        <f t="array" ref="P1331">_xlfn.IFS(O1331&lt;=0,"Flop",O1331&lt;10000000,"Hit",O1331&lt;=100000000,"Superhit",O1331&gt;100000000,"Blockbuster")</f>
        <v>Blockbuster</v>
      </c>
      <c r="Q1331" t="s">
        <v>4128</v>
      </c>
      <c r="R1331">
        <v>17</v>
      </c>
      <c r="S1331" t="str">
        <f t="shared" si="124"/>
        <v xml:space="preserve">May </v>
      </c>
      <c r="T1331" s="12" t="str">
        <f t="shared" si="125"/>
        <v xml:space="preserve"> 2004</v>
      </c>
      <c r="U1331" s="8" t="str" cm="1">
        <f t="array" ref="U1331">_xlfn.IFS(Q1331&lt;1970,"Old is Gold",Q1331&lt;=1980,"80's Movies",Q1331&lt;=2000,"90's Movies",Q1331&lt;=2020,"Mid Rang",Q1331&gt;2020,"Latest")</f>
        <v>Latest</v>
      </c>
      <c r="V1331" t="s">
        <v>4037</v>
      </c>
    </row>
    <row r="1332" spans="1:22" x14ac:dyDescent="0.3">
      <c r="A1332" t="s">
        <v>4469</v>
      </c>
      <c r="B1332" t="s">
        <v>4470</v>
      </c>
      <c r="C1332" t="s">
        <v>4470</v>
      </c>
      <c r="D1332" s="6">
        <v>153</v>
      </c>
      <c r="E1332" s="6" t="str">
        <f t="shared" si="120"/>
        <v>Long</v>
      </c>
      <c r="F1332" s="4">
        <f t="shared" si="121"/>
        <v>2.5499999999999998</v>
      </c>
      <c r="G1332" s="8" t="s">
        <v>10887</v>
      </c>
      <c r="H1332" t="s">
        <v>190</v>
      </c>
      <c r="I1332" t="s">
        <v>5878</v>
      </c>
      <c r="J1332">
        <v>8.4</v>
      </c>
      <c r="K1332" t="str">
        <f t="shared" si="122"/>
        <v>Excellent</v>
      </c>
      <c r="L1332" s="10">
        <v>1536520</v>
      </c>
      <c r="M1332" s="10">
        <v>70000000</v>
      </c>
      <c r="N1332" s="10">
        <v>321457747</v>
      </c>
      <c r="O1332" s="6">
        <f t="shared" si="123"/>
        <v>251457747</v>
      </c>
      <c r="P1332" s="10" t="str" cm="1">
        <f t="array" ref="P1332">_xlfn.IFS(O1332&lt;=0,"Flop",O1332&lt;10000000,"Hit",O1332&lt;=100000000,"Superhit",O1332&gt;100000000,"Blockbuster")</f>
        <v>Blockbuster</v>
      </c>
      <c r="Q1332" t="s">
        <v>4471</v>
      </c>
      <c r="R1332">
        <v>20</v>
      </c>
      <c r="S1332" t="str">
        <f t="shared" si="124"/>
        <v xml:space="preserve">May </v>
      </c>
      <c r="T1332" s="12" t="str">
        <f t="shared" si="125"/>
        <v xml:space="preserve"> 2009</v>
      </c>
      <c r="U1332" s="8" t="str" cm="1">
        <f t="array" ref="U1332">_xlfn.IFS(Q1332&lt;1970,"Old is Gold",Q1332&lt;=1980,"80's Movies",Q1332&lt;=2000,"90's Movies",Q1332&lt;=2020,"Mid Rang",Q1332&gt;2020,"Latest")</f>
        <v>Latest</v>
      </c>
      <c r="V1332" t="s">
        <v>1534</v>
      </c>
    </row>
    <row r="1333" spans="1:22" x14ac:dyDescent="0.3">
      <c r="A1333" t="s">
        <v>4472</v>
      </c>
      <c r="B1333" t="s">
        <v>4473</v>
      </c>
      <c r="C1333" t="s">
        <v>4473</v>
      </c>
      <c r="D1333" s="6">
        <v>101</v>
      </c>
      <c r="E1333" s="6" t="str">
        <f t="shared" si="120"/>
        <v>Medium</v>
      </c>
      <c r="F1333" s="4">
        <f t="shared" si="121"/>
        <v>1.6833333333333333</v>
      </c>
      <c r="G1333" s="8" t="s">
        <v>190</v>
      </c>
      <c r="H1333" t="s">
        <v>5170</v>
      </c>
      <c r="I1333" t="s">
        <v>10899</v>
      </c>
      <c r="J1333">
        <v>7.6</v>
      </c>
      <c r="K1333" t="str">
        <f t="shared" si="122"/>
        <v>Good</v>
      </c>
      <c r="L1333" s="10">
        <v>408586</v>
      </c>
      <c r="M1333" s="10">
        <v>5000000</v>
      </c>
      <c r="N1333" s="10">
        <v>8203235</v>
      </c>
      <c r="O1333" s="6">
        <f t="shared" si="123"/>
        <v>3203235</v>
      </c>
      <c r="P1333" s="10" t="str" cm="1">
        <f t="array" ref="P1333">_xlfn.IFS(O1333&lt;=0,"Flop",O1333&lt;10000000,"Hit",O1333&lt;=100000000,"Superhit",O1333&gt;100000000,"Blockbuster")</f>
        <v>Hit</v>
      </c>
      <c r="Q1333" t="s">
        <v>4474</v>
      </c>
      <c r="R1333">
        <v>18</v>
      </c>
      <c r="S1333" t="str">
        <f t="shared" si="124"/>
        <v xml:space="preserve">January </v>
      </c>
      <c r="T1333" s="12" t="str">
        <f t="shared" si="125"/>
        <v xml:space="preserve"> 2004</v>
      </c>
      <c r="U1333" s="8" t="str" cm="1">
        <f t="array" ref="U1333">_xlfn.IFS(Q1333&lt;1970,"Old is Gold",Q1333&lt;=1980,"80's Movies",Q1333&lt;=2000,"90's Movies",Q1333&lt;=2020,"Mid Rang",Q1333&gt;2020,"Latest")</f>
        <v>Latest</v>
      </c>
      <c r="V1333" t="s">
        <v>3645</v>
      </c>
    </row>
    <row r="1334" spans="1:22" x14ac:dyDescent="0.3">
      <c r="A1334" t="s">
        <v>4475</v>
      </c>
      <c r="B1334" t="s">
        <v>4476</v>
      </c>
      <c r="C1334" t="s">
        <v>4476</v>
      </c>
      <c r="D1334" s="6">
        <v>83</v>
      </c>
      <c r="E1334" s="6" t="str">
        <f t="shared" si="120"/>
        <v>Short</v>
      </c>
      <c r="F1334" s="4">
        <f t="shared" si="121"/>
        <v>1.3833333333333333</v>
      </c>
      <c r="G1334" s="8" t="s">
        <v>172</v>
      </c>
      <c r="H1334" t="s">
        <v>10899</v>
      </c>
      <c r="I1334" t="s">
        <v>10899</v>
      </c>
      <c r="J1334">
        <v>5.0999999999999996</v>
      </c>
      <c r="K1334" t="str">
        <f t="shared" si="122"/>
        <v>Poor</v>
      </c>
      <c r="L1334" s="10">
        <v>127234</v>
      </c>
      <c r="M1334" s="10">
        <v>45000000</v>
      </c>
      <c r="N1334" s="10">
        <v>178262620</v>
      </c>
      <c r="O1334" s="6">
        <f t="shared" si="123"/>
        <v>133262620</v>
      </c>
      <c r="P1334" s="10" t="str" cm="1">
        <f t="array" ref="P1334">_xlfn.IFS(O1334&lt;=0,"Flop",O1334&lt;10000000,"Hit",O1334&lt;=100000000,"Superhit",O1334&gt;100000000,"Blockbuster")</f>
        <v>Blockbuster</v>
      </c>
      <c r="Q1334" t="s">
        <v>4477</v>
      </c>
      <c r="R1334">
        <v>12</v>
      </c>
      <c r="S1334" t="str">
        <f t="shared" si="124"/>
        <v xml:space="preserve">April </v>
      </c>
      <c r="T1334" s="12" t="str">
        <f t="shared" si="125"/>
        <v xml:space="preserve"> 2006</v>
      </c>
      <c r="U1334" s="8" t="str" cm="1">
        <f t="array" ref="U1334">_xlfn.IFS(Q1334&lt;1970,"Old is Gold",Q1334&lt;=1980,"80's Movies",Q1334&lt;=2000,"90's Movies",Q1334&lt;=2020,"Mid Rang",Q1334&gt;2020,"Latest")</f>
        <v>Latest</v>
      </c>
      <c r="V1334" t="s">
        <v>1066</v>
      </c>
    </row>
    <row r="1335" spans="1:22" x14ac:dyDescent="0.3">
      <c r="A1335" t="s">
        <v>4478</v>
      </c>
      <c r="B1335" t="s">
        <v>4479</v>
      </c>
      <c r="C1335" t="s">
        <v>4479</v>
      </c>
      <c r="D1335" s="6">
        <v>94</v>
      </c>
      <c r="E1335" s="6" t="str">
        <f t="shared" si="120"/>
        <v>Medium</v>
      </c>
      <c r="F1335" s="4">
        <f t="shared" si="121"/>
        <v>1.5666666666666667</v>
      </c>
      <c r="G1335" s="8" t="s">
        <v>172</v>
      </c>
      <c r="H1335" t="s">
        <v>10892</v>
      </c>
      <c r="I1335" t="s">
        <v>10885</v>
      </c>
      <c r="J1335">
        <v>2.2999999999999998</v>
      </c>
      <c r="K1335" t="str">
        <f t="shared" si="122"/>
        <v>Poor</v>
      </c>
      <c r="L1335" s="10">
        <v>58583</v>
      </c>
      <c r="M1335" s="10">
        <v>84000000</v>
      </c>
      <c r="N1335" s="10">
        <v>59981548</v>
      </c>
      <c r="O1335" s="6">
        <f t="shared" si="123"/>
        <v>-24018452</v>
      </c>
      <c r="P1335" s="10" t="str" cm="1">
        <f t="array" ref="P1335">_xlfn.IFS(O1335&lt;=0,"Flop",O1335&lt;10000000,"Hit",O1335&lt;=100000000,"Superhit",O1335&gt;100000000,"Blockbuster")</f>
        <v>Flop</v>
      </c>
      <c r="Q1335" t="s">
        <v>4480</v>
      </c>
      <c r="R1335">
        <v>11</v>
      </c>
      <c r="S1335" t="str">
        <f t="shared" si="124"/>
        <v xml:space="preserve">February </v>
      </c>
      <c r="T1335" s="12" t="str">
        <f t="shared" si="125"/>
        <v xml:space="preserve"> 2005</v>
      </c>
      <c r="U1335" s="8" t="str" cm="1">
        <f t="array" ref="U1335">_xlfn.IFS(Q1335&lt;1970,"Old is Gold",Q1335&lt;=1980,"80's Movies",Q1335&lt;=2000,"90's Movies",Q1335&lt;=2020,"Mid Rang",Q1335&gt;2020,"Latest")</f>
        <v>Latest</v>
      </c>
      <c r="V1335" t="s">
        <v>3447</v>
      </c>
    </row>
    <row r="1336" spans="1:22" x14ac:dyDescent="0.3">
      <c r="A1336" t="s">
        <v>4481</v>
      </c>
      <c r="B1336" t="s">
        <v>4482</v>
      </c>
      <c r="C1336" t="s">
        <v>4482</v>
      </c>
      <c r="D1336" s="6">
        <v>128</v>
      </c>
      <c r="E1336" s="6" t="str">
        <f t="shared" si="120"/>
        <v>Long</v>
      </c>
      <c r="F1336" s="4">
        <f t="shared" si="121"/>
        <v>2.1333333333333333</v>
      </c>
      <c r="G1336" s="8" t="s">
        <v>172</v>
      </c>
      <c r="H1336" t="s">
        <v>190</v>
      </c>
      <c r="I1336" t="s">
        <v>10886</v>
      </c>
      <c r="J1336">
        <v>7.4</v>
      </c>
      <c r="K1336" t="str">
        <f t="shared" si="122"/>
        <v>Good</v>
      </c>
      <c r="L1336" s="10">
        <v>484078</v>
      </c>
      <c r="M1336" s="10">
        <v>60000000</v>
      </c>
      <c r="N1336" s="10">
        <v>219100084</v>
      </c>
      <c r="O1336" s="6">
        <f t="shared" si="123"/>
        <v>159100084</v>
      </c>
      <c r="P1336" s="10" t="str" cm="1">
        <f t="array" ref="P1336">_xlfn.IFS(O1336&lt;=0,"Flop",O1336&lt;10000000,"Hit",O1336&lt;=100000000,"Superhit",O1336&gt;100000000,"Blockbuster")</f>
        <v>Blockbuster</v>
      </c>
      <c r="Q1336" t="s">
        <v>4441</v>
      </c>
      <c r="R1336">
        <v>9</v>
      </c>
      <c r="S1336" t="str">
        <f t="shared" si="124"/>
        <v xml:space="preserve">June </v>
      </c>
      <c r="T1336" s="12" t="str">
        <f t="shared" si="125"/>
        <v xml:space="preserve"> 2004</v>
      </c>
      <c r="U1336" s="8" t="str" cm="1">
        <f t="array" ref="U1336">_xlfn.IFS(Q1336&lt;1970,"Old is Gold",Q1336&lt;=1980,"80's Movies",Q1336&lt;=2000,"90's Movies",Q1336&lt;=2020,"Mid Rang",Q1336&gt;2020,"Latest")</f>
        <v>Latest</v>
      </c>
      <c r="V1336" t="s">
        <v>183</v>
      </c>
    </row>
    <row r="1337" spans="1:22" x14ac:dyDescent="0.3">
      <c r="A1337" t="s">
        <v>4483</v>
      </c>
      <c r="B1337" t="s">
        <v>4484</v>
      </c>
      <c r="C1337" t="s">
        <v>4484</v>
      </c>
      <c r="D1337" s="6">
        <v>118</v>
      </c>
      <c r="E1337" s="6" t="str">
        <f t="shared" si="120"/>
        <v>Medium</v>
      </c>
      <c r="F1337" s="4">
        <f t="shared" si="121"/>
        <v>1.9666666666666666</v>
      </c>
      <c r="G1337" s="8" t="s">
        <v>10889</v>
      </c>
      <c r="H1337" t="s">
        <v>190</v>
      </c>
      <c r="I1337" t="s">
        <v>10886</v>
      </c>
      <c r="J1337">
        <v>7.1</v>
      </c>
      <c r="K1337" t="str">
        <f t="shared" si="122"/>
        <v>Good</v>
      </c>
      <c r="L1337" s="10">
        <v>50579</v>
      </c>
      <c r="M1337" s="10">
        <v>11000000</v>
      </c>
      <c r="N1337" s="10">
        <v>17050017</v>
      </c>
      <c r="O1337" s="6">
        <f t="shared" si="123"/>
        <v>6050017</v>
      </c>
      <c r="P1337" s="10" t="str" cm="1">
        <f t="array" ref="P1337">_xlfn.IFS(O1337&lt;=0,"Flop",O1337&lt;10000000,"Hit",O1337&lt;=100000000,"Superhit",O1337&gt;100000000,"Blockbuster")</f>
        <v>Hit</v>
      </c>
      <c r="Q1337" t="s">
        <v>4019</v>
      </c>
      <c r="R1337">
        <v>4</v>
      </c>
      <c r="S1337" t="str">
        <f t="shared" si="124"/>
        <v xml:space="preserve">September </v>
      </c>
      <c r="T1337" s="12" t="str">
        <f t="shared" si="125"/>
        <v xml:space="preserve"> 2004</v>
      </c>
      <c r="U1337" s="8" t="str" cm="1">
        <f t="array" ref="U1337">_xlfn.IFS(Q1337&lt;1970,"Old is Gold",Q1337&lt;=1980,"80's Movies",Q1337&lt;=2000,"90's Movies",Q1337&lt;=2020,"Mid Rang",Q1337&gt;2020,"Latest")</f>
        <v>Latest</v>
      </c>
      <c r="V1337" t="s">
        <v>4485</v>
      </c>
    </row>
    <row r="1338" spans="1:22" x14ac:dyDescent="0.3">
      <c r="A1338" t="s">
        <v>4486</v>
      </c>
      <c r="B1338" t="s">
        <v>4487</v>
      </c>
      <c r="C1338" t="s">
        <v>4487</v>
      </c>
      <c r="D1338" s="6">
        <v>119</v>
      </c>
      <c r="E1338" s="6" t="str">
        <f t="shared" si="120"/>
        <v>Medium</v>
      </c>
      <c r="F1338" s="4">
        <f t="shared" si="121"/>
        <v>1.9833333333333334</v>
      </c>
      <c r="G1338" s="8" t="s">
        <v>7406</v>
      </c>
      <c r="H1338" t="s">
        <v>10887</v>
      </c>
      <c r="I1338" t="s">
        <v>172</v>
      </c>
      <c r="J1338">
        <v>7.2</v>
      </c>
      <c r="K1338" t="str">
        <f t="shared" si="122"/>
        <v>Good</v>
      </c>
      <c r="L1338" s="10">
        <v>207703</v>
      </c>
      <c r="M1338" s="10">
        <v>50000000</v>
      </c>
      <c r="N1338" s="10">
        <v>34809623</v>
      </c>
      <c r="O1338" s="6">
        <f t="shared" si="123"/>
        <v>-15190377</v>
      </c>
      <c r="P1338" s="10" t="str" cm="1">
        <f t="array" ref="P1338">_xlfn.IFS(O1338&lt;=0,"Flop",O1338&lt;10000000,"Hit",O1338&lt;=100000000,"Superhit",O1338&gt;100000000,"Blockbuster")</f>
        <v>Flop</v>
      </c>
      <c r="Q1338" t="s">
        <v>4488</v>
      </c>
      <c r="R1338">
        <v>20</v>
      </c>
      <c r="S1338" t="str">
        <f t="shared" si="124"/>
        <v xml:space="preserve">November </v>
      </c>
      <c r="T1338" s="12" t="str">
        <f t="shared" si="125"/>
        <v xml:space="preserve"> 2004</v>
      </c>
      <c r="U1338" s="8" t="str" cm="1">
        <f t="array" ref="U1338">_xlfn.IFS(Q1338&lt;1970,"Old is Gold",Q1338&lt;=1980,"80's Movies",Q1338&lt;=2000,"90's Movies",Q1338&lt;=2020,"Mid Rang",Q1338&gt;2020,"Latest")</f>
        <v>Latest</v>
      </c>
      <c r="V1338" t="s">
        <v>2066</v>
      </c>
    </row>
    <row r="1339" spans="1:22" x14ac:dyDescent="0.3">
      <c r="A1339" t="s">
        <v>4489</v>
      </c>
      <c r="B1339" t="s">
        <v>4490</v>
      </c>
      <c r="C1339" t="s">
        <v>4490</v>
      </c>
      <c r="D1339" s="6">
        <v>115</v>
      </c>
      <c r="E1339" s="6" t="str">
        <f t="shared" si="120"/>
        <v>Medium</v>
      </c>
      <c r="F1339" s="4">
        <f t="shared" si="121"/>
        <v>1.9166666666666667</v>
      </c>
      <c r="G1339" s="8" t="s">
        <v>190</v>
      </c>
      <c r="H1339" t="s">
        <v>10895</v>
      </c>
      <c r="I1339" t="s">
        <v>5170</v>
      </c>
      <c r="J1339">
        <v>5.6</v>
      </c>
      <c r="K1339" t="str">
        <f t="shared" si="122"/>
        <v>Poor</v>
      </c>
      <c r="L1339" s="10">
        <v>94272</v>
      </c>
      <c r="M1339" s="10">
        <v>30000000</v>
      </c>
      <c r="N1339" s="10">
        <v>33334176</v>
      </c>
      <c r="O1339" s="6">
        <f t="shared" si="123"/>
        <v>3334176</v>
      </c>
      <c r="P1339" s="10" t="str" cm="1">
        <f t="array" ref="P1339">_xlfn.IFS(O1339&lt;=0,"Flop",O1339&lt;10000000,"Hit",O1339&lt;=100000000,"Superhit",O1339&gt;100000000,"Blockbuster")</f>
        <v>Hit</v>
      </c>
      <c r="Q1339" t="s">
        <v>4491</v>
      </c>
      <c r="R1339">
        <v>17</v>
      </c>
      <c r="S1339" t="str">
        <f t="shared" si="124"/>
        <v xml:space="preserve">September </v>
      </c>
      <c r="T1339" s="12" t="str">
        <f t="shared" si="125"/>
        <v xml:space="preserve"> 2009</v>
      </c>
      <c r="U1339" s="8" t="str" cm="1">
        <f t="array" ref="U1339">_xlfn.IFS(Q1339&lt;1970,"Old is Gold",Q1339&lt;=1980,"80's Movies",Q1339&lt;=2000,"90's Movies",Q1339&lt;=2020,"Mid Rang",Q1339&gt;2020,"Latest")</f>
        <v>Latest</v>
      </c>
      <c r="V1339" t="s">
        <v>3527</v>
      </c>
    </row>
    <row r="1340" spans="1:22" x14ac:dyDescent="0.3">
      <c r="A1340" t="s">
        <v>4492</v>
      </c>
      <c r="B1340" t="s">
        <v>274</v>
      </c>
      <c r="C1340" t="s">
        <v>274</v>
      </c>
      <c r="D1340" s="6">
        <v>101</v>
      </c>
      <c r="E1340" s="6" t="str">
        <f t="shared" si="120"/>
        <v>Medium</v>
      </c>
      <c r="F1340" s="4">
        <f t="shared" si="121"/>
        <v>1.6833333333333333</v>
      </c>
      <c r="G1340" s="8" t="s">
        <v>7406</v>
      </c>
      <c r="H1340" t="s">
        <v>105</v>
      </c>
      <c r="I1340" t="s">
        <v>10899</v>
      </c>
      <c r="J1340">
        <v>7.3</v>
      </c>
      <c r="K1340" t="str">
        <f t="shared" si="122"/>
        <v>Good</v>
      </c>
      <c r="L1340" s="10">
        <v>267147</v>
      </c>
      <c r="M1340" s="10">
        <v>26000000</v>
      </c>
      <c r="N1340" s="10">
        <v>102278712</v>
      </c>
      <c r="O1340" s="6">
        <f t="shared" si="123"/>
        <v>76278712</v>
      </c>
      <c r="P1340" s="10" t="str" cm="1">
        <f t="array" ref="P1340">_xlfn.IFS(O1340&lt;=0,"Flop",O1340&lt;10000000,"Hit",O1340&lt;=100000000,"Superhit",O1340&gt;100000000,"Blockbuster")</f>
        <v>Superhit</v>
      </c>
      <c r="Q1340">
        <v>2004</v>
      </c>
      <c r="S1340" t="e">
        <f t="shared" si="124"/>
        <v>#VALUE!</v>
      </c>
      <c r="T1340" s="12" t="str">
        <f t="shared" si="125"/>
        <v>2004</v>
      </c>
      <c r="U1340" s="8" t="str" cm="1">
        <f t="array" ref="U1340">_xlfn.IFS(Q1340&lt;1970,"Old is Gold",Q1340&lt;=1980,"80's Movies",Q1340&lt;=2000,"90's Movies",Q1340&lt;=2020,"Mid Rang",Q1340&gt;2020,"Latest")</f>
        <v>Mid Rang</v>
      </c>
      <c r="V1340" t="s">
        <v>4493</v>
      </c>
    </row>
    <row r="1341" spans="1:22" x14ac:dyDescent="0.3">
      <c r="A1341" t="s">
        <v>4494</v>
      </c>
      <c r="B1341" t="s">
        <v>4495</v>
      </c>
      <c r="C1341" t="s">
        <v>4495</v>
      </c>
      <c r="D1341" s="6">
        <v>81</v>
      </c>
      <c r="E1341" s="6" t="str">
        <f t="shared" si="120"/>
        <v>Short</v>
      </c>
      <c r="F1341" s="4">
        <f t="shared" si="121"/>
        <v>1.35</v>
      </c>
      <c r="G1341" s="8" t="s">
        <v>10891</v>
      </c>
      <c r="H1341" t="s">
        <v>190</v>
      </c>
      <c r="I1341" t="s">
        <v>5170</v>
      </c>
      <c r="J1341">
        <v>7.1</v>
      </c>
      <c r="K1341" t="str">
        <f t="shared" si="122"/>
        <v>Good</v>
      </c>
      <c r="L1341" s="10">
        <v>95774</v>
      </c>
      <c r="M1341" s="10">
        <v>3000000</v>
      </c>
      <c r="N1341" s="10">
        <v>10012022</v>
      </c>
      <c r="O1341" s="6">
        <f t="shared" si="123"/>
        <v>7012022</v>
      </c>
      <c r="P1341" s="10" t="str" cm="1">
        <f t="array" ref="P1341">_xlfn.IFS(O1341&lt;=0,"Flop",O1341&lt;10000000,"Hit",O1341&lt;=100000000,"Superhit",O1341&gt;100000000,"Blockbuster")</f>
        <v>Hit</v>
      </c>
      <c r="Q1341" t="s">
        <v>3694</v>
      </c>
      <c r="R1341">
        <v>18</v>
      </c>
      <c r="S1341" t="str">
        <f t="shared" si="124"/>
        <v xml:space="preserve">May </v>
      </c>
      <c r="T1341" s="12" t="str">
        <f t="shared" si="125"/>
        <v xml:space="preserve"> 2003</v>
      </c>
      <c r="U1341" s="8" t="str" cm="1">
        <f t="array" ref="U1341">_xlfn.IFS(Q1341&lt;1970,"Old is Gold",Q1341&lt;=1980,"80's Movies",Q1341&lt;=2000,"90's Movies",Q1341&lt;=2020,"Mid Rang",Q1341&gt;2020,"Latest")</f>
        <v>Latest</v>
      </c>
      <c r="V1341" t="s">
        <v>1400</v>
      </c>
    </row>
    <row r="1342" spans="1:22" x14ac:dyDescent="0.3">
      <c r="A1342" t="s">
        <v>4496</v>
      </c>
      <c r="B1342" t="s">
        <v>4497</v>
      </c>
      <c r="C1342" t="s">
        <v>4497</v>
      </c>
      <c r="D1342" s="6">
        <v>143</v>
      </c>
      <c r="E1342" s="6" t="str">
        <f t="shared" si="120"/>
        <v>Long</v>
      </c>
      <c r="F1342" s="4">
        <f t="shared" si="121"/>
        <v>2.3833333333333333</v>
      </c>
      <c r="G1342" s="8" t="s">
        <v>10887</v>
      </c>
      <c r="H1342" t="s">
        <v>10892</v>
      </c>
      <c r="I1342" t="s">
        <v>10885</v>
      </c>
      <c r="J1342">
        <v>6.9</v>
      </c>
      <c r="K1342" t="str">
        <f t="shared" si="122"/>
        <v>Average</v>
      </c>
      <c r="L1342" s="10">
        <v>417718</v>
      </c>
      <c r="M1342" s="10">
        <v>180000000</v>
      </c>
      <c r="N1342" s="10">
        <v>745013115</v>
      </c>
      <c r="O1342" s="6">
        <f t="shared" si="123"/>
        <v>565013115</v>
      </c>
      <c r="P1342" s="10" t="str" cm="1">
        <f t="array" ref="P1342">_xlfn.IFS(O1342&lt;=0,"Flop",O1342&lt;10000000,"Hit",O1342&lt;=100000000,"Superhit",O1342&gt;100000000,"Blockbuster")</f>
        <v>Blockbuster</v>
      </c>
      <c r="Q1342" t="s">
        <v>4498</v>
      </c>
      <c r="R1342">
        <v>7</v>
      </c>
      <c r="S1342" t="str">
        <f t="shared" si="124"/>
        <v xml:space="preserve">December </v>
      </c>
      <c r="T1342" s="12" t="str">
        <f t="shared" si="125"/>
        <v xml:space="preserve"> 2005</v>
      </c>
      <c r="U1342" s="8" t="str" cm="1">
        <f t="array" ref="U1342">_xlfn.IFS(Q1342&lt;1970,"Old is Gold",Q1342&lt;=1980,"80's Movies",Q1342&lt;=2000,"90's Movies",Q1342&lt;=2020,"Mid Rang",Q1342&gt;2020,"Latest")</f>
        <v>Latest</v>
      </c>
      <c r="V1342" t="s">
        <v>4499</v>
      </c>
    </row>
    <row r="1343" spans="1:22" x14ac:dyDescent="0.3">
      <c r="A1343" t="s">
        <v>4500</v>
      </c>
      <c r="B1343" t="s">
        <v>4501</v>
      </c>
      <c r="C1343" t="s">
        <v>4501</v>
      </c>
      <c r="D1343" s="6">
        <v>96</v>
      </c>
      <c r="E1343" s="6" t="str">
        <f t="shared" si="120"/>
        <v>Medium</v>
      </c>
      <c r="F1343" s="4">
        <f t="shared" si="121"/>
        <v>1.6</v>
      </c>
      <c r="G1343" s="8" t="s">
        <v>190</v>
      </c>
      <c r="H1343" t="s">
        <v>10895</v>
      </c>
      <c r="I1343" t="s">
        <v>5170</v>
      </c>
      <c r="J1343">
        <v>6.5</v>
      </c>
      <c r="K1343" t="str">
        <f t="shared" si="122"/>
        <v>Average</v>
      </c>
      <c r="L1343" s="10">
        <v>206299</v>
      </c>
      <c r="M1343" s="10">
        <v>40000000</v>
      </c>
      <c r="N1343" s="10">
        <v>92913171</v>
      </c>
      <c r="O1343" s="6">
        <f t="shared" si="123"/>
        <v>52913171</v>
      </c>
      <c r="P1343" s="10" t="str" cm="1">
        <f t="array" ref="P1343">_xlfn.IFS(O1343&lt;=0,"Flop",O1343&lt;10000000,"Hit",O1343&lt;=100000000,"Superhit",O1343&gt;100000000,"Blockbuster")</f>
        <v>Superhit</v>
      </c>
      <c r="Q1343" t="s">
        <v>4502</v>
      </c>
      <c r="R1343">
        <v>7</v>
      </c>
      <c r="S1343" t="str">
        <f t="shared" si="124"/>
        <v xml:space="preserve">March </v>
      </c>
      <c r="T1343" s="12" t="str">
        <f t="shared" si="125"/>
        <v xml:space="preserve"> 2004</v>
      </c>
      <c r="U1343" s="8" t="str" cm="1">
        <f t="array" ref="U1343">_xlfn.IFS(Q1343&lt;1970,"Old is Gold",Q1343&lt;=1980,"80's Movies",Q1343&lt;=2000,"90's Movies",Q1343&lt;=2020,"Mid Rang",Q1343&gt;2020,"Latest")</f>
        <v>Latest</v>
      </c>
      <c r="V1343" t="s">
        <v>3042</v>
      </c>
    </row>
    <row r="1344" spans="1:22" x14ac:dyDescent="0.3">
      <c r="A1344" t="s">
        <v>4503</v>
      </c>
      <c r="B1344" t="s">
        <v>4504</v>
      </c>
      <c r="C1344" t="s">
        <v>4504</v>
      </c>
      <c r="D1344" s="6">
        <v>103</v>
      </c>
      <c r="E1344" s="6" t="str">
        <f t="shared" si="120"/>
        <v>Medium</v>
      </c>
      <c r="F1344" s="4">
        <f t="shared" si="121"/>
        <v>1.7166666666666666</v>
      </c>
      <c r="G1344" s="8" t="s">
        <v>10891</v>
      </c>
      <c r="H1344" t="s">
        <v>10895</v>
      </c>
      <c r="I1344" t="s">
        <v>5170</v>
      </c>
      <c r="J1344">
        <v>6.2</v>
      </c>
      <c r="K1344" t="str">
        <f t="shared" si="122"/>
        <v>Average</v>
      </c>
      <c r="L1344" s="10">
        <v>94093</v>
      </c>
      <c r="M1344" s="10">
        <v>45000000</v>
      </c>
      <c r="N1344" s="10">
        <v>65470529</v>
      </c>
      <c r="O1344" s="6">
        <f t="shared" si="123"/>
        <v>20470529</v>
      </c>
      <c r="P1344" s="10" t="str" cm="1">
        <f t="array" ref="P1344">_xlfn.IFS(O1344&lt;=0,"Flop",O1344&lt;10000000,"Hit",O1344&lt;=100000000,"Superhit",O1344&gt;100000000,"Blockbuster")</f>
        <v>Superhit</v>
      </c>
      <c r="Q1344" t="s">
        <v>4505</v>
      </c>
      <c r="R1344">
        <v>16</v>
      </c>
      <c r="S1344" t="str">
        <f t="shared" si="124"/>
        <v xml:space="preserve">March </v>
      </c>
      <c r="T1344" s="12" t="str">
        <f t="shared" si="125"/>
        <v xml:space="preserve"> 2004</v>
      </c>
      <c r="U1344" s="8" t="str" cm="1">
        <f t="array" ref="U1344">_xlfn.IFS(Q1344&lt;1970,"Old is Gold",Q1344&lt;=1980,"80's Movies",Q1344&lt;=2000,"90's Movies",Q1344&lt;=2020,"Mid Rang",Q1344&gt;2020,"Latest")</f>
        <v>Latest</v>
      </c>
      <c r="V1344" t="s">
        <v>4506</v>
      </c>
    </row>
    <row r="1345" spans="1:22" x14ac:dyDescent="0.3">
      <c r="A1345" t="s">
        <v>4507</v>
      </c>
      <c r="B1345" t="s">
        <v>4508</v>
      </c>
      <c r="C1345" t="s">
        <v>4509</v>
      </c>
      <c r="D1345" s="6">
        <v>120</v>
      </c>
      <c r="E1345" s="6" t="str">
        <f t="shared" si="120"/>
        <v>Medium</v>
      </c>
      <c r="F1345" s="4">
        <f t="shared" si="121"/>
        <v>2</v>
      </c>
      <c r="G1345" s="8" t="s">
        <v>7406</v>
      </c>
      <c r="H1345" t="s">
        <v>190</v>
      </c>
      <c r="I1345" t="s">
        <v>10895</v>
      </c>
      <c r="J1345">
        <v>8.4</v>
      </c>
      <c r="K1345" t="str">
        <f t="shared" si="122"/>
        <v>Excellent</v>
      </c>
      <c r="L1345" s="10">
        <v>615988</v>
      </c>
      <c r="M1345" s="10">
        <v>3000000</v>
      </c>
      <c r="N1345" s="10">
        <v>17346865</v>
      </c>
      <c r="O1345" s="6">
        <f t="shared" si="123"/>
        <v>14346865</v>
      </c>
      <c r="P1345" s="10" t="str" cm="1">
        <f t="array" ref="P1345">_xlfn.IFS(O1345&lt;=0,"Flop",O1345&lt;10000000,"Hit",O1345&lt;=100000000,"Superhit",O1345&gt;100000000,"Blockbuster")</f>
        <v>Superhit</v>
      </c>
      <c r="Q1345" t="s">
        <v>4510</v>
      </c>
      <c r="R1345">
        <v>21</v>
      </c>
      <c r="S1345" t="str">
        <f t="shared" si="124"/>
        <v xml:space="preserve">November </v>
      </c>
      <c r="T1345" s="12" t="str">
        <f t="shared" si="125"/>
        <v xml:space="preserve"> 2003</v>
      </c>
      <c r="U1345" s="8" t="str" cm="1">
        <f t="array" ref="U1345">_xlfn.IFS(Q1345&lt;1970,"Old is Gold",Q1345&lt;=1980,"80's Movies",Q1345&lt;=2000,"90's Movies",Q1345&lt;=2020,"Mid Rang",Q1345&gt;2020,"Latest")</f>
        <v>Latest</v>
      </c>
      <c r="V1345" t="s">
        <v>4033</v>
      </c>
    </row>
    <row r="1346" spans="1:22" x14ac:dyDescent="0.3">
      <c r="A1346" t="s">
        <v>4511</v>
      </c>
      <c r="B1346" t="s">
        <v>4512</v>
      </c>
      <c r="C1346" t="s">
        <v>4512</v>
      </c>
      <c r="D1346" s="6">
        <v>92</v>
      </c>
      <c r="E1346" s="6" t="str">
        <f t="shared" ref="E1346:E1409" si="126">IF(D1346&lt;90,"Short",IF(D1346&lt;=120,"Medium","Long"))</f>
        <v>Medium</v>
      </c>
      <c r="F1346" s="4">
        <f t="shared" ref="F1346:F1409" si="127">D1346/60</f>
        <v>1.5333333333333334</v>
      </c>
      <c r="G1346" s="8" t="s">
        <v>172</v>
      </c>
      <c r="H1346" t="s">
        <v>10897</v>
      </c>
      <c r="I1346" t="s">
        <v>10899</v>
      </c>
      <c r="J1346">
        <v>6.7</v>
      </c>
      <c r="K1346" t="str">
        <f t="shared" ref="K1346:K1409" si="128">IF(J1346&gt;=8,"Excellent",IF(J1346&gt;=7,"Good",IF(J1346&gt;=6,"Average","Poor")))</f>
        <v>Average</v>
      </c>
      <c r="L1346" s="10">
        <v>262298</v>
      </c>
      <c r="M1346" s="10">
        <v>20000000</v>
      </c>
      <c r="N1346" s="10">
        <v>168423227</v>
      </c>
      <c r="O1346" s="6">
        <f t="shared" ref="O1346:O1409" si="129">N1346-M1346</f>
        <v>148423227</v>
      </c>
      <c r="P1346" s="10" t="str" cm="1">
        <f t="array" ref="P1346">_xlfn.IFS(O1346&lt;=0,"Flop",O1346&lt;10000000,"Hit",O1346&lt;=100000000,"Superhit",O1346&gt;100000000,"Blockbuster")</f>
        <v>Blockbuster</v>
      </c>
      <c r="Q1346" t="s">
        <v>4513</v>
      </c>
      <c r="R1346">
        <v>18</v>
      </c>
      <c r="S1346" t="str">
        <f t="shared" ref="S1346:S1409" si="130">LEFT(Q1346,SEARCH(" ",Q1346))</f>
        <v xml:space="preserve">June </v>
      </c>
      <c r="T1346" s="12" t="str">
        <f t="shared" ref="T1346:T1409" si="131">RIGHT(Q1346,5)</f>
        <v xml:space="preserve"> 2004</v>
      </c>
      <c r="U1346" s="8" t="str" cm="1">
        <f t="array" ref="U1346">_xlfn.IFS(Q1346&lt;1970,"Old is Gold",Q1346&lt;=1980,"80's Movies",Q1346&lt;=2000,"90's Movies",Q1346&lt;=2020,"Mid Rang",Q1346&gt;2020,"Latest")</f>
        <v>Latest</v>
      </c>
      <c r="V1346" t="s">
        <v>4514</v>
      </c>
    </row>
    <row r="1347" spans="1:22" x14ac:dyDescent="0.3">
      <c r="A1347" t="s">
        <v>4515</v>
      </c>
      <c r="B1347" t="s">
        <v>4516</v>
      </c>
      <c r="C1347" t="s">
        <v>4516</v>
      </c>
      <c r="D1347" s="6">
        <v>95</v>
      </c>
      <c r="E1347" s="6" t="str">
        <f t="shared" si="126"/>
        <v>Medium</v>
      </c>
      <c r="F1347" s="4">
        <f t="shared" si="127"/>
        <v>1.5833333333333333</v>
      </c>
      <c r="G1347" s="8" t="s">
        <v>10887</v>
      </c>
      <c r="H1347" t="s">
        <v>172</v>
      </c>
      <c r="I1347" t="s">
        <v>10895</v>
      </c>
      <c r="J1347">
        <v>5.8</v>
      </c>
      <c r="K1347" t="str">
        <f t="shared" si="128"/>
        <v>Poor</v>
      </c>
      <c r="L1347" s="10">
        <v>50250</v>
      </c>
      <c r="M1347" s="10">
        <v>19000000</v>
      </c>
      <c r="N1347" s="10">
        <v>73029190</v>
      </c>
      <c r="O1347" s="6">
        <f t="shared" si="129"/>
        <v>54029190</v>
      </c>
      <c r="P1347" s="10" t="str" cm="1">
        <f t="array" ref="P1347">_xlfn.IFS(O1347&lt;=0,"Flop",O1347&lt;10000000,"Hit",O1347&lt;=100000000,"Superhit",O1347&gt;100000000,"Blockbuster")</f>
        <v>Superhit</v>
      </c>
      <c r="Q1347" t="s">
        <v>4517</v>
      </c>
      <c r="R1347">
        <v>20</v>
      </c>
      <c r="S1347" t="str">
        <f t="shared" si="130"/>
        <v xml:space="preserve">August </v>
      </c>
      <c r="T1347" s="12" t="str">
        <f t="shared" si="131"/>
        <v xml:space="preserve"> 2004</v>
      </c>
      <c r="U1347" s="8" t="str" cm="1">
        <f t="array" ref="U1347">_xlfn.IFS(Q1347&lt;1970,"Old is Gold",Q1347&lt;=1980,"80's Movies",Q1347&lt;=2000,"90's Movies",Q1347&lt;=2020,"Mid Rang",Q1347&gt;2020,"Latest")</f>
        <v>Latest</v>
      </c>
      <c r="V1347" t="s">
        <v>3199</v>
      </c>
    </row>
    <row r="1348" spans="1:22" x14ac:dyDescent="0.3">
      <c r="A1348" t="s">
        <v>4518</v>
      </c>
      <c r="B1348" t="s">
        <v>4519</v>
      </c>
      <c r="C1348" t="s">
        <v>4519</v>
      </c>
      <c r="D1348" s="6">
        <v>90</v>
      </c>
      <c r="E1348" s="6" t="str">
        <f t="shared" si="126"/>
        <v>Medium</v>
      </c>
      <c r="F1348" s="4">
        <f t="shared" si="127"/>
        <v>1.5</v>
      </c>
      <c r="G1348" s="8" t="s">
        <v>7406</v>
      </c>
      <c r="H1348" t="s">
        <v>10887</v>
      </c>
      <c r="I1348" t="s">
        <v>10890</v>
      </c>
      <c r="J1348">
        <v>5.5</v>
      </c>
      <c r="K1348" t="str">
        <f t="shared" si="128"/>
        <v>Poor</v>
      </c>
      <c r="L1348" s="10">
        <v>97833</v>
      </c>
      <c r="M1348" s="10">
        <v>70000000</v>
      </c>
      <c r="N1348" s="10">
        <v>72109200</v>
      </c>
      <c r="O1348" s="6">
        <f t="shared" si="129"/>
        <v>2109200</v>
      </c>
      <c r="P1348" s="10" t="str" cm="1">
        <f t="array" ref="P1348">_xlfn.IFS(O1348&lt;=0,"Flop",O1348&lt;10000000,"Hit",O1348&lt;=100000000,"Superhit",O1348&gt;100000000,"Blockbuster")</f>
        <v>Hit</v>
      </c>
      <c r="Q1348" t="s">
        <v>4520</v>
      </c>
      <c r="R1348">
        <v>20</v>
      </c>
      <c r="S1348" t="str">
        <f t="shared" si="130"/>
        <v xml:space="preserve">August </v>
      </c>
      <c r="T1348" s="12" t="str">
        <f t="shared" si="131"/>
        <v xml:space="preserve"> 2008</v>
      </c>
      <c r="U1348" s="8" t="str" cm="1">
        <f t="array" ref="U1348">_xlfn.IFS(Q1348&lt;1970,"Old is Gold",Q1348&lt;=1980,"80's Movies",Q1348&lt;=2000,"90's Movies",Q1348&lt;=2020,"Mid Rang",Q1348&gt;2020,"Latest")</f>
        <v>Latest</v>
      </c>
      <c r="V1348" t="s">
        <v>3401</v>
      </c>
    </row>
    <row r="1349" spans="1:22" x14ac:dyDescent="0.3">
      <c r="A1349" t="s">
        <v>4521</v>
      </c>
      <c r="B1349" t="s">
        <v>4522</v>
      </c>
      <c r="C1349" t="s">
        <v>4522</v>
      </c>
      <c r="D1349" s="6">
        <v>128</v>
      </c>
      <c r="E1349" s="6" t="str">
        <f t="shared" si="126"/>
        <v>Long</v>
      </c>
      <c r="F1349" s="4">
        <f t="shared" si="127"/>
        <v>2.1333333333333333</v>
      </c>
      <c r="G1349" s="8" t="s">
        <v>190</v>
      </c>
      <c r="H1349" t="s">
        <v>5170</v>
      </c>
      <c r="I1349" t="s">
        <v>10899</v>
      </c>
      <c r="J1349">
        <v>6.9</v>
      </c>
      <c r="K1349" t="str">
        <f t="shared" si="128"/>
        <v>Average</v>
      </c>
      <c r="L1349" s="10">
        <v>133347</v>
      </c>
      <c r="M1349" s="10">
        <v>50000000</v>
      </c>
      <c r="N1349" s="10">
        <v>93974620</v>
      </c>
      <c r="O1349" s="6">
        <f t="shared" si="129"/>
        <v>43974620</v>
      </c>
      <c r="P1349" s="10" t="str" cm="1">
        <f t="array" ref="P1349">_xlfn.IFS(O1349&lt;=0,"Flop",O1349&lt;10000000,"Hit",O1349&lt;=100000000,"Superhit",O1349&gt;100000000,"Blockbuster")</f>
        <v>Superhit</v>
      </c>
      <c r="Q1349" t="s">
        <v>3913</v>
      </c>
      <c r="R1349">
        <v>23</v>
      </c>
      <c r="S1349" t="str">
        <f t="shared" si="130"/>
        <v xml:space="preserve">November </v>
      </c>
      <c r="T1349" s="12" t="str">
        <f t="shared" si="131"/>
        <v xml:space="preserve"> 2005</v>
      </c>
      <c r="U1349" s="8" t="str" cm="1">
        <f t="array" ref="U1349">_xlfn.IFS(Q1349&lt;1970,"Old is Gold",Q1349&lt;=1980,"80's Movies",Q1349&lt;=2000,"90's Movies",Q1349&lt;=2020,"Mid Rang",Q1349&gt;2020,"Latest")</f>
        <v>Latest</v>
      </c>
      <c r="V1349" t="s">
        <v>4523</v>
      </c>
    </row>
    <row r="1350" spans="1:22" x14ac:dyDescent="0.3">
      <c r="A1350" t="s">
        <v>4524</v>
      </c>
      <c r="B1350" t="s">
        <v>4525</v>
      </c>
      <c r="C1350" t="s">
        <v>4526</v>
      </c>
      <c r="D1350" s="6">
        <v>94</v>
      </c>
      <c r="E1350" s="6" t="str">
        <f t="shared" si="126"/>
        <v>Medium</v>
      </c>
      <c r="F1350" s="4">
        <f t="shared" si="127"/>
        <v>1.5666666666666667</v>
      </c>
      <c r="G1350" s="8" t="s">
        <v>10887</v>
      </c>
      <c r="H1350" t="s">
        <v>172</v>
      </c>
      <c r="I1350" t="s">
        <v>10894</v>
      </c>
      <c r="J1350">
        <v>6.8</v>
      </c>
      <c r="K1350" t="str">
        <f t="shared" si="128"/>
        <v>Average</v>
      </c>
      <c r="L1350" s="10">
        <v>113808</v>
      </c>
      <c r="M1350" s="10">
        <v>20000000</v>
      </c>
      <c r="N1350" s="10">
        <v>13939963</v>
      </c>
      <c r="O1350" s="6">
        <f t="shared" si="129"/>
        <v>-6060037</v>
      </c>
      <c r="P1350" s="10" t="str" cm="1">
        <f t="array" ref="P1350">_xlfn.IFS(O1350&lt;=0,"Flop",O1350&lt;10000000,"Hit",O1350&lt;=100000000,"Superhit",O1350&gt;100000000,"Blockbuster")</f>
        <v>Flop</v>
      </c>
      <c r="Q1350" t="s">
        <v>4527</v>
      </c>
      <c r="R1350">
        <v>26</v>
      </c>
      <c r="S1350" t="str">
        <f t="shared" si="130"/>
        <v xml:space="preserve">October </v>
      </c>
      <c r="T1350" s="12" t="str">
        <f t="shared" si="131"/>
        <v xml:space="preserve"> 2006</v>
      </c>
      <c r="U1350" s="8" t="str" cm="1">
        <f t="array" ref="U1350">_xlfn.IFS(Q1350&lt;1970,"Old is Gold",Q1350&lt;=1980,"80's Movies",Q1350&lt;=2000,"90's Movies",Q1350&lt;=2020,"Mid Rang",Q1350&gt;2020,"Latest")</f>
        <v>Latest</v>
      </c>
      <c r="V1350" t="s">
        <v>4528</v>
      </c>
    </row>
    <row r="1351" spans="1:22" x14ac:dyDescent="0.3">
      <c r="A1351" t="s">
        <v>4529</v>
      </c>
      <c r="B1351" t="s">
        <v>4530</v>
      </c>
      <c r="C1351" t="s">
        <v>4530</v>
      </c>
      <c r="D1351" s="6">
        <v>114</v>
      </c>
      <c r="E1351" s="6" t="str">
        <f t="shared" si="126"/>
        <v>Medium</v>
      </c>
      <c r="F1351" s="4">
        <f t="shared" si="127"/>
        <v>1.9</v>
      </c>
      <c r="G1351" s="8" t="s">
        <v>7406</v>
      </c>
      <c r="H1351" t="s">
        <v>10891</v>
      </c>
      <c r="I1351" t="s">
        <v>190</v>
      </c>
      <c r="J1351">
        <v>6.5</v>
      </c>
      <c r="K1351" t="str">
        <f t="shared" si="128"/>
        <v>Average</v>
      </c>
      <c r="L1351" s="10">
        <v>125840</v>
      </c>
      <c r="M1351" s="10">
        <v>28000000</v>
      </c>
      <c r="N1351" s="10">
        <v>58834384</v>
      </c>
      <c r="O1351" s="6">
        <f t="shared" si="129"/>
        <v>30834384</v>
      </c>
      <c r="P1351" s="10" t="str" cm="1">
        <f t="array" ref="P1351">_xlfn.IFS(O1351&lt;=0,"Flop",O1351&lt;10000000,"Hit",O1351&lt;=100000000,"Superhit",O1351&gt;100000000,"Blockbuster")</f>
        <v>Superhit</v>
      </c>
      <c r="Q1351" t="s">
        <v>4531</v>
      </c>
      <c r="R1351">
        <v>18</v>
      </c>
      <c r="S1351" t="str">
        <f t="shared" si="130"/>
        <v xml:space="preserve">September </v>
      </c>
      <c r="T1351" s="12" t="str">
        <f t="shared" si="131"/>
        <v xml:space="preserve"> 2014</v>
      </c>
      <c r="U1351" s="8" t="str" cm="1">
        <f t="array" ref="U1351">_xlfn.IFS(Q1351&lt;1970,"Old is Gold",Q1351&lt;=1980,"80's Movies",Q1351&lt;=2000,"90's Movies",Q1351&lt;=2020,"Mid Rang",Q1351&gt;2020,"Latest")</f>
        <v>Latest</v>
      </c>
      <c r="V1351" t="s">
        <v>4532</v>
      </c>
    </row>
    <row r="1352" spans="1:22" x14ac:dyDescent="0.3">
      <c r="A1352" t="s">
        <v>4533</v>
      </c>
      <c r="B1352" t="s">
        <v>4534</v>
      </c>
      <c r="C1352" t="s">
        <v>4534</v>
      </c>
      <c r="D1352" s="6">
        <v>108</v>
      </c>
      <c r="E1352" s="6" t="str">
        <f t="shared" si="126"/>
        <v>Medium</v>
      </c>
      <c r="F1352" s="4">
        <f t="shared" si="127"/>
        <v>1.8</v>
      </c>
      <c r="G1352" s="8" t="s">
        <v>10887</v>
      </c>
      <c r="H1352" t="s">
        <v>10888</v>
      </c>
      <c r="I1352" t="s">
        <v>172</v>
      </c>
      <c r="J1352">
        <v>6.4</v>
      </c>
      <c r="K1352" t="str">
        <f t="shared" si="128"/>
        <v>Average</v>
      </c>
      <c r="L1352" s="10">
        <v>196154</v>
      </c>
      <c r="M1352" s="10">
        <v>100000000</v>
      </c>
      <c r="N1352" s="10">
        <v>384336108</v>
      </c>
      <c r="O1352" s="6">
        <f t="shared" si="129"/>
        <v>284336108</v>
      </c>
      <c r="P1352" s="10" t="str" cm="1">
        <f t="array" ref="P1352">_xlfn.IFS(O1352&lt;=0,"Flop",O1352&lt;10000000,"Hit",O1352&lt;=100000000,"Superhit",O1352&gt;100000000,"Blockbuster")</f>
        <v>Blockbuster</v>
      </c>
      <c r="Q1352" t="s">
        <v>4535</v>
      </c>
      <c r="R1352">
        <v>12</v>
      </c>
      <c r="S1352" t="str">
        <f t="shared" si="130"/>
        <v xml:space="preserve">November </v>
      </c>
      <c r="T1352" s="12" t="str">
        <f t="shared" si="131"/>
        <v xml:space="preserve"> 2006</v>
      </c>
      <c r="U1352" s="8" t="str" cm="1">
        <f t="array" ref="U1352">_xlfn.IFS(Q1352&lt;1970,"Old is Gold",Q1352&lt;=1980,"80's Movies",Q1352&lt;=2000,"90's Movies",Q1352&lt;=2020,"Mid Rang",Q1352&gt;2020,"Latest")</f>
        <v>Latest</v>
      </c>
      <c r="V1352" t="s">
        <v>4536</v>
      </c>
    </row>
    <row r="1353" spans="1:22" x14ac:dyDescent="0.3">
      <c r="A1353" t="s">
        <v>4537</v>
      </c>
      <c r="B1353" t="s">
        <v>4538</v>
      </c>
      <c r="C1353" t="s">
        <v>4538</v>
      </c>
      <c r="D1353" s="6">
        <v>88</v>
      </c>
      <c r="E1353" s="6" t="str">
        <f t="shared" si="126"/>
        <v>Short</v>
      </c>
      <c r="F1353" s="4">
        <f t="shared" si="127"/>
        <v>1.4666666666666666</v>
      </c>
      <c r="G1353" s="8" t="s">
        <v>10887</v>
      </c>
      <c r="H1353" t="s">
        <v>172</v>
      </c>
      <c r="I1353" t="s">
        <v>10899</v>
      </c>
      <c r="J1353">
        <v>7</v>
      </c>
      <c r="K1353" t="str">
        <f t="shared" si="128"/>
        <v>Good</v>
      </c>
      <c r="L1353" s="10">
        <v>203302</v>
      </c>
      <c r="M1353" s="10">
        <v>9000000</v>
      </c>
      <c r="N1353" s="10">
        <v>23936908</v>
      </c>
      <c r="O1353" s="6">
        <f t="shared" si="129"/>
        <v>14936908</v>
      </c>
      <c r="P1353" s="10" t="str" cm="1">
        <f t="array" ref="P1353">_xlfn.IFS(O1353&lt;=0,"Flop",O1353&lt;10000000,"Hit",O1353&lt;=100000000,"Superhit",O1353&gt;100000000,"Blockbuster")</f>
        <v>Superhit</v>
      </c>
      <c r="Q1353" t="s">
        <v>3332</v>
      </c>
      <c r="R1353">
        <v>20</v>
      </c>
      <c r="S1353" t="str">
        <f t="shared" si="130"/>
        <v xml:space="preserve">May </v>
      </c>
      <c r="T1353" s="12" t="str">
        <f t="shared" si="131"/>
        <v xml:space="preserve"> 2004</v>
      </c>
      <c r="U1353" s="8" t="str" cm="1">
        <f t="array" ref="U1353">_xlfn.IFS(Q1353&lt;1970,"Old is Gold",Q1353&lt;=1980,"80's Movies",Q1353&lt;=2000,"90's Movies",Q1353&lt;=2020,"Mid Rang",Q1353&gt;2020,"Latest")</f>
        <v>Latest</v>
      </c>
      <c r="V1353" t="s">
        <v>3468</v>
      </c>
    </row>
    <row r="1354" spans="1:22" x14ac:dyDescent="0.3">
      <c r="A1354" t="s">
        <v>4539</v>
      </c>
      <c r="B1354" t="s">
        <v>4540</v>
      </c>
      <c r="C1354" t="s">
        <v>4540</v>
      </c>
      <c r="D1354" s="6">
        <v>103</v>
      </c>
      <c r="E1354" s="6" t="str">
        <f t="shared" si="126"/>
        <v>Medium</v>
      </c>
      <c r="F1354" s="4">
        <f t="shared" si="127"/>
        <v>1.7166666666666666</v>
      </c>
      <c r="G1354" s="8" t="s">
        <v>190</v>
      </c>
      <c r="H1354" t="s">
        <v>10885</v>
      </c>
      <c r="I1354" t="s">
        <v>10895</v>
      </c>
      <c r="J1354">
        <v>7.1</v>
      </c>
      <c r="K1354" t="str">
        <f t="shared" si="128"/>
        <v>Good</v>
      </c>
      <c r="L1354" s="10">
        <v>117895</v>
      </c>
      <c r="M1354" s="10">
        <v>29000000</v>
      </c>
      <c r="N1354" s="10">
        <v>21733230</v>
      </c>
      <c r="O1354" s="6">
        <f t="shared" si="129"/>
        <v>-7266770</v>
      </c>
      <c r="P1354" s="10" t="str" cm="1">
        <f t="array" ref="P1354">_xlfn.IFS(O1354&lt;=0,"Flop",O1354&lt;10000000,"Hit",O1354&lt;=100000000,"Superhit",O1354&gt;100000000,"Blockbuster")</f>
        <v>Flop</v>
      </c>
      <c r="Q1354" t="s">
        <v>4541</v>
      </c>
      <c r="R1354">
        <v>23</v>
      </c>
      <c r="S1354" t="str">
        <f t="shared" si="130"/>
        <v xml:space="preserve">January </v>
      </c>
      <c r="T1354" s="12" t="str">
        <f t="shared" si="131"/>
        <v xml:space="preserve"> 2005</v>
      </c>
      <c r="U1354" s="8" t="str" cm="1">
        <f t="array" ref="U1354">_xlfn.IFS(Q1354&lt;1970,"Old is Gold",Q1354&lt;=1980,"80's Movies",Q1354&lt;=2000,"90's Movies",Q1354&lt;=2020,"Mid Rang",Q1354&gt;2020,"Latest")</f>
        <v>Latest</v>
      </c>
      <c r="V1354" t="s">
        <v>4542</v>
      </c>
    </row>
    <row r="1355" spans="1:22" x14ac:dyDescent="0.3">
      <c r="A1355" t="s">
        <v>4543</v>
      </c>
      <c r="B1355" t="s">
        <v>4544</v>
      </c>
      <c r="C1355" t="s">
        <v>4544</v>
      </c>
      <c r="D1355" s="6">
        <v>81</v>
      </c>
      <c r="E1355" s="6" t="str">
        <f t="shared" si="126"/>
        <v>Short</v>
      </c>
      <c r="F1355" s="4">
        <f t="shared" si="127"/>
        <v>1.35</v>
      </c>
      <c r="G1355" s="8" t="s">
        <v>172</v>
      </c>
      <c r="H1355" t="s">
        <v>190</v>
      </c>
      <c r="I1355" t="s">
        <v>10899</v>
      </c>
      <c r="J1355">
        <v>7.3</v>
      </c>
      <c r="K1355" t="str">
        <f t="shared" si="128"/>
        <v>Good</v>
      </c>
      <c r="L1355" s="10">
        <v>88301</v>
      </c>
      <c r="M1355" s="10">
        <v>1500000</v>
      </c>
      <c r="N1355" s="10">
        <v>11098131</v>
      </c>
      <c r="O1355" s="6">
        <f t="shared" si="129"/>
        <v>9598131</v>
      </c>
      <c r="P1355" s="10" t="str" cm="1">
        <f t="array" ref="P1355">_xlfn.IFS(O1355&lt;=0,"Flop",O1355&lt;10000000,"Hit",O1355&lt;=100000000,"Superhit",O1355&gt;100000000,"Blockbuster")</f>
        <v>Hit</v>
      </c>
      <c r="Q1355" t="s">
        <v>4545</v>
      </c>
      <c r="R1355">
        <v>24</v>
      </c>
      <c r="S1355" t="str">
        <f t="shared" si="130"/>
        <v xml:space="preserve">January </v>
      </c>
      <c r="T1355" s="12" t="str">
        <f t="shared" si="131"/>
        <v xml:space="preserve"> 2005</v>
      </c>
      <c r="U1355" s="8" t="str" cm="1">
        <f t="array" ref="U1355">_xlfn.IFS(Q1355&lt;1970,"Old is Gold",Q1355&lt;=1980,"80's Movies",Q1355&lt;=2000,"90's Movies",Q1355&lt;=2020,"Mid Rang",Q1355&gt;2020,"Latest")</f>
        <v>Latest</v>
      </c>
      <c r="V1355" t="s">
        <v>4546</v>
      </c>
    </row>
    <row r="1356" spans="1:22" x14ac:dyDescent="0.3">
      <c r="A1356" t="s">
        <v>4547</v>
      </c>
      <c r="B1356" t="s">
        <v>4548</v>
      </c>
      <c r="C1356" t="s">
        <v>4548</v>
      </c>
      <c r="D1356" s="6">
        <v>115</v>
      </c>
      <c r="E1356" s="6" t="str">
        <f t="shared" si="126"/>
        <v>Medium</v>
      </c>
      <c r="F1356" s="4">
        <f t="shared" si="127"/>
        <v>1.9166666666666667</v>
      </c>
      <c r="G1356" s="8" t="s">
        <v>10887</v>
      </c>
      <c r="H1356" t="s">
        <v>172</v>
      </c>
      <c r="I1356" t="s">
        <v>10892</v>
      </c>
      <c r="J1356">
        <v>6.7</v>
      </c>
      <c r="K1356" t="str">
        <f t="shared" si="128"/>
        <v>Average</v>
      </c>
      <c r="L1356" s="10">
        <v>509598</v>
      </c>
      <c r="M1356" s="10">
        <v>150000000</v>
      </c>
      <c r="N1356" s="10">
        <v>474968763</v>
      </c>
      <c r="O1356" s="6">
        <f t="shared" si="129"/>
        <v>324968763</v>
      </c>
      <c r="P1356" s="10" t="str" cm="1">
        <f t="array" ref="P1356">_xlfn.IFS(O1356&lt;=0,"Flop",O1356&lt;10000000,"Hit",O1356&lt;=100000000,"Superhit",O1356&gt;100000000,"Blockbuster")</f>
        <v>Blockbuster</v>
      </c>
      <c r="Q1356" t="s">
        <v>4549</v>
      </c>
      <c r="R1356">
        <v>10</v>
      </c>
      <c r="S1356" t="str">
        <f t="shared" si="130"/>
        <v xml:space="preserve">July </v>
      </c>
      <c r="T1356" s="12" t="str">
        <f t="shared" si="131"/>
        <v xml:space="preserve"> 2005</v>
      </c>
      <c r="U1356" s="8" t="str" cm="1">
        <f t="array" ref="U1356">_xlfn.IFS(Q1356&lt;1970,"Old is Gold",Q1356&lt;=1980,"80's Movies",Q1356&lt;=2000,"90's Movies",Q1356&lt;=2020,"Mid Rang",Q1356&gt;2020,"Latest")</f>
        <v>Latest</v>
      </c>
      <c r="V1356" t="s">
        <v>766</v>
      </c>
    </row>
    <row r="1357" spans="1:22" x14ac:dyDescent="0.3">
      <c r="A1357" t="s">
        <v>4550</v>
      </c>
      <c r="B1357" t="s">
        <v>4551</v>
      </c>
      <c r="C1357" t="s">
        <v>4551</v>
      </c>
      <c r="D1357" s="6">
        <v>83</v>
      </c>
      <c r="E1357" s="6" t="str">
        <f t="shared" si="126"/>
        <v>Short</v>
      </c>
      <c r="F1357" s="4">
        <f t="shared" si="127"/>
        <v>1.3833333333333333</v>
      </c>
      <c r="G1357" s="8" t="s">
        <v>172</v>
      </c>
      <c r="H1357" t="s">
        <v>10899</v>
      </c>
      <c r="I1357" t="s">
        <v>10899</v>
      </c>
      <c r="J1357">
        <v>4.7</v>
      </c>
      <c r="K1357" t="str">
        <f t="shared" si="128"/>
        <v>Poor</v>
      </c>
      <c r="L1357" s="10">
        <v>52749</v>
      </c>
      <c r="M1357" s="10">
        <v>22000000</v>
      </c>
      <c r="N1357" s="10">
        <v>45109561</v>
      </c>
      <c r="O1357" s="6">
        <f t="shared" si="129"/>
        <v>23109561</v>
      </c>
      <c r="P1357" s="10" t="str" cm="1">
        <f t="array" ref="P1357">_xlfn.IFS(O1357&lt;=0,"Flop",O1357&lt;10000000,"Hit",O1357&lt;=100000000,"Superhit",O1357&gt;100000000,"Blockbuster")</f>
        <v>Superhit</v>
      </c>
      <c r="Q1357" t="s">
        <v>4552</v>
      </c>
      <c r="R1357">
        <v>6</v>
      </c>
      <c r="S1357" t="str">
        <f t="shared" si="130"/>
        <v xml:space="preserve">August </v>
      </c>
      <c r="T1357" s="12" t="str">
        <f t="shared" si="131"/>
        <v xml:space="preserve"> 2005</v>
      </c>
      <c r="U1357" s="8" t="str" cm="1">
        <f t="array" ref="U1357">_xlfn.IFS(Q1357&lt;1970,"Old is Gold",Q1357&lt;=1980,"80's Movies",Q1357&lt;=2000,"90's Movies",Q1357&lt;=2020,"Mid Rang",Q1357&gt;2020,"Latest")</f>
        <v>Latest</v>
      </c>
      <c r="V1357" t="s">
        <v>4553</v>
      </c>
    </row>
    <row r="1358" spans="1:22" x14ac:dyDescent="0.3">
      <c r="A1358" t="s">
        <v>4554</v>
      </c>
      <c r="B1358" t="s">
        <v>4555</v>
      </c>
      <c r="C1358" t="s">
        <v>4555</v>
      </c>
      <c r="D1358" s="6">
        <v>122</v>
      </c>
      <c r="E1358" s="6" t="str">
        <f t="shared" si="126"/>
        <v>Long</v>
      </c>
      <c r="F1358" s="4">
        <f t="shared" si="127"/>
        <v>2.0333333333333332</v>
      </c>
      <c r="G1358" s="8" t="s">
        <v>7406</v>
      </c>
      <c r="H1358" t="s">
        <v>10887</v>
      </c>
      <c r="I1358" t="s">
        <v>10899</v>
      </c>
      <c r="J1358">
        <v>6.2</v>
      </c>
      <c r="K1358" t="str">
        <f t="shared" si="128"/>
        <v>Average</v>
      </c>
      <c r="L1358" s="10">
        <v>483123</v>
      </c>
      <c r="M1358" s="10">
        <v>185000000</v>
      </c>
      <c r="N1358" s="10">
        <v>790653942</v>
      </c>
      <c r="O1358" s="6">
        <f t="shared" si="129"/>
        <v>605653942</v>
      </c>
      <c r="P1358" s="10" t="str" cm="1">
        <f t="array" ref="P1358">_xlfn.IFS(O1358&lt;=0,"Flop",O1358&lt;10000000,"Hit",O1358&lt;=100000000,"Superhit",O1358&gt;100000000,"Blockbuster")</f>
        <v>Blockbuster</v>
      </c>
      <c r="Q1358" t="s">
        <v>4556</v>
      </c>
      <c r="R1358">
        <v>18</v>
      </c>
      <c r="S1358" t="str">
        <f t="shared" si="130"/>
        <v xml:space="preserve">May </v>
      </c>
      <c r="T1358" s="12" t="str">
        <f t="shared" si="131"/>
        <v xml:space="preserve"> 2008</v>
      </c>
      <c r="U1358" s="8" t="str" cm="1">
        <f t="array" ref="U1358">_xlfn.IFS(Q1358&lt;1970,"Old is Gold",Q1358&lt;=1980,"80's Movies",Q1358&lt;=2000,"90's Movies",Q1358&lt;=2020,"Mid Rang",Q1358&gt;2020,"Latest")</f>
        <v>Latest</v>
      </c>
      <c r="V1358" t="s">
        <v>183</v>
      </c>
    </row>
    <row r="1359" spans="1:22" x14ac:dyDescent="0.3">
      <c r="A1359" t="s">
        <v>4557</v>
      </c>
      <c r="B1359" t="s">
        <v>4558</v>
      </c>
      <c r="C1359" t="s">
        <v>4558</v>
      </c>
      <c r="D1359" s="6">
        <v>121</v>
      </c>
      <c r="E1359" s="6" t="str">
        <f t="shared" si="126"/>
        <v>Long</v>
      </c>
      <c r="F1359" s="4">
        <f t="shared" si="127"/>
        <v>2.0166666666666666</v>
      </c>
      <c r="G1359" s="8" t="s">
        <v>10887</v>
      </c>
      <c r="H1359" t="s">
        <v>10891</v>
      </c>
      <c r="I1359" t="s">
        <v>190</v>
      </c>
      <c r="J1359">
        <v>6.1</v>
      </c>
      <c r="K1359" t="str">
        <f t="shared" si="128"/>
        <v>Average</v>
      </c>
      <c r="L1359" s="10">
        <v>114358</v>
      </c>
      <c r="M1359" s="10">
        <v>50000000</v>
      </c>
      <c r="N1359" s="10">
        <v>82169884</v>
      </c>
      <c r="O1359" s="6">
        <f t="shared" si="129"/>
        <v>32169884</v>
      </c>
      <c r="P1359" s="10" t="str" cm="1">
        <f t="array" ref="P1359">_xlfn.IFS(O1359&lt;=0,"Flop",O1359&lt;10000000,"Hit",O1359&lt;=100000000,"Superhit",O1359&gt;100000000,"Blockbuster")</f>
        <v>Superhit</v>
      </c>
      <c r="Q1359" t="s">
        <v>4559</v>
      </c>
      <c r="R1359">
        <v>7</v>
      </c>
      <c r="S1359" t="str">
        <f t="shared" si="130"/>
        <v xml:space="preserve">February </v>
      </c>
      <c r="T1359" s="12" t="str">
        <f t="shared" si="131"/>
        <v xml:space="preserve"> 2007</v>
      </c>
      <c r="U1359" s="8" t="str" cm="1">
        <f t="array" ref="U1359">_xlfn.IFS(Q1359&lt;1970,"Old is Gold",Q1359&lt;=1980,"80's Movies",Q1359&lt;=2000,"90's Movies",Q1359&lt;=2020,"Mid Rang",Q1359&gt;2020,"Latest")</f>
        <v>Latest</v>
      </c>
      <c r="V1359" t="s">
        <v>4257</v>
      </c>
    </row>
    <row r="1360" spans="1:22" x14ac:dyDescent="0.3">
      <c r="A1360" t="s">
        <v>4560</v>
      </c>
      <c r="B1360" t="s">
        <v>4561</v>
      </c>
      <c r="C1360" t="s">
        <v>4561</v>
      </c>
      <c r="D1360" s="6">
        <v>129</v>
      </c>
      <c r="E1360" s="6" t="str">
        <f t="shared" si="126"/>
        <v>Long</v>
      </c>
      <c r="F1360" s="4">
        <f t="shared" si="127"/>
        <v>2.15</v>
      </c>
      <c r="G1360" s="8" t="s">
        <v>190</v>
      </c>
      <c r="H1360" t="s">
        <v>10895</v>
      </c>
      <c r="I1360" t="s">
        <v>10890</v>
      </c>
      <c r="J1360">
        <v>6.6</v>
      </c>
      <c r="K1360" t="str">
        <f t="shared" si="128"/>
        <v>Average</v>
      </c>
      <c r="L1360" s="10">
        <v>114971</v>
      </c>
      <c r="M1360" s="10">
        <v>80000000</v>
      </c>
      <c r="N1360" s="10">
        <v>96105910</v>
      </c>
      <c r="O1360" s="6">
        <f t="shared" si="129"/>
        <v>16105910</v>
      </c>
      <c r="P1360" s="10" t="str" cm="1">
        <f t="array" ref="P1360">_xlfn.IFS(O1360&lt;=0,"Flop",O1360&lt;10000000,"Hit",O1360&lt;=100000000,"Superhit",O1360&gt;100000000,"Blockbuster")</f>
        <v>Superhit</v>
      </c>
      <c r="Q1360" t="s">
        <v>4190</v>
      </c>
      <c r="R1360">
        <v>19</v>
      </c>
      <c r="S1360" t="str">
        <f t="shared" si="130"/>
        <v xml:space="preserve">July </v>
      </c>
      <c r="T1360" s="12" t="str">
        <f t="shared" si="131"/>
        <v xml:space="preserve"> 2004</v>
      </c>
      <c r="U1360" s="8" t="str" cm="1">
        <f t="array" ref="U1360">_xlfn.IFS(Q1360&lt;1970,"Old is Gold",Q1360&lt;=1980,"80's Movies",Q1360&lt;=2000,"90's Movies",Q1360&lt;=2020,"Mid Rang",Q1360&gt;2020,"Latest")</f>
        <v>Latest</v>
      </c>
      <c r="V1360" t="s">
        <v>1422</v>
      </c>
    </row>
    <row r="1361" spans="1:22" x14ac:dyDescent="0.3">
      <c r="A1361" t="s">
        <v>4562</v>
      </c>
      <c r="B1361" t="s">
        <v>4563</v>
      </c>
      <c r="C1361" t="s">
        <v>4563</v>
      </c>
      <c r="D1361" s="6">
        <v>99</v>
      </c>
      <c r="E1361" s="6" t="str">
        <f t="shared" si="126"/>
        <v>Medium</v>
      </c>
      <c r="F1361" s="4">
        <f t="shared" si="127"/>
        <v>1.65</v>
      </c>
      <c r="G1361" s="8" t="s">
        <v>190</v>
      </c>
      <c r="H1361" t="s">
        <v>10899</v>
      </c>
      <c r="I1361" t="s">
        <v>10899</v>
      </c>
      <c r="J1361">
        <v>3.6</v>
      </c>
      <c r="K1361" t="str">
        <f t="shared" si="128"/>
        <v>Poor</v>
      </c>
      <c r="L1361" s="10">
        <v>93569</v>
      </c>
      <c r="M1361" s="10">
        <v>6000000</v>
      </c>
      <c r="N1361" s="10">
        <v>4989559</v>
      </c>
      <c r="O1361" s="6">
        <f t="shared" si="129"/>
        <v>-1010441</v>
      </c>
      <c r="P1361" s="10" t="str" cm="1">
        <f t="array" ref="P1361">_xlfn.IFS(O1361&lt;=0,"Flop",O1361&lt;10000000,"Hit",O1361&lt;=100000000,"Superhit",O1361&gt;100000000,"Blockbuster")</f>
        <v>Flop</v>
      </c>
      <c r="Q1361" t="s">
        <v>4564</v>
      </c>
      <c r="R1361">
        <v>27</v>
      </c>
      <c r="S1361" t="str">
        <f t="shared" si="130"/>
        <v xml:space="preserve">June </v>
      </c>
      <c r="T1361" s="12" t="str">
        <f t="shared" si="131"/>
        <v xml:space="preserve"> 2003</v>
      </c>
      <c r="U1361" s="8" t="str" cm="1">
        <f t="array" ref="U1361">_xlfn.IFS(Q1361&lt;1970,"Old is Gold",Q1361&lt;=1980,"80's Movies",Q1361&lt;=2000,"90's Movies",Q1361&lt;=2020,"Mid Rang",Q1361&gt;2020,"Latest")</f>
        <v>Latest</v>
      </c>
      <c r="V1361" t="s">
        <v>4565</v>
      </c>
    </row>
    <row r="1362" spans="1:22" x14ac:dyDescent="0.3">
      <c r="A1362" t="s">
        <v>4566</v>
      </c>
      <c r="B1362" t="s">
        <v>4567</v>
      </c>
      <c r="C1362" t="s">
        <v>4567</v>
      </c>
      <c r="D1362" s="6">
        <v>108</v>
      </c>
      <c r="E1362" s="6" t="str">
        <f t="shared" si="126"/>
        <v>Medium</v>
      </c>
      <c r="F1362" s="4">
        <f t="shared" si="127"/>
        <v>1.8</v>
      </c>
      <c r="G1362" s="8" t="s">
        <v>190</v>
      </c>
      <c r="H1362" t="s">
        <v>10895</v>
      </c>
      <c r="I1362" t="s">
        <v>5170</v>
      </c>
      <c r="J1362">
        <v>6.6</v>
      </c>
      <c r="K1362" t="str">
        <f t="shared" si="128"/>
        <v>Average</v>
      </c>
      <c r="L1362" s="10">
        <v>273209</v>
      </c>
      <c r="M1362" s="10">
        <v>60000000</v>
      </c>
      <c r="N1362" s="10">
        <v>256697520</v>
      </c>
      <c r="O1362" s="6">
        <f t="shared" si="129"/>
        <v>196697520</v>
      </c>
      <c r="P1362" s="10" t="str" cm="1">
        <f t="array" ref="P1362">_xlfn.IFS(O1362&lt;=0,"Flop",O1362&lt;10000000,"Hit",O1362&lt;=100000000,"Superhit",O1362&gt;100000000,"Blockbuster")</f>
        <v>Blockbuster</v>
      </c>
      <c r="Q1362" t="s">
        <v>4568</v>
      </c>
      <c r="R1362">
        <v>26</v>
      </c>
      <c r="S1362" t="str">
        <f t="shared" si="130"/>
        <v xml:space="preserve">July </v>
      </c>
      <c r="T1362" s="12" t="str">
        <f t="shared" si="131"/>
        <v xml:space="preserve"> 2004</v>
      </c>
      <c r="U1362" s="8" t="str" cm="1">
        <f t="array" ref="U1362">_xlfn.IFS(Q1362&lt;1970,"Old is Gold",Q1362&lt;=1980,"80's Movies",Q1362&lt;=2000,"90's Movies",Q1362&lt;=2020,"Mid Rang",Q1362&gt;2020,"Latest")</f>
        <v>Latest</v>
      </c>
      <c r="V1362" t="s">
        <v>3083</v>
      </c>
    </row>
    <row r="1363" spans="1:22" x14ac:dyDescent="0.3">
      <c r="A1363" t="s">
        <v>4569</v>
      </c>
      <c r="B1363" t="s">
        <v>4570</v>
      </c>
      <c r="C1363" t="s">
        <v>4570</v>
      </c>
      <c r="D1363" s="6">
        <v>123</v>
      </c>
      <c r="E1363" s="6" t="str">
        <f t="shared" si="126"/>
        <v>Long</v>
      </c>
      <c r="F1363" s="4">
        <f t="shared" si="127"/>
        <v>2.0499999999999998</v>
      </c>
      <c r="G1363" s="8" t="s">
        <v>172</v>
      </c>
      <c r="H1363" t="s">
        <v>190</v>
      </c>
      <c r="I1363" t="s">
        <v>10886</v>
      </c>
      <c r="J1363">
        <v>6.3</v>
      </c>
      <c r="K1363" t="str">
        <f t="shared" si="128"/>
        <v>Average</v>
      </c>
      <c r="L1363" s="10">
        <v>72054</v>
      </c>
      <c r="M1363" s="10">
        <v>45000000</v>
      </c>
      <c r="N1363" s="10">
        <v>52164016</v>
      </c>
      <c r="O1363" s="6">
        <f t="shared" si="129"/>
        <v>7164016</v>
      </c>
      <c r="P1363" s="10" t="str" cm="1">
        <f t="array" ref="P1363">_xlfn.IFS(O1363&lt;=0,"Flop",O1363&lt;10000000,"Hit",O1363&lt;=100000000,"Superhit",O1363&gt;100000000,"Blockbuster")</f>
        <v>Hit</v>
      </c>
      <c r="Q1363" t="s">
        <v>4050</v>
      </c>
      <c r="R1363">
        <v>4</v>
      </c>
      <c r="S1363" t="str">
        <f t="shared" si="130"/>
        <v xml:space="preserve">September </v>
      </c>
      <c r="T1363" s="12" t="str">
        <f t="shared" si="131"/>
        <v xml:space="preserve"> 2005</v>
      </c>
      <c r="U1363" s="8" t="str" cm="1">
        <f t="array" ref="U1363">_xlfn.IFS(Q1363&lt;1970,"Old is Gold",Q1363&lt;=1980,"80's Movies",Q1363&lt;=2000,"90's Movies",Q1363&lt;=2020,"Mid Rang",Q1363&gt;2020,"Latest")</f>
        <v>Latest</v>
      </c>
      <c r="V1363" t="s">
        <v>2149</v>
      </c>
    </row>
    <row r="1364" spans="1:22" x14ac:dyDescent="0.3">
      <c r="A1364" t="s">
        <v>4571</v>
      </c>
      <c r="B1364" t="s">
        <v>4572</v>
      </c>
      <c r="C1364" t="s">
        <v>4572</v>
      </c>
      <c r="D1364" s="6">
        <v>135</v>
      </c>
      <c r="E1364" s="6" t="str">
        <f t="shared" si="126"/>
        <v>Long</v>
      </c>
      <c r="F1364" s="4">
        <f t="shared" si="127"/>
        <v>2.25</v>
      </c>
      <c r="G1364" s="8" t="s">
        <v>10889</v>
      </c>
      <c r="H1364" t="s">
        <v>190</v>
      </c>
      <c r="I1364" t="s">
        <v>10894</v>
      </c>
      <c r="J1364">
        <v>6.8</v>
      </c>
      <c r="K1364" t="str">
        <f t="shared" si="128"/>
        <v>Average</v>
      </c>
      <c r="L1364" s="10">
        <v>60488</v>
      </c>
      <c r="M1364" s="10">
        <v>20000000</v>
      </c>
      <c r="N1364" s="10">
        <v>11792542</v>
      </c>
      <c r="O1364" s="6">
        <f t="shared" si="129"/>
        <v>-8207458</v>
      </c>
      <c r="P1364" s="10" t="str" cm="1">
        <f t="array" ref="P1364">_xlfn.IFS(O1364&lt;=0,"Flop",O1364&lt;10000000,"Hit",O1364&lt;=100000000,"Superhit",O1364&gt;100000000,"Blockbuster")</f>
        <v>Flop</v>
      </c>
      <c r="Q1364" s="1">
        <v>39326</v>
      </c>
      <c r="R1364" s="1"/>
      <c r="S1364" t="e">
        <f t="shared" si="130"/>
        <v>#VALUE!</v>
      </c>
      <c r="T1364" s="12" t="str">
        <f t="shared" si="131"/>
        <v>39326</v>
      </c>
      <c r="U1364" s="8" t="str" cm="1">
        <f t="array" ref="U1364">_xlfn.IFS(Q1364&lt;1970,"Old is Gold",Q1364&lt;=1980,"80's Movies",Q1364&lt;=2000,"90's Movies",Q1364&lt;=2020,"Mid Rang",Q1364&gt;2020,"Latest")</f>
        <v>Latest</v>
      </c>
      <c r="V1364" t="s">
        <v>4573</v>
      </c>
    </row>
    <row r="1365" spans="1:22" x14ac:dyDescent="0.3">
      <c r="A1365" t="s">
        <v>4574</v>
      </c>
      <c r="B1365" t="s">
        <v>4575</v>
      </c>
      <c r="C1365" t="s">
        <v>4575</v>
      </c>
      <c r="D1365" s="6">
        <v>131</v>
      </c>
      <c r="E1365" s="6" t="str">
        <f t="shared" si="126"/>
        <v>Long</v>
      </c>
      <c r="F1365" s="4">
        <f t="shared" si="127"/>
        <v>2.1833333333333331</v>
      </c>
      <c r="G1365" s="8" t="s">
        <v>7406</v>
      </c>
      <c r="H1365" t="s">
        <v>10887</v>
      </c>
      <c r="I1365" t="s">
        <v>10895</v>
      </c>
      <c r="J1365">
        <v>6.9</v>
      </c>
      <c r="K1365" t="str">
        <f t="shared" si="128"/>
        <v>Average</v>
      </c>
      <c r="L1365" s="10">
        <v>348437</v>
      </c>
      <c r="M1365" s="10">
        <v>100000000</v>
      </c>
      <c r="N1365" s="10">
        <v>347512318</v>
      </c>
      <c r="O1365" s="6">
        <f t="shared" si="129"/>
        <v>247512318</v>
      </c>
      <c r="P1365" s="10" t="str" cm="1">
        <f t="array" ref="P1365">_xlfn.IFS(O1365&lt;=0,"Flop",O1365&lt;10000000,"Hit",O1365&lt;=100000000,"Superhit",O1365&gt;100000000,"Blockbuster")</f>
        <v>Blockbuster</v>
      </c>
      <c r="Q1365" t="s">
        <v>4576</v>
      </c>
      <c r="R1365">
        <v>8</v>
      </c>
      <c r="S1365" t="str">
        <f t="shared" si="130"/>
        <v xml:space="preserve">November </v>
      </c>
      <c r="T1365" s="12" t="str">
        <f t="shared" si="131"/>
        <v xml:space="preserve"> 2004</v>
      </c>
      <c r="U1365" s="8" t="str" cm="1">
        <f t="array" ref="U1365">_xlfn.IFS(Q1365&lt;1970,"Old is Gold",Q1365&lt;=1980,"80's Movies",Q1365&lt;=2000,"90's Movies",Q1365&lt;=2020,"Mid Rang",Q1365&gt;2020,"Latest")</f>
        <v>Latest</v>
      </c>
      <c r="V1365" t="s">
        <v>1591</v>
      </c>
    </row>
    <row r="1366" spans="1:22" x14ac:dyDescent="0.3">
      <c r="A1366" t="s">
        <v>4577</v>
      </c>
      <c r="B1366" t="s">
        <v>4578</v>
      </c>
      <c r="C1366" t="s">
        <v>4578</v>
      </c>
      <c r="D1366" s="6">
        <v>113</v>
      </c>
      <c r="E1366" s="6" t="str">
        <f t="shared" si="126"/>
        <v>Medium</v>
      </c>
      <c r="F1366" s="4">
        <f t="shared" si="127"/>
        <v>1.8833333333333333</v>
      </c>
      <c r="G1366" s="8" t="s">
        <v>172</v>
      </c>
      <c r="H1366" t="s">
        <v>10892</v>
      </c>
      <c r="I1366" t="s">
        <v>10886</v>
      </c>
      <c r="J1366">
        <v>5.8</v>
      </c>
      <c r="K1366" t="str">
        <f t="shared" si="128"/>
        <v>Poor</v>
      </c>
      <c r="L1366" s="10">
        <v>86911</v>
      </c>
      <c r="M1366" s="10">
        <v>40000000</v>
      </c>
      <c r="N1366" s="10">
        <v>134734481</v>
      </c>
      <c r="O1366" s="6">
        <f t="shared" si="129"/>
        <v>94734481</v>
      </c>
      <c r="P1366" s="10" t="str" cm="1">
        <f t="array" ref="P1366">_xlfn.IFS(O1366&lt;=0,"Flop",O1366&lt;10000000,"Hit",O1366&lt;=100000000,"Superhit",O1366&gt;100000000,"Blockbuster")</f>
        <v>Superhit</v>
      </c>
      <c r="Q1366" t="s">
        <v>4579</v>
      </c>
      <c r="R1366">
        <v>7</v>
      </c>
      <c r="S1366" t="str">
        <f t="shared" si="130"/>
        <v xml:space="preserve">August </v>
      </c>
      <c r="T1366" s="12" t="str">
        <f t="shared" si="131"/>
        <v xml:space="preserve"> 2004</v>
      </c>
      <c r="U1366" s="8" t="str" cm="1">
        <f t="array" ref="U1366">_xlfn.IFS(Q1366&lt;1970,"Old is Gold",Q1366&lt;=1980,"80's Movies",Q1366&lt;=2000,"90's Movies",Q1366&lt;=2020,"Mid Rang",Q1366&gt;2020,"Latest")</f>
        <v>Latest</v>
      </c>
      <c r="V1366" t="s">
        <v>960</v>
      </c>
    </row>
    <row r="1367" spans="1:22" x14ac:dyDescent="0.3">
      <c r="A1367" t="s">
        <v>4580</v>
      </c>
      <c r="B1367" t="s">
        <v>4581</v>
      </c>
      <c r="C1367" t="s">
        <v>4581</v>
      </c>
      <c r="D1367" s="6">
        <v>120</v>
      </c>
      <c r="E1367" s="6" t="str">
        <f t="shared" si="126"/>
        <v>Medium</v>
      </c>
      <c r="F1367" s="4">
        <f t="shared" si="127"/>
        <v>2</v>
      </c>
      <c r="G1367" s="8" t="s">
        <v>7406</v>
      </c>
      <c r="H1367" t="s">
        <v>10891</v>
      </c>
      <c r="I1367" t="s">
        <v>190</v>
      </c>
      <c r="J1367">
        <v>7.5</v>
      </c>
      <c r="K1367" t="str">
        <f t="shared" si="128"/>
        <v>Good</v>
      </c>
      <c r="L1367" s="10">
        <v>424914</v>
      </c>
      <c r="M1367" s="10">
        <v>65000000</v>
      </c>
      <c r="N1367" s="10">
        <v>220239925</v>
      </c>
      <c r="O1367" s="6">
        <f t="shared" si="129"/>
        <v>155239925</v>
      </c>
      <c r="P1367" s="10" t="str" cm="1">
        <f t="array" ref="P1367">_xlfn.IFS(O1367&lt;=0,"Flop",O1367&lt;10000000,"Hit",O1367&lt;=100000000,"Superhit",O1367&gt;100000000,"Blockbuster")</f>
        <v>Blockbuster</v>
      </c>
      <c r="Q1367" t="s">
        <v>4582</v>
      </c>
      <c r="R1367">
        <v>2</v>
      </c>
      <c r="S1367" t="str">
        <f t="shared" si="130"/>
        <v xml:space="preserve">August </v>
      </c>
      <c r="T1367" s="12" t="str">
        <f t="shared" si="131"/>
        <v xml:space="preserve"> 2004</v>
      </c>
      <c r="U1367" s="8" t="str" cm="1">
        <f t="array" ref="U1367">_xlfn.IFS(Q1367&lt;1970,"Old is Gold",Q1367&lt;=1980,"80's Movies",Q1367&lt;=2000,"90's Movies",Q1367&lt;=2020,"Mid Rang",Q1367&gt;2020,"Latest")</f>
        <v>Latest</v>
      </c>
      <c r="V1367" t="s">
        <v>866</v>
      </c>
    </row>
    <row r="1368" spans="1:22" x14ac:dyDescent="0.3">
      <c r="A1368" t="s">
        <v>4583</v>
      </c>
      <c r="B1368" t="s">
        <v>4584</v>
      </c>
      <c r="C1368" t="s">
        <v>4584</v>
      </c>
      <c r="D1368" s="6">
        <v>88</v>
      </c>
      <c r="E1368" s="6" t="str">
        <f t="shared" si="126"/>
        <v>Short</v>
      </c>
      <c r="F1368" s="4">
        <f t="shared" si="127"/>
        <v>1.4666666666666666</v>
      </c>
      <c r="G1368" s="8" t="s">
        <v>172</v>
      </c>
      <c r="H1368" t="s">
        <v>190</v>
      </c>
      <c r="I1368" t="s">
        <v>10886</v>
      </c>
      <c r="J1368">
        <v>5.7</v>
      </c>
      <c r="K1368" t="str">
        <f t="shared" si="128"/>
        <v>Poor</v>
      </c>
      <c r="L1368" s="10">
        <v>76731</v>
      </c>
      <c r="M1368" s="10">
        <v>80000000</v>
      </c>
      <c r="N1368" s="10">
        <v>164112721</v>
      </c>
      <c r="O1368" s="6">
        <f t="shared" si="129"/>
        <v>84112721</v>
      </c>
      <c r="P1368" s="10" t="str" cm="1">
        <f t="array" ref="P1368">_xlfn.IFS(O1368&lt;=0,"Flop",O1368&lt;10000000,"Hit",O1368&lt;=100000000,"Superhit",O1368&gt;100000000,"Blockbuster")</f>
        <v>Superhit</v>
      </c>
      <c r="Q1368" t="s">
        <v>4585</v>
      </c>
      <c r="R1368">
        <v>20</v>
      </c>
      <c r="S1368" t="str">
        <f t="shared" si="130"/>
        <v xml:space="preserve">November </v>
      </c>
      <c r="T1368" s="12" t="str">
        <f t="shared" si="131"/>
        <v xml:space="preserve"> 2008</v>
      </c>
      <c r="U1368" s="8" t="str" cm="1">
        <f t="array" ref="U1368">_xlfn.IFS(Q1368&lt;1970,"Old is Gold",Q1368&lt;=1980,"80's Movies",Q1368&lt;=2000,"90's Movies",Q1368&lt;=2020,"Mid Rang",Q1368&gt;2020,"Latest")</f>
        <v>Latest</v>
      </c>
      <c r="V1368" t="s">
        <v>4586</v>
      </c>
    </row>
    <row r="1369" spans="1:22" x14ac:dyDescent="0.3">
      <c r="A1369" t="s">
        <v>4587</v>
      </c>
      <c r="B1369" t="s">
        <v>4588</v>
      </c>
      <c r="C1369" t="s">
        <v>4588</v>
      </c>
      <c r="D1369" s="6">
        <v>90</v>
      </c>
      <c r="E1369" s="6" t="str">
        <f t="shared" si="126"/>
        <v>Medium</v>
      </c>
      <c r="F1369" s="4">
        <f t="shared" si="127"/>
        <v>1.5</v>
      </c>
      <c r="G1369" s="8" t="s">
        <v>172</v>
      </c>
      <c r="H1369" t="s">
        <v>10891</v>
      </c>
      <c r="I1369" t="s">
        <v>10899</v>
      </c>
      <c r="J1369">
        <v>6.2</v>
      </c>
      <c r="K1369" t="str">
        <f t="shared" si="128"/>
        <v>Average</v>
      </c>
      <c r="L1369" s="10">
        <v>151625</v>
      </c>
      <c r="M1369" s="10">
        <v>100000000</v>
      </c>
      <c r="N1369" s="10">
        <v>204681899</v>
      </c>
      <c r="O1369" s="6">
        <f t="shared" si="129"/>
        <v>104681899</v>
      </c>
      <c r="P1369" s="10" t="str" cm="1">
        <f t="array" ref="P1369">_xlfn.IFS(O1369&lt;=0,"Flop",O1369&lt;10000000,"Hit",O1369&lt;=100000000,"Superhit",O1369&gt;100000000,"Blockbuster")</f>
        <v>Blockbuster</v>
      </c>
      <c r="Q1369" t="s">
        <v>4589</v>
      </c>
      <c r="R1369">
        <v>21</v>
      </c>
      <c r="S1369" t="str">
        <f t="shared" si="130"/>
        <v xml:space="preserve">December </v>
      </c>
      <c r="T1369" s="12" t="str">
        <f t="shared" si="131"/>
        <v xml:space="preserve"> 2005</v>
      </c>
      <c r="U1369" s="8" t="str" cm="1">
        <f t="array" ref="U1369">_xlfn.IFS(Q1369&lt;1970,"Old is Gold",Q1369&lt;=1980,"80's Movies",Q1369&lt;=2000,"90's Movies",Q1369&lt;=2020,"Mid Rang",Q1369&gt;2020,"Latest")</f>
        <v>Latest</v>
      </c>
      <c r="V1369" t="s">
        <v>3130</v>
      </c>
    </row>
    <row r="1370" spans="1:22" x14ac:dyDescent="0.3">
      <c r="A1370" t="s">
        <v>4590</v>
      </c>
      <c r="B1370" t="s">
        <v>4591</v>
      </c>
      <c r="C1370" t="s">
        <v>4591</v>
      </c>
      <c r="D1370" s="6">
        <v>124</v>
      </c>
      <c r="E1370" s="6" t="str">
        <f t="shared" si="126"/>
        <v>Long</v>
      </c>
      <c r="F1370" s="4">
        <f t="shared" si="127"/>
        <v>2.0666666666666669</v>
      </c>
      <c r="G1370" s="8" t="s">
        <v>7406</v>
      </c>
      <c r="H1370" t="s">
        <v>10887</v>
      </c>
      <c r="I1370" t="s">
        <v>10890</v>
      </c>
      <c r="J1370">
        <v>6.9</v>
      </c>
      <c r="K1370" t="str">
        <f t="shared" si="128"/>
        <v>Average</v>
      </c>
      <c r="L1370" s="10">
        <v>668305</v>
      </c>
      <c r="M1370" s="10">
        <v>150000000</v>
      </c>
      <c r="N1370" s="10">
        <v>1671537444</v>
      </c>
      <c r="O1370" s="6">
        <f t="shared" si="129"/>
        <v>1521537444</v>
      </c>
      <c r="P1370" s="10" t="str" cm="1">
        <f t="array" ref="P1370">_xlfn.IFS(O1370&lt;=0,"Flop",O1370&lt;10000000,"Hit",O1370&lt;=100000000,"Superhit",O1370&gt;100000000,"Blockbuster")</f>
        <v>Blockbuster</v>
      </c>
      <c r="Q1370" t="s">
        <v>4592</v>
      </c>
      <c r="R1370">
        <v>29</v>
      </c>
      <c r="S1370" t="str">
        <f t="shared" si="130"/>
        <v xml:space="preserve">May </v>
      </c>
      <c r="T1370" s="12" t="str">
        <f t="shared" si="131"/>
        <v xml:space="preserve"> 2015</v>
      </c>
      <c r="U1370" s="8" t="str" cm="1">
        <f t="array" ref="U1370">_xlfn.IFS(Q1370&lt;1970,"Old is Gold",Q1370&lt;=1980,"80's Movies",Q1370&lt;=2000,"90's Movies",Q1370&lt;=2020,"Mid Rang",Q1370&gt;2020,"Latest")</f>
        <v>Latest</v>
      </c>
      <c r="V1370" t="s">
        <v>4593</v>
      </c>
    </row>
    <row r="1371" spans="1:22" x14ac:dyDescent="0.3">
      <c r="A1371" t="s">
        <v>4594</v>
      </c>
      <c r="B1371" t="s">
        <v>4595</v>
      </c>
      <c r="C1371" t="s">
        <v>4595</v>
      </c>
      <c r="D1371" s="6">
        <v>101</v>
      </c>
      <c r="E1371" s="6" t="str">
        <f t="shared" si="126"/>
        <v>Medium</v>
      </c>
      <c r="F1371" s="4">
        <f t="shared" si="127"/>
        <v>1.6833333333333333</v>
      </c>
      <c r="G1371" s="8" t="s">
        <v>172</v>
      </c>
      <c r="H1371" t="s">
        <v>10886</v>
      </c>
      <c r="I1371" t="s">
        <v>10899</v>
      </c>
      <c r="J1371">
        <v>5.5</v>
      </c>
      <c r="K1371" t="str">
        <f t="shared" si="128"/>
        <v>Poor</v>
      </c>
      <c r="L1371" s="10">
        <v>64408</v>
      </c>
      <c r="M1371" s="10">
        <v>43000000</v>
      </c>
      <c r="N1371" s="10">
        <v>155457327</v>
      </c>
      <c r="O1371" s="6">
        <f t="shared" si="129"/>
        <v>112457327</v>
      </c>
      <c r="P1371" s="10" t="str" cm="1">
        <f t="array" ref="P1371">_xlfn.IFS(O1371&lt;=0,"Flop",O1371&lt;10000000,"Hit",O1371&lt;=100000000,"Superhit",O1371&gt;100000000,"Blockbuster")</f>
        <v>Blockbuster</v>
      </c>
      <c r="Q1371" t="s">
        <v>4596</v>
      </c>
      <c r="R1371">
        <v>5</v>
      </c>
      <c r="S1371" t="str">
        <f t="shared" si="130"/>
        <v xml:space="preserve">May </v>
      </c>
      <c r="T1371" s="12" t="str">
        <f t="shared" si="131"/>
        <v xml:space="preserve"> 2005</v>
      </c>
      <c r="U1371" s="8" t="str" cm="1">
        <f t="array" ref="U1371">_xlfn.IFS(Q1371&lt;1970,"Old is Gold",Q1371&lt;=1980,"80's Movies",Q1371&lt;=2000,"90's Movies",Q1371&lt;=2020,"Mid Rang",Q1371&gt;2020,"Latest")</f>
        <v>Latest</v>
      </c>
      <c r="V1371" t="s">
        <v>3550</v>
      </c>
    </row>
    <row r="1372" spans="1:22" x14ac:dyDescent="0.3">
      <c r="A1372" t="s">
        <v>4597</v>
      </c>
      <c r="B1372" t="s">
        <v>4598</v>
      </c>
      <c r="C1372" t="s">
        <v>4598</v>
      </c>
      <c r="D1372" s="6">
        <v>88</v>
      </c>
      <c r="E1372" s="6" t="str">
        <f t="shared" si="126"/>
        <v>Short</v>
      </c>
      <c r="F1372" s="4">
        <f t="shared" si="127"/>
        <v>1.4666666666666666</v>
      </c>
      <c r="G1372" s="8" t="s">
        <v>7406</v>
      </c>
      <c r="H1372" t="s">
        <v>10890</v>
      </c>
      <c r="I1372" t="s">
        <v>10899</v>
      </c>
      <c r="J1372">
        <v>4.3</v>
      </c>
      <c r="K1372" t="str">
        <f t="shared" si="128"/>
        <v>Poor</v>
      </c>
      <c r="L1372" s="10">
        <v>83498</v>
      </c>
      <c r="M1372" s="10">
        <v>30000000</v>
      </c>
      <c r="N1372" s="10">
        <v>31070211</v>
      </c>
      <c r="O1372" s="6">
        <f t="shared" si="129"/>
        <v>1070211</v>
      </c>
      <c r="P1372" s="10" t="str" cm="1">
        <f t="array" ref="P1372">_xlfn.IFS(O1372&lt;=0,"Flop",O1372&lt;10000000,"Hit",O1372&lt;=100000000,"Superhit",O1372&gt;100000000,"Blockbuster")</f>
        <v>Hit</v>
      </c>
      <c r="Q1372" t="s">
        <v>4599</v>
      </c>
      <c r="R1372">
        <v>3</v>
      </c>
      <c r="S1372" t="str">
        <f t="shared" si="130"/>
        <v xml:space="preserve">March </v>
      </c>
      <c r="T1372" s="12" t="str">
        <f t="shared" si="131"/>
        <v xml:space="preserve"> 2006</v>
      </c>
      <c r="U1372" s="8" t="str" cm="1">
        <f t="array" ref="U1372">_xlfn.IFS(Q1372&lt;1970,"Old is Gold",Q1372&lt;=1980,"80's Movies",Q1372&lt;=2000,"90's Movies",Q1372&lt;=2020,"Mid Rang",Q1372&gt;2020,"Latest")</f>
        <v>Latest</v>
      </c>
      <c r="V1372" t="s">
        <v>3439</v>
      </c>
    </row>
    <row r="1373" spans="1:22" x14ac:dyDescent="0.3">
      <c r="A1373" t="s">
        <v>4600</v>
      </c>
      <c r="B1373" t="s">
        <v>4601</v>
      </c>
      <c r="C1373" t="s">
        <v>4602</v>
      </c>
      <c r="D1373" s="6">
        <v>101</v>
      </c>
      <c r="E1373" s="6" t="str">
        <f t="shared" si="126"/>
        <v>Medium</v>
      </c>
      <c r="F1373" s="4">
        <f t="shared" si="127"/>
        <v>1.6833333333333333</v>
      </c>
      <c r="G1373" s="8" t="s">
        <v>7406</v>
      </c>
      <c r="H1373" t="s">
        <v>10887</v>
      </c>
      <c r="I1373" t="s">
        <v>105</v>
      </c>
      <c r="J1373">
        <v>5.7</v>
      </c>
      <c r="K1373" t="str">
        <f t="shared" si="128"/>
        <v>Poor</v>
      </c>
      <c r="L1373" s="10">
        <v>208765</v>
      </c>
      <c r="M1373" s="10">
        <v>60000000</v>
      </c>
      <c r="N1373" s="10">
        <v>177427090</v>
      </c>
      <c r="O1373" s="6">
        <f t="shared" si="129"/>
        <v>117427090</v>
      </c>
      <c r="P1373" s="10" t="str" cm="1">
        <f t="array" ref="P1373">_xlfn.IFS(O1373&lt;=0,"Flop",O1373&lt;10000000,"Hit",O1373&lt;=100000000,"Superhit",O1373&gt;100000000,"Blockbuster")</f>
        <v>Blockbuster</v>
      </c>
      <c r="Q1373" t="s">
        <v>4603</v>
      </c>
      <c r="R1373">
        <v>12</v>
      </c>
      <c r="S1373" t="str">
        <f t="shared" si="130"/>
        <v xml:space="preserve">August </v>
      </c>
      <c r="T1373" s="12" t="str">
        <f t="shared" si="131"/>
        <v xml:space="preserve"> 2004</v>
      </c>
      <c r="U1373" s="8" t="str" cm="1">
        <f t="array" ref="U1373">_xlfn.IFS(Q1373&lt;1970,"Old is Gold",Q1373&lt;=1980,"80's Movies",Q1373&lt;=2000,"90's Movies",Q1373&lt;=2020,"Mid Rang",Q1373&gt;2020,"Latest")</f>
        <v>Latest</v>
      </c>
      <c r="V1373" t="s">
        <v>2001</v>
      </c>
    </row>
    <row r="1374" spans="1:22" x14ac:dyDescent="0.3">
      <c r="A1374" t="s">
        <v>4604</v>
      </c>
      <c r="B1374" t="s">
        <v>4605</v>
      </c>
      <c r="C1374" t="s">
        <v>4605</v>
      </c>
      <c r="D1374" s="6">
        <v>131</v>
      </c>
      <c r="E1374" s="6" t="str">
        <f t="shared" si="126"/>
        <v>Long</v>
      </c>
      <c r="F1374" s="4">
        <f t="shared" si="127"/>
        <v>2.1833333333333331</v>
      </c>
      <c r="G1374" s="8" t="s">
        <v>172</v>
      </c>
      <c r="H1374" t="s">
        <v>190</v>
      </c>
      <c r="I1374" t="s">
        <v>10886</v>
      </c>
      <c r="J1374">
        <v>6.4</v>
      </c>
      <c r="K1374" t="str">
        <f t="shared" si="128"/>
        <v>Average</v>
      </c>
      <c r="L1374" s="10">
        <v>87653</v>
      </c>
      <c r="M1374" s="10">
        <v>80000000</v>
      </c>
      <c r="N1374" s="10">
        <v>55470154</v>
      </c>
      <c r="O1374" s="6">
        <f t="shared" si="129"/>
        <v>-24529846</v>
      </c>
      <c r="P1374" s="10" t="str" cm="1">
        <f t="array" ref="P1374">_xlfn.IFS(O1374&lt;=0,"Flop",O1374&lt;10000000,"Hit",O1374&lt;=100000000,"Superhit",O1374&gt;100000000,"Blockbuster")</f>
        <v>Flop</v>
      </c>
      <c r="Q1374" t="s">
        <v>4606</v>
      </c>
      <c r="R1374">
        <v>17</v>
      </c>
      <c r="S1374" t="str">
        <f t="shared" si="130"/>
        <v xml:space="preserve">December </v>
      </c>
      <c r="T1374" s="12" t="str">
        <f t="shared" si="131"/>
        <v xml:space="preserve"> 2004</v>
      </c>
      <c r="U1374" s="8" t="str" cm="1">
        <f t="array" ref="U1374">_xlfn.IFS(Q1374&lt;1970,"Old is Gold",Q1374&lt;=1980,"80's Movies",Q1374&lt;=2000,"90's Movies",Q1374&lt;=2020,"Mid Rang",Q1374&gt;2020,"Latest")</f>
        <v>Latest</v>
      </c>
      <c r="V1374" t="s">
        <v>579</v>
      </c>
    </row>
    <row r="1375" spans="1:22" x14ac:dyDescent="0.3">
      <c r="A1375" t="s">
        <v>4607</v>
      </c>
      <c r="B1375" t="s">
        <v>4608</v>
      </c>
      <c r="C1375" t="s">
        <v>4608</v>
      </c>
      <c r="D1375" s="6">
        <v>99</v>
      </c>
      <c r="E1375" s="6" t="str">
        <f t="shared" si="126"/>
        <v>Medium</v>
      </c>
      <c r="F1375" s="4">
        <f t="shared" si="127"/>
        <v>1.65</v>
      </c>
      <c r="G1375" s="8" t="s">
        <v>190</v>
      </c>
      <c r="H1375" t="s">
        <v>10895</v>
      </c>
      <c r="I1375" t="s">
        <v>5170</v>
      </c>
      <c r="J1375">
        <v>6.7</v>
      </c>
      <c r="K1375" t="str">
        <f t="shared" si="128"/>
        <v>Average</v>
      </c>
      <c r="L1375" s="10">
        <v>84180</v>
      </c>
      <c r="M1375" s="10">
        <v>50000000</v>
      </c>
      <c r="N1375" s="10">
        <v>8483797</v>
      </c>
      <c r="O1375" s="6">
        <f t="shared" si="129"/>
        <v>-41516203</v>
      </c>
      <c r="P1375" s="10" t="str" cm="1">
        <f t="array" ref="P1375">_xlfn.IFS(O1375&lt;=0,"Flop",O1375&lt;10000000,"Hit",O1375&lt;=100000000,"Superhit",O1375&gt;100000000,"Blockbuster")</f>
        <v>Flop</v>
      </c>
      <c r="Q1375" t="s">
        <v>4609</v>
      </c>
      <c r="R1375">
        <v>24</v>
      </c>
      <c r="S1375" t="str">
        <f t="shared" si="130"/>
        <v xml:space="preserve">September </v>
      </c>
      <c r="T1375" s="12" t="str">
        <f t="shared" si="131"/>
        <v xml:space="preserve"> 2005</v>
      </c>
      <c r="U1375" s="8" t="str" cm="1">
        <f t="array" ref="U1375">_xlfn.IFS(Q1375&lt;1970,"Old is Gold",Q1375&lt;=1980,"80's Movies",Q1375&lt;=2000,"90's Movies",Q1375&lt;=2020,"Mid Rang",Q1375&gt;2020,"Latest")</f>
        <v>Latest</v>
      </c>
      <c r="V1375" t="s">
        <v>3832</v>
      </c>
    </row>
    <row r="1376" spans="1:22" x14ac:dyDescent="0.3">
      <c r="A1376" t="s">
        <v>4610</v>
      </c>
      <c r="B1376" t="s">
        <v>4611</v>
      </c>
      <c r="C1376" t="s">
        <v>4611</v>
      </c>
      <c r="D1376" s="6">
        <v>81</v>
      </c>
      <c r="E1376" s="6" t="str">
        <f t="shared" si="126"/>
        <v>Short</v>
      </c>
      <c r="F1376" s="4">
        <f t="shared" si="127"/>
        <v>1.35</v>
      </c>
      <c r="G1376" s="8" t="s">
        <v>10887</v>
      </c>
      <c r="H1376" t="s">
        <v>10888</v>
      </c>
      <c r="I1376" t="s">
        <v>172</v>
      </c>
      <c r="J1376">
        <v>5.7</v>
      </c>
      <c r="K1376" t="str">
        <f t="shared" si="128"/>
        <v>Poor</v>
      </c>
      <c r="L1376" s="10">
        <v>98597</v>
      </c>
      <c r="M1376" s="10">
        <v>150000000</v>
      </c>
      <c r="N1376" s="10">
        <v>314432837</v>
      </c>
      <c r="O1376" s="6">
        <f t="shared" si="129"/>
        <v>164432837</v>
      </c>
      <c r="P1376" s="10" t="str" cm="1">
        <f t="array" ref="P1376">_xlfn.IFS(O1376&lt;=0,"Flop",O1376&lt;10000000,"Hit",O1376&lt;=100000000,"Superhit",O1376&gt;100000000,"Blockbuster")</f>
        <v>Blockbuster</v>
      </c>
      <c r="Q1376" t="s">
        <v>4612</v>
      </c>
      <c r="R1376">
        <v>6</v>
      </c>
      <c r="S1376" t="str">
        <f t="shared" si="130"/>
        <v xml:space="preserve">October </v>
      </c>
      <c r="T1376" s="12" t="str">
        <f t="shared" si="131"/>
        <v xml:space="preserve"> 2005</v>
      </c>
      <c r="U1376" s="8" t="str" cm="1">
        <f t="array" ref="U1376">_xlfn.IFS(Q1376&lt;1970,"Old is Gold",Q1376&lt;=1980,"80's Movies",Q1376&lt;=2000,"90's Movies",Q1376&lt;=2020,"Mid Rang",Q1376&gt;2020,"Latest")</f>
        <v>Latest</v>
      </c>
      <c r="V1376" t="s">
        <v>2705</v>
      </c>
    </row>
    <row r="1377" spans="1:22" x14ac:dyDescent="0.3">
      <c r="A1377" t="s">
        <v>4613</v>
      </c>
      <c r="B1377" t="s">
        <v>4614</v>
      </c>
      <c r="C1377" t="s">
        <v>4614</v>
      </c>
      <c r="D1377" s="6">
        <v>109</v>
      </c>
      <c r="E1377" s="6" t="str">
        <f t="shared" si="126"/>
        <v>Medium</v>
      </c>
      <c r="F1377" s="4">
        <f t="shared" si="127"/>
        <v>1.8166666666666667</v>
      </c>
      <c r="G1377" s="8" t="s">
        <v>10887</v>
      </c>
      <c r="H1377" t="s">
        <v>172</v>
      </c>
      <c r="I1377" t="s">
        <v>10890</v>
      </c>
      <c r="J1377">
        <v>6.7</v>
      </c>
      <c r="K1377" t="str">
        <f t="shared" si="128"/>
        <v>Average</v>
      </c>
      <c r="L1377" s="10">
        <v>205645</v>
      </c>
      <c r="M1377" s="10">
        <v>50000000</v>
      </c>
      <c r="N1377" s="10">
        <v>104478416</v>
      </c>
      <c r="O1377" s="6">
        <f t="shared" si="129"/>
        <v>54478416</v>
      </c>
      <c r="P1377" s="10" t="str" cm="1">
        <f t="array" ref="P1377">_xlfn.IFS(O1377&lt;=0,"Flop",O1377&lt;10000000,"Hit",O1377&lt;=100000000,"Superhit",O1377&gt;100000000,"Blockbuster")</f>
        <v>Superhit</v>
      </c>
      <c r="Q1377" t="s">
        <v>4615</v>
      </c>
      <c r="R1377">
        <v>20</v>
      </c>
      <c r="S1377" t="str">
        <f t="shared" si="130"/>
        <v xml:space="preserve">April </v>
      </c>
      <c r="T1377" s="12" t="str">
        <f t="shared" si="131"/>
        <v xml:space="preserve"> 2005</v>
      </c>
      <c r="U1377" s="8" t="str" cm="1">
        <f t="array" ref="U1377">_xlfn.IFS(Q1377&lt;1970,"Old is Gold",Q1377&lt;=1980,"80's Movies",Q1377&lt;=2000,"90's Movies",Q1377&lt;=2020,"Mid Rang",Q1377&gt;2020,"Latest")</f>
        <v>Latest</v>
      </c>
      <c r="V1377" t="s">
        <v>4616</v>
      </c>
    </row>
    <row r="1378" spans="1:22" x14ac:dyDescent="0.3">
      <c r="A1378" t="s">
        <v>4617</v>
      </c>
      <c r="B1378" t="s">
        <v>4618</v>
      </c>
      <c r="C1378" t="s">
        <v>4618</v>
      </c>
      <c r="D1378" s="6">
        <v>126</v>
      </c>
      <c r="E1378" s="6" t="str">
        <f t="shared" si="126"/>
        <v>Long</v>
      </c>
      <c r="F1378" s="4">
        <f t="shared" si="127"/>
        <v>2.1</v>
      </c>
      <c r="G1378" s="8" t="s">
        <v>7406</v>
      </c>
      <c r="H1378" t="s">
        <v>10887</v>
      </c>
      <c r="I1378" t="s">
        <v>10890</v>
      </c>
      <c r="J1378">
        <v>7.9</v>
      </c>
      <c r="K1378" t="str">
        <f t="shared" si="128"/>
        <v>Good</v>
      </c>
      <c r="L1378" s="10">
        <v>1102742</v>
      </c>
      <c r="M1378" s="10">
        <v>140000000</v>
      </c>
      <c r="N1378" s="10">
        <v>585796247</v>
      </c>
      <c r="O1378" s="6">
        <f t="shared" si="129"/>
        <v>445796247</v>
      </c>
      <c r="P1378" s="10" t="str" cm="1">
        <f t="array" ref="P1378">_xlfn.IFS(O1378&lt;=0,"Flop",O1378&lt;10000000,"Hit",O1378&lt;=100000000,"Superhit",O1378&gt;100000000,"Blockbuster")</f>
        <v>Blockbuster</v>
      </c>
      <c r="Q1378" t="s">
        <v>4619</v>
      </c>
      <c r="R1378">
        <v>14</v>
      </c>
      <c r="S1378" t="str">
        <f t="shared" si="130"/>
        <v xml:space="preserve">April </v>
      </c>
      <c r="T1378" s="12" t="str">
        <f t="shared" si="131"/>
        <v xml:space="preserve"> 2008</v>
      </c>
      <c r="U1378" s="8" t="str" cm="1">
        <f t="array" ref="U1378">_xlfn.IFS(Q1378&lt;1970,"Old is Gold",Q1378&lt;=1980,"80's Movies",Q1378&lt;=2000,"90's Movies",Q1378&lt;=2020,"Mid Rang",Q1378&gt;2020,"Latest")</f>
        <v>Latest</v>
      </c>
      <c r="V1378" t="s">
        <v>4131</v>
      </c>
    </row>
    <row r="1379" spans="1:22" x14ac:dyDescent="0.3">
      <c r="A1379" t="s">
        <v>4620</v>
      </c>
      <c r="B1379" t="s">
        <v>4621</v>
      </c>
      <c r="C1379" t="s">
        <v>4621</v>
      </c>
      <c r="D1379" s="6">
        <v>108</v>
      </c>
      <c r="E1379" s="6" t="str">
        <f t="shared" si="126"/>
        <v>Medium</v>
      </c>
      <c r="F1379" s="4">
        <f t="shared" si="127"/>
        <v>1.8</v>
      </c>
      <c r="G1379" s="8" t="s">
        <v>7406</v>
      </c>
      <c r="H1379" t="s">
        <v>10895</v>
      </c>
      <c r="I1379" t="s">
        <v>5170</v>
      </c>
      <c r="J1379">
        <v>7.7</v>
      </c>
      <c r="K1379" t="str">
        <f t="shared" si="128"/>
        <v>Good</v>
      </c>
      <c r="L1379" s="10">
        <v>479999</v>
      </c>
      <c r="M1379" s="10">
        <v>75000000</v>
      </c>
      <c r="N1379" s="10">
        <v>290835269</v>
      </c>
      <c r="O1379" s="6">
        <f t="shared" si="129"/>
        <v>215835269</v>
      </c>
      <c r="P1379" s="10" t="str" cm="1">
        <f t="array" ref="P1379">_xlfn.IFS(O1379&lt;=0,"Flop",O1379&lt;10000000,"Hit",O1379&lt;=100000000,"Superhit",O1379&gt;100000000,"Blockbuster")</f>
        <v>Blockbuster</v>
      </c>
      <c r="Q1379" t="s">
        <v>4622</v>
      </c>
      <c r="R1379">
        <v>16</v>
      </c>
      <c r="S1379" t="str">
        <f t="shared" si="130"/>
        <v xml:space="preserve">July </v>
      </c>
      <c r="T1379" s="12" t="str">
        <f t="shared" si="131"/>
        <v xml:space="preserve"> 2004</v>
      </c>
      <c r="U1379" s="8" t="str" cm="1">
        <f t="array" ref="U1379">_xlfn.IFS(Q1379&lt;1970,"Old is Gold",Q1379&lt;=1980,"80's Movies",Q1379&lt;=2000,"90's Movies",Q1379&lt;=2020,"Mid Rang",Q1379&gt;2020,"Latest")</f>
        <v>Latest</v>
      </c>
      <c r="V1379" t="s">
        <v>4623</v>
      </c>
    </row>
    <row r="1380" spans="1:22" x14ac:dyDescent="0.3">
      <c r="A1380" t="s">
        <v>4624</v>
      </c>
      <c r="B1380" t="s">
        <v>4625</v>
      </c>
      <c r="C1380" t="s">
        <v>4625</v>
      </c>
      <c r="D1380" s="6">
        <v>90</v>
      </c>
      <c r="E1380" s="6" t="str">
        <f t="shared" si="126"/>
        <v>Medium</v>
      </c>
      <c r="F1380" s="4">
        <f t="shared" si="127"/>
        <v>1.5</v>
      </c>
      <c r="G1380" s="8" t="s">
        <v>172</v>
      </c>
      <c r="H1380" t="s">
        <v>10886</v>
      </c>
      <c r="I1380" t="s">
        <v>10899</v>
      </c>
      <c r="J1380">
        <v>6.1</v>
      </c>
      <c r="K1380" t="str">
        <f t="shared" si="128"/>
        <v>Average</v>
      </c>
      <c r="L1380" s="10">
        <v>55481</v>
      </c>
      <c r="M1380" s="10">
        <v>15000000</v>
      </c>
      <c r="N1380" s="10">
        <v>47096206</v>
      </c>
      <c r="O1380" s="6">
        <f t="shared" si="129"/>
        <v>32096206</v>
      </c>
      <c r="P1380" s="10" t="str" cm="1">
        <f t="array" ref="P1380">_xlfn.IFS(O1380&lt;=0,"Flop",O1380&lt;10000000,"Hit",O1380&lt;=100000000,"Superhit",O1380&gt;100000000,"Blockbuster")</f>
        <v>Superhit</v>
      </c>
      <c r="Q1380" t="s">
        <v>4626</v>
      </c>
      <c r="R1380">
        <v>27</v>
      </c>
      <c r="S1380" t="str">
        <f t="shared" si="130"/>
        <v xml:space="preserve">January </v>
      </c>
      <c r="T1380" s="12" t="str">
        <f t="shared" si="131"/>
        <v xml:space="preserve"> 2005</v>
      </c>
      <c r="U1380" s="8" t="str" cm="1">
        <f t="array" ref="U1380">_xlfn.IFS(Q1380&lt;1970,"Old is Gold",Q1380&lt;=1980,"80's Movies",Q1380&lt;=2000,"90's Movies",Q1380&lt;=2020,"Mid Rang",Q1380&gt;2020,"Latest")</f>
        <v>Latest</v>
      </c>
      <c r="V1380" t="s">
        <v>4627</v>
      </c>
    </row>
    <row r="1381" spans="1:22" x14ac:dyDescent="0.3">
      <c r="A1381" t="s">
        <v>4628</v>
      </c>
      <c r="B1381" t="s">
        <v>4629</v>
      </c>
      <c r="C1381" t="s">
        <v>4629</v>
      </c>
      <c r="D1381" s="6">
        <v>98</v>
      </c>
      <c r="E1381" s="6" t="str">
        <f t="shared" si="126"/>
        <v>Medium</v>
      </c>
      <c r="F1381" s="4">
        <f t="shared" si="127"/>
        <v>1.6333333333333333</v>
      </c>
      <c r="G1381" s="8" t="s">
        <v>7406</v>
      </c>
      <c r="H1381" t="s">
        <v>172</v>
      </c>
      <c r="I1381" t="s">
        <v>10899</v>
      </c>
      <c r="J1381">
        <v>7.2</v>
      </c>
      <c r="K1381" t="str">
        <f t="shared" si="128"/>
        <v>Good</v>
      </c>
      <c r="L1381" s="10">
        <v>176264</v>
      </c>
      <c r="M1381" s="10">
        <v>32000000</v>
      </c>
      <c r="N1381" s="10">
        <v>50826898</v>
      </c>
      <c r="O1381" s="6">
        <f t="shared" si="129"/>
        <v>18826898</v>
      </c>
      <c r="P1381" s="10" t="str" cm="1">
        <f t="array" ref="P1381">_xlfn.IFS(O1381&lt;=0,"Flop",O1381&lt;10000000,"Hit",O1381&lt;=100000000,"Superhit",O1381&gt;100000000,"Blockbuster")</f>
        <v>Superhit</v>
      </c>
      <c r="Q1381" t="s">
        <v>4630</v>
      </c>
      <c r="R1381">
        <v>11</v>
      </c>
      <c r="S1381" t="str">
        <f t="shared" si="130"/>
        <v xml:space="preserve">October </v>
      </c>
      <c r="T1381" s="12" t="str">
        <f t="shared" si="131"/>
        <v xml:space="preserve"> 2004</v>
      </c>
      <c r="U1381" s="8" t="str" cm="1">
        <f t="array" ref="U1381">_xlfn.IFS(Q1381&lt;1970,"Old is Gold",Q1381&lt;=1980,"80's Movies",Q1381&lt;=2000,"90's Movies",Q1381&lt;=2020,"Mid Rang",Q1381&gt;2020,"Latest")</f>
        <v>Latest</v>
      </c>
      <c r="V1381" t="s">
        <v>2985</v>
      </c>
    </row>
    <row r="1382" spans="1:22" x14ac:dyDescent="0.3">
      <c r="A1382" t="s">
        <v>4631</v>
      </c>
      <c r="B1382" t="s">
        <v>4632</v>
      </c>
      <c r="C1382" t="s">
        <v>4632</v>
      </c>
      <c r="D1382" s="6">
        <v>140</v>
      </c>
      <c r="E1382" s="6" t="str">
        <f t="shared" si="126"/>
        <v>Long</v>
      </c>
      <c r="F1382" s="4">
        <f t="shared" si="127"/>
        <v>2.3333333333333335</v>
      </c>
      <c r="G1382" s="8" t="s">
        <v>7406</v>
      </c>
      <c r="H1382" t="s">
        <v>10891</v>
      </c>
      <c r="I1382" t="s">
        <v>190</v>
      </c>
      <c r="J1382">
        <v>8.1999999999999993</v>
      </c>
      <c r="K1382" t="str">
        <f t="shared" si="128"/>
        <v>Excellent</v>
      </c>
      <c r="L1382" s="10">
        <v>1543042</v>
      </c>
      <c r="M1382" s="10">
        <v>150000000</v>
      </c>
      <c r="N1382" s="10">
        <v>375298946</v>
      </c>
      <c r="O1382" s="6">
        <f t="shared" si="129"/>
        <v>225298946</v>
      </c>
      <c r="P1382" s="10" t="str" cm="1">
        <f t="array" ref="P1382">_xlfn.IFS(O1382&lt;=0,"Flop",O1382&lt;10000000,"Hit",O1382&lt;=100000000,"Superhit",O1382&gt;100000000,"Blockbuster")</f>
        <v>Blockbuster</v>
      </c>
      <c r="Q1382" t="s">
        <v>4633</v>
      </c>
      <c r="R1382">
        <v>31</v>
      </c>
      <c r="S1382" t="str">
        <f t="shared" si="130"/>
        <v xml:space="preserve">May </v>
      </c>
      <c r="T1382" s="12" t="str">
        <f t="shared" si="131"/>
        <v xml:space="preserve"> 2005</v>
      </c>
      <c r="U1382" s="8" t="str" cm="1">
        <f t="array" ref="U1382">_xlfn.IFS(Q1382&lt;1970,"Old is Gold",Q1382&lt;=1980,"80's Movies",Q1382&lt;=2000,"90's Movies",Q1382&lt;=2020,"Mid Rang",Q1382&gt;2020,"Latest")</f>
        <v>Latest</v>
      </c>
      <c r="V1382" t="s">
        <v>2976</v>
      </c>
    </row>
    <row r="1383" spans="1:22" x14ac:dyDescent="0.3">
      <c r="A1383" t="s">
        <v>4634</v>
      </c>
      <c r="B1383" t="s">
        <v>4635</v>
      </c>
      <c r="C1383" t="s">
        <v>4635</v>
      </c>
      <c r="D1383" s="6">
        <v>93</v>
      </c>
      <c r="E1383" s="6" t="str">
        <f t="shared" si="126"/>
        <v>Medium</v>
      </c>
      <c r="F1383" s="4">
        <f t="shared" si="127"/>
        <v>1.55</v>
      </c>
      <c r="G1383" s="8" t="s">
        <v>7406</v>
      </c>
      <c r="H1383" t="s">
        <v>10887</v>
      </c>
      <c r="I1383" t="s">
        <v>10892</v>
      </c>
      <c r="J1383">
        <v>5.8</v>
      </c>
      <c r="K1383" t="str">
        <f t="shared" si="128"/>
        <v>Poor</v>
      </c>
      <c r="L1383" s="10">
        <v>129254</v>
      </c>
      <c r="M1383" s="10">
        <v>60000000</v>
      </c>
      <c r="N1383" s="10">
        <v>244232688</v>
      </c>
      <c r="O1383" s="6">
        <f t="shared" si="129"/>
        <v>184232688</v>
      </c>
      <c r="P1383" s="10" t="str" cm="1">
        <f t="array" ref="P1383">_xlfn.IFS(O1383&lt;=0,"Flop",O1383&lt;10000000,"Hit",O1383&lt;=100000000,"Superhit",O1383&gt;100000000,"Blockbuster")</f>
        <v>Blockbuster</v>
      </c>
      <c r="Q1383" t="s">
        <v>4636</v>
      </c>
      <c r="R1383">
        <v>10</v>
      </c>
      <c r="S1383" t="str">
        <f t="shared" si="130"/>
        <v xml:space="preserve">July </v>
      </c>
      <c r="T1383" s="12" t="str">
        <f t="shared" si="131"/>
        <v xml:space="preserve"> 2008</v>
      </c>
      <c r="U1383" s="8" t="str" cm="1">
        <f t="array" ref="U1383">_xlfn.IFS(Q1383&lt;1970,"Old is Gold",Q1383&lt;=1980,"80's Movies",Q1383&lt;=2000,"90's Movies",Q1383&lt;=2020,"Mid Rang",Q1383&gt;2020,"Latest")</f>
        <v>Latest</v>
      </c>
      <c r="V1383" t="s">
        <v>4637</v>
      </c>
    </row>
    <row r="1384" spans="1:22" x14ac:dyDescent="0.3">
      <c r="A1384" t="s">
        <v>4638</v>
      </c>
      <c r="B1384" t="s">
        <v>4639</v>
      </c>
      <c r="C1384" t="s">
        <v>4640</v>
      </c>
      <c r="D1384" s="6">
        <v>99</v>
      </c>
      <c r="E1384" s="6" t="str">
        <f t="shared" si="126"/>
        <v>Medium</v>
      </c>
      <c r="F1384" s="4">
        <f t="shared" si="127"/>
        <v>1.65</v>
      </c>
      <c r="G1384" s="8" t="s">
        <v>7406</v>
      </c>
      <c r="H1384" t="s">
        <v>172</v>
      </c>
      <c r="I1384" t="s">
        <v>10885</v>
      </c>
      <c r="J1384">
        <v>7.7</v>
      </c>
      <c r="K1384" t="str">
        <f t="shared" si="128"/>
        <v>Good</v>
      </c>
      <c r="L1384" s="10">
        <v>147824</v>
      </c>
      <c r="M1384" s="10">
        <v>20000000</v>
      </c>
      <c r="N1384" s="10">
        <v>104882445</v>
      </c>
      <c r="O1384" s="6">
        <f t="shared" si="129"/>
        <v>84882445</v>
      </c>
      <c r="P1384" s="10" t="str" cm="1">
        <f t="array" ref="P1384">_xlfn.IFS(O1384&lt;=0,"Flop",O1384&lt;10000000,"Hit",O1384&lt;=100000000,"Superhit",O1384&gt;100000000,"Blockbuster")</f>
        <v>Superhit</v>
      </c>
      <c r="Q1384" t="s">
        <v>4641</v>
      </c>
      <c r="R1384">
        <v>10</v>
      </c>
      <c r="S1384" t="str">
        <f t="shared" si="130"/>
        <v xml:space="preserve">February </v>
      </c>
      <c r="T1384" s="12" t="str">
        <f t="shared" si="131"/>
        <v xml:space="preserve"> 2004</v>
      </c>
      <c r="U1384" s="8" t="str" cm="1">
        <f t="array" ref="U1384">_xlfn.IFS(Q1384&lt;1970,"Old is Gold",Q1384&lt;=1980,"80's Movies",Q1384&lt;=2000,"90's Movies",Q1384&lt;=2020,"Mid Rang",Q1384&gt;2020,"Latest")</f>
        <v>Latest</v>
      </c>
      <c r="V1384" t="s">
        <v>3843</v>
      </c>
    </row>
    <row r="1385" spans="1:22" x14ac:dyDescent="0.3">
      <c r="A1385" t="s">
        <v>4642</v>
      </c>
      <c r="B1385" t="s">
        <v>4643</v>
      </c>
      <c r="C1385" t="s">
        <v>4643</v>
      </c>
      <c r="D1385" s="6">
        <v>103</v>
      </c>
      <c r="E1385" s="6" t="str">
        <f t="shared" si="126"/>
        <v>Medium</v>
      </c>
      <c r="F1385" s="4">
        <f t="shared" si="127"/>
        <v>1.7166666666666666</v>
      </c>
      <c r="G1385" s="8" t="s">
        <v>172</v>
      </c>
      <c r="H1385" t="s">
        <v>10891</v>
      </c>
      <c r="I1385" t="s">
        <v>10895</v>
      </c>
      <c r="J1385">
        <v>7.5</v>
      </c>
      <c r="K1385" t="str">
        <f t="shared" si="128"/>
        <v>Good</v>
      </c>
      <c r="L1385" s="10">
        <v>234081</v>
      </c>
      <c r="M1385" s="10">
        <v>15000000</v>
      </c>
      <c r="N1385" s="10">
        <v>15785148</v>
      </c>
      <c r="O1385" s="6">
        <f t="shared" si="129"/>
        <v>785148</v>
      </c>
      <c r="P1385" s="10" t="str" cm="1">
        <f t="array" ref="P1385">_xlfn.IFS(O1385&lt;=0,"Flop",O1385&lt;10000000,"Hit",O1385&lt;=100000000,"Superhit",O1385&gt;100000000,"Blockbuster")</f>
        <v>Hit</v>
      </c>
      <c r="Q1385" t="s">
        <v>4644</v>
      </c>
      <c r="R1385">
        <v>14</v>
      </c>
      <c r="S1385" t="str">
        <f t="shared" si="130"/>
        <v xml:space="preserve">May </v>
      </c>
      <c r="T1385" s="12" t="str">
        <f t="shared" si="131"/>
        <v xml:space="preserve"> 2005</v>
      </c>
      <c r="U1385" s="8" t="str" cm="1">
        <f t="array" ref="U1385">_xlfn.IFS(Q1385&lt;1970,"Old is Gold",Q1385&lt;=1980,"80's Movies",Q1385&lt;=2000,"90's Movies",Q1385&lt;=2020,"Mid Rang",Q1385&gt;2020,"Latest")</f>
        <v>Latest</v>
      </c>
      <c r="V1385" t="s">
        <v>4645</v>
      </c>
    </row>
    <row r="1386" spans="1:22" x14ac:dyDescent="0.3">
      <c r="A1386" t="s">
        <v>4646</v>
      </c>
      <c r="B1386" t="s">
        <v>289</v>
      </c>
      <c r="C1386" t="s">
        <v>289</v>
      </c>
      <c r="D1386" s="6">
        <v>109</v>
      </c>
      <c r="E1386" s="6" t="str">
        <f t="shared" si="126"/>
        <v>Medium</v>
      </c>
      <c r="F1386" s="4">
        <f t="shared" si="127"/>
        <v>1.8166666666666667</v>
      </c>
      <c r="G1386" s="8" t="s">
        <v>105</v>
      </c>
      <c r="H1386" t="s">
        <v>10899</v>
      </c>
      <c r="I1386" t="s">
        <v>10899</v>
      </c>
      <c r="J1386">
        <v>6</v>
      </c>
      <c r="K1386" t="str">
        <f t="shared" si="128"/>
        <v>Average</v>
      </c>
      <c r="L1386" s="10">
        <v>129060</v>
      </c>
      <c r="M1386" s="10">
        <v>15000000</v>
      </c>
      <c r="N1386" s="10">
        <v>80460948</v>
      </c>
      <c r="O1386" s="6">
        <f t="shared" si="129"/>
        <v>65460948</v>
      </c>
      <c r="P1386" s="10" t="str" cm="1">
        <f t="array" ref="P1386">_xlfn.IFS(O1386&lt;=0,"Flop",O1386&lt;10000000,"Hit",O1386&lt;=100000000,"Superhit",O1386&gt;100000000,"Blockbuster")</f>
        <v>Superhit</v>
      </c>
      <c r="Q1386" t="s">
        <v>4647</v>
      </c>
      <c r="R1386">
        <v>31</v>
      </c>
      <c r="S1386" t="str">
        <f t="shared" si="130"/>
        <v xml:space="preserve">August </v>
      </c>
      <c r="T1386" s="12" t="str">
        <f t="shared" si="131"/>
        <v xml:space="preserve"> 2007</v>
      </c>
      <c r="U1386" s="8" t="str" cm="1">
        <f t="array" ref="U1386">_xlfn.IFS(Q1386&lt;1970,"Old is Gold",Q1386&lt;=1980,"80's Movies",Q1386&lt;=2000,"90's Movies",Q1386&lt;=2020,"Mid Rang",Q1386&gt;2020,"Latest")</f>
        <v>Latest</v>
      </c>
      <c r="V1386" t="s">
        <v>3571</v>
      </c>
    </row>
    <row r="1387" spans="1:22" x14ac:dyDescent="0.3">
      <c r="A1387" t="s">
        <v>4648</v>
      </c>
      <c r="B1387" t="s">
        <v>4649</v>
      </c>
      <c r="C1387" t="s">
        <v>4649</v>
      </c>
      <c r="D1387" s="6">
        <v>138</v>
      </c>
      <c r="E1387" s="6" t="str">
        <f t="shared" si="126"/>
        <v>Long</v>
      </c>
      <c r="F1387" s="4">
        <f t="shared" si="127"/>
        <v>2.2999999999999998</v>
      </c>
      <c r="G1387" s="8" t="s">
        <v>7406</v>
      </c>
      <c r="H1387" t="s">
        <v>10887</v>
      </c>
      <c r="I1387" t="s">
        <v>10892</v>
      </c>
      <c r="J1387">
        <v>7.5</v>
      </c>
      <c r="K1387" t="str">
        <f t="shared" si="128"/>
        <v>Good</v>
      </c>
      <c r="L1387" s="10">
        <v>615730</v>
      </c>
      <c r="M1387" s="10">
        <v>150000000</v>
      </c>
      <c r="N1387" s="10">
        <v>939288806</v>
      </c>
      <c r="O1387" s="6">
        <f t="shared" si="129"/>
        <v>789288806</v>
      </c>
      <c r="P1387" s="10" t="str" cm="1">
        <f t="array" ref="P1387">_xlfn.IFS(O1387&lt;=0,"Flop",O1387&lt;10000000,"Hit",O1387&lt;=100000000,"Superhit",O1387&gt;100000000,"Blockbuster")</f>
        <v>Blockbuster</v>
      </c>
      <c r="Q1387" t="s">
        <v>4650</v>
      </c>
      <c r="R1387">
        <v>28</v>
      </c>
      <c r="S1387" t="str">
        <f t="shared" si="130"/>
        <v xml:space="preserve">June </v>
      </c>
      <c r="T1387" s="12" t="str">
        <f t="shared" si="131"/>
        <v xml:space="preserve"> 2007</v>
      </c>
      <c r="U1387" s="8" t="str" cm="1">
        <f t="array" ref="U1387">_xlfn.IFS(Q1387&lt;1970,"Old is Gold",Q1387&lt;=1980,"80's Movies",Q1387&lt;=2000,"90's Movies",Q1387&lt;=2020,"Mid Rang",Q1387&gt;2020,"Latest")</f>
        <v>Latest</v>
      </c>
      <c r="V1387" t="s">
        <v>4651</v>
      </c>
    </row>
    <row r="1388" spans="1:22" x14ac:dyDescent="0.3">
      <c r="A1388" t="s">
        <v>4652</v>
      </c>
      <c r="B1388" t="s">
        <v>4653</v>
      </c>
      <c r="C1388" t="s">
        <v>4653</v>
      </c>
      <c r="D1388" s="6">
        <v>128</v>
      </c>
      <c r="E1388" s="6" t="str">
        <f t="shared" si="126"/>
        <v>Long</v>
      </c>
      <c r="F1388" s="4">
        <f t="shared" si="127"/>
        <v>2.1333333333333333</v>
      </c>
      <c r="G1388" s="8" t="s">
        <v>10891</v>
      </c>
      <c r="H1388" t="s">
        <v>10895</v>
      </c>
      <c r="I1388" t="s">
        <v>5170</v>
      </c>
      <c r="J1388">
        <v>6.4</v>
      </c>
      <c r="K1388" t="str">
        <f t="shared" si="128"/>
        <v>Average</v>
      </c>
      <c r="L1388" s="10">
        <v>109958</v>
      </c>
      <c r="M1388" s="10">
        <v>80000000</v>
      </c>
      <c r="N1388" s="10">
        <v>162944923</v>
      </c>
      <c r="O1388" s="6">
        <f t="shared" si="129"/>
        <v>82944923</v>
      </c>
      <c r="P1388" s="10" t="str" cm="1">
        <f t="array" ref="P1388">_xlfn.IFS(O1388&lt;=0,"Flop",O1388&lt;10000000,"Hit",O1388&lt;=100000000,"Superhit",O1388&gt;100000000,"Blockbuster")</f>
        <v>Superhit</v>
      </c>
      <c r="Q1388" t="s">
        <v>4121</v>
      </c>
      <c r="R1388">
        <v>4</v>
      </c>
      <c r="S1388" t="str">
        <f t="shared" si="130"/>
        <v xml:space="preserve">April </v>
      </c>
      <c r="T1388" s="12" t="str">
        <f t="shared" si="131"/>
        <v xml:space="preserve"> 2005</v>
      </c>
      <c r="U1388" s="8" t="str" cm="1">
        <f t="array" ref="U1388">_xlfn.IFS(Q1388&lt;1970,"Old is Gold",Q1388&lt;=1980,"80's Movies",Q1388&lt;=2000,"90's Movies",Q1388&lt;=2020,"Mid Rang",Q1388&gt;2020,"Latest")</f>
        <v>Latest</v>
      </c>
      <c r="V1388" t="s">
        <v>200</v>
      </c>
    </row>
    <row r="1389" spans="1:22" x14ac:dyDescent="0.3">
      <c r="A1389" t="s">
        <v>4654</v>
      </c>
      <c r="B1389" t="s">
        <v>4655</v>
      </c>
      <c r="C1389" t="s">
        <v>4655</v>
      </c>
      <c r="D1389" s="6">
        <v>79</v>
      </c>
      <c r="E1389" s="6" t="str">
        <f t="shared" si="126"/>
        <v>Short</v>
      </c>
      <c r="F1389" s="4">
        <f t="shared" si="127"/>
        <v>1.3166666666666667</v>
      </c>
      <c r="G1389" s="8" t="s">
        <v>10887</v>
      </c>
      <c r="H1389" t="s">
        <v>190</v>
      </c>
      <c r="I1389" t="s">
        <v>105</v>
      </c>
      <c r="J1389">
        <v>5.8</v>
      </c>
      <c r="K1389" t="str">
        <f t="shared" si="128"/>
        <v>Poor</v>
      </c>
      <c r="L1389" s="10">
        <v>55909</v>
      </c>
      <c r="M1389" s="10">
        <v>500000</v>
      </c>
      <c r="N1389" s="10">
        <v>54683487</v>
      </c>
      <c r="O1389" s="6">
        <f t="shared" si="129"/>
        <v>54183487</v>
      </c>
      <c r="P1389" s="10" t="str" cm="1">
        <f t="array" ref="P1389">_xlfn.IFS(O1389&lt;=0,"Flop",O1389&lt;10000000,"Hit",O1389&lt;=100000000,"Superhit",O1389&gt;100000000,"Blockbuster")</f>
        <v>Superhit</v>
      </c>
      <c r="Q1389" t="s">
        <v>4656</v>
      </c>
      <c r="R1389">
        <v>26</v>
      </c>
      <c r="S1389" t="str">
        <f t="shared" si="130"/>
        <v xml:space="preserve">October </v>
      </c>
      <c r="T1389" s="12" t="str">
        <f t="shared" si="131"/>
        <v xml:space="preserve"> 2003</v>
      </c>
      <c r="U1389" s="8" t="str" cm="1">
        <f t="array" ref="U1389">_xlfn.IFS(Q1389&lt;1970,"Old is Gold",Q1389&lt;=1980,"80's Movies",Q1389&lt;=2000,"90's Movies",Q1389&lt;=2020,"Mid Rang",Q1389&gt;2020,"Latest")</f>
        <v>Latest</v>
      </c>
      <c r="V1389" t="s">
        <v>4657</v>
      </c>
    </row>
    <row r="1390" spans="1:22" x14ac:dyDescent="0.3">
      <c r="A1390" t="s">
        <v>4658</v>
      </c>
      <c r="B1390" t="s">
        <v>4659</v>
      </c>
      <c r="C1390" t="s">
        <v>4659</v>
      </c>
      <c r="D1390" s="6">
        <v>102</v>
      </c>
      <c r="E1390" s="6" t="str">
        <f t="shared" si="126"/>
        <v>Medium</v>
      </c>
      <c r="F1390" s="4">
        <f t="shared" si="127"/>
        <v>1.7</v>
      </c>
      <c r="G1390" s="8" t="s">
        <v>172</v>
      </c>
      <c r="H1390" t="s">
        <v>10885</v>
      </c>
      <c r="I1390" t="s">
        <v>10886</v>
      </c>
      <c r="J1390">
        <v>4.8</v>
      </c>
      <c r="K1390" t="str">
        <f t="shared" si="128"/>
        <v>Poor</v>
      </c>
      <c r="L1390" s="10">
        <v>74724</v>
      </c>
      <c r="M1390" s="10">
        <v>85000000</v>
      </c>
      <c r="N1390" s="10">
        <v>131426169</v>
      </c>
      <c r="O1390" s="6">
        <f t="shared" si="129"/>
        <v>46426169</v>
      </c>
      <c r="P1390" s="10" t="str" cm="1">
        <f t="array" ref="P1390">_xlfn.IFS(O1390&lt;=0,"Flop",O1390&lt;10000000,"Hit",O1390&lt;=100000000,"Superhit",O1390&gt;100000000,"Blockbuster")</f>
        <v>Superhit</v>
      </c>
      <c r="Q1390" t="s">
        <v>4660</v>
      </c>
      <c r="R1390">
        <v>24</v>
      </c>
      <c r="S1390" t="str">
        <f t="shared" si="130"/>
        <v xml:space="preserve">June </v>
      </c>
      <c r="T1390" s="12" t="str">
        <f t="shared" si="131"/>
        <v xml:space="preserve"> 2005</v>
      </c>
      <c r="U1390" s="8" t="str" cm="1">
        <f t="array" ref="U1390">_xlfn.IFS(Q1390&lt;1970,"Old is Gold",Q1390&lt;=1980,"80's Movies",Q1390&lt;=2000,"90's Movies",Q1390&lt;=2020,"Mid Rang",Q1390&gt;2020,"Latest")</f>
        <v>Latest</v>
      </c>
      <c r="V1390" t="s">
        <v>1701</v>
      </c>
    </row>
    <row r="1391" spans="1:22" x14ac:dyDescent="0.3">
      <c r="A1391" t="s">
        <v>4661</v>
      </c>
      <c r="B1391" t="s">
        <v>4662</v>
      </c>
      <c r="C1391" t="s">
        <v>4662</v>
      </c>
      <c r="D1391" s="6">
        <v>96</v>
      </c>
      <c r="E1391" s="6" t="str">
        <f t="shared" si="126"/>
        <v>Medium</v>
      </c>
      <c r="F1391" s="4">
        <f t="shared" si="127"/>
        <v>1.6</v>
      </c>
      <c r="G1391" s="8" t="s">
        <v>172</v>
      </c>
      <c r="H1391" t="s">
        <v>10899</v>
      </c>
      <c r="I1391" t="s">
        <v>10899</v>
      </c>
      <c r="J1391">
        <v>7</v>
      </c>
      <c r="K1391" t="str">
        <f t="shared" si="128"/>
        <v>Good</v>
      </c>
      <c r="L1391" s="10">
        <v>232317</v>
      </c>
      <c r="M1391" s="10">
        <v>400000</v>
      </c>
      <c r="N1391" s="10">
        <v>46138887</v>
      </c>
      <c r="O1391" s="6">
        <f t="shared" si="129"/>
        <v>45738887</v>
      </c>
      <c r="P1391" s="10" t="str" cm="1">
        <f t="array" ref="P1391">_xlfn.IFS(O1391&lt;=0,"Flop",O1391&lt;10000000,"Hit",O1391&lt;=100000000,"Superhit",O1391&gt;100000000,"Blockbuster")</f>
        <v>Superhit</v>
      </c>
      <c r="Q1391" t="s">
        <v>3874</v>
      </c>
      <c r="R1391">
        <v>17</v>
      </c>
      <c r="S1391" t="str">
        <f t="shared" si="130"/>
        <v xml:space="preserve">January </v>
      </c>
      <c r="T1391" s="12" t="str">
        <f t="shared" si="131"/>
        <v xml:space="preserve"> 2004</v>
      </c>
      <c r="U1391" s="8" t="str" cm="1">
        <f t="array" ref="U1391">_xlfn.IFS(Q1391&lt;1970,"Old is Gold",Q1391&lt;=1980,"80's Movies",Q1391&lt;=2000,"90's Movies",Q1391&lt;=2020,"Mid Rang",Q1391&gt;2020,"Latest")</f>
        <v>Latest</v>
      </c>
      <c r="V1391" t="s">
        <v>4663</v>
      </c>
    </row>
    <row r="1392" spans="1:22" x14ac:dyDescent="0.3">
      <c r="A1392" t="s">
        <v>4664</v>
      </c>
      <c r="B1392" t="s">
        <v>4665</v>
      </c>
      <c r="C1392" t="s">
        <v>4665</v>
      </c>
      <c r="D1392" s="6">
        <v>127</v>
      </c>
      <c r="E1392" s="6" t="str">
        <f t="shared" si="126"/>
        <v>Long</v>
      </c>
      <c r="F1392" s="4">
        <f t="shared" si="127"/>
        <v>2.1166666666666667</v>
      </c>
      <c r="G1392" s="8" t="s">
        <v>172</v>
      </c>
      <c r="H1392" t="s">
        <v>190</v>
      </c>
      <c r="I1392" t="s">
        <v>10886</v>
      </c>
      <c r="J1392">
        <v>7.5</v>
      </c>
      <c r="K1392" t="str">
        <f t="shared" si="128"/>
        <v>Good</v>
      </c>
      <c r="L1392" s="10">
        <v>198741</v>
      </c>
      <c r="M1392" s="10">
        <v>16000000</v>
      </c>
      <c r="N1392" s="10">
        <v>109706931</v>
      </c>
      <c r="O1392" s="6">
        <f t="shared" si="129"/>
        <v>93706931</v>
      </c>
      <c r="P1392" s="10" t="str" cm="1">
        <f t="array" ref="P1392">_xlfn.IFS(O1392&lt;=0,"Flop",O1392&lt;10000000,"Hit",O1392&lt;=100000000,"Superhit",O1392&gt;100000000,"Blockbuster")</f>
        <v>Superhit</v>
      </c>
      <c r="Q1392" t="s">
        <v>4458</v>
      </c>
      <c r="R1392">
        <v>13</v>
      </c>
      <c r="S1392" t="str">
        <f t="shared" si="130"/>
        <v xml:space="preserve">September </v>
      </c>
      <c r="T1392" s="12" t="str">
        <f t="shared" si="131"/>
        <v xml:space="preserve"> 2004</v>
      </c>
      <c r="U1392" s="8" t="str" cm="1">
        <f t="array" ref="U1392">_xlfn.IFS(Q1392&lt;1970,"Old is Gold",Q1392&lt;=1980,"80's Movies",Q1392&lt;=2000,"90's Movies",Q1392&lt;=2020,"Mid Rang",Q1392&gt;2020,"Latest")</f>
        <v>Latest</v>
      </c>
      <c r="V1392" t="s">
        <v>2758</v>
      </c>
    </row>
    <row r="1393" spans="1:22" x14ac:dyDescent="0.3">
      <c r="A1393" t="s">
        <v>4666</v>
      </c>
      <c r="B1393" t="s">
        <v>4667</v>
      </c>
      <c r="C1393" t="s">
        <v>4667</v>
      </c>
      <c r="D1393" s="6">
        <v>103</v>
      </c>
      <c r="E1393" s="6" t="str">
        <f t="shared" si="126"/>
        <v>Medium</v>
      </c>
      <c r="F1393" s="4">
        <f t="shared" si="127"/>
        <v>1.7166666666666666</v>
      </c>
      <c r="G1393" s="8" t="s">
        <v>172</v>
      </c>
      <c r="H1393" t="s">
        <v>190</v>
      </c>
      <c r="I1393" t="s">
        <v>10886</v>
      </c>
      <c r="J1393">
        <v>6.2</v>
      </c>
      <c r="K1393" t="str">
        <f t="shared" si="128"/>
        <v>Average</v>
      </c>
      <c r="L1393" s="10">
        <v>54442</v>
      </c>
      <c r="M1393" s="10">
        <v>60000000</v>
      </c>
      <c r="N1393" s="10">
        <v>35060882</v>
      </c>
      <c r="O1393" s="6">
        <f t="shared" si="129"/>
        <v>-24939118</v>
      </c>
      <c r="P1393" s="10" t="str" cm="1">
        <f t="array" ref="P1393">_xlfn.IFS(O1393&lt;=0,"Flop",O1393&lt;10000000,"Hit",O1393&lt;=100000000,"Superhit",O1393&gt;100000000,"Blockbuster")</f>
        <v>Flop</v>
      </c>
      <c r="Q1393" t="s">
        <v>4668</v>
      </c>
      <c r="R1393">
        <v>22</v>
      </c>
      <c r="S1393" t="str">
        <f t="shared" si="130"/>
        <v xml:space="preserve">October </v>
      </c>
      <c r="T1393" s="12" t="str">
        <f t="shared" si="131"/>
        <v xml:space="preserve"> 2004</v>
      </c>
      <c r="U1393" s="8" t="str" cm="1">
        <f t="array" ref="U1393">_xlfn.IFS(Q1393&lt;1970,"Old is Gold",Q1393&lt;=1980,"80's Movies",Q1393&lt;=2000,"90's Movies",Q1393&lt;=2020,"Mid Rang",Q1393&gt;2020,"Latest")</f>
        <v>Latest</v>
      </c>
      <c r="V1393" t="s">
        <v>1366</v>
      </c>
    </row>
    <row r="1394" spans="1:22" x14ac:dyDescent="0.3">
      <c r="A1394" t="s">
        <v>4669</v>
      </c>
      <c r="B1394" t="s">
        <v>4670</v>
      </c>
      <c r="C1394" t="s">
        <v>4670</v>
      </c>
      <c r="D1394" s="6">
        <v>101</v>
      </c>
      <c r="E1394" s="6" t="str">
        <f t="shared" si="126"/>
        <v>Medium</v>
      </c>
      <c r="F1394" s="4">
        <f t="shared" si="127"/>
        <v>1.6833333333333333</v>
      </c>
      <c r="G1394" s="8" t="s">
        <v>190</v>
      </c>
      <c r="H1394" t="s">
        <v>105</v>
      </c>
      <c r="I1394" t="s">
        <v>10895</v>
      </c>
      <c r="J1394">
        <v>5.5</v>
      </c>
      <c r="K1394" t="str">
        <f t="shared" si="128"/>
        <v>Poor</v>
      </c>
      <c r="L1394" s="10">
        <v>50329</v>
      </c>
      <c r="M1394" s="10">
        <v>10000000</v>
      </c>
      <c r="N1394" s="10">
        <v>91196419</v>
      </c>
      <c r="O1394" s="6">
        <f t="shared" si="129"/>
        <v>81196419</v>
      </c>
      <c r="P1394" s="10" t="str" cm="1">
        <f t="array" ref="P1394">_xlfn.IFS(O1394&lt;=0,"Flop",O1394&lt;10000000,"Hit",O1394&lt;=100000000,"Superhit",O1394&gt;100000000,"Blockbuster")</f>
        <v>Superhit</v>
      </c>
      <c r="Q1394" t="s">
        <v>4671</v>
      </c>
      <c r="R1394">
        <v>7</v>
      </c>
      <c r="S1394" t="str">
        <f t="shared" si="130"/>
        <v xml:space="preserve">January </v>
      </c>
      <c r="T1394" s="12" t="str">
        <f t="shared" si="131"/>
        <v xml:space="preserve"> 2005</v>
      </c>
      <c r="U1394" s="8" t="str" cm="1">
        <f t="array" ref="U1394">_xlfn.IFS(Q1394&lt;1970,"Old is Gold",Q1394&lt;=1980,"80's Movies",Q1394&lt;=2000,"90's Movies",Q1394&lt;=2020,"Mid Rang",Q1394&gt;2020,"Latest")</f>
        <v>Latest</v>
      </c>
      <c r="V1394" t="s">
        <v>4672</v>
      </c>
    </row>
    <row r="1395" spans="1:22" x14ac:dyDescent="0.3">
      <c r="A1395" t="s">
        <v>4673</v>
      </c>
      <c r="B1395" t="s">
        <v>2087</v>
      </c>
      <c r="C1395" t="s">
        <v>2087</v>
      </c>
      <c r="D1395" s="6">
        <v>112</v>
      </c>
      <c r="E1395" s="6" t="str">
        <f t="shared" si="126"/>
        <v>Medium</v>
      </c>
      <c r="F1395" s="4">
        <f t="shared" si="127"/>
        <v>1.8666666666666667</v>
      </c>
      <c r="G1395" s="8" t="s">
        <v>10891</v>
      </c>
      <c r="H1395" t="s">
        <v>190</v>
      </c>
      <c r="I1395" t="s">
        <v>5170</v>
      </c>
      <c r="J1395">
        <v>7.7</v>
      </c>
      <c r="K1395" t="str">
        <f t="shared" si="128"/>
        <v>Good</v>
      </c>
      <c r="L1395" s="10">
        <v>445551</v>
      </c>
      <c r="M1395" s="10">
        <v>6500000</v>
      </c>
      <c r="N1395" s="10">
        <v>98410061</v>
      </c>
      <c r="O1395" s="6">
        <f t="shared" si="129"/>
        <v>91910061</v>
      </c>
      <c r="P1395" s="10" t="str" cm="1">
        <f t="array" ref="P1395">_xlfn.IFS(O1395&lt;=0,"Flop",O1395&lt;10000000,"Hit",O1395&lt;=100000000,"Superhit",O1395&gt;100000000,"Blockbuster")</f>
        <v>Superhit</v>
      </c>
      <c r="Q1395" t="s">
        <v>4279</v>
      </c>
      <c r="R1395">
        <v>10</v>
      </c>
      <c r="S1395" t="str">
        <f t="shared" si="130"/>
        <v xml:space="preserve">September </v>
      </c>
      <c r="T1395" s="12" t="str">
        <f t="shared" si="131"/>
        <v xml:space="preserve"> 2004</v>
      </c>
      <c r="U1395" s="8" t="str" cm="1">
        <f t="array" ref="U1395">_xlfn.IFS(Q1395&lt;1970,"Old is Gold",Q1395&lt;=1980,"80's Movies",Q1395&lt;=2000,"90's Movies",Q1395&lt;=2020,"Mid Rang",Q1395&gt;2020,"Latest")</f>
        <v>Latest</v>
      </c>
      <c r="V1395" t="s">
        <v>4674</v>
      </c>
    </row>
    <row r="1396" spans="1:22" x14ac:dyDescent="0.3">
      <c r="A1396" t="s">
        <v>4675</v>
      </c>
      <c r="B1396" t="s">
        <v>4676</v>
      </c>
      <c r="C1396" t="s">
        <v>4676</v>
      </c>
      <c r="D1396" s="6">
        <v>119</v>
      </c>
      <c r="E1396" s="6" t="str">
        <f t="shared" si="126"/>
        <v>Medium</v>
      </c>
      <c r="F1396" s="4">
        <f t="shared" si="127"/>
        <v>1.9833333333333334</v>
      </c>
      <c r="G1396" s="8" t="s">
        <v>172</v>
      </c>
      <c r="H1396" t="s">
        <v>190</v>
      </c>
      <c r="I1396" t="s">
        <v>10899</v>
      </c>
      <c r="J1396">
        <v>6.1</v>
      </c>
      <c r="K1396" t="str">
        <f t="shared" si="128"/>
        <v>Average</v>
      </c>
      <c r="L1396" s="10">
        <v>107333</v>
      </c>
      <c r="M1396" s="10">
        <v>45000000</v>
      </c>
      <c r="N1396" s="10">
        <v>30134958</v>
      </c>
      <c r="O1396" s="6">
        <f t="shared" si="129"/>
        <v>-14865042</v>
      </c>
      <c r="P1396" s="10" t="str" cm="1">
        <f t="array" ref="P1396">_xlfn.IFS(O1396&lt;=0,"Flop",O1396&lt;10000000,"Hit",O1396&lt;=100000000,"Superhit",O1396&gt;100000000,"Blockbuster")</f>
        <v>Flop</v>
      </c>
      <c r="Q1396" t="s">
        <v>4677</v>
      </c>
      <c r="R1396">
        <v>13</v>
      </c>
      <c r="S1396" t="str">
        <f t="shared" si="130"/>
        <v xml:space="preserve">October </v>
      </c>
      <c r="T1396" s="12" t="str">
        <f t="shared" si="131"/>
        <v xml:space="preserve"> 2011</v>
      </c>
      <c r="U1396" s="8" t="str" cm="1">
        <f t="array" ref="U1396">_xlfn.IFS(Q1396&lt;1970,"Old is Gold",Q1396&lt;=1980,"80's Movies",Q1396&lt;=2000,"90's Movies",Q1396&lt;=2020,"Mid Rang",Q1396&gt;2020,"Latest")</f>
        <v>Latest</v>
      </c>
      <c r="V1396" t="s">
        <v>4678</v>
      </c>
    </row>
    <row r="1397" spans="1:22" x14ac:dyDescent="0.3">
      <c r="A1397" t="s">
        <v>4679</v>
      </c>
      <c r="B1397" t="s">
        <v>4680</v>
      </c>
      <c r="C1397" t="s">
        <v>4680</v>
      </c>
      <c r="D1397" s="6">
        <v>104</v>
      </c>
      <c r="E1397" s="6" t="str">
        <f t="shared" si="126"/>
        <v>Medium</v>
      </c>
      <c r="F1397" s="4">
        <f t="shared" si="127"/>
        <v>1.7333333333333334</v>
      </c>
      <c r="G1397" s="8" t="s">
        <v>190</v>
      </c>
      <c r="H1397" t="s">
        <v>10886</v>
      </c>
      <c r="I1397" t="s">
        <v>10899</v>
      </c>
      <c r="J1397">
        <v>7.2</v>
      </c>
      <c r="K1397" t="str">
        <f t="shared" si="128"/>
        <v>Good</v>
      </c>
      <c r="L1397" s="10">
        <v>231597</v>
      </c>
      <c r="M1397" s="10">
        <v>27000000</v>
      </c>
      <c r="N1397" s="10">
        <v>115505027</v>
      </c>
      <c r="O1397" s="6">
        <f t="shared" si="129"/>
        <v>88505027</v>
      </c>
      <c r="P1397" s="10" t="str" cm="1">
        <f t="array" ref="P1397">_xlfn.IFS(O1397&lt;=0,"Flop",O1397&lt;10000000,"Hit",O1397&lt;=100000000,"Superhit",O1397&gt;100000000,"Blockbuster")</f>
        <v>Superhit</v>
      </c>
      <c r="Q1397" t="s">
        <v>4681</v>
      </c>
      <c r="R1397">
        <v>22</v>
      </c>
      <c r="S1397" t="str">
        <f t="shared" si="130"/>
        <v xml:space="preserve">November </v>
      </c>
      <c r="T1397" s="12" t="str">
        <f t="shared" si="131"/>
        <v xml:space="preserve"> 2004</v>
      </c>
      <c r="U1397" s="8" t="str" cm="1">
        <f t="array" ref="U1397">_xlfn.IFS(Q1397&lt;1970,"Old is Gold",Q1397&lt;=1980,"80's Movies",Q1397&lt;=2000,"90's Movies",Q1397&lt;=2020,"Mid Rang",Q1397&gt;2020,"Latest")</f>
        <v>Latest</v>
      </c>
      <c r="V1397" t="s">
        <v>1110</v>
      </c>
    </row>
    <row r="1398" spans="1:22" x14ac:dyDescent="0.3">
      <c r="A1398" t="s">
        <v>4682</v>
      </c>
      <c r="B1398" t="s">
        <v>4683</v>
      </c>
      <c r="C1398" t="s">
        <v>4683</v>
      </c>
      <c r="D1398" s="6">
        <v>104</v>
      </c>
      <c r="E1398" s="6" t="str">
        <f t="shared" si="126"/>
        <v>Medium</v>
      </c>
      <c r="F1398" s="4">
        <f t="shared" si="127"/>
        <v>1.7333333333333334</v>
      </c>
      <c r="G1398" s="8" t="s">
        <v>7406</v>
      </c>
      <c r="H1398" t="s">
        <v>10887</v>
      </c>
      <c r="I1398" t="s">
        <v>10890</v>
      </c>
      <c r="J1398">
        <v>6.6</v>
      </c>
      <c r="K1398" t="str">
        <f t="shared" si="128"/>
        <v>Average</v>
      </c>
      <c r="L1398" s="10">
        <v>533342</v>
      </c>
      <c r="M1398" s="10">
        <v>210000000</v>
      </c>
      <c r="N1398" s="10">
        <v>460435291</v>
      </c>
      <c r="O1398" s="6">
        <f t="shared" si="129"/>
        <v>250435291</v>
      </c>
      <c r="P1398" s="10" t="str" cm="1">
        <f t="array" ref="P1398">_xlfn.IFS(O1398&lt;=0,"Flop",O1398&lt;10000000,"Hit",O1398&lt;=100000000,"Superhit",O1398&gt;100000000,"Blockbuster")</f>
        <v>Blockbuster</v>
      </c>
      <c r="Q1398" t="s">
        <v>4684</v>
      </c>
      <c r="R1398">
        <v>22</v>
      </c>
      <c r="S1398" t="str">
        <f t="shared" si="130"/>
        <v xml:space="preserve">May </v>
      </c>
      <c r="T1398" s="12" t="str">
        <f t="shared" si="131"/>
        <v xml:space="preserve"> 2006</v>
      </c>
      <c r="U1398" s="8" t="str" cm="1">
        <f t="array" ref="U1398">_xlfn.IFS(Q1398&lt;1970,"Old is Gold",Q1398&lt;=1980,"80's Movies",Q1398&lt;=2000,"90's Movies",Q1398&lt;=2020,"Mid Rang",Q1398&gt;2020,"Latest")</f>
        <v>Latest</v>
      </c>
      <c r="V1398" t="s">
        <v>2640</v>
      </c>
    </row>
    <row r="1399" spans="1:22" x14ac:dyDescent="0.3">
      <c r="A1399" t="s">
        <v>4685</v>
      </c>
      <c r="B1399" t="s">
        <v>4686</v>
      </c>
      <c r="C1399" t="s">
        <v>4686</v>
      </c>
      <c r="D1399" s="6">
        <v>113</v>
      </c>
      <c r="E1399" s="6" t="str">
        <f t="shared" si="126"/>
        <v>Medium</v>
      </c>
      <c r="F1399" s="4">
        <f t="shared" si="127"/>
        <v>1.8833333333333333</v>
      </c>
      <c r="G1399" s="8" t="s">
        <v>7406</v>
      </c>
      <c r="H1399" t="s">
        <v>10887</v>
      </c>
      <c r="I1399" t="s">
        <v>190</v>
      </c>
      <c r="J1399">
        <v>6.1</v>
      </c>
      <c r="K1399" t="str">
        <f t="shared" si="128"/>
        <v>Average</v>
      </c>
      <c r="L1399" s="10">
        <v>56196</v>
      </c>
      <c r="M1399" s="10">
        <v>45000000</v>
      </c>
      <c r="N1399" s="10">
        <v>35021497</v>
      </c>
      <c r="O1399" s="6">
        <f t="shared" si="129"/>
        <v>-9978503</v>
      </c>
      <c r="P1399" s="10" t="str" cm="1">
        <f t="array" ref="P1399">_xlfn.IFS(O1399&lt;=0,"Flop",O1399&lt;10000000,"Hit",O1399&lt;=100000000,"Superhit",O1399&gt;100000000,"Blockbuster")</f>
        <v>Flop</v>
      </c>
      <c r="Q1399" t="s">
        <v>4606</v>
      </c>
      <c r="R1399">
        <v>17</v>
      </c>
      <c r="S1399" t="str">
        <f t="shared" si="130"/>
        <v xml:space="preserve">December </v>
      </c>
      <c r="T1399" s="12" t="str">
        <f t="shared" si="131"/>
        <v xml:space="preserve"> 2004</v>
      </c>
      <c r="U1399" s="8" t="str" cm="1">
        <f t="array" ref="U1399">_xlfn.IFS(Q1399&lt;1970,"Old is Gold",Q1399&lt;=1980,"80's Movies",Q1399&lt;=2000,"90's Movies",Q1399&lt;=2020,"Mid Rang",Q1399&gt;2020,"Latest")</f>
        <v>Latest</v>
      </c>
      <c r="V1399" t="s">
        <v>2993</v>
      </c>
    </row>
    <row r="1400" spans="1:22" x14ac:dyDescent="0.3">
      <c r="A1400" t="s">
        <v>4687</v>
      </c>
      <c r="B1400" t="s">
        <v>4688</v>
      </c>
      <c r="C1400" t="s">
        <v>4688</v>
      </c>
      <c r="D1400" s="6">
        <v>97</v>
      </c>
      <c r="E1400" s="6" t="str">
        <f t="shared" si="126"/>
        <v>Medium</v>
      </c>
      <c r="F1400" s="4">
        <f t="shared" si="127"/>
        <v>1.6166666666666667</v>
      </c>
      <c r="G1400" s="8" t="s">
        <v>172</v>
      </c>
      <c r="H1400" t="s">
        <v>10899</v>
      </c>
      <c r="I1400" t="s">
        <v>10899</v>
      </c>
      <c r="J1400">
        <v>7.1</v>
      </c>
      <c r="K1400" t="str">
        <f t="shared" si="128"/>
        <v>Good</v>
      </c>
      <c r="L1400" s="10">
        <v>413753</v>
      </c>
      <c r="M1400" s="10">
        <v>17000000</v>
      </c>
      <c r="N1400" s="10">
        <v>130126277</v>
      </c>
      <c r="O1400" s="6">
        <f t="shared" si="129"/>
        <v>113126277</v>
      </c>
      <c r="P1400" s="10" t="str" cm="1">
        <f t="array" ref="P1400">_xlfn.IFS(O1400&lt;=0,"Flop",O1400&lt;10000000,"Hit",O1400&lt;=100000000,"Superhit",O1400&gt;100000000,"Blockbuster")</f>
        <v>Blockbuster</v>
      </c>
      <c r="Q1400" t="s">
        <v>4689</v>
      </c>
      <c r="R1400">
        <v>19</v>
      </c>
      <c r="S1400" t="str">
        <f t="shared" si="130"/>
        <v xml:space="preserve">April </v>
      </c>
      <c r="T1400" s="12" t="str">
        <f t="shared" si="131"/>
        <v xml:space="preserve"> 2004</v>
      </c>
      <c r="U1400" s="8" t="str" cm="1">
        <f t="array" ref="U1400">_xlfn.IFS(Q1400&lt;1970,"Old is Gold",Q1400&lt;=1980,"80's Movies",Q1400&lt;=2000,"90's Movies",Q1400&lt;=2020,"Mid Rang",Q1400&gt;2020,"Latest")</f>
        <v>Latest</v>
      </c>
      <c r="V1400" t="s">
        <v>4145</v>
      </c>
    </row>
    <row r="1401" spans="1:22" x14ac:dyDescent="0.3">
      <c r="A1401" t="s">
        <v>4690</v>
      </c>
      <c r="B1401" t="s">
        <v>4691</v>
      </c>
      <c r="C1401" t="s">
        <v>4691</v>
      </c>
      <c r="D1401" s="6">
        <v>110</v>
      </c>
      <c r="E1401" s="6" t="str">
        <f t="shared" si="126"/>
        <v>Medium</v>
      </c>
      <c r="F1401" s="4">
        <f t="shared" si="127"/>
        <v>1.8333333333333333</v>
      </c>
      <c r="G1401" s="8" t="s">
        <v>105</v>
      </c>
      <c r="H1401" t="s">
        <v>10895</v>
      </c>
      <c r="I1401" t="s">
        <v>10899</v>
      </c>
      <c r="J1401">
        <v>5.4</v>
      </c>
      <c r="K1401" t="str">
        <f t="shared" si="128"/>
        <v>Poor</v>
      </c>
      <c r="L1401" s="10">
        <v>99794</v>
      </c>
      <c r="M1401" s="10">
        <v>50000000</v>
      </c>
      <c r="N1401" s="10">
        <v>163995949</v>
      </c>
      <c r="O1401" s="6">
        <f t="shared" si="129"/>
        <v>113995949</v>
      </c>
      <c r="P1401" s="10" t="str" cm="1">
        <f t="array" ref="P1401">_xlfn.IFS(O1401&lt;=0,"Flop",O1401&lt;10000000,"Hit",O1401&lt;=100000000,"Superhit",O1401&gt;100000000,"Blockbuster")</f>
        <v>Blockbuster</v>
      </c>
      <c r="Q1401" t="s">
        <v>4692</v>
      </c>
      <c r="R1401">
        <v>17</v>
      </c>
      <c r="S1401" t="str">
        <f t="shared" si="130"/>
        <v xml:space="preserve">March </v>
      </c>
      <c r="T1401" s="12" t="str">
        <f t="shared" si="131"/>
        <v xml:space="preserve"> 2005</v>
      </c>
      <c r="U1401" s="8" t="str" cm="1">
        <f t="array" ref="U1401">_xlfn.IFS(Q1401&lt;1970,"Old is Gold",Q1401&lt;=1980,"80's Movies",Q1401&lt;=2000,"90's Movies",Q1401&lt;=2020,"Mid Rang",Q1401&gt;2020,"Latest")</f>
        <v>Latest</v>
      </c>
      <c r="V1401" t="s">
        <v>3137</v>
      </c>
    </row>
    <row r="1402" spans="1:22" x14ac:dyDescent="0.3">
      <c r="A1402" t="s">
        <v>4693</v>
      </c>
      <c r="B1402" t="s">
        <v>4694</v>
      </c>
      <c r="C1402" t="s">
        <v>4694</v>
      </c>
      <c r="D1402" s="6">
        <v>118</v>
      </c>
      <c r="E1402" s="6" t="str">
        <f t="shared" si="126"/>
        <v>Medium</v>
      </c>
      <c r="F1402" s="4">
        <f t="shared" si="127"/>
        <v>1.9666666666666666</v>
      </c>
      <c r="G1402" s="8" t="s">
        <v>172</v>
      </c>
      <c r="H1402" t="s">
        <v>10891</v>
      </c>
      <c r="I1402" t="s">
        <v>10894</v>
      </c>
      <c r="J1402">
        <v>5.6</v>
      </c>
      <c r="K1402" t="str">
        <f t="shared" si="128"/>
        <v>Poor</v>
      </c>
      <c r="L1402" s="10">
        <v>71538</v>
      </c>
      <c r="M1402" s="10">
        <v>53000000</v>
      </c>
      <c r="N1402" s="10">
        <v>95763716</v>
      </c>
      <c r="O1402" s="6">
        <f t="shared" si="129"/>
        <v>42763716</v>
      </c>
      <c r="P1402" s="10" t="str" cm="1">
        <f t="array" ref="P1402">_xlfn.IFS(O1402&lt;=0,"Flop",O1402&lt;10000000,"Hit",O1402&lt;=100000000,"Superhit",O1402&gt;100000000,"Blockbuster")</f>
        <v>Superhit</v>
      </c>
      <c r="Q1402" t="s">
        <v>4695</v>
      </c>
      <c r="R1402">
        <v>4</v>
      </c>
      <c r="S1402" t="str">
        <f t="shared" si="130"/>
        <v xml:space="preserve">March </v>
      </c>
      <c r="T1402" s="12" t="str">
        <f t="shared" si="131"/>
        <v xml:space="preserve"> 2005</v>
      </c>
      <c r="U1402" s="8" t="str" cm="1">
        <f t="array" ref="U1402">_xlfn.IFS(Q1402&lt;1970,"Old is Gold",Q1402&lt;=1980,"80's Movies",Q1402&lt;=2000,"90's Movies",Q1402&lt;=2020,"Mid Rang",Q1402&gt;2020,"Latest")</f>
        <v>Latest</v>
      </c>
      <c r="V1402" t="s">
        <v>1958</v>
      </c>
    </row>
    <row r="1403" spans="1:22" x14ac:dyDescent="0.3">
      <c r="A1403" t="s">
        <v>4696</v>
      </c>
      <c r="B1403" t="s">
        <v>4697</v>
      </c>
      <c r="C1403" t="s">
        <v>4697</v>
      </c>
      <c r="D1403" s="6">
        <v>104</v>
      </c>
      <c r="E1403" s="6" t="str">
        <f t="shared" si="126"/>
        <v>Medium</v>
      </c>
      <c r="F1403" s="4">
        <f t="shared" si="127"/>
        <v>1.7333333333333334</v>
      </c>
      <c r="G1403" s="8" t="s">
        <v>172</v>
      </c>
      <c r="H1403" t="s">
        <v>10899</v>
      </c>
      <c r="I1403" t="s">
        <v>10899</v>
      </c>
      <c r="J1403">
        <v>5.0999999999999996</v>
      </c>
      <c r="K1403" t="str">
        <f t="shared" si="128"/>
        <v>Poor</v>
      </c>
      <c r="L1403" s="10">
        <v>81025</v>
      </c>
      <c r="M1403" s="10">
        <v>50000000</v>
      </c>
      <c r="N1403" s="10">
        <v>111069515</v>
      </c>
      <c r="O1403" s="6">
        <f t="shared" si="129"/>
        <v>61069515</v>
      </c>
      <c r="P1403" s="10" t="str" cm="1">
        <f t="array" ref="P1403">_xlfn.IFS(O1403&lt;=0,"Flop",O1403&lt;10000000,"Hit",O1403&lt;=100000000,"Superhit",O1403&gt;100000000,"Blockbuster")</f>
        <v>Superhit</v>
      </c>
      <c r="Q1403" t="s">
        <v>4698</v>
      </c>
      <c r="R1403">
        <v>27</v>
      </c>
      <c r="S1403" t="str">
        <f t="shared" si="130"/>
        <v xml:space="preserve">July </v>
      </c>
      <c r="T1403" s="12" t="str">
        <f t="shared" si="131"/>
        <v xml:space="preserve"> 2005</v>
      </c>
      <c r="U1403" s="8" t="str" cm="1">
        <f t="array" ref="U1403">_xlfn.IFS(Q1403&lt;1970,"Old is Gold",Q1403&lt;=1980,"80's Movies",Q1403&lt;=2000,"90's Movies",Q1403&lt;=2020,"Mid Rang",Q1403&gt;2020,"Latest")</f>
        <v>Latest</v>
      </c>
      <c r="V1403" t="s">
        <v>3538</v>
      </c>
    </row>
    <row r="1404" spans="1:22" x14ac:dyDescent="0.3">
      <c r="A1404" t="s">
        <v>4699</v>
      </c>
      <c r="B1404" t="s">
        <v>4700</v>
      </c>
      <c r="C1404" t="s">
        <v>4700</v>
      </c>
      <c r="D1404" s="6">
        <v>84</v>
      </c>
      <c r="E1404" s="6" t="str">
        <f t="shared" si="126"/>
        <v>Short</v>
      </c>
      <c r="F1404" s="4">
        <f t="shared" si="127"/>
        <v>1.4</v>
      </c>
      <c r="G1404" s="8" t="s">
        <v>10887</v>
      </c>
      <c r="H1404" t="s">
        <v>10888</v>
      </c>
      <c r="I1404" t="s">
        <v>172</v>
      </c>
      <c r="J1404">
        <v>5.9</v>
      </c>
      <c r="K1404" t="str">
        <f t="shared" si="128"/>
        <v>Poor</v>
      </c>
      <c r="L1404" s="10">
        <v>58525</v>
      </c>
      <c r="M1404" s="10">
        <v>36000000</v>
      </c>
      <c r="N1404" s="10">
        <v>193967670</v>
      </c>
      <c r="O1404" s="6">
        <f t="shared" si="129"/>
        <v>157967670</v>
      </c>
      <c r="P1404" s="10" t="str" cm="1">
        <f t="array" ref="P1404">_xlfn.IFS(O1404&lt;=0,"Flop",O1404&lt;10000000,"Hit",O1404&lt;=100000000,"Superhit",O1404&gt;100000000,"Blockbuster")</f>
        <v>Blockbuster</v>
      </c>
      <c r="Q1404" t="s">
        <v>4701</v>
      </c>
      <c r="R1404">
        <v>23</v>
      </c>
      <c r="S1404" t="str">
        <f t="shared" si="130"/>
        <v xml:space="preserve">January </v>
      </c>
      <c r="T1404" s="12" t="str">
        <f t="shared" si="131"/>
        <v xml:space="preserve"> 2011</v>
      </c>
      <c r="U1404" s="8" t="str" cm="1">
        <f t="array" ref="U1404">_xlfn.IFS(Q1404&lt;1970,"Old is Gold",Q1404&lt;=1980,"80's Movies",Q1404&lt;=2000,"90's Movies",Q1404&lt;=2020,"Mid Rang",Q1404&gt;2020,"Latest")</f>
        <v>Latest</v>
      </c>
      <c r="V1404" t="s">
        <v>4702</v>
      </c>
    </row>
    <row r="1405" spans="1:22" x14ac:dyDescent="0.3">
      <c r="A1405" t="s">
        <v>4703</v>
      </c>
      <c r="B1405" t="s">
        <v>4704</v>
      </c>
      <c r="C1405" t="s">
        <v>4704</v>
      </c>
      <c r="D1405" s="6">
        <v>110</v>
      </c>
      <c r="E1405" s="6" t="str">
        <f t="shared" si="126"/>
        <v>Medium</v>
      </c>
      <c r="F1405" s="4">
        <f t="shared" si="127"/>
        <v>1.8333333333333333</v>
      </c>
      <c r="G1405" s="8" t="s">
        <v>7406</v>
      </c>
      <c r="H1405" t="s">
        <v>10887</v>
      </c>
      <c r="I1405" t="s">
        <v>10891</v>
      </c>
      <c r="J1405">
        <v>5.9</v>
      </c>
      <c r="K1405" t="str">
        <f t="shared" si="128"/>
        <v>Poor</v>
      </c>
      <c r="L1405" s="10">
        <v>78740</v>
      </c>
      <c r="M1405" s="10">
        <v>50000000</v>
      </c>
      <c r="N1405" s="10">
        <v>46117696</v>
      </c>
      <c r="O1405" s="6">
        <f t="shared" si="129"/>
        <v>-3882304</v>
      </c>
      <c r="P1405" s="10" t="str" cm="1">
        <f t="array" ref="P1405">_xlfn.IFS(O1405&lt;=0,"Flop",O1405&lt;10000000,"Hit",O1405&lt;=100000000,"Superhit",O1405&gt;100000000,"Blockbuster")</f>
        <v>Flop</v>
      </c>
      <c r="Q1405">
        <v>2005</v>
      </c>
      <c r="S1405" t="e">
        <f t="shared" si="130"/>
        <v>#VALUE!</v>
      </c>
      <c r="T1405" s="12" t="str">
        <f t="shared" si="131"/>
        <v>2005</v>
      </c>
      <c r="U1405" s="8" t="str" cm="1">
        <f t="array" ref="U1405">_xlfn.IFS(Q1405&lt;1970,"Old is Gold",Q1405&lt;=1980,"80's Movies",Q1405&lt;=2000,"90's Movies",Q1405&lt;=2020,"Mid Rang",Q1405&gt;2020,"Latest")</f>
        <v>Mid Rang</v>
      </c>
      <c r="V1405" t="s">
        <v>4705</v>
      </c>
    </row>
    <row r="1406" spans="1:22" x14ac:dyDescent="0.3">
      <c r="A1406" t="s">
        <v>4706</v>
      </c>
      <c r="B1406" t="s">
        <v>4707</v>
      </c>
      <c r="C1406" t="s">
        <v>4707</v>
      </c>
      <c r="D1406" s="6">
        <v>137</v>
      </c>
      <c r="E1406" s="6" t="str">
        <f t="shared" si="126"/>
        <v>Long</v>
      </c>
      <c r="F1406" s="4">
        <f t="shared" si="127"/>
        <v>2.2833333333333332</v>
      </c>
      <c r="G1406" s="8" t="s">
        <v>7406</v>
      </c>
      <c r="H1406" t="s">
        <v>10891</v>
      </c>
      <c r="I1406" t="s">
        <v>5170</v>
      </c>
      <c r="J1406">
        <v>8</v>
      </c>
      <c r="K1406" t="str">
        <f t="shared" si="128"/>
        <v>Excellent</v>
      </c>
      <c r="L1406" s="10">
        <v>788673</v>
      </c>
      <c r="M1406" s="10">
        <v>30000000</v>
      </c>
      <c r="N1406" s="10">
        <v>154117157</v>
      </c>
      <c r="O1406" s="6">
        <f t="shared" si="129"/>
        <v>124117157</v>
      </c>
      <c r="P1406" s="10" t="str" cm="1">
        <f t="array" ref="P1406">_xlfn.IFS(O1406&lt;=0,"Flop",O1406&lt;10000000,"Hit",O1406&lt;=100000000,"Superhit",O1406&gt;100000000,"Blockbuster")</f>
        <v>Blockbuster</v>
      </c>
      <c r="Q1406" t="s">
        <v>4708</v>
      </c>
      <c r="R1406">
        <v>8</v>
      </c>
      <c r="S1406" t="str">
        <f t="shared" si="130"/>
        <v xml:space="preserve">April </v>
      </c>
      <c r="T1406" s="12" t="str">
        <f t="shared" si="131"/>
        <v xml:space="preserve"> 2004</v>
      </c>
      <c r="U1406" s="8" t="str" cm="1">
        <f t="array" ref="U1406">_xlfn.IFS(Q1406&lt;1970,"Old is Gold",Q1406&lt;=1980,"80's Movies",Q1406&lt;=2000,"90's Movies",Q1406&lt;=2020,"Mid Rang",Q1406&gt;2020,"Latest")</f>
        <v>Latest</v>
      </c>
      <c r="V1406" t="s">
        <v>1534</v>
      </c>
    </row>
    <row r="1407" spans="1:22" x14ac:dyDescent="0.3">
      <c r="A1407" t="s">
        <v>4709</v>
      </c>
      <c r="B1407" t="s">
        <v>4710</v>
      </c>
      <c r="C1407" t="s">
        <v>4710</v>
      </c>
      <c r="D1407" s="6">
        <v>114</v>
      </c>
      <c r="E1407" s="6" t="str">
        <f t="shared" si="126"/>
        <v>Medium</v>
      </c>
      <c r="F1407" s="4">
        <f t="shared" si="127"/>
        <v>1.9</v>
      </c>
      <c r="G1407" s="8" t="s">
        <v>10889</v>
      </c>
      <c r="H1407" t="s">
        <v>10891</v>
      </c>
      <c r="I1407" t="s">
        <v>190</v>
      </c>
      <c r="J1407">
        <v>7.3</v>
      </c>
      <c r="K1407" t="str">
        <f t="shared" si="128"/>
        <v>Good</v>
      </c>
      <c r="L1407" s="10">
        <v>138511</v>
      </c>
      <c r="M1407" s="10">
        <v>7000000</v>
      </c>
      <c r="N1407" s="10">
        <v>49327405</v>
      </c>
      <c r="O1407" s="6">
        <f t="shared" si="129"/>
        <v>42327405</v>
      </c>
      <c r="P1407" s="10" t="str" cm="1">
        <f t="array" ref="P1407">_xlfn.IFS(O1407&lt;=0,"Flop",O1407&lt;10000000,"Hit",O1407&lt;=100000000,"Superhit",O1407&gt;100000000,"Blockbuster")</f>
        <v>Superhit</v>
      </c>
      <c r="Q1407" t="s">
        <v>4711</v>
      </c>
      <c r="R1407">
        <v>2</v>
      </c>
      <c r="S1407" t="str">
        <f t="shared" si="130"/>
        <v xml:space="preserve">September </v>
      </c>
      <c r="T1407" s="12" t="str">
        <f t="shared" si="131"/>
        <v xml:space="preserve"> 2005</v>
      </c>
      <c r="U1407" s="8" t="str" cm="1">
        <f t="array" ref="U1407">_xlfn.IFS(Q1407&lt;1970,"Old is Gold",Q1407&lt;=1980,"80's Movies",Q1407&lt;=2000,"90's Movies",Q1407&lt;=2020,"Mid Rang",Q1407&gt;2020,"Latest")</f>
        <v>Latest</v>
      </c>
      <c r="V1407" t="s">
        <v>4712</v>
      </c>
    </row>
    <row r="1408" spans="1:22" x14ac:dyDescent="0.3">
      <c r="A1408" t="s">
        <v>4713</v>
      </c>
      <c r="B1408" t="s">
        <v>4714</v>
      </c>
      <c r="C1408" t="s">
        <v>4714</v>
      </c>
      <c r="D1408" s="6">
        <v>119</v>
      </c>
      <c r="E1408" s="6" t="str">
        <f t="shared" si="126"/>
        <v>Medium</v>
      </c>
      <c r="F1408" s="4">
        <f t="shared" si="127"/>
        <v>1.9833333333333334</v>
      </c>
      <c r="G1408" s="8" t="s">
        <v>7406</v>
      </c>
      <c r="H1408" t="s">
        <v>10887</v>
      </c>
      <c r="I1408" t="s">
        <v>10890</v>
      </c>
      <c r="J1408">
        <v>7.8</v>
      </c>
      <c r="K1408" t="str">
        <f t="shared" si="128"/>
        <v>Good</v>
      </c>
      <c r="L1408" s="10">
        <v>302943</v>
      </c>
      <c r="M1408" s="10">
        <v>39000000</v>
      </c>
      <c r="N1408" s="10">
        <v>40445129</v>
      </c>
      <c r="O1408" s="6">
        <f t="shared" si="129"/>
        <v>1445129</v>
      </c>
      <c r="P1408" s="10" t="str" cm="1">
        <f t="array" ref="P1408">_xlfn.IFS(O1408&lt;=0,"Flop",O1408&lt;10000000,"Hit",O1408&lt;=100000000,"Superhit",O1408&gt;100000000,"Blockbuster")</f>
        <v>Hit</v>
      </c>
      <c r="Q1408" t="s">
        <v>4715</v>
      </c>
      <c r="R1408">
        <v>22</v>
      </c>
      <c r="S1408" t="str">
        <f t="shared" si="130"/>
        <v xml:space="preserve">August </v>
      </c>
      <c r="T1408" s="12" t="str">
        <f t="shared" si="131"/>
        <v xml:space="preserve"> 2005</v>
      </c>
      <c r="U1408" s="8" t="str" cm="1">
        <f t="array" ref="U1408">_xlfn.IFS(Q1408&lt;1970,"Old is Gold",Q1408&lt;=1980,"80's Movies",Q1408&lt;=2000,"90's Movies",Q1408&lt;=2020,"Mid Rang",Q1408&gt;2020,"Latest")</f>
        <v>Latest</v>
      </c>
      <c r="V1408" t="s">
        <v>4716</v>
      </c>
    </row>
    <row r="1409" spans="1:22" x14ac:dyDescent="0.3">
      <c r="A1409" t="s">
        <v>4717</v>
      </c>
      <c r="B1409" t="s">
        <v>4718</v>
      </c>
      <c r="C1409" t="s">
        <v>4719</v>
      </c>
      <c r="D1409" s="6">
        <v>118</v>
      </c>
      <c r="E1409" s="6" t="str">
        <f t="shared" si="126"/>
        <v>Medium</v>
      </c>
      <c r="F1409" s="4">
        <f t="shared" si="127"/>
        <v>1.9666666666666666</v>
      </c>
      <c r="G1409" s="8" t="s">
        <v>190</v>
      </c>
      <c r="H1409" t="s">
        <v>10886</v>
      </c>
      <c r="I1409" t="s">
        <v>10897</v>
      </c>
      <c r="J1409">
        <v>6.7</v>
      </c>
      <c r="K1409" t="str">
        <f t="shared" si="128"/>
        <v>Average</v>
      </c>
      <c r="L1409" s="10">
        <v>65338</v>
      </c>
      <c r="M1409" s="10">
        <v>10000000</v>
      </c>
      <c r="N1409" s="10">
        <v>27610873</v>
      </c>
      <c r="O1409" s="6">
        <f t="shared" si="129"/>
        <v>17610873</v>
      </c>
      <c r="P1409" s="10" t="str" cm="1">
        <f t="array" ref="P1409">_xlfn.IFS(O1409&lt;=0,"Flop",O1409&lt;10000000,"Hit",O1409&lt;=100000000,"Superhit",O1409&gt;100000000,"Blockbuster")</f>
        <v>Superhit</v>
      </c>
      <c r="Q1409" t="s">
        <v>4720</v>
      </c>
      <c r="R1409">
        <v>8</v>
      </c>
      <c r="S1409" t="str">
        <f t="shared" si="130"/>
        <v xml:space="preserve">September </v>
      </c>
      <c r="T1409" s="12" t="str">
        <f t="shared" si="131"/>
        <v xml:space="preserve"> 2005</v>
      </c>
      <c r="U1409" s="8" t="str" cm="1">
        <f t="array" ref="U1409">_xlfn.IFS(Q1409&lt;1970,"Old is Gold",Q1409&lt;=1980,"80's Movies",Q1409&lt;=2000,"90's Movies",Q1409&lt;=2020,"Mid Rang",Q1409&gt;2020,"Latest")</f>
        <v>Latest</v>
      </c>
      <c r="V1409" t="s">
        <v>4721</v>
      </c>
    </row>
    <row r="1410" spans="1:22" x14ac:dyDescent="0.3">
      <c r="A1410" t="s">
        <v>4722</v>
      </c>
      <c r="B1410" t="s">
        <v>4723</v>
      </c>
      <c r="C1410" t="s">
        <v>4723</v>
      </c>
      <c r="D1410" s="6">
        <v>135</v>
      </c>
      <c r="E1410" s="6" t="str">
        <f t="shared" ref="E1410:E1473" si="132">IF(D1410&lt;90,"Short",IF(D1410&lt;=120,"Medium","Long"))</f>
        <v>Long</v>
      </c>
      <c r="F1410" s="4">
        <f t="shared" ref="F1410:F1473" si="133">D1410/60</f>
        <v>2.25</v>
      </c>
      <c r="G1410" s="8" t="s">
        <v>190</v>
      </c>
      <c r="H1410" t="s">
        <v>10885</v>
      </c>
      <c r="I1410" t="s">
        <v>5170</v>
      </c>
      <c r="J1410">
        <v>6.6</v>
      </c>
      <c r="K1410" t="str">
        <f t="shared" ref="K1410:K1473" si="134">IF(J1410&gt;=8,"Excellent",IF(J1410&gt;=7,"Good",IF(J1410&gt;=6,"Average","Poor")))</f>
        <v>Average</v>
      </c>
      <c r="L1410" s="10">
        <v>176821</v>
      </c>
      <c r="M1410" s="10">
        <v>65000000</v>
      </c>
      <c r="N1410" s="10">
        <v>93621340</v>
      </c>
      <c r="O1410" s="6">
        <f t="shared" ref="O1410:O1473" si="135">N1410-M1410</f>
        <v>28621340</v>
      </c>
      <c r="P1410" s="10" t="str" cm="1">
        <f t="array" ref="P1410">_xlfn.IFS(O1410&lt;=0,"Flop",O1410&lt;10000000,"Hit",O1410&lt;=100000000,"Superhit",O1410&gt;100000000,"Blockbuster")</f>
        <v>Superhit</v>
      </c>
      <c r="Q1410" t="s">
        <v>4724</v>
      </c>
      <c r="R1410">
        <v>24</v>
      </c>
      <c r="S1410" t="str">
        <f t="shared" ref="S1410:S1473" si="136">LEFT(Q1410,SEARCH(" ",Q1410))</f>
        <v xml:space="preserve">November </v>
      </c>
      <c r="T1410" s="12" t="str">
        <f t="shared" ref="T1410:T1473" si="137">RIGHT(Q1410,5)</f>
        <v xml:space="preserve"> 2009</v>
      </c>
      <c r="U1410" s="8" t="str" cm="1">
        <f t="array" ref="U1410">_xlfn.IFS(Q1410&lt;1970,"Old is Gold",Q1410&lt;=1980,"80's Movies",Q1410&lt;=2000,"90's Movies",Q1410&lt;=2020,"Mid Rang",Q1410&gt;2020,"Latest")</f>
        <v>Latest</v>
      </c>
      <c r="V1410" t="s">
        <v>1464</v>
      </c>
    </row>
    <row r="1411" spans="1:22" x14ac:dyDescent="0.3">
      <c r="A1411" t="s">
        <v>4725</v>
      </c>
      <c r="B1411" t="s">
        <v>4726</v>
      </c>
      <c r="C1411" t="s">
        <v>4726</v>
      </c>
      <c r="D1411" s="6">
        <v>144</v>
      </c>
      <c r="E1411" s="6" t="str">
        <f t="shared" si="132"/>
        <v>Long</v>
      </c>
      <c r="F1411" s="4">
        <f t="shared" si="133"/>
        <v>2.4</v>
      </c>
      <c r="G1411" s="8" t="s">
        <v>7406</v>
      </c>
      <c r="H1411" t="s">
        <v>10887</v>
      </c>
      <c r="I1411" t="s">
        <v>5170</v>
      </c>
      <c r="J1411">
        <v>8</v>
      </c>
      <c r="K1411" t="str">
        <f t="shared" si="134"/>
        <v>Excellent</v>
      </c>
      <c r="L1411" s="10">
        <v>682117</v>
      </c>
      <c r="M1411" s="10">
        <v>150000000</v>
      </c>
      <c r="N1411" s="10">
        <v>616505162</v>
      </c>
      <c r="O1411" s="6">
        <f t="shared" si="135"/>
        <v>466505162</v>
      </c>
      <c r="P1411" s="10" t="str" cm="1">
        <f t="array" ref="P1411">_xlfn.IFS(O1411&lt;=0,"Flop",O1411&lt;10000000,"Hit",O1411&lt;=100000000,"Superhit",O1411&gt;100000000,"Blockbuster")</f>
        <v>Blockbuster</v>
      </c>
      <c r="Q1411" t="s">
        <v>4727</v>
      </c>
      <c r="R1411">
        <v>14</v>
      </c>
      <c r="S1411" t="str">
        <f t="shared" si="136"/>
        <v xml:space="preserve">November </v>
      </c>
      <c r="T1411" s="12" t="str">
        <f t="shared" si="137"/>
        <v xml:space="preserve"> 2006</v>
      </c>
      <c r="U1411" s="8" t="str" cm="1">
        <f t="array" ref="U1411">_xlfn.IFS(Q1411&lt;1970,"Old is Gold",Q1411&lt;=1980,"80's Movies",Q1411&lt;=2000,"90's Movies",Q1411&lt;=2020,"Mid Rang",Q1411&gt;2020,"Latest")</f>
        <v>Latest</v>
      </c>
      <c r="V1411" t="s">
        <v>1965</v>
      </c>
    </row>
    <row r="1412" spans="1:22" x14ac:dyDescent="0.3">
      <c r="A1412" t="s">
        <v>4728</v>
      </c>
      <c r="B1412" t="s">
        <v>4729</v>
      </c>
      <c r="C1412" t="s">
        <v>4729</v>
      </c>
      <c r="D1412" s="6">
        <v>80</v>
      </c>
      <c r="E1412" s="6" t="str">
        <f t="shared" si="132"/>
        <v>Short</v>
      </c>
      <c r="F1412" s="4">
        <f t="shared" si="133"/>
        <v>1.3333333333333333</v>
      </c>
      <c r="G1412" s="8" t="s">
        <v>190</v>
      </c>
      <c r="H1412" t="s">
        <v>10886</v>
      </c>
      <c r="I1412" t="s">
        <v>10899</v>
      </c>
      <c r="J1412">
        <v>8.1</v>
      </c>
      <c r="K1412" t="str">
        <f t="shared" si="134"/>
        <v>Excellent</v>
      </c>
      <c r="L1412" s="10">
        <v>281073</v>
      </c>
      <c r="M1412" s="10">
        <v>2700000</v>
      </c>
      <c r="N1412" s="10">
        <v>15849759</v>
      </c>
      <c r="O1412" s="6">
        <f t="shared" si="135"/>
        <v>13149759</v>
      </c>
      <c r="P1412" s="10" t="str" cm="1">
        <f t="array" ref="P1412">_xlfn.IFS(O1412&lt;=0,"Flop",O1412&lt;10000000,"Hit",O1412&lt;=100000000,"Superhit",O1412&gt;100000000,"Blockbuster")</f>
        <v>Superhit</v>
      </c>
      <c r="Q1412" t="s">
        <v>4641</v>
      </c>
      <c r="R1412">
        <v>10</v>
      </c>
      <c r="S1412" t="str">
        <f t="shared" si="136"/>
        <v xml:space="preserve">February </v>
      </c>
      <c r="T1412" s="12" t="str">
        <f t="shared" si="137"/>
        <v xml:space="preserve"> 2004</v>
      </c>
      <c r="U1412" s="8" t="str" cm="1">
        <f t="array" ref="U1412">_xlfn.IFS(Q1412&lt;1970,"Old is Gold",Q1412&lt;=1980,"80's Movies",Q1412&lt;=2000,"90's Movies",Q1412&lt;=2020,"Mid Rang",Q1412&gt;2020,"Latest")</f>
        <v>Latest</v>
      </c>
      <c r="V1412" t="s">
        <v>1597</v>
      </c>
    </row>
    <row r="1413" spans="1:22" x14ac:dyDescent="0.3">
      <c r="A1413" t="s">
        <v>4730</v>
      </c>
      <c r="B1413" t="s">
        <v>4731</v>
      </c>
      <c r="C1413" t="s">
        <v>4731</v>
      </c>
      <c r="D1413" s="6">
        <v>109</v>
      </c>
      <c r="E1413" s="6" t="str">
        <f t="shared" si="132"/>
        <v>Medium</v>
      </c>
      <c r="F1413" s="4">
        <f t="shared" si="133"/>
        <v>1.8166666666666667</v>
      </c>
      <c r="G1413" s="8" t="s">
        <v>172</v>
      </c>
      <c r="H1413" t="s">
        <v>10891</v>
      </c>
      <c r="I1413" t="s">
        <v>10899</v>
      </c>
      <c r="J1413">
        <v>5.8</v>
      </c>
      <c r="K1413" t="str">
        <f t="shared" si="134"/>
        <v>Poor</v>
      </c>
      <c r="L1413" s="10">
        <v>158405</v>
      </c>
      <c r="M1413" s="10">
        <v>37000000</v>
      </c>
      <c r="N1413" s="10">
        <v>113100873</v>
      </c>
      <c r="O1413" s="6">
        <f t="shared" si="135"/>
        <v>76100873</v>
      </c>
      <c r="P1413" s="10" t="str" cm="1">
        <f t="array" ref="P1413">_xlfn.IFS(O1413&lt;=0,"Flop",O1413&lt;10000000,"Hit",O1413&lt;=100000000,"Superhit",O1413&gt;100000000,"Blockbuster")</f>
        <v>Superhit</v>
      </c>
      <c r="Q1413" t="s">
        <v>4732</v>
      </c>
      <c r="R1413">
        <v>23</v>
      </c>
      <c r="S1413" t="str">
        <f t="shared" si="136"/>
        <v xml:space="preserve">June </v>
      </c>
      <c r="T1413" s="12" t="str">
        <f t="shared" si="137"/>
        <v xml:space="preserve"> 2004</v>
      </c>
      <c r="U1413" s="8" t="str" cm="1">
        <f t="array" ref="U1413">_xlfn.IFS(Q1413&lt;1970,"Old is Gold",Q1413&lt;=1980,"80's Movies",Q1413&lt;=2000,"90's Movies",Q1413&lt;=2020,"Mid Rang",Q1413&gt;2020,"Latest")</f>
        <v>Latest</v>
      </c>
      <c r="V1413" t="s">
        <v>3124</v>
      </c>
    </row>
    <row r="1414" spans="1:22" x14ac:dyDescent="0.3">
      <c r="A1414" t="s">
        <v>4733</v>
      </c>
      <c r="B1414" t="s">
        <v>4734</v>
      </c>
      <c r="C1414" t="s">
        <v>4734</v>
      </c>
      <c r="D1414" s="6">
        <v>122</v>
      </c>
      <c r="E1414" s="6" t="str">
        <f t="shared" si="132"/>
        <v>Long</v>
      </c>
      <c r="F1414" s="4">
        <f t="shared" si="133"/>
        <v>2.0333333333333332</v>
      </c>
      <c r="G1414" s="8" t="s">
        <v>7406</v>
      </c>
      <c r="H1414" t="s">
        <v>10891</v>
      </c>
      <c r="I1414" t="s">
        <v>190</v>
      </c>
      <c r="J1414">
        <v>7.7</v>
      </c>
      <c r="K1414" t="str">
        <f t="shared" si="134"/>
        <v>Good</v>
      </c>
      <c r="L1414" s="10">
        <v>325982</v>
      </c>
      <c r="M1414" s="10">
        <v>55000000</v>
      </c>
      <c r="N1414" s="10">
        <v>70016220</v>
      </c>
      <c r="O1414" s="6">
        <f t="shared" si="135"/>
        <v>15016220</v>
      </c>
      <c r="P1414" s="10" t="str" cm="1">
        <f t="array" ref="P1414">_xlfn.IFS(O1414&lt;=0,"Flop",O1414&lt;10000000,"Hit",O1414&lt;=100000000,"Superhit",O1414&gt;100000000,"Blockbuster")</f>
        <v>Superhit</v>
      </c>
      <c r="Q1414" t="s">
        <v>4735</v>
      </c>
      <c r="R1414">
        <v>21</v>
      </c>
      <c r="S1414" t="str">
        <f t="shared" si="136"/>
        <v xml:space="preserve">August </v>
      </c>
      <c r="T1414" s="12" t="str">
        <f t="shared" si="137"/>
        <v xml:space="preserve"> 2007</v>
      </c>
      <c r="U1414" s="8" t="str" cm="1">
        <f t="array" ref="U1414">_xlfn.IFS(Q1414&lt;1970,"Old is Gold",Q1414&lt;=1980,"80's Movies",Q1414&lt;=2000,"90's Movies",Q1414&lt;=2020,"Mid Rang",Q1414&gt;2020,"Latest")</f>
        <v>Latest</v>
      </c>
      <c r="V1414" t="s">
        <v>13</v>
      </c>
    </row>
    <row r="1415" spans="1:22" x14ac:dyDescent="0.3">
      <c r="A1415" t="s">
        <v>4736</v>
      </c>
      <c r="B1415" t="s">
        <v>4737</v>
      </c>
      <c r="C1415" t="s">
        <v>4737</v>
      </c>
      <c r="D1415" s="6">
        <v>101</v>
      </c>
      <c r="E1415" s="6" t="str">
        <f t="shared" si="132"/>
        <v>Medium</v>
      </c>
      <c r="F1415" s="4">
        <f t="shared" si="133"/>
        <v>1.6833333333333333</v>
      </c>
      <c r="G1415" s="8" t="s">
        <v>105</v>
      </c>
      <c r="H1415" t="s">
        <v>10895</v>
      </c>
      <c r="I1415" t="s">
        <v>10899</v>
      </c>
      <c r="J1415">
        <v>5.9</v>
      </c>
      <c r="K1415" t="str">
        <f t="shared" si="134"/>
        <v>Poor</v>
      </c>
      <c r="L1415" s="10">
        <v>87943</v>
      </c>
      <c r="M1415" s="10">
        <v>30000000</v>
      </c>
      <c r="N1415" s="10">
        <v>127369981</v>
      </c>
      <c r="O1415" s="6">
        <f t="shared" si="135"/>
        <v>97369981</v>
      </c>
      <c r="P1415" s="10" t="str" cm="1">
        <f t="array" ref="P1415">_xlfn.IFS(O1415&lt;=0,"Flop",O1415&lt;10000000,"Hit",O1415&lt;=100000000,"Superhit",O1415&gt;100000000,"Blockbuster")</f>
        <v>Superhit</v>
      </c>
      <c r="Q1415" t="s">
        <v>4626</v>
      </c>
      <c r="R1415">
        <v>27</v>
      </c>
      <c r="S1415" t="str">
        <f t="shared" si="136"/>
        <v xml:space="preserve">January </v>
      </c>
      <c r="T1415" s="12" t="str">
        <f t="shared" si="137"/>
        <v xml:space="preserve"> 2005</v>
      </c>
      <c r="U1415" s="8" t="str" cm="1">
        <f t="array" ref="U1415">_xlfn.IFS(Q1415&lt;1970,"Old is Gold",Q1415&lt;=1980,"80's Movies",Q1415&lt;=2000,"90's Movies",Q1415&lt;=2020,"Mid Rang",Q1415&gt;2020,"Latest")</f>
        <v>Latest</v>
      </c>
      <c r="V1415" t="s">
        <v>4738</v>
      </c>
    </row>
    <row r="1416" spans="1:22" x14ac:dyDescent="0.3">
      <c r="A1416" t="s">
        <v>4739</v>
      </c>
      <c r="B1416" t="s">
        <v>4740</v>
      </c>
      <c r="C1416" t="s">
        <v>4740</v>
      </c>
      <c r="D1416" s="6">
        <v>149</v>
      </c>
      <c r="E1416" s="6" t="str">
        <f t="shared" si="132"/>
        <v>Long</v>
      </c>
      <c r="F1416" s="4">
        <f t="shared" si="133"/>
        <v>2.4833333333333334</v>
      </c>
      <c r="G1416" s="8" t="s">
        <v>10895</v>
      </c>
      <c r="H1416" t="s">
        <v>5170</v>
      </c>
      <c r="I1416" t="s">
        <v>10899</v>
      </c>
      <c r="J1416">
        <v>6.6</v>
      </c>
      <c r="K1416" t="str">
        <f t="shared" si="134"/>
        <v>Average</v>
      </c>
      <c r="L1416" s="10">
        <v>451451</v>
      </c>
      <c r="M1416" s="10">
        <v>125000000</v>
      </c>
      <c r="N1416" s="10">
        <v>760006945</v>
      </c>
      <c r="O1416" s="6">
        <f t="shared" si="135"/>
        <v>635006945</v>
      </c>
      <c r="P1416" s="10" t="str" cm="1">
        <f t="array" ref="P1416">_xlfn.IFS(O1416&lt;=0,"Flop",O1416&lt;10000000,"Hit",O1416&lt;=100000000,"Superhit",O1416&gt;100000000,"Blockbuster")</f>
        <v>Blockbuster</v>
      </c>
      <c r="Q1416" t="s">
        <v>4741</v>
      </c>
      <c r="R1416">
        <v>17</v>
      </c>
      <c r="S1416" t="str">
        <f t="shared" si="136"/>
        <v xml:space="preserve">May </v>
      </c>
      <c r="T1416" s="12" t="str">
        <f t="shared" si="137"/>
        <v xml:space="preserve"> 2006</v>
      </c>
      <c r="U1416" s="8" t="str" cm="1">
        <f t="array" ref="U1416">_xlfn.IFS(Q1416&lt;1970,"Old is Gold",Q1416&lt;=1980,"80's Movies",Q1416&lt;=2000,"90's Movies",Q1416&lt;=2020,"Mid Rang",Q1416&gt;2020,"Latest")</f>
        <v>Latest</v>
      </c>
      <c r="V1416" t="s">
        <v>676</v>
      </c>
    </row>
    <row r="1417" spans="1:22" x14ac:dyDescent="0.3">
      <c r="A1417" t="s">
        <v>4742</v>
      </c>
      <c r="B1417" t="s">
        <v>4743</v>
      </c>
      <c r="C1417" t="s">
        <v>4743</v>
      </c>
      <c r="D1417" s="6">
        <v>105</v>
      </c>
      <c r="E1417" s="6" t="str">
        <f t="shared" si="132"/>
        <v>Medium</v>
      </c>
      <c r="F1417" s="4">
        <f t="shared" si="133"/>
        <v>1.75</v>
      </c>
      <c r="G1417" s="8" t="s">
        <v>190</v>
      </c>
      <c r="H1417" t="s">
        <v>105</v>
      </c>
      <c r="I1417" t="s">
        <v>10895</v>
      </c>
      <c r="J1417">
        <v>5.6</v>
      </c>
      <c r="K1417" t="str">
        <f t="shared" si="134"/>
        <v>Poor</v>
      </c>
      <c r="L1417" s="10">
        <v>64863</v>
      </c>
      <c r="M1417" s="10">
        <v>30000000</v>
      </c>
      <c r="N1417" s="10">
        <v>68357079</v>
      </c>
      <c r="O1417" s="6">
        <f t="shared" si="135"/>
        <v>38357079</v>
      </c>
      <c r="P1417" s="10" t="str" cm="1">
        <f t="array" ref="P1417">_xlfn.IFS(O1417&lt;=0,"Flop",O1417&lt;10000000,"Hit",O1417&lt;=100000000,"Superhit",O1417&gt;100000000,"Blockbuster")</f>
        <v>Superhit</v>
      </c>
      <c r="Q1417" t="s">
        <v>4744</v>
      </c>
      <c r="R1417">
        <v>27</v>
      </c>
      <c r="S1417" t="str">
        <f t="shared" si="136"/>
        <v xml:space="preserve">June </v>
      </c>
      <c r="T1417" s="12" t="str">
        <f t="shared" si="137"/>
        <v xml:space="preserve"> 2005</v>
      </c>
      <c r="U1417" s="8" t="str" cm="1">
        <f t="array" ref="U1417">_xlfn.IFS(Q1417&lt;1970,"Old is Gold",Q1417&lt;=1980,"80's Movies",Q1417&lt;=2000,"90's Movies",Q1417&lt;=2020,"Mid Rang",Q1417&gt;2020,"Latest")</f>
        <v>Latest</v>
      </c>
      <c r="V1417" t="s">
        <v>4745</v>
      </c>
    </row>
    <row r="1418" spans="1:22" x14ac:dyDescent="0.3">
      <c r="A1418" t="s">
        <v>4746</v>
      </c>
      <c r="B1418" t="s">
        <v>4747</v>
      </c>
      <c r="C1418" t="s">
        <v>4747</v>
      </c>
      <c r="D1418" s="6">
        <v>111</v>
      </c>
      <c r="E1418" s="6" t="str">
        <f t="shared" si="132"/>
        <v>Medium</v>
      </c>
      <c r="F1418" s="4">
        <f t="shared" si="133"/>
        <v>1.85</v>
      </c>
      <c r="G1418" s="8" t="s">
        <v>10887</v>
      </c>
      <c r="H1418" t="s">
        <v>10888</v>
      </c>
      <c r="I1418" t="s">
        <v>172</v>
      </c>
      <c r="J1418">
        <v>8.1</v>
      </c>
      <c r="K1418" t="str">
        <f t="shared" si="134"/>
        <v>Excellent</v>
      </c>
      <c r="L1418" s="10">
        <v>795344</v>
      </c>
      <c r="M1418" s="10">
        <v>150000000</v>
      </c>
      <c r="N1418" s="10">
        <v>623726085</v>
      </c>
      <c r="O1418" s="6">
        <f t="shared" si="135"/>
        <v>473726085</v>
      </c>
      <c r="P1418" s="10" t="str" cm="1">
        <f t="array" ref="P1418">_xlfn.IFS(O1418&lt;=0,"Flop",O1418&lt;10000000,"Hit",O1418&lt;=100000000,"Superhit",O1418&gt;100000000,"Blockbuster")</f>
        <v>Blockbuster</v>
      </c>
      <c r="Q1418" t="s">
        <v>4748</v>
      </c>
      <c r="R1418">
        <v>22</v>
      </c>
      <c r="S1418" t="str">
        <f t="shared" si="136"/>
        <v xml:space="preserve">June </v>
      </c>
      <c r="T1418" s="12" t="str">
        <f t="shared" si="137"/>
        <v xml:space="preserve"> 2007</v>
      </c>
      <c r="U1418" s="8" t="str" cm="1">
        <f t="array" ref="U1418">_xlfn.IFS(Q1418&lt;1970,"Old is Gold",Q1418&lt;=1980,"80's Movies",Q1418&lt;=2000,"90's Movies",Q1418&lt;=2020,"Mid Rang",Q1418&gt;2020,"Latest")</f>
        <v>Latest</v>
      </c>
      <c r="V1418" t="s">
        <v>4749</v>
      </c>
    </row>
    <row r="1419" spans="1:22" x14ac:dyDescent="0.3">
      <c r="A1419" t="s">
        <v>4750</v>
      </c>
      <c r="B1419" t="s">
        <v>4751</v>
      </c>
      <c r="C1419" t="s">
        <v>4751</v>
      </c>
      <c r="D1419" s="6">
        <v>121</v>
      </c>
      <c r="E1419" s="6" t="str">
        <f t="shared" si="132"/>
        <v>Long</v>
      </c>
      <c r="F1419" s="4">
        <f t="shared" si="133"/>
        <v>2.0166666666666666</v>
      </c>
      <c r="G1419" s="8" t="s">
        <v>7406</v>
      </c>
      <c r="H1419" t="s">
        <v>10887</v>
      </c>
      <c r="I1419" t="s">
        <v>10890</v>
      </c>
      <c r="J1419">
        <v>5.0999999999999996</v>
      </c>
      <c r="K1419" t="str">
        <f t="shared" si="134"/>
        <v>Poor</v>
      </c>
      <c r="L1419" s="10">
        <v>55696</v>
      </c>
      <c r="M1419" s="10">
        <v>135000000</v>
      </c>
      <c r="N1419" s="10">
        <v>79268322</v>
      </c>
      <c r="O1419" s="6">
        <f t="shared" si="135"/>
        <v>-55731678</v>
      </c>
      <c r="P1419" s="10" t="str" cm="1">
        <f t="array" ref="P1419">_xlfn.IFS(O1419&lt;=0,"Flop",O1419&lt;10000000,"Hit",O1419&lt;=100000000,"Superhit",O1419&gt;100000000,"Blockbuster")</f>
        <v>Flop</v>
      </c>
      <c r="Q1419" t="s">
        <v>4752</v>
      </c>
      <c r="R1419">
        <v>17</v>
      </c>
      <c r="S1419" t="str">
        <f t="shared" si="136"/>
        <v xml:space="preserve">July </v>
      </c>
      <c r="T1419" s="12" t="str">
        <f t="shared" si="137"/>
        <v xml:space="preserve"> 2005</v>
      </c>
      <c r="U1419" s="8" t="str" cm="1">
        <f t="array" ref="U1419">_xlfn.IFS(Q1419&lt;1970,"Old is Gold",Q1419&lt;=1980,"80's Movies",Q1419&lt;=2000,"90's Movies",Q1419&lt;=2020,"Mid Rang",Q1419&gt;2020,"Latest")</f>
        <v>Latest</v>
      </c>
      <c r="V1419" t="s">
        <v>2092</v>
      </c>
    </row>
    <row r="1420" spans="1:22" x14ac:dyDescent="0.3">
      <c r="A1420" t="s">
        <v>4753</v>
      </c>
      <c r="B1420" t="s">
        <v>4754</v>
      </c>
      <c r="C1420" t="s">
        <v>4754</v>
      </c>
      <c r="D1420" s="6">
        <v>124</v>
      </c>
      <c r="E1420" s="6" t="str">
        <f t="shared" si="132"/>
        <v>Long</v>
      </c>
      <c r="F1420" s="4">
        <f t="shared" si="133"/>
        <v>2.0666666666666669</v>
      </c>
      <c r="G1420" s="8" t="s">
        <v>190</v>
      </c>
      <c r="H1420" t="s">
        <v>10899</v>
      </c>
      <c r="I1420" t="s">
        <v>10899</v>
      </c>
      <c r="J1420">
        <v>7.5</v>
      </c>
      <c r="K1420" t="str">
        <f t="shared" si="134"/>
        <v>Good</v>
      </c>
      <c r="L1420" s="10">
        <v>96487</v>
      </c>
      <c r="M1420" s="10">
        <v>20000000</v>
      </c>
      <c r="N1420" s="10">
        <v>4658401</v>
      </c>
      <c r="O1420" s="6">
        <f t="shared" si="135"/>
        <v>-15341599</v>
      </c>
      <c r="P1420" s="10" t="str" cm="1">
        <f t="array" ref="P1420">_xlfn.IFS(O1420&lt;=0,"Flop",O1420&lt;10000000,"Hit",O1420&lt;=100000000,"Superhit",O1420&gt;100000000,"Blockbuster")</f>
        <v>Flop</v>
      </c>
      <c r="Q1420" t="s">
        <v>4755</v>
      </c>
      <c r="R1420">
        <v>23</v>
      </c>
      <c r="S1420" t="str">
        <f t="shared" si="136"/>
        <v xml:space="preserve">May </v>
      </c>
      <c r="T1420" s="12" t="str">
        <f t="shared" si="137"/>
        <v xml:space="preserve"> 2008</v>
      </c>
      <c r="U1420" s="8" t="str" cm="1">
        <f t="array" ref="U1420">_xlfn.IFS(Q1420&lt;1970,"Old is Gold",Q1420&lt;=1980,"80's Movies",Q1420&lt;=2000,"90's Movies",Q1420&lt;=2020,"Mid Rang",Q1420&gt;2020,"Latest")</f>
        <v>Latest</v>
      </c>
      <c r="V1420" t="s">
        <v>4756</v>
      </c>
    </row>
    <row r="1421" spans="1:22" x14ac:dyDescent="0.3">
      <c r="A1421" t="s">
        <v>4757</v>
      </c>
      <c r="B1421" t="s">
        <v>4758</v>
      </c>
      <c r="C1421" t="s">
        <v>4758</v>
      </c>
      <c r="D1421" s="6">
        <v>93</v>
      </c>
      <c r="E1421" s="6" t="str">
        <f t="shared" si="132"/>
        <v>Medium</v>
      </c>
      <c r="F1421" s="4">
        <f t="shared" si="133"/>
        <v>1.55</v>
      </c>
      <c r="G1421" s="8" t="s">
        <v>10887</v>
      </c>
      <c r="H1421" t="s">
        <v>172</v>
      </c>
      <c r="I1421" t="s">
        <v>10891</v>
      </c>
      <c r="J1421">
        <v>5.7</v>
      </c>
      <c r="K1421" t="str">
        <f t="shared" si="134"/>
        <v>Poor</v>
      </c>
      <c r="L1421" s="10">
        <v>90979</v>
      </c>
      <c r="M1421" s="10">
        <v>80000000</v>
      </c>
      <c r="N1421" s="10">
        <v>164115897</v>
      </c>
      <c r="O1421" s="6">
        <f t="shared" si="135"/>
        <v>84115897</v>
      </c>
      <c r="P1421" s="10" t="str" cm="1">
        <f t="array" ref="P1421">_xlfn.IFS(O1421&lt;=0,"Flop",O1421&lt;10000000,"Hit",O1421&lt;=100000000,"Superhit",O1421&gt;100000000,"Blockbuster")</f>
        <v>Superhit</v>
      </c>
      <c r="Q1421" t="s">
        <v>4759</v>
      </c>
      <c r="R1421">
        <v>19</v>
      </c>
      <c r="S1421" t="str">
        <f t="shared" si="136"/>
        <v xml:space="preserve">January </v>
      </c>
      <c r="T1421" s="12" t="str">
        <f t="shared" si="137"/>
        <v xml:space="preserve"> 2006</v>
      </c>
      <c r="U1421" s="8" t="str" cm="1">
        <f t="array" ref="U1421">_xlfn.IFS(Q1421&lt;1970,"Old is Gold",Q1421&lt;=1980,"80's Movies",Q1421&lt;=2000,"90's Movies",Q1421&lt;=2020,"Mid Rang",Q1421&gt;2020,"Latest")</f>
        <v>Latest</v>
      </c>
      <c r="V1421" t="s">
        <v>4002</v>
      </c>
    </row>
    <row r="1422" spans="1:22" x14ac:dyDescent="0.3">
      <c r="A1422" t="s">
        <v>4760</v>
      </c>
      <c r="B1422" t="s">
        <v>4761</v>
      </c>
      <c r="C1422" t="s">
        <v>4761</v>
      </c>
      <c r="D1422" s="6">
        <v>151</v>
      </c>
      <c r="E1422" s="6" t="str">
        <f t="shared" si="132"/>
        <v>Long</v>
      </c>
      <c r="F1422" s="4">
        <f t="shared" si="133"/>
        <v>2.5166666666666666</v>
      </c>
      <c r="G1422" s="8" t="s">
        <v>7406</v>
      </c>
      <c r="H1422" t="s">
        <v>10887</v>
      </c>
      <c r="I1422" t="s">
        <v>10885</v>
      </c>
      <c r="J1422">
        <v>7.4</v>
      </c>
      <c r="K1422" t="str">
        <f t="shared" si="134"/>
        <v>Good</v>
      </c>
      <c r="L1422" s="10">
        <v>751633</v>
      </c>
      <c r="M1422" s="10">
        <v>225000000</v>
      </c>
      <c r="N1422" s="10">
        <v>1066179747</v>
      </c>
      <c r="O1422" s="6">
        <f t="shared" si="135"/>
        <v>841179747</v>
      </c>
      <c r="P1422" s="10" t="str" cm="1">
        <f t="array" ref="P1422">_xlfn.IFS(O1422&lt;=0,"Flop",O1422&lt;10000000,"Hit",O1422&lt;=100000000,"Superhit",O1422&gt;100000000,"Blockbuster")</f>
        <v>Blockbuster</v>
      </c>
      <c r="Q1422" t="s">
        <v>4762</v>
      </c>
      <c r="R1422">
        <v>24</v>
      </c>
      <c r="S1422" t="str">
        <f t="shared" si="136"/>
        <v xml:space="preserve">June </v>
      </c>
      <c r="T1422" s="12" t="str">
        <f t="shared" si="137"/>
        <v xml:space="preserve"> 2006</v>
      </c>
      <c r="U1422" s="8" t="str" cm="1">
        <f t="array" ref="U1422">_xlfn.IFS(Q1422&lt;1970,"Old is Gold",Q1422&lt;=1980,"80's Movies",Q1422&lt;=2000,"90's Movies",Q1422&lt;=2020,"Mid Rang",Q1422&gt;2020,"Latest")</f>
        <v>Latest</v>
      </c>
      <c r="V1422" t="s">
        <v>2422</v>
      </c>
    </row>
    <row r="1423" spans="1:22" x14ac:dyDescent="0.3">
      <c r="A1423" t="s">
        <v>4763</v>
      </c>
      <c r="B1423" t="s">
        <v>4764</v>
      </c>
      <c r="C1423" t="s">
        <v>4764</v>
      </c>
      <c r="D1423" s="6">
        <v>127</v>
      </c>
      <c r="E1423" s="6" t="str">
        <f t="shared" si="132"/>
        <v>Long</v>
      </c>
      <c r="F1423" s="4">
        <f t="shared" si="133"/>
        <v>2.1166666666666667</v>
      </c>
      <c r="G1423" s="8" t="s">
        <v>10887</v>
      </c>
      <c r="H1423" t="s">
        <v>172</v>
      </c>
      <c r="I1423" t="s">
        <v>10890</v>
      </c>
      <c r="J1423">
        <v>8</v>
      </c>
      <c r="K1423" t="str">
        <f t="shared" si="134"/>
        <v>Excellent</v>
      </c>
      <c r="L1423" s="10">
        <v>65649</v>
      </c>
      <c r="M1423" s="10">
        <v>5000000</v>
      </c>
      <c r="N1423" s="10">
        <v>20839049</v>
      </c>
      <c r="O1423" s="6">
        <f t="shared" si="135"/>
        <v>15839049</v>
      </c>
      <c r="P1423" s="10" t="str" cm="1">
        <f t="array" ref="P1423">_xlfn.IFS(O1423&lt;=0,"Flop",O1423&lt;10000000,"Hit",O1423&lt;=100000000,"Superhit",O1423&gt;100000000,"Blockbuster")</f>
        <v>Superhit</v>
      </c>
      <c r="Q1423" t="s">
        <v>4765</v>
      </c>
      <c r="R1423">
        <v>12</v>
      </c>
      <c r="S1423" t="str">
        <f t="shared" si="136"/>
        <v xml:space="preserve">November </v>
      </c>
      <c r="T1423" s="12" t="str">
        <f t="shared" si="137"/>
        <v xml:space="preserve"> 2004</v>
      </c>
      <c r="U1423" s="8" t="str" cm="1">
        <f t="array" ref="U1423">_xlfn.IFS(Q1423&lt;1970,"Old is Gold",Q1423&lt;=1980,"80's Movies",Q1423&lt;=2000,"90's Movies",Q1423&lt;=2020,"Mid Rang",Q1423&gt;2020,"Latest")</f>
        <v>Latest</v>
      </c>
      <c r="V1423" t="s">
        <v>4766</v>
      </c>
    </row>
    <row r="1424" spans="1:22" x14ac:dyDescent="0.3">
      <c r="A1424" t="s">
        <v>4767</v>
      </c>
      <c r="B1424" t="s">
        <v>4768</v>
      </c>
      <c r="C1424" t="s">
        <v>4768</v>
      </c>
      <c r="D1424" s="6">
        <v>125</v>
      </c>
      <c r="E1424" s="6" t="str">
        <f t="shared" si="132"/>
        <v>Long</v>
      </c>
      <c r="F1424" s="4">
        <f t="shared" si="133"/>
        <v>2.0833333333333335</v>
      </c>
      <c r="G1424" s="8" t="s">
        <v>105</v>
      </c>
      <c r="H1424" t="s">
        <v>10895</v>
      </c>
      <c r="I1424" t="s">
        <v>10899</v>
      </c>
      <c r="J1424">
        <v>6.5</v>
      </c>
      <c r="K1424" t="str">
        <f t="shared" si="134"/>
        <v>Average</v>
      </c>
      <c r="L1424" s="10">
        <v>240053</v>
      </c>
      <c r="M1424" s="10">
        <v>50000000</v>
      </c>
      <c r="N1424" s="10">
        <v>100605135</v>
      </c>
      <c r="O1424" s="6">
        <f t="shared" si="135"/>
        <v>50605135</v>
      </c>
      <c r="P1424" s="10" t="str" cm="1">
        <f t="array" ref="P1424">_xlfn.IFS(O1424&lt;=0,"Flop",O1424&lt;10000000,"Hit",O1424&lt;=100000000,"Superhit",O1424&gt;100000000,"Blockbuster")</f>
        <v>Superhit</v>
      </c>
      <c r="Q1424" t="s">
        <v>4769</v>
      </c>
      <c r="R1424">
        <v>20</v>
      </c>
      <c r="S1424" t="str">
        <f t="shared" si="136"/>
        <v xml:space="preserve">April </v>
      </c>
      <c r="T1424" s="12" t="str">
        <f t="shared" si="137"/>
        <v xml:space="preserve"> 2006</v>
      </c>
      <c r="U1424" s="8" t="str" cm="1">
        <f t="array" ref="U1424">_xlfn.IFS(Q1424&lt;1970,"Old is Gold",Q1424&lt;=1980,"80's Movies",Q1424&lt;=2000,"90's Movies",Q1424&lt;=2020,"Mid Rang",Q1424&gt;2020,"Latest")</f>
        <v>Latest</v>
      </c>
      <c r="V1424" t="s">
        <v>3432</v>
      </c>
    </row>
    <row r="1425" spans="1:22" x14ac:dyDescent="0.3">
      <c r="A1425" t="s">
        <v>4770</v>
      </c>
      <c r="B1425" t="s">
        <v>4771</v>
      </c>
      <c r="C1425" t="s">
        <v>4771</v>
      </c>
      <c r="D1425" s="6">
        <v>102</v>
      </c>
      <c r="E1425" s="6" t="str">
        <f t="shared" si="132"/>
        <v>Medium</v>
      </c>
      <c r="F1425" s="4">
        <f t="shared" si="133"/>
        <v>1.7</v>
      </c>
      <c r="G1425" s="8" t="s">
        <v>172</v>
      </c>
      <c r="H1425" t="s">
        <v>190</v>
      </c>
      <c r="I1425" t="s">
        <v>10899</v>
      </c>
      <c r="J1425">
        <v>6.6</v>
      </c>
      <c r="K1425" t="str">
        <f t="shared" si="134"/>
        <v>Average</v>
      </c>
      <c r="L1425" s="10">
        <v>82449</v>
      </c>
      <c r="M1425" s="10">
        <v>22000000</v>
      </c>
      <c r="N1425" s="10">
        <v>19126398</v>
      </c>
      <c r="O1425" s="6">
        <f t="shared" si="135"/>
        <v>-2873602</v>
      </c>
      <c r="P1425" s="10" t="str" cm="1">
        <f t="array" ref="P1425">_xlfn.IFS(O1425&lt;=0,"Flop",O1425&lt;10000000,"Hit",O1425&lt;=100000000,"Superhit",O1425&gt;100000000,"Blockbuster")</f>
        <v>Flop</v>
      </c>
      <c r="Q1425" t="s">
        <v>4772</v>
      </c>
      <c r="R1425">
        <v>20</v>
      </c>
      <c r="S1425" t="str">
        <f t="shared" si="136"/>
        <v xml:space="preserve">October </v>
      </c>
      <c r="T1425" s="12" t="str">
        <f t="shared" si="137"/>
        <v xml:space="preserve"> 2005</v>
      </c>
      <c r="U1425" s="8" t="str" cm="1">
        <f t="array" ref="U1425">_xlfn.IFS(Q1425&lt;1970,"Old is Gold",Q1425&lt;=1980,"80's Movies",Q1425&lt;=2000,"90's Movies",Q1425&lt;=2020,"Mid Rang",Q1425&gt;2020,"Latest")</f>
        <v>Latest</v>
      </c>
      <c r="V1425" t="s">
        <v>2422</v>
      </c>
    </row>
    <row r="1426" spans="1:22" x14ac:dyDescent="0.3">
      <c r="A1426" t="s">
        <v>4773</v>
      </c>
      <c r="B1426" t="s">
        <v>4774</v>
      </c>
      <c r="C1426" t="s">
        <v>4774</v>
      </c>
      <c r="D1426" s="6">
        <v>93</v>
      </c>
      <c r="E1426" s="6" t="str">
        <f t="shared" si="132"/>
        <v>Medium</v>
      </c>
      <c r="F1426" s="4">
        <f t="shared" si="133"/>
        <v>1.55</v>
      </c>
      <c r="G1426" s="8" t="s">
        <v>172</v>
      </c>
      <c r="H1426" t="s">
        <v>10899</v>
      </c>
      <c r="I1426" t="s">
        <v>10899</v>
      </c>
      <c r="J1426">
        <v>6.4</v>
      </c>
      <c r="K1426" t="str">
        <f t="shared" si="134"/>
        <v>Average</v>
      </c>
      <c r="L1426" s="10">
        <v>138429</v>
      </c>
      <c r="M1426" s="10">
        <v>23000000</v>
      </c>
      <c r="N1426" s="10">
        <v>38623262</v>
      </c>
      <c r="O1426" s="6">
        <f t="shared" si="135"/>
        <v>15623262</v>
      </c>
      <c r="P1426" s="10" t="str" cm="1">
        <f t="array" ref="P1426">_xlfn.IFS(O1426&lt;=0,"Flop",O1426&lt;10000000,"Hit",O1426&lt;=100000000,"Superhit",O1426&gt;100000000,"Blockbuster")</f>
        <v>Superhit</v>
      </c>
      <c r="Q1426" t="s">
        <v>4775</v>
      </c>
      <c r="R1426">
        <v>18</v>
      </c>
      <c r="S1426" t="str">
        <f t="shared" si="136"/>
        <v xml:space="preserve">August </v>
      </c>
      <c r="T1426" s="12" t="str">
        <f t="shared" si="137"/>
        <v xml:space="preserve"> 2006</v>
      </c>
      <c r="U1426" s="8" t="str" cm="1">
        <f t="array" ref="U1426">_xlfn.IFS(Q1426&lt;1970,"Old is Gold",Q1426&lt;=1980,"80's Movies",Q1426&lt;=2000,"90's Movies",Q1426&lt;=2020,"Mid Rang",Q1426&gt;2020,"Latest")</f>
        <v>Latest</v>
      </c>
      <c r="V1426" t="s">
        <v>4776</v>
      </c>
    </row>
    <row r="1427" spans="1:22" x14ac:dyDescent="0.3">
      <c r="A1427" t="s">
        <v>4777</v>
      </c>
      <c r="B1427" t="s">
        <v>4778</v>
      </c>
      <c r="C1427" t="s">
        <v>4778</v>
      </c>
      <c r="D1427" s="6">
        <v>90</v>
      </c>
      <c r="E1427" s="6" t="str">
        <f t="shared" si="132"/>
        <v>Medium</v>
      </c>
      <c r="F1427" s="4">
        <f t="shared" si="133"/>
        <v>1.5</v>
      </c>
      <c r="G1427" s="8" t="s">
        <v>105</v>
      </c>
      <c r="H1427" t="s">
        <v>10899</v>
      </c>
      <c r="I1427" t="s">
        <v>10899</v>
      </c>
      <c r="J1427">
        <v>5.9</v>
      </c>
      <c r="K1427" t="str">
        <f t="shared" si="134"/>
        <v>Poor</v>
      </c>
      <c r="L1427" s="10">
        <v>116101</v>
      </c>
      <c r="M1427" s="10">
        <v>19000000</v>
      </c>
      <c r="N1427" s="10">
        <v>107516369</v>
      </c>
      <c r="O1427" s="6">
        <f t="shared" si="135"/>
        <v>88516369</v>
      </c>
      <c r="P1427" s="10" t="str" cm="1">
        <f t="array" ref="P1427">_xlfn.IFS(O1427&lt;=0,"Flop",O1427&lt;10000000,"Hit",O1427&lt;=100000000,"Superhit",O1427&gt;100000000,"Blockbuster")</f>
        <v>Superhit</v>
      </c>
      <c r="Q1427" t="s">
        <v>4779</v>
      </c>
      <c r="R1427">
        <v>7</v>
      </c>
      <c r="S1427" t="str">
        <f t="shared" si="136"/>
        <v xml:space="preserve">April </v>
      </c>
      <c r="T1427" s="12" t="str">
        <f t="shared" si="137"/>
        <v xml:space="preserve"> 2005</v>
      </c>
      <c r="U1427" s="8" t="str" cm="1">
        <f t="array" ref="U1427">_xlfn.IFS(Q1427&lt;1970,"Old is Gold",Q1427&lt;=1980,"80's Movies",Q1427&lt;=2000,"90's Movies",Q1427&lt;=2020,"Mid Rang",Q1427&gt;2020,"Latest")</f>
        <v>Latest</v>
      </c>
      <c r="V1427" t="s">
        <v>4780</v>
      </c>
    </row>
    <row r="1428" spans="1:22" x14ac:dyDescent="0.3">
      <c r="A1428" t="s">
        <v>4781</v>
      </c>
      <c r="B1428" t="s">
        <v>4782</v>
      </c>
      <c r="C1428" t="s">
        <v>4782</v>
      </c>
      <c r="D1428" s="6">
        <v>110</v>
      </c>
      <c r="E1428" s="6" t="str">
        <f t="shared" si="132"/>
        <v>Medium</v>
      </c>
      <c r="F1428" s="4">
        <f t="shared" si="133"/>
        <v>1.8333333333333333</v>
      </c>
      <c r="G1428" s="8" t="s">
        <v>172</v>
      </c>
      <c r="H1428" t="s">
        <v>190</v>
      </c>
      <c r="I1428" t="s">
        <v>10886</v>
      </c>
      <c r="J1428">
        <v>6.5</v>
      </c>
      <c r="K1428" t="str">
        <f t="shared" si="134"/>
        <v>Average</v>
      </c>
      <c r="L1428" s="10">
        <v>56196</v>
      </c>
      <c r="M1428" s="10">
        <v>26000000</v>
      </c>
      <c r="N1428" s="10">
        <v>61315215</v>
      </c>
      <c r="O1428" s="6">
        <f t="shared" si="135"/>
        <v>35315215</v>
      </c>
      <c r="P1428" s="10" t="str" cm="1">
        <f t="array" ref="P1428">_xlfn.IFS(O1428&lt;=0,"Flop",O1428&lt;10000000,"Hit",O1428&lt;=100000000,"Superhit",O1428&gt;100000000,"Blockbuster")</f>
        <v>Superhit</v>
      </c>
      <c r="Q1428" t="s">
        <v>4783</v>
      </c>
      <c r="R1428">
        <v>6</v>
      </c>
      <c r="S1428" t="str">
        <f t="shared" si="136"/>
        <v xml:space="preserve">December </v>
      </c>
      <c r="T1428" s="12" t="str">
        <f t="shared" si="137"/>
        <v xml:space="preserve"> 2004</v>
      </c>
      <c r="U1428" s="8" t="str" cm="1">
        <f t="array" ref="U1428">_xlfn.IFS(Q1428&lt;1970,"Old is Gold",Q1428&lt;=1980,"80's Movies",Q1428&lt;=2000,"90's Movies",Q1428&lt;=2020,"Mid Rang",Q1428&gt;2020,"Latest")</f>
        <v>Latest</v>
      </c>
      <c r="V1428" t="s">
        <v>4784</v>
      </c>
    </row>
    <row r="1429" spans="1:22" x14ac:dyDescent="0.3">
      <c r="A1429" t="s">
        <v>4785</v>
      </c>
      <c r="B1429" t="s">
        <v>4786</v>
      </c>
      <c r="C1429" t="s">
        <v>4786</v>
      </c>
      <c r="D1429" s="6">
        <v>115</v>
      </c>
      <c r="E1429" s="6" t="str">
        <f t="shared" si="132"/>
        <v>Medium</v>
      </c>
      <c r="F1429" s="4">
        <f t="shared" si="133"/>
        <v>1.9166666666666667</v>
      </c>
      <c r="G1429" s="8" t="s">
        <v>7406</v>
      </c>
      <c r="H1429" t="s">
        <v>172</v>
      </c>
      <c r="I1429" t="s">
        <v>10891</v>
      </c>
      <c r="J1429">
        <v>5.0999999999999996</v>
      </c>
      <c r="K1429" t="str">
        <f t="shared" si="134"/>
        <v>Poor</v>
      </c>
      <c r="L1429" s="10">
        <v>79009</v>
      </c>
      <c r="M1429" s="10">
        <v>45000000</v>
      </c>
      <c r="N1429" s="10">
        <v>101393569</v>
      </c>
      <c r="O1429" s="6">
        <f t="shared" si="135"/>
        <v>56393569</v>
      </c>
      <c r="P1429" s="10" t="str" cm="1">
        <f t="array" ref="P1429">_xlfn.IFS(O1429&lt;=0,"Flop",O1429&lt;10000000,"Hit",O1429&lt;=100000000,"Superhit",O1429&gt;100000000,"Blockbuster")</f>
        <v>Superhit</v>
      </c>
      <c r="Q1429" t="s">
        <v>4787</v>
      </c>
      <c r="R1429">
        <v>11</v>
      </c>
      <c r="S1429" t="str">
        <f t="shared" si="136"/>
        <v xml:space="preserve">March </v>
      </c>
      <c r="T1429" s="12" t="str">
        <f t="shared" si="137"/>
        <v xml:space="preserve"> 2005</v>
      </c>
      <c r="U1429" s="8" t="str" cm="1">
        <f t="array" ref="U1429">_xlfn.IFS(Q1429&lt;1970,"Old is Gold",Q1429&lt;=1980,"80's Movies",Q1429&lt;=2000,"90's Movies",Q1429&lt;=2020,"Mid Rang",Q1429&gt;2020,"Latest")</f>
        <v>Latest</v>
      </c>
      <c r="V1429" t="s">
        <v>1822</v>
      </c>
    </row>
    <row r="1430" spans="1:22" x14ac:dyDescent="0.3">
      <c r="A1430" t="s">
        <v>4788</v>
      </c>
      <c r="B1430" t="s">
        <v>4789</v>
      </c>
      <c r="C1430" t="s">
        <v>4789</v>
      </c>
      <c r="D1430" s="6">
        <v>113</v>
      </c>
      <c r="E1430" s="6" t="str">
        <f t="shared" si="132"/>
        <v>Medium</v>
      </c>
      <c r="F1430" s="4">
        <f t="shared" si="133"/>
        <v>1.8833333333333333</v>
      </c>
      <c r="G1430" s="8" t="s">
        <v>10887</v>
      </c>
      <c r="H1430" t="s">
        <v>10892</v>
      </c>
      <c r="I1430" t="s">
        <v>10885</v>
      </c>
      <c r="J1430">
        <v>6.1</v>
      </c>
      <c r="K1430" t="str">
        <f t="shared" si="134"/>
        <v>Average</v>
      </c>
      <c r="L1430" s="10">
        <v>194589</v>
      </c>
      <c r="M1430" s="10">
        <v>180000000</v>
      </c>
      <c r="N1430" s="10">
        <v>372234864</v>
      </c>
      <c r="O1430" s="6">
        <f t="shared" si="135"/>
        <v>192234864</v>
      </c>
      <c r="P1430" s="10" t="str" cm="1">
        <f t="array" ref="P1430">_xlfn.IFS(O1430&lt;=0,"Flop",O1430&lt;10000000,"Hit",O1430&lt;=100000000,"Superhit",O1430&gt;100000000,"Blockbuster")</f>
        <v>Blockbuster</v>
      </c>
      <c r="Q1430" t="s">
        <v>4790</v>
      </c>
      <c r="R1430">
        <v>27</v>
      </c>
      <c r="S1430" t="str">
        <f t="shared" si="136"/>
        <v xml:space="preserve">November </v>
      </c>
      <c r="T1430" s="12" t="str">
        <f t="shared" si="137"/>
        <v xml:space="preserve"> 2007</v>
      </c>
      <c r="U1430" s="8" t="str" cm="1">
        <f t="array" ref="U1430">_xlfn.IFS(Q1430&lt;1970,"Old is Gold",Q1430&lt;=1980,"80's Movies",Q1430&lt;=2000,"90's Movies",Q1430&lt;=2020,"Mid Rang",Q1430&gt;2020,"Latest")</f>
        <v>Latest</v>
      </c>
      <c r="V1430" t="s">
        <v>4791</v>
      </c>
    </row>
    <row r="1431" spans="1:22" x14ac:dyDescent="0.3">
      <c r="A1431" t="s">
        <v>4792</v>
      </c>
      <c r="B1431" t="s">
        <v>4793</v>
      </c>
      <c r="C1431" t="s">
        <v>4793</v>
      </c>
      <c r="D1431" s="6">
        <v>91</v>
      </c>
      <c r="E1431" s="6" t="str">
        <f t="shared" si="132"/>
        <v>Medium</v>
      </c>
      <c r="F1431" s="4">
        <f t="shared" si="133"/>
        <v>1.5166666666666666</v>
      </c>
      <c r="G1431" s="8" t="s">
        <v>10888</v>
      </c>
      <c r="H1431" t="s">
        <v>172</v>
      </c>
      <c r="I1431" t="s">
        <v>10892</v>
      </c>
      <c r="J1431">
        <v>6.6</v>
      </c>
      <c r="K1431" t="str">
        <f t="shared" si="134"/>
        <v>Average</v>
      </c>
      <c r="L1431" s="10">
        <v>134347</v>
      </c>
      <c r="M1431" s="10">
        <v>75000000</v>
      </c>
      <c r="N1431" s="10">
        <v>141861243</v>
      </c>
      <c r="O1431" s="6">
        <f t="shared" si="135"/>
        <v>66861243</v>
      </c>
      <c r="P1431" s="10" t="str" cm="1">
        <f t="array" ref="P1431">_xlfn.IFS(O1431&lt;=0,"Flop",O1431&lt;10000000,"Hit",O1431&lt;=100000000,"Superhit",O1431&gt;100000000,"Blockbuster")</f>
        <v>Superhit</v>
      </c>
      <c r="Q1431" t="s">
        <v>4794</v>
      </c>
      <c r="R1431">
        <v>15</v>
      </c>
      <c r="S1431" t="str">
        <f t="shared" si="136"/>
        <v xml:space="preserve">June </v>
      </c>
      <c r="T1431" s="12" t="str">
        <f t="shared" si="137"/>
        <v xml:space="preserve"> 2006</v>
      </c>
      <c r="U1431" s="8" t="str" cm="1">
        <f t="array" ref="U1431">_xlfn.IFS(Q1431&lt;1970,"Old is Gold",Q1431&lt;=1980,"80's Movies",Q1431&lt;=2000,"90's Movies",Q1431&lt;=2020,"Mid Rang",Q1431&gt;2020,"Latest")</f>
        <v>Latest</v>
      </c>
      <c r="V1431" t="s">
        <v>4795</v>
      </c>
    </row>
    <row r="1432" spans="1:22" x14ac:dyDescent="0.3">
      <c r="A1432" t="s">
        <v>4796</v>
      </c>
      <c r="B1432" t="s">
        <v>4797</v>
      </c>
      <c r="C1432" t="s">
        <v>4797</v>
      </c>
      <c r="D1432" s="6">
        <v>144</v>
      </c>
      <c r="E1432" s="6" t="str">
        <f t="shared" si="132"/>
        <v>Long</v>
      </c>
      <c r="F1432" s="4">
        <f t="shared" si="133"/>
        <v>2.4</v>
      </c>
      <c r="G1432" s="8" t="s">
        <v>10891</v>
      </c>
      <c r="H1432" t="s">
        <v>190</v>
      </c>
      <c r="I1432" t="s">
        <v>10895</v>
      </c>
      <c r="J1432">
        <v>6.8</v>
      </c>
      <c r="K1432" t="str">
        <f t="shared" si="134"/>
        <v>Average</v>
      </c>
      <c r="L1432" s="10">
        <v>61525</v>
      </c>
      <c r="M1432" s="10">
        <v>26000000</v>
      </c>
      <c r="N1432" s="10">
        <v>18577736</v>
      </c>
      <c r="O1432" s="6">
        <f t="shared" si="135"/>
        <v>-7422264</v>
      </c>
      <c r="P1432" s="10" t="str" cm="1">
        <f t="array" ref="P1432">_xlfn.IFS(O1432&lt;=0,"Flop",O1432&lt;10000000,"Hit",O1432&lt;=100000000,"Superhit",O1432&gt;100000000,"Blockbuster")</f>
        <v>Flop</v>
      </c>
      <c r="Q1432" t="s">
        <v>4798</v>
      </c>
      <c r="R1432">
        <v>30</v>
      </c>
      <c r="S1432" t="str">
        <f t="shared" si="136"/>
        <v xml:space="preserve">August </v>
      </c>
      <c r="T1432" s="12" t="str">
        <f t="shared" si="137"/>
        <v xml:space="preserve"> 2019</v>
      </c>
      <c r="U1432" s="8" t="str" cm="1">
        <f t="array" ref="U1432">_xlfn.IFS(Q1432&lt;1970,"Old is Gold",Q1432&lt;=1980,"80's Movies",Q1432&lt;=2000,"90's Movies",Q1432&lt;=2020,"Mid Rang",Q1432&gt;2020,"Latest")</f>
        <v>Latest</v>
      </c>
      <c r="V1432" t="s">
        <v>3101</v>
      </c>
    </row>
    <row r="1433" spans="1:22" x14ac:dyDescent="0.3">
      <c r="A1433" t="s">
        <v>4799</v>
      </c>
      <c r="B1433" t="s">
        <v>4800</v>
      </c>
      <c r="C1433" t="s">
        <v>4800</v>
      </c>
      <c r="D1433" s="6">
        <v>123</v>
      </c>
      <c r="E1433" s="6" t="str">
        <f t="shared" si="132"/>
        <v>Long</v>
      </c>
      <c r="F1433" s="4">
        <f t="shared" si="133"/>
        <v>2.0499999999999998</v>
      </c>
      <c r="G1433" s="8" t="s">
        <v>4855</v>
      </c>
      <c r="H1433" t="s">
        <v>190</v>
      </c>
      <c r="I1433" t="s">
        <v>10899</v>
      </c>
      <c r="J1433">
        <v>8</v>
      </c>
      <c r="K1433" t="str">
        <f t="shared" si="134"/>
        <v>Excellent</v>
      </c>
      <c r="L1433" s="10">
        <v>76499</v>
      </c>
      <c r="M1433" s="10">
        <v>9000000</v>
      </c>
      <c r="N1433" s="10">
        <v>36163768</v>
      </c>
      <c r="O1433" s="6">
        <f t="shared" si="135"/>
        <v>27163768</v>
      </c>
      <c r="P1433" s="10" t="str" cm="1">
        <f t="array" ref="P1433">_xlfn.IFS(O1433&lt;=0,"Flop",O1433&lt;10000000,"Hit",O1433&lt;=100000000,"Superhit",O1433&gt;100000000,"Blockbuster")</f>
        <v>Superhit</v>
      </c>
      <c r="Q1433" t="s">
        <v>4801</v>
      </c>
      <c r="R1433">
        <v>19</v>
      </c>
      <c r="S1433" t="str">
        <f t="shared" si="136"/>
        <v xml:space="preserve">May </v>
      </c>
      <c r="T1433" s="12" t="str">
        <f t="shared" si="137"/>
        <v xml:space="preserve"> 2007</v>
      </c>
      <c r="U1433" s="8" t="str" cm="1">
        <f t="array" ref="U1433">_xlfn.IFS(Q1433&lt;1970,"Old is Gold",Q1433&lt;=1980,"80's Movies",Q1433&lt;=2000,"90's Movies",Q1433&lt;=2020,"Mid Rang",Q1433&gt;2020,"Latest")</f>
        <v>Latest</v>
      </c>
      <c r="V1433" t="s">
        <v>4037</v>
      </c>
    </row>
    <row r="1434" spans="1:22" x14ac:dyDescent="0.3">
      <c r="A1434" t="s">
        <v>4802</v>
      </c>
      <c r="B1434" t="s">
        <v>4803</v>
      </c>
      <c r="C1434" t="s">
        <v>4803</v>
      </c>
      <c r="D1434" s="6">
        <v>101</v>
      </c>
      <c r="E1434" s="6" t="str">
        <f t="shared" si="132"/>
        <v>Medium</v>
      </c>
      <c r="F1434" s="4">
        <f t="shared" si="133"/>
        <v>1.6833333333333333</v>
      </c>
      <c r="G1434" s="8" t="s">
        <v>10887</v>
      </c>
      <c r="H1434" t="s">
        <v>190</v>
      </c>
      <c r="I1434" t="s">
        <v>10892</v>
      </c>
      <c r="J1434">
        <v>6.7</v>
      </c>
      <c r="K1434" t="str">
        <f t="shared" si="134"/>
        <v>Average</v>
      </c>
      <c r="L1434" s="10">
        <v>107633</v>
      </c>
      <c r="M1434" s="10">
        <v>100000000</v>
      </c>
      <c r="N1434" s="10">
        <v>100140916</v>
      </c>
      <c r="O1434" s="6">
        <f t="shared" si="135"/>
        <v>140916</v>
      </c>
      <c r="P1434" s="10" t="str" cm="1">
        <f t="array" ref="P1434">_xlfn.IFS(O1434&lt;=0,"Flop",O1434&lt;10000000,"Hit",O1434&lt;=100000000,"Superhit",O1434&gt;100000000,"Blockbuster")</f>
        <v>Hit</v>
      </c>
      <c r="Q1434" t="s">
        <v>4804</v>
      </c>
      <c r="R1434">
        <v>13</v>
      </c>
      <c r="S1434" t="str">
        <f t="shared" si="136"/>
        <v xml:space="preserve">October </v>
      </c>
      <c r="T1434" s="12" t="str">
        <f t="shared" si="137"/>
        <v xml:space="preserve"> 2009</v>
      </c>
      <c r="U1434" s="8" t="str" cm="1">
        <f t="array" ref="U1434">_xlfn.IFS(Q1434&lt;1970,"Old is Gold",Q1434&lt;=1980,"80's Movies",Q1434&lt;=2000,"90's Movies",Q1434&lt;=2020,"Mid Rang",Q1434&gt;2020,"Latest")</f>
        <v>Latest</v>
      </c>
      <c r="V1434" t="s">
        <v>2512</v>
      </c>
    </row>
    <row r="1435" spans="1:22" x14ac:dyDescent="0.3">
      <c r="A1435" t="s">
        <v>4805</v>
      </c>
      <c r="B1435" t="s">
        <v>4806</v>
      </c>
      <c r="C1435" t="s">
        <v>4806</v>
      </c>
      <c r="D1435" s="6">
        <v>129</v>
      </c>
      <c r="E1435" s="6" t="str">
        <f t="shared" si="132"/>
        <v>Long</v>
      </c>
      <c r="F1435" s="4">
        <f t="shared" si="133"/>
        <v>2.15</v>
      </c>
      <c r="G1435" s="8" t="s">
        <v>7406</v>
      </c>
      <c r="H1435" t="s">
        <v>10887</v>
      </c>
      <c r="I1435" t="s">
        <v>10886</v>
      </c>
      <c r="J1435">
        <v>5.9</v>
      </c>
      <c r="K1435" t="str">
        <f t="shared" si="134"/>
        <v>Poor</v>
      </c>
      <c r="L1435" s="10">
        <v>106165</v>
      </c>
      <c r="M1435" s="10">
        <v>75000000</v>
      </c>
      <c r="N1435" s="10">
        <v>142400065</v>
      </c>
      <c r="O1435" s="6">
        <f t="shared" si="135"/>
        <v>67400065</v>
      </c>
      <c r="P1435" s="10" t="str" cm="1">
        <f t="array" ref="P1435">_xlfn.IFS(O1435&lt;=0,"Flop",O1435&lt;10000000,"Hit",O1435&lt;=100000000,"Superhit",O1435&gt;100000000,"Blockbuster")</f>
        <v>Superhit</v>
      </c>
      <c r="Q1435" t="s">
        <v>4807</v>
      </c>
      <c r="R1435">
        <v>24</v>
      </c>
      <c r="S1435" t="str">
        <f t="shared" si="136"/>
        <v xml:space="preserve">October </v>
      </c>
      <c r="T1435" s="12" t="str">
        <f t="shared" si="137"/>
        <v xml:space="preserve"> 2005</v>
      </c>
      <c r="U1435" s="8" t="str" cm="1">
        <f t="array" ref="U1435">_xlfn.IFS(Q1435&lt;1970,"Old is Gold",Q1435&lt;=1980,"80's Movies",Q1435&lt;=2000,"90's Movies",Q1435&lt;=2020,"Mid Rang",Q1435&gt;2020,"Latest")</f>
        <v>Latest</v>
      </c>
      <c r="V1435" t="s">
        <v>1965</v>
      </c>
    </row>
    <row r="1436" spans="1:22" x14ac:dyDescent="0.3">
      <c r="A1436" t="s">
        <v>4808</v>
      </c>
      <c r="B1436" t="s">
        <v>4809</v>
      </c>
      <c r="C1436" t="s">
        <v>4809</v>
      </c>
      <c r="D1436" s="6">
        <v>118</v>
      </c>
      <c r="E1436" s="6" t="str">
        <f t="shared" si="132"/>
        <v>Medium</v>
      </c>
      <c r="F1436" s="4">
        <f t="shared" si="133"/>
        <v>1.9666666666666666</v>
      </c>
      <c r="G1436" s="8" t="s">
        <v>172</v>
      </c>
      <c r="H1436" t="s">
        <v>10886</v>
      </c>
      <c r="I1436" t="s">
        <v>10899</v>
      </c>
      <c r="J1436">
        <v>6.6</v>
      </c>
      <c r="K1436" t="str">
        <f t="shared" si="134"/>
        <v>Average</v>
      </c>
      <c r="L1436" s="10">
        <v>330145</v>
      </c>
      <c r="M1436" s="10">
        <v>70000000</v>
      </c>
      <c r="N1436" s="10">
        <v>371594210</v>
      </c>
      <c r="O1436" s="6">
        <f t="shared" si="135"/>
        <v>301594210</v>
      </c>
      <c r="P1436" s="10" t="str" cm="1">
        <f t="array" ref="P1436">_xlfn.IFS(O1436&lt;=0,"Flop",O1436&lt;10000000,"Hit",O1436&lt;=100000000,"Superhit",O1436&gt;100000000,"Blockbuster")</f>
        <v>Blockbuster</v>
      </c>
      <c r="Q1436" t="s">
        <v>4810</v>
      </c>
      <c r="R1436">
        <v>10</v>
      </c>
      <c r="S1436" t="str">
        <f t="shared" si="136"/>
        <v xml:space="preserve">February </v>
      </c>
      <c r="T1436" s="12" t="str">
        <f t="shared" si="137"/>
        <v xml:space="preserve"> 2005</v>
      </c>
      <c r="U1436" s="8" t="str" cm="1">
        <f t="array" ref="U1436">_xlfn.IFS(Q1436&lt;1970,"Old is Gold",Q1436&lt;=1980,"80's Movies",Q1436&lt;=2000,"90's Movies",Q1436&lt;=2020,"Mid Rang",Q1436&gt;2020,"Latest")</f>
        <v>Latest</v>
      </c>
      <c r="V1436" t="s">
        <v>2533</v>
      </c>
    </row>
    <row r="1437" spans="1:22" x14ac:dyDescent="0.3">
      <c r="A1437" t="s">
        <v>4811</v>
      </c>
      <c r="B1437" t="s">
        <v>4812</v>
      </c>
      <c r="C1437" t="s">
        <v>4812</v>
      </c>
      <c r="D1437" s="6">
        <v>129</v>
      </c>
      <c r="E1437" s="6" t="str">
        <f t="shared" si="132"/>
        <v>Long</v>
      </c>
      <c r="F1437" s="4">
        <f t="shared" si="133"/>
        <v>2.15</v>
      </c>
      <c r="G1437" s="8" t="s">
        <v>190</v>
      </c>
      <c r="H1437" t="s">
        <v>10895</v>
      </c>
      <c r="I1437" t="s">
        <v>10886</v>
      </c>
      <c r="J1437">
        <v>7.4</v>
      </c>
      <c r="K1437" t="str">
        <f t="shared" si="134"/>
        <v>Good</v>
      </c>
      <c r="L1437" s="10">
        <v>147080</v>
      </c>
      <c r="M1437" s="10">
        <v>25000000</v>
      </c>
      <c r="N1437" s="10">
        <v>82468097</v>
      </c>
      <c r="O1437" s="6">
        <f t="shared" si="135"/>
        <v>57468097</v>
      </c>
      <c r="P1437" s="10" t="str" cm="1">
        <f t="array" ref="P1437">_xlfn.IFS(O1437&lt;=0,"Flop",O1437&lt;10000000,"Hit",O1437&lt;=100000000,"Superhit",O1437&gt;100000000,"Blockbuster")</f>
        <v>Superhit</v>
      </c>
      <c r="Q1437" t="s">
        <v>4813</v>
      </c>
      <c r="R1437">
        <v>31</v>
      </c>
      <c r="S1437" t="str">
        <f t="shared" si="136"/>
        <v xml:space="preserve">July </v>
      </c>
      <c r="T1437" s="12" t="str">
        <f t="shared" si="137"/>
        <v xml:space="preserve"> 2005</v>
      </c>
      <c r="U1437" s="8" t="str" cm="1">
        <f t="array" ref="U1437">_xlfn.IFS(Q1437&lt;1970,"Old is Gold",Q1437&lt;=1980,"80's Movies",Q1437&lt;=2000,"90's Movies",Q1437&lt;=2020,"Mid Rang",Q1437&gt;2020,"Latest")</f>
        <v>Latest</v>
      </c>
      <c r="V1437" t="s">
        <v>4814</v>
      </c>
    </row>
    <row r="1438" spans="1:22" x14ac:dyDescent="0.3">
      <c r="A1438" t="s">
        <v>4815</v>
      </c>
      <c r="B1438" t="s">
        <v>4816</v>
      </c>
      <c r="C1438" t="s">
        <v>4816</v>
      </c>
      <c r="D1438" s="6">
        <v>103</v>
      </c>
      <c r="E1438" s="6" t="str">
        <f t="shared" si="132"/>
        <v>Medium</v>
      </c>
      <c r="F1438" s="4">
        <f t="shared" si="133"/>
        <v>1.7166666666666666</v>
      </c>
      <c r="G1438" s="8" t="s">
        <v>105</v>
      </c>
      <c r="H1438" t="s">
        <v>10895</v>
      </c>
      <c r="I1438" t="s">
        <v>5170</v>
      </c>
      <c r="J1438">
        <v>7.6</v>
      </c>
      <c r="K1438" t="str">
        <f t="shared" si="134"/>
        <v>Good</v>
      </c>
      <c r="L1438" s="10">
        <v>456369</v>
      </c>
      <c r="M1438" s="10">
        <v>1200000</v>
      </c>
      <c r="N1438" s="10">
        <v>103911669</v>
      </c>
      <c r="O1438" s="6">
        <f t="shared" si="135"/>
        <v>102711669</v>
      </c>
      <c r="P1438" s="10" t="str" cm="1">
        <f t="array" ref="P1438">_xlfn.IFS(O1438&lt;=0,"Flop",O1438&lt;10000000,"Hit",O1438&lt;=100000000,"Superhit",O1438&gt;100000000,"Blockbuster")</f>
        <v>Blockbuster</v>
      </c>
      <c r="Q1438" t="s">
        <v>4817</v>
      </c>
      <c r="R1438">
        <v>19</v>
      </c>
      <c r="S1438" t="str">
        <f t="shared" si="136"/>
        <v xml:space="preserve">January </v>
      </c>
      <c r="T1438" s="12" t="str">
        <f t="shared" si="137"/>
        <v xml:space="preserve"> 2004</v>
      </c>
      <c r="U1438" s="8" t="str" cm="1">
        <f t="array" ref="U1438">_xlfn.IFS(Q1438&lt;1970,"Old is Gold",Q1438&lt;=1980,"80's Movies",Q1438&lt;=2000,"90's Movies",Q1438&lt;=2020,"Mid Rang",Q1438&gt;2020,"Latest")</f>
        <v>Latest</v>
      </c>
      <c r="V1438" t="s">
        <v>4818</v>
      </c>
    </row>
    <row r="1439" spans="1:22" x14ac:dyDescent="0.3">
      <c r="A1439" t="s">
        <v>4819</v>
      </c>
      <c r="B1439" t="s">
        <v>4820</v>
      </c>
      <c r="C1439" t="s">
        <v>4820</v>
      </c>
      <c r="D1439" s="6">
        <v>84</v>
      </c>
      <c r="E1439" s="6" t="str">
        <f t="shared" si="132"/>
        <v>Short</v>
      </c>
      <c r="F1439" s="4">
        <f t="shared" si="133"/>
        <v>1.4</v>
      </c>
      <c r="G1439" s="8" t="s">
        <v>10887</v>
      </c>
      <c r="H1439" t="s">
        <v>172</v>
      </c>
      <c r="I1439" t="s">
        <v>10890</v>
      </c>
      <c r="J1439">
        <v>6.5</v>
      </c>
      <c r="K1439" t="str">
        <f t="shared" si="134"/>
        <v>Average</v>
      </c>
      <c r="L1439" s="10">
        <v>176829</v>
      </c>
      <c r="M1439" s="10">
        <v>2400000</v>
      </c>
      <c r="N1439" s="10">
        <v>495510</v>
      </c>
      <c r="O1439" s="6">
        <f t="shared" si="135"/>
        <v>-1904490</v>
      </c>
      <c r="P1439" s="10" t="str" cm="1">
        <f t="array" ref="P1439">_xlfn.IFS(O1439&lt;=0,"Flop",O1439&lt;10000000,"Hit",O1439&lt;=100000000,"Superhit",O1439&gt;100000000,"Blockbuster")</f>
        <v>Flop</v>
      </c>
      <c r="Q1439" t="s">
        <v>4821</v>
      </c>
      <c r="R1439">
        <v>1</v>
      </c>
      <c r="S1439" t="str">
        <f t="shared" si="136"/>
        <v xml:space="preserve">September </v>
      </c>
      <c r="T1439" s="12" t="str">
        <f t="shared" si="137"/>
        <v xml:space="preserve"> 2006</v>
      </c>
      <c r="U1439" s="8" t="str" cm="1">
        <f t="array" ref="U1439">_xlfn.IFS(Q1439&lt;1970,"Old is Gold",Q1439&lt;=1980,"80's Movies",Q1439&lt;=2000,"90's Movies",Q1439&lt;=2020,"Mid Rang",Q1439&gt;2020,"Latest")</f>
        <v>Latest</v>
      </c>
      <c r="V1439" t="s">
        <v>2967</v>
      </c>
    </row>
    <row r="1440" spans="1:22" x14ac:dyDescent="0.3">
      <c r="A1440" t="s">
        <v>4822</v>
      </c>
      <c r="B1440" t="s">
        <v>4823</v>
      </c>
      <c r="C1440" t="s">
        <v>4823</v>
      </c>
      <c r="D1440" s="6">
        <v>121</v>
      </c>
      <c r="E1440" s="6" t="str">
        <f t="shared" si="132"/>
        <v>Long</v>
      </c>
      <c r="F1440" s="4">
        <f t="shared" si="133"/>
        <v>2.0166666666666666</v>
      </c>
      <c r="G1440" s="8" t="s">
        <v>10891</v>
      </c>
      <c r="H1440" t="s">
        <v>190</v>
      </c>
      <c r="I1440" t="s">
        <v>10895</v>
      </c>
      <c r="J1440">
        <v>5.6</v>
      </c>
      <c r="K1440" t="str">
        <f t="shared" si="134"/>
        <v>Poor</v>
      </c>
      <c r="L1440" s="10">
        <v>76284</v>
      </c>
      <c r="M1440" s="10">
        <v>50000000</v>
      </c>
      <c r="N1440" s="10">
        <v>49332692</v>
      </c>
      <c r="O1440" s="6">
        <f t="shared" si="135"/>
        <v>-667308</v>
      </c>
      <c r="P1440" s="10" t="str" cm="1">
        <f t="array" ref="P1440">_xlfn.IFS(O1440&lt;=0,"Flop",O1440&lt;10000000,"Hit",O1440&lt;=100000000,"Superhit",O1440&gt;100000000,"Blockbuster")</f>
        <v>Flop</v>
      </c>
      <c r="Q1440" t="s">
        <v>4824</v>
      </c>
      <c r="R1440">
        <v>9</v>
      </c>
      <c r="S1440" t="str">
        <f t="shared" si="136"/>
        <v xml:space="preserve">August </v>
      </c>
      <c r="T1440" s="12" t="str">
        <f t="shared" si="137"/>
        <v xml:space="preserve"> 2006</v>
      </c>
      <c r="U1440" s="8" t="str" cm="1">
        <f t="array" ref="U1440">_xlfn.IFS(Q1440&lt;1970,"Old is Gold",Q1440&lt;=1980,"80's Movies",Q1440&lt;=2000,"90's Movies",Q1440&lt;=2020,"Mid Rang",Q1440&gt;2020,"Latest")</f>
        <v>Latest</v>
      </c>
      <c r="V1440" t="s">
        <v>212</v>
      </c>
    </row>
    <row r="1441" spans="1:22" x14ac:dyDescent="0.3">
      <c r="A1441" t="s">
        <v>4825</v>
      </c>
      <c r="B1441" t="s">
        <v>4826</v>
      </c>
      <c r="C1441" t="s">
        <v>4826</v>
      </c>
      <c r="D1441" s="6">
        <v>99</v>
      </c>
      <c r="E1441" s="6" t="str">
        <f t="shared" si="132"/>
        <v>Medium</v>
      </c>
      <c r="F1441" s="4">
        <f t="shared" si="133"/>
        <v>1.65</v>
      </c>
      <c r="G1441" s="8" t="s">
        <v>172</v>
      </c>
      <c r="H1441" t="s">
        <v>10892</v>
      </c>
      <c r="I1441" t="s">
        <v>10899</v>
      </c>
      <c r="J1441">
        <v>5.4</v>
      </c>
      <c r="K1441" t="str">
        <f t="shared" si="134"/>
        <v>Poor</v>
      </c>
      <c r="L1441" s="10">
        <v>53894</v>
      </c>
      <c r="M1441" s="10">
        <v>60000000</v>
      </c>
      <c r="N1441" s="10">
        <v>96593018</v>
      </c>
      <c r="O1441" s="6">
        <f t="shared" si="135"/>
        <v>36593018</v>
      </c>
      <c r="P1441" s="10" t="str" cm="1">
        <f t="array" ref="P1441">_xlfn.IFS(O1441&lt;=0,"Flop",O1441&lt;10000000,"Hit",O1441&lt;=100000000,"Superhit",O1441&gt;100000000,"Blockbuster")</f>
        <v>Superhit</v>
      </c>
      <c r="Q1441" t="s">
        <v>4827</v>
      </c>
      <c r="R1441">
        <v>15</v>
      </c>
      <c r="S1441" t="str">
        <f t="shared" si="136"/>
        <v xml:space="preserve">November </v>
      </c>
      <c r="T1441" s="12" t="str">
        <f t="shared" si="137"/>
        <v xml:space="preserve"> 2004</v>
      </c>
      <c r="U1441" s="8" t="str" cm="1">
        <f t="array" ref="U1441">_xlfn.IFS(Q1441&lt;1970,"Old is Gold",Q1441&lt;=1980,"80's Movies",Q1441&lt;=2000,"90's Movies",Q1441&lt;=2020,"Mid Rang",Q1441&gt;2020,"Latest")</f>
        <v>Latest</v>
      </c>
      <c r="V1441" t="s">
        <v>3668</v>
      </c>
    </row>
    <row r="1442" spans="1:22" x14ac:dyDescent="0.3">
      <c r="A1442" t="s">
        <v>4828</v>
      </c>
      <c r="B1442" t="s">
        <v>4829</v>
      </c>
      <c r="C1442" t="s">
        <v>4829</v>
      </c>
      <c r="D1442" s="6">
        <v>87</v>
      </c>
      <c r="E1442" s="6" t="str">
        <f t="shared" si="132"/>
        <v>Short</v>
      </c>
      <c r="F1442" s="4">
        <f t="shared" si="133"/>
        <v>1.45</v>
      </c>
      <c r="G1442" s="8" t="s">
        <v>7406</v>
      </c>
      <c r="H1442" t="s">
        <v>10891</v>
      </c>
      <c r="I1442" t="s">
        <v>5170</v>
      </c>
      <c r="J1442">
        <v>6.3</v>
      </c>
      <c r="K1442" t="str">
        <f t="shared" si="134"/>
        <v>Average</v>
      </c>
      <c r="L1442" s="10">
        <v>211780</v>
      </c>
      <c r="M1442" s="10">
        <v>32000000</v>
      </c>
      <c r="N1442" s="10">
        <v>89083229</v>
      </c>
      <c r="O1442" s="6">
        <f t="shared" si="135"/>
        <v>57083229</v>
      </c>
      <c r="P1442" s="10" t="str" cm="1">
        <f t="array" ref="P1442">_xlfn.IFS(O1442&lt;=0,"Flop",O1442&lt;10000000,"Hit",O1442&lt;=100000000,"Superhit",O1442&gt;100000000,"Blockbuster")</f>
        <v>Superhit</v>
      </c>
      <c r="Q1442" t="s">
        <v>4830</v>
      </c>
      <c r="R1442">
        <v>3</v>
      </c>
      <c r="S1442" t="str">
        <f t="shared" si="136"/>
        <v xml:space="preserve">August </v>
      </c>
      <c r="T1442" s="12" t="str">
        <f t="shared" si="137"/>
        <v xml:space="preserve"> 2005</v>
      </c>
      <c r="U1442" s="8" t="str" cm="1">
        <f t="array" ref="U1442">_xlfn.IFS(Q1442&lt;1970,"Old is Gold",Q1442&lt;=1980,"80's Movies",Q1442&lt;=2000,"90's Movies",Q1442&lt;=2020,"Mid Rang",Q1442&gt;2020,"Latest")</f>
        <v>Latest</v>
      </c>
      <c r="V1442" t="s">
        <v>4327</v>
      </c>
    </row>
    <row r="1443" spans="1:22" x14ac:dyDescent="0.3">
      <c r="A1443" t="s">
        <v>4831</v>
      </c>
      <c r="B1443" t="s">
        <v>4832</v>
      </c>
      <c r="C1443" t="s">
        <v>4832</v>
      </c>
      <c r="D1443" s="6">
        <v>134</v>
      </c>
      <c r="E1443" s="6" t="str">
        <f t="shared" si="132"/>
        <v>Long</v>
      </c>
      <c r="F1443" s="4">
        <f t="shared" si="133"/>
        <v>2.2333333333333334</v>
      </c>
      <c r="G1443" s="8" t="s">
        <v>190</v>
      </c>
      <c r="H1443" t="s">
        <v>10886</v>
      </c>
      <c r="I1443" t="s">
        <v>10899</v>
      </c>
      <c r="J1443">
        <v>7.7</v>
      </c>
      <c r="K1443" t="str">
        <f t="shared" si="134"/>
        <v>Good</v>
      </c>
      <c r="L1443" s="10">
        <v>374357</v>
      </c>
      <c r="M1443" s="10">
        <v>14000000</v>
      </c>
      <c r="N1443" s="10">
        <v>178062759</v>
      </c>
      <c r="O1443" s="6">
        <f t="shared" si="135"/>
        <v>164062759</v>
      </c>
      <c r="P1443" s="10" t="str" cm="1">
        <f t="array" ref="P1443">_xlfn.IFS(O1443&lt;=0,"Flop",O1443&lt;10000000,"Hit",O1443&lt;=100000000,"Superhit",O1443&gt;100000000,"Blockbuster")</f>
        <v>Blockbuster</v>
      </c>
      <c r="Q1443" t="s">
        <v>4711</v>
      </c>
      <c r="R1443">
        <v>2</v>
      </c>
      <c r="S1443" t="str">
        <f t="shared" si="136"/>
        <v xml:space="preserve">September </v>
      </c>
      <c r="T1443" s="12" t="str">
        <f t="shared" si="137"/>
        <v xml:space="preserve"> 2005</v>
      </c>
      <c r="U1443" s="8" t="str" cm="1">
        <f t="array" ref="U1443">_xlfn.IFS(Q1443&lt;1970,"Old is Gold",Q1443&lt;=1980,"80's Movies",Q1443&lt;=2000,"90's Movies",Q1443&lt;=2020,"Mid Rang",Q1443&gt;2020,"Latest")</f>
        <v>Latest</v>
      </c>
      <c r="V1443" t="s">
        <v>2020</v>
      </c>
    </row>
    <row r="1444" spans="1:22" x14ac:dyDescent="0.3">
      <c r="A1444" t="s">
        <v>4833</v>
      </c>
      <c r="B1444" t="s">
        <v>4834</v>
      </c>
      <c r="C1444" t="s">
        <v>4835</v>
      </c>
      <c r="D1444" s="6">
        <v>145</v>
      </c>
      <c r="E1444" s="6" t="str">
        <f t="shared" si="132"/>
        <v>Long</v>
      </c>
      <c r="F1444" s="4">
        <f t="shared" si="133"/>
        <v>2.4166666666666665</v>
      </c>
      <c r="G1444" s="8" t="s">
        <v>190</v>
      </c>
      <c r="H1444" t="s">
        <v>5170</v>
      </c>
      <c r="I1444" t="s">
        <v>5878</v>
      </c>
      <c r="J1444">
        <v>7.7</v>
      </c>
      <c r="K1444" t="str">
        <f t="shared" si="134"/>
        <v>Good</v>
      </c>
      <c r="L1444" s="10">
        <v>79514</v>
      </c>
      <c r="M1444" s="10">
        <v>21000000</v>
      </c>
      <c r="N1444" s="10">
        <v>26768563</v>
      </c>
      <c r="O1444" s="6">
        <f t="shared" si="135"/>
        <v>5768563</v>
      </c>
      <c r="P1444" s="10" t="str" cm="1">
        <f t="array" ref="P1444">_xlfn.IFS(O1444&lt;=0,"Flop",O1444&lt;10000000,"Hit",O1444&lt;=100000000,"Superhit",O1444&gt;100000000,"Blockbuster")</f>
        <v>Hit</v>
      </c>
      <c r="Q1444" t="s">
        <v>4821</v>
      </c>
      <c r="R1444">
        <v>1</v>
      </c>
      <c r="S1444" t="str">
        <f t="shared" si="136"/>
        <v xml:space="preserve">September </v>
      </c>
      <c r="T1444" s="12" t="str">
        <f t="shared" si="137"/>
        <v xml:space="preserve"> 2006</v>
      </c>
      <c r="U1444" s="8" t="str" cm="1">
        <f t="array" ref="U1444">_xlfn.IFS(Q1444&lt;1970,"Old is Gold",Q1444&lt;=1980,"80's Movies",Q1444&lt;=2000,"90's Movies",Q1444&lt;=2020,"Mid Rang",Q1444&gt;2020,"Latest")</f>
        <v>Latest</v>
      </c>
      <c r="V1444" t="s">
        <v>977</v>
      </c>
    </row>
    <row r="1445" spans="1:22" x14ac:dyDescent="0.3">
      <c r="A1445" t="s">
        <v>4836</v>
      </c>
      <c r="B1445" t="s">
        <v>4837</v>
      </c>
      <c r="C1445" t="s">
        <v>4837</v>
      </c>
      <c r="D1445" s="6">
        <v>113</v>
      </c>
      <c r="E1445" s="6" t="str">
        <f t="shared" si="132"/>
        <v>Medium</v>
      </c>
      <c r="F1445" s="4">
        <f t="shared" si="133"/>
        <v>1.8833333333333333</v>
      </c>
      <c r="G1445" s="8" t="s">
        <v>7406</v>
      </c>
      <c r="H1445" t="s">
        <v>105</v>
      </c>
      <c r="I1445" t="s">
        <v>5170</v>
      </c>
      <c r="J1445">
        <v>6.6</v>
      </c>
      <c r="K1445" t="str">
        <f t="shared" si="134"/>
        <v>Average</v>
      </c>
      <c r="L1445" s="10">
        <v>185889</v>
      </c>
      <c r="M1445" s="10">
        <v>30000000</v>
      </c>
      <c r="N1445" s="10">
        <v>75513170</v>
      </c>
      <c r="O1445" s="6">
        <f t="shared" si="135"/>
        <v>45513170</v>
      </c>
      <c r="P1445" s="10" t="str" cm="1">
        <f t="array" ref="P1445">_xlfn.IFS(O1445&lt;=0,"Flop",O1445&lt;10000000,"Hit",O1445&lt;=100000000,"Superhit",O1445&gt;100000000,"Blockbuster")</f>
        <v>Superhit</v>
      </c>
      <c r="Q1445" t="s">
        <v>4838</v>
      </c>
      <c r="R1445">
        <v>16</v>
      </c>
      <c r="S1445" t="str">
        <f t="shared" si="136"/>
        <v xml:space="preserve">October </v>
      </c>
      <c r="T1445" s="12" t="str">
        <f t="shared" si="137"/>
        <v xml:space="preserve"> 2007</v>
      </c>
      <c r="U1445" s="8" t="str" cm="1">
        <f t="array" ref="U1445">_xlfn.IFS(Q1445&lt;1970,"Old is Gold",Q1445&lt;=1980,"80's Movies",Q1445&lt;=2000,"90's Movies",Q1445&lt;=2020,"Mid Rang",Q1445&gt;2020,"Latest")</f>
        <v>Latest</v>
      </c>
      <c r="V1445" t="s">
        <v>4839</v>
      </c>
    </row>
    <row r="1446" spans="1:22" x14ac:dyDescent="0.3">
      <c r="A1446" t="s">
        <v>4840</v>
      </c>
      <c r="B1446" t="s">
        <v>4841</v>
      </c>
      <c r="C1446" t="s">
        <v>4841</v>
      </c>
      <c r="D1446" s="6">
        <v>91</v>
      </c>
      <c r="E1446" s="6" t="str">
        <f t="shared" si="132"/>
        <v>Medium</v>
      </c>
      <c r="F1446" s="4">
        <f t="shared" si="133"/>
        <v>1.5166666666666666</v>
      </c>
      <c r="G1446" s="8" t="s">
        <v>10887</v>
      </c>
      <c r="H1446" t="s">
        <v>10888</v>
      </c>
      <c r="I1446" t="s">
        <v>172</v>
      </c>
      <c r="J1446">
        <v>6.1</v>
      </c>
      <c r="K1446" t="str">
        <f t="shared" si="134"/>
        <v>Average</v>
      </c>
      <c r="L1446" s="10">
        <v>175148</v>
      </c>
      <c r="M1446" s="10">
        <v>150000000</v>
      </c>
      <c r="N1446" s="10">
        <v>293514336</v>
      </c>
      <c r="O1446" s="6">
        <f t="shared" si="135"/>
        <v>143514336</v>
      </c>
      <c r="P1446" s="10" t="str" cm="1">
        <f t="array" ref="P1446">_xlfn.IFS(O1446&lt;=0,"Flop",O1446&lt;10000000,"Hit",O1446&lt;=100000000,"Superhit",O1446&gt;100000000,"Blockbuster")</f>
        <v>Blockbuster</v>
      </c>
      <c r="Q1446" t="s">
        <v>4842</v>
      </c>
      <c r="R1446">
        <v>28</v>
      </c>
      <c r="S1446" t="str">
        <f t="shared" si="136"/>
        <v xml:space="preserve">October </v>
      </c>
      <c r="T1446" s="12" t="str">
        <f t="shared" si="137"/>
        <v xml:space="preserve"> 2007</v>
      </c>
      <c r="U1446" s="8" t="str" cm="1">
        <f t="array" ref="U1446">_xlfn.IFS(Q1446&lt;1970,"Old is Gold",Q1446&lt;=1980,"80's Movies",Q1446&lt;=2000,"90's Movies",Q1446&lt;=2020,"Mid Rang",Q1446&gt;2020,"Latest")</f>
        <v>Latest</v>
      </c>
      <c r="V1446" t="s">
        <v>4843</v>
      </c>
    </row>
    <row r="1447" spans="1:22" x14ac:dyDescent="0.3">
      <c r="A1447" t="s">
        <v>4844</v>
      </c>
      <c r="B1447" t="s">
        <v>4845</v>
      </c>
      <c r="C1447" t="s">
        <v>4845</v>
      </c>
      <c r="D1447" s="6">
        <v>107</v>
      </c>
      <c r="E1447" s="6" t="str">
        <f t="shared" si="132"/>
        <v>Medium</v>
      </c>
      <c r="F1447" s="4">
        <f t="shared" si="133"/>
        <v>1.7833333333333334</v>
      </c>
      <c r="G1447" s="8" t="s">
        <v>172</v>
      </c>
      <c r="H1447" t="s">
        <v>190</v>
      </c>
      <c r="I1447" t="s">
        <v>10885</v>
      </c>
      <c r="J1447">
        <v>6.4</v>
      </c>
      <c r="K1447" t="str">
        <f t="shared" si="134"/>
        <v>Average</v>
      </c>
      <c r="L1447" s="10">
        <v>348923</v>
      </c>
      <c r="M1447" s="10">
        <v>82500000</v>
      </c>
      <c r="N1447" s="10">
        <v>240685326</v>
      </c>
      <c r="O1447" s="6">
        <f t="shared" si="135"/>
        <v>158185326</v>
      </c>
      <c r="P1447" s="10" t="str" cm="1">
        <f t="array" ref="P1447">_xlfn.IFS(O1447&lt;=0,"Flop",O1447&lt;10000000,"Hit",O1447&lt;=100000000,"Superhit",O1447&gt;100000000,"Blockbuster")</f>
        <v>Blockbuster</v>
      </c>
      <c r="Q1447" t="s">
        <v>4846</v>
      </c>
      <c r="R1447">
        <v>14</v>
      </c>
      <c r="S1447" t="str">
        <f t="shared" si="136"/>
        <v xml:space="preserve">June </v>
      </c>
      <c r="T1447" s="12" t="str">
        <f t="shared" si="137"/>
        <v xml:space="preserve"> 2006</v>
      </c>
      <c r="U1447" s="8" t="str" cm="1">
        <f t="array" ref="U1447">_xlfn.IFS(Q1447&lt;1970,"Old is Gold",Q1447&lt;=1980,"80's Movies",Q1447&lt;=2000,"90's Movies",Q1447&lt;=2020,"Mid Rang",Q1447&gt;2020,"Latest")</f>
        <v>Latest</v>
      </c>
      <c r="V1447" t="s">
        <v>2497</v>
      </c>
    </row>
    <row r="1448" spans="1:22" x14ac:dyDescent="0.3">
      <c r="A1448" t="s">
        <v>4847</v>
      </c>
      <c r="B1448" t="s">
        <v>4848</v>
      </c>
      <c r="C1448" t="s">
        <v>4848</v>
      </c>
      <c r="D1448" s="6">
        <v>118</v>
      </c>
      <c r="E1448" s="6" t="str">
        <f t="shared" si="132"/>
        <v>Medium</v>
      </c>
      <c r="F1448" s="4">
        <f t="shared" si="133"/>
        <v>1.9666666666666666</v>
      </c>
      <c r="G1448" s="8" t="s">
        <v>7406</v>
      </c>
      <c r="H1448" t="s">
        <v>190</v>
      </c>
      <c r="I1448" t="s">
        <v>10897</v>
      </c>
      <c r="J1448">
        <v>7.2</v>
      </c>
      <c r="K1448" t="str">
        <f t="shared" si="134"/>
        <v>Good</v>
      </c>
      <c r="L1448" s="10">
        <v>65999</v>
      </c>
      <c r="M1448" s="10">
        <v>30000000</v>
      </c>
      <c r="N1448" s="10">
        <v>61950770</v>
      </c>
      <c r="O1448" s="6">
        <f t="shared" si="135"/>
        <v>31950770</v>
      </c>
      <c r="P1448" s="10" t="str" cm="1">
        <f t="array" ref="P1448">_xlfn.IFS(O1448&lt;=0,"Flop",O1448&lt;10000000,"Hit",O1448&lt;=100000000,"Superhit",O1448&gt;100000000,"Blockbuster")</f>
        <v>Superhit</v>
      </c>
      <c r="Q1448" t="s">
        <v>4849</v>
      </c>
      <c r="R1448">
        <v>6</v>
      </c>
      <c r="S1448" t="str">
        <f t="shared" si="136"/>
        <v xml:space="preserve">October </v>
      </c>
      <c r="T1448" s="12" t="str">
        <f t="shared" si="137"/>
        <v xml:space="preserve"> 2004</v>
      </c>
      <c r="U1448" s="8" t="str" cm="1">
        <f t="array" ref="U1448">_xlfn.IFS(Q1448&lt;1970,"Old is Gold",Q1448&lt;=1980,"80's Movies",Q1448&lt;=2000,"90's Movies",Q1448&lt;=2020,"Mid Rang",Q1448&gt;2020,"Latest")</f>
        <v>Latest</v>
      </c>
      <c r="V1448" t="s">
        <v>4202</v>
      </c>
    </row>
    <row r="1449" spans="1:22" x14ac:dyDescent="0.3">
      <c r="A1449" t="s">
        <v>4850</v>
      </c>
      <c r="B1449" t="s">
        <v>4851</v>
      </c>
      <c r="C1449" t="s">
        <v>4851</v>
      </c>
      <c r="D1449" s="6">
        <v>77</v>
      </c>
      <c r="E1449" s="6" t="str">
        <f t="shared" si="132"/>
        <v>Short</v>
      </c>
      <c r="F1449" s="4">
        <f t="shared" si="133"/>
        <v>1.2833333333333334</v>
      </c>
      <c r="G1449" s="8" t="s">
        <v>190</v>
      </c>
      <c r="H1449" t="s">
        <v>10890</v>
      </c>
      <c r="I1449" t="s">
        <v>5170</v>
      </c>
      <c r="J1449">
        <v>6.7</v>
      </c>
      <c r="K1449" t="str">
        <f t="shared" si="134"/>
        <v>Average</v>
      </c>
      <c r="L1449" s="10">
        <v>112136</v>
      </c>
      <c r="M1449" s="10">
        <v>7000</v>
      </c>
      <c r="N1449" s="10">
        <v>545436</v>
      </c>
      <c r="O1449" s="6">
        <f t="shared" si="135"/>
        <v>538436</v>
      </c>
      <c r="P1449" s="10" t="str" cm="1">
        <f t="array" ref="P1449">_xlfn.IFS(O1449&lt;=0,"Flop",O1449&lt;10000000,"Hit",O1449&lt;=100000000,"Superhit",O1449&gt;100000000,"Blockbuster")</f>
        <v>Hit</v>
      </c>
      <c r="Q1449" t="s">
        <v>4249</v>
      </c>
      <c r="R1449">
        <v>16</v>
      </c>
      <c r="S1449" t="str">
        <f t="shared" si="136"/>
        <v xml:space="preserve">January </v>
      </c>
      <c r="T1449" s="12" t="str">
        <f t="shared" si="137"/>
        <v xml:space="preserve"> 2004</v>
      </c>
      <c r="U1449" s="8" t="str" cm="1">
        <f t="array" ref="U1449">_xlfn.IFS(Q1449&lt;1970,"Old is Gold",Q1449&lt;=1980,"80's Movies",Q1449&lt;=2000,"90's Movies",Q1449&lt;=2020,"Mid Rang",Q1449&gt;2020,"Latest")</f>
        <v>Latest</v>
      </c>
      <c r="V1449" t="s">
        <v>4852</v>
      </c>
    </row>
    <row r="1450" spans="1:22" x14ac:dyDescent="0.3">
      <c r="A1450" t="s">
        <v>4853</v>
      </c>
      <c r="B1450" t="s">
        <v>4854</v>
      </c>
      <c r="C1450" t="s">
        <v>4854</v>
      </c>
      <c r="D1450" s="6">
        <v>100</v>
      </c>
      <c r="E1450" s="6" t="str">
        <f t="shared" si="132"/>
        <v>Medium</v>
      </c>
      <c r="F1450" s="4">
        <f t="shared" si="133"/>
        <v>1.6666666666666667</v>
      </c>
      <c r="G1450" s="8" t="s">
        <v>4855</v>
      </c>
      <c r="H1450" t="s">
        <v>10899</v>
      </c>
      <c r="I1450" t="s">
        <v>10899</v>
      </c>
      <c r="J1450">
        <v>7.2</v>
      </c>
      <c r="K1450" t="str">
        <f t="shared" si="134"/>
        <v>Good</v>
      </c>
      <c r="L1450" s="10">
        <v>112088</v>
      </c>
      <c r="M1450" s="10">
        <v>65000</v>
      </c>
      <c r="N1450" s="10">
        <v>20645757</v>
      </c>
      <c r="O1450" s="6">
        <f t="shared" si="135"/>
        <v>20580757</v>
      </c>
      <c r="P1450" s="10" t="str" cm="1">
        <f t="array" ref="P1450">_xlfn.IFS(O1450&lt;=0,"Flop",O1450&lt;10000000,"Hit",O1450&lt;=100000000,"Superhit",O1450&gt;100000000,"Blockbuster")</f>
        <v>Superhit</v>
      </c>
      <c r="Q1450" t="s">
        <v>3874</v>
      </c>
      <c r="R1450">
        <v>17</v>
      </c>
      <c r="S1450" t="str">
        <f t="shared" si="136"/>
        <v xml:space="preserve">January </v>
      </c>
      <c r="T1450" s="12" t="str">
        <f t="shared" si="137"/>
        <v xml:space="preserve"> 2004</v>
      </c>
      <c r="U1450" s="8" t="str" cm="1">
        <f t="array" ref="U1450">_xlfn.IFS(Q1450&lt;1970,"Old is Gold",Q1450&lt;=1980,"80's Movies",Q1450&lt;=2000,"90's Movies",Q1450&lt;=2020,"Mid Rang",Q1450&gt;2020,"Latest")</f>
        <v>Latest</v>
      </c>
      <c r="V1450" t="s">
        <v>4856</v>
      </c>
    </row>
    <row r="1451" spans="1:22" x14ac:dyDescent="0.3">
      <c r="A1451" t="s">
        <v>4857</v>
      </c>
      <c r="B1451" t="s">
        <v>4858</v>
      </c>
      <c r="C1451" t="s">
        <v>4858</v>
      </c>
      <c r="D1451" s="6">
        <v>91</v>
      </c>
      <c r="E1451" s="6" t="str">
        <f t="shared" si="132"/>
        <v>Medium</v>
      </c>
      <c r="F1451" s="4">
        <f t="shared" si="133"/>
        <v>1.5166666666666666</v>
      </c>
      <c r="G1451" s="8" t="s">
        <v>105</v>
      </c>
      <c r="H1451" t="s">
        <v>10895</v>
      </c>
      <c r="I1451" t="s">
        <v>5170</v>
      </c>
      <c r="J1451">
        <v>5.9</v>
      </c>
      <c r="K1451" t="str">
        <f t="shared" si="134"/>
        <v>Poor</v>
      </c>
      <c r="L1451" s="10">
        <v>149454</v>
      </c>
      <c r="M1451" s="10">
        <v>10000000</v>
      </c>
      <c r="N1451" s="10">
        <v>187281115</v>
      </c>
      <c r="O1451" s="6">
        <f t="shared" si="135"/>
        <v>177281115</v>
      </c>
      <c r="P1451" s="10" t="str" cm="1">
        <f t="array" ref="P1451">_xlfn.IFS(O1451&lt;=0,"Flop",O1451&lt;10000000,"Hit",O1451&lt;=100000000,"Superhit",O1451&gt;100000000,"Blockbuster")</f>
        <v>Blockbuster</v>
      </c>
      <c r="Q1451" t="s">
        <v>4859</v>
      </c>
      <c r="R1451">
        <v>12</v>
      </c>
      <c r="S1451" t="str">
        <f t="shared" si="136"/>
        <v xml:space="preserve">October </v>
      </c>
      <c r="T1451" s="12" t="str">
        <f t="shared" si="137"/>
        <v xml:space="preserve"> 2004</v>
      </c>
      <c r="U1451" s="8" t="str" cm="1">
        <f t="array" ref="U1451">_xlfn.IFS(Q1451&lt;1970,"Old is Gold",Q1451&lt;=1980,"80's Movies",Q1451&lt;=2000,"90's Movies",Q1451&lt;=2020,"Mid Rang",Q1451&gt;2020,"Latest")</f>
        <v>Latest</v>
      </c>
      <c r="V1451" t="s">
        <v>4860</v>
      </c>
    </row>
    <row r="1452" spans="1:22" x14ac:dyDescent="0.3">
      <c r="A1452" t="s">
        <v>4861</v>
      </c>
      <c r="B1452" t="s">
        <v>4862</v>
      </c>
      <c r="C1452" t="s">
        <v>4862</v>
      </c>
      <c r="D1452" s="6">
        <v>107</v>
      </c>
      <c r="E1452" s="6" t="str">
        <f t="shared" si="132"/>
        <v>Medium</v>
      </c>
      <c r="F1452" s="4">
        <f t="shared" si="133"/>
        <v>1.7833333333333334</v>
      </c>
      <c r="G1452" s="8" t="s">
        <v>172</v>
      </c>
      <c r="H1452" t="s">
        <v>190</v>
      </c>
      <c r="I1452" t="s">
        <v>10886</v>
      </c>
      <c r="J1452">
        <v>6.6</v>
      </c>
      <c r="K1452" t="str">
        <f t="shared" si="134"/>
        <v>Average</v>
      </c>
      <c r="L1452" s="10">
        <v>70752</v>
      </c>
      <c r="M1452" s="10">
        <v>30000000</v>
      </c>
      <c r="N1452" s="10">
        <v>42886719</v>
      </c>
      <c r="O1452" s="6">
        <f t="shared" si="135"/>
        <v>12886719</v>
      </c>
      <c r="P1452" s="10" t="str" cm="1">
        <f t="array" ref="P1452">_xlfn.IFS(O1452&lt;=0,"Flop",O1452&lt;10000000,"Hit",O1452&lt;=100000000,"Superhit",O1452&gt;100000000,"Blockbuster")</f>
        <v>Superhit</v>
      </c>
      <c r="Q1452" t="s">
        <v>4863</v>
      </c>
      <c r="R1452">
        <v>21</v>
      </c>
      <c r="S1452" t="str">
        <f t="shared" si="136"/>
        <v xml:space="preserve">April </v>
      </c>
      <c r="T1452" s="12" t="str">
        <f t="shared" si="137"/>
        <v xml:space="preserve"> 2005</v>
      </c>
      <c r="U1452" s="8" t="str" cm="1">
        <f t="array" ref="U1452">_xlfn.IFS(Q1452&lt;1970,"Old is Gold",Q1452&lt;=1980,"80's Movies",Q1452&lt;=2000,"90's Movies",Q1452&lt;=2020,"Mid Rang",Q1452&gt;2020,"Latest")</f>
        <v>Latest</v>
      </c>
      <c r="V1452" t="s">
        <v>4864</v>
      </c>
    </row>
    <row r="1453" spans="1:22" x14ac:dyDescent="0.3">
      <c r="A1453" t="s">
        <v>4865</v>
      </c>
      <c r="B1453" t="s">
        <v>4866</v>
      </c>
      <c r="C1453" t="s">
        <v>4866</v>
      </c>
      <c r="D1453" s="6">
        <v>110</v>
      </c>
      <c r="E1453" s="6" t="str">
        <f t="shared" si="132"/>
        <v>Medium</v>
      </c>
      <c r="F1453" s="4">
        <f t="shared" si="133"/>
        <v>1.8333333333333333</v>
      </c>
      <c r="G1453" s="8" t="s">
        <v>10891</v>
      </c>
      <c r="H1453" t="s">
        <v>190</v>
      </c>
      <c r="I1453" t="s">
        <v>10895</v>
      </c>
      <c r="J1453">
        <v>7.2</v>
      </c>
      <c r="K1453" t="str">
        <f t="shared" si="134"/>
        <v>Good</v>
      </c>
      <c r="L1453" s="10">
        <v>109100</v>
      </c>
      <c r="M1453" s="10">
        <v>475000</v>
      </c>
      <c r="N1453" s="10">
        <v>3947579</v>
      </c>
      <c r="O1453" s="6">
        <f t="shared" si="135"/>
        <v>3472579</v>
      </c>
      <c r="P1453" s="10" t="str" cm="1">
        <f t="array" ref="P1453">_xlfn.IFS(O1453&lt;=0,"Flop",O1453&lt;10000000,"Hit",O1453&lt;=100000000,"Superhit",O1453&gt;100000000,"Blockbuster")</f>
        <v>Hit</v>
      </c>
      <c r="Q1453" s="1">
        <v>38353</v>
      </c>
      <c r="R1453" s="1"/>
      <c r="S1453" t="e">
        <f t="shared" si="136"/>
        <v>#VALUE!</v>
      </c>
      <c r="T1453" s="12" t="str">
        <f t="shared" si="137"/>
        <v>38353</v>
      </c>
      <c r="U1453" s="8" t="str" cm="1">
        <f t="array" ref="U1453">_xlfn.IFS(Q1453&lt;1970,"Old is Gold",Q1453&lt;=1980,"80's Movies",Q1453&lt;=2000,"90's Movies",Q1453&lt;=2020,"Mid Rang",Q1453&gt;2020,"Latest")</f>
        <v>Latest</v>
      </c>
      <c r="V1453" t="s">
        <v>4867</v>
      </c>
    </row>
    <row r="1454" spans="1:22" x14ac:dyDescent="0.3">
      <c r="A1454" t="s">
        <v>4868</v>
      </c>
      <c r="B1454" t="s">
        <v>4869</v>
      </c>
      <c r="C1454" t="s">
        <v>4869</v>
      </c>
      <c r="D1454" s="6">
        <v>136</v>
      </c>
      <c r="E1454" s="6" t="str">
        <f t="shared" si="132"/>
        <v>Long</v>
      </c>
      <c r="F1454" s="4">
        <f t="shared" si="133"/>
        <v>2.2666666666666666</v>
      </c>
      <c r="G1454" s="8" t="s">
        <v>10889</v>
      </c>
      <c r="H1454" t="s">
        <v>190</v>
      </c>
      <c r="I1454" t="s">
        <v>10897</v>
      </c>
      <c r="J1454">
        <v>7.3</v>
      </c>
      <c r="K1454" t="str">
        <f t="shared" si="134"/>
        <v>Good</v>
      </c>
      <c r="L1454" s="10">
        <v>166479</v>
      </c>
      <c r="M1454" s="10">
        <v>30000000</v>
      </c>
      <c r="N1454" s="10">
        <v>76669554</v>
      </c>
      <c r="O1454" s="6">
        <f t="shared" si="135"/>
        <v>46669554</v>
      </c>
      <c r="P1454" s="10" t="str" cm="1">
        <f t="array" ref="P1454">_xlfn.IFS(O1454&lt;=0,"Flop",O1454&lt;10000000,"Hit",O1454&lt;=100000000,"Superhit",O1454&gt;100000000,"Blockbuster")</f>
        <v>Superhit</v>
      </c>
      <c r="Q1454" t="s">
        <v>4870</v>
      </c>
      <c r="R1454">
        <v>13</v>
      </c>
      <c r="S1454" t="str">
        <f t="shared" si="136"/>
        <v xml:space="preserve">January </v>
      </c>
      <c r="T1454" s="12" t="str">
        <f t="shared" si="137"/>
        <v xml:space="preserve"> 2005</v>
      </c>
      <c r="U1454" s="8" t="str" cm="1">
        <f t="array" ref="U1454">_xlfn.IFS(Q1454&lt;1970,"Old is Gold",Q1454&lt;=1980,"80's Movies",Q1454&lt;=2000,"90's Movies",Q1454&lt;=2020,"Mid Rang",Q1454&gt;2020,"Latest")</f>
        <v>Latest</v>
      </c>
      <c r="V1454" t="s">
        <v>3278</v>
      </c>
    </row>
    <row r="1455" spans="1:22" x14ac:dyDescent="0.3">
      <c r="A1455" t="s">
        <v>4871</v>
      </c>
      <c r="B1455" t="s">
        <v>4872</v>
      </c>
      <c r="C1455" t="s">
        <v>4872</v>
      </c>
      <c r="D1455" s="6">
        <v>121</v>
      </c>
      <c r="E1455" s="6" t="str">
        <f t="shared" si="132"/>
        <v>Long</v>
      </c>
      <c r="F1455" s="4">
        <f t="shared" si="133"/>
        <v>2.0166666666666666</v>
      </c>
      <c r="G1455" s="8" t="s">
        <v>10889</v>
      </c>
      <c r="H1455" t="s">
        <v>190</v>
      </c>
      <c r="I1455" t="s">
        <v>10896</v>
      </c>
      <c r="J1455">
        <v>8.1</v>
      </c>
      <c r="K1455" t="str">
        <f t="shared" si="134"/>
        <v>Excellent</v>
      </c>
      <c r="L1455" s="10">
        <v>367096</v>
      </c>
      <c r="M1455" s="10">
        <v>17500000</v>
      </c>
      <c r="N1455" s="10">
        <v>33882243</v>
      </c>
      <c r="O1455" s="6">
        <f t="shared" si="135"/>
        <v>16382243</v>
      </c>
      <c r="P1455" s="10" t="str" cm="1">
        <f t="array" ref="P1455">_xlfn.IFS(O1455&lt;=0,"Flop",O1455&lt;10000000,"Hit",O1455&lt;=100000000,"Superhit",O1455&gt;100000000,"Blockbuster")</f>
        <v>Superhit</v>
      </c>
      <c r="Q1455" t="s">
        <v>4873</v>
      </c>
      <c r="R1455">
        <v>11</v>
      </c>
      <c r="S1455" t="str">
        <f t="shared" si="136"/>
        <v xml:space="preserve">September </v>
      </c>
      <c r="T1455" s="12" t="str">
        <f t="shared" si="137"/>
        <v xml:space="preserve"> 2004</v>
      </c>
      <c r="U1455" s="8" t="str" cm="1">
        <f t="array" ref="U1455">_xlfn.IFS(Q1455&lt;1970,"Old is Gold",Q1455&lt;=1980,"80's Movies",Q1455&lt;=2000,"90's Movies",Q1455&lt;=2020,"Mid Rang",Q1455&gt;2020,"Latest")</f>
        <v>Latest</v>
      </c>
      <c r="V1455" t="s">
        <v>4874</v>
      </c>
    </row>
    <row r="1456" spans="1:22" x14ac:dyDescent="0.3">
      <c r="A1456" t="s">
        <v>4875</v>
      </c>
      <c r="B1456" t="s">
        <v>4876</v>
      </c>
      <c r="C1456" t="s">
        <v>4876</v>
      </c>
      <c r="D1456" s="6">
        <v>107</v>
      </c>
      <c r="E1456" s="6" t="str">
        <f t="shared" si="132"/>
        <v>Medium</v>
      </c>
      <c r="F1456" s="4">
        <f t="shared" si="133"/>
        <v>1.7833333333333334</v>
      </c>
      <c r="G1456" s="8" t="s">
        <v>10891</v>
      </c>
      <c r="H1456" t="s">
        <v>190</v>
      </c>
      <c r="I1456" t="s">
        <v>105</v>
      </c>
      <c r="J1456">
        <v>6.7</v>
      </c>
      <c r="K1456" t="str">
        <f t="shared" si="134"/>
        <v>Average</v>
      </c>
      <c r="L1456" s="10">
        <v>104606</v>
      </c>
      <c r="M1456" s="10">
        <v>7000000</v>
      </c>
      <c r="N1456" s="10">
        <v>20901859</v>
      </c>
      <c r="O1456" s="6">
        <f t="shared" si="135"/>
        <v>13901859</v>
      </c>
      <c r="P1456" s="10" t="str" cm="1">
        <f t="array" ref="P1456">_xlfn.IFS(O1456&lt;=0,"Flop",O1456&lt;10000000,"Hit",O1456&lt;=100000000,"Superhit",O1456&gt;100000000,"Blockbuster")</f>
        <v>Superhit</v>
      </c>
      <c r="Q1456" t="s">
        <v>4877</v>
      </c>
      <c r="R1456">
        <v>22</v>
      </c>
      <c r="S1456" t="str">
        <f t="shared" si="136"/>
        <v xml:space="preserve">July </v>
      </c>
      <c r="T1456" s="12" t="str">
        <f t="shared" si="137"/>
        <v xml:space="preserve"> 2005</v>
      </c>
      <c r="U1456" s="8" t="str" cm="1">
        <f t="array" ref="U1456">_xlfn.IFS(Q1456&lt;1970,"Old is Gold",Q1456&lt;=1980,"80's Movies",Q1456&lt;=2000,"90's Movies",Q1456&lt;=2020,"Mid Rang",Q1456&gt;2020,"Latest")</f>
        <v>Latest</v>
      </c>
      <c r="V1456" t="s">
        <v>3571</v>
      </c>
    </row>
    <row r="1457" spans="1:22" x14ac:dyDescent="0.3">
      <c r="A1457" t="s">
        <v>4878</v>
      </c>
      <c r="B1457" t="s">
        <v>4879</v>
      </c>
      <c r="C1457" t="s">
        <v>4879</v>
      </c>
      <c r="D1457" s="6">
        <v>95</v>
      </c>
      <c r="E1457" s="6" t="str">
        <f t="shared" si="132"/>
        <v>Medium</v>
      </c>
      <c r="F1457" s="4">
        <f t="shared" si="133"/>
        <v>1.5833333333333333</v>
      </c>
      <c r="G1457" s="8" t="s">
        <v>7406</v>
      </c>
      <c r="H1457" t="s">
        <v>172</v>
      </c>
      <c r="I1457" t="s">
        <v>190</v>
      </c>
      <c r="J1457">
        <v>5.6</v>
      </c>
      <c r="K1457" t="str">
        <f t="shared" si="134"/>
        <v>Poor</v>
      </c>
      <c r="L1457" s="10">
        <v>99222</v>
      </c>
      <c r="M1457" s="10">
        <v>56000000</v>
      </c>
      <c r="N1457" s="10">
        <v>198636868</v>
      </c>
      <c r="O1457" s="6">
        <f t="shared" si="135"/>
        <v>142636868</v>
      </c>
      <c r="P1457" s="10" t="str" cm="1">
        <f t="array" ref="P1457">_xlfn.IFS(O1457&lt;=0,"Flop",O1457&lt;10000000,"Hit",O1457&lt;=100000000,"Superhit",O1457&gt;100000000,"Blockbuster")</f>
        <v>Blockbuster</v>
      </c>
      <c r="Q1457" t="s">
        <v>4880</v>
      </c>
      <c r="R1457">
        <v>1</v>
      </c>
      <c r="S1457" t="str">
        <f t="shared" si="136"/>
        <v xml:space="preserve">March </v>
      </c>
      <c r="T1457" s="12" t="str">
        <f t="shared" si="137"/>
        <v xml:space="preserve"> 2005</v>
      </c>
      <c r="U1457" s="8" t="str" cm="1">
        <f t="array" ref="U1457">_xlfn.IFS(Q1457&lt;1970,"Old is Gold",Q1457&lt;=1980,"80's Movies",Q1457&lt;=2000,"90's Movies",Q1457&lt;=2020,"Mid Rang",Q1457&gt;2020,"Latest")</f>
        <v>Latest</v>
      </c>
      <c r="V1457" t="s">
        <v>3301</v>
      </c>
    </row>
    <row r="1458" spans="1:22" x14ac:dyDescent="0.3">
      <c r="A1458" t="s">
        <v>4881</v>
      </c>
      <c r="B1458" t="s">
        <v>4882</v>
      </c>
      <c r="C1458" t="s">
        <v>4882</v>
      </c>
      <c r="D1458" s="6">
        <v>147</v>
      </c>
      <c r="E1458" s="6" t="str">
        <f t="shared" si="132"/>
        <v>Long</v>
      </c>
      <c r="F1458" s="4">
        <f t="shared" si="133"/>
        <v>2.4500000000000002</v>
      </c>
      <c r="G1458" s="8" t="s">
        <v>10891</v>
      </c>
      <c r="H1458" t="s">
        <v>190</v>
      </c>
      <c r="I1458" t="s">
        <v>10885</v>
      </c>
      <c r="J1458">
        <v>7.5</v>
      </c>
      <c r="K1458" t="str">
        <f t="shared" si="134"/>
        <v>Good</v>
      </c>
      <c r="L1458" s="10">
        <v>261765</v>
      </c>
      <c r="M1458" s="10">
        <v>60000000</v>
      </c>
      <c r="N1458" s="10">
        <v>135039924</v>
      </c>
      <c r="O1458" s="6">
        <f t="shared" si="135"/>
        <v>75039924</v>
      </c>
      <c r="P1458" s="10" t="str" cm="1">
        <f t="array" ref="P1458">_xlfn.IFS(O1458&lt;=0,"Flop",O1458&lt;10000000,"Hit",O1458&lt;=100000000,"Superhit",O1458&gt;100000000,"Blockbuster")</f>
        <v>Superhit</v>
      </c>
      <c r="Q1458" t="s">
        <v>4883</v>
      </c>
      <c r="R1458">
        <v>7</v>
      </c>
      <c r="S1458" t="str">
        <f t="shared" si="136"/>
        <v xml:space="preserve">September </v>
      </c>
      <c r="T1458" s="12" t="str">
        <f t="shared" si="137"/>
        <v xml:space="preserve"> 2006</v>
      </c>
      <c r="U1458" s="8" t="str" cm="1">
        <f t="array" ref="U1458">_xlfn.IFS(Q1458&lt;1970,"Old is Gold",Q1458&lt;=1980,"80's Movies",Q1458&lt;=2000,"90's Movies",Q1458&lt;=2020,"Mid Rang",Q1458&gt;2020,"Latest")</f>
        <v>Latest</v>
      </c>
      <c r="V1458" t="s">
        <v>4884</v>
      </c>
    </row>
    <row r="1459" spans="1:22" x14ac:dyDescent="0.3">
      <c r="A1459" t="s">
        <v>4885</v>
      </c>
      <c r="B1459" t="s">
        <v>4886</v>
      </c>
      <c r="C1459" t="s">
        <v>4886</v>
      </c>
      <c r="D1459" s="6">
        <v>119</v>
      </c>
      <c r="E1459" s="6" t="str">
        <f t="shared" si="132"/>
        <v>Medium</v>
      </c>
      <c r="F1459" s="4">
        <f t="shared" si="133"/>
        <v>1.9833333333333334</v>
      </c>
      <c r="G1459" s="8" t="s">
        <v>172</v>
      </c>
      <c r="H1459" t="s">
        <v>10886</v>
      </c>
      <c r="I1459" t="s">
        <v>10899</v>
      </c>
      <c r="J1459">
        <v>7</v>
      </c>
      <c r="K1459" t="str">
        <f t="shared" si="134"/>
        <v>Good</v>
      </c>
      <c r="L1459" s="10">
        <v>370001</v>
      </c>
      <c r="M1459" s="10">
        <v>40000000</v>
      </c>
      <c r="N1459" s="10">
        <v>288485135</v>
      </c>
      <c r="O1459" s="6">
        <f t="shared" si="135"/>
        <v>248485135</v>
      </c>
      <c r="P1459" s="10" t="str" cm="1">
        <f t="array" ref="P1459">_xlfn.IFS(O1459&lt;=0,"Flop",O1459&lt;10000000,"Hit",O1459&lt;=100000000,"Superhit",O1459&gt;100000000,"Blockbuster")</f>
        <v>Blockbuster</v>
      </c>
      <c r="Q1459" t="s">
        <v>4887</v>
      </c>
      <c r="R1459">
        <v>13</v>
      </c>
      <c r="S1459" t="str">
        <f t="shared" si="136"/>
        <v xml:space="preserve">July </v>
      </c>
      <c r="T1459" s="12" t="str">
        <f t="shared" si="137"/>
        <v xml:space="preserve"> 2005</v>
      </c>
      <c r="U1459" s="8" t="str" cm="1">
        <f t="array" ref="U1459">_xlfn.IFS(Q1459&lt;1970,"Old is Gold",Q1459&lt;=1980,"80's Movies",Q1459&lt;=2000,"90's Movies",Q1459&lt;=2020,"Mid Rang",Q1459&gt;2020,"Latest")</f>
        <v>Latest</v>
      </c>
      <c r="V1459" t="s">
        <v>3970</v>
      </c>
    </row>
    <row r="1460" spans="1:22" x14ac:dyDescent="0.3">
      <c r="A1460" t="s">
        <v>4888</v>
      </c>
      <c r="B1460" t="s">
        <v>4889</v>
      </c>
      <c r="C1460" t="s">
        <v>4889</v>
      </c>
      <c r="D1460" s="6">
        <v>95</v>
      </c>
      <c r="E1460" s="6" t="str">
        <f t="shared" si="132"/>
        <v>Medium</v>
      </c>
      <c r="F1460" s="4">
        <f t="shared" si="133"/>
        <v>1.5833333333333333</v>
      </c>
      <c r="G1460" s="8" t="s">
        <v>10887</v>
      </c>
      <c r="H1460" t="s">
        <v>10888</v>
      </c>
      <c r="I1460" t="s">
        <v>172</v>
      </c>
      <c r="J1460">
        <v>6.8</v>
      </c>
      <c r="K1460" t="str">
        <f t="shared" si="134"/>
        <v>Average</v>
      </c>
      <c r="L1460" s="10">
        <v>108527</v>
      </c>
      <c r="M1460" s="10">
        <v>150000000</v>
      </c>
      <c r="N1460" s="10">
        <v>169333034</v>
      </c>
      <c r="O1460" s="6">
        <f t="shared" si="135"/>
        <v>19333034</v>
      </c>
      <c r="P1460" s="10" t="str" cm="1">
        <f t="array" ref="P1460">_xlfn.IFS(O1460&lt;=0,"Flop",O1460&lt;10000000,"Hit",O1460&lt;=100000000,"Superhit",O1460&gt;100000000,"Blockbuster")</f>
        <v>Superhit</v>
      </c>
      <c r="Q1460" t="s">
        <v>4890</v>
      </c>
      <c r="R1460">
        <v>23</v>
      </c>
      <c r="S1460" t="str">
        <f t="shared" si="136"/>
        <v xml:space="preserve">March </v>
      </c>
      <c r="T1460" s="12" t="str">
        <f t="shared" si="137"/>
        <v xml:space="preserve"> 2007</v>
      </c>
      <c r="U1460" s="8" t="str" cm="1">
        <f t="array" ref="U1460">_xlfn.IFS(Q1460&lt;1970,"Old is Gold",Q1460&lt;=1980,"80's Movies",Q1460&lt;=2000,"90's Movies",Q1460&lt;=2020,"Mid Rang",Q1460&gt;2020,"Latest")</f>
        <v>Latest</v>
      </c>
      <c r="V1460" t="s">
        <v>4891</v>
      </c>
    </row>
    <row r="1461" spans="1:22" x14ac:dyDescent="0.3">
      <c r="A1461" t="s">
        <v>4892</v>
      </c>
      <c r="B1461" t="s">
        <v>4893</v>
      </c>
      <c r="C1461" t="s">
        <v>4893</v>
      </c>
      <c r="D1461" s="6">
        <v>97</v>
      </c>
      <c r="E1461" s="6" t="str">
        <f t="shared" si="132"/>
        <v>Medium</v>
      </c>
      <c r="F1461" s="4">
        <f t="shared" si="133"/>
        <v>1.6166666666666667</v>
      </c>
      <c r="G1461" s="8" t="s">
        <v>172</v>
      </c>
      <c r="H1461" t="s">
        <v>10892</v>
      </c>
      <c r="I1461" t="s">
        <v>10885</v>
      </c>
      <c r="J1461">
        <v>6.6</v>
      </c>
      <c r="K1461" t="str">
        <f t="shared" si="134"/>
        <v>Average</v>
      </c>
      <c r="L1461" s="10">
        <v>83193</v>
      </c>
      <c r="M1461" s="10">
        <v>25000000</v>
      </c>
      <c r="N1461" s="10">
        <v>123276807</v>
      </c>
      <c r="O1461" s="6">
        <f t="shared" si="135"/>
        <v>98276807</v>
      </c>
      <c r="P1461" s="10" t="str" cm="1">
        <f t="array" ref="P1461">_xlfn.IFS(O1461&lt;=0,"Flop",O1461&lt;10000000,"Hit",O1461&lt;=100000000,"Superhit",O1461&gt;100000000,"Blockbuster")</f>
        <v>Superhit</v>
      </c>
      <c r="Q1461" t="s">
        <v>4894</v>
      </c>
      <c r="R1461">
        <v>21</v>
      </c>
      <c r="S1461" t="str">
        <f t="shared" si="136"/>
        <v xml:space="preserve">October </v>
      </c>
      <c r="T1461" s="12" t="str">
        <f t="shared" si="137"/>
        <v xml:space="preserve"> 2005</v>
      </c>
      <c r="U1461" s="8" t="str" cm="1">
        <f t="array" ref="U1461">_xlfn.IFS(Q1461&lt;1970,"Old is Gold",Q1461&lt;=1980,"80's Movies",Q1461&lt;=2000,"90's Movies",Q1461&lt;=2020,"Mid Rang",Q1461&gt;2020,"Latest")</f>
        <v>Latest</v>
      </c>
      <c r="V1461" t="s">
        <v>4895</v>
      </c>
    </row>
    <row r="1462" spans="1:22" x14ac:dyDescent="0.3">
      <c r="A1462" t="s">
        <v>4896</v>
      </c>
      <c r="B1462" t="s">
        <v>4897</v>
      </c>
      <c r="C1462" t="s">
        <v>4897</v>
      </c>
      <c r="D1462" s="6">
        <v>113</v>
      </c>
      <c r="E1462" s="6" t="str">
        <f t="shared" si="132"/>
        <v>Medium</v>
      </c>
      <c r="F1462" s="4">
        <f t="shared" si="133"/>
        <v>1.8833333333333333</v>
      </c>
      <c r="G1462" s="8" t="s">
        <v>105</v>
      </c>
      <c r="H1462" t="s">
        <v>5170</v>
      </c>
      <c r="I1462" t="s">
        <v>10899</v>
      </c>
      <c r="J1462">
        <v>5.5</v>
      </c>
      <c r="K1462" t="str">
        <f t="shared" si="134"/>
        <v>Poor</v>
      </c>
      <c r="L1462" s="10">
        <v>131792</v>
      </c>
      <c r="M1462" s="10">
        <v>40000000</v>
      </c>
      <c r="N1462" s="10">
        <v>68766121</v>
      </c>
      <c r="O1462" s="6">
        <f t="shared" si="135"/>
        <v>28766121</v>
      </c>
      <c r="P1462" s="10" t="str" cm="1">
        <f t="array" ref="P1462">_xlfn.IFS(O1462&lt;=0,"Flop",O1462&lt;10000000,"Hit",O1462&lt;=100000000,"Superhit",O1462&gt;100000000,"Blockbuster")</f>
        <v>Superhit</v>
      </c>
      <c r="Q1462" t="s">
        <v>4898</v>
      </c>
      <c r="R1462">
        <v>26</v>
      </c>
      <c r="S1462" t="str">
        <f t="shared" si="136"/>
        <v xml:space="preserve">April </v>
      </c>
      <c r="T1462" s="12" t="str">
        <f t="shared" si="137"/>
        <v xml:space="preserve"> 2005</v>
      </c>
      <c r="U1462" s="8" t="str" cm="1">
        <f t="array" ref="U1462">_xlfn.IFS(Q1462&lt;1970,"Old is Gold",Q1462&lt;=1980,"80's Movies",Q1462&lt;=2000,"90's Movies",Q1462&lt;=2020,"Mid Rang",Q1462&gt;2020,"Latest")</f>
        <v>Latest</v>
      </c>
      <c r="V1462" t="s">
        <v>4899</v>
      </c>
    </row>
    <row r="1463" spans="1:22" x14ac:dyDescent="0.3">
      <c r="A1463" t="s">
        <v>4900</v>
      </c>
      <c r="B1463" t="s">
        <v>4901</v>
      </c>
      <c r="C1463" t="s">
        <v>4901</v>
      </c>
      <c r="D1463" s="6">
        <v>108</v>
      </c>
      <c r="E1463" s="6" t="str">
        <f t="shared" si="132"/>
        <v>Medium</v>
      </c>
      <c r="F1463" s="4">
        <f t="shared" si="133"/>
        <v>1.8</v>
      </c>
      <c r="G1463" s="8" t="s">
        <v>172</v>
      </c>
      <c r="H1463" t="s">
        <v>10885</v>
      </c>
      <c r="I1463" t="s">
        <v>10886</v>
      </c>
      <c r="J1463">
        <v>5.4</v>
      </c>
      <c r="K1463" t="str">
        <f t="shared" si="134"/>
        <v>Poor</v>
      </c>
      <c r="L1463" s="10">
        <v>60254</v>
      </c>
      <c r="M1463" s="10">
        <v>28000000</v>
      </c>
      <c r="N1463" s="10">
        <v>38159905</v>
      </c>
      <c r="O1463" s="6">
        <f t="shared" si="135"/>
        <v>10159905</v>
      </c>
      <c r="P1463" s="10" t="str" cm="1">
        <f t="array" ref="P1463">_xlfn.IFS(O1463&lt;=0,"Flop",O1463&lt;10000000,"Hit",O1463&lt;=100000000,"Superhit",O1463&gt;100000000,"Blockbuster")</f>
        <v>Superhit</v>
      </c>
      <c r="Q1463" t="s">
        <v>4902</v>
      </c>
      <c r="R1463">
        <v>9</v>
      </c>
      <c r="S1463" t="str">
        <f t="shared" si="136"/>
        <v xml:space="preserve">May </v>
      </c>
      <c r="T1463" s="12" t="str">
        <f t="shared" si="137"/>
        <v xml:space="preserve"> 2006</v>
      </c>
      <c r="U1463" s="8" t="str" cm="1">
        <f t="array" ref="U1463">_xlfn.IFS(Q1463&lt;1970,"Old is Gold",Q1463&lt;=1980,"80's Movies",Q1463&lt;=2000,"90's Movies",Q1463&lt;=2020,"Mid Rang",Q1463&gt;2020,"Latest")</f>
        <v>Latest</v>
      </c>
      <c r="V1463" t="s">
        <v>1818</v>
      </c>
    </row>
    <row r="1464" spans="1:22" x14ac:dyDescent="0.3">
      <c r="A1464" t="s">
        <v>4903</v>
      </c>
      <c r="B1464" t="s">
        <v>4904</v>
      </c>
      <c r="C1464" t="s">
        <v>4904</v>
      </c>
      <c r="D1464" s="6">
        <v>104</v>
      </c>
      <c r="E1464" s="6" t="str">
        <f t="shared" si="132"/>
        <v>Medium</v>
      </c>
      <c r="F1464" s="4">
        <f t="shared" si="133"/>
        <v>1.7333333333333334</v>
      </c>
      <c r="G1464" s="8" t="s">
        <v>190</v>
      </c>
      <c r="H1464" t="s">
        <v>105</v>
      </c>
      <c r="I1464" t="s">
        <v>10895</v>
      </c>
      <c r="J1464">
        <v>6.5</v>
      </c>
      <c r="K1464" t="str">
        <f t="shared" si="134"/>
        <v>Average</v>
      </c>
      <c r="L1464" s="10">
        <v>121001</v>
      </c>
      <c r="M1464" s="10">
        <v>43000000</v>
      </c>
      <c r="N1464" s="10">
        <v>93983911</v>
      </c>
      <c r="O1464" s="6">
        <f t="shared" si="135"/>
        <v>50983911</v>
      </c>
      <c r="P1464" s="10" t="str" cm="1">
        <f t="array" ref="P1464">_xlfn.IFS(O1464&lt;=0,"Flop",O1464&lt;10000000,"Hit",O1464&lt;=100000000,"Superhit",O1464&gt;100000000,"Blockbuster")</f>
        <v>Superhit</v>
      </c>
      <c r="Q1464" t="s">
        <v>4905</v>
      </c>
      <c r="R1464">
        <v>29</v>
      </c>
      <c r="S1464" t="str">
        <f t="shared" si="136"/>
        <v xml:space="preserve">July </v>
      </c>
      <c r="T1464" s="12" t="str">
        <f t="shared" si="137"/>
        <v xml:space="preserve"> 2005</v>
      </c>
      <c r="U1464" s="8" t="str" cm="1">
        <f t="array" ref="U1464">_xlfn.IFS(Q1464&lt;1970,"Old is Gold",Q1464&lt;=1980,"80's Movies",Q1464&lt;=2000,"90's Movies",Q1464&lt;=2020,"Mid Rang",Q1464&gt;2020,"Latest")</f>
        <v>Latest</v>
      </c>
      <c r="V1464" t="s">
        <v>1973</v>
      </c>
    </row>
    <row r="1465" spans="1:22" x14ac:dyDescent="0.3">
      <c r="A1465" t="s">
        <v>4906</v>
      </c>
      <c r="B1465" t="s">
        <v>4907</v>
      </c>
      <c r="C1465" t="s">
        <v>4907</v>
      </c>
      <c r="D1465" s="6">
        <v>120</v>
      </c>
      <c r="E1465" s="6" t="str">
        <f t="shared" si="132"/>
        <v>Medium</v>
      </c>
      <c r="F1465" s="4">
        <f t="shared" si="133"/>
        <v>2</v>
      </c>
      <c r="G1465" s="8" t="s">
        <v>10887</v>
      </c>
      <c r="H1465" t="s">
        <v>190</v>
      </c>
      <c r="I1465" t="s">
        <v>10892</v>
      </c>
      <c r="J1465">
        <v>7.3</v>
      </c>
      <c r="K1465" t="str">
        <f t="shared" si="134"/>
        <v>Good</v>
      </c>
      <c r="L1465" s="10">
        <v>67255</v>
      </c>
      <c r="M1465" s="10">
        <v>40000000</v>
      </c>
      <c r="N1465" s="10">
        <v>120455994</v>
      </c>
      <c r="O1465" s="6">
        <f t="shared" si="135"/>
        <v>80455994</v>
      </c>
      <c r="P1465" s="10" t="str" cm="1">
        <f t="array" ref="P1465">_xlfn.IFS(O1465&lt;=0,"Flop",O1465&lt;10000000,"Hit",O1465&lt;=100000000,"Superhit",O1465&gt;100000000,"Blockbuster")</f>
        <v>Superhit</v>
      </c>
      <c r="Q1465" t="s">
        <v>4908</v>
      </c>
      <c r="R1465">
        <v>17</v>
      </c>
      <c r="S1465" t="str">
        <f t="shared" si="136"/>
        <v xml:space="preserve">February </v>
      </c>
      <c r="T1465" s="12" t="str">
        <f t="shared" si="137"/>
        <v xml:space="preserve"> 2006</v>
      </c>
      <c r="U1465" s="8" t="str" cm="1">
        <f t="array" ref="U1465">_xlfn.IFS(Q1465&lt;1970,"Old is Gold",Q1465&lt;=1980,"80's Movies",Q1465&lt;=2000,"90's Movies",Q1465&lt;=2020,"Mid Rang",Q1465&gt;2020,"Latest")</f>
        <v>Latest</v>
      </c>
      <c r="V1465" t="s">
        <v>1236</v>
      </c>
    </row>
    <row r="1466" spans="1:22" x14ac:dyDescent="0.3">
      <c r="A1466" t="s">
        <v>4909</v>
      </c>
      <c r="B1466" t="s">
        <v>4910</v>
      </c>
      <c r="C1466" t="s">
        <v>4910</v>
      </c>
      <c r="D1466" s="6">
        <v>145</v>
      </c>
      <c r="E1466" s="6" t="str">
        <f t="shared" si="132"/>
        <v>Long</v>
      </c>
      <c r="F1466" s="4">
        <f t="shared" si="133"/>
        <v>2.4166666666666665</v>
      </c>
      <c r="G1466" s="8" t="s">
        <v>190</v>
      </c>
      <c r="H1466" t="s">
        <v>10886</v>
      </c>
      <c r="I1466" t="s">
        <v>10899</v>
      </c>
      <c r="J1466">
        <v>7.3</v>
      </c>
      <c r="K1466" t="str">
        <f t="shared" si="134"/>
        <v>Good</v>
      </c>
      <c r="L1466" s="10">
        <v>157602</v>
      </c>
      <c r="M1466" s="10">
        <v>85000000</v>
      </c>
      <c r="N1466" s="10">
        <v>162242962</v>
      </c>
      <c r="O1466" s="6">
        <f t="shared" si="135"/>
        <v>77242962</v>
      </c>
      <c r="P1466" s="10" t="str" cm="1">
        <f t="array" ref="P1466">_xlfn.IFS(O1466&lt;=0,"Flop",O1466&lt;10000000,"Hit",O1466&lt;=100000000,"Superhit",O1466&gt;100000000,"Blockbuster")</f>
        <v>Superhit</v>
      </c>
      <c r="Q1466" t="s">
        <v>4911</v>
      </c>
      <c r="R1466">
        <v>29</v>
      </c>
      <c r="S1466" t="str">
        <f t="shared" si="136"/>
        <v xml:space="preserve">November </v>
      </c>
      <c r="T1466" s="12" t="str">
        <f t="shared" si="137"/>
        <v xml:space="preserve"> 2005</v>
      </c>
      <c r="U1466" s="8" t="str" cm="1">
        <f t="array" ref="U1466">_xlfn.IFS(Q1466&lt;1970,"Old is Gold",Q1466&lt;=1980,"80's Movies",Q1466&lt;=2000,"90's Movies",Q1466&lt;=2020,"Mid Rang",Q1466&gt;2020,"Latest")</f>
        <v>Latest</v>
      </c>
      <c r="V1466" t="s">
        <v>3955</v>
      </c>
    </row>
    <row r="1467" spans="1:22" x14ac:dyDescent="0.3">
      <c r="A1467" t="s">
        <v>4912</v>
      </c>
      <c r="B1467" t="s">
        <v>4913</v>
      </c>
      <c r="C1467" t="s">
        <v>4913</v>
      </c>
      <c r="D1467" s="6">
        <v>96</v>
      </c>
      <c r="E1467" s="6" t="str">
        <f t="shared" si="132"/>
        <v>Medium</v>
      </c>
      <c r="F1467" s="4">
        <f t="shared" si="133"/>
        <v>1.6</v>
      </c>
      <c r="G1467" s="8" t="s">
        <v>10887</v>
      </c>
      <c r="H1467" t="s">
        <v>10888</v>
      </c>
      <c r="I1467" t="s">
        <v>172</v>
      </c>
      <c r="J1467">
        <v>6.8</v>
      </c>
      <c r="K1467" t="str">
        <f t="shared" si="134"/>
        <v>Average</v>
      </c>
      <c r="L1467" s="10">
        <v>224042</v>
      </c>
      <c r="M1467" s="10">
        <v>150000000</v>
      </c>
      <c r="N1467" s="10">
        <v>309979994</v>
      </c>
      <c r="O1467" s="6">
        <f t="shared" si="135"/>
        <v>159979994</v>
      </c>
      <c r="P1467" s="10" t="str" cm="1">
        <f t="array" ref="P1467">_xlfn.IFS(O1467&lt;=0,"Flop",O1467&lt;10000000,"Hit",O1467&lt;=100000000,"Superhit",O1467&gt;100000000,"Blockbuster")</f>
        <v>Blockbuster</v>
      </c>
      <c r="Q1467" t="s">
        <v>4914</v>
      </c>
      <c r="R1467">
        <v>17</v>
      </c>
      <c r="S1467" t="str">
        <f t="shared" si="136"/>
        <v xml:space="preserve">November </v>
      </c>
      <c r="T1467" s="12" t="str">
        <f t="shared" si="137"/>
        <v xml:space="preserve"> 2008</v>
      </c>
      <c r="U1467" s="8" t="str" cm="1">
        <f t="array" ref="U1467">_xlfn.IFS(Q1467&lt;1970,"Old is Gold",Q1467&lt;=1980,"80's Movies",Q1467&lt;=2000,"90's Movies",Q1467&lt;=2020,"Mid Rang",Q1467&gt;2020,"Latest")</f>
        <v>Latest</v>
      </c>
      <c r="V1467" t="s">
        <v>4915</v>
      </c>
    </row>
    <row r="1468" spans="1:22" x14ac:dyDescent="0.3">
      <c r="A1468" t="s">
        <v>4916</v>
      </c>
      <c r="B1468" t="s">
        <v>4917</v>
      </c>
      <c r="C1468" t="s">
        <v>4917</v>
      </c>
      <c r="D1468" s="6">
        <v>108</v>
      </c>
      <c r="E1468" s="6" t="str">
        <f t="shared" si="132"/>
        <v>Medium</v>
      </c>
      <c r="F1468" s="4">
        <f t="shared" si="133"/>
        <v>1.8</v>
      </c>
      <c r="G1468" s="8" t="s">
        <v>10891</v>
      </c>
      <c r="H1468" t="s">
        <v>190</v>
      </c>
      <c r="I1468" t="s">
        <v>5170</v>
      </c>
      <c r="J1468">
        <v>6.6</v>
      </c>
      <c r="K1468" t="str">
        <f t="shared" si="134"/>
        <v>Average</v>
      </c>
      <c r="L1468" s="10">
        <v>75653</v>
      </c>
      <c r="M1468" s="10">
        <v>22000000</v>
      </c>
      <c r="N1468" s="10">
        <v>57479076</v>
      </c>
      <c r="O1468" s="6">
        <f t="shared" si="135"/>
        <v>35479076</v>
      </c>
      <c r="P1468" s="10" t="str" cm="1">
        <f t="array" ref="P1468">_xlfn.IFS(O1468&lt;=0,"Flop",O1468&lt;10000000,"Hit",O1468&lt;=100000000,"Superhit",O1468&gt;100000000,"Blockbuster")</f>
        <v>Superhit</v>
      </c>
      <c r="Q1468" t="s">
        <v>4918</v>
      </c>
      <c r="R1468">
        <v>11</v>
      </c>
      <c r="S1468" t="str">
        <f t="shared" si="136"/>
        <v xml:space="preserve">November </v>
      </c>
      <c r="T1468" s="12" t="str">
        <f t="shared" si="137"/>
        <v xml:space="preserve"> 2005</v>
      </c>
      <c r="U1468" s="8" t="str" cm="1">
        <f t="array" ref="U1468">_xlfn.IFS(Q1468&lt;1970,"Old is Gold",Q1468&lt;=1980,"80's Movies",Q1468&lt;=2000,"90's Movies",Q1468&lt;=2020,"Mid Rang",Q1468&gt;2020,"Latest")</f>
        <v>Latest</v>
      </c>
      <c r="V1468" t="s">
        <v>4919</v>
      </c>
    </row>
    <row r="1469" spans="1:22" x14ac:dyDescent="0.3">
      <c r="A1469" t="s">
        <v>4920</v>
      </c>
      <c r="B1469" t="s">
        <v>4921</v>
      </c>
      <c r="C1469" t="s">
        <v>4921</v>
      </c>
      <c r="D1469" s="6">
        <v>113</v>
      </c>
      <c r="E1469" s="6" t="str">
        <f t="shared" si="132"/>
        <v>Medium</v>
      </c>
      <c r="F1469" s="4">
        <f t="shared" si="133"/>
        <v>1.8833333333333333</v>
      </c>
      <c r="G1469" s="8" t="s">
        <v>172</v>
      </c>
      <c r="H1469" t="s">
        <v>10891</v>
      </c>
      <c r="I1469" t="s">
        <v>10897</v>
      </c>
      <c r="J1469">
        <v>6.4</v>
      </c>
      <c r="K1469" t="str">
        <f t="shared" si="134"/>
        <v>Average</v>
      </c>
      <c r="L1469" s="10">
        <v>190730</v>
      </c>
      <c r="M1469" s="10">
        <v>82000000</v>
      </c>
      <c r="N1469" s="10">
        <v>191466556</v>
      </c>
      <c r="O1469" s="6">
        <f t="shared" si="135"/>
        <v>109466556</v>
      </c>
      <c r="P1469" s="10" t="str" cm="1">
        <f t="array" ref="P1469">_xlfn.IFS(O1469&lt;=0,"Flop",O1469&lt;10000000,"Hit",O1469&lt;=100000000,"Superhit",O1469&gt;100000000,"Blockbuster")</f>
        <v>Blockbuster</v>
      </c>
      <c r="Q1469" t="s">
        <v>4922</v>
      </c>
      <c r="R1469">
        <v>19</v>
      </c>
      <c r="S1469" t="str">
        <f t="shared" si="136"/>
        <v xml:space="preserve">May </v>
      </c>
      <c r="T1469" s="12" t="str">
        <f t="shared" si="137"/>
        <v xml:space="preserve"> 2005</v>
      </c>
      <c r="U1469" s="8" t="str" cm="1">
        <f t="array" ref="U1469">_xlfn.IFS(Q1469&lt;1970,"Old is Gold",Q1469&lt;=1980,"80's Movies",Q1469&lt;=2000,"90's Movies",Q1469&lt;=2020,"Mid Rang",Q1469&gt;2020,"Latest")</f>
        <v>Latest</v>
      </c>
      <c r="V1469" t="s">
        <v>1802</v>
      </c>
    </row>
    <row r="1470" spans="1:22" x14ac:dyDescent="0.3">
      <c r="A1470" t="s">
        <v>4923</v>
      </c>
      <c r="B1470" t="s">
        <v>4924</v>
      </c>
      <c r="C1470" t="s">
        <v>4924</v>
      </c>
      <c r="D1470" s="6">
        <v>100</v>
      </c>
      <c r="E1470" s="6" t="str">
        <f t="shared" si="132"/>
        <v>Medium</v>
      </c>
      <c r="F1470" s="4">
        <f t="shared" si="133"/>
        <v>1.6666666666666667</v>
      </c>
      <c r="G1470" s="8" t="s">
        <v>10887</v>
      </c>
      <c r="H1470" t="s">
        <v>10888</v>
      </c>
      <c r="I1470" t="s">
        <v>172</v>
      </c>
      <c r="J1470">
        <v>7.7</v>
      </c>
      <c r="K1470" t="str">
        <f t="shared" si="134"/>
        <v>Good</v>
      </c>
      <c r="L1470" s="10">
        <v>481325</v>
      </c>
      <c r="M1470" s="10">
        <v>260000000</v>
      </c>
      <c r="N1470" s="10">
        <v>592462816</v>
      </c>
      <c r="O1470" s="6">
        <f t="shared" si="135"/>
        <v>332462816</v>
      </c>
      <c r="P1470" s="10" t="str" cm="1">
        <f t="array" ref="P1470">_xlfn.IFS(O1470&lt;=0,"Flop",O1470&lt;10000000,"Hit",O1470&lt;=100000000,"Superhit",O1470&gt;100000000,"Blockbuster")</f>
        <v>Blockbuster</v>
      </c>
      <c r="Q1470" t="s">
        <v>4925</v>
      </c>
      <c r="R1470">
        <v>24</v>
      </c>
      <c r="S1470" t="str">
        <f t="shared" si="136"/>
        <v xml:space="preserve">November </v>
      </c>
      <c r="T1470" s="12" t="str">
        <f t="shared" si="137"/>
        <v xml:space="preserve"> 2010</v>
      </c>
      <c r="U1470" s="8" t="str" cm="1">
        <f t="array" ref="U1470">_xlfn.IFS(Q1470&lt;1970,"Old is Gold",Q1470&lt;=1980,"80's Movies",Q1470&lt;=2000,"90's Movies",Q1470&lt;=2020,"Mid Rang",Q1470&gt;2020,"Latest")</f>
        <v>Latest</v>
      </c>
      <c r="V1470" t="s">
        <v>4926</v>
      </c>
    </row>
    <row r="1471" spans="1:22" x14ac:dyDescent="0.3">
      <c r="A1471" t="s">
        <v>4927</v>
      </c>
      <c r="B1471" t="s">
        <v>4928</v>
      </c>
      <c r="C1471" t="s">
        <v>4928</v>
      </c>
      <c r="D1471" s="6">
        <v>97</v>
      </c>
      <c r="E1471" s="6" t="str">
        <f t="shared" si="132"/>
        <v>Medium</v>
      </c>
      <c r="F1471" s="4">
        <f t="shared" si="133"/>
        <v>1.6166666666666667</v>
      </c>
      <c r="G1471" s="8" t="s">
        <v>172</v>
      </c>
      <c r="H1471" t="s">
        <v>190</v>
      </c>
      <c r="I1471" t="s">
        <v>10886</v>
      </c>
      <c r="J1471">
        <v>5.5</v>
      </c>
      <c r="K1471" t="str">
        <f t="shared" si="134"/>
        <v>Poor</v>
      </c>
      <c r="L1471" s="10">
        <v>60856</v>
      </c>
      <c r="M1471" s="10">
        <v>55000000</v>
      </c>
      <c r="N1471" s="10">
        <v>88933562</v>
      </c>
      <c r="O1471" s="6">
        <f t="shared" si="135"/>
        <v>33933562</v>
      </c>
      <c r="P1471" s="10" t="str" cm="1">
        <f t="array" ref="P1471">_xlfn.IFS(O1471&lt;=0,"Flop",O1471&lt;10000000,"Hit",O1471&lt;=100000000,"Superhit",O1471&gt;100000000,"Blockbuster")</f>
        <v>Superhit</v>
      </c>
      <c r="Q1471" t="s">
        <v>4929</v>
      </c>
      <c r="R1471">
        <v>22</v>
      </c>
      <c r="S1471" t="str">
        <f t="shared" si="136"/>
        <v xml:space="preserve">December </v>
      </c>
      <c r="T1471" s="12" t="str">
        <f t="shared" si="137"/>
        <v xml:space="preserve"> 2005</v>
      </c>
      <c r="U1471" s="8" t="str" cm="1">
        <f t="array" ref="U1471">_xlfn.IFS(Q1471&lt;1970,"Old is Gold",Q1471&lt;=1980,"80's Movies",Q1471&lt;=2000,"90's Movies",Q1471&lt;=2020,"Mid Rang",Q1471&gt;2020,"Latest")</f>
        <v>Latest</v>
      </c>
      <c r="V1471" t="s">
        <v>691</v>
      </c>
    </row>
    <row r="1472" spans="1:22" x14ac:dyDescent="0.3">
      <c r="A1472" t="s">
        <v>4930</v>
      </c>
      <c r="B1472" t="s">
        <v>206</v>
      </c>
      <c r="C1472" t="s">
        <v>206</v>
      </c>
      <c r="D1472" s="6">
        <v>109</v>
      </c>
      <c r="E1472" s="6" t="str">
        <f t="shared" si="132"/>
        <v>Medium</v>
      </c>
      <c r="F1472" s="4">
        <f t="shared" si="133"/>
        <v>1.8166666666666667</v>
      </c>
      <c r="G1472" s="8" t="s">
        <v>7406</v>
      </c>
      <c r="H1472" t="s">
        <v>10891</v>
      </c>
      <c r="I1472" t="s">
        <v>190</v>
      </c>
      <c r="J1472">
        <v>6.3</v>
      </c>
      <c r="K1472" t="str">
        <f t="shared" si="134"/>
        <v>Average</v>
      </c>
      <c r="L1472" s="10">
        <v>81195</v>
      </c>
      <c r="M1472" s="10">
        <v>30000000</v>
      </c>
      <c r="N1472" s="10">
        <v>35294470</v>
      </c>
      <c r="O1472" s="6">
        <f t="shared" si="135"/>
        <v>5294470</v>
      </c>
      <c r="P1472" s="10" t="str" cm="1">
        <f t="array" ref="P1472">_xlfn.IFS(O1472&lt;=0,"Flop",O1472&lt;10000000,"Hit",O1472&lt;=100000000,"Superhit",O1472&gt;100000000,"Blockbuster")</f>
        <v>Hit</v>
      </c>
      <c r="Q1472" t="s">
        <v>4931</v>
      </c>
      <c r="R1472">
        <v>19</v>
      </c>
      <c r="S1472" t="str">
        <f t="shared" si="136"/>
        <v xml:space="preserve">January </v>
      </c>
      <c r="T1472" s="12" t="str">
        <f t="shared" si="137"/>
        <v xml:space="preserve"> 2005</v>
      </c>
      <c r="U1472" s="8" t="str" cm="1">
        <f t="array" ref="U1472">_xlfn.IFS(Q1472&lt;1970,"Old is Gold",Q1472&lt;=1980,"80's Movies",Q1472&lt;=2000,"90's Movies",Q1472&lt;=2020,"Mid Rang",Q1472&gt;2020,"Latest")</f>
        <v>Latest</v>
      </c>
      <c r="V1472" t="s">
        <v>4932</v>
      </c>
    </row>
    <row r="1473" spans="1:22" x14ac:dyDescent="0.3">
      <c r="A1473" t="s">
        <v>4933</v>
      </c>
      <c r="B1473" t="s">
        <v>4934</v>
      </c>
      <c r="C1473" t="s">
        <v>4934</v>
      </c>
      <c r="D1473" s="6">
        <v>96</v>
      </c>
      <c r="E1473" s="6" t="str">
        <f t="shared" si="132"/>
        <v>Medium</v>
      </c>
      <c r="F1473" s="4">
        <f t="shared" si="133"/>
        <v>1.6</v>
      </c>
      <c r="G1473" s="8" t="s">
        <v>190</v>
      </c>
      <c r="H1473" t="s">
        <v>10892</v>
      </c>
      <c r="I1473" t="s">
        <v>10885</v>
      </c>
      <c r="J1473">
        <v>7.2</v>
      </c>
      <c r="K1473" t="str">
        <f t="shared" si="134"/>
        <v>Good</v>
      </c>
      <c r="L1473" s="10">
        <v>168253</v>
      </c>
      <c r="M1473" s="10">
        <v>17000000</v>
      </c>
      <c r="N1473" s="10">
        <v>137587063</v>
      </c>
      <c r="O1473" s="6">
        <f t="shared" si="135"/>
        <v>120587063</v>
      </c>
      <c r="P1473" s="10" t="str" cm="1">
        <f t="array" ref="P1473">_xlfn.IFS(O1473&lt;=0,"Flop",O1473&lt;10000000,"Hit",O1473&lt;=100000000,"Superhit",O1473&gt;100000000,"Blockbuster")</f>
        <v>Blockbuster</v>
      </c>
      <c r="Q1473" t="s">
        <v>4935</v>
      </c>
      <c r="R1473">
        <v>15</v>
      </c>
      <c r="S1473" t="str">
        <f t="shared" si="136"/>
        <v xml:space="preserve">February </v>
      </c>
      <c r="T1473" s="12" t="str">
        <f t="shared" si="137"/>
        <v xml:space="preserve"> 2007</v>
      </c>
      <c r="U1473" s="8" t="str" cm="1">
        <f t="array" ref="U1473">_xlfn.IFS(Q1473&lt;1970,"Old is Gold",Q1473&lt;=1980,"80's Movies",Q1473&lt;=2000,"90's Movies",Q1473&lt;=2020,"Mid Rang",Q1473&gt;2020,"Latest")</f>
        <v>Latest</v>
      </c>
      <c r="V1473" t="s">
        <v>4936</v>
      </c>
    </row>
    <row r="1474" spans="1:22" x14ac:dyDescent="0.3">
      <c r="A1474" t="s">
        <v>4937</v>
      </c>
      <c r="B1474" t="s">
        <v>4938</v>
      </c>
      <c r="C1474" t="s">
        <v>4938</v>
      </c>
      <c r="D1474" s="6">
        <v>96</v>
      </c>
      <c r="E1474" s="6" t="str">
        <f t="shared" ref="E1474:E1537" si="138">IF(D1474&lt;90,"Short",IF(D1474&lt;=120,"Medium","Long"))</f>
        <v>Medium</v>
      </c>
      <c r="F1474" s="4">
        <f t="shared" ref="F1474:F1537" si="139">D1474/60</f>
        <v>1.6</v>
      </c>
      <c r="G1474" s="8" t="s">
        <v>7406</v>
      </c>
      <c r="H1474" t="s">
        <v>10891</v>
      </c>
      <c r="I1474" t="s">
        <v>190</v>
      </c>
      <c r="J1474">
        <v>7.4</v>
      </c>
      <c r="K1474" t="str">
        <f t="shared" ref="K1474:K1537" si="140">IF(J1474&gt;=8,"Excellent",IF(J1474&gt;=7,"Good",IF(J1474&gt;=6,"Average","Poor")))</f>
        <v>Good</v>
      </c>
      <c r="L1474" s="10">
        <v>248951</v>
      </c>
      <c r="M1474" s="10">
        <v>32000000</v>
      </c>
      <c r="N1474" s="10">
        <v>61385065</v>
      </c>
      <c r="O1474" s="6">
        <f t="shared" ref="O1474:O1537" si="141">N1474-M1474</f>
        <v>29385065</v>
      </c>
      <c r="P1474" s="10" t="str" cm="1">
        <f t="array" ref="P1474">_xlfn.IFS(O1474&lt;=0,"Flop",O1474&lt;10000000,"Hit",O1474&lt;=100000000,"Superhit",O1474&gt;100000000,"Blockbuster")</f>
        <v>Superhit</v>
      </c>
      <c r="Q1474" t="s">
        <v>4939</v>
      </c>
      <c r="R1474">
        <v>16</v>
      </c>
      <c r="S1474" t="str">
        <f t="shared" ref="S1474:S1537" si="142">LEFT(Q1474,SEARCH(" ",Q1474))</f>
        <v xml:space="preserve">May </v>
      </c>
      <c r="T1474" s="12" t="str">
        <f t="shared" ref="T1474:T1537" si="143">RIGHT(Q1474,5)</f>
        <v xml:space="preserve"> 2005</v>
      </c>
      <c r="U1474" s="8" t="str" cm="1">
        <f t="array" ref="U1474">_xlfn.IFS(Q1474&lt;1970,"Old is Gold",Q1474&lt;=1980,"80's Movies",Q1474&lt;=2000,"90's Movies",Q1474&lt;=2020,"Mid Rang",Q1474&gt;2020,"Latest")</f>
        <v>Latest</v>
      </c>
      <c r="V1474" t="s">
        <v>533</v>
      </c>
    </row>
    <row r="1475" spans="1:22" x14ac:dyDescent="0.3">
      <c r="A1475" t="s">
        <v>4940</v>
      </c>
      <c r="B1475" t="s">
        <v>4941</v>
      </c>
      <c r="C1475" t="s">
        <v>4941</v>
      </c>
      <c r="D1475" s="6">
        <v>136</v>
      </c>
      <c r="E1475" s="6" t="str">
        <f t="shared" si="138"/>
        <v>Long</v>
      </c>
      <c r="F1475" s="4">
        <f t="shared" si="139"/>
        <v>2.2666666666666666</v>
      </c>
      <c r="G1475" s="8" t="s">
        <v>7406</v>
      </c>
      <c r="H1475" t="s">
        <v>10890</v>
      </c>
      <c r="I1475" t="s">
        <v>5170</v>
      </c>
      <c r="J1475">
        <v>6.8</v>
      </c>
      <c r="K1475" t="str">
        <f t="shared" si="140"/>
        <v>Average</v>
      </c>
      <c r="L1475" s="10">
        <v>324045</v>
      </c>
      <c r="M1475" s="10">
        <v>126000000</v>
      </c>
      <c r="N1475" s="10">
        <v>162949164</v>
      </c>
      <c r="O1475" s="6">
        <f t="shared" si="141"/>
        <v>36949164</v>
      </c>
      <c r="P1475" s="10" t="str" cm="1">
        <f t="array" ref="P1475">_xlfn.IFS(O1475&lt;=0,"Flop",O1475&lt;10000000,"Hit",O1475&lt;=100000000,"Superhit",O1475&gt;100000000,"Blockbuster")</f>
        <v>Superhit</v>
      </c>
      <c r="Q1475" t="s">
        <v>4942</v>
      </c>
      <c r="R1475">
        <v>11</v>
      </c>
      <c r="S1475" t="str">
        <f t="shared" si="142"/>
        <v xml:space="preserve">July </v>
      </c>
      <c r="T1475" s="12" t="str">
        <f t="shared" si="143"/>
        <v xml:space="preserve"> 2005</v>
      </c>
      <c r="U1475" s="8" t="str" cm="1">
        <f t="array" ref="U1475">_xlfn.IFS(Q1475&lt;1970,"Old is Gold",Q1475&lt;=1980,"80's Movies",Q1475&lt;=2000,"90's Movies",Q1475&lt;=2020,"Mid Rang",Q1475&gt;2020,"Latest")</f>
        <v>Latest</v>
      </c>
      <c r="V1475" t="s">
        <v>1884</v>
      </c>
    </row>
    <row r="1476" spans="1:22" x14ac:dyDescent="0.3">
      <c r="A1476" t="s">
        <v>4943</v>
      </c>
      <c r="B1476" t="s">
        <v>4944</v>
      </c>
      <c r="C1476" t="s">
        <v>4944</v>
      </c>
      <c r="D1476" s="6">
        <v>122</v>
      </c>
      <c r="E1476" s="6" t="str">
        <f t="shared" si="138"/>
        <v>Long</v>
      </c>
      <c r="F1476" s="4">
        <f t="shared" si="139"/>
        <v>2.0333333333333332</v>
      </c>
      <c r="G1476" s="8" t="s">
        <v>10891</v>
      </c>
      <c r="H1476" t="s">
        <v>190</v>
      </c>
      <c r="I1476" t="s">
        <v>10899</v>
      </c>
      <c r="J1476">
        <v>7.6</v>
      </c>
      <c r="K1476" t="str">
        <f t="shared" si="140"/>
        <v>Good</v>
      </c>
      <c r="L1476" s="10">
        <v>331411</v>
      </c>
      <c r="M1476" s="10">
        <v>50000000</v>
      </c>
      <c r="N1476" s="10">
        <v>72617068</v>
      </c>
      <c r="O1476" s="6">
        <f t="shared" si="141"/>
        <v>22617068</v>
      </c>
      <c r="P1476" s="10" t="str" cm="1">
        <f t="array" ref="P1476">_xlfn.IFS(O1476&lt;=0,"Flop",O1476&lt;10000000,"Hit",O1476&lt;=100000000,"Superhit",O1476&gt;100000000,"Blockbuster")</f>
        <v>Superhit</v>
      </c>
      <c r="Q1476" t="s">
        <v>4945</v>
      </c>
      <c r="R1476">
        <v>16</v>
      </c>
      <c r="S1476" t="str">
        <f t="shared" si="142"/>
        <v xml:space="preserve">September </v>
      </c>
      <c r="T1476" s="12" t="str">
        <f t="shared" si="143"/>
        <v xml:space="preserve"> 2005</v>
      </c>
      <c r="U1476" s="8" t="str" cm="1">
        <f t="array" ref="U1476">_xlfn.IFS(Q1476&lt;1970,"Old is Gold",Q1476&lt;=1980,"80's Movies",Q1476&lt;=2000,"90's Movies",Q1476&lt;=2020,"Mid Rang",Q1476&gt;2020,"Latest")</f>
        <v>Latest</v>
      </c>
      <c r="V1476" t="s">
        <v>2350</v>
      </c>
    </row>
    <row r="1477" spans="1:22" x14ac:dyDescent="0.3">
      <c r="A1477" t="s">
        <v>4946</v>
      </c>
      <c r="B1477" t="s">
        <v>4947</v>
      </c>
      <c r="C1477" t="s">
        <v>4947</v>
      </c>
      <c r="D1477" s="6">
        <v>101</v>
      </c>
      <c r="E1477" s="6" t="str">
        <f t="shared" si="138"/>
        <v>Medium</v>
      </c>
      <c r="F1477" s="4">
        <f t="shared" si="139"/>
        <v>1.6833333333333333</v>
      </c>
      <c r="G1477" s="8" t="s">
        <v>10887</v>
      </c>
      <c r="H1477" t="s">
        <v>172</v>
      </c>
      <c r="I1477" t="s">
        <v>10892</v>
      </c>
      <c r="J1477">
        <v>4.9000000000000004</v>
      </c>
      <c r="K1477" t="str">
        <f t="shared" si="140"/>
        <v>Poor</v>
      </c>
      <c r="L1477" s="10">
        <v>50033</v>
      </c>
      <c r="M1477" s="10">
        <v>50000000</v>
      </c>
      <c r="N1477" s="10">
        <v>144146816</v>
      </c>
      <c r="O1477" s="6">
        <f t="shared" si="141"/>
        <v>94146816</v>
      </c>
      <c r="P1477" s="10" t="str" cm="1">
        <f t="array" ref="P1477">_xlfn.IFS(O1477&lt;=0,"Flop",O1477&lt;10000000,"Hit",O1477&lt;=100000000,"Superhit",O1477&gt;100000000,"Blockbuster")</f>
        <v>Superhit</v>
      </c>
      <c r="Q1477" t="s">
        <v>4948</v>
      </c>
      <c r="R1477">
        <v>19</v>
      </c>
      <c r="S1477" t="str">
        <f t="shared" si="142"/>
        <v xml:space="preserve">June </v>
      </c>
      <c r="T1477" s="12" t="str">
        <f t="shared" si="143"/>
        <v xml:space="preserve"> 2005</v>
      </c>
      <c r="U1477" s="8" t="str" cm="1">
        <f t="array" ref="U1477">_xlfn.IFS(Q1477&lt;1970,"Old is Gold",Q1477&lt;=1980,"80's Movies",Q1477&lt;=2000,"90's Movies",Q1477&lt;=2020,"Mid Rang",Q1477&gt;2020,"Latest")</f>
        <v>Latest</v>
      </c>
      <c r="V1477" t="s">
        <v>4949</v>
      </c>
    </row>
    <row r="1478" spans="1:22" x14ac:dyDescent="0.3">
      <c r="A1478" t="s">
        <v>4950</v>
      </c>
      <c r="B1478" t="s">
        <v>4951</v>
      </c>
      <c r="C1478" t="s">
        <v>4951</v>
      </c>
      <c r="D1478" s="6">
        <v>86</v>
      </c>
      <c r="E1478" s="6" t="str">
        <f t="shared" si="138"/>
        <v>Short</v>
      </c>
      <c r="F1478" s="4">
        <f t="shared" si="139"/>
        <v>1.4333333333333333</v>
      </c>
      <c r="G1478" s="8" t="s">
        <v>10887</v>
      </c>
      <c r="H1478" t="s">
        <v>10888</v>
      </c>
      <c r="I1478" t="s">
        <v>172</v>
      </c>
      <c r="J1478">
        <v>6.1</v>
      </c>
      <c r="K1478" t="str">
        <f t="shared" si="140"/>
        <v>Average</v>
      </c>
      <c r="L1478" s="10">
        <v>103407</v>
      </c>
      <c r="M1478" s="10">
        <v>85000000</v>
      </c>
      <c r="N1478" s="10">
        <v>200811689</v>
      </c>
      <c r="O1478" s="6">
        <f t="shared" si="141"/>
        <v>115811689</v>
      </c>
      <c r="P1478" s="10" t="str" cm="1">
        <f t="array" ref="P1478">_xlfn.IFS(O1478&lt;=0,"Flop",O1478&lt;10000000,"Hit",O1478&lt;=100000000,"Superhit",O1478&gt;100000000,"Blockbuster")</f>
        <v>Blockbuster</v>
      </c>
      <c r="Q1478" t="s">
        <v>4952</v>
      </c>
      <c r="R1478">
        <v>27</v>
      </c>
      <c r="S1478" t="str">
        <f t="shared" si="142"/>
        <v xml:space="preserve">September </v>
      </c>
      <c r="T1478" s="12" t="str">
        <f t="shared" si="143"/>
        <v xml:space="preserve"> 2006</v>
      </c>
      <c r="U1478" s="8" t="str" cm="1">
        <f t="array" ref="U1478">_xlfn.IFS(Q1478&lt;1970,"Old is Gold",Q1478&lt;=1980,"80's Movies",Q1478&lt;=2000,"90's Movies",Q1478&lt;=2020,"Mid Rang",Q1478&gt;2020,"Latest")</f>
        <v>Latest</v>
      </c>
      <c r="V1478" t="s">
        <v>4953</v>
      </c>
    </row>
    <row r="1479" spans="1:22" x14ac:dyDescent="0.3">
      <c r="A1479" t="s">
        <v>4954</v>
      </c>
      <c r="B1479" t="s">
        <v>4955</v>
      </c>
      <c r="C1479" t="s">
        <v>4955</v>
      </c>
      <c r="D1479" s="6">
        <v>117</v>
      </c>
      <c r="E1479" s="6" t="str">
        <f t="shared" si="138"/>
        <v>Medium</v>
      </c>
      <c r="F1479" s="4">
        <f t="shared" si="139"/>
        <v>1.95</v>
      </c>
      <c r="G1479" s="8" t="s">
        <v>172</v>
      </c>
      <c r="H1479" t="s">
        <v>190</v>
      </c>
      <c r="I1479" t="s">
        <v>10886</v>
      </c>
      <c r="J1479">
        <v>6.9</v>
      </c>
      <c r="K1479" t="str">
        <f t="shared" si="140"/>
        <v>Average</v>
      </c>
      <c r="L1479" s="10">
        <v>99646</v>
      </c>
      <c r="M1479" s="10">
        <v>35000000</v>
      </c>
      <c r="N1479" s="10">
        <v>42269923</v>
      </c>
      <c r="O1479" s="6">
        <f t="shared" si="141"/>
        <v>7269923</v>
      </c>
      <c r="P1479" s="10" t="str" cm="1">
        <f t="array" ref="P1479">_xlfn.IFS(O1479&lt;=0,"Flop",O1479&lt;10000000,"Hit",O1479&lt;=100000000,"Superhit",O1479&gt;100000000,"Blockbuster")</f>
        <v>Hit</v>
      </c>
      <c r="Q1479" t="s">
        <v>4956</v>
      </c>
      <c r="R1479">
        <v>9</v>
      </c>
      <c r="S1479" t="str">
        <f t="shared" si="142"/>
        <v xml:space="preserve">September </v>
      </c>
      <c r="T1479" s="12" t="str">
        <f t="shared" si="143"/>
        <v xml:space="preserve"> 2006</v>
      </c>
      <c r="U1479" s="8" t="str" cm="1">
        <f t="array" ref="U1479">_xlfn.IFS(Q1479&lt;1970,"Old is Gold",Q1479&lt;=1980,"80's Movies",Q1479&lt;=2000,"90's Movies",Q1479&lt;=2020,"Mid Rang",Q1479&gt;2020,"Latest")</f>
        <v>Latest</v>
      </c>
      <c r="V1479" t="s">
        <v>312</v>
      </c>
    </row>
    <row r="1480" spans="1:22" x14ac:dyDescent="0.3">
      <c r="A1480" t="s">
        <v>4957</v>
      </c>
      <c r="B1480" t="s">
        <v>4958</v>
      </c>
      <c r="C1480" t="s">
        <v>4958</v>
      </c>
      <c r="D1480" s="6">
        <v>120</v>
      </c>
      <c r="E1480" s="6" t="str">
        <f t="shared" si="138"/>
        <v>Medium</v>
      </c>
      <c r="F1480" s="4">
        <f t="shared" si="139"/>
        <v>2</v>
      </c>
      <c r="G1480" s="8" t="s">
        <v>172</v>
      </c>
      <c r="H1480" t="s">
        <v>190</v>
      </c>
      <c r="I1480" t="s">
        <v>10886</v>
      </c>
      <c r="J1480">
        <v>7.2</v>
      </c>
      <c r="K1480" t="str">
        <f t="shared" si="140"/>
        <v>Good</v>
      </c>
      <c r="L1480" s="10">
        <v>74026</v>
      </c>
      <c r="M1480" s="10">
        <v>13000000</v>
      </c>
      <c r="N1480" s="10">
        <v>17471727</v>
      </c>
      <c r="O1480" s="6">
        <f t="shared" si="141"/>
        <v>4471727</v>
      </c>
      <c r="P1480" s="10" t="str" cm="1">
        <f t="array" ref="P1480">_xlfn.IFS(O1480&lt;=0,"Flop",O1480&lt;10000000,"Hit",O1480&lt;=100000000,"Superhit",O1480&gt;100000000,"Blockbuster")</f>
        <v>Hit</v>
      </c>
      <c r="Q1480" t="s">
        <v>4959</v>
      </c>
      <c r="R1480">
        <v>18</v>
      </c>
      <c r="S1480" t="str">
        <f t="shared" si="142"/>
        <v xml:space="preserve">May </v>
      </c>
      <c r="T1480" s="12" t="str">
        <f t="shared" si="143"/>
        <v xml:space="preserve"> 2006</v>
      </c>
      <c r="U1480" s="8" t="str" cm="1">
        <f t="array" ref="U1480">_xlfn.IFS(Q1480&lt;1970,"Old is Gold",Q1480&lt;=1980,"80's Movies",Q1480&lt;=2000,"90's Movies",Q1480&lt;=2020,"Mid Rang",Q1480&gt;2020,"Latest")</f>
        <v>Latest</v>
      </c>
      <c r="V1480" t="s">
        <v>4960</v>
      </c>
    </row>
    <row r="1481" spans="1:22" x14ac:dyDescent="0.3">
      <c r="A1481" t="s">
        <v>4961</v>
      </c>
      <c r="B1481" t="s">
        <v>4962</v>
      </c>
      <c r="C1481" t="s">
        <v>4962</v>
      </c>
      <c r="D1481" s="6">
        <v>132</v>
      </c>
      <c r="E1481" s="6" t="str">
        <f t="shared" si="138"/>
        <v>Long</v>
      </c>
      <c r="F1481" s="4">
        <f t="shared" si="139"/>
        <v>2.2000000000000002</v>
      </c>
      <c r="G1481" s="8" t="s">
        <v>7406</v>
      </c>
      <c r="H1481" t="s">
        <v>10887</v>
      </c>
      <c r="I1481" t="s">
        <v>10890</v>
      </c>
      <c r="J1481">
        <v>6.6</v>
      </c>
      <c r="K1481" t="str">
        <f t="shared" si="140"/>
        <v>Average</v>
      </c>
      <c r="L1481" s="10">
        <v>282442</v>
      </c>
      <c r="M1481" s="10">
        <v>250000000</v>
      </c>
      <c r="N1481" s="10">
        <v>284139100</v>
      </c>
      <c r="O1481" s="6">
        <f t="shared" si="141"/>
        <v>34139100</v>
      </c>
      <c r="P1481" s="10" t="str" cm="1">
        <f t="array" ref="P1481">_xlfn.IFS(O1481&lt;=0,"Flop",O1481&lt;10000000,"Hit",O1481&lt;=100000000,"Superhit",O1481&gt;100000000,"Blockbuster")</f>
        <v>Superhit</v>
      </c>
      <c r="Q1481" t="s">
        <v>4963</v>
      </c>
      <c r="R1481">
        <v>22</v>
      </c>
      <c r="S1481" t="str">
        <f t="shared" si="142"/>
        <v xml:space="preserve">February </v>
      </c>
      <c r="T1481" s="12" t="str">
        <f t="shared" si="143"/>
        <v xml:space="preserve"> 2012</v>
      </c>
      <c r="U1481" s="8" t="str" cm="1">
        <f t="array" ref="U1481">_xlfn.IFS(Q1481&lt;1970,"Old is Gold",Q1481&lt;=1980,"80's Movies",Q1481&lt;=2000,"90's Movies",Q1481&lt;=2020,"Mid Rang",Q1481&gt;2020,"Latest")</f>
        <v>Latest</v>
      </c>
      <c r="V1481" t="s">
        <v>4964</v>
      </c>
    </row>
    <row r="1482" spans="1:22" x14ac:dyDescent="0.3">
      <c r="A1482" t="s">
        <v>4965</v>
      </c>
      <c r="B1482" t="s">
        <v>4966</v>
      </c>
      <c r="C1482" t="s">
        <v>4966</v>
      </c>
      <c r="D1482" s="6">
        <v>124</v>
      </c>
      <c r="E1482" s="6" t="str">
        <f t="shared" si="138"/>
        <v>Long</v>
      </c>
      <c r="F1482" s="4">
        <f t="shared" si="139"/>
        <v>2.0666666666666669</v>
      </c>
      <c r="G1482" s="8" t="s">
        <v>10891</v>
      </c>
      <c r="H1482" t="s">
        <v>5170</v>
      </c>
      <c r="I1482" t="s">
        <v>10899</v>
      </c>
      <c r="J1482">
        <v>8</v>
      </c>
      <c r="K1482" t="str">
        <f t="shared" si="140"/>
        <v>Excellent</v>
      </c>
      <c r="L1482" s="10">
        <v>786518</v>
      </c>
      <c r="M1482" s="10">
        <v>40000000</v>
      </c>
      <c r="N1482" s="10">
        <v>158733820</v>
      </c>
      <c r="O1482" s="6">
        <f t="shared" si="141"/>
        <v>118733820</v>
      </c>
      <c r="P1482" s="10" t="str" cm="1">
        <f t="array" ref="P1482">_xlfn.IFS(O1482&lt;=0,"Flop",O1482&lt;10000000,"Hit",O1482&lt;=100000000,"Superhit",O1482&gt;100000000,"Blockbuster")</f>
        <v>Blockbuster</v>
      </c>
      <c r="Q1482" t="s">
        <v>4967</v>
      </c>
      <c r="R1482">
        <v>28</v>
      </c>
      <c r="S1482" t="str">
        <f t="shared" si="142"/>
        <v xml:space="preserve">March </v>
      </c>
      <c r="T1482" s="12" t="str">
        <f t="shared" si="143"/>
        <v xml:space="preserve"> 2005</v>
      </c>
      <c r="U1482" s="8" t="str" cm="1">
        <f t="array" ref="U1482">_xlfn.IFS(Q1482&lt;1970,"Old is Gold",Q1482&lt;=1980,"80's Movies",Q1482&lt;=2000,"90's Movies",Q1482&lt;=2020,"Mid Rang",Q1482&gt;2020,"Latest")</f>
        <v>Latest</v>
      </c>
      <c r="V1482" t="s">
        <v>4968</v>
      </c>
    </row>
    <row r="1483" spans="1:22" x14ac:dyDescent="0.3">
      <c r="A1483" t="s">
        <v>4969</v>
      </c>
      <c r="B1483" t="s">
        <v>4970</v>
      </c>
      <c r="C1483" t="s">
        <v>4970</v>
      </c>
      <c r="D1483" s="6">
        <v>106</v>
      </c>
      <c r="E1483" s="6" t="str">
        <f t="shared" si="138"/>
        <v>Medium</v>
      </c>
      <c r="F1483" s="4">
        <f t="shared" si="139"/>
        <v>1.7666666666666666</v>
      </c>
      <c r="G1483" s="8" t="s">
        <v>7406</v>
      </c>
      <c r="H1483" t="s">
        <v>10885</v>
      </c>
      <c r="I1483" t="s">
        <v>5170</v>
      </c>
      <c r="J1483">
        <v>6.7</v>
      </c>
      <c r="K1483" t="str">
        <f t="shared" si="140"/>
        <v>Average</v>
      </c>
      <c r="L1483" s="10">
        <v>206947</v>
      </c>
      <c r="M1483" s="10">
        <v>50000000</v>
      </c>
      <c r="N1483" s="10">
        <v>111476513</v>
      </c>
      <c r="O1483" s="6">
        <f t="shared" si="141"/>
        <v>61476513</v>
      </c>
      <c r="P1483" s="10" t="str" cm="1">
        <f t="array" ref="P1483">_xlfn.IFS(O1483&lt;=0,"Flop",O1483&lt;10000000,"Hit",O1483&lt;=100000000,"Superhit",O1483&gt;100000000,"Blockbuster")</f>
        <v>Superhit</v>
      </c>
      <c r="Q1483" t="s">
        <v>4971</v>
      </c>
      <c r="R1483">
        <v>12</v>
      </c>
      <c r="S1483" t="str">
        <f t="shared" si="142"/>
        <v xml:space="preserve">January </v>
      </c>
      <c r="T1483" s="12" t="str">
        <f t="shared" si="143"/>
        <v xml:space="preserve"> 2006</v>
      </c>
      <c r="U1483" s="8" t="str" cm="1">
        <f t="array" ref="U1483">_xlfn.IFS(Q1483&lt;1970,"Old is Gold",Q1483&lt;=1980,"80's Movies",Q1483&lt;=2000,"90's Movies",Q1483&lt;=2020,"Mid Rang",Q1483&gt;2020,"Latest")</f>
        <v>Latest</v>
      </c>
      <c r="V1483" t="s">
        <v>4138</v>
      </c>
    </row>
    <row r="1484" spans="1:22" x14ac:dyDescent="0.3">
      <c r="A1484" t="s">
        <v>4972</v>
      </c>
      <c r="B1484" t="s">
        <v>4973</v>
      </c>
      <c r="C1484" t="s">
        <v>4973</v>
      </c>
      <c r="D1484" s="6">
        <v>93</v>
      </c>
      <c r="E1484" s="6" t="str">
        <f t="shared" si="138"/>
        <v>Medium</v>
      </c>
      <c r="F1484" s="4">
        <f t="shared" si="139"/>
        <v>1.55</v>
      </c>
      <c r="G1484" s="8" t="s">
        <v>7406</v>
      </c>
      <c r="H1484" t="s">
        <v>10887</v>
      </c>
      <c r="I1484" t="s">
        <v>10890</v>
      </c>
      <c r="J1484">
        <v>5.4</v>
      </c>
      <c r="K1484" t="str">
        <f t="shared" si="140"/>
        <v>Poor</v>
      </c>
      <c r="L1484" s="10">
        <v>131626</v>
      </c>
      <c r="M1484" s="10">
        <v>62000000</v>
      </c>
      <c r="N1484" s="10">
        <v>53321673</v>
      </c>
      <c r="O1484" s="6">
        <f t="shared" si="141"/>
        <v>-8678327</v>
      </c>
      <c r="P1484" s="10" t="str" cm="1">
        <f t="array" ref="P1484">_xlfn.IFS(O1484&lt;=0,"Flop",O1484&lt;10000000,"Hit",O1484&lt;=100000000,"Superhit",O1484&gt;100000000,"Blockbuster")</f>
        <v>Flop</v>
      </c>
      <c r="Q1484" t="s">
        <v>4974</v>
      </c>
      <c r="R1484">
        <v>1</v>
      </c>
      <c r="S1484" t="str">
        <f t="shared" si="142"/>
        <v xml:space="preserve">December </v>
      </c>
      <c r="T1484" s="12" t="str">
        <f t="shared" si="143"/>
        <v xml:space="preserve"> 2005</v>
      </c>
      <c r="U1484" s="8" t="str" cm="1">
        <f t="array" ref="U1484">_xlfn.IFS(Q1484&lt;1970,"Old is Gold",Q1484&lt;=1980,"80's Movies",Q1484&lt;=2000,"90's Movies",Q1484&lt;=2020,"Mid Rang",Q1484&gt;2020,"Latest")</f>
        <v>Latest</v>
      </c>
      <c r="V1484" t="s">
        <v>4975</v>
      </c>
    </row>
    <row r="1485" spans="1:22" x14ac:dyDescent="0.3">
      <c r="A1485" t="s">
        <v>4976</v>
      </c>
      <c r="B1485" t="s">
        <v>4977</v>
      </c>
      <c r="C1485" t="s">
        <v>4977</v>
      </c>
      <c r="D1485" s="6">
        <v>135</v>
      </c>
      <c r="E1485" s="6" t="str">
        <f t="shared" si="138"/>
        <v>Long</v>
      </c>
      <c r="F1485" s="4">
        <f t="shared" si="139"/>
        <v>2.25</v>
      </c>
      <c r="G1485" s="8" t="s">
        <v>10889</v>
      </c>
      <c r="H1485" t="s">
        <v>190</v>
      </c>
      <c r="I1485" t="s">
        <v>10896</v>
      </c>
      <c r="J1485">
        <v>6.7</v>
      </c>
      <c r="K1485" t="str">
        <f t="shared" si="140"/>
        <v>Average</v>
      </c>
      <c r="L1485" s="10">
        <v>88806</v>
      </c>
      <c r="M1485" s="10">
        <v>30000000</v>
      </c>
      <c r="N1485" s="10">
        <v>49334775</v>
      </c>
      <c r="O1485" s="6">
        <f t="shared" si="141"/>
        <v>19334775</v>
      </c>
      <c r="P1485" s="10" t="str" cm="1">
        <f t="array" ref="P1485">_xlfn.IFS(O1485&lt;=0,"Flop",O1485&lt;10000000,"Hit",O1485&lt;=100000000,"Superhit",O1485&gt;100000000,"Blockbuster")</f>
        <v>Superhit</v>
      </c>
      <c r="Q1485" t="s">
        <v>4978</v>
      </c>
      <c r="R1485">
        <v>25</v>
      </c>
      <c r="S1485" t="str">
        <f t="shared" si="142"/>
        <v xml:space="preserve">December </v>
      </c>
      <c r="T1485" s="12" t="str">
        <f t="shared" si="143"/>
        <v xml:space="preserve"> 2005</v>
      </c>
      <c r="U1485" s="8" t="str" cm="1">
        <f t="array" ref="U1485">_xlfn.IFS(Q1485&lt;1970,"Old is Gold",Q1485&lt;=1980,"80's Movies",Q1485&lt;=2000,"90's Movies",Q1485&lt;=2020,"Mid Rang",Q1485&gt;2020,"Latest")</f>
        <v>Latest</v>
      </c>
      <c r="V1485" t="s">
        <v>94</v>
      </c>
    </row>
    <row r="1486" spans="1:22" x14ac:dyDescent="0.3">
      <c r="A1486" t="s">
        <v>4979</v>
      </c>
      <c r="B1486" t="s">
        <v>4980</v>
      </c>
      <c r="C1486" t="s">
        <v>4980</v>
      </c>
      <c r="D1486" s="6">
        <v>106</v>
      </c>
      <c r="E1486" s="6" t="str">
        <f t="shared" si="138"/>
        <v>Medium</v>
      </c>
      <c r="F1486" s="4">
        <f t="shared" si="139"/>
        <v>1.7666666666666666</v>
      </c>
      <c r="G1486" s="8" t="s">
        <v>7406</v>
      </c>
      <c r="H1486" t="s">
        <v>10891</v>
      </c>
      <c r="I1486" t="s">
        <v>190</v>
      </c>
      <c r="J1486">
        <v>6.4</v>
      </c>
      <c r="K1486" t="str">
        <f t="shared" si="140"/>
        <v>Average</v>
      </c>
      <c r="L1486" s="10">
        <v>56882</v>
      </c>
      <c r="M1486" s="10">
        <v>12500000</v>
      </c>
      <c r="N1486" s="10">
        <v>7000248</v>
      </c>
      <c r="O1486" s="6">
        <f t="shared" si="141"/>
        <v>-5499752</v>
      </c>
      <c r="P1486" s="10" t="str" cm="1">
        <f t="array" ref="P1486">_xlfn.IFS(O1486&lt;=0,"Flop",O1486&lt;10000000,"Hit",O1486&lt;=100000000,"Superhit",O1486&gt;100000000,"Blockbuster")</f>
        <v>Flop</v>
      </c>
      <c r="Q1486" t="s">
        <v>4981</v>
      </c>
      <c r="R1486">
        <v>15</v>
      </c>
      <c r="S1486" t="str">
        <f t="shared" si="142"/>
        <v xml:space="preserve">December </v>
      </c>
      <c r="T1486" s="12" t="str">
        <f t="shared" si="143"/>
        <v xml:space="preserve"> 2005</v>
      </c>
      <c r="U1486" s="8" t="str" cm="1">
        <f t="array" ref="U1486">_xlfn.IFS(Q1486&lt;1970,"Old is Gold",Q1486&lt;=1980,"80's Movies",Q1486&lt;=2000,"90's Movies",Q1486&lt;=2020,"Mid Rang",Q1486&gt;2020,"Latest")</f>
        <v>Latest</v>
      </c>
      <c r="V1486" t="s">
        <v>4982</v>
      </c>
    </row>
    <row r="1487" spans="1:22" x14ac:dyDescent="0.3">
      <c r="A1487" t="s">
        <v>4983</v>
      </c>
      <c r="B1487" t="s">
        <v>4984</v>
      </c>
      <c r="C1487" t="s">
        <v>4985</v>
      </c>
      <c r="D1487" s="6">
        <v>114</v>
      </c>
      <c r="E1487" s="6" t="str">
        <f t="shared" si="138"/>
        <v>Medium</v>
      </c>
      <c r="F1487" s="4">
        <f t="shared" si="139"/>
        <v>1.9</v>
      </c>
      <c r="G1487" s="8" t="s">
        <v>7406</v>
      </c>
      <c r="H1487" t="s">
        <v>10885</v>
      </c>
      <c r="I1487" t="s">
        <v>105</v>
      </c>
      <c r="J1487">
        <v>6.4</v>
      </c>
      <c r="K1487" t="str">
        <f t="shared" si="140"/>
        <v>Average</v>
      </c>
      <c r="L1487" s="10">
        <v>54975</v>
      </c>
      <c r="M1487" s="10">
        <v>4200000</v>
      </c>
      <c r="N1487" s="10">
        <v>50336279</v>
      </c>
      <c r="O1487" s="6">
        <f t="shared" si="141"/>
        <v>46136279</v>
      </c>
      <c r="P1487" s="10" t="str" cm="1">
        <f t="array" ref="P1487">_xlfn.IFS(O1487&lt;=0,"Flop",O1487&lt;10000000,"Hit",O1487&lt;=100000000,"Superhit",O1487&gt;100000000,"Blockbuster")</f>
        <v>Superhit</v>
      </c>
      <c r="Q1487" t="s">
        <v>4986</v>
      </c>
      <c r="R1487">
        <v>27</v>
      </c>
      <c r="S1487" t="str">
        <f t="shared" si="142"/>
        <v xml:space="preserve">June </v>
      </c>
      <c r="T1487" s="12" t="str">
        <f t="shared" si="143"/>
        <v xml:space="preserve"> 2004</v>
      </c>
      <c r="U1487" s="8" t="str" cm="1">
        <f t="array" ref="U1487">_xlfn.IFS(Q1487&lt;1970,"Old is Gold",Q1487&lt;=1980,"80's Movies",Q1487&lt;=2000,"90's Movies",Q1487&lt;=2020,"Mid Rang",Q1487&gt;2020,"Latest")</f>
        <v>Latest</v>
      </c>
      <c r="V1487" t="s">
        <v>4987</v>
      </c>
    </row>
    <row r="1488" spans="1:22" x14ac:dyDescent="0.3">
      <c r="A1488" t="s">
        <v>4988</v>
      </c>
      <c r="B1488" t="s">
        <v>4989</v>
      </c>
      <c r="C1488" t="s">
        <v>4989</v>
      </c>
      <c r="D1488" s="6">
        <v>119</v>
      </c>
      <c r="E1488" s="6" t="str">
        <f t="shared" si="138"/>
        <v>Medium</v>
      </c>
      <c r="F1488" s="4">
        <f t="shared" si="139"/>
        <v>1.9833333333333334</v>
      </c>
      <c r="G1488" s="8" t="s">
        <v>172</v>
      </c>
      <c r="H1488" t="s">
        <v>190</v>
      </c>
      <c r="I1488" t="s">
        <v>10886</v>
      </c>
      <c r="J1488">
        <v>6.5</v>
      </c>
      <c r="K1488" t="str">
        <f t="shared" si="140"/>
        <v>Average</v>
      </c>
      <c r="L1488" s="10">
        <v>63994</v>
      </c>
      <c r="M1488" s="10">
        <v>25000000</v>
      </c>
      <c r="N1488" s="10">
        <v>42013878</v>
      </c>
      <c r="O1488" s="6">
        <f t="shared" si="141"/>
        <v>17013878</v>
      </c>
      <c r="P1488" s="10" t="str" cm="1">
        <f t="array" ref="P1488">_xlfn.IFS(O1488&lt;=0,"Flop",O1488&lt;10000000,"Hit",O1488&lt;=100000000,"Superhit",O1488&gt;100000000,"Blockbuster")</f>
        <v>Superhit</v>
      </c>
      <c r="Q1488" t="s">
        <v>4633</v>
      </c>
      <c r="R1488">
        <v>31</v>
      </c>
      <c r="S1488" t="str">
        <f t="shared" si="142"/>
        <v xml:space="preserve">May </v>
      </c>
      <c r="T1488" s="12" t="str">
        <f t="shared" si="143"/>
        <v xml:space="preserve"> 2005</v>
      </c>
      <c r="U1488" s="8" t="str" cm="1">
        <f t="array" ref="U1488">_xlfn.IFS(Q1488&lt;1970,"Old is Gold",Q1488&lt;=1980,"80's Movies",Q1488&lt;=2000,"90's Movies",Q1488&lt;=2020,"Mid Rang",Q1488&gt;2020,"Latest")</f>
        <v>Latest</v>
      </c>
      <c r="V1488" t="s">
        <v>4990</v>
      </c>
    </row>
    <row r="1489" spans="1:22" x14ac:dyDescent="0.3">
      <c r="A1489" t="s">
        <v>4991</v>
      </c>
      <c r="B1489" t="s">
        <v>4992</v>
      </c>
      <c r="C1489" t="s">
        <v>4992</v>
      </c>
      <c r="D1489" s="6">
        <v>90</v>
      </c>
      <c r="E1489" s="6" t="str">
        <f t="shared" si="138"/>
        <v>Medium</v>
      </c>
      <c r="F1489" s="4">
        <f t="shared" si="139"/>
        <v>1.5</v>
      </c>
      <c r="G1489" s="8" t="s">
        <v>172</v>
      </c>
      <c r="H1489" t="s">
        <v>190</v>
      </c>
      <c r="I1489" t="s">
        <v>10886</v>
      </c>
      <c r="J1489">
        <v>6.4</v>
      </c>
      <c r="K1489" t="str">
        <f t="shared" si="140"/>
        <v>Average</v>
      </c>
      <c r="L1489" s="10">
        <v>75647</v>
      </c>
      <c r="M1489" s="10">
        <v>18000000</v>
      </c>
      <c r="N1489" s="10">
        <v>19651093</v>
      </c>
      <c r="O1489" s="6">
        <f t="shared" si="141"/>
        <v>1651093</v>
      </c>
      <c r="P1489" s="10" t="str" cm="1">
        <f t="array" ref="P1489">_xlfn.IFS(O1489&lt;=0,"Flop",O1489&lt;10000000,"Hit",O1489&lt;=100000000,"Superhit",O1489&gt;100000000,"Blockbuster")</f>
        <v>Hit</v>
      </c>
      <c r="Q1489" t="s">
        <v>4993</v>
      </c>
      <c r="R1489">
        <v>11</v>
      </c>
      <c r="S1489" t="str">
        <f t="shared" si="142"/>
        <v xml:space="preserve">September </v>
      </c>
      <c r="T1489" s="12" t="str">
        <f t="shared" si="143"/>
        <v xml:space="preserve"> 2009</v>
      </c>
      <c r="U1489" s="8" t="str" cm="1">
        <f t="array" ref="U1489">_xlfn.IFS(Q1489&lt;1970,"Old is Gold",Q1489&lt;=1980,"80's Movies",Q1489&lt;=2000,"90's Movies",Q1489&lt;=2020,"Mid Rang",Q1489&gt;2020,"Latest")</f>
        <v>Latest</v>
      </c>
      <c r="V1489" t="s">
        <v>4994</v>
      </c>
    </row>
    <row r="1490" spans="1:22" x14ac:dyDescent="0.3">
      <c r="A1490" t="s">
        <v>4995</v>
      </c>
      <c r="B1490" t="s">
        <v>4996</v>
      </c>
      <c r="C1490" t="s">
        <v>4996</v>
      </c>
      <c r="D1490" s="6">
        <v>106</v>
      </c>
      <c r="E1490" s="6" t="str">
        <f t="shared" si="138"/>
        <v>Medium</v>
      </c>
      <c r="F1490" s="4">
        <f t="shared" si="139"/>
        <v>1.7666666666666666</v>
      </c>
      <c r="G1490" s="8" t="s">
        <v>172</v>
      </c>
      <c r="H1490" t="s">
        <v>190</v>
      </c>
      <c r="I1490" t="s">
        <v>10899</v>
      </c>
      <c r="J1490">
        <v>7.4</v>
      </c>
      <c r="K1490" t="str">
        <f t="shared" si="140"/>
        <v>Good</v>
      </c>
      <c r="L1490" s="10">
        <v>59517</v>
      </c>
      <c r="M1490" s="10">
        <v>7000000</v>
      </c>
      <c r="N1490" s="10">
        <v>3601974</v>
      </c>
      <c r="O1490" s="6">
        <f t="shared" si="141"/>
        <v>-3398026</v>
      </c>
      <c r="P1490" s="10" t="str" cm="1">
        <f t="array" ref="P1490">_xlfn.IFS(O1490&lt;=0,"Flop",O1490&lt;10000000,"Hit",O1490&lt;=100000000,"Superhit",O1490&gt;100000000,"Blockbuster")</f>
        <v>Flop</v>
      </c>
      <c r="Q1490" t="s">
        <v>4997</v>
      </c>
      <c r="R1490">
        <v>3</v>
      </c>
      <c r="S1490" t="str">
        <f t="shared" si="142"/>
        <v xml:space="preserve">September </v>
      </c>
      <c r="T1490" s="12" t="str">
        <f t="shared" si="143"/>
        <v xml:space="preserve"> 2005</v>
      </c>
      <c r="U1490" s="8" t="str" cm="1">
        <f t="array" ref="U1490">_xlfn.IFS(Q1490&lt;1970,"Old is Gold",Q1490&lt;=1980,"80's Movies",Q1490&lt;=2000,"90's Movies",Q1490&lt;=2020,"Mid Rang",Q1490&gt;2020,"Latest")</f>
        <v>Latest</v>
      </c>
      <c r="V1490" t="s">
        <v>4998</v>
      </c>
    </row>
    <row r="1491" spans="1:22" x14ac:dyDescent="0.3">
      <c r="A1491" t="s">
        <v>4999</v>
      </c>
      <c r="B1491" t="s">
        <v>5000</v>
      </c>
      <c r="C1491" t="s">
        <v>5000</v>
      </c>
      <c r="D1491" s="6">
        <v>119</v>
      </c>
      <c r="E1491" s="6" t="str">
        <f t="shared" si="138"/>
        <v>Medium</v>
      </c>
      <c r="F1491" s="4">
        <f t="shared" si="139"/>
        <v>1.9833333333333334</v>
      </c>
      <c r="G1491" s="8" t="s">
        <v>190</v>
      </c>
      <c r="H1491" t="s">
        <v>105</v>
      </c>
      <c r="I1491" t="s">
        <v>5170</v>
      </c>
      <c r="J1491">
        <v>6.7</v>
      </c>
      <c r="K1491" t="str">
        <f t="shared" si="140"/>
        <v>Average</v>
      </c>
      <c r="L1491" s="10">
        <v>137799</v>
      </c>
      <c r="M1491" s="10">
        <v>19000000</v>
      </c>
      <c r="N1491" s="10">
        <v>145166804</v>
      </c>
      <c r="O1491" s="6">
        <f t="shared" si="141"/>
        <v>126166804</v>
      </c>
      <c r="P1491" s="10" t="str" cm="1">
        <f t="array" ref="P1491">_xlfn.IFS(O1491&lt;=0,"Flop",O1491&lt;10000000,"Hit",O1491&lt;=100000000,"Superhit",O1491&gt;100000000,"Blockbuster")</f>
        <v>Blockbuster</v>
      </c>
      <c r="Q1491" t="s">
        <v>5001</v>
      </c>
      <c r="R1491">
        <v>1</v>
      </c>
      <c r="S1491" t="str">
        <f t="shared" si="142"/>
        <v xml:space="preserve">September </v>
      </c>
      <c r="T1491" s="12" t="str">
        <f t="shared" si="143"/>
        <v xml:space="preserve"> 2005</v>
      </c>
      <c r="U1491" s="8" t="str" cm="1">
        <f t="array" ref="U1491">_xlfn.IFS(Q1491&lt;1970,"Old is Gold",Q1491&lt;=1980,"80's Movies",Q1491&lt;=2000,"90's Movies",Q1491&lt;=2020,"Mid Rang",Q1491&gt;2020,"Latest")</f>
        <v>Latest</v>
      </c>
      <c r="V1491" t="s">
        <v>5002</v>
      </c>
    </row>
    <row r="1492" spans="1:22" x14ac:dyDescent="0.3">
      <c r="A1492" t="s">
        <v>5003</v>
      </c>
      <c r="B1492" t="s">
        <v>5004</v>
      </c>
      <c r="C1492" t="s">
        <v>5004</v>
      </c>
      <c r="D1492" s="6">
        <v>137</v>
      </c>
      <c r="E1492" s="6" t="str">
        <f t="shared" si="138"/>
        <v>Long</v>
      </c>
      <c r="F1492" s="4">
        <f t="shared" si="139"/>
        <v>2.2833333333333332</v>
      </c>
      <c r="G1492" s="8" t="s">
        <v>190</v>
      </c>
      <c r="H1492" t="s">
        <v>10886</v>
      </c>
      <c r="I1492" t="s">
        <v>10899</v>
      </c>
      <c r="J1492">
        <v>7.5</v>
      </c>
      <c r="K1492" t="str">
        <f t="shared" si="140"/>
        <v>Good</v>
      </c>
      <c r="L1492" s="10">
        <v>115274</v>
      </c>
      <c r="M1492" s="10">
        <v>26000000</v>
      </c>
      <c r="N1492" s="10">
        <v>14821658</v>
      </c>
      <c r="O1492" s="6">
        <f t="shared" si="141"/>
        <v>-11178342</v>
      </c>
      <c r="P1492" s="10" t="str" cm="1">
        <f t="array" ref="P1492">_xlfn.IFS(O1492&lt;=0,"Flop",O1492&lt;10000000,"Hit",O1492&lt;=100000000,"Superhit",O1492&gt;100000000,"Blockbuster")</f>
        <v>Flop</v>
      </c>
      <c r="Q1492" t="s">
        <v>4821</v>
      </c>
      <c r="R1492">
        <v>1</v>
      </c>
      <c r="S1492" t="str">
        <f t="shared" si="142"/>
        <v xml:space="preserve">September </v>
      </c>
      <c r="T1492" s="12" t="str">
        <f t="shared" si="143"/>
        <v xml:space="preserve"> 2006</v>
      </c>
      <c r="U1492" s="8" t="str" cm="1">
        <f t="array" ref="U1492">_xlfn.IFS(Q1492&lt;1970,"Old is Gold",Q1492&lt;=1980,"80's Movies",Q1492&lt;=2000,"90's Movies",Q1492&lt;=2020,"Mid Rang",Q1492&gt;2020,"Latest")</f>
        <v>Latest</v>
      </c>
      <c r="V1492" t="s">
        <v>5005</v>
      </c>
    </row>
    <row r="1493" spans="1:22" x14ac:dyDescent="0.3">
      <c r="A1493" t="s">
        <v>5006</v>
      </c>
      <c r="B1493" t="s">
        <v>5007</v>
      </c>
      <c r="C1493" t="s">
        <v>5007</v>
      </c>
      <c r="D1493" s="6">
        <v>122</v>
      </c>
      <c r="E1493" s="6" t="str">
        <f t="shared" si="138"/>
        <v>Long</v>
      </c>
      <c r="F1493" s="4">
        <f t="shared" si="139"/>
        <v>2.0333333333333332</v>
      </c>
      <c r="G1493" s="8" t="s">
        <v>7406</v>
      </c>
      <c r="H1493" t="s">
        <v>10891</v>
      </c>
      <c r="I1493" t="s">
        <v>190</v>
      </c>
      <c r="J1493">
        <v>7.3</v>
      </c>
      <c r="K1493" t="str">
        <f t="shared" si="140"/>
        <v>Good</v>
      </c>
      <c r="L1493" s="10">
        <v>102644</v>
      </c>
      <c r="M1493" s="10">
        <v>15000000</v>
      </c>
      <c r="N1493" s="10">
        <v>9380029</v>
      </c>
      <c r="O1493" s="6">
        <f t="shared" si="141"/>
        <v>-5619971</v>
      </c>
      <c r="P1493" s="10" t="str" cm="1">
        <f t="array" ref="P1493">_xlfn.IFS(O1493&lt;=0,"Flop",O1493&lt;10000000,"Hit",O1493&lt;=100000000,"Superhit",O1493&gt;100000000,"Blockbuster")</f>
        <v>Flop</v>
      </c>
      <c r="Q1493" t="s">
        <v>5008</v>
      </c>
      <c r="R1493">
        <v>6</v>
      </c>
      <c r="S1493" t="str">
        <f t="shared" si="142"/>
        <v xml:space="preserve">January </v>
      </c>
      <c r="T1493" s="12" t="str">
        <f t="shared" si="143"/>
        <v xml:space="preserve"> 2006</v>
      </c>
      <c r="U1493" s="8" t="str" cm="1">
        <f t="array" ref="U1493">_xlfn.IFS(Q1493&lt;1970,"Old is Gold",Q1493&lt;=1980,"80's Movies",Q1493&lt;=2000,"90's Movies",Q1493&lt;=2020,"Mid Rang",Q1493&gt;2020,"Latest")</f>
        <v>Latest</v>
      </c>
      <c r="V1493" t="s">
        <v>5009</v>
      </c>
    </row>
    <row r="1494" spans="1:22" x14ac:dyDescent="0.3">
      <c r="A1494" t="s">
        <v>5010</v>
      </c>
      <c r="B1494" t="s">
        <v>5011</v>
      </c>
      <c r="C1494" t="s">
        <v>5012</v>
      </c>
      <c r="D1494" s="6">
        <v>137</v>
      </c>
      <c r="E1494" s="6" t="str">
        <f t="shared" si="138"/>
        <v>Long</v>
      </c>
      <c r="F1494" s="4">
        <f t="shared" si="139"/>
        <v>2.2833333333333332</v>
      </c>
      <c r="G1494" s="8" t="s">
        <v>190</v>
      </c>
      <c r="H1494" t="s">
        <v>10895</v>
      </c>
      <c r="I1494" t="s">
        <v>5170</v>
      </c>
      <c r="J1494">
        <v>8.4</v>
      </c>
      <c r="K1494" t="str">
        <f t="shared" si="140"/>
        <v>Excellent</v>
      </c>
      <c r="L1494" s="10">
        <v>403233</v>
      </c>
      <c r="M1494" s="10">
        <v>2000000</v>
      </c>
      <c r="N1494" s="10">
        <v>77356942</v>
      </c>
      <c r="O1494" s="6">
        <f t="shared" si="141"/>
        <v>75356942</v>
      </c>
      <c r="P1494" s="10" t="str" cm="1">
        <f t="array" ref="P1494">_xlfn.IFS(O1494&lt;=0,"Flop",O1494&lt;10000000,"Hit",O1494&lt;=100000000,"Superhit",O1494&gt;100000000,"Blockbuster")</f>
        <v>Superhit</v>
      </c>
      <c r="Q1494" t="s">
        <v>5013</v>
      </c>
      <c r="R1494">
        <v>15</v>
      </c>
      <c r="S1494" t="str">
        <f t="shared" si="142"/>
        <v xml:space="preserve">March </v>
      </c>
      <c r="T1494" s="12" t="str">
        <f t="shared" si="143"/>
        <v xml:space="preserve"> 2006</v>
      </c>
      <c r="U1494" s="8" t="str" cm="1">
        <f t="array" ref="U1494">_xlfn.IFS(Q1494&lt;1970,"Old is Gold",Q1494&lt;=1980,"80's Movies",Q1494&lt;=2000,"90's Movies",Q1494&lt;=2020,"Mid Rang",Q1494&gt;2020,"Latest")</f>
        <v>Latest</v>
      </c>
      <c r="V1494" t="s">
        <v>5014</v>
      </c>
    </row>
    <row r="1495" spans="1:22" x14ac:dyDescent="0.3">
      <c r="A1495" t="s">
        <v>5015</v>
      </c>
      <c r="B1495" t="s">
        <v>5016</v>
      </c>
      <c r="C1495" t="s">
        <v>5016</v>
      </c>
      <c r="D1495" s="6">
        <v>132</v>
      </c>
      <c r="E1495" s="6" t="str">
        <f t="shared" si="138"/>
        <v>Long</v>
      </c>
      <c r="F1495" s="4">
        <f t="shared" si="139"/>
        <v>2.2000000000000002</v>
      </c>
      <c r="G1495" s="8" t="s">
        <v>190</v>
      </c>
      <c r="H1495" t="s">
        <v>10897</v>
      </c>
      <c r="I1495" t="s">
        <v>10899</v>
      </c>
      <c r="J1495">
        <v>8.1</v>
      </c>
      <c r="K1495" t="str">
        <f t="shared" si="140"/>
        <v>Excellent</v>
      </c>
      <c r="L1495" s="10">
        <v>710317</v>
      </c>
      <c r="M1495" s="10">
        <v>30000000</v>
      </c>
      <c r="N1495" s="10">
        <v>216763646</v>
      </c>
      <c r="O1495" s="6">
        <f t="shared" si="141"/>
        <v>186763646</v>
      </c>
      <c r="P1495" s="10" t="str" cm="1">
        <f t="array" ref="P1495">_xlfn.IFS(O1495&lt;=0,"Flop",O1495&lt;10000000,"Hit",O1495&lt;=100000000,"Superhit",O1495&gt;100000000,"Blockbuster")</f>
        <v>Blockbuster</v>
      </c>
      <c r="Q1495" t="s">
        <v>5017</v>
      </c>
      <c r="R1495">
        <v>5</v>
      </c>
      <c r="S1495" t="str">
        <f t="shared" si="142"/>
        <v xml:space="preserve">December </v>
      </c>
      <c r="T1495" s="12" t="str">
        <f t="shared" si="143"/>
        <v xml:space="preserve"> 2004</v>
      </c>
      <c r="U1495" s="8" t="str" cm="1">
        <f t="array" ref="U1495">_xlfn.IFS(Q1495&lt;1970,"Old is Gold",Q1495&lt;=1980,"80's Movies",Q1495&lt;=2000,"90's Movies",Q1495&lt;=2020,"Mid Rang",Q1495&gt;2020,"Latest")</f>
        <v>Latest</v>
      </c>
      <c r="V1495" t="s">
        <v>87</v>
      </c>
    </row>
    <row r="1496" spans="1:22" x14ac:dyDescent="0.3">
      <c r="A1496" t="s">
        <v>5018</v>
      </c>
      <c r="B1496" t="s">
        <v>5019</v>
      </c>
      <c r="C1496" t="s">
        <v>5019</v>
      </c>
      <c r="D1496" s="6">
        <v>100</v>
      </c>
      <c r="E1496" s="6" t="str">
        <f t="shared" si="138"/>
        <v>Medium</v>
      </c>
      <c r="F1496" s="4">
        <f t="shared" si="139"/>
        <v>1.6666666666666667</v>
      </c>
      <c r="G1496" s="8" t="s">
        <v>10888</v>
      </c>
      <c r="H1496" t="s">
        <v>172</v>
      </c>
      <c r="I1496" t="s">
        <v>10891</v>
      </c>
      <c r="J1496">
        <v>7</v>
      </c>
      <c r="K1496" t="str">
        <f t="shared" si="140"/>
        <v>Good</v>
      </c>
      <c r="L1496" s="10">
        <v>115874</v>
      </c>
      <c r="M1496" s="10">
        <v>8700000</v>
      </c>
      <c r="N1496" s="10">
        <v>7659918</v>
      </c>
      <c r="O1496" s="6">
        <f t="shared" si="141"/>
        <v>-1040082</v>
      </c>
      <c r="P1496" s="10" t="str" cm="1">
        <f t="array" ref="P1496">_xlfn.IFS(O1496&lt;=0,"Flop",O1496&lt;10000000,"Hit",O1496&lt;=100000000,"Superhit",O1496&gt;100000000,"Blockbuster")</f>
        <v>Flop</v>
      </c>
      <c r="Q1496" t="s">
        <v>5020</v>
      </c>
      <c r="R1496">
        <v>25</v>
      </c>
      <c r="S1496" t="str">
        <f t="shared" si="142"/>
        <v xml:space="preserve">May </v>
      </c>
      <c r="T1496" s="12" t="str">
        <f t="shared" si="143"/>
        <v xml:space="preserve"> 2006</v>
      </c>
      <c r="U1496" s="8" t="str" cm="1">
        <f t="array" ref="U1496">_xlfn.IFS(Q1496&lt;1970,"Old is Gold",Q1496&lt;=1980,"80's Movies",Q1496&lt;=2000,"90's Movies",Q1496&lt;=2020,"Mid Rang",Q1496&gt;2020,"Latest")</f>
        <v>Latest</v>
      </c>
      <c r="V1496" t="s">
        <v>1597</v>
      </c>
    </row>
    <row r="1497" spans="1:22" x14ac:dyDescent="0.3">
      <c r="A1497" t="s">
        <v>5021</v>
      </c>
      <c r="B1497" t="s">
        <v>5022</v>
      </c>
      <c r="C1497" t="s">
        <v>5022</v>
      </c>
      <c r="D1497" s="6">
        <v>100</v>
      </c>
      <c r="E1497" s="6" t="str">
        <f t="shared" si="138"/>
        <v>Medium</v>
      </c>
      <c r="F1497" s="4">
        <f t="shared" si="139"/>
        <v>1.6666666666666667</v>
      </c>
      <c r="G1497" s="8" t="s">
        <v>7406</v>
      </c>
      <c r="H1497" t="s">
        <v>172</v>
      </c>
      <c r="I1497" t="s">
        <v>10892</v>
      </c>
      <c r="J1497">
        <v>6.3</v>
      </c>
      <c r="K1497" t="str">
        <f t="shared" si="140"/>
        <v>Average</v>
      </c>
      <c r="L1497" s="10">
        <v>92806</v>
      </c>
      <c r="M1497" s="10">
        <v>35000000</v>
      </c>
      <c r="N1497" s="10">
        <v>86369815</v>
      </c>
      <c r="O1497" s="6">
        <f t="shared" si="141"/>
        <v>51369815</v>
      </c>
      <c r="P1497" s="10" t="str" cm="1">
        <f t="array" ref="P1497">_xlfn.IFS(O1497&lt;=0,"Flop",O1497&lt;10000000,"Hit",O1497&lt;=100000000,"Superhit",O1497&gt;100000000,"Blockbuster")</f>
        <v>Superhit</v>
      </c>
      <c r="Q1497" t="s">
        <v>5023</v>
      </c>
      <c r="R1497">
        <v>24</v>
      </c>
      <c r="S1497" t="str">
        <f t="shared" si="142"/>
        <v xml:space="preserve">July </v>
      </c>
      <c r="T1497" s="12" t="str">
        <f t="shared" si="143"/>
        <v xml:space="preserve"> 2005</v>
      </c>
      <c r="U1497" s="8" t="str" cm="1">
        <f t="array" ref="U1497">_xlfn.IFS(Q1497&lt;1970,"Old is Gold",Q1497&lt;=1980,"80's Movies",Q1497&lt;=2000,"90's Movies",Q1497&lt;=2020,"Mid Rang",Q1497&gt;2020,"Latest")</f>
        <v>Latest</v>
      </c>
      <c r="V1497" t="s">
        <v>3274</v>
      </c>
    </row>
    <row r="1498" spans="1:22" x14ac:dyDescent="0.3">
      <c r="A1498" t="s">
        <v>5024</v>
      </c>
      <c r="B1498" t="s">
        <v>5025</v>
      </c>
      <c r="C1498" t="s">
        <v>5026</v>
      </c>
      <c r="D1498" s="6">
        <v>116</v>
      </c>
      <c r="E1498" s="6" t="str">
        <f t="shared" si="138"/>
        <v>Medium</v>
      </c>
      <c r="F1498" s="4">
        <f t="shared" si="139"/>
        <v>1.9333333333333333</v>
      </c>
      <c r="G1498" s="8" t="s">
        <v>172</v>
      </c>
      <c r="H1498" t="s">
        <v>10886</v>
      </c>
      <c r="I1498" t="s">
        <v>10899</v>
      </c>
      <c r="J1498">
        <v>7.1</v>
      </c>
      <c r="K1498" t="str">
        <f t="shared" si="140"/>
        <v>Good</v>
      </c>
      <c r="L1498" s="10">
        <v>457589</v>
      </c>
      <c r="M1498" s="10">
        <v>26000000</v>
      </c>
      <c r="N1498" s="10">
        <v>177378645</v>
      </c>
      <c r="O1498" s="6">
        <f t="shared" si="141"/>
        <v>151378645</v>
      </c>
      <c r="P1498" s="10" t="str" cm="1">
        <f t="array" ref="P1498">_xlfn.IFS(O1498&lt;=0,"Flop",O1498&lt;10000000,"Hit",O1498&lt;=100000000,"Superhit",O1498&gt;100000000,"Blockbuster")</f>
        <v>Blockbuster</v>
      </c>
      <c r="Q1498" t="s">
        <v>5027</v>
      </c>
      <c r="R1498">
        <v>11</v>
      </c>
      <c r="S1498" t="str">
        <f t="shared" si="142"/>
        <v xml:space="preserve">August </v>
      </c>
      <c r="T1498" s="12" t="str">
        <f t="shared" si="143"/>
        <v xml:space="preserve"> 2005</v>
      </c>
      <c r="U1498" s="8" t="str" cm="1">
        <f t="array" ref="U1498">_xlfn.IFS(Q1498&lt;1970,"Old is Gold",Q1498&lt;=1980,"80's Movies",Q1498&lt;=2000,"90's Movies",Q1498&lt;=2020,"Mid Rang",Q1498&gt;2020,"Latest")</f>
        <v>Latest</v>
      </c>
      <c r="V1498" t="s">
        <v>5028</v>
      </c>
    </row>
    <row r="1499" spans="1:22" x14ac:dyDescent="0.3">
      <c r="A1499" t="s">
        <v>5029</v>
      </c>
      <c r="B1499" t="s">
        <v>5030</v>
      </c>
      <c r="C1499" t="s">
        <v>5030</v>
      </c>
      <c r="D1499" s="6">
        <v>101</v>
      </c>
      <c r="E1499" s="6" t="str">
        <f t="shared" si="138"/>
        <v>Medium</v>
      </c>
      <c r="F1499" s="4">
        <f t="shared" si="139"/>
        <v>1.6833333333333333</v>
      </c>
      <c r="G1499" s="8" t="s">
        <v>7406</v>
      </c>
      <c r="H1499" t="s">
        <v>10887</v>
      </c>
      <c r="I1499" t="s">
        <v>172</v>
      </c>
      <c r="J1499">
        <v>6.2</v>
      </c>
      <c r="K1499" t="str">
        <f t="shared" si="140"/>
        <v>Average</v>
      </c>
      <c r="L1499" s="10">
        <v>112435</v>
      </c>
      <c r="M1499" s="10">
        <v>65000000</v>
      </c>
      <c r="N1499" s="10">
        <v>65079104</v>
      </c>
      <c r="O1499" s="6">
        <f t="shared" si="141"/>
        <v>79104</v>
      </c>
      <c r="P1499" s="10" t="str" cm="1">
        <f t="array" ref="P1499">_xlfn.IFS(O1499&lt;=0,"Flop",O1499&lt;10000000,"Hit",O1499&lt;=100000000,"Superhit",O1499&gt;100000000,"Blockbuster")</f>
        <v>Hit</v>
      </c>
      <c r="Q1499" t="s">
        <v>5031</v>
      </c>
      <c r="R1499">
        <v>10</v>
      </c>
      <c r="S1499" t="str">
        <f t="shared" si="142"/>
        <v xml:space="preserve">June </v>
      </c>
      <c r="T1499" s="12" t="str">
        <f t="shared" si="143"/>
        <v xml:space="preserve"> 2005</v>
      </c>
      <c r="U1499" s="8" t="str" cm="1">
        <f t="array" ref="U1499">_xlfn.IFS(Q1499&lt;1970,"Old is Gold",Q1499&lt;=1980,"80's Movies",Q1499&lt;=2000,"90's Movies",Q1499&lt;=2020,"Mid Rang",Q1499&gt;2020,"Latest")</f>
        <v>Latest</v>
      </c>
      <c r="V1499" t="s">
        <v>4131</v>
      </c>
    </row>
    <row r="1500" spans="1:22" x14ac:dyDescent="0.3">
      <c r="A1500" t="s">
        <v>5032</v>
      </c>
      <c r="B1500" t="s">
        <v>5033</v>
      </c>
      <c r="C1500" t="s">
        <v>5033</v>
      </c>
      <c r="D1500" s="6">
        <v>98</v>
      </c>
      <c r="E1500" s="6" t="str">
        <f t="shared" si="138"/>
        <v>Medium</v>
      </c>
      <c r="F1500" s="4">
        <f t="shared" si="139"/>
        <v>1.6333333333333333</v>
      </c>
      <c r="G1500" s="8" t="s">
        <v>105</v>
      </c>
      <c r="H1500" t="s">
        <v>10895</v>
      </c>
      <c r="I1500" t="s">
        <v>10899</v>
      </c>
      <c r="J1500">
        <v>5.4</v>
      </c>
      <c r="K1500" t="str">
        <f t="shared" si="140"/>
        <v>Poor</v>
      </c>
      <c r="L1500" s="10">
        <v>55612</v>
      </c>
      <c r="M1500" s="10">
        <v>12000000</v>
      </c>
      <c r="N1500" s="10">
        <v>58010320</v>
      </c>
      <c r="O1500" s="6">
        <f t="shared" si="141"/>
        <v>46010320</v>
      </c>
      <c r="P1500" s="10" t="str" cm="1">
        <f t="array" ref="P1500">_xlfn.IFS(O1500&lt;=0,"Flop",O1500&lt;10000000,"Hit",O1500&lt;=100000000,"Superhit",O1500&gt;100000000,"Blockbuster")</f>
        <v>Superhit</v>
      </c>
      <c r="Q1500" t="s">
        <v>5034</v>
      </c>
      <c r="R1500">
        <v>31</v>
      </c>
      <c r="S1500" t="str">
        <f t="shared" si="142"/>
        <v xml:space="preserve">January </v>
      </c>
      <c r="T1500" s="12" t="str">
        <f t="shared" si="143"/>
        <v xml:space="preserve"> 2008</v>
      </c>
      <c r="U1500" s="8" t="str" cm="1">
        <f t="array" ref="U1500">_xlfn.IFS(Q1500&lt;1970,"Old is Gold",Q1500&lt;=1980,"80's Movies",Q1500&lt;=2000,"90's Movies",Q1500&lt;=2020,"Mid Rang",Q1500&gt;2020,"Latest")</f>
        <v>Latest</v>
      </c>
      <c r="V1500" t="s">
        <v>5035</v>
      </c>
    </row>
    <row r="1501" spans="1:22" x14ac:dyDescent="0.3">
      <c r="A1501" t="s">
        <v>5036</v>
      </c>
      <c r="B1501" t="s">
        <v>5037</v>
      </c>
      <c r="C1501" t="s">
        <v>5037</v>
      </c>
      <c r="D1501" s="6">
        <v>139</v>
      </c>
      <c r="E1501" s="6" t="str">
        <f t="shared" si="138"/>
        <v>Long</v>
      </c>
      <c r="F1501" s="4">
        <f t="shared" si="139"/>
        <v>2.3166666666666669</v>
      </c>
      <c r="G1501" s="8" t="s">
        <v>7406</v>
      </c>
      <c r="H1501" t="s">
        <v>10887</v>
      </c>
      <c r="I1501" t="s">
        <v>190</v>
      </c>
      <c r="J1501">
        <v>6.9</v>
      </c>
      <c r="K1501" t="str">
        <f t="shared" si="140"/>
        <v>Average</v>
      </c>
      <c r="L1501" s="10">
        <v>96741</v>
      </c>
      <c r="M1501" s="10">
        <v>70000000</v>
      </c>
      <c r="N1501" s="10">
        <v>94973540</v>
      </c>
      <c r="O1501" s="6">
        <f t="shared" si="141"/>
        <v>24973540</v>
      </c>
      <c r="P1501" s="10" t="str" cm="1">
        <f t="array" ref="P1501">_xlfn.IFS(O1501&lt;=0,"Flop",O1501&lt;10000000,"Hit",O1501&lt;=100000000,"Superhit",O1501&gt;100000000,"Blockbuster")</f>
        <v>Superhit</v>
      </c>
      <c r="Q1501" t="s">
        <v>5038</v>
      </c>
      <c r="R1501">
        <v>28</v>
      </c>
      <c r="S1501" t="str">
        <f t="shared" si="142"/>
        <v xml:space="preserve">September </v>
      </c>
      <c r="T1501" s="12" t="str">
        <f t="shared" si="143"/>
        <v xml:space="preserve"> 2006</v>
      </c>
      <c r="U1501" s="8" t="str" cm="1">
        <f t="array" ref="U1501">_xlfn.IFS(Q1501&lt;1970,"Old is Gold",Q1501&lt;=1980,"80's Movies",Q1501&lt;=2000,"90's Movies",Q1501&lt;=2020,"Mid Rang",Q1501&gt;2020,"Latest")</f>
        <v>Latest</v>
      </c>
      <c r="V1501" t="s">
        <v>1551</v>
      </c>
    </row>
    <row r="1502" spans="1:22" x14ac:dyDescent="0.3">
      <c r="A1502" t="s">
        <v>5039</v>
      </c>
      <c r="B1502" t="s">
        <v>5040</v>
      </c>
      <c r="C1502" t="s">
        <v>5040</v>
      </c>
      <c r="D1502" s="6">
        <v>116</v>
      </c>
      <c r="E1502" s="6" t="str">
        <f t="shared" si="138"/>
        <v>Medium</v>
      </c>
      <c r="F1502" s="4">
        <f t="shared" si="139"/>
        <v>1.9333333333333333</v>
      </c>
      <c r="G1502" s="8" t="s">
        <v>7406</v>
      </c>
      <c r="H1502" t="s">
        <v>10887</v>
      </c>
      <c r="I1502" t="s">
        <v>10890</v>
      </c>
      <c r="J1502">
        <v>6.5</v>
      </c>
      <c r="K1502" t="str">
        <f t="shared" si="140"/>
        <v>Average</v>
      </c>
      <c r="L1502" s="10">
        <v>467437</v>
      </c>
      <c r="M1502" s="10">
        <v>132000000</v>
      </c>
      <c r="N1502" s="10">
        <v>603873119</v>
      </c>
      <c r="O1502" s="6">
        <f t="shared" si="141"/>
        <v>471873119</v>
      </c>
      <c r="P1502" s="10" t="str" cm="1">
        <f t="array" ref="P1502">_xlfn.IFS(O1502&lt;=0,"Flop",O1502&lt;10000000,"Hit",O1502&lt;=100000000,"Superhit",O1502&gt;100000000,"Blockbuster")</f>
        <v>Blockbuster</v>
      </c>
      <c r="Q1502" t="s">
        <v>5041</v>
      </c>
      <c r="R1502">
        <v>13</v>
      </c>
      <c r="S1502" t="str">
        <f t="shared" si="142"/>
        <v xml:space="preserve">June </v>
      </c>
      <c r="T1502" s="12" t="str">
        <f t="shared" si="143"/>
        <v xml:space="preserve"> 2005</v>
      </c>
      <c r="U1502" s="8" t="str" cm="1">
        <f t="array" ref="U1502">_xlfn.IFS(Q1502&lt;1970,"Old is Gold",Q1502&lt;=1980,"80's Movies",Q1502&lt;=2000,"90's Movies",Q1502&lt;=2020,"Mid Rang",Q1502&gt;2020,"Latest")</f>
        <v>Latest</v>
      </c>
      <c r="V1502" t="s">
        <v>183</v>
      </c>
    </row>
    <row r="1503" spans="1:22" x14ac:dyDescent="0.3">
      <c r="A1503" t="s">
        <v>5042</v>
      </c>
      <c r="B1503" t="s">
        <v>5043</v>
      </c>
      <c r="C1503" t="s">
        <v>5043</v>
      </c>
      <c r="D1503" s="6">
        <v>151</v>
      </c>
      <c r="E1503" s="6" t="str">
        <f t="shared" si="138"/>
        <v>Long</v>
      </c>
      <c r="F1503" s="4">
        <f t="shared" si="139"/>
        <v>2.5166666666666666</v>
      </c>
      <c r="G1503" s="8" t="s">
        <v>10891</v>
      </c>
      <c r="H1503" t="s">
        <v>190</v>
      </c>
      <c r="I1503" t="s">
        <v>5170</v>
      </c>
      <c r="J1503">
        <v>8.5</v>
      </c>
      <c r="K1503" t="str">
        <f t="shared" si="140"/>
        <v>Excellent</v>
      </c>
      <c r="L1503" s="10">
        <v>1389086</v>
      </c>
      <c r="M1503" s="10">
        <v>90000000</v>
      </c>
      <c r="N1503" s="10">
        <v>291480452</v>
      </c>
      <c r="O1503" s="6">
        <f t="shared" si="141"/>
        <v>201480452</v>
      </c>
      <c r="P1503" s="10" t="str" cm="1">
        <f t="array" ref="P1503">_xlfn.IFS(O1503&lt;=0,"Flop",O1503&lt;10000000,"Hit",O1503&lt;=100000000,"Superhit",O1503&gt;100000000,"Blockbuster")</f>
        <v>Blockbuster</v>
      </c>
      <c r="Q1503" t="s">
        <v>5044</v>
      </c>
      <c r="R1503">
        <v>26</v>
      </c>
      <c r="S1503" t="str">
        <f t="shared" si="142"/>
        <v xml:space="preserve">September </v>
      </c>
      <c r="T1503" s="12" t="str">
        <f t="shared" si="143"/>
        <v xml:space="preserve"> 2006</v>
      </c>
      <c r="U1503" s="8" t="str" cm="1">
        <f t="array" ref="U1503">_xlfn.IFS(Q1503&lt;1970,"Old is Gold",Q1503&lt;=1980,"80's Movies",Q1503&lt;=2000,"90's Movies",Q1503&lt;=2020,"Mid Rang",Q1503&gt;2020,"Latest")</f>
        <v>Latest</v>
      </c>
      <c r="V1503" t="s">
        <v>113</v>
      </c>
    </row>
    <row r="1504" spans="1:22" x14ac:dyDescent="0.3">
      <c r="A1504" t="s">
        <v>5045</v>
      </c>
      <c r="B1504" t="s">
        <v>5046</v>
      </c>
      <c r="C1504" t="s">
        <v>5046</v>
      </c>
      <c r="D1504" s="6">
        <v>116</v>
      </c>
      <c r="E1504" s="6" t="str">
        <f t="shared" si="138"/>
        <v>Medium</v>
      </c>
      <c r="F1504" s="4">
        <f t="shared" si="139"/>
        <v>1.9333333333333333</v>
      </c>
      <c r="G1504" s="8" t="s">
        <v>190</v>
      </c>
      <c r="H1504" t="s">
        <v>105</v>
      </c>
      <c r="I1504" t="s">
        <v>10893</v>
      </c>
      <c r="J1504">
        <v>7.3</v>
      </c>
      <c r="K1504" t="str">
        <f t="shared" si="140"/>
        <v>Good</v>
      </c>
      <c r="L1504" s="10">
        <v>381783</v>
      </c>
      <c r="M1504" s="10">
        <v>50000000</v>
      </c>
      <c r="N1504" s="10">
        <v>153383627</v>
      </c>
      <c r="O1504" s="6">
        <f t="shared" si="141"/>
        <v>103383627</v>
      </c>
      <c r="P1504" s="10" t="str" cm="1">
        <f t="array" ref="P1504">_xlfn.IFS(O1504&lt;=0,"Flop",O1504&lt;10000000,"Hit",O1504&lt;=100000000,"Superhit",O1504&gt;100000000,"Blockbuster")</f>
        <v>Blockbuster</v>
      </c>
      <c r="Q1504" t="s">
        <v>5047</v>
      </c>
      <c r="R1504">
        <v>3</v>
      </c>
      <c r="S1504" t="str">
        <f t="shared" si="142"/>
        <v xml:space="preserve">December </v>
      </c>
      <c r="T1504" s="12" t="str">
        <f t="shared" si="143"/>
        <v xml:space="preserve"> 2007</v>
      </c>
      <c r="U1504" s="8" t="str" cm="1">
        <f t="array" ref="U1504">_xlfn.IFS(Q1504&lt;1970,"Old is Gold",Q1504&lt;=1980,"80's Movies",Q1504&lt;=2000,"90's Movies",Q1504&lt;=2020,"Mid Rang",Q1504&gt;2020,"Latest")</f>
        <v>Latest</v>
      </c>
      <c r="V1504" t="s">
        <v>766</v>
      </c>
    </row>
    <row r="1505" spans="1:22" x14ac:dyDescent="0.3">
      <c r="A1505" t="s">
        <v>5048</v>
      </c>
      <c r="B1505" t="s">
        <v>5049</v>
      </c>
      <c r="C1505" t="s">
        <v>5049</v>
      </c>
      <c r="D1505" s="6">
        <v>164</v>
      </c>
      <c r="E1505" s="6" t="str">
        <f t="shared" si="138"/>
        <v>Long</v>
      </c>
      <c r="F1505" s="4">
        <f t="shared" si="139"/>
        <v>2.7333333333333334</v>
      </c>
      <c r="G1505" s="8" t="s">
        <v>7406</v>
      </c>
      <c r="H1505" t="s">
        <v>190</v>
      </c>
      <c r="I1505" t="s">
        <v>10896</v>
      </c>
      <c r="J1505">
        <v>7.5</v>
      </c>
      <c r="K1505" t="str">
        <f t="shared" si="140"/>
        <v>Good</v>
      </c>
      <c r="L1505" s="10">
        <v>235153</v>
      </c>
      <c r="M1505" s="10">
        <v>70000000</v>
      </c>
      <c r="N1505" s="10">
        <v>130982129</v>
      </c>
      <c r="O1505" s="6">
        <f t="shared" si="141"/>
        <v>60982129</v>
      </c>
      <c r="P1505" s="10" t="str" cm="1">
        <f t="array" ref="P1505">_xlfn.IFS(O1505&lt;=0,"Flop",O1505&lt;10000000,"Hit",O1505&lt;=100000000,"Superhit",O1505&gt;100000000,"Blockbuster")</f>
        <v>Superhit</v>
      </c>
      <c r="Q1505" t="s">
        <v>5050</v>
      </c>
      <c r="R1505">
        <v>23</v>
      </c>
      <c r="S1505" t="str">
        <f t="shared" si="142"/>
        <v xml:space="preserve">December </v>
      </c>
      <c r="T1505" s="12" t="str">
        <f t="shared" si="143"/>
        <v xml:space="preserve"> 2005</v>
      </c>
      <c r="U1505" s="8" t="str" cm="1">
        <f t="array" ref="U1505">_xlfn.IFS(Q1505&lt;1970,"Old is Gold",Q1505&lt;=1980,"80's Movies",Q1505&lt;=2000,"90's Movies",Q1505&lt;=2020,"Mid Rang",Q1505&gt;2020,"Latest")</f>
        <v>Latest</v>
      </c>
      <c r="V1505" t="s">
        <v>183</v>
      </c>
    </row>
    <row r="1506" spans="1:22" x14ac:dyDescent="0.3">
      <c r="A1506" t="s">
        <v>5051</v>
      </c>
      <c r="B1506" t="s">
        <v>5052</v>
      </c>
      <c r="C1506" t="s">
        <v>5052</v>
      </c>
      <c r="D1506" s="6">
        <v>105</v>
      </c>
      <c r="E1506" s="6" t="str">
        <f t="shared" si="138"/>
        <v>Medium</v>
      </c>
      <c r="F1506" s="4">
        <f t="shared" si="139"/>
        <v>1.75</v>
      </c>
      <c r="G1506" s="8" t="s">
        <v>7406</v>
      </c>
      <c r="H1506" t="s">
        <v>10891</v>
      </c>
      <c r="I1506" t="s">
        <v>5170</v>
      </c>
      <c r="J1506">
        <v>5.8</v>
      </c>
      <c r="K1506" t="str">
        <f t="shared" si="140"/>
        <v>Poor</v>
      </c>
      <c r="L1506" s="10">
        <v>59175</v>
      </c>
      <c r="M1506" s="10">
        <v>50000000</v>
      </c>
      <c r="N1506" s="10">
        <v>82751189</v>
      </c>
      <c r="O1506" s="6">
        <f t="shared" si="141"/>
        <v>32751189</v>
      </c>
      <c r="P1506" s="10" t="str" cm="1">
        <f t="array" ref="P1506">_xlfn.IFS(O1506&lt;=0,"Flop",O1506&lt;10000000,"Hit",O1506&lt;=100000000,"Superhit",O1506&gt;100000000,"Blockbuster")</f>
        <v>Superhit</v>
      </c>
      <c r="Q1506" t="s">
        <v>5053</v>
      </c>
      <c r="R1506">
        <v>2</v>
      </c>
      <c r="S1506" t="str">
        <f t="shared" si="142"/>
        <v xml:space="preserve">February </v>
      </c>
      <c r="T1506" s="12" t="str">
        <f t="shared" si="143"/>
        <v xml:space="preserve"> 2006</v>
      </c>
      <c r="U1506" s="8" t="str" cm="1">
        <f t="array" ref="U1506">_xlfn.IFS(Q1506&lt;1970,"Old is Gold",Q1506&lt;=1980,"80's Movies",Q1506&lt;=2000,"90's Movies",Q1506&lt;=2020,"Mid Rang",Q1506&gt;2020,"Latest")</f>
        <v>Latest</v>
      </c>
      <c r="V1506" t="s">
        <v>4459</v>
      </c>
    </row>
    <row r="1507" spans="1:22" x14ac:dyDescent="0.3">
      <c r="A1507" t="s">
        <v>5054</v>
      </c>
      <c r="B1507" t="s">
        <v>5055</v>
      </c>
      <c r="C1507" t="s">
        <v>5055</v>
      </c>
      <c r="D1507" s="6">
        <v>98</v>
      </c>
      <c r="E1507" s="6" t="str">
        <f t="shared" si="138"/>
        <v>Medium</v>
      </c>
      <c r="F1507" s="4">
        <f t="shared" si="139"/>
        <v>1.6333333333333333</v>
      </c>
      <c r="G1507" s="8" t="s">
        <v>190</v>
      </c>
      <c r="H1507" t="s">
        <v>10895</v>
      </c>
      <c r="I1507" t="s">
        <v>5170</v>
      </c>
      <c r="J1507">
        <v>6.3</v>
      </c>
      <c r="K1507" t="str">
        <f t="shared" si="140"/>
        <v>Average</v>
      </c>
      <c r="L1507" s="10">
        <v>169303</v>
      </c>
      <c r="M1507" s="10">
        <v>55000000</v>
      </c>
      <c r="N1507" s="10">
        <v>223387299</v>
      </c>
      <c r="O1507" s="6">
        <f t="shared" si="141"/>
        <v>168387299</v>
      </c>
      <c r="P1507" s="10" t="str" cm="1">
        <f t="array" ref="P1507">_xlfn.IFS(O1507&lt;=0,"Flop",O1507&lt;10000000,"Hit",O1507&lt;=100000000,"Superhit",O1507&gt;100000000,"Blockbuster")</f>
        <v>Blockbuster</v>
      </c>
      <c r="Q1507" t="s">
        <v>5056</v>
      </c>
      <c r="R1507">
        <v>22</v>
      </c>
      <c r="S1507" t="str">
        <f t="shared" si="142"/>
        <v xml:space="preserve">September </v>
      </c>
      <c r="T1507" s="12" t="str">
        <f t="shared" si="143"/>
        <v xml:space="preserve"> 2005</v>
      </c>
      <c r="U1507" s="8" t="str" cm="1">
        <f t="array" ref="U1507">_xlfn.IFS(Q1507&lt;1970,"Old is Gold",Q1507&lt;=1980,"80's Movies",Q1507&lt;=2000,"90's Movies",Q1507&lt;=2020,"Mid Rang",Q1507&gt;2020,"Latest")</f>
        <v>Latest</v>
      </c>
      <c r="V1507" t="s">
        <v>5057</v>
      </c>
    </row>
    <row r="1508" spans="1:22" x14ac:dyDescent="0.3">
      <c r="A1508" t="s">
        <v>5058</v>
      </c>
      <c r="B1508" t="s">
        <v>5059</v>
      </c>
      <c r="C1508" t="s">
        <v>5059</v>
      </c>
      <c r="D1508" s="6">
        <v>116</v>
      </c>
      <c r="E1508" s="6" t="str">
        <f t="shared" si="138"/>
        <v>Medium</v>
      </c>
      <c r="F1508" s="4">
        <f t="shared" si="139"/>
        <v>1.9333333333333333</v>
      </c>
      <c r="G1508" s="8" t="s">
        <v>172</v>
      </c>
      <c r="H1508" t="s">
        <v>10886</v>
      </c>
      <c r="I1508" t="s">
        <v>10899</v>
      </c>
      <c r="J1508">
        <v>5.8</v>
      </c>
      <c r="K1508" t="str">
        <f t="shared" si="140"/>
        <v>Poor</v>
      </c>
      <c r="L1508" s="10">
        <v>95470</v>
      </c>
      <c r="M1508" s="10">
        <v>60000000</v>
      </c>
      <c r="N1508" s="10">
        <v>128453183</v>
      </c>
      <c r="O1508" s="6">
        <f t="shared" si="141"/>
        <v>68453183</v>
      </c>
      <c r="P1508" s="10" t="str" cm="1">
        <f t="array" ref="P1508">_xlfn.IFS(O1508&lt;=0,"Flop",O1508&lt;10000000,"Hit",O1508&lt;=100000000,"Superhit",O1508&gt;100000000,"Blockbuster")</f>
        <v>Superhit</v>
      </c>
      <c r="Q1508" t="s">
        <v>5060</v>
      </c>
      <c r="R1508">
        <v>27</v>
      </c>
      <c r="S1508" t="str">
        <f t="shared" si="142"/>
        <v xml:space="preserve">September </v>
      </c>
      <c r="T1508" s="12" t="str">
        <f t="shared" si="143"/>
        <v xml:space="preserve"> 2007</v>
      </c>
      <c r="U1508" s="8" t="str" cm="1">
        <f t="array" ref="U1508">_xlfn.IFS(Q1508&lt;1970,"Old is Gold",Q1508&lt;=1980,"80's Movies",Q1508&lt;=2000,"90's Movies",Q1508&lt;=2020,"Mid Rang",Q1508&gt;2020,"Latest")</f>
        <v>Latest</v>
      </c>
      <c r="V1508" t="s">
        <v>1749</v>
      </c>
    </row>
    <row r="1509" spans="1:22" x14ac:dyDescent="0.3">
      <c r="A1509" t="s">
        <v>5061</v>
      </c>
      <c r="B1509" t="s">
        <v>5062</v>
      </c>
      <c r="C1509" t="s">
        <v>5062</v>
      </c>
      <c r="D1509" s="6">
        <v>98</v>
      </c>
      <c r="E1509" s="6" t="str">
        <f t="shared" si="138"/>
        <v>Medium</v>
      </c>
      <c r="F1509" s="4">
        <f t="shared" si="139"/>
        <v>1.6333333333333333</v>
      </c>
      <c r="G1509" s="8" t="s">
        <v>7406</v>
      </c>
      <c r="H1509" t="s">
        <v>10887</v>
      </c>
      <c r="I1509" t="s">
        <v>5170</v>
      </c>
      <c r="J1509">
        <v>5.7</v>
      </c>
      <c r="K1509" t="str">
        <f t="shared" si="140"/>
        <v>Poor</v>
      </c>
      <c r="L1509" s="10">
        <v>108856</v>
      </c>
      <c r="M1509" s="10">
        <v>160000000</v>
      </c>
      <c r="N1509" s="10">
        <v>181674817</v>
      </c>
      <c r="O1509" s="6">
        <f t="shared" si="141"/>
        <v>21674817</v>
      </c>
      <c r="P1509" s="10" t="str" cm="1">
        <f t="array" ref="P1509">_xlfn.IFS(O1509&lt;=0,"Flop",O1509&lt;10000000,"Hit",O1509&lt;=100000000,"Superhit",O1509&gt;100000000,"Blockbuster")</f>
        <v>Superhit</v>
      </c>
      <c r="Q1509" t="s">
        <v>5063</v>
      </c>
      <c r="R1509">
        <v>10</v>
      </c>
      <c r="S1509" t="str">
        <f t="shared" si="142"/>
        <v xml:space="preserve">May </v>
      </c>
      <c r="T1509" s="12" t="str">
        <f t="shared" si="143"/>
        <v xml:space="preserve"> 2006</v>
      </c>
      <c r="U1509" s="8" t="str" cm="1">
        <f t="array" ref="U1509">_xlfn.IFS(Q1509&lt;1970,"Old is Gold",Q1509&lt;=1980,"80's Movies",Q1509&lt;=2000,"90's Movies",Q1509&lt;=2020,"Mid Rang",Q1509&gt;2020,"Latest")</f>
        <v>Latest</v>
      </c>
      <c r="V1509" t="s">
        <v>698</v>
      </c>
    </row>
    <row r="1510" spans="1:22" x14ac:dyDescent="0.3">
      <c r="A1510" t="s">
        <v>5064</v>
      </c>
      <c r="B1510" t="s">
        <v>5065</v>
      </c>
      <c r="C1510" t="s">
        <v>5065</v>
      </c>
      <c r="D1510" s="6">
        <v>162</v>
      </c>
      <c r="E1510" s="6" t="str">
        <f t="shared" si="138"/>
        <v>Long</v>
      </c>
      <c r="F1510" s="4">
        <f t="shared" si="139"/>
        <v>2.7</v>
      </c>
      <c r="G1510" s="8" t="s">
        <v>7406</v>
      </c>
      <c r="H1510" t="s">
        <v>190</v>
      </c>
      <c r="I1510" t="s">
        <v>10895</v>
      </c>
      <c r="J1510">
        <v>7.6</v>
      </c>
      <c r="K1510" t="str">
        <f t="shared" si="140"/>
        <v>Good</v>
      </c>
      <c r="L1510" s="10">
        <v>572114</v>
      </c>
      <c r="M1510" s="10">
        <v>130000000</v>
      </c>
      <c r="N1510" s="10">
        <v>185382813</v>
      </c>
      <c r="O1510" s="6">
        <f t="shared" si="141"/>
        <v>55382813</v>
      </c>
      <c r="P1510" s="10" t="str" cm="1">
        <f t="array" ref="P1510">_xlfn.IFS(O1510&lt;=0,"Flop",O1510&lt;10000000,"Hit",O1510&lt;=100000000,"Superhit",O1510&gt;100000000,"Blockbuster")</f>
        <v>Superhit</v>
      </c>
      <c r="Q1510" t="s">
        <v>5066</v>
      </c>
      <c r="R1510">
        <v>23</v>
      </c>
      <c r="S1510" t="str">
        <f t="shared" si="142"/>
        <v xml:space="preserve">February </v>
      </c>
      <c r="T1510" s="12" t="str">
        <f t="shared" si="143"/>
        <v xml:space="preserve"> 2009</v>
      </c>
      <c r="U1510" s="8" t="str" cm="1">
        <f t="array" ref="U1510">_xlfn.IFS(Q1510&lt;1970,"Old is Gold",Q1510&lt;=1980,"80's Movies",Q1510&lt;=2000,"90's Movies",Q1510&lt;=2020,"Mid Rang",Q1510&gt;2020,"Latest")</f>
        <v>Latest</v>
      </c>
      <c r="V1510" t="s">
        <v>4493</v>
      </c>
    </row>
    <row r="1511" spans="1:22" x14ac:dyDescent="0.3">
      <c r="A1511" t="s">
        <v>5067</v>
      </c>
      <c r="B1511" t="s">
        <v>5068</v>
      </c>
      <c r="C1511" t="s">
        <v>5068</v>
      </c>
      <c r="D1511" s="6">
        <v>119</v>
      </c>
      <c r="E1511" s="6" t="str">
        <f t="shared" si="138"/>
        <v>Medium</v>
      </c>
      <c r="F1511" s="4">
        <f t="shared" si="139"/>
        <v>1.9833333333333334</v>
      </c>
      <c r="G1511" s="8" t="s">
        <v>7406</v>
      </c>
      <c r="H1511" t="s">
        <v>190</v>
      </c>
      <c r="I1511" t="s">
        <v>10890</v>
      </c>
      <c r="J1511">
        <v>6</v>
      </c>
      <c r="K1511" t="str">
        <f t="shared" si="140"/>
        <v>Average</v>
      </c>
      <c r="L1511" s="10">
        <v>228988</v>
      </c>
      <c r="M1511" s="10">
        <v>163000000</v>
      </c>
      <c r="N1511" s="10">
        <v>174822325</v>
      </c>
      <c r="O1511" s="6">
        <f t="shared" si="141"/>
        <v>11822325</v>
      </c>
      <c r="P1511" s="10" t="str" cm="1">
        <f t="array" ref="P1511">_xlfn.IFS(O1511&lt;=0,"Flop",O1511&lt;10000000,"Hit",O1511&lt;=100000000,"Superhit",O1511&gt;100000000,"Blockbuster")</f>
        <v>Superhit</v>
      </c>
      <c r="Q1511" t="s">
        <v>5069</v>
      </c>
      <c r="R1511">
        <v>29</v>
      </c>
      <c r="S1511" t="str">
        <f t="shared" si="142"/>
        <v xml:space="preserve">July </v>
      </c>
      <c r="T1511" s="12" t="str">
        <f t="shared" si="143"/>
        <v xml:space="preserve"> 2011</v>
      </c>
      <c r="U1511" s="8" t="str" cm="1">
        <f t="array" ref="U1511">_xlfn.IFS(Q1511&lt;1970,"Old is Gold",Q1511&lt;=1980,"80's Movies",Q1511&lt;=2000,"90's Movies",Q1511&lt;=2020,"Mid Rang",Q1511&gt;2020,"Latest")</f>
        <v>Latest</v>
      </c>
      <c r="V1511" t="s">
        <v>4131</v>
      </c>
    </row>
    <row r="1512" spans="1:22" x14ac:dyDescent="0.3">
      <c r="A1512" t="s">
        <v>5070</v>
      </c>
      <c r="B1512" t="s">
        <v>5071</v>
      </c>
      <c r="C1512" t="s">
        <v>5071</v>
      </c>
      <c r="D1512" s="6">
        <v>99</v>
      </c>
      <c r="E1512" s="6" t="str">
        <f t="shared" si="138"/>
        <v>Medium</v>
      </c>
      <c r="F1512" s="4">
        <f t="shared" si="139"/>
        <v>1.65</v>
      </c>
      <c r="G1512" s="8" t="s">
        <v>190</v>
      </c>
      <c r="H1512" t="s">
        <v>10885</v>
      </c>
      <c r="I1512" t="s">
        <v>10886</v>
      </c>
      <c r="J1512">
        <v>6.8</v>
      </c>
      <c r="K1512" t="str">
        <f t="shared" si="140"/>
        <v>Average</v>
      </c>
      <c r="L1512" s="10">
        <v>155700</v>
      </c>
      <c r="M1512" s="10">
        <v>40000000</v>
      </c>
      <c r="N1512" s="10">
        <v>114830111</v>
      </c>
      <c r="O1512" s="6">
        <f t="shared" si="141"/>
        <v>74830111</v>
      </c>
      <c r="P1512" s="10" t="str" cm="1">
        <f t="array" ref="P1512">_xlfn.IFS(O1512&lt;=0,"Flop",O1512&lt;10000000,"Hit",O1512&lt;=100000000,"Superhit",O1512&gt;100000000,"Blockbuster")</f>
        <v>Superhit</v>
      </c>
      <c r="Q1512" t="s">
        <v>5072</v>
      </c>
      <c r="R1512">
        <v>16</v>
      </c>
      <c r="S1512" t="str">
        <f t="shared" si="142"/>
        <v xml:space="preserve">June </v>
      </c>
      <c r="T1512" s="12" t="str">
        <f t="shared" si="143"/>
        <v xml:space="preserve"> 2006</v>
      </c>
      <c r="U1512" s="8" t="str" cm="1">
        <f t="array" ref="U1512">_xlfn.IFS(Q1512&lt;1970,"Old is Gold",Q1512&lt;=1980,"80's Movies",Q1512&lt;=2000,"90's Movies",Q1512&lt;=2020,"Mid Rang",Q1512&gt;2020,"Latest")</f>
        <v>Latest</v>
      </c>
      <c r="V1512" t="s">
        <v>5073</v>
      </c>
    </row>
    <row r="1513" spans="1:22" x14ac:dyDescent="0.3">
      <c r="A1513" t="s">
        <v>5074</v>
      </c>
      <c r="B1513" t="s">
        <v>5075</v>
      </c>
      <c r="C1513" t="s">
        <v>5075</v>
      </c>
      <c r="D1513" s="6">
        <v>108</v>
      </c>
      <c r="E1513" s="6" t="str">
        <f t="shared" si="138"/>
        <v>Medium</v>
      </c>
      <c r="F1513" s="4">
        <f t="shared" si="139"/>
        <v>1.8</v>
      </c>
      <c r="G1513" s="8" t="s">
        <v>10891</v>
      </c>
      <c r="H1513" t="s">
        <v>190</v>
      </c>
      <c r="I1513" t="s">
        <v>10895</v>
      </c>
      <c r="J1513">
        <v>5.9</v>
      </c>
      <c r="K1513" t="str">
        <f t="shared" si="140"/>
        <v>Poor</v>
      </c>
      <c r="L1513" s="10">
        <v>77774</v>
      </c>
      <c r="M1513" s="10">
        <v>30000000</v>
      </c>
      <c r="N1513" s="10">
        <v>32593385</v>
      </c>
      <c r="O1513" s="6">
        <f t="shared" si="141"/>
        <v>2593385</v>
      </c>
      <c r="P1513" s="10" t="str" cm="1">
        <f t="array" ref="P1513">_xlfn.IFS(O1513&lt;=0,"Flop",O1513&lt;10000000,"Hit",O1513&lt;=100000000,"Superhit",O1513&gt;100000000,"Blockbuster")</f>
        <v>Hit</v>
      </c>
      <c r="Q1513" t="s">
        <v>3628</v>
      </c>
      <c r="R1513">
        <v>14</v>
      </c>
      <c r="S1513" t="str">
        <f t="shared" si="142"/>
        <v xml:space="preserve">February </v>
      </c>
      <c r="T1513" s="12" t="str">
        <f t="shared" si="143"/>
        <v xml:space="preserve"> 2007</v>
      </c>
      <c r="U1513" s="8" t="str" cm="1">
        <f t="array" ref="U1513">_xlfn.IFS(Q1513&lt;1970,"Old is Gold",Q1513&lt;=1980,"80's Movies",Q1513&lt;=2000,"90's Movies",Q1513&lt;=2020,"Mid Rang",Q1513&gt;2020,"Latest")</f>
        <v>Latest</v>
      </c>
      <c r="V1513" t="s">
        <v>1377</v>
      </c>
    </row>
    <row r="1514" spans="1:22" x14ac:dyDescent="0.3">
      <c r="A1514" t="s">
        <v>5076</v>
      </c>
      <c r="B1514" t="s">
        <v>5077</v>
      </c>
      <c r="C1514" t="s">
        <v>5077</v>
      </c>
      <c r="D1514" s="6">
        <v>120</v>
      </c>
      <c r="E1514" s="6" t="str">
        <f t="shared" si="138"/>
        <v>Medium</v>
      </c>
      <c r="F1514" s="4">
        <f t="shared" si="139"/>
        <v>2</v>
      </c>
      <c r="G1514" s="8" t="s">
        <v>7406</v>
      </c>
      <c r="H1514" t="s">
        <v>10887</v>
      </c>
      <c r="I1514" t="s">
        <v>10885</v>
      </c>
      <c r="J1514">
        <v>7</v>
      </c>
      <c r="K1514" t="str">
        <f t="shared" si="140"/>
        <v>Good</v>
      </c>
      <c r="L1514" s="10">
        <v>282207</v>
      </c>
      <c r="M1514" s="10">
        <v>85000000</v>
      </c>
      <c r="N1514" s="10">
        <v>168319243</v>
      </c>
      <c r="O1514" s="6">
        <f t="shared" si="141"/>
        <v>83319243</v>
      </c>
      <c r="P1514" s="10" t="str" cm="1">
        <f t="array" ref="P1514">_xlfn.IFS(O1514&lt;=0,"Flop",O1514&lt;10000000,"Hit",O1514&lt;=100000000,"Superhit",O1514&gt;100000000,"Blockbuster")</f>
        <v>Superhit</v>
      </c>
      <c r="Q1514" t="s">
        <v>5078</v>
      </c>
      <c r="R1514">
        <v>28</v>
      </c>
      <c r="S1514" t="str">
        <f t="shared" si="142"/>
        <v xml:space="preserve">June </v>
      </c>
      <c r="T1514" s="12" t="str">
        <f t="shared" si="143"/>
        <v xml:space="preserve"> 2008</v>
      </c>
      <c r="U1514" s="8" t="str" cm="1">
        <f t="array" ref="U1514">_xlfn.IFS(Q1514&lt;1970,"Old is Gold",Q1514&lt;=1980,"80's Movies",Q1514&lt;=2000,"90's Movies",Q1514&lt;=2020,"Mid Rang",Q1514&gt;2020,"Latest")</f>
        <v>Latest</v>
      </c>
      <c r="V1514" t="s">
        <v>2413</v>
      </c>
    </row>
    <row r="1515" spans="1:22" x14ac:dyDescent="0.3">
      <c r="A1515" t="s">
        <v>5079</v>
      </c>
      <c r="B1515" t="s">
        <v>5080</v>
      </c>
      <c r="C1515" t="s">
        <v>5080</v>
      </c>
      <c r="D1515" s="6">
        <v>106</v>
      </c>
      <c r="E1515" s="6" t="str">
        <f t="shared" si="138"/>
        <v>Medium</v>
      </c>
      <c r="F1515" s="4">
        <f t="shared" si="139"/>
        <v>1.7666666666666666</v>
      </c>
      <c r="G1515" s="8" t="s">
        <v>172</v>
      </c>
      <c r="H1515" t="s">
        <v>190</v>
      </c>
      <c r="I1515" t="s">
        <v>10895</v>
      </c>
      <c r="J1515">
        <v>7.1</v>
      </c>
      <c r="K1515" t="str">
        <f t="shared" si="140"/>
        <v>Good</v>
      </c>
      <c r="L1515" s="10">
        <v>105805</v>
      </c>
      <c r="M1515" s="10">
        <v>10000000</v>
      </c>
      <c r="N1515" s="10">
        <v>47329961</v>
      </c>
      <c r="O1515" s="6">
        <f t="shared" si="141"/>
        <v>37329961</v>
      </c>
      <c r="P1515" s="10" t="str" cm="1">
        <f t="array" ref="P1515">_xlfn.IFS(O1515&lt;=0,"Flop",O1515&lt;10000000,"Hit",O1515&lt;=100000000,"Superhit",O1515&gt;100000000,"Blockbuster")</f>
        <v>Superhit</v>
      </c>
      <c r="Q1515" t="s">
        <v>5081</v>
      </c>
      <c r="R1515">
        <v>17</v>
      </c>
      <c r="S1515" t="str">
        <f t="shared" si="142"/>
        <v xml:space="preserve">May </v>
      </c>
      <c r="T1515" s="12" t="str">
        <f t="shared" si="143"/>
        <v xml:space="preserve"> 2005</v>
      </c>
      <c r="U1515" s="8" t="str" cm="1">
        <f t="array" ref="U1515">_xlfn.IFS(Q1515&lt;1970,"Old is Gold",Q1515&lt;=1980,"80's Movies",Q1515&lt;=2000,"90's Movies",Q1515&lt;=2020,"Mid Rang",Q1515&gt;2020,"Latest")</f>
        <v>Latest</v>
      </c>
      <c r="V1515" t="s">
        <v>824</v>
      </c>
    </row>
    <row r="1516" spans="1:22" x14ac:dyDescent="0.3">
      <c r="A1516" t="s">
        <v>5082</v>
      </c>
      <c r="B1516" t="s">
        <v>5083</v>
      </c>
      <c r="C1516" t="s">
        <v>5083</v>
      </c>
      <c r="D1516" s="6">
        <v>127</v>
      </c>
      <c r="E1516" s="6" t="str">
        <f t="shared" si="138"/>
        <v>Long</v>
      </c>
      <c r="F1516" s="4">
        <f t="shared" si="139"/>
        <v>2.1166666666666667</v>
      </c>
      <c r="G1516" s="8" t="s">
        <v>10889</v>
      </c>
      <c r="H1516" t="s">
        <v>190</v>
      </c>
      <c r="I1516" t="s">
        <v>10897</v>
      </c>
      <c r="J1516">
        <v>7.8</v>
      </c>
      <c r="K1516" t="str">
        <f t="shared" si="140"/>
        <v>Good</v>
      </c>
      <c r="L1516" s="10">
        <v>57343</v>
      </c>
      <c r="M1516" s="10">
        <v>25000000</v>
      </c>
      <c r="N1516" s="10">
        <v>18299465</v>
      </c>
      <c r="O1516" s="6">
        <f t="shared" si="141"/>
        <v>-6700535</v>
      </c>
      <c r="P1516" s="10" t="str" cm="1">
        <f t="array" ref="P1516">_xlfn.IFS(O1516&lt;=0,"Flop",O1516&lt;10000000,"Hit",O1516&lt;=100000000,"Superhit",O1516&gt;100000000,"Blockbuster")</f>
        <v>Flop</v>
      </c>
      <c r="Q1516" t="s">
        <v>5084</v>
      </c>
      <c r="R1516">
        <v>10</v>
      </c>
      <c r="S1516" t="str">
        <f t="shared" si="142"/>
        <v xml:space="preserve">September </v>
      </c>
      <c r="T1516" s="12" t="str">
        <f t="shared" si="143"/>
        <v xml:space="preserve"> 2005</v>
      </c>
      <c r="U1516" s="8" t="str" cm="1">
        <f t="array" ref="U1516">_xlfn.IFS(Q1516&lt;1970,"Old is Gold",Q1516&lt;=1980,"80's Movies",Q1516&lt;=2000,"90's Movies",Q1516&lt;=2020,"Mid Rang",Q1516&gt;2020,"Latest")</f>
        <v>Latest</v>
      </c>
      <c r="V1516" t="s">
        <v>1018</v>
      </c>
    </row>
    <row r="1517" spans="1:22" x14ac:dyDescent="0.3">
      <c r="A1517" t="s">
        <v>5085</v>
      </c>
      <c r="B1517" t="s">
        <v>5086</v>
      </c>
      <c r="C1517" t="s">
        <v>5086</v>
      </c>
      <c r="D1517" s="6">
        <v>96</v>
      </c>
      <c r="E1517" s="6" t="str">
        <f t="shared" si="138"/>
        <v>Medium</v>
      </c>
      <c r="F1517" s="4">
        <f t="shared" si="139"/>
        <v>1.6</v>
      </c>
      <c r="G1517" s="8" t="s">
        <v>172</v>
      </c>
      <c r="H1517" t="s">
        <v>10892</v>
      </c>
      <c r="I1517" t="s">
        <v>10885</v>
      </c>
      <c r="J1517">
        <v>5.4</v>
      </c>
      <c r="K1517" t="str">
        <f t="shared" si="140"/>
        <v>Poor</v>
      </c>
      <c r="L1517" s="10">
        <v>153039</v>
      </c>
      <c r="M1517" s="10">
        <v>175000000</v>
      </c>
      <c r="N1517" s="10">
        <v>174440724</v>
      </c>
      <c r="O1517" s="6">
        <f t="shared" si="141"/>
        <v>-559276</v>
      </c>
      <c r="P1517" s="10" t="str" cm="1">
        <f t="array" ref="P1517">_xlfn.IFS(O1517&lt;=0,"Flop",O1517&lt;10000000,"Hit",O1517&lt;=100000000,"Superhit",O1517&gt;100000000,"Blockbuster")</f>
        <v>Flop</v>
      </c>
      <c r="Q1517" t="s">
        <v>5087</v>
      </c>
      <c r="R1517">
        <v>21</v>
      </c>
      <c r="S1517" t="str">
        <f t="shared" si="142"/>
        <v xml:space="preserve">June </v>
      </c>
      <c r="T1517" s="12" t="str">
        <f t="shared" si="143"/>
        <v xml:space="preserve"> 2007</v>
      </c>
      <c r="U1517" s="8" t="str" cm="1">
        <f t="array" ref="U1517">_xlfn.IFS(Q1517&lt;1970,"Old is Gold",Q1517&lt;=1980,"80's Movies",Q1517&lt;=2000,"90's Movies",Q1517&lt;=2020,"Mid Rang",Q1517&gt;2020,"Latest")</f>
        <v>Latest</v>
      </c>
      <c r="V1517" t="s">
        <v>1724</v>
      </c>
    </row>
    <row r="1518" spans="1:22" x14ac:dyDescent="0.3">
      <c r="A1518" t="s">
        <v>5088</v>
      </c>
      <c r="B1518" t="s">
        <v>5089</v>
      </c>
      <c r="C1518" t="s">
        <v>5089</v>
      </c>
      <c r="D1518" s="6">
        <v>93</v>
      </c>
      <c r="E1518" s="6" t="str">
        <f t="shared" si="138"/>
        <v>Medium</v>
      </c>
      <c r="F1518" s="4">
        <f t="shared" si="139"/>
        <v>1.55</v>
      </c>
      <c r="G1518" s="8" t="s">
        <v>10887</v>
      </c>
      <c r="H1518" t="s">
        <v>10888</v>
      </c>
      <c r="I1518" t="s">
        <v>172</v>
      </c>
      <c r="J1518">
        <v>6.1</v>
      </c>
      <c r="K1518" t="str">
        <f t="shared" si="140"/>
        <v>Average</v>
      </c>
      <c r="L1518" s="10">
        <v>325211</v>
      </c>
      <c r="M1518" s="10">
        <v>160000000</v>
      </c>
      <c r="N1518" s="10">
        <v>813367380</v>
      </c>
      <c r="O1518" s="6">
        <f t="shared" si="141"/>
        <v>653367380</v>
      </c>
      <c r="P1518" s="10" t="str" cm="1">
        <f t="array" ref="P1518">_xlfn.IFS(O1518&lt;=0,"Flop",O1518&lt;10000000,"Hit",O1518&lt;=100000000,"Superhit",O1518&gt;100000000,"Blockbuster")</f>
        <v>Blockbuster</v>
      </c>
      <c r="Q1518" t="s">
        <v>5090</v>
      </c>
      <c r="R1518">
        <v>6</v>
      </c>
      <c r="S1518" t="str">
        <f t="shared" si="142"/>
        <v xml:space="preserve">May </v>
      </c>
      <c r="T1518" s="12" t="str">
        <f t="shared" si="143"/>
        <v xml:space="preserve"> 2007</v>
      </c>
      <c r="U1518" s="8" t="str" cm="1">
        <f t="array" ref="U1518">_xlfn.IFS(Q1518&lt;1970,"Old is Gold",Q1518&lt;=1980,"80's Movies",Q1518&lt;=2000,"90's Movies",Q1518&lt;=2020,"Mid Rang",Q1518&gt;2020,"Latest")</f>
        <v>Latest</v>
      </c>
      <c r="V1518" t="s">
        <v>5091</v>
      </c>
    </row>
    <row r="1519" spans="1:22" x14ac:dyDescent="0.3">
      <c r="A1519" t="s">
        <v>5092</v>
      </c>
      <c r="B1519" t="s">
        <v>5093</v>
      </c>
      <c r="C1519" t="s">
        <v>5093</v>
      </c>
      <c r="D1519" s="6">
        <v>139</v>
      </c>
      <c r="E1519" s="6" t="str">
        <f t="shared" si="138"/>
        <v>Long</v>
      </c>
      <c r="F1519" s="4">
        <f t="shared" si="139"/>
        <v>2.3166666666666669</v>
      </c>
      <c r="G1519" s="8" t="s">
        <v>7406</v>
      </c>
      <c r="H1519" t="s">
        <v>10887</v>
      </c>
      <c r="I1519" t="s">
        <v>10890</v>
      </c>
      <c r="J1519">
        <v>6.3</v>
      </c>
      <c r="K1519" t="str">
        <f t="shared" si="140"/>
        <v>Average</v>
      </c>
      <c r="L1519" s="10">
        <v>623031</v>
      </c>
      <c r="M1519" s="10">
        <v>258000000</v>
      </c>
      <c r="N1519" s="10">
        <v>894983373</v>
      </c>
      <c r="O1519" s="6">
        <f t="shared" si="141"/>
        <v>636983373</v>
      </c>
      <c r="P1519" s="10" t="str" cm="1">
        <f t="array" ref="P1519">_xlfn.IFS(O1519&lt;=0,"Flop",O1519&lt;10000000,"Hit",O1519&lt;=100000000,"Superhit",O1519&gt;100000000,"Blockbuster")</f>
        <v>Blockbuster</v>
      </c>
      <c r="Q1519" t="s">
        <v>5094</v>
      </c>
      <c r="R1519">
        <v>3</v>
      </c>
      <c r="S1519" t="str">
        <f t="shared" si="142"/>
        <v xml:space="preserve">April </v>
      </c>
      <c r="T1519" s="12" t="str">
        <f t="shared" si="143"/>
        <v xml:space="preserve"> 2007</v>
      </c>
      <c r="U1519" s="8" t="str" cm="1">
        <f t="array" ref="U1519">_xlfn.IFS(Q1519&lt;1970,"Old is Gold",Q1519&lt;=1980,"80's Movies",Q1519&lt;=2000,"90's Movies",Q1519&lt;=2020,"Mid Rang",Q1519&gt;2020,"Latest")</f>
        <v>Latest</v>
      </c>
      <c r="V1519" t="s">
        <v>479</v>
      </c>
    </row>
    <row r="1520" spans="1:22" x14ac:dyDescent="0.3">
      <c r="A1520" t="s">
        <v>5095</v>
      </c>
      <c r="B1520" t="s">
        <v>5096</v>
      </c>
      <c r="C1520" t="s">
        <v>5096</v>
      </c>
      <c r="D1520" s="6">
        <v>114</v>
      </c>
      <c r="E1520" s="6" t="str">
        <f t="shared" si="138"/>
        <v>Medium</v>
      </c>
      <c r="F1520" s="4">
        <f t="shared" si="139"/>
        <v>1.9</v>
      </c>
      <c r="G1520" s="8" t="s">
        <v>10889</v>
      </c>
      <c r="H1520" t="s">
        <v>190</v>
      </c>
      <c r="I1520" t="s">
        <v>10896</v>
      </c>
      <c r="J1520">
        <v>6.8</v>
      </c>
      <c r="K1520" t="str">
        <f t="shared" si="140"/>
        <v>Average</v>
      </c>
      <c r="L1520" s="10">
        <v>74182</v>
      </c>
      <c r="M1520" s="10">
        <v>55000000</v>
      </c>
      <c r="N1520" s="10">
        <v>75782758</v>
      </c>
      <c r="O1520" s="6">
        <f t="shared" si="141"/>
        <v>20782758</v>
      </c>
      <c r="P1520" s="10" t="str" cm="1">
        <f t="array" ref="P1520">_xlfn.IFS(O1520&lt;=0,"Flop",O1520&lt;10000000,"Hit",O1520&lt;=100000000,"Superhit",O1520&gt;100000000,"Blockbuster")</f>
        <v>Superhit</v>
      </c>
      <c r="Q1520" t="s">
        <v>5097</v>
      </c>
      <c r="R1520">
        <v>9</v>
      </c>
      <c r="S1520" t="str">
        <f t="shared" si="142"/>
        <v xml:space="preserve">September </v>
      </c>
      <c r="T1520" s="12" t="str">
        <f t="shared" si="143"/>
        <v xml:space="preserve"> 2007</v>
      </c>
      <c r="U1520" s="8" t="str" cm="1">
        <f t="array" ref="U1520">_xlfn.IFS(Q1520&lt;1970,"Old is Gold",Q1520&lt;=1980,"80's Movies",Q1520&lt;=2000,"90's Movies",Q1520&lt;=2020,"Mid Rang",Q1520&gt;2020,"Latest")</f>
        <v>Latest</v>
      </c>
      <c r="V1520" t="s">
        <v>2762</v>
      </c>
    </row>
    <row r="1521" spans="1:22" x14ac:dyDescent="0.3">
      <c r="A1521" t="s">
        <v>5098</v>
      </c>
      <c r="B1521" t="s">
        <v>5099</v>
      </c>
      <c r="C1521" t="s">
        <v>5099</v>
      </c>
      <c r="D1521" s="6">
        <v>129</v>
      </c>
      <c r="E1521" s="6" t="str">
        <f t="shared" si="138"/>
        <v>Long</v>
      </c>
      <c r="F1521" s="4">
        <f t="shared" si="139"/>
        <v>2.15</v>
      </c>
      <c r="G1521" s="8" t="s">
        <v>190</v>
      </c>
      <c r="H1521" t="s">
        <v>10886</v>
      </c>
      <c r="I1521" t="s">
        <v>10899</v>
      </c>
      <c r="J1521">
        <v>7.8</v>
      </c>
      <c r="K1521" t="str">
        <f t="shared" si="140"/>
        <v>Good</v>
      </c>
      <c r="L1521" s="10">
        <v>319787</v>
      </c>
      <c r="M1521" s="10">
        <v>28000000</v>
      </c>
      <c r="N1521" s="10">
        <v>121616555</v>
      </c>
      <c r="O1521" s="6">
        <f t="shared" si="141"/>
        <v>93616555</v>
      </c>
      <c r="P1521" s="10" t="str" cm="1">
        <f t="array" ref="P1521">_xlfn.IFS(O1521&lt;=0,"Flop",O1521&lt;10000000,"Hit",O1521&lt;=100000000,"Superhit",O1521&gt;100000000,"Blockbuster")</f>
        <v>Superhit</v>
      </c>
      <c r="Q1521" t="s">
        <v>5100</v>
      </c>
      <c r="R1521">
        <v>25</v>
      </c>
      <c r="S1521" t="str">
        <f t="shared" si="142"/>
        <v xml:space="preserve">July </v>
      </c>
      <c r="T1521" s="12" t="str">
        <f t="shared" si="143"/>
        <v xml:space="preserve"> 2005</v>
      </c>
      <c r="U1521" s="8" t="str" cm="1">
        <f t="array" ref="U1521">_xlfn.IFS(Q1521&lt;1970,"Old is Gold",Q1521&lt;=1980,"80's Movies",Q1521&lt;=2000,"90's Movies",Q1521&lt;=2020,"Mid Rang",Q1521&gt;2020,"Latest")</f>
        <v>Latest</v>
      </c>
      <c r="V1521" t="s">
        <v>5101</v>
      </c>
    </row>
    <row r="1522" spans="1:22" x14ac:dyDescent="0.3">
      <c r="A1522" t="s">
        <v>5102</v>
      </c>
      <c r="B1522" t="s">
        <v>5103</v>
      </c>
      <c r="C1522" t="s">
        <v>5103</v>
      </c>
      <c r="D1522" s="6">
        <v>93</v>
      </c>
      <c r="E1522" s="6" t="str">
        <f t="shared" si="138"/>
        <v>Medium</v>
      </c>
      <c r="F1522" s="4">
        <f t="shared" si="139"/>
        <v>1.55</v>
      </c>
      <c r="G1522" s="8" t="s">
        <v>105</v>
      </c>
      <c r="H1522" t="s">
        <v>5170</v>
      </c>
      <c r="I1522" t="s">
        <v>10899</v>
      </c>
      <c r="J1522">
        <v>5.8</v>
      </c>
      <c r="K1522" t="str">
        <f t="shared" si="140"/>
        <v>Poor</v>
      </c>
      <c r="L1522" s="10">
        <v>150919</v>
      </c>
      <c r="M1522" s="10">
        <v>25000000</v>
      </c>
      <c r="N1522" s="10">
        <v>118890272</v>
      </c>
      <c r="O1522" s="6">
        <f t="shared" si="141"/>
        <v>93890272</v>
      </c>
      <c r="P1522" s="10" t="str" cm="1">
        <f t="array" ref="P1522">_xlfn.IFS(O1522&lt;=0,"Flop",O1522&lt;10000000,"Hit",O1522&lt;=100000000,"Superhit",O1522&gt;100000000,"Blockbuster")</f>
        <v>Superhit</v>
      </c>
      <c r="Q1522" t="s">
        <v>5053</v>
      </c>
      <c r="R1522">
        <v>2</v>
      </c>
      <c r="S1522" t="str">
        <f t="shared" si="142"/>
        <v xml:space="preserve">February </v>
      </c>
      <c r="T1522" s="12" t="str">
        <f t="shared" si="143"/>
        <v xml:space="preserve"> 2006</v>
      </c>
      <c r="U1522" s="8" t="str" cm="1">
        <f t="array" ref="U1522">_xlfn.IFS(Q1522&lt;1970,"Old is Gold",Q1522&lt;=1980,"80's Movies",Q1522&lt;=2000,"90's Movies",Q1522&lt;=2020,"Mid Rang",Q1522&gt;2020,"Latest")</f>
        <v>Latest</v>
      </c>
      <c r="V1522" t="s">
        <v>3241</v>
      </c>
    </row>
    <row r="1523" spans="1:22" x14ac:dyDescent="0.3">
      <c r="A1523" t="s">
        <v>5104</v>
      </c>
      <c r="B1523" t="s">
        <v>5105</v>
      </c>
      <c r="C1523" t="s">
        <v>5105</v>
      </c>
      <c r="D1523" s="6">
        <v>97</v>
      </c>
      <c r="E1523" s="6" t="str">
        <f t="shared" si="138"/>
        <v>Medium</v>
      </c>
      <c r="F1523" s="4">
        <f t="shared" si="139"/>
        <v>1.6166666666666667</v>
      </c>
      <c r="G1523" s="8" t="s">
        <v>190</v>
      </c>
      <c r="H1523" t="s">
        <v>10895</v>
      </c>
      <c r="I1523" t="s">
        <v>10886</v>
      </c>
      <c r="J1523">
        <v>7.2</v>
      </c>
      <c r="K1523" t="str">
        <f t="shared" si="140"/>
        <v>Good</v>
      </c>
      <c r="L1523" s="10">
        <v>246266</v>
      </c>
      <c r="M1523" s="10">
        <v>35000000</v>
      </c>
      <c r="N1523" s="10">
        <v>16468343</v>
      </c>
      <c r="O1523" s="6">
        <f t="shared" si="141"/>
        <v>-18531657</v>
      </c>
      <c r="P1523" s="10" t="str" cm="1">
        <f t="array" ref="P1523">_xlfn.IFS(O1523&lt;=0,"Flop",O1523&lt;10000000,"Hit",O1523&lt;=100000000,"Superhit",O1523&gt;100000000,"Blockbuster")</f>
        <v>Flop</v>
      </c>
      <c r="Q1523" t="s">
        <v>5106</v>
      </c>
      <c r="R1523">
        <v>4</v>
      </c>
      <c r="S1523" t="str">
        <f t="shared" si="142"/>
        <v xml:space="preserve">September </v>
      </c>
      <c r="T1523" s="12" t="str">
        <f t="shared" si="143"/>
        <v xml:space="preserve"> 2006</v>
      </c>
      <c r="U1523" s="8" t="str" cm="1">
        <f t="array" ref="U1523">_xlfn.IFS(Q1523&lt;1970,"Old is Gold",Q1523&lt;=1980,"80's Movies",Q1523&lt;=2000,"90's Movies",Q1523&lt;=2020,"Mid Rang",Q1523&gt;2020,"Latest")</f>
        <v>Latest</v>
      </c>
      <c r="V1523" t="s">
        <v>2853</v>
      </c>
    </row>
    <row r="1524" spans="1:22" x14ac:dyDescent="0.3">
      <c r="A1524" t="s">
        <v>5107</v>
      </c>
      <c r="B1524" t="s">
        <v>5108</v>
      </c>
      <c r="C1524" t="s">
        <v>5108</v>
      </c>
      <c r="D1524" s="6">
        <v>108</v>
      </c>
      <c r="E1524" s="6" t="str">
        <f t="shared" si="138"/>
        <v>Medium</v>
      </c>
      <c r="F1524" s="4">
        <f t="shared" si="139"/>
        <v>1.8</v>
      </c>
      <c r="G1524" s="8" t="s">
        <v>172</v>
      </c>
      <c r="H1524" t="s">
        <v>10897</v>
      </c>
      <c r="I1524" t="s">
        <v>10899</v>
      </c>
      <c r="J1524">
        <v>6.6</v>
      </c>
      <c r="K1524" t="str">
        <f t="shared" si="140"/>
        <v>Average</v>
      </c>
      <c r="L1524" s="10">
        <v>195257</v>
      </c>
      <c r="M1524" s="10">
        <v>72500000</v>
      </c>
      <c r="N1524" s="10">
        <v>163362095</v>
      </c>
      <c r="O1524" s="6">
        <f t="shared" si="141"/>
        <v>90862095</v>
      </c>
      <c r="P1524" s="10" t="str" cm="1">
        <f t="array" ref="P1524">_xlfn.IFS(O1524&lt;=0,"Flop",O1524&lt;10000000,"Hit",O1524&lt;=100000000,"Superhit",O1524&gt;100000000,"Blockbuster")</f>
        <v>Superhit</v>
      </c>
      <c r="Q1524" t="s">
        <v>5109</v>
      </c>
      <c r="R1524">
        <v>26</v>
      </c>
      <c r="S1524" t="str">
        <f t="shared" si="142"/>
        <v xml:space="preserve">July </v>
      </c>
      <c r="T1524" s="12" t="str">
        <f t="shared" si="143"/>
        <v xml:space="preserve"> 2006</v>
      </c>
      <c r="U1524" s="8" t="str" cm="1">
        <f t="array" ref="U1524">_xlfn.IFS(Q1524&lt;1970,"Old is Gold",Q1524&lt;=1980,"80's Movies",Q1524&lt;=2000,"90's Movies",Q1524&lt;=2020,"Mid Rang",Q1524&gt;2020,"Latest")</f>
        <v>Latest</v>
      </c>
      <c r="V1524" t="s">
        <v>4442</v>
      </c>
    </row>
    <row r="1525" spans="1:22" x14ac:dyDescent="0.3">
      <c r="A1525" t="s">
        <v>5110</v>
      </c>
      <c r="B1525" t="s">
        <v>5111</v>
      </c>
      <c r="C1525" t="s">
        <v>5111</v>
      </c>
      <c r="D1525" s="6">
        <v>96</v>
      </c>
      <c r="E1525" s="6" t="str">
        <f t="shared" si="138"/>
        <v>Medium</v>
      </c>
      <c r="F1525" s="4">
        <f t="shared" si="139"/>
        <v>1.6</v>
      </c>
      <c r="G1525" s="8" t="s">
        <v>7406</v>
      </c>
      <c r="H1525" t="s">
        <v>10887</v>
      </c>
      <c r="I1525" t="s">
        <v>190</v>
      </c>
      <c r="J1525">
        <v>6.5</v>
      </c>
      <c r="K1525" t="str">
        <f t="shared" si="140"/>
        <v>Average</v>
      </c>
      <c r="L1525" s="10">
        <v>100852</v>
      </c>
      <c r="M1525" s="10">
        <v>90000000</v>
      </c>
      <c r="N1525" s="10">
        <v>164170327</v>
      </c>
      <c r="O1525" s="6">
        <f t="shared" si="141"/>
        <v>74170327</v>
      </c>
      <c r="P1525" s="10" t="str" cm="1">
        <f t="array" ref="P1525">_xlfn.IFS(O1525&lt;=0,"Flop",O1525&lt;10000000,"Hit",O1525&lt;=100000000,"Superhit",O1525&gt;100000000,"Blockbuster")</f>
        <v>Superhit</v>
      </c>
      <c r="Q1525" t="s">
        <v>5034</v>
      </c>
      <c r="R1525">
        <v>31</v>
      </c>
      <c r="S1525" t="str">
        <f t="shared" si="142"/>
        <v xml:space="preserve">January </v>
      </c>
      <c r="T1525" s="12" t="str">
        <f t="shared" si="143"/>
        <v xml:space="preserve"> 2008</v>
      </c>
      <c r="U1525" s="8" t="str" cm="1">
        <f t="array" ref="U1525">_xlfn.IFS(Q1525&lt;1970,"Old is Gold",Q1525&lt;=1980,"80's Movies",Q1525&lt;=2000,"90's Movies",Q1525&lt;=2020,"Mid Rang",Q1525&gt;2020,"Latest")</f>
        <v>Latest</v>
      </c>
      <c r="V1525" t="s">
        <v>4145</v>
      </c>
    </row>
    <row r="1526" spans="1:22" x14ac:dyDescent="0.3">
      <c r="A1526" t="s">
        <v>5112</v>
      </c>
      <c r="B1526" t="s">
        <v>5113</v>
      </c>
      <c r="C1526" t="s">
        <v>5113</v>
      </c>
      <c r="D1526" s="6">
        <v>99</v>
      </c>
      <c r="E1526" s="6" t="str">
        <f t="shared" si="138"/>
        <v>Medium</v>
      </c>
      <c r="F1526" s="4">
        <f t="shared" si="139"/>
        <v>1.65</v>
      </c>
      <c r="G1526" s="8" t="s">
        <v>105</v>
      </c>
      <c r="H1526" t="s">
        <v>5170</v>
      </c>
      <c r="I1526" t="s">
        <v>10899</v>
      </c>
      <c r="J1526">
        <v>6.2</v>
      </c>
      <c r="K1526" t="str">
        <f t="shared" si="140"/>
        <v>Average</v>
      </c>
      <c r="L1526" s="10">
        <v>77018</v>
      </c>
      <c r="M1526" s="10">
        <v>1000000</v>
      </c>
      <c r="N1526" s="10">
        <v>30894796</v>
      </c>
      <c r="O1526" s="6">
        <f t="shared" si="141"/>
        <v>29894796</v>
      </c>
      <c r="P1526" s="10" t="str" cm="1">
        <f t="array" ref="P1526">_xlfn.IFS(O1526&lt;=0,"Flop",O1526&lt;10000000,"Hit",O1526&lt;=100000000,"Superhit",O1526&gt;100000000,"Blockbuster")</f>
        <v>Superhit</v>
      </c>
      <c r="Q1526" s="1">
        <v>38353</v>
      </c>
      <c r="R1526" s="1"/>
      <c r="S1526" t="e">
        <f t="shared" si="142"/>
        <v>#VALUE!</v>
      </c>
      <c r="T1526" s="12" t="str">
        <f t="shared" si="143"/>
        <v>38353</v>
      </c>
      <c r="U1526" s="8" t="str" cm="1">
        <f t="array" ref="U1526">_xlfn.IFS(Q1526&lt;1970,"Old is Gold",Q1526&lt;=1980,"80's Movies",Q1526&lt;=2000,"90's Movies",Q1526&lt;=2020,"Mid Rang",Q1526&gt;2020,"Latest")</f>
        <v>Latest</v>
      </c>
      <c r="V1526" t="s">
        <v>5114</v>
      </c>
    </row>
    <row r="1527" spans="1:22" x14ac:dyDescent="0.3">
      <c r="A1527" t="s">
        <v>5115</v>
      </c>
      <c r="B1527" t="s">
        <v>5116</v>
      </c>
      <c r="C1527" t="s">
        <v>5116</v>
      </c>
      <c r="D1527" s="6">
        <v>124</v>
      </c>
      <c r="E1527" s="6" t="str">
        <f t="shared" si="138"/>
        <v>Long</v>
      </c>
      <c r="F1527" s="4">
        <f t="shared" si="139"/>
        <v>2.0666666666666669</v>
      </c>
      <c r="G1527" s="8" t="s">
        <v>190</v>
      </c>
      <c r="H1527" t="s">
        <v>10886</v>
      </c>
      <c r="I1527" t="s">
        <v>5170</v>
      </c>
      <c r="J1527">
        <v>7.6</v>
      </c>
      <c r="K1527" t="str">
        <f t="shared" si="140"/>
        <v>Good</v>
      </c>
      <c r="L1527" s="10">
        <v>225226</v>
      </c>
      <c r="M1527" s="10">
        <v>15000000</v>
      </c>
      <c r="N1527" s="10">
        <v>85638656</v>
      </c>
      <c r="O1527" s="6">
        <f t="shared" si="141"/>
        <v>70638656</v>
      </c>
      <c r="P1527" s="10" t="str" cm="1">
        <f t="array" ref="P1527">_xlfn.IFS(O1527&lt;=0,"Flop",O1527&lt;10000000,"Hit",O1527&lt;=100000000,"Superhit",O1527&gt;100000000,"Blockbuster")</f>
        <v>Superhit</v>
      </c>
      <c r="Q1527" t="s">
        <v>2715</v>
      </c>
      <c r="R1527">
        <v>12</v>
      </c>
      <c r="S1527" t="str">
        <f t="shared" si="142"/>
        <v xml:space="preserve">May </v>
      </c>
      <c r="T1527" s="12" t="str">
        <f t="shared" si="143"/>
        <v xml:space="preserve"> 2005</v>
      </c>
      <c r="U1527" s="8" t="str" cm="1">
        <f t="array" ref="U1527">_xlfn.IFS(Q1527&lt;1970,"Old is Gold",Q1527&lt;=1980,"80's Movies",Q1527&lt;=2000,"90's Movies",Q1527&lt;=2020,"Mid Rang",Q1527&gt;2020,"Latest")</f>
        <v>Latest</v>
      </c>
      <c r="V1527" t="s">
        <v>246</v>
      </c>
    </row>
    <row r="1528" spans="1:22" x14ac:dyDescent="0.3">
      <c r="A1528" t="s">
        <v>5117</v>
      </c>
      <c r="B1528">
        <v>300</v>
      </c>
      <c r="C1528">
        <v>300</v>
      </c>
      <c r="D1528" s="6">
        <v>117</v>
      </c>
      <c r="E1528" s="6" t="str">
        <f t="shared" si="138"/>
        <v>Medium</v>
      </c>
      <c r="F1528" s="4">
        <f t="shared" si="139"/>
        <v>1.95</v>
      </c>
      <c r="G1528" s="8" t="s">
        <v>7406</v>
      </c>
      <c r="H1528" t="s">
        <v>190</v>
      </c>
      <c r="I1528" t="s">
        <v>10899</v>
      </c>
      <c r="J1528">
        <v>7.6</v>
      </c>
      <c r="K1528" t="str">
        <f t="shared" si="140"/>
        <v>Good</v>
      </c>
      <c r="L1528" s="10">
        <v>849600</v>
      </c>
      <c r="M1528" s="10">
        <v>65000000</v>
      </c>
      <c r="N1528" s="10">
        <v>456082343</v>
      </c>
      <c r="O1528" s="6">
        <f t="shared" si="141"/>
        <v>391082343</v>
      </c>
      <c r="P1528" s="10" t="str" cm="1">
        <f t="array" ref="P1528">_xlfn.IFS(O1528&lt;=0,"Flop",O1528&lt;10000000,"Hit",O1528&lt;=100000000,"Superhit",O1528&gt;100000000,"Blockbuster")</f>
        <v>Blockbuster</v>
      </c>
      <c r="Q1528" t="s">
        <v>5118</v>
      </c>
      <c r="R1528">
        <v>9</v>
      </c>
      <c r="S1528" t="str">
        <f t="shared" si="142"/>
        <v xml:space="preserve">December </v>
      </c>
      <c r="T1528" s="12" t="str">
        <f t="shared" si="143"/>
        <v xml:space="preserve"> 2006</v>
      </c>
      <c r="U1528" s="8" t="str" cm="1">
        <f t="array" ref="U1528">_xlfn.IFS(Q1528&lt;1970,"Old is Gold",Q1528&lt;=1980,"80's Movies",Q1528&lt;=2000,"90's Movies",Q1528&lt;=2020,"Mid Rang",Q1528&gt;2020,"Latest")</f>
        <v>Latest</v>
      </c>
      <c r="V1528" t="s">
        <v>4493</v>
      </c>
    </row>
    <row r="1529" spans="1:22" x14ac:dyDescent="0.3">
      <c r="A1529" t="s">
        <v>5119</v>
      </c>
      <c r="B1529" t="s">
        <v>5120</v>
      </c>
      <c r="C1529" t="s">
        <v>5120</v>
      </c>
      <c r="D1529" s="6">
        <v>120</v>
      </c>
      <c r="E1529" s="6" t="str">
        <f t="shared" si="138"/>
        <v>Medium</v>
      </c>
      <c r="F1529" s="4">
        <f t="shared" si="139"/>
        <v>2</v>
      </c>
      <c r="G1529" s="8" t="s">
        <v>10889</v>
      </c>
      <c r="H1529" t="s">
        <v>190</v>
      </c>
      <c r="I1529" t="s">
        <v>10886</v>
      </c>
      <c r="J1529">
        <v>7</v>
      </c>
      <c r="K1529" t="str">
        <f t="shared" si="140"/>
        <v>Good</v>
      </c>
      <c r="L1529" s="10">
        <v>64262</v>
      </c>
      <c r="M1529" s="10">
        <v>16500000</v>
      </c>
      <c r="N1529" s="10">
        <v>37311672</v>
      </c>
      <c r="O1529" s="6">
        <f t="shared" si="141"/>
        <v>20811672</v>
      </c>
      <c r="P1529" s="10" t="str" cm="1">
        <f t="array" ref="P1529">_xlfn.IFS(O1529&lt;=0,"Flop",O1529&lt;10000000,"Hit",O1529&lt;=100000000,"Superhit",O1529&gt;100000000,"Blockbuster")</f>
        <v>Superhit</v>
      </c>
      <c r="Q1529" t="s">
        <v>5121</v>
      </c>
      <c r="R1529">
        <v>2</v>
      </c>
      <c r="S1529" t="str">
        <f t="shared" si="142"/>
        <v xml:space="preserve">March </v>
      </c>
      <c r="T1529" s="12" t="str">
        <f t="shared" si="143"/>
        <v xml:space="preserve"> 2007</v>
      </c>
      <c r="U1529" s="8" t="str" cm="1">
        <f t="array" ref="U1529">_xlfn.IFS(Q1529&lt;1970,"Old is Gold",Q1529&lt;=1980,"80's Movies",Q1529&lt;=2000,"90's Movies",Q1529&lt;=2020,"Mid Rang",Q1529&gt;2020,"Latest")</f>
        <v>Latest</v>
      </c>
      <c r="V1529" t="s">
        <v>5122</v>
      </c>
    </row>
    <row r="1530" spans="1:22" x14ac:dyDescent="0.3">
      <c r="A1530" t="s">
        <v>5123</v>
      </c>
      <c r="B1530" t="s">
        <v>5124</v>
      </c>
      <c r="C1530" t="s">
        <v>5124</v>
      </c>
      <c r="D1530" s="6">
        <v>105</v>
      </c>
      <c r="E1530" s="6" t="str">
        <f t="shared" si="138"/>
        <v>Medium</v>
      </c>
      <c r="F1530" s="4">
        <f t="shared" si="139"/>
        <v>1.75</v>
      </c>
      <c r="G1530" s="8" t="s">
        <v>7406</v>
      </c>
      <c r="H1530" t="s">
        <v>10887</v>
      </c>
      <c r="I1530" t="s">
        <v>10891</v>
      </c>
      <c r="J1530">
        <v>5.5</v>
      </c>
      <c r="K1530" t="str">
        <f t="shared" si="140"/>
        <v>Poor</v>
      </c>
      <c r="L1530" s="10">
        <v>143393</v>
      </c>
      <c r="M1530" s="10">
        <v>33000000</v>
      </c>
      <c r="N1530" s="10">
        <v>62022014</v>
      </c>
      <c r="O1530" s="6">
        <f t="shared" si="141"/>
        <v>29022014</v>
      </c>
      <c r="P1530" s="10" t="str" cm="1">
        <f t="array" ref="P1530">_xlfn.IFS(O1530&lt;=0,"Flop",O1530&lt;10000000,"Hit",O1530&lt;=100000000,"Superhit",O1530&gt;100000000,"Blockbuster")</f>
        <v>Superhit</v>
      </c>
      <c r="Q1530" t="s">
        <v>5125</v>
      </c>
      <c r="R1530">
        <v>17</v>
      </c>
      <c r="S1530" t="str">
        <f t="shared" si="142"/>
        <v xml:space="preserve">August </v>
      </c>
      <c r="T1530" s="12" t="str">
        <f t="shared" si="143"/>
        <v xml:space="preserve"> 2006</v>
      </c>
      <c r="U1530" s="8" t="str" cm="1">
        <f t="array" ref="U1530">_xlfn.IFS(Q1530&lt;1970,"Old is Gold",Q1530&lt;=1980,"80's Movies",Q1530&lt;=2000,"90's Movies",Q1530&lt;=2020,"Mid Rang",Q1530&gt;2020,"Latest")</f>
        <v>Latest</v>
      </c>
      <c r="V1530" t="s">
        <v>4022</v>
      </c>
    </row>
    <row r="1531" spans="1:22" x14ac:dyDescent="0.3">
      <c r="A1531" t="s">
        <v>5126</v>
      </c>
      <c r="B1531" t="s">
        <v>5127</v>
      </c>
      <c r="C1531" t="s">
        <v>5127</v>
      </c>
      <c r="D1531" s="6">
        <v>153</v>
      </c>
      <c r="E1531" s="6" t="str">
        <f t="shared" si="138"/>
        <v>Long</v>
      </c>
      <c r="F1531" s="4">
        <f t="shared" si="139"/>
        <v>2.5499999999999998</v>
      </c>
      <c r="G1531" s="8" t="s">
        <v>7406</v>
      </c>
      <c r="H1531" t="s">
        <v>10887</v>
      </c>
      <c r="I1531" t="s">
        <v>10892</v>
      </c>
      <c r="J1531">
        <v>7.6</v>
      </c>
      <c r="K1531" t="str">
        <f t="shared" si="140"/>
        <v>Good</v>
      </c>
      <c r="L1531" s="10">
        <v>578478</v>
      </c>
      <c r="M1531" s="10">
        <v>250000000</v>
      </c>
      <c r="N1531" s="10">
        <v>934770304</v>
      </c>
      <c r="O1531" s="6">
        <f t="shared" si="141"/>
        <v>684770304</v>
      </c>
      <c r="P1531" s="10" t="str" cm="1">
        <f t="array" ref="P1531">_xlfn.IFS(O1531&lt;=0,"Flop",O1531&lt;10000000,"Hit",O1531&lt;=100000000,"Superhit",O1531&gt;100000000,"Blockbuster")</f>
        <v>Blockbuster</v>
      </c>
      <c r="Q1531" t="s">
        <v>5128</v>
      </c>
      <c r="R1531">
        <v>6</v>
      </c>
      <c r="S1531" t="str">
        <f t="shared" si="142"/>
        <v xml:space="preserve">July </v>
      </c>
      <c r="T1531" s="12" t="str">
        <f t="shared" si="143"/>
        <v xml:space="preserve"> 2009</v>
      </c>
      <c r="U1531" s="8" t="str" cm="1">
        <f t="array" ref="U1531">_xlfn.IFS(Q1531&lt;1970,"Old is Gold",Q1531&lt;=1980,"80's Movies",Q1531&lt;=2000,"90's Movies",Q1531&lt;=2020,"Mid Rang",Q1531&gt;2020,"Latest")</f>
        <v>Latest</v>
      </c>
      <c r="V1531" t="s">
        <v>4651</v>
      </c>
    </row>
    <row r="1532" spans="1:22" x14ac:dyDescent="0.3">
      <c r="A1532" t="s">
        <v>5129</v>
      </c>
      <c r="B1532" t="s">
        <v>5130</v>
      </c>
      <c r="C1532" t="s">
        <v>5130</v>
      </c>
      <c r="D1532" s="6">
        <v>144</v>
      </c>
      <c r="E1532" s="6" t="str">
        <f t="shared" si="138"/>
        <v>Long</v>
      </c>
      <c r="F1532" s="4">
        <f t="shared" si="139"/>
        <v>2.4</v>
      </c>
      <c r="G1532" s="8" t="s">
        <v>7406</v>
      </c>
      <c r="H1532" t="s">
        <v>10887</v>
      </c>
      <c r="I1532" t="s">
        <v>10890</v>
      </c>
      <c r="J1532">
        <v>7</v>
      </c>
      <c r="K1532" t="str">
        <f t="shared" si="140"/>
        <v>Good</v>
      </c>
      <c r="L1532" s="10">
        <v>665305</v>
      </c>
      <c r="M1532" s="10">
        <v>150000000</v>
      </c>
      <c r="N1532" s="10">
        <v>709709780</v>
      </c>
      <c r="O1532" s="6">
        <f t="shared" si="141"/>
        <v>559709780</v>
      </c>
      <c r="P1532" s="10" t="str" cm="1">
        <f t="array" ref="P1532">_xlfn.IFS(O1532&lt;=0,"Flop",O1532&lt;10000000,"Hit",O1532&lt;=100000000,"Superhit",O1532&gt;100000000,"Blockbuster")</f>
        <v>Blockbuster</v>
      </c>
      <c r="Q1532" t="s">
        <v>4282</v>
      </c>
      <c r="R1532">
        <v>12</v>
      </c>
      <c r="S1532" t="str">
        <f t="shared" si="142"/>
        <v xml:space="preserve">June </v>
      </c>
      <c r="T1532" s="12" t="str">
        <f t="shared" si="143"/>
        <v xml:space="preserve"> 2007</v>
      </c>
      <c r="U1532" s="8" t="str" cm="1">
        <f t="array" ref="U1532">_xlfn.IFS(Q1532&lt;1970,"Old is Gold",Q1532&lt;=1980,"80's Movies",Q1532&lt;=2000,"90's Movies",Q1532&lt;=2020,"Mid Rang",Q1532&gt;2020,"Latest")</f>
        <v>Latest</v>
      </c>
      <c r="V1532" t="s">
        <v>1884</v>
      </c>
    </row>
    <row r="1533" spans="1:22" x14ac:dyDescent="0.3">
      <c r="A1533" t="s">
        <v>5131</v>
      </c>
      <c r="B1533" t="s">
        <v>5132</v>
      </c>
      <c r="C1533" t="s">
        <v>5132</v>
      </c>
      <c r="D1533" s="6">
        <v>135</v>
      </c>
      <c r="E1533" s="6" t="str">
        <f t="shared" si="138"/>
        <v>Long</v>
      </c>
      <c r="F1533" s="4">
        <f t="shared" si="139"/>
        <v>2.25</v>
      </c>
      <c r="G1533" s="8" t="s">
        <v>7406</v>
      </c>
      <c r="H1533" t="s">
        <v>10887</v>
      </c>
      <c r="I1533" t="s">
        <v>190</v>
      </c>
      <c r="J1533">
        <v>7.1</v>
      </c>
      <c r="K1533" t="str">
        <f t="shared" si="140"/>
        <v>Good</v>
      </c>
      <c r="L1533" s="10">
        <v>127723</v>
      </c>
      <c r="M1533" s="10">
        <v>90000000</v>
      </c>
      <c r="N1533" s="10">
        <v>65900249</v>
      </c>
      <c r="O1533" s="6">
        <f t="shared" si="141"/>
        <v>-24099751</v>
      </c>
      <c r="P1533" s="10" t="str" cm="1">
        <f t="array" ref="P1533">_xlfn.IFS(O1533&lt;=0,"Flop",O1533&lt;10000000,"Hit",O1533&lt;=100000000,"Superhit",O1533&gt;100000000,"Blockbuster")</f>
        <v>Flop</v>
      </c>
      <c r="Q1533" t="s">
        <v>5133</v>
      </c>
      <c r="R1533">
        <v>9</v>
      </c>
      <c r="S1533" t="str">
        <f t="shared" si="142"/>
        <v xml:space="preserve">October </v>
      </c>
      <c r="T1533" s="12" t="str">
        <f t="shared" si="143"/>
        <v xml:space="preserve"> 2006</v>
      </c>
      <c r="U1533" s="8" t="str" cm="1">
        <f t="array" ref="U1533">_xlfn.IFS(Q1533&lt;1970,"Old is Gold",Q1533&lt;=1980,"80's Movies",Q1533&lt;=2000,"90's Movies",Q1533&lt;=2020,"Mid Rang",Q1533&gt;2020,"Latest")</f>
        <v>Latest</v>
      </c>
      <c r="V1533" t="s">
        <v>87</v>
      </c>
    </row>
    <row r="1534" spans="1:22" x14ac:dyDescent="0.3">
      <c r="A1534" t="s">
        <v>5134</v>
      </c>
      <c r="B1534" t="s">
        <v>5135</v>
      </c>
      <c r="C1534" t="s">
        <v>5135</v>
      </c>
      <c r="D1534" s="6">
        <v>125</v>
      </c>
      <c r="E1534" s="6" t="str">
        <f t="shared" si="138"/>
        <v>Long</v>
      </c>
      <c r="F1534" s="4">
        <f t="shared" si="139"/>
        <v>2.0833333333333335</v>
      </c>
      <c r="G1534" s="8" t="s">
        <v>10889</v>
      </c>
      <c r="H1534" t="s">
        <v>190</v>
      </c>
      <c r="I1534" t="s">
        <v>5878</v>
      </c>
      <c r="J1534">
        <v>7</v>
      </c>
      <c r="K1534" t="str">
        <f t="shared" si="140"/>
        <v>Good</v>
      </c>
      <c r="L1534" s="10">
        <v>202062</v>
      </c>
      <c r="M1534" s="10">
        <v>72000000</v>
      </c>
      <c r="N1534" s="10">
        <v>97076152</v>
      </c>
      <c r="O1534" s="6">
        <f t="shared" si="141"/>
        <v>25076152</v>
      </c>
      <c r="P1534" s="10" t="str" cm="1">
        <f t="array" ref="P1534">_xlfn.IFS(O1534&lt;=0,"Flop",O1534&lt;10000000,"Hit",O1534&lt;=100000000,"Superhit",O1534&gt;100000000,"Blockbuster")</f>
        <v>Superhit</v>
      </c>
      <c r="Q1534" t="s">
        <v>5136</v>
      </c>
      <c r="R1534">
        <v>27</v>
      </c>
      <c r="S1534" t="str">
        <f t="shared" si="142"/>
        <v xml:space="preserve">October </v>
      </c>
      <c r="T1534" s="12" t="str">
        <f t="shared" si="143"/>
        <v xml:space="preserve"> 2005</v>
      </c>
      <c r="U1534" s="8" t="str" cm="1">
        <f t="array" ref="U1534">_xlfn.IFS(Q1534&lt;1970,"Old is Gold",Q1534&lt;=1980,"80's Movies",Q1534&lt;=2000,"90's Movies",Q1534&lt;=2020,"Mid Rang",Q1534&gt;2020,"Latest")</f>
        <v>Latest</v>
      </c>
      <c r="V1534" t="s">
        <v>3091</v>
      </c>
    </row>
    <row r="1535" spans="1:22" x14ac:dyDescent="0.3">
      <c r="A1535" t="s">
        <v>5137</v>
      </c>
      <c r="B1535" t="s">
        <v>5138</v>
      </c>
      <c r="C1535" t="s">
        <v>5138</v>
      </c>
      <c r="D1535" s="6">
        <v>93</v>
      </c>
      <c r="E1535" s="6" t="str">
        <f t="shared" si="138"/>
        <v>Medium</v>
      </c>
      <c r="F1535" s="4">
        <f t="shared" si="139"/>
        <v>1.55</v>
      </c>
      <c r="G1535" s="8" t="s">
        <v>105</v>
      </c>
      <c r="H1535" t="s">
        <v>10890</v>
      </c>
      <c r="I1535" t="s">
        <v>5170</v>
      </c>
      <c r="J1535">
        <v>6.2</v>
      </c>
      <c r="K1535" t="str">
        <f t="shared" si="140"/>
        <v>Average</v>
      </c>
      <c r="L1535" s="10">
        <v>99717</v>
      </c>
      <c r="M1535" s="10">
        <v>15000000</v>
      </c>
      <c r="N1535" s="10">
        <v>47074133</v>
      </c>
      <c r="O1535" s="6">
        <f t="shared" si="141"/>
        <v>32074133</v>
      </c>
      <c r="P1535" s="10" t="str" cm="1">
        <f t="array" ref="P1535">_xlfn.IFS(O1535&lt;=0,"Flop",O1535&lt;10000000,"Hit",O1535&lt;=100000000,"Superhit",O1535&gt;100000000,"Blockbuster")</f>
        <v>Superhit</v>
      </c>
      <c r="Q1535" t="s">
        <v>5139</v>
      </c>
      <c r="R1535">
        <v>18</v>
      </c>
      <c r="S1535" t="str">
        <f t="shared" si="142"/>
        <v xml:space="preserve">June </v>
      </c>
      <c r="T1535" s="12" t="str">
        <f t="shared" si="143"/>
        <v xml:space="preserve"> 2005</v>
      </c>
      <c r="U1535" s="8" t="str" cm="1">
        <f t="array" ref="U1535">_xlfn.IFS(Q1535&lt;1970,"Old is Gold",Q1535&lt;=1980,"80's Movies",Q1535&lt;=2000,"90's Movies",Q1535&lt;=2020,"Mid Rang",Q1535&gt;2020,"Latest")</f>
        <v>Latest</v>
      </c>
      <c r="V1535" t="s">
        <v>276</v>
      </c>
    </row>
    <row r="1536" spans="1:22" x14ac:dyDescent="0.3">
      <c r="A1536" t="s">
        <v>5140</v>
      </c>
      <c r="B1536" t="s">
        <v>5141</v>
      </c>
      <c r="C1536" t="s">
        <v>5141</v>
      </c>
      <c r="D1536" s="6">
        <v>105</v>
      </c>
      <c r="E1536" s="6" t="str">
        <f t="shared" si="138"/>
        <v>Medium</v>
      </c>
      <c r="F1536" s="4">
        <f t="shared" si="139"/>
        <v>1.75</v>
      </c>
      <c r="G1536" s="8" t="s">
        <v>7406</v>
      </c>
      <c r="H1536" t="s">
        <v>105</v>
      </c>
      <c r="I1536" t="s">
        <v>10890</v>
      </c>
      <c r="J1536">
        <v>5.2</v>
      </c>
      <c r="K1536" t="str">
        <f t="shared" si="140"/>
        <v>Poor</v>
      </c>
      <c r="L1536" s="10">
        <v>117478</v>
      </c>
      <c r="M1536" s="10">
        <v>60000000</v>
      </c>
      <c r="N1536" s="10">
        <v>58072119</v>
      </c>
      <c r="O1536" s="6">
        <f t="shared" si="141"/>
        <v>-1927881</v>
      </c>
      <c r="P1536" s="10" t="str" cm="1">
        <f t="array" ref="P1536">_xlfn.IFS(O1536&lt;=0,"Flop",O1536&lt;10000000,"Hit",O1536&lt;=100000000,"Superhit",O1536&gt;100000000,"Blockbuster")</f>
        <v>Flop</v>
      </c>
      <c r="Q1536" t="s">
        <v>4772</v>
      </c>
      <c r="R1536">
        <v>20</v>
      </c>
      <c r="S1536" t="str">
        <f t="shared" si="142"/>
        <v xml:space="preserve">October </v>
      </c>
      <c r="T1536" s="12" t="str">
        <f t="shared" si="143"/>
        <v xml:space="preserve"> 2005</v>
      </c>
      <c r="U1536" s="8" t="str" cm="1">
        <f t="array" ref="U1536">_xlfn.IFS(Q1536&lt;1970,"Old is Gold",Q1536&lt;=1980,"80's Movies",Q1536&lt;=2000,"90's Movies",Q1536&lt;=2020,"Mid Rang",Q1536&gt;2020,"Latest")</f>
        <v>Latest</v>
      </c>
      <c r="V1536" t="s">
        <v>3056</v>
      </c>
    </row>
    <row r="1537" spans="1:22" x14ac:dyDescent="0.3">
      <c r="A1537" t="s">
        <v>5142</v>
      </c>
      <c r="B1537" t="s">
        <v>5143</v>
      </c>
      <c r="C1537" t="s">
        <v>5143</v>
      </c>
      <c r="D1537" s="6">
        <v>128</v>
      </c>
      <c r="E1537" s="6" t="str">
        <f t="shared" si="138"/>
        <v>Long</v>
      </c>
      <c r="F1537" s="4">
        <f t="shared" si="139"/>
        <v>2.1333333333333333</v>
      </c>
      <c r="G1537" s="8" t="s">
        <v>190</v>
      </c>
      <c r="H1537" t="s">
        <v>10899</v>
      </c>
      <c r="I1537" t="s">
        <v>10899</v>
      </c>
      <c r="J1537">
        <v>7.6</v>
      </c>
      <c r="K1537" t="str">
        <f t="shared" si="140"/>
        <v>Good</v>
      </c>
      <c r="L1537" s="10">
        <v>81924</v>
      </c>
      <c r="M1537" s="10">
        <v>20000000</v>
      </c>
      <c r="N1537" s="10">
        <v>75011029</v>
      </c>
      <c r="O1537" s="6">
        <f t="shared" si="141"/>
        <v>55011029</v>
      </c>
      <c r="P1537" s="10" t="str" cm="1">
        <f t="array" ref="P1537">_xlfn.IFS(O1537&lt;=0,"Flop",O1537&lt;10000000,"Hit",O1537&lt;=100000000,"Superhit",O1537&gt;100000000,"Blockbuster")</f>
        <v>Superhit</v>
      </c>
      <c r="Q1537" s="1">
        <v>39356</v>
      </c>
      <c r="R1537" s="1"/>
      <c r="S1537" t="e">
        <f t="shared" si="142"/>
        <v>#VALUE!</v>
      </c>
      <c r="T1537" s="12" t="str">
        <f t="shared" si="143"/>
        <v>39356</v>
      </c>
      <c r="U1537" s="8" t="str" cm="1">
        <f t="array" ref="U1537">_xlfn.IFS(Q1537&lt;1970,"Old is Gold",Q1537&lt;=1980,"80's Movies",Q1537&lt;=2000,"90's Movies",Q1537&lt;=2020,"Mid Rang",Q1537&gt;2020,"Latest")</f>
        <v>Latest</v>
      </c>
      <c r="V1537" t="s">
        <v>3832</v>
      </c>
    </row>
    <row r="1538" spans="1:22" x14ac:dyDescent="0.3">
      <c r="A1538" t="s">
        <v>5144</v>
      </c>
      <c r="B1538" t="s">
        <v>5145</v>
      </c>
      <c r="C1538" t="s">
        <v>5145</v>
      </c>
      <c r="D1538" s="6">
        <v>113</v>
      </c>
      <c r="E1538" s="6" t="str">
        <f t="shared" ref="E1538:E1601" si="144">IF(D1538&lt;90,"Short",IF(D1538&lt;=120,"Medium","Long"))</f>
        <v>Medium</v>
      </c>
      <c r="F1538" s="4">
        <f t="shared" ref="F1538:F1601" si="145">D1538/60</f>
        <v>1.8833333333333333</v>
      </c>
      <c r="G1538" s="8" t="s">
        <v>172</v>
      </c>
      <c r="H1538" t="s">
        <v>190</v>
      </c>
      <c r="I1538" t="s">
        <v>10885</v>
      </c>
      <c r="J1538">
        <v>7.5</v>
      </c>
      <c r="K1538" t="str">
        <f t="shared" ref="K1538:K1601" si="146">IF(J1538&gt;=8,"Excellent",IF(J1538&gt;=7,"Good",IF(J1538&gt;=6,"Average","Poor")))</f>
        <v>Good</v>
      </c>
      <c r="L1538" s="10">
        <v>234573</v>
      </c>
      <c r="M1538" s="10">
        <v>30000000</v>
      </c>
      <c r="N1538" s="10">
        <v>53653224</v>
      </c>
      <c r="O1538" s="6">
        <f t="shared" ref="O1538:O1601" si="147">N1538-M1538</f>
        <v>23653224</v>
      </c>
      <c r="P1538" s="10" t="str" cm="1">
        <f t="array" ref="P1538">_xlfn.IFS(O1538&lt;=0,"Flop",O1538&lt;10000000,"Hit",O1538&lt;=100000000,"Superhit",O1538&gt;100000000,"Blockbuster")</f>
        <v>Superhit</v>
      </c>
      <c r="Q1538" t="s">
        <v>4956</v>
      </c>
      <c r="R1538">
        <v>9</v>
      </c>
      <c r="S1538" t="str">
        <f t="shared" ref="S1538:S1601" si="148">LEFT(Q1538,SEARCH(" ",Q1538))</f>
        <v xml:space="preserve">September </v>
      </c>
      <c r="T1538" s="12" t="str">
        <f t="shared" ref="T1538:T1601" si="149">RIGHT(Q1538,5)</f>
        <v xml:space="preserve"> 2006</v>
      </c>
      <c r="U1538" s="8" t="str" cm="1">
        <f t="array" ref="U1538">_xlfn.IFS(Q1538&lt;1970,"Old is Gold",Q1538&lt;=1980,"80's Movies",Q1538&lt;=2000,"90's Movies",Q1538&lt;=2020,"Mid Rang",Q1538&gt;2020,"Latest")</f>
        <v>Latest</v>
      </c>
      <c r="V1538" t="s">
        <v>3832</v>
      </c>
    </row>
    <row r="1539" spans="1:22" x14ac:dyDescent="0.3">
      <c r="A1539" t="s">
        <v>5146</v>
      </c>
      <c r="B1539" t="s">
        <v>5147</v>
      </c>
      <c r="C1539" t="s">
        <v>5147</v>
      </c>
      <c r="D1539" s="6">
        <v>91</v>
      </c>
      <c r="E1539" s="6" t="str">
        <f t="shared" si="144"/>
        <v>Medium</v>
      </c>
      <c r="F1539" s="4">
        <f t="shared" si="145"/>
        <v>1.5166666666666666</v>
      </c>
      <c r="G1539" s="8" t="s">
        <v>105</v>
      </c>
      <c r="H1539" t="s">
        <v>10899</v>
      </c>
      <c r="I1539" t="s">
        <v>10899</v>
      </c>
      <c r="J1539">
        <v>5.8</v>
      </c>
      <c r="K1539" t="str">
        <f t="shared" si="146"/>
        <v>Poor</v>
      </c>
      <c r="L1539" s="10">
        <v>76364</v>
      </c>
      <c r="M1539" s="10">
        <v>16000000</v>
      </c>
      <c r="N1539" s="10">
        <v>51764406</v>
      </c>
      <c r="O1539" s="6">
        <f t="shared" si="147"/>
        <v>35764406</v>
      </c>
      <c r="P1539" s="10" t="str" cm="1">
        <f t="array" ref="P1539">_xlfn.IFS(O1539&lt;=0,"Flop",O1539&lt;10000000,"Hit",O1539&lt;=100000000,"Superhit",O1539&gt;100000000,"Blockbuster")</f>
        <v>Superhit</v>
      </c>
      <c r="Q1539" t="s">
        <v>5148</v>
      </c>
      <c r="R1539">
        <v>5</v>
      </c>
      <c r="S1539" t="str">
        <f t="shared" si="148"/>
        <v xml:space="preserve">October </v>
      </c>
      <c r="T1539" s="12" t="str">
        <f t="shared" si="149"/>
        <v xml:space="preserve"> 2006</v>
      </c>
      <c r="U1539" s="8" t="str" cm="1">
        <f t="array" ref="U1539">_xlfn.IFS(Q1539&lt;1970,"Old is Gold",Q1539&lt;=1980,"80's Movies",Q1539&lt;=2000,"90's Movies",Q1539&lt;=2020,"Mid Rang",Q1539&gt;2020,"Latest")</f>
        <v>Latest</v>
      </c>
      <c r="V1539" t="s">
        <v>5149</v>
      </c>
    </row>
    <row r="1540" spans="1:22" x14ac:dyDescent="0.3">
      <c r="A1540" t="s">
        <v>5150</v>
      </c>
      <c r="B1540" t="s">
        <v>5151</v>
      </c>
      <c r="C1540" t="s">
        <v>5151</v>
      </c>
      <c r="D1540" s="6">
        <v>192</v>
      </c>
      <c r="E1540" s="6" t="str">
        <f t="shared" si="144"/>
        <v>Long</v>
      </c>
      <c r="F1540" s="4">
        <f t="shared" si="145"/>
        <v>3.2</v>
      </c>
      <c r="G1540" s="8" t="s">
        <v>190</v>
      </c>
      <c r="H1540" t="s">
        <v>10892</v>
      </c>
      <c r="I1540" t="s">
        <v>10893</v>
      </c>
      <c r="J1540">
        <v>7.8</v>
      </c>
      <c r="K1540" t="str">
        <f t="shared" si="146"/>
        <v>Good</v>
      </c>
      <c r="L1540" s="10">
        <v>56015</v>
      </c>
      <c r="M1540" s="10">
        <v>7000000</v>
      </c>
      <c r="N1540" s="10">
        <v>6887221</v>
      </c>
      <c r="O1540" s="6">
        <f t="shared" si="147"/>
        <v>-112779</v>
      </c>
      <c r="P1540" s="10" t="str" cm="1">
        <f t="array" ref="P1540">_xlfn.IFS(O1540&lt;=0,"Flop",O1540&lt;10000000,"Hit",O1540&lt;=100000000,"Superhit",O1540&gt;100000000,"Blockbuster")</f>
        <v>Flop</v>
      </c>
      <c r="Q1540" t="s">
        <v>4765</v>
      </c>
      <c r="R1540">
        <v>12</v>
      </c>
      <c r="S1540" t="str">
        <f t="shared" si="148"/>
        <v xml:space="preserve">November </v>
      </c>
      <c r="T1540" s="12" t="str">
        <f t="shared" si="149"/>
        <v xml:space="preserve"> 2004</v>
      </c>
      <c r="U1540" s="8" t="str" cm="1">
        <f t="array" ref="U1540">_xlfn.IFS(Q1540&lt;1970,"Old is Gold",Q1540&lt;=1980,"80's Movies",Q1540&lt;=2000,"90's Movies",Q1540&lt;=2020,"Mid Rang",Q1540&gt;2020,"Latest")</f>
        <v>Latest</v>
      </c>
      <c r="V1540" t="s">
        <v>5152</v>
      </c>
    </row>
    <row r="1541" spans="1:22" x14ac:dyDescent="0.3">
      <c r="A1541" t="s">
        <v>5153</v>
      </c>
      <c r="B1541" t="s">
        <v>5154</v>
      </c>
      <c r="C1541" t="s">
        <v>5154</v>
      </c>
      <c r="D1541" s="6">
        <v>127</v>
      </c>
      <c r="E1541" s="6" t="str">
        <f t="shared" si="144"/>
        <v>Long</v>
      </c>
      <c r="F1541" s="4">
        <f t="shared" si="145"/>
        <v>2.1166666666666667</v>
      </c>
      <c r="G1541" s="8" t="s">
        <v>7406</v>
      </c>
      <c r="H1541" t="s">
        <v>10889</v>
      </c>
      <c r="I1541" t="s">
        <v>10891</v>
      </c>
      <c r="J1541">
        <v>5.9</v>
      </c>
      <c r="K1541" t="str">
        <f t="shared" si="146"/>
        <v>Poor</v>
      </c>
      <c r="L1541" s="10">
        <v>68819</v>
      </c>
      <c r="M1541" s="10">
        <v>50000000</v>
      </c>
      <c r="N1541" s="10">
        <v>22984628</v>
      </c>
      <c r="O1541" s="6">
        <f t="shared" si="147"/>
        <v>-27015372</v>
      </c>
      <c r="P1541" s="10" t="str" cm="1">
        <f t="array" ref="P1541">_xlfn.IFS(O1541&lt;=0,"Flop",O1541&lt;10000000,"Hit",O1541&lt;=100000000,"Superhit",O1541&gt;100000000,"Blockbuster")</f>
        <v>Flop</v>
      </c>
      <c r="Q1541" t="s">
        <v>5155</v>
      </c>
      <c r="R1541">
        <v>25</v>
      </c>
      <c r="S1541" t="str">
        <f t="shared" si="148"/>
        <v xml:space="preserve">September </v>
      </c>
      <c r="T1541" s="12" t="str">
        <f t="shared" si="149"/>
        <v xml:space="preserve"> 2005</v>
      </c>
      <c r="U1541" s="8" t="str" cm="1">
        <f t="array" ref="U1541">_xlfn.IFS(Q1541&lt;1970,"Old is Gold",Q1541&lt;=1980,"80's Movies",Q1541&lt;=2000,"90's Movies",Q1541&lt;=2020,"Mid Rang",Q1541&gt;2020,"Latest")</f>
        <v>Latest</v>
      </c>
      <c r="V1541" t="s">
        <v>900</v>
      </c>
    </row>
    <row r="1542" spans="1:22" x14ac:dyDescent="0.3">
      <c r="A1542" t="s">
        <v>5156</v>
      </c>
      <c r="B1542" t="s">
        <v>5157</v>
      </c>
      <c r="C1542" t="s">
        <v>5157</v>
      </c>
      <c r="D1542" s="6">
        <v>109</v>
      </c>
      <c r="E1542" s="6" t="str">
        <f t="shared" si="144"/>
        <v>Medium</v>
      </c>
      <c r="F1542" s="4">
        <f t="shared" si="145"/>
        <v>1.8166666666666667</v>
      </c>
      <c r="G1542" s="8" t="s">
        <v>7406</v>
      </c>
      <c r="H1542" t="s">
        <v>10891</v>
      </c>
      <c r="I1542" t="s">
        <v>5170</v>
      </c>
      <c r="J1542">
        <v>6.8</v>
      </c>
      <c r="K1542" t="str">
        <f t="shared" si="146"/>
        <v>Average</v>
      </c>
      <c r="L1542" s="10">
        <v>119121</v>
      </c>
      <c r="M1542" s="10">
        <v>20000000</v>
      </c>
      <c r="N1542" s="10">
        <v>66476363</v>
      </c>
      <c r="O1542" s="6">
        <f t="shared" si="147"/>
        <v>46476363</v>
      </c>
      <c r="P1542" s="10" t="str" cm="1">
        <f t="array" ref="P1542">_xlfn.IFS(O1542&lt;=0,"Flop",O1542&lt;10000000,"Hit",O1542&lt;=100000000,"Superhit",O1542&gt;100000000,"Blockbuster")</f>
        <v>Superhit</v>
      </c>
      <c r="Q1542" t="s">
        <v>5158</v>
      </c>
      <c r="R1542">
        <v>3</v>
      </c>
      <c r="S1542" t="str">
        <f t="shared" si="148"/>
        <v xml:space="preserve">April </v>
      </c>
      <c r="T1542" s="12" t="str">
        <f t="shared" si="149"/>
        <v xml:space="preserve"> 2008</v>
      </c>
      <c r="U1542" s="8" t="str" cm="1">
        <f t="array" ref="U1542">_xlfn.IFS(Q1542&lt;1970,"Old is Gold",Q1542&lt;=1980,"80's Movies",Q1542&lt;=2000,"90's Movies",Q1542&lt;=2020,"Mid Rang",Q1542&gt;2020,"Latest")</f>
        <v>Latest</v>
      </c>
      <c r="V1542" t="s">
        <v>5159</v>
      </c>
    </row>
    <row r="1543" spans="1:22" x14ac:dyDescent="0.3">
      <c r="A1543" t="s">
        <v>5160</v>
      </c>
      <c r="B1543" t="s">
        <v>5161</v>
      </c>
      <c r="C1543" t="s">
        <v>5161</v>
      </c>
      <c r="D1543" s="6">
        <v>125</v>
      </c>
      <c r="E1543" s="6" t="str">
        <f t="shared" si="144"/>
        <v>Long</v>
      </c>
      <c r="F1543" s="4">
        <f t="shared" si="145"/>
        <v>2.0833333333333335</v>
      </c>
      <c r="G1543" s="8" t="s">
        <v>10889</v>
      </c>
      <c r="H1543" t="s">
        <v>10891</v>
      </c>
      <c r="I1543" t="s">
        <v>190</v>
      </c>
      <c r="J1543">
        <v>7</v>
      </c>
      <c r="K1543" t="str">
        <f t="shared" si="146"/>
        <v>Good</v>
      </c>
      <c r="L1543" s="10">
        <v>79430</v>
      </c>
      <c r="M1543" s="10">
        <v>30000000</v>
      </c>
      <c r="N1543" s="10">
        <v>41480851</v>
      </c>
      <c r="O1543" s="6">
        <f t="shared" si="147"/>
        <v>11480851</v>
      </c>
      <c r="P1543" s="10" t="str" cm="1">
        <f t="array" ref="P1543">_xlfn.IFS(O1543&lt;=0,"Flop",O1543&lt;10000000,"Hit",O1543&lt;=100000000,"Superhit",O1543&gt;100000000,"Blockbuster")</f>
        <v>Superhit</v>
      </c>
      <c r="Q1543" t="s">
        <v>5162</v>
      </c>
      <c r="R1543">
        <v>5</v>
      </c>
      <c r="S1543" t="str">
        <f t="shared" si="148"/>
        <v xml:space="preserve">September </v>
      </c>
      <c r="T1543" s="12" t="str">
        <f t="shared" si="149"/>
        <v xml:space="preserve"> 2006</v>
      </c>
      <c r="U1543" s="8" t="str" cm="1">
        <f t="array" ref="U1543">_xlfn.IFS(Q1543&lt;1970,"Old is Gold",Q1543&lt;=1980,"80's Movies",Q1543&lt;=2000,"90's Movies",Q1543&lt;=2020,"Mid Rang",Q1543&gt;2020,"Latest")</f>
        <v>Latest</v>
      </c>
      <c r="V1543" t="s">
        <v>5163</v>
      </c>
    </row>
    <row r="1544" spans="1:22" x14ac:dyDescent="0.3">
      <c r="A1544" t="s">
        <v>5164</v>
      </c>
      <c r="B1544" t="s">
        <v>5165</v>
      </c>
      <c r="C1544" t="s">
        <v>5165</v>
      </c>
      <c r="D1544" s="6">
        <v>104</v>
      </c>
      <c r="E1544" s="6" t="str">
        <f t="shared" si="144"/>
        <v>Medium</v>
      </c>
      <c r="F1544" s="4">
        <f t="shared" si="145"/>
        <v>1.7333333333333334</v>
      </c>
      <c r="G1544" s="8" t="s">
        <v>10891</v>
      </c>
      <c r="H1544" t="s">
        <v>190</v>
      </c>
      <c r="I1544" t="s">
        <v>234</v>
      </c>
      <c r="J1544">
        <v>7.3</v>
      </c>
      <c r="K1544" t="str">
        <f t="shared" si="146"/>
        <v>Good</v>
      </c>
      <c r="L1544" s="10">
        <v>54376</v>
      </c>
      <c r="M1544" s="10">
        <v>20000000</v>
      </c>
      <c r="N1544" s="10">
        <v>5048693</v>
      </c>
      <c r="O1544" s="6">
        <f t="shared" si="147"/>
        <v>-14951307</v>
      </c>
      <c r="P1544" s="10" t="str" cm="1">
        <f t="array" ref="P1544">_xlfn.IFS(O1544&lt;=0,"Flop",O1544&lt;10000000,"Hit",O1544&lt;=100000000,"Superhit",O1544&gt;100000000,"Blockbuster")</f>
        <v>Flop</v>
      </c>
      <c r="Q1544" t="s">
        <v>5166</v>
      </c>
      <c r="R1544">
        <v>12</v>
      </c>
      <c r="S1544" t="str">
        <f t="shared" si="148"/>
        <v xml:space="preserve">September </v>
      </c>
      <c r="T1544" s="12" t="str">
        <f t="shared" si="149"/>
        <v xml:space="preserve"> 2005</v>
      </c>
      <c r="U1544" s="8" t="str" cm="1">
        <f t="array" ref="U1544">_xlfn.IFS(Q1544&lt;1970,"Old is Gold",Q1544&lt;=1980,"80's Movies",Q1544&lt;=2000,"90's Movies",Q1544&lt;=2020,"Mid Rang",Q1544&gt;2020,"Latest")</f>
        <v>Latest</v>
      </c>
      <c r="V1544" t="s">
        <v>5167</v>
      </c>
    </row>
    <row r="1545" spans="1:22" x14ac:dyDescent="0.3">
      <c r="A1545" t="s">
        <v>5168</v>
      </c>
      <c r="B1545" t="s">
        <v>5169</v>
      </c>
      <c r="C1545" t="s">
        <v>5169</v>
      </c>
      <c r="D1545" s="6">
        <v>85</v>
      </c>
      <c r="E1545" s="6" t="str">
        <f t="shared" si="144"/>
        <v>Short</v>
      </c>
      <c r="F1545" s="4">
        <f t="shared" si="145"/>
        <v>1.4166666666666667</v>
      </c>
      <c r="G1545" s="8" t="s">
        <v>5170</v>
      </c>
      <c r="H1545" t="s">
        <v>10899</v>
      </c>
      <c r="I1545" t="s">
        <v>10899</v>
      </c>
      <c r="J1545">
        <v>6.5</v>
      </c>
      <c r="K1545" t="str">
        <f t="shared" si="146"/>
        <v>Average</v>
      </c>
      <c r="L1545" s="10">
        <v>132452</v>
      </c>
      <c r="M1545" s="10">
        <v>26000000</v>
      </c>
      <c r="N1545" s="10">
        <v>96258201</v>
      </c>
      <c r="O1545" s="6">
        <f t="shared" si="147"/>
        <v>70258201</v>
      </c>
      <c r="P1545" s="10" t="str" cm="1">
        <f t="array" ref="P1545">_xlfn.IFS(O1545&lt;=0,"Flop",O1545&lt;10000000,"Hit",O1545&lt;=100000000,"Superhit",O1545&gt;100000000,"Blockbuster")</f>
        <v>Superhit</v>
      </c>
      <c r="Q1545" t="s">
        <v>5031</v>
      </c>
      <c r="R1545">
        <v>10</v>
      </c>
      <c r="S1545" t="str">
        <f t="shared" si="148"/>
        <v xml:space="preserve">June </v>
      </c>
      <c r="T1545" s="12" t="str">
        <f t="shared" si="149"/>
        <v xml:space="preserve"> 2005</v>
      </c>
      <c r="U1545" s="8" t="str" cm="1">
        <f t="array" ref="U1545">_xlfn.IFS(Q1545&lt;1970,"Old is Gold",Q1545&lt;=1980,"80's Movies",Q1545&lt;=2000,"90's Movies",Q1545&lt;=2020,"Mid Rang",Q1545&gt;2020,"Latest")</f>
        <v>Latest</v>
      </c>
      <c r="V1545" t="s">
        <v>650</v>
      </c>
    </row>
    <row r="1546" spans="1:22" x14ac:dyDescent="0.3">
      <c r="A1546" t="s">
        <v>5171</v>
      </c>
      <c r="B1546" t="s">
        <v>5172</v>
      </c>
      <c r="C1546" t="s">
        <v>5172</v>
      </c>
      <c r="D1546" s="6">
        <v>166</v>
      </c>
      <c r="E1546" s="6" t="str">
        <f t="shared" si="144"/>
        <v>Long</v>
      </c>
      <c r="F1546" s="4">
        <f t="shared" si="145"/>
        <v>2.7666666666666666</v>
      </c>
      <c r="G1546" s="8" t="s">
        <v>190</v>
      </c>
      <c r="H1546" t="s">
        <v>10885</v>
      </c>
      <c r="I1546" t="s">
        <v>10886</v>
      </c>
      <c r="J1546">
        <v>7.8</v>
      </c>
      <c r="K1546" t="str">
        <f t="shared" si="146"/>
        <v>Good</v>
      </c>
      <c r="L1546" s="10">
        <v>681300</v>
      </c>
      <c r="M1546" s="10">
        <v>150000000</v>
      </c>
      <c r="N1546" s="10">
        <v>335802786</v>
      </c>
      <c r="O1546" s="6">
        <f t="shared" si="147"/>
        <v>185802786</v>
      </c>
      <c r="P1546" s="10" t="str" cm="1">
        <f t="array" ref="P1546">_xlfn.IFS(O1546&lt;=0,"Flop",O1546&lt;10000000,"Hit",O1546&lt;=100000000,"Superhit",O1546&gt;100000000,"Blockbuster")</f>
        <v>Blockbuster</v>
      </c>
      <c r="Q1546" t="s">
        <v>5173</v>
      </c>
      <c r="R1546">
        <v>10</v>
      </c>
      <c r="S1546" t="str">
        <f t="shared" si="148"/>
        <v xml:space="preserve">December </v>
      </c>
      <c r="T1546" s="12" t="str">
        <f t="shared" si="149"/>
        <v xml:space="preserve"> 2008</v>
      </c>
      <c r="U1546" s="8" t="str" cm="1">
        <f t="array" ref="U1546">_xlfn.IFS(Q1546&lt;1970,"Old is Gold",Q1546&lt;=1980,"80's Movies",Q1546&lt;=2000,"90's Movies",Q1546&lt;=2020,"Mid Rang",Q1546&gt;2020,"Latest")</f>
        <v>Latest</v>
      </c>
      <c r="V1546" t="s">
        <v>1449</v>
      </c>
    </row>
    <row r="1547" spans="1:22" x14ac:dyDescent="0.3">
      <c r="A1547" t="s">
        <v>5174</v>
      </c>
      <c r="B1547" t="s">
        <v>5175</v>
      </c>
      <c r="C1547" t="s">
        <v>5175</v>
      </c>
      <c r="D1547" s="6">
        <v>123</v>
      </c>
      <c r="E1547" s="6" t="str">
        <f t="shared" si="144"/>
        <v>Long</v>
      </c>
      <c r="F1547" s="4">
        <f t="shared" si="145"/>
        <v>2.0499999999999998</v>
      </c>
      <c r="G1547" s="8" t="s">
        <v>10889</v>
      </c>
      <c r="H1547" t="s">
        <v>190</v>
      </c>
      <c r="I1547" t="s">
        <v>10896</v>
      </c>
      <c r="J1547">
        <v>6.5</v>
      </c>
      <c r="K1547" t="str">
        <f t="shared" si="146"/>
        <v>Average</v>
      </c>
      <c r="L1547" s="10">
        <v>118239</v>
      </c>
      <c r="M1547" s="10">
        <v>40000000</v>
      </c>
      <c r="N1547" s="10">
        <v>60917189</v>
      </c>
      <c r="O1547" s="6">
        <f t="shared" si="147"/>
        <v>20917189</v>
      </c>
      <c r="P1547" s="10" t="str" cm="1">
        <f t="array" ref="P1547">_xlfn.IFS(O1547&lt;=0,"Flop",O1547&lt;10000000,"Hit",O1547&lt;=100000000,"Superhit",O1547&gt;100000000,"Blockbuster")</f>
        <v>Superhit</v>
      </c>
      <c r="Q1547" t="s">
        <v>5176</v>
      </c>
      <c r="R1547">
        <v>24</v>
      </c>
      <c r="S1547" t="str">
        <f t="shared" si="148"/>
        <v xml:space="preserve">May </v>
      </c>
      <c r="T1547" s="12" t="str">
        <f t="shared" si="149"/>
        <v xml:space="preserve"> 2006</v>
      </c>
      <c r="U1547" s="8" t="str" cm="1">
        <f t="array" ref="U1547">_xlfn.IFS(Q1547&lt;1970,"Old is Gold",Q1547&lt;=1980,"80's Movies",Q1547&lt;=2000,"90's Movies",Q1547&lt;=2020,"Mid Rang",Q1547&gt;2020,"Latest")</f>
        <v>Latest</v>
      </c>
      <c r="V1547" t="s">
        <v>2989</v>
      </c>
    </row>
    <row r="1548" spans="1:22" x14ac:dyDescent="0.3">
      <c r="A1548" t="s">
        <v>5177</v>
      </c>
      <c r="B1548" t="s">
        <v>5178</v>
      </c>
      <c r="C1548" t="s">
        <v>5178</v>
      </c>
      <c r="D1548" s="6">
        <v>85</v>
      </c>
      <c r="E1548" s="6" t="str">
        <f t="shared" si="144"/>
        <v>Short</v>
      </c>
      <c r="F1548" s="4">
        <f t="shared" si="145"/>
        <v>1.4166666666666667</v>
      </c>
      <c r="G1548" s="8" t="s">
        <v>10887</v>
      </c>
      <c r="H1548" t="s">
        <v>10888</v>
      </c>
      <c r="I1548" t="s">
        <v>172</v>
      </c>
      <c r="J1548">
        <v>6.7</v>
      </c>
      <c r="K1548" t="str">
        <f t="shared" si="146"/>
        <v>Average</v>
      </c>
      <c r="L1548" s="10">
        <v>88034</v>
      </c>
      <c r="M1548" s="10">
        <v>100000000</v>
      </c>
      <c r="N1548" s="10">
        <v>152005713</v>
      </c>
      <c r="O1548" s="6">
        <f t="shared" si="147"/>
        <v>52005713</v>
      </c>
      <c r="P1548" s="10" t="str" cm="1">
        <f t="array" ref="P1548">_xlfn.IFS(O1548&lt;=0,"Flop",O1548&lt;10000000,"Hit",O1548&lt;=100000000,"Superhit",O1548&gt;100000000,"Blockbuster")</f>
        <v>Superhit</v>
      </c>
      <c r="Q1548" t="s">
        <v>5179</v>
      </c>
      <c r="R1548">
        <v>2</v>
      </c>
      <c r="S1548" t="str">
        <f t="shared" si="148"/>
        <v xml:space="preserve">June </v>
      </c>
      <c r="T1548" s="12" t="str">
        <f t="shared" si="149"/>
        <v xml:space="preserve"> 2007</v>
      </c>
      <c r="U1548" s="8" t="str" cm="1">
        <f t="array" ref="U1548">_xlfn.IFS(Q1548&lt;1970,"Old is Gold",Q1548&lt;=1980,"80's Movies",Q1548&lt;=2000,"90's Movies",Q1548&lt;=2020,"Mid Rang",Q1548&gt;2020,"Latest")</f>
        <v>Latest</v>
      </c>
      <c r="V1548" t="s">
        <v>5180</v>
      </c>
    </row>
    <row r="1549" spans="1:22" x14ac:dyDescent="0.3">
      <c r="A1549" t="s">
        <v>5181</v>
      </c>
      <c r="B1549" t="s">
        <v>5182</v>
      </c>
      <c r="C1549" t="s">
        <v>5183</v>
      </c>
      <c r="D1549" s="6">
        <v>88</v>
      </c>
      <c r="E1549" s="6" t="str">
        <f t="shared" si="144"/>
        <v>Short</v>
      </c>
      <c r="F1549" s="4">
        <f t="shared" si="145"/>
        <v>1.4666666666666666</v>
      </c>
      <c r="G1549" s="8" t="s">
        <v>10891</v>
      </c>
      <c r="H1549" t="s">
        <v>190</v>
      </c>
      <c r="I1549" t="s">
        <v>10886</v>
      </c>
      <c r="J1549">
        <v>7.9</v>
      </c>
      <c r="K1549" t="str">
        <f t="shared" si="146"/>
        <v>Good</v>
      </c>
      <c r="L1549" s="10">
        <v>57395</v>
      </c>
      <c r="M1549" s="10">
        <v>1000000</v>
      </c>
      <c r="N1549" s="10">
        <v>3403957</v>
      </c>
      <c r="O1549" s="6">
        <f t="shared" si="147"/>
        <v>2403957</v>
      </c>
      <c r="P1549" s="10" t="str" cm="1">
        <f t="array" ref="P1549">_xlfn.IFS(O1549&lt;=0,"Flop",O1549&lt;10000000,"Hit",O1549&lt;=100000000,"Superhit",O1549&gt;100000000,"Blockbuster")</f>
        <v>Hit</v>
      </c>
      <c r="Q1549" t="s">
        <v>5184</v>
      </c>
      <c r="R1549">
        <v>7</v>
      </c>
      <c r="S1549" t="str">
        <f t="shared" si="148"/>
        <v xml:space="preserve">September </v>
      </c>
      <c r="T1549" s="12" t="str">
        <f t="shared" si="149"/>
        <v xml:space="preserve"> 2004</v>
      </c>
      <c r="U1549" s="8" t="str" cm="1">
        <f t="array" ref="U1549">_xlfn.IFS(Q1549&lt;1970,"Old is Gold",Q1549&lt;=1980,"80's Movies",Q1549&lt;=2000,"90's Movies",Q1549&lt;=2020,"Mid Rang",Q1549&gt;2020,"Latest")</f>
        <v>Latest</v>
      </c>
      <c r="V1549" t="s">
        <v>5185</v>
      </c>
    </row>
    <row r="1550" spans="1:22" x14ac:dyDescent="0.3">
      <c r="A1550" t="s">
        <v>5186</v>
      </c>
      <c r="B1550" t="s">
        <v>5187</v>
      </c>
      <c r="C1550" t="s">
        <v>5187</v>
      </c>
      <c r="D1550" s="6">
        <v>97</v>
      </c>
      <c r="E1550" s="6" t="str">
        <f t="shared" si="144"/>
        <v>Medium</v>
      </c>
      <c r="F1550" s="4">
        <f t="shared" si="145"/>
        <v>1.6166666666666667</v>
      </c>
      <c r="G1550" s="8" t="s">
        <v>172</v>
      </c>
      <c r="H1550" t="s">
        <v>190</v>
      </c>
      <c r="I1550" t="s">
        <v>10886</v>
      </c>
      <c r="J1550">
        <v>6.9</v>
      </c>
      <c r="K1550" t="str">
        <f t="shared" si="146"/>
        <v>Average</v>
      </c>
      <c r="L1550" s="10">
        <v>66272</v>
      </c>
      <c r="M1550" s="10">
        <v>12000000</v>
      </c>
      <c r="N1550" s="10">
        <v>5254986</v>
      </c>
      <c r="O1550" s="6">
        <f t="shared" si="147"/>
        <v>-6745014</v>
      </c>
      <c r="P1550" s="10" t="str" cm="1">
        <f t="array" ref="P1550">_xlfn.IFS(O1550&lt;=0,"Flop",O1550&lt;10000000,"Hit",O1550&lt;=100000000,"Superhit",O1550&gt;100000000,"Blockbuster")</f>
        <v>Flop</v>
      </c>
      <c r="Q1550" t="s">
        <v>5188</v>
      </c>
      <c r="R1550">
        <v>1</v>
      </c>
      <c r="S1550" t="str">
        <f t="shared" si="148"/>
        <v xml:space="preserve">May </v>
      </c>
      <c r="T1550" s="12" t="str">
        <f t="shared" si="149"/>
        <v xml:space="preserve"> 2007</v>
      </c>
      <c r="U1550" s="8" t="str" cm="1">
        <f t="array" ref="U1550">_xlfn.IFS(Q1550&lt;1970,"Old is Gold",Q1550&lt;=1980,"80's Movies",Q1550&lt;=2000,"90's Movies",Q1550&lt;=2020,"Mid Rang",Q1550&gt;2020,"Latest")</f>
        <v>Latest</v>
      </c>
      <c r="V1550" t="s">
        <v>5189</v>
      </c>
    </row>
    <row r="1551" spans="1:22" x14ac:dyDescent="0.3">
      <c r="A1551" t="s">
        <v>5190</v>
      </c>
      <c r="B1551" t="s">
        <v>5191</v>
      </c>
      <c r="C1551" t="s">
        <v>5191</v>
      </c>
      <c r="D1551" s="6">
        <v>85</v>
      </c>
      <c r="E1551" s="6" t="str">
        <f t="shared" si="144"/>
        <v>Short</v>
      </c>
      <c r="F1551" s="4">
        <f t="shared" si="145"/>
        <v>1.4166666666666667</v>
      </c>
      <c r="G1551" s="8" t="s">
        <v>7406</v>
      </c>
      <c r="H1551" t="s">
        <v>10887</v>
      </c>
      <c r="I1551" t="s">
        <v>10888</v>
      </c>
      <c r="J1551">
        <v>6.6</v>
      </c>
      <c r="K1551" t="str">
        <f t="shared" si="146"/>
        <v>Average</v>
      </c>
      <c r="L1551" s="10">
        <v>135486</v>
      </c>
      <c r="M1551" s="10">
        <v>149000000</v>
      </c>
      <c r="N1551" s="10">
        <v>178281554</v>
      </c>
      <c r="O1551" s="6">
        <f t="shared" si="147"/>
        <v>29281554</v>
      </c>
      <c r="P1551" s="10" t="str" cm="1">
        <f t="array" ref="P1551">_xlfn.IFS(O1551&lt;=0,"Flop",O1551&lt;10000000,"Hit",O1551&lt;=100000000,"Superhit",O1551&gt;100000000,"Blockbuster")</f>
        <v>Superhit</v>
      </c>
      <c r="Q1551" t="s">
        <v>5192</v>
      </c>
      <c r="R1551">
        <v>22</v>
      </c>
      <c r="S1551" t="str">
        <f t="shared" si="148"/>
        <v xml:space="preserve">October </v>
      </c>
      <c r="T1551" s="12" t="str">
        <f t="shared" si="149"/>
        <v xml:space="preserve"> 2006</v>
      </c>
      <c r="U1551" s="8" t="str" cm="1">
        <f t="array" ref="U1551">_xlfn.IFS(Q1551&lt;1970,"Old is Gold",Q1551&lt;=1980,"80's Movies",Q1551&lt;=2000,"90's Movies",Q1551&lt;=2020,"Mid Rang",Q1551&gt;2020,"Latest")</f>
        <v>Latest</v>
      </c>
      <c r="V1551" t="s">
        <v>5193</v>
      </c>
    </row>
    <row r="1552" spans="1:22" x14ac:dyDescent="0.3">
      <c r="A1552" t="s">
        <v>5194</v>
      </c>
      <c r="B1552" t="s">
        <v>5195</v>
      </c>
      <c r="C1552" t="s">
        <v>5195</v>
      </c>
      <c r="D1552" s="6">
        <v>104</v>
      </c>
      <c r="E1552" s="6" t="str">
        <f t="shared" si="144"/>
        <v>Medium</v>
      </c>
      <c r="F1552" s="4">
        <f t="shared" si="145"/>
        <v>1.7333333333333334</v>
      </c>
      <c r="G1552" s="8" t="s">
        <v>190</v>
      </c>
      <c r="H1552" t="s">
        <v>5170</v>
      </c>
      <c r="I1552" t="s">
        <v>10899</v>
      </c>
      <c r="J1552">
        <v>7</v>
      </c>
      <c r="K1552" t="str">
        <f t="shared" si="146"/>
        <v>Good</v>
      </c>
      <c r="L1552" s="10">
        <v>166317</v>
      </c>
      <c r="M1552" s="10">
        <v>950000</v>
      </c>
      <c r="N1552" s="10">
        <v>7022209</v>
      </c>
      <c r="O1552" s="6">
        <f t="shared" si="147"/>
        <v>6072209</v>
      </c>
      <c r="P1552" s="10" t="str" cm="1">
        <f t="array" ref="P1552">_xlfn.IFS(O1552&lt;=0,"Flop",O1552&lt;10000000,"Hit",O1552&lt;=100000000,"Superhit",O1552&gt;100000000,"Blockbuster")</f>
        <v>Hit</v>
      </c>
      <c r="Q1552" s="1">
        <v>38353</v>
      </c>
      <c r="R1552" s="1"/>
      <c r="S1552" t="e">
        <f t="shared" si="148"/>
        <v>#VALUE!</v>
      </c>
      <c r="T1552" s="12" t="str">
        <f t="shared" si="149"/>
        <v>38353</v>
      </c>
      <c r="U1552" s="8" t="str" cm="1">
        <f t="array" ref="U1552">_xlfn.IFS(Q1552&lt;1970,"Old is Gold",Q1552&lt;=1980,"80's Movies",Q1552&lt;=2000,"90's Movies",Q1552&lt;=2020,"Mid Rang",Q1552&gt;2020,"Latest")</f>
        <v>Latest</v>
      </c>
      <c r="V1552" t="s">
        <v>4839</v>
      </c>
    </row>
    <row r="1553" spans="1:22" x14ac:dyDescent="0.3">
      <c r="A1553" t="s">
        <v>5196</v>
      </c>
      <c r="B1553" t="s">
        <v>5197</v>
      </c>
      <c r="C1553" t="s">
        <v>5197</v>
      </c>
      <c r="D1553" s="6">
        <v>97</v>
      </c>
      <c r="E1553" s="6" t="str">
        <f t="shared" si="144"/>
        <v>Medium</v>
      </c>
      <c r="F1553" s="4">
        <f t="shared" si="145"/>
        <v>1.6166666666666667</v>
      </c>
      <c r="G1553" s="8" t="s">
        <v>172</v>
      </c>
      <c r="H1553" t="s">
        <v>10899</v>
      </c>
      <c r="I1553" t="s">
        <v>10899</v>
      </c>
      <c r="J1553">
        <v>7.3</v>
      </c>
      <c r="K1553" t="str">
        <f t="shared" si="146"/>
        <v>Good</v>
      </c>
      <c r="L1553" s="10">
        <v>139558</v>
      </c>
      <c r="M1553" s="10">
        <v>5000000</v>
      </c>
      <c r="N1553" s="10">
        <v>26986174</v>
      </c>
      <c r="O1553" s="6">
        <f t="shared" si="147"/>
        <v>21986174</v>
      </c>
      <c r="P1553" s="10" t="str" cm="1">
        <f t="array" ref="P1553">_xlfn.IFS(O1553&lt;=0,"Flop",O1553&lt;10000000,"Hit",O1553&lt;=100000000,"Superhit",O1553&gt;100000000,"Blockbuster")</f>
        <v>Superhit</v>
      </c>
      <c r="Q1553" t="s">
        <v>5198</v>
      </c>
      <c r="R1553">
        <v>26</v>
      </c>
      <c r="S1553" t="str">
        <f t="shared" si="148"/>
        <v xml:space="preserve">May </v>
      </c>
      <c r="T1553" s="12" t="str">
        <f t="shared" si="149"/>
        <v xml:space="preserve"> 2006</v>
      </c>
      <c r="U1553" s="8" t="str" cm="1">
        <f t="array" ref="U1553">_xlfn.IFS(Q1553&lt;1970,"Old is Gold",Q1553&lt;=1980,"80's Movies",Q1553&lt;=2000,"90's Movies",Q1553&lt;=2020,"Mid Rang",Q1553&gt;2020,"Latest")</f>
        <v>Latest</v>
      </c>
      <c r="V1553" t="s">
        <v>1736</v>
      </c>
    </row>
    <row r="1554" spans="1:22" x14ac:dyDescent="0.3">
      <c r="A1554" t="s">
        <v>5199</v>
      </c>
      <c r="B1554" t="s">
        <v>5200</v>
      </c>
      <c r="C1554" t="s">
        <v>5200</v>
      </c>
      <c r="D1554" s="6">
        <v>110</v>
      </c>
      <c r="E1554" s="6" t="str">
        <f t="shared" si="144"/>
        <v>Medium</v>
      </c>
      <c r="F1554" s="4">
        <f t="shared" si="145"/>
        <v>1.8333333333333333</v>
      </c>
      <c r="G1554" s="8" t="s">
        <v>7406</v>
      </c>
      <c r="H1554" t="s">
        <v>10887</v>
      </c>
      <c r="I1554" t="s">
        <v>172</v>
      </c>
      <c r="J1554">
        <v>6.5</v>
      </c>
      <c r="K1554" t="str">
        <f t="shared" si="146"/>
        <v>Average</v>
      </c>
      <c r="L1554" s="10">
        <v>225615</v>
      </c>
      <c r="M1554" s="10">
        <v>80000000</v>
      </c>
      <c r="N1554" s="10">
        <v>230685453</v>
      </c>
      <c r="O1554" s="6">
        <f t="shared" si="147"/>
        <v>150685453</v>
      </c>
      <c r="P1554" s="10" t="str" cm="1">
        <f t="array" ref="P1554">_xlfn.IFS(O1554&lt;=0,"Flop",O1554&lt;10000000,"Hit",O1554&lt;=100000000,"Superhit",O1554&gt;100000000,"Blockbuster")</f>
        <v>Blockbuster</v>
      </c>
      <c r="Q1554" t="s">
        <v>5201</v>
      </c>
      <c r="R1554">
        <v>19</v>
      </c>
      <c r="S1554" t="str">
        <f t="shared" si="148"/>
        <v xml:space="preserve">June </v>
      </c>
      <c r="T1554" s="12" t="str">
        <f t="shared" si="149"/>
        <v xml:space="preserve"> 2008</v>
      </c>
      <c r="U1554" s="8" t="str" cm="1">
        <f t="array" ref="U1554">_xlfn.IFS(Q1554&lt;1970,"Old is Gold",Q1554&lt;=1980,"80's Movies",Q1554&lt;=2000,"90's Movies",Q1554&lt;=2020,"Mid Rang",Q1554&gt;2020,"Latest")</f>
        <v>Latest</v>
      </c>
      <c r="V1554" t="s">
        <v>1802</v>
      </c>
    </row>
    <row r="1555" spans="1:22" x14ac:dyDescent="0.3">
      <c r="A1555" t="s">
        <v>5202</v>
      </c>
      <c r="B1555" t="s">
        <v>5203</v>
      </c>
      <c r="C1555" t="s">
        <v>5203</v>
      </c>
      <c r="D1555" s="6">
        <v>95</v>
      </c>
      <c r="E1555" s="6" t="str">
        <f t="shared" si="144"/>
        <v>Medium</v>
      </c>
      <c r="F1555" s="4">
        <f t="shared" si="145"/>
        <v>1.5833333333333333</v>
      </c>
      <c r="G1555" s="8" t="s">
        <v>172</v>
      </c>
      <c r="H1555" t="s">
        <v>190</v>
      </c>
      <c r="I1555" t="s">
        <v>10885</v>
      </c>
      <c r="J1555">
        <v>6.7</v>
      </c>
      <c r="K1555" t="str">
        <f t="shared" si="146"/>
        <v>Average</v>
      </c>
      <c r="L1555" s="10">
        <v>115662</v>
      </c>
      <c r="M1555" s="10">
        <v>58000000</v>
      </c>
      <c r="N1555" s="10">
        <v>102854431</v>
      </c>
      <c r="O1555" s="6">
        <f t="shared" si="147"/>
        <v>44854431</v>
      </c>
      <c r="P1555" s="10" t="str" cm="1">
        <f t="array" ref="P1555">_xlfn.IFS(O1555&lt;=0,"Flop",O1555&lt;10000000,"Hit",O1555&lt;=100000000,"Superhit",O1555&gt;100000000,"Blockbuster")</f>
        <v>Superhit</v>
      </c>
      <c r="Q1555" t="s">
        <v>4945</v>
      </c>
      <c r="R1555">
        <v>16</v>
      </c>
      <c r="S1555" t="str">
        <f t="shared" si="148"/>
        <v xml:space="preserve">September </v>
      </c>
      <c r="T1555" s="12" t="str">
        <f t="shared" si="149"/>
        <v xml:space="preserve"> 2005</v>
      </c>
      <c r="U1555" s="8" t="str" cm="1">
        <f t="array" ref="U1555">_xlfn.IFS(Q1555&lt;1970,"Old is Gold",Q1555&lt;=1980,"80's Movies",Q1555&lt;=2000,"90's Movies",Q1555&lt;=2020,"Mid Rang",Q1555&gt;2020,"Latest")</f>
        <v>Latest</v>
      </c>
      <c r="V1555" t="s">
        <v>4145</v>
      </c>
    </row>
    <row r="1556" spans="1:22" x14ac:dyDescent="0.3">
      <c r="A1556" t="s">
        <v>5204</v>
      </c>
      <c r="B1556" t="s">
        <v>5205</v>
      </c>
      <c r="C1556" t="s">
        <v>5205</v>
      </c>
      <c r="D1556" s="6">
        <v>110</v>
      </c>
      <c r="E1556" s="6" t="str">
        <f t="shared" si="144"/>
        <v>Medium</v>
      </c>
      <c r="F1556" s="4">
        <f t="shared" si="145"/>
        <v>1.8333333333333333</v>
      </c>
      <c r="G1556" s="8" t="s">
        <v>10891</v>
      </c>
      <c r="H1556" t="s">
        <v>190</v>
      </c>
      <c r="I1556" t="s">
        <v>5170</v>
      </c>
      <c r="J1556">
        <v>7.7</v>
      </c>
      <c r="K1556" t="str">
        <f t="shared" si="146"/>
        <v>Good</v>
      </c>
      <c r="L1556" s="10">
        <v>322110</v>
      </c>
      <c r="M1556" s="10">
        <v>27000000</v>
      </c>
      <c r="N1556" s="10">
        <v>56308881</v>
      </c>
      <c r="O1556" s="6">
        <f t="shared" si="147"/>
        <v>29308881</v>
      </c>
      <c r="P1556" s="10" t="str" cm="1">
        <f t="array" ref="P1556">_xlfn.IFS(O1556&lt;=0,"Flop",O1556&lt;10000000,"Hit",O1556&lt;=100000000,"Superhit",O1556&gt;100000000,"Blockbuster")</f>
        <v>Superhit</v>
      </c>
      <c r="Q1556" t="s">
        <v>5206</v>
      </c>
      <c r="R1556">
        <v>24</v>
      </c>
      <c r="S1556" t="str">
        <f t="shared" si="148"/>
        <v xml:space="preserve">February </v>
      </c>
      <c r="T1556" s="12" t="str">
        <f t="shared" si="149"/>
        <v xml:space="preserve"> 2006</v>
      </c>
      <c r="U1556" s="8" t="str" cm="1">
        <f t="array" ref="U1556">_xlfn.IFS(Q1556&lt;1970,"Old is Gold",Q1556&lt;=1980,"80's Movies",Q1556&lt;=2000,"90's Movies",Q1556&lt;=2020,"Mid Rang",Q1556&gt;2020,"Latest")</f>
        <v>Latest</v>
      </c>
      <c r="V1556" t="s">
        <v>4157</v>
      </c>
    </row>
    <row r="1557" spans="1:22" x14ac:dyDescent="0.3">
      <c r="A1557" t="s">
        <v>5207</v>
      </c>
      <c r="B1557" t="s">
        <v>5208</v>
      </c>
      <c r="C1557" t="s">
        <v>5208</v>
      </c>
      <c r="D1557" s="6">
        <v>100</v>
      </c>
      <c r="E1557" s="6" t="str">
        <f t="shared" si="144"/>
        <v>Medium</v>
      </c>
      <c r="F1557" s="4">
        <f t="shared" si="145"/>
        <v>1.6666666666666667</v>
      </c>
      <c r="G1557" s="8" t="s">
        <v>172</v>
      </c>
      <c r="H1557" t="s">
        <v>10886</v>
      </c>
      <c r="I1557" t="s">
        <v>10897</v>
      </c>
      <c r="J1557">
        <v>6.5</v>
      </c>
      <c r="K1557" t="str">
        <f t="shared" si="146"/>
        <v>Average</v>
      </c>
      <c r="L1557" s="10">
        <v>69492</v>
      </c>
      <c r="M1557" s="10">
        <v>10000000</v>
      </c>
      <c r="N1557" s="10">
        <v>33478921</v>
      </c>
      <c r="O1557" s="6">
        <f t="shared" si="147"/>
        <v>23478921</v>
      </c>
      <c r="P1557" s="10" t="str" cm="1">
        <f t="array" ref="P1557">_xlfn.IFS(O1557&lt;=0,"Flop",O1557&lt;10000000,"Hit",O1557&lt;=100000000,"Superhit",O1557&gt;100000000,"Blockbuster")</f>
        <v>Superhit</v>
      </c>
      <c r="Q1557" t="s">
        <v>3898</v>
      </c>
      <c r="R1557">
        <v>7</v>
      </c>
      <c r="S1557" t="str">
        <f t="shared" si="148"/>
        <v xml:space="preserve">September </v>
      </c>
      <c r="T1557" s="12" t="str">
        <f t="shared" si="149"/>
        <v xml:space="preserve"> 2007</v>
      </c>
      <c r="U1557" s="8" t="str" cm="1">
        <f t="array" ref="U1557">_xlfn.IFS(Q1557&lt;1970,"Old is Gold",Q1557&lt;=1980,"80's Movies",Q1557&lt;=2000,"90's Movies",Q1557&lt;=2020,"Mid Rang",Q1557&gt;2020,"Latest")</f>
        <v>Latest</v>
      </c>
      <c r="V1557" t="s">
        <v>5209</v>
      </c>
    </row>
    <row r="1558" spans="1:22" x14ac:dyDescent="0.3">
      <c r="A1558" t="s">
        <v>5210</v>
      </c>
      <c r="B1558" t="s">
        <v>5211</v>
      </c>
      <c r="C1558" t="s">
        <v>5211</v>
      </c>
      <c r="D1558" s="6">
        <v>75</v>
      </c>
      <c r="E1558" s="6" t="str">
        <f t="shared" si="144"/>
        <v>Short</v>
      </c>
      <c r="F1558" s="4">
        <f t="shared" si="145"/>
        <v>1.25</v>
      </c>
      <c r="G1558" s="8" t="s">
        <v>7406</v>
      </c>
      <c r="H1558" t="s">
        <v>172</v>
      </c>
      <c r="I1558" t="s">
        <v>10890</v>
      </c>
      <c r="J1558">
        <v>4.5999999999999996</v>
      </c>
      <c r="K1558" t="str">
        <f t="shared" si="146"/>
        <v>Poor</v>
      </c>
      <c r="L1558" s="10">
        <v>73873</v>
      </c>
      <c r="M1558" s="10">
        <v>35000000</v>
      </c>
      <c r="N1558" s="10">
        <v>71571300</v>
      </c>
      <c r="O1558" s="6">
        <f t="shared" si="147"/>
        <v>36571300</v>
      </c>
      <c r="P1558" s="10" t="str" cm="1">
        <f t="array" ref="P1558">_xlfn.IFS(O1558&lt;=0,"Flop",O1558&lt;10000000,"Hit",O1558&lt;=100000000,"Superhit",O1558&gt;100000000,"Blockbuster")</f>
        <v>Superhit</v>
      </c>
      <c r="Q1558" t="s">
        <v>5212</v>
      </c>
      <c r="R1558">
        <v>27</v>
      </c>
      <c r="S1558" t="str">
        <f t="shared" si="148"/>
        <v xml:space="preserve">March </v>
      </c>
      <c r="T1558" s="12" t="str">
        <f t="shared" si="149"/>
        <v xml:space="preserve"> 2008</v>
      </c>
      <c r="U1558" s="8" t="str" cm="1">
        <f t="array" ref="U1558">_xlfn.IFS(Q1558&lt;1970,"Old is Gold",Q1558&lt;=1980,"80's Movies",Q1558&lt;=2000,"90's Movies",Q1558&lt;=2020,"Mid Rang",Q1558&gt;2020,"Latest")</f>
        <v>Latest</v>
      </c>
      <c r="V1558" t="s">
        <v>5213</v>
      </c>
    </row>
    <row r="1559" spans="1:22" x14ac:dyDescent="0.3">
      <c r="A1559" t="s">
        <v>5214</v>
      </c>
      <c r="B1559" t="s">
        <v>5215</v>
      </c>
      <c r="C1559" t="s">
        <v>5215</v>
      </c>
      <c r="D1559" s="6">
        <v>114</v>
      </c>
      <c r="E1559" s="6" t="str">
        <f t="shared" si="144"/>
        <v>Medium</v>
      </c>
      <c r="F1559" s="4">
        <f t="shared" si="145"/>
        <v>1.9</v>
      </c>
      <c r="G1559" s="8" t="s">
        <v>190</v>
      </c>
      <c r="H1559" t="s">
        <v>10894</v>
      </c>
      <c r="I1559" t="s">
        <v>10899</v>
      </c>
      <c r="J1559">
        <v>7.4</v>
      </c>
      <c r="K1559" t="str">
        <f t="shared" si="146"/>
        <v>Good</v>
      </c>
      <c r="L1559" s="10">
        <v>110141</v>
      </c>
      <c r="M1559" s="10">
        <v>30000000</v>
      </c>
      <c r="N1559" s="10">
        <v>66122026</v>
      </c>
      <c r="O1559" s="6">
        <f t="shared" si="147"/>
        <v>36122026</v>
      </c>
      <c r="P1559" s="10" t="str" cm="1">
        <f t="array" ref="P1559">_xlfn.IFS(O1559&lt;=0,"Flop",O1559&lt;10000000,"Hit",O1559&lt;=100000000,"Superhit",O1559&gt;100000000,"Blockbuster")</f>
        <v>Superhit</v>
      </c>
      <c r="Q1559" s="1">
        <v>39356</v>
      </c>
      <c r="R1559" s="1"/>
      <c r="S1559" t="e">
        <f t="shared" si="148"/>
        <v>#VALUE!</v>
      </c>
      <c r="T1559" s="12" t="str">
        <f t="shared" si="149"/>
        <v>39356</v>
      </c>
      <c r="U1559" s="8" t="str" cm="1">
        <f t="array" ref="U1559">_xlfn.IFS(Q1559&lt;1970,"Old is Gold",Q1559&lt;=1980,"80's Movies",Q1559&lt;=2000,"90's Movies",Q1559&lt;=2020,"Mid Rang",Q1559&gt;2020,"Latest")</f>
        <v>Latest</v>
      </c>
      <c r="V1559" t="s">
        <v>5216</v>
      </c>
    </row>
    <row r="1560" spans="1:22" x14ac:dyDescent="0.3">
      <c r="A1560" t="s">
        <v>5217</v>
      </c>
      <c r="B1560" t="s">
        <v>5218</v>
      </c>
      <c r="C1560" t="s">
        <v>5218</v>
      </c>
      <c r="D1560" s="6">
        <v>114</v>
      </c>
      <c r="E1560" s="6" t="str">
        <f t="shared" si="144"/>
        <v>Medium</v>
      </c>
      <c r="F1560" s="4">
        <f t="shared" si="145"/>
        <v>1.9</v>
      </c>
      <c r="G1560" s="8" t="s">
        <v>172</v>
      </c>
      <c r="H1560" t="s">
        <v>10899</v>
      </c>
      <c r="I1560" t="s">
        <v>10899</v>
      </c>
      <c r="J1560">
        <v>5.9</v>
      </c>
      <c r="K1560" t="str">
        <f t="shared" si="146"/>
        <v>Poor</v>
      </c>
      <c r="L1560" s="10">
        <v>109916</v>
      </c>
      <c r="M1560" s="10">
        <v>69000000</v>
      </c>
      <c r="N1560" s="10">
        <v>86855739</v>
      </c>
      <c r="O1560" s="6">
        <f t="shared" si="147"/>
        <v>17855739</v>
      </c>
      <c r="P1560" s="10" t="str" cm="1">
        <f t="array" ref="P1560">_xlfn.IFS(O1560&lt;=0,"Flop",O1560&lt;10000000,"Hit",O1560&lt;=100000000,"Superhit",O1560&gt;100000000,"Blockbuster")</f>
        <v>Superhit</v>
      </c>
      <c r="Q1560" t="s">
        <v>5219</v>
      </c>
      <c r="R1560">
        <v>19</v>
      </c>
      <c r="S1560" t="str">
        <f t="shared" si="148"/>
        <v xml:space="preserve">July </v>
      </c>
      <c r="T1560" s="12" t="str">
        <f t="shared" si="149"/>
        <v xml:space="preserve"> 2010</v>
      </c>
      <c r="U1560" s="8" t="str" cm="1">
        <f t="array" ref="U1560">_xlfn.IFS(Q1560&lt;1970,"Old is Gold",Q1560&lt;=1980,"80's Movies",Q1560&lt;=2000,"90's Movies",Q1560&lt;=2020,"Mid Rang",Q1560&gt;2020,"Latest")</f>
        <v>Latest</v>
      </c>
      <c r="V1560" t="s">
        <v>2254</v>
      </c>
    </row>
    <row r="1561" spans="1:22" x14ac:dyDescent="0.3">
      <c r="A1561" t="s">
        <v>5220</v>
      </c>
      <c r="B1561" t="s">
        <v>5221</v>
      </c>
      <c r="C1561" t="s">
        <v>5221</v>
      </c>
      <c r="D1561" s="6">
        <v>97</v>
      </c>
      <c r="E1561" s="6" t="str">
        <f t="shared" si="144"/>
        <v>Medium</v>
      </c>
      <c r="F1561" s="4">
        <f t="shared" si="145"/>
        <v>1.6166666666666667</v>
      </c>
      <c r="G1561" s="8" t="s">
        <v>172</v>
      </c>
      <c r="H1561" t="s">
        <v>10886</v>
      </c>
      <c r="I1561" t="s">
        <v>10899</v>
      </c>
      <c r="J1561">
        <v>5.6</v>
      </c>
      <c r="K1561" t="str">
        <f t="shared" si="146"/>
        <v>Poor</v>
      </c>
      <c r="L1561" s="10">
        <v>84409</v>
      </c>
      <c r="M1561" s="10">
        <v>50000000</v>
      </c>
      <c r="N1561" s="10">
        <v>130224158</v>
      </c>
      <c r="O1561" s="6">
        <f t="shared" si="147"/>
        <v>80224158</v>
      </c>
      <c r="P1561" s="10" t="str" cm="1">
        <f t="array" ref="P1561">_xlfn.IFS(O1561&lt;=0,"Flop",O1561&lt;10000000,"Hit",O1561&lt;=100000000,"Superhit",O1561&gt;100000000,"Blockbuster")</f>
        <v>Superhit</v>
      </c>
      <c r="Q1561" t="s">
        <v>5222</v>
      </c>
      <c r="R1561">
        <v>10</v>
      </c>
      <c r="S1561" t="str">
        <f t="shared" si="148"/>
        <v xml:space="preserve">March </v>
      </c>
      <c r="T1561" s="12" t="str">
        <f t="shared" si="149"/>
        <v xml:space="preserve"> 2006</v>
      </c>
      <c r="U1561" s="8" t="str" cm="1">
        <f t="array" ref="U1561">_xlfn.IFS(Q1561&lt;1970,"Old is Gold",Q1561&lt;=1980,"80's Movies",Q1561&lt;=2000,"90's Movies",Q1561&lt;=2020,"Mid Rang",Q1561&gt;2020,"Latest")</f>
        <v>Latest</v>
      </c>
      <c r="V1561" t="s">
        <v>3184</v>
      </c>
    </row>
    <row r="1562" spans="1:22" x14ac:dyDescent="0.3">
      <c r="A1562" t="s">
        <v>5223</v>
      </c>
      <c r="B1562" t="s">
        <v>5224</v>
      </c>
      <c r="C1562" t="s">
        <v>5224</v>
      </c>
      <c r="D1562" s="6">
        <v>126</v>
      </c>
      <c r="E1562" s="6" t="str">
        <f t="shared" si="144"/>
        <v>Long</v>
      </c>
      <c r="F1562" s="4">
        <f t="shared" si="145"/>
        <v>2.1</v>
      </c>
      <c r="G1562" s="8" t="s">
        <v>10889</v>
      </c>
      <c r="H1562" t="s">
        <v>190</v>
      </c>
      <c r="I1562" t="s">
        <v>10886</v>
      </c>
      <c r="J1562">
        <v>7.5</v>
      </c>
      <c r="K1562" t="str">
        <f t="shared" si="146"/>
        <v>Good</v>
      </c>
      <c r="L1562" s="10">
        <v>61608</v>
      </c>
      <c r="M1562" s="10">
        <v>15000000</v>
      </c>
      <c r="N1562" s="10">
        <v>30271556</v>
      </c>
      <c r="O1562" s="6">
        <f t="shared" si="147"/>
        <v>15271556</v>
      </c>
      <c r="P1562" s="10" t="str" cm="1">
        <f t="array" ref="P1562">_xlfn.IFS(O1562&lt;=0,"Flop",O1562&lt;10000000,"Hit",O1562&lt;=100000000,"Superhit",O1562&gt;100000000,"Blockbuster")</f>
        <v>Superhit</v>
      </c>
      <c r="Q1562" t="s">
        <v>5225</v>
      </c>
      <c r="R1562">
        <v>11</v>
      </c>
      <c r="S1562" t="str">
        <f t="shared" si="148"/>
        <v xml:space="preserve">December </v>
      </c>
      <c r="T1562" s="12" t="str">
        <f t="shared" si="149"/>
        <v xml:space="preserve"> 2007</v>
      </c>
      <c r="U1562" s="8" t="str" cm="1">
        <f t="array" ref="U1562">_xlfn.IFS(Q1562&lt;1970,"Old is Gold",Q1562&lt;=1980,"80's Movies",Q1562&lt;=2000,"90's Movies",Q1562&lt;=2020,"Mid Rang",Q1562&gt;2020,"Latest")</f>
        <v>Latest</v>
      </c>
      <c r="V1562" t="s">
        <v>5226</v>
      </c>
    </row>
    <row r="1563" spans="1:22" x14ac:dyDescent="0.3">
      <c r="A1563" t="s">
        <v>5227</v>
      </c>
      <c r="B1563" t="s">
        <v>5228</v>
      </c>
      <c r="C1563" t="s">
        <v>5228</v>
      </c>
      <c r="D1563" s="6">
        <v>117</v>
      </c>
      <c r="E1563" s="6" t="str">
        <f t="shared" si="144"/>
        <v>Medium</v>
      </c>
      <c r="F1563" s="4">
        <f t="shared" si="145"/>
        <v>1.95</v>
      </c>
      <c r="G1563" s="8" t="s">
        <v>172</v>
      </c>
      <c r="H1563" t="s">
        <v>190</v>
      </c>
      <c r="I1563" t="s">
        <v>10893</v>
      </c>
      <c r="J1563">
        <v>6.7</v>
      </c>
      <c r="K1563" t="str">
        <f t="shared" si="146"/>
        <v>Average</v>
      </c>
      <c r="L1563" s="10">
        <v>136499</v>
      </c>
      <c r="M1563" s="10">
        <v>75000000</v>
      </c>
      <c r="N1563" s="10">
        <v>203627753</v>
      </c>
      <c r="O1563" s="6">
        <f t="shared" si="147"/>
        <v>128627753</v>
      </c>
      <c r="P1563" s="10" t="str" cm="1">
        <f t="array" ref="P1563">_xlfn.IFS(O1563&lt;=0,"Flop",O1563&lt;10000000,"Hit",O1563&lt;=100000000,"Superhit",O1563&gt;100000000,"Blockbuster")</f>
        <v>Blockbuster</v>
      </c>
      <c r="Q1563" t="s">
        <v>5229</v>
      </c>
      <c r="R1563">
        <v>10</v>
      </c>
      <c r="S1563" t="str">
        <f t="shared" si="148"/>
        <v xml:space="preserve">July </v>
      </c>
      <c r="T1563" s="12" t="str">
        <f t="shared" si="149"/>
        <v xml:space="preserve"> 2007</v>
      </c>
      <c r="U1563" s="8" t="str" cm="1">
        <f t="array" ref="U1563">_xlfn.IFS(Q1563&lt;1970,"Old is Gold",Q1563&lt;=1980,"80's Movies",Q1563&lt;=2000,"90's Movies",Q1563&lt;=2020,"Mid Rang",Q1563&gt;2020,"Latest")</f>
        <v>Latest</v>
      </c>
      <c r="V1563" t="s">
        <v>3301</v>
      </c>
    </row>
    <row r="1564" spans="1:22" x14ac:dyDescent="0.3">
      <c r="A1564" t="s">
        <v>5230</v>
      </c>
      <c r="B1564" t="s">
        <v>5231</v>
      </c>
      <c r="C1564" t="s">
        <v>5231</v>
      </c>
      <c r="D1564" s="6">
        <v>99</v>
      </c>
      <c r="E1564" s="6" t="str">
        <f t="shared" si="144"/>
        <v>Medium</v>
      </c>
      <c r="F1564" s="4">
        <f t="shared" si="145"/>
        <v>1.65</v>
      </c>
      <c r="G1564" s="8" t="s">
        <v>10890</v>
      </c>
      <c r="H1564" t="s">
        <v>5170</v>
      </c>
      <c r="I1564" t="s">
        <v>10899</v>
      </c>
      <c r="J1564">
        <v>5.9</v>
      </c>
      <c r="K1564" t="str">
        <f t="shared" si="146"/>
        <v>Poor</v>
      </c>
      <c r="L1564" s="10">
        <v>81538</v>
      </c>
      <c r="M1564" s="10">
        <v>80000000</v>
      </c>
      <c r="N1564" s="10">
        <v>40170558</v>
      </c>
      <c r="O1564" s="6">
        <f t="shared" si="147"/>
        <v>-39829442</v>
      </c>
      <c r="P1564" s="10" t="str" cm="1">
        <f t="array" ref="P1564">_xlfn.IFS(O1564&lt;=0,"Flop",O1564&lt;10000000,"Hit",O1564&lt;=100000000,"Superhit",O1564&gt;100000000,"Blockbuster")</f>
        <v>Flop</v>
      </c>
      <c r="Q1564" t="s">
        <v>5232</v>
      </c>
      <c r="R1564">
        <v>17</v>
      </c>
      <c r="S1564" t="str">
        <f t="shared" si="148"/>
        <v xml:space="preserve">August </v>
      </c>
      <c r="T1564" s="12" t="str">
        <f t="shared" si="149"/>
        <v xml:space="preserve"> 2007</v>
      </c>
      <c r="U1564" s="8" t="str" cm="1">
        <f t="array" ref="U1564">_xlfn.IFS(Q1564&lt;1970,"Old is Gold",Q1564&lt;=1980,"80's Movies",Q1564&lt;=2000,"90's Movies",Q1564&lt;=2020,"Mid Rang",Q1564&gt;2020,"Latest")</f>
        <v>Latest</v>
      </c>
      <c r="V1564" t="s">
        <v>5233</v>
      </c>
    </row>
    <row r="1565" spans="1:22" x14ac:dyDescent="0.3">
      <c r="A1565" t="s">
        <v>5234</v>
      </c>
      <c r="B1565" t="s">
        <v>5235</v>
      </c>
      <c r="C1565" t="s">
        <v>5235</v>
      </c>
      <c r="D1565" s="6">
        <v>99</v>
      </c>
      <c r="E1565" s="6" t="str">
        <f t="shared" si="144"/>
        <v>Medium</v>
      </c>
      <c r="F1565" s="4">
        <f t="shared" si="145"/>
        <v>1.65</v>
      </c>
      <c r="G1565" s="8" t="s">
        <v>10891</v>
      </c>
      <c r="H1565" t="s">
        <v>190</v>
      </c>
      <c r="I1565" t="s">
        <v>5170</v>
      </c>
      <c r="J1565">
        <v>7</v>
      </c>
      <c r="K1565" t="str">
        <f t="shared" si="146"/>
        <v>Good</v>
      </c>
      <c r="L1565" s="10">
        <v>60175</v>
      </c>
      <c r="M1565" s="10">
        <v>16000000</v>
      </c>
      <c r="N1565" s="10">
        <v>5371181</v>
      </c>
      <c r="O1565" s="6">
        <f t="shared" si="147"/>
        <v>-10628819</v>
      </c>
      <c r="P1565" s="10" t="str" cm="1">
        <f t="array" ref="P1565">_xlfn.IFS(O1565&lt;=0,"Flop",O1565&lt;10000000,"Hit",O1565&lt;=100000000,"Superhit",O1565&gt;100000000,"Blockbuster")</f>
        <v>Flop</v>
      </c>
      <c r="Q1565">
        <v>2007</v>
      </c>
      <c r="S1565" t="e">
        <f t="shared" si="148"/>
        <v>#VALUE!</v>
      </c>
      <c r="T1565" s="12" t="str">
        <f t="shared" si="149"/>
        <v>2007</v>
      </c>
      <c r="U1565" s="8" t="str" cm="1">
        <f t="array" ref="U1565">_xlfn.IFS(Q1565&lt;1970,"Old is Gold",Q1565&lt;=1980,"80's Movies",Q1565&lt;=2000,"90's Movies",Q1565&lt;=2020,"Mid Rang",Q1565&gt;2020,"Latest")</f>
        <v>Mid Rang</v>
      </c>
      <c r="V1565" t="s">
        <v>4532</v>
      </c>
    </row>
    <row r="1566" spans="1:22" x14ac:dyDescent="0.3">
      <c r="A1566" t="s">
        <v>5236</v>
      </c>
      <c r="B1566" t="s">
        <v>5237</v>
      </c>
      <c r="C1566" t="s">
        <v>5237</v>
      </c>
      <c r="D1566" s="6">
        <v>92</v>
      </c>
      <c r="E1566" s="6" t="str">
        <f t="shared" si="144"/>
        <v>Medium</v>
      </c>
      <c r="F1566" s="4">
        <f t="shared" si="145"/>
        <v>1.5333333333333334</v>
      </c>
      <c r="G1566" s="8" t="s">
        <v>172</v>
      </c>
      <c r="H1566" t="s">
        <v>190</v>
      </c>
      <c r="I1566" t="s">
        <v>10899</v>
      </c>
      <c r="J1566">
        <v>7.5</v>
      </c>
      <c r="K1566" t="str">
        <f t="shared" si="146"/>
        <v>Good</v>
      </c>
      <c r="L1566" s="10">
        <v>227005</v>
      </c>
      <c r="M1566" s="10">
        <v>6500000</v>
      </c>
      <c r="N1566" s="10">
        <v>39323027</v>
      </c>
      <c r="O1566" s="6">
        <f t="shared" si="147"/>
        <v>32823027</v>
      </c>
      <c r="P1566" s="10" t="str" cm="1">
        <f t="array" ref="P1566">_xlfn.IFS(O1566&lt;=0,"Flop",O1566&lt;10000000,"Hit",O1566&lt;=100000000,"Superhit",O1566&gt;100000000,"Blockbuster")</f>
        <v>Superhit</v>
      </c>
      <c r="Q1566" t="s">
        <v>5238</v>
      </c>
      <c r="R1566">
        <v>9</v>
      </c>
      <c r="S1566" t="str">
        <f t="shared" si="148"/>
        <v xml:space="preserve">September </v>
      </c>
      <c r="T1566" s="12" t="str">
        <f t="shared" si="149"/>
        <v xml:space="preserve"> 2005</v>
      </c>
      <c r="U1566" s="8" t="str" cm="1">
        <f t="array" ref="U1566">_xlfn.IFS(Q1566&lt;1970,"Old is Gold",Q1566&lt;=1980,"80's Movies",Q1566&lt;=2000,"90's Movies",Q1566&lt;=2020,"Mid Rang",Q1566&gt;2020,"Latest")</f>
        <v>Latest</v>
      </c>
      <c r="V1566" t="s">
        <v>5239</v>
      </c>
    </row>
    <row r="1567" spans="1:22" x14ac:dyDescent="0.3">
      <c r="A1567" t="s">
        <v>5240</v>
      </c>
      <c r="B1567" t="s">
        <v>5241</v>
      </c>
      <c r="C1567" t="s">
        <v>5242</v>
      </c>
      <c r="D1567" s="6">
        <v>80</v>
      </c>
      <c r="E1567" s="6" t="str">
        <f t="shared" si="144"/>
        <v>Short</v>
      </c>
      <c r="F1567" s="4">
        <f t="shared" si="145"/>
        <v>1.3333333333333333</v>
      </c>
      <c r="G1567" s="8" t="s">
        <v>4855</v>
      </c>
      <c r="H1567" t="s">
        <v>10892</v>
      </c>
      <c r="I1567" t="s">
        <v>10899</v>
      </c>
      <c r="J1567">
        <v>7.5</v>
      </c>
      <c r="K1567" t="str">
        <f t="shared" si="146"/>
        <v>Good</v>
      </c>
      <c r="L1567" s="10">
        <v>59409</v>
      </c>
      <c r="M1567" s="10">
        <v>8000000</v>
      </c>
      <c r="N1567" s="10">
        <v>127392693</v>
      </c>
      <c r="O1567" s="6">
        <f t="shared" si="147"/>
        <v>119392693</v>
      </c>
      <c r="P1567" s="10" t="str" cm="1">
        <f t="array" ref="P1567">_xlfn.IFS(O1567&lt;=0,"Flop",O1567&lt;10000000,"Hit",O1567&lt;=100000000,"Superhit",O1567&gt;100000000,"Blockbuster")</f>
        <v>Blockbuster</v>
      </c>
      <c r="Q1567">
        <v>2005</v>
      </c>
      <c r="S1567" t="e">
        <f t="shared" si="148"/>
        <v>#VALUE!</v>
      </c>
      <c r="T1567" s="12" t="str">
        <f t="shared" si="149"/>
        <v>2005</v>
      </c>
      <c r="U1567" s="8" t="str" cm="1">
        <f t="array" ref="U1567">_xlfn.IFS(Q1567&lt;1970,"Old is Gold",Q1567&lt;=1980,"80's Movies",Q1567&lt;=2000,"90's Movies",Q1567&lt;=2020,"Mid Rang",Q1567&gt;2020,"Latest")</f>
        <v>Mid Rang</v>
      </c>
      <c r="V1567" t="s">
        <v>5243</v>
      </c>
    </row>
    <row r="1568" spans="1:22" x14ac:dyDescent="0.3">
      <c r="A1568" t="s">
        <v>5244</v>
      </c>
      <c r="B1568" t="s">
        <v>5245</v>
      </c>
      <c r="C1568" t="s">
        <v>5245</v>
      </c>
      <c r="D1568" s="6">
        <v>117</v>
      </c>
      <c r="E1568" s="6" t="str">
        <f t="shared" si="144"/>
        <v>Medium</v>
      </c>
      <c r="F1568" s="4">
        <f t="shared" si="145"/>
        <v>1.95</v>
      </c>
      <c r="G1568" s="8" t="s">
        <v>7406</v>
      </c>
      <c r="H1568" t="s">
        <v>10887</v>
      </c>
      <c r="I1568" t="s">
        <v>10891</v>
      </c>
      <c r="J1568">
        <v>6.7</v>
      </c>
      <c r="K1568" t="str">
        <f t="shared" si="146"/>
        <v>Average</v>
      </c>
      <c r="L1568" s="10">
        <v>266309</v>
      </c>
      <c r="M1568" s="10">
        <v>110000000</v>
      </c>
      <c r="N1568" s="10">
        <v>177238796</v>
      </c>
      <c r="O1568" s="6">
        <f t="shared" si="147"/>
        <v>67238796</v>
      </c>
      <c r="P1568" s="10" t="str" cm="1">
        <f t="array" ref="P1568">_xlfn.IFS(O1568&lt;=0,"Flop",O1568&lt;10000000,"Hit",O1568&lt;=100000000,"Superhit",O1568&gt;100000000,"Blockbuster")</f>
        <v>Superhit</v>
      </c>
      <c r="Q1568" t="s">
        <v>5246</v>
      </c>
      <c r="R1568">
        <v>3</v>
      </c>
      <c r="S1568" t="str">
        <f t="shared" si="148"/>
        <v xml:space="preserve">June </v>
      </c>
      <c r="T1568" s="12" t="str">
        <f t="shared" si="149"/>
        <v xml:space="preserve"> 2010</v>
      </c>
      <c r="U1568" s="8" t="str" cm="1">
        <f t="array" ref="U1568">_xlfn.IFS(Q1568&lt;1970,"Old is Gold",Q1568&lt;=1980,"80's Movies",Q1568&lt;=2000,"90's Movies",Q1568&lt;=2020,"Mid Rang",Q1568&gt;2020,"Latest")</f>
        <v>Latest</v>
      </c>
      <c r="V1568" t="s">
        <v>5247</v>
      </c>
    </row>
    <row r="1569" spans="1:22" x14ac:dyDescent="0.3">
      <c r="A1569" t="s">
        <v>5248</v>
      </c>
      <c r="B1569" t="s">
        <v>5249</v>
      </c>
      <c r="C1569" t="s">
        <v>5249</v>
      </c>
      <c r="D1569" s="6">
        <v>109</v>
      </c>
      <c r="E1569" s="6" t="str">
        <f t="shared" si="144"/>
        <v>Medium</v>
      </c>
      <c r="F1569" s="4">
        <f t="shared" si="145"/>
        <v>1.8166666666666667</v>
      </c>
      <c r="G1569" s="8" t="s">
        <v>7406</v>
      </c>
      <c r="H1569" t="s">
        <v>10891</v>
      </c>
      <c r="I1569" t="s">
        <v>190</v>
      </c>
      <c r="J1569">
        <v>6.8</v>
      </c>
      <c r="K1569" t="str">
        <f t="shared" si="146"/>
        <v>Average</v>
      </c>
      <c r="L1569" s="10">
        <v>154062</v>
      </c>
      <c r="M1569" s="10">
        <v>45000000</v>
      </c>
      <c r="N1569" s="10">
        <v>92374674</v>
      </c>
      <c r="O1569" s="6">
        <f t="shared" si="147"/>
        <v>47374674</v>
      </c>
      <c r="P1569" s="10" t="str" cm="1">
        <f t="array" ref="P1569">_xlfn.IFS(O1569&lt;=0,"Flop",O1569&lt;10000000,"Hit",O1569&lt;=100000000,"Superhit",O1569&gt;100000000,"Blockbuster")</f>
        <v>Superhit</v>
      </c>
      <c r="Q1569" t="s">
        <v>5250</v>
      </c>
      <c r="R1569">
        <v>1</v>
      </c>
      <c r="S1569" t="str">
        <f t="shared" si="148"/>
        <v xml:space="preserve">July </v>
      </c>
      <c r="T1569" s="12" t="str">
        <f t="shared" si="149"/>
        <v xml:space="preserve"> 2005</v>
      </c>
      <c r="U1569" s="8" t="str" cm="1">
        <f t="array" ref="U1569">_xlfn.IFS(Q1569&lt;1970,"Old is Gold",Q1569&lt;=1980,"80's Movies",Q1569&lt;=2000,"90's Movies",Q1569&lt;=2020,"Mid Rang",Q1569&gt;2020,"Latest")</f>
        <v>Latest</v>
      </c>
      <c r="V1569" t="s">
        <v>1353</v>
      </c>
    </row>
    <row r="1570" spans="1:22" x14ac:dyDescent="0.3">
      <c r="A1570" t="s">
        <v>5251</v>
      </c>
      <c r="B1570" t="s">
        <v>5252</v>
      </c>
      <c r="C1570" t="s">
        <v>5252</v>
      </c>
      <c r="D1570" s="6">
        <v>98</v>
      </c>
      <c r="E1570" s="6" t="str">
        <f t="shared" si="144"/>
        <v>Medium</v>
      </c>
      <c r="F1570" s="4">
        <f t="shared" si="145"/>
        <v>1.6333333333333333</v>
      </c>
      <c r="G1570" s="8" t="s">
        <v>172</v>
      </c>
      <c r="H1570" t="s">
        <v>10891</v>
      </c>
      <c r="I1570" t="s">
        <v>10899</v>
      </c>
      <c r="J1570">
        <v>4.5</v>
      </c>
      <c r="K1570" t="str">
        <f t="shared" si="146"/>
        <v>Poor</v>
      </c>
      <c r="L1570" s="10">
        <v>58655</v>
      </c>
      <c r="M1570" s="10">
        <v>64000000</v>
      </c>
      <c r="N1570" s="10">
        <v>104003322</v>
      </c>
      <c r="O1570" s="6">
        <f t="shared" si="147"/>
        <v>40003322</v>
      </c>
      <c r="P1570" s="10" t="str" cm="1">
        <f t="array" ref="P1570">_xlfn.IFS(O1570&lt;=0,"Flop",O1570&lt;10000000,"Hit",O1570&lt;=100000000,"Superhit",O1570&gt;100000000,"Blockbuster")</f>
        <v>Superhit</v>
      </c>
      <c r="Q1570" t="s">
        <v>5253</v>
      </c>
      <c r="R1570">
        <v>13</v>
      </c>
      <c r="S1570" t="str">
        <f t="shared" si="148"/>
        <v xml:space="preserve">July </v>
      </c>
      <c r="T1570" s="12" t="str">
        <f t="shared" si="149"/>
        <v xml:space="preserve"> 2006</v>
      </c>
      <c r="U1570" s="8" t="str" cm="1">
        <f t="array" ref="U1570">_xlfn.IFS(Q1570&lt;1970,"Old is Gold",Q1570&lt;=1980,"80's Movies",Q1570&lt;=2000,"90's Movies",Q1570&lt;=2020,"Mid Rang",Q1570&gt;2020,"Latest")</f>
        <v>Latest</v>
      </c>
      <c r="V1570" t="s">
        <v>3124</v>
      </c>
    </row>
    <row r="1571" spans="1:22" x14ac:dyDescent="0.3">
      <c r="A1571" t="s">
        <v>5254</v>
      </c>
      <c r="B1571" t="s">
        <v>5255</v>
      </c>
      <c r="C1571" t="s">
        <v>5255</v>
      </c>
      <c r="D1571" s="6">
        <v>132</v>
      </c>
      <c r="E1571" s="6" t="str">
        <f t="shared" si="144"/>
        <v>Long</v>
      </c>
      <c r="F1571" s="4">
        <f t="shared" si="145"/>
        <v>2.2000000000000002</v>
      </c>
      <c r="G1571" s="8" t="s">
        <v>7406</v>
      </c>
      <c r="H1571" t="s">
        <v>10891</v>
      </c>
      <c r="I1571" t="s">
        <v>190</v>
      </c>
      <c r="J1571">
        <v>6</v>
      </c>
      <c r="K1571" t="str">
        <f t="shared" si="146"/>
        <v>Average</v>
      </c>
      <c r="L1571" s="10">
        <v>121909</v>
      </c>
      <c r="M1571" s="10">
        <v>135000000</v>
      </c>
      <c r="N1571" s="10">
        <v>163794509</v>
      </c>
      <c r="O1571" s="6">
        <f t="shared" si="147"/>
        <v>28794509</v>
      </c>
      <c r="P1571" s="10" t="str" cm="1">
        <f t="array" ref="P1571">_xlfn.IFS(O1571&lt;=0,"Flop",O1571&lt;10000000,"Hit",O1571&lt;=100000000,"Superhit",O1571&gt;100000000,"Blockbuster")</f>
        <v>Superhit</v>
      </c>
      <c r="Q1571" t="s">
        <v>5256</v>
      </c>
      <c r="R1571">
        <v>20</v>
      </c>
      <c r="S1571" t="str">
        <f t="shared" si="148"/>
        <v xml:space="preserve">July </v>
      </c>
      <c r="T1571" s="12" t="str">
        <f t="shared" si="149"/>
        <v xml:space="preserve"> 2006</v>
      </c>
      <c r="U1571" s="8" t="str" cm="1">
        <f t="array" ref="U1571">_xlfn.IFS(Q1571&lt;1970,"Old is Gold",Q1571&lt;=1980,"80's Movies",Q1571&lt;=2000,"90's Movies",Q1571&lt;=2020,"Mid Rang",Q1571&gt;2020,"Latest")</f>
        <v>Latest</v>
      </c>
      <c r="V1571" t="s">
        <v>866</v>
      </c>
    </row>
    <row r="1572" spans="1:22" x14ac:dyDescent="0.3">
      <c r="A1572" t="s">
        <v>5257</v>
      </c>
      <c r="B1572" t="s">
        <v>5258</v>
      </c>
      <c r="C1572" t="s">
        <v>5258</v>
      </c>
      <c r="D1572" s="6">
        <v>99</v>
      </c>
      <c r="E1572" s="6" t="str">
        <f t="shared" si="144"/>
        <v>Medium</v>
      </c>
      <c r="F1572" s="4">
        <f t="shared" si="145"/>
        <v>1.65</v>
      </c>
      <c r="G1572" s="8" t="s">
        <v>172</v>
      </c>
      <c r="H1572" t="s">
        <v>10899</v>
      </c>
      <c r="I1572" t="s">
        <v>10899</v>
      </c>
      <c r="J1572">
        <v>6.8</v>
      </c>
      <c r="K1572" t="str">
        <f t="shared" si="146"/>
        <v>Average</v>
      </c>
      <c r="L1572" s="10">
        <v>238405</v>
      </c>
      <c r="M1572" s="10">
        <v>28000000</v>
      </c>
      <c r="N1572" s="10">
        <v>92649419</v>
      </c>
      <c r="O1572" s="6">
        <f t="shared" si="147"/>
        <v>64649419</v>
      </c>
      <c r="P1572" s="10" t="str" cm="1">
        <f t="array" ref="P1572">_xlfn.IFS(O1572&lt;=0,"Flop",O1572&lt;10000000,"Hit",O1572&lt;=100000000,"Superhit",O1572&gt;100000000,"Blockbuster")</f>
        <v>Superhit</v>
      </c>
      <c r="Q1572" t="s">
        <v>5259</v>
      </c>
      <c r="R1572">
        <v>19</v>
      </c>
      <c r="S1572" t="str">
        <f t="shared" si="148"/>
        <v xml:space="preserve">October </v>
      </c>
      <c r="T1572" s="12" t="str">
        <f t="shared" si="149"/>
        <v xml:space="preserve"> 2008</v>
      </c>
      <c r="U1572" s="8" t="str" cm="1">
        <f t="array" ref="U1572">_xlfn.IFS(Q1572&lt;1970,"Old is Gold",Q1572&lt;=1980,"80's Movies",Q1572&lt;=2000,"90's Movies",Q1572&lt;=2020,"Mid Rang",Q1572&gt;2020,"Latest")</f>
        <v>Latest</v>
      </c>
      <c r="V1572" t="s">
        <v>3486</v>
      </c>
    </row>
    <row r="1573" spans="1:22" x14ac:dyDescent="0.3">
      <c r="A1573" t="s">
        <v>5260</v>
      </c>
      <c r="B1573" t="s">
        <v>5261</v>
      </c>
      <c r="C1573" t="s">
        <v>5261</v>
      </c>
      <c r="D1573" s="6">
        <v>92</v>
      </c>
      <c r="E1573" s="6" t="str">
        <f t="shared" si="144"/>
        <v>Medium</v>
      </c>
      <c r="F1573" s="4">
        <f t="shared" si="145"/>
        <v>1.5333333333333334</v>
      </c>
      <c r="G1573" s="8" t="s">
        <v>105</v>
      </c>
      <c r="H1573" t="s">
        <v>10895</v>
      </c>
      <c r="I1573" t="s">
        <v>5170</v>
      </c>
      <c r="J1573">
        <v>5.9</v>
      </c>
      <c r="K1573" t="str">
        <f t="shared" si="146"/>
        <v>Poor</v>
      </c>
      <c r="L1573" s="10">
        <v>62629</v>
      </c>
      <c r="M1573" s="10">
        <v>14000000</v>
      </c>
      <c r="N1573" s="10">
        <v>85446075</v>
      </c>
      <c r="O1573" s="6">
        <f t="shared" si="147"/>
        <v>71446075</v>
      </c>
      <c r="P1573" s="10" t="str" cm="1">
        <f t="array" ref="P1573">_xlfn.IFS(O1573&lt;=0,"Flop",O1573&lt;10000000,"Hit",O1573&lt;=100000000,"Superhit",O1573&gt;100000000,"Blockbuster")</f>
        <v>Superhit</v>
      </c>
      <c r="Q1573" t="s">
        <v>5262</v>
      </c>
      <c r="R1573">
        <v>30</v>
      </c>
      <c r="S1573" t="str">
        <f t="shared" si="148"/>
        <v xml:space="preserve">August </v>
      </c>
      <c r="T1573" s="12" t="str">
        <f t="shared" si="149"/>
        <v xml:space="preserve"> 2012</v>
      </c>
      <c r="U1573" s="8" t="str" cm="1">
        <f t="array" ref="U1573">_xlfn.IFS(Q1573&lt;1970,"Old is Gold",Q1573&lt;=1980,"80's Movies",Q1573&lt;=2000,"90's Movies",Q1573&lt;=2020,"Mid Rang",Q1573&gt;2020,"Latest")</f>
        <v>Latest</v>
      </c>
      <c r="V1573" t="s">
        <v>5263</v>
      </c>
    </row>
    <row r="1574" spans="1:22" x14ac:dyDescent="0.3">
      <c r="A1574" t="s">
        <v>5264</v>
      </c>
      <c r="B1574" t="s">
        <v>5265</v>
      </c>
      <c r="C1574" t="s">
        <v>5265</v>
      </c>
      <c r="D1574" s="6">
        <v>110</v>
      </c>
      <c r="E1574" s="6" t="str">
        <f t="shared" si="144"/>
        <v>Medium</v>
      </c>
      <c r="F1574" s="4">
        <f t="shared" si="145"/>
        <v>1.8333333333333333</v>
      </c>
      <c r="G1574" s="8" t="s">
        <v>7406</v>
      </c>
      <c r="H1574" t="s">
        <v>190</v>
      </c>
      <c r="I1574" t="s">
        <v>5170</v>
      </c>
      <c r="J1574">
        <v>7</v>
      </c>
      <c r="K1574" t="str">
        <f t="shared" si="146"/>
        <v>Good</v>
      </c>
      <c r="L1574" s="10">
        <v>130971</v>
      </c>
      <c r="M1574" s="10">
        <v>70000000</v>
      </c>
      <c r="N1574" s="10">
        <v>87019158</v>
      </c>
      <c r="O1574" s="6">
        <f t="shared" si="147"/>
        <v>17019158</v>
      </c>
      <c r="P1574" s="10" t="str" cm="1">
        <f t="array" ref="P1574">_xlfn.IFS(O1574&lt;=0,"Flop",O1574&lt;10000000,"Hit",O1574&lt;=100000000,"Superhit",O1574&gt;100000000,"Blockbuster")</f>
        <v>Superhit</v>
      </c>
      <c r="Q1574" t="s">
        <v>5266</v>
      </c>
      <c r="R1574">
        <v>22</v>
      </c>
      <c r="S1574" t="str">
        <f t="shared" si="148"/>
        <v xml:space="preserve">August </v>
      </c>
      <c r="T1574" s="12" t="str">
        <f t="shared" si="149"/>
        <v xml:space="preserve"> 2007</v>
      </c>
      <c r="U1574" s="8" t="str" cm="1">
        <f t="array" ref="U1574">_xlfn.IFS(Q1574&lt;1970,"Old is Gold",Q1574&lt;=1980,"80's Movies",Q1574&lt;=2000,"90's Movies",Q1574&lt;=2020,"Mid Rang",Q1574&gt;2020,"Latest")</f>
        <v>Latest</v>
      </c>
      <c r="V1574" t="s">
        <v>4202</v>
      </c>
    </row>
    <row r="1575" spans="1:22" x14ac:dyDescent="0.3">
      <c r="A1575" t="s">
        <v>5267</v>
      </c>
      <c r="B1575" t="s">
        <v>5268</v>
      </c>
      <c r="C1575" t="s">
        <v>5268</v>
      </c>
      <c r="D1575" s="6">
        <v>126</v>
      </c>
      <c r="E1575" s="6" t="str">
        <f t="shared" si="144"/>
        <v>Long</v>
      </c>
      <c r="F1575" s="4">
        <f t="shared" si="145"/>
        <v>2.1</v>
      </c>
      <c r="G1575" s="8" t="s">
        <v>172</v>
      </c>
      <c r="H1575" t="s">
        <v>190</v>
      </c>
      <c r="I1575" t="s">
        <v>10886</v>
      </c>
      <c r="J1575">
        <v>7</v>
      </c>
      <c r="K1575" t="str">
        <f t="shared" si="146"/>
        <v>Good</v>
      </c>
      <c r="L1575" s="10">
        <v>216209</v>
      </c>
      <c r="M1575" s="10">
        <v>30000000</v>
      </c>
      <c r="N1575" s="10">
        <v>156846321</v>
      </c>
      <c r="O1575" s="6">
        <f t="shared" si="147"/>
        <v>126846321</v>
      </c>
      <c r="P1575" s="10" t="str" cm="1">
        <f t="array" ref="P1575">_xlfn.IFS(O1575&lt;=0,"Flop",O1575&lt;10000000,"Hit",O1575&lt;=100000000,"Superhit",O1575&gt;100000000,"Blockbuster")</f>
        <v>Blockbuster</v>
      </c>
      <c r="Q1575" t="s">
        <v>5269</v>
      </c>
      <c r="R1575">
        <v>20</v>
      </c>
      <c r="S1575" t="str">
        <f t="shared" si="148"/>
        <v xml:space="preserve">December </v>
      </c>
      <c r="T1575" s="12" t="str">
        <f t="shared" si="149"/>
        <v xml:space="preserve"> 2007</v>
      </c>
      <c r="U1575" s="8" t="str" cm="1">
        <f t="array" ref="U1575">_xlfn.IFS(Q1575&lt;1970,"Old is Gold",Q1575&lt;=1980,"80's Movies",Q1575&lt;=2000,"90's Movies",Q1575&lt;=2020,"Mid Rang",Q1575&gt;2020,"Latest")</f>
        <v>Latest</v>
      </c>
      <c r="V1575" t="s">
        <v>5270</v>
      </c>
    </row>
    <row r="1576" spans="1:22" x14ac:dyDescent="0.3">
      <c r="A1576" t="s">
        <v>5271</v>
      </c>
      <c r="B1576" t="s">
        <v>5272</v>
      </c>
      <c r="C1576" t="s">
        <v>5272</v>
      </c>
      <c r="D1576" s="6">
        <v>94</v>
      </c>
      <c r="E1576" s="6" t="str">
        <f t="shared" si="144"/>
        <v>Medium</v>
      </c>
      <c r="F1576" s="4">
        <f t="shared" si="145"/>
        <v>1.5666666666666667</v>
      </c>
      <c r="G1576" s="8" t="s">
        <v>7406</v>
      </c>
      <c r="H1576" t="s">
        <v>105</v>
      </c>
      <c r="I1576" t="s">
        <v>10890</v>
      </c>
      <c r="J1576">
        <v>6.2</v>
      </c>
      <c r="K1576" t="str">
        <f t="shared" si="146"/>
        <v>Average</v>
      </c>
      <c r="L1576" s="10">
        <v>202707</v>
      </c>
      <c r="M1576" s="10">
        <v>45000000</v>
      </c>
      <c r="N1576" s="10">
        <v>147717833</v>
      </c>
      <c r="O1576" s="6">
        <f t="shared" si="147"/>
        <v>102717833</v>
      </c>
      <c r="P1576" s="10" t="str" cm="1">
        <f t="array" ref="P1576">_xlfn.IFS(O1576&lt;=0,"Flop",O1576&lt;10000000,"Hit",O1576&lt;=100000000,"Superhit",O1576&gt;100000000,"Blockbuster")</f>
        <v>Blockbuster</v>
      </c>
      <c r="Q1576" t="s">
        <v>5273</v>
      </c>
      <c r="R1576">
        <v>20</v>
      </c>
      <c r="S1576" t="str">
        <f t="shared" si="148"/>
        <v xml:space="preserve">September </v>
      </c>
      <c r="T1576" s="12" t="str">
        <f t="shared" si="149"/>
        <v xml:space="preserve"> 2007</v>
      </c>
      <c r="U1576" s="8" t="str" cm="1">
        <f t="array" ref="U1576">_xlfn.IFS(Q1576&lt;1970,"Old is Gold",Q1576&lt;=1980,"80's Movies",Q1576&lt;=2000,"90's Movies",Q1576&lt;=2020,"Mid Rang",Q1576&gt;2020,"Latest")</f>
        <v>Latest</v>
      </c>
      <c r="V1576" t="s">
        <v>851</v>
      </c>
    </row>
    <row r="1577" spans="1:22" x14ac:dyDescent="0.3">
      <c r="A1577" t="s">
        <v>5274</v>
      </c>
      <c r="B1577" t="s">
        <v>5275</v>
      </c>
      <c r="C1577" t="s">
        <v>5275</v>
      </c>
      <c r="D1577" s="6">
        <v>87</v>
      </c>
      <c r="E1577" s="6" t="str">
        <f t="shared" si="144"/>
        <v>Short</v>
      </c>
      <c r="F1577" s="4">
        <f t="shared" si="145"/>
        <v>1.45</v>
      </c>
      <c r="G1577" s="8" t="s">
        <v>10887</v>
      </c>
      <c r="H1577" t="s">
        <v>10888</v>
      </c>
      <c r="I1577" t="s">
        <v>172</v>
      </c>
      <c r="J1577">
        <v>7.9</v>
      </c>
      <c r="K1577" t="str">
        <f t="shared" si="146"/>
        <v>Good</v>
      </c>
      <c r="L1577" s="10">
        <v>260018</v>
      </c>
      <c r="M1577" s="10">
        <v>40000000</v>
      </c>
      <c r="N1577" s="10">
        <v>58087259</v>
      </c>
      <c r="O1577" s="6">
        <f t="shared" si="147"/>
        <v>18087259</v>
      </c>
      <c r="P1577" s="10" t="str" cm="1">
        <f t="array" ref="P1577">_xlfn.IFS(O1577&lt;=0,"Flop",O1577&lt;10000000,"Hit",O1577&lt;=100000000,"Superhit",O1577&gt;100000000,"Blockbuster")</f>
        <v>Superhit</v>
      </c>
      <c r="Q1577" t="s">
        <v>5276</v>
      </c>
      <c r="R1577">
        <v>14</v>
      </c>
      <c r="S1577" t="str">
        <f t="shared" si="148"/>
        <v xml:space="preserve">October </v>
      </c>
      <c r="T1577" s="12" t="str">
        <f t="shared" si="149"/>
        <v xml:space="preserve"> 2009</v>
      </c>
      <c r="U1577" s="8" t="str" cm="1">
        <f t="array" ref="U1577">_xlfn.IFS(Q1577&lt;1970,"Old is Gold",Q1577&lt;=1980,"80's Movies",Q1577&lt;=2000,"90's Movies",Q1577&lt;=2020,"Mid Rang",Q1577&gt;2020,"Latest")</f>
        <v>Latest</v>
      </c>
      <c r="V1577" t="s">
        <v>2066</v>
      </c>
    </row>
    <row r="1578" spans="1:22" x14ac:dyDescent="0.3">
      <c r="A1578" t="s">
        <v>5277</v>
      </c>
      <c r="B1578" t="s">
        <v>5278</v>
      </c>
      <c r="C1578" t="s">
        <v>5278</v>
      </c>
      <c r="D1578" s="6">
        <v>93</v>
      </c>
      <c r="E1578" s="6" t="str">
        <f t="shared" si="144"/>
        <v>Medium</v>
      </c>
      <c r="F1578" s="4">
        <f t="shared" si="145"/>
        <v>1.55</v>
      </c>
      <c r="G1578" s="8" t="s">
        <v>105</v>
      </c>
      <c r="H1578" t="s">
        <v>10895</v>
      </c>
      <c r="I1578" t="s">
        <v>10899</v>
      </c>
      <c r="J1578">
        <v>6.6</v>
      </c>
      <c r="K1578" t="str">
        <f t="shared" si="146"/>
        <v>Average</v>
      </c>
      <c r="L1578" s="10">
        <v>271084</v>
      </c>
      <c r="M1578" s="10">
        <v>4000000</v>
      </c>
      <c r="N1578" s="10">
        <v>147748505</v>
      </c>
      <c r="O1578" s="6">
        <f t="shared" si="147"/>
        <v>143748505</v>
      </c>
      <c r="P1578" s="10" t="str" cm="1">
        <f t="array" ref="P1578">_xlfn.IFS(O1578&lt;=0,"Flop",O1578&lt;10000000,"Hit",O1578&lt;=100000000,"Superhit",O1578&gt;100000000,"Blockbuster")</f>
        <v>Blockbuster</v>
      </c>
      <c r="Q1578" t="s">
        <v>5279</v>
      </c>
      <c r="R1578">
        <v>28</v>
      </c>
      <c r="S1578" t="str">
        <f t="shared" si="148"/>
        <v xml:space="preserve">October </v>
      </c>
      <c r="T1578" s="12" t="str">
        <f t="shared" si="149"/>
        <v xml:space="preserve"> 2005</v>
      </c>
      <c r="U1578" s="8" t="str" cm="1">
        <f t="array" ref="U1578">_xlfn.IFS(Q1578&lt;1970,"Old is Gold",Q1578&lt;=1980,"80's Movies",Q1578&lt;=2000,"90's Movies",Q1578&lt;=2020,"Mid Rang",Q1578&gt;2020,"Latest")</f>
        <v>Latest</v>
      </c>
      <c r="V1578" t="s">
        <v>5280</v>
      </c>
    </row>
    <row r="1579" spans="1:22" x14ac:dyDescent="0.3">
      <c r="A1579" t="s">
        <v>5281</v>
      </c>
      <c r="B1579" t="s">
        <v>5282</v>
      </c>
      <c r="C1579" t="s">
        <v>5282</v>
      </c>
      <c r="D1579" s="6">
        <v>127</v>
      </c>
      <c r="E1579" s="6" t="str">
        <f t="shared" si="144"/>
        <v>Long</v>
      </c>
      <c r="F1579" s="4">
        <f t="shared" si="145"/>
        <v>2.1166666666666667</v>
      </c>
      <c r="G1579" s="8" t="s">
        <v>7406</v>
      </c>
      <c r="H1579" t="s">
        <v>190</v>
      </c>
      <c r="I1579" t="s">
        <v>10890</v>
      </c>
      <c r="J1579">
        <v>7.1</v>
      </c>
      <c r="K1579" t="str">
        <f t="shared" si="146"/>
        <v>Good</v>
      </c>
      <c r="L1579" s="10">
        <v>348153</v>
      </c>
      <c r="M1579" s="10">
        <v>110000000</v>
      </c>
      <c r="N1579" s="10">
        <v>299268508</v>
      </c>
      <c r="O1579" s="6">
        <f t="shared" si="147"/>
        <v>189268508</v>
      </c>
      <c r="P1579" s="10" t="str" cm="1">
        <f t="array" ref="P1579">_xlfn.IFS(O1579&lt;=0,"Flop",O1579&lt;10000000,"Hit",O1579&lt;=100000000,"Superhit",O1579&gt;100000000,"Blockbuster")</f>
        <v>Blockbuster</v>
      </c>
      <c r="Q1579" t="s">
        <v>5283</v>
      </c>
      <c r="R1579">
        <v>6</v>
      </c>
      <c r="S1579" t="str">
        <f t="shared" si="148"/>
        <v xml:space="preserve">September </v>
      </c>
      <c r="T1579" s="12" t="str">
        <f t="shared" si="149"/>
        <v xml:space="preserve"> 2011</v>
      </c>
      <c r="U1579" s="8" t="str" cm="1">
        <f t="array" ref="U1579">_xlfn.IFS(Q1579&lt;1970,"Old is Gold",Q1579&lt;=1980,"80's Movies",Q1579&lt;=2000,"90's Movies",Q1579&lt;=2020,"Mid Rang",Q1579&gt;2020,"Latest")</f>
        <v>Latest</v>
      </c>
      <c r="V1579" t="s">
        <v>4002</v>
      </c>
    </row>
    <row r="1580" spans="1:22" x14ac:dyDescent="0.3">
      <c r="A1580" t="s">
        <v>5284</v>
      </c>
      <c r="B1580" t="s">
        <v>5285</v>
      </c>
      <c r="C1580" t="s">
        <v>5285</v>
      </c>
      <c r="D1580" s="6">
        <v>98</v>
      </c>
      <c r="E1580" s="6" t="str">
        <f t="shared" si="144"/>
        <v>Medium</v>
      </c>
      <c r="F1580" s="4">
        <f t="shared" si="145"/>
        <v>1.6333333333333333</v>
      </c>
      <c r="G1580" s="8" t="s">
        <v>7406</v>
      </c>
      <c r="H1580" t="s">
        <v>105</v>
      </c>
      <c r="I1580" t="s">
        <v>10890</v>
      </c>
      <c r="J1580">
        <v>6.4</v>
      </c>
      <c r="K1580" t="str">
        <f t="shared" si="146"/>
        <v>Average</v>
      </c>
      <c r="L1580" s="10">
        <v>133558</v>
      </c>
      <c r="M1580" s="10">
        <v>20000000</v>
      </c>
      <c r="N1580" s="10">
        <v>51417188</v>
      </c>
      <c r="O1580" s="6">
        <f t="shared" si="147"/>
        <v>31417188</v>
      </c>
      <c r="P1580" s="10" t="str" cm="1">
        <f t="array" ref="P1580">_xlfn.IFS(O1580&lt;=0,"Flop",O1580&lt;10000000,"Hit",O1580&lt;=100000000,"Superhit",O1580&gt;100000000,"Blockbuster")</f>
        <v>Superhit</v>
      </c>
      <c r="Q1580" t="s">
        <v>4993</v>
      </c>
      <c r="R1580">
        <v>11</v>
      </c>
      <c r="S1580" t="str">
        <f t="shared" si="148"/>
        <v xml:space="preserve">September </v>
      </c>
      <c r="T1580" s="12" t="str">
        <f t="shared" si="149"/>
        <v xml:space="preserve"> 2009</v>
      </c>
      <c r="U1580" s="8" t="str" cm="1">
        <f t="array" ref="U1580">_xlfn.IFS(Q1580&lt;1970,"Old is Gold",Q1580&lt;=1980,"80's Movies",Q1580&lt;=2000,"90's Movies",Q1580&lt;=2020,"Mid Rang",Q1580&gt;2020,"Latest")</f>
        <v>Latest</v>
      </c>
      <c r="V1580" t="s">
        <v>5286</v>
      </c>
    </row>
    <row r="1581" spans="1:22" x14ac:dyDescent="0.3">
      <c r="A1581" t="s">
        <v>5287</v>
      </c>
      <c r="B1581" t="s">
        <v>5288</v>
      </c>
      <c r="C1581" t="s">
        <v>5288</v>
      </c>
      <c r="D1581" s="6">
        <v>93</v>
      </c>
      <c r="E1581" s="6" t="str">
        <f t="shared" si="144"/>
        <v>Medium</v>
      </c>
      <c r="F1581" s="4">
        <f t="shared" si="145"/>
        <v>1.55</v>
      </c>
      <c r="G1581" s="8" t="s">
        <v>10889</v>
      </c>
      <c r="H1581" t="s">
        <v>190</v>
      </c>
      <c r="I1581" t="s">
        <v>10896</v>
      </c>
      <c r="J1581">
        <v>7.4</v>
      </c>
      <c r="K1581" t="str">
        <f t="shared" si="146"/>
        <v>Good</v>
      </c>
      <c r="L1581" s="10">
        <v>100450</v>
      </c>
      <c r="M1581" s="10">
        <v>7000000</v>
      </c>
      <c r="N1581" s="10">
        <v>54641191</v>
      </c>
      <c r="O1581" s="6">
        <f t="shared" si="147"/>
        <v>47641191</v>
      </c>
      <c r="P1581" s="10" t="str" cm="1">
        <f t="array" ref="P1581">_xlfn.IFS(O1581&lt;=0,"Flop",O1581&lt;10000000,"Hit",O1581&lt;=100000000,"Superhit",O1581&gt;100000000,"Blockbuster")</f>
        <v>Superhit</v>
      </c>
      <c r="Q1581" t="s">
        <v>5001</v>
      </c>
      <c r="R1581">
        <v>1</v>
      </c>
      <c r="S1581" t="str">
        <f t="shared" si="148"/>
        <v xml:space="preserve">September </v>
      </c>
      <c r="T1581" s="12" t="str">
        <f t="shared" si="149"/>
        <v xml:space="preserve"> 2005</v>
      </c>
      <c r="U1581" s="8" t="str" cm="1">
        <f t="array" ref="U1581">_xlfn.IFS(Q1581&lt;1970,"Old is Gold",Q1581&lt;=1980,"80's Movies",Q1581&lt;=2000,"90's Movies",Q1581&lt;=2020,"Mid Rang",Q1581&gt;2020,"Latest")</f>
        <v>Latest</v>
      </c>
      <c r="V1581" t="s">
        <v>3734</v>
      </c>
    </row>
    <row r="1582" spans="1:22" x14ac:dyDescent="0.3">
      <c r="A1582" t="s">
        <v>5289</v>
      </c>
      <c r="B1582" t="s">
        <v>5290</v>
      </c>
      <c r="C1582" t="s">
        <v>5290</v>
      </c>
      <c r="D1582" s="6">
        <v>102</v>
      </c>
      <c r="E1582" s="6" t="str">
        <f t="shared" si="144"/>
        <v>Medium</v>
      </c>
      <c r="F1582" s="4">
        <f t="shared" si="145"/>
        <v>1.7</v>
      </c>
      <c r="G1582" s="8" t="s">
        <v>105</v>
      </c>
      <c r="H1582" t="s">
        <v>5170</v>
      </c>
      <c r="I1582" t="s">
        <v>10899</v>
      </c>
      <c r="J1582">
        <v>5</v>
      </c>
      <c r="K1582" t="str">
        <f t="shared" si="146"/>
        <v>Poor</v>
      </c>
      <c r="L1582" s="10">
        <v>51016</v>
      </c>
      <c r="M1582" s="10">
        <v>20000000</v>
      </c>
      <c r="N1582" s="10">
        <v>70711175</v>
      </c>
      <c r="O1582" s="6">
        <f t="shared" si="147"/>
        <v>50711175</v>
      </c>
      <c r="P1582" s="10" t="str" cm="1">
        <f t="array" ref="P1582">_xlfn.IFS(O1582&lt;=0,"Flop",O1582&lt;10000000,"Hit",O1582&lt;=100000000,"Superhit",O1582&gt;100000000,"Blockbuster")</f>
        <v>Superhit</v>
      </c>
      <c r="Q1582" t="s">
        <v>5291</v>
      </c>
      <c r="R1582">
        <v>12</v>
      </c>
      <c r="S1582" t="str">
        <f t="shared" si="148"/>
        <v xml:space="preserve">October </v>
      </c>
      <c r="T1582" s="12" t="str">
        <f t="shared" si="149"/>
        <v xml:space="preserve"> 2006</v>
      </c>
      <c r="U1582" s="8" t="str" cm="1">
        <f t="array" ref="U1582">_xlfn.IFS(Q1582&lt;1970,"Old is Gold",Q1582&lt;=1980,"80's Movies",Q1582&lt;=2000,"90's Movies",Q1582&lt;=2020,"Mid Rang",Q1582&gt;2020,"Latest")</f>
        <v>Latest</v>
      </c>
      <c r="V1582" t="s">
        <v>4860</v>
      </c>
    </row>
    <row r="1583" spans="1:22" x14ac:dyDescent="0.3">
      <c r="A1583" t="s">
        <v>5292</v>
      </c>
      <c r="B1583" t="s">
        <v>5293</v>
      </c>
      <c r="C1583" t="s">
        <v>5293</v>
      </c>
      <c r="D1583" s="6">
        <v>116</v>
      </c>
      <c r="E1583" s="6" t="str">
        <f t="shared" si="144"/>
        <v>Medium</v>
      </c>
      <c r="F1583" s="4">
        <f t="shared" si="145"/>
        <v>1.9333333333333333</v>
      </c>
      <c r="G1583" s="8" t="s">
        <v>7406</v>
      </c>
      <c r="H1583" t="s">
        <v>10891</v>
      </c>
      <c r="I1583" t="s">
        <v>190</v>
      </c>
      <c r="J1583">
        <v>6.8</v>
      </c>
      <c r="K1583" t="str">
        <f t="shared" si="146"/>
        <v>Average</v>
      </c>
      <c r="L1583" s="10">
        <v>67841</v>
      </c>
      <c r="M1583" s="10">
        <v>2000000</v>
      </c>
      <c r="N1583" s="10">
        <v>5969708</v>
      </c>
      <c r="O1583" s="6">
        <f t="shared" si="147"/>
        <v>3969708</v>
      </c>
      <c r="P1583" s="10" t="str" cm="1">
        <f t="array" ref="P1583">_xlfn.IFS(O1583&lt;=0,"Flop",O1583&lt;10000000,"Hit",O1583&lt;=100000000,"Superhit",O1583&gt;100000000,"Blockbuster")</f>
        <v>Hit</v>
      </c>
      <c r="Q1583" t="s">
        <v>4596</v>
      </c>
      <c r="R1583">
        <v>5</v>
      </c>
      <c r="S1583" t="str">
        <f t="shared" si="148"/>
        <v xml:space="preserve">May </v>
      </c>
      <c r="T1583" s="12" t="str">
        <f t="shared" si="149"/>
        <v xml:space="preserve"> 2005</v>
      </c>
      <c r="U1583" s="8" t="str" cm="1">
        <f t="array" ref="U1583">_xlfn.IFS(Q1583&lt;1970,"Old is Gold",Q1583&lt;=1980,"80's Movies",Q1583&lt;=2000,"90's Movies",Q1583&lt;=2020,"Mid Rang",Q1583&gt;2020,"Latest")</f>
        <v>Latest</v>
      </c>
      <c r="V1583" t="s">
        <v>5159</v>
      </c>
    </row>
    <row r="1584" spans="1:22" x14ac:dyDescent="0.3">
      <c r="A1584" t="s">
        <v>5294</v>
      </c>
      <c r="B1584" t="s">
        <v>5295</v>
      </c>
      <c r="C1584" t="s">
        <v>5295</v>
      </c>
      <c r="D1584" s="6">
        <v>132</v>
      </c>
      <c r="E1584" s="6" t="str">
        <f t="shared" si="144"/>
        <v>Long</v>
      </c>
      <c r="F1584" s="4">
        <f t="shared" si="145"/>
        <v>2.2000000000000002</v>
      </c>
      <c r="G1584" s="8" t="s">
        <v>7406</v>
      </c>
      <c r="H1584" t="s">
        <v>190</v>
      </c>
      <c r="I1584" t="s">
        <v>10890</v>
      </c>
      <c r="J1584">
        <v>8.1999999999999993</v>
      </c>
      <c r="K1584" t="str">
        <f t="shared" si="146"/>
        <v>Excellent</v>
      </c>
      <c r="L1584" s="10">
        <v>1159864</v>
      </c>
      <c r="M1584" s="10">
        <v>54000000</v>
      </c>
      <c r="N1584" s="10">
        <v>134686457</v>
      </c>
      <c r="O1584" s="6">
        <f t="shared" si="147"/>
        <v>80686457</v>
      </c>
      <c r="P1584" s="10" t="str" cm="1">
        <f t="array" ref="P1584">_xlfn.IFS(O1584&lt;=0,"Flop",O1584&lt;10000000,"Hit",O1584&lt;=100000000,"Superhit",O1584&gt;100000000,"Blockbuster")</f>
        <v>Superhit</v>
      </c>
      <c r="Q1584" t="s">
        <v>5296</v>
      </c>
      <c r="R1584">
        <v>11</v>
      </c>
      <c r="S1584" t="str">
        <f t="shared" si="148"/>
        <v xml:space="preserve">December </v>
      </c>
      <c r="T1584" s="12" t="str">
        <f t="shared" si="149"/>
        <v xml:space="preserve"> 2005</v>
      </c>
      <c r="U1584" s="8" t="str" cm="1">
        <f t="array" ref="U1584">_xlfn.IFS(Q1584&lt;1970,"Old is Gold",Q1584&lt;=1980,"80's Movies",Q1584&lt;=2000,"90's Movies",Q1584&lt;=2020,"Mid Rang",Q1584&gt;2020,"Latest")</f>
        <v>Latest</v>
      </c>
      <c r="V1584" t="s">
        <v>5297</v>
      </c>
    </row>
    <row r="1585" spans="1:22" x14ac:dyDescent="0.3">
      <c r="A1585" t="s">
        <v>5298</v>
      </c>
      <c r="B1585" t="s">
        <v>5299</v>
      </c>
      <c r="C1585" t="s">
        <v>5299</v>
      </c>
      <c r="D1585" s="6">
        <v>97</v>
      </c>
      <c r="E1585" s="6" t="str">
        <f t="shared" si="144"/>
        <v>Medium</v>
      </c>
      <c r="F1585" s="4">
        <f t="shared" si="145"/>
        <v>1.6166666666666667</v>
      </c>
      <c r="G1585" s="8" t="s">
        <v>190</v>
      </c>
      <c r="H1585" t="s">
        <v>10886</v>
      </c>
      <c r="I1585" t="s">
        <v>10890</v>
      </c>
      <c r="J1585">
        <v>6.4</v>
      </c>
      <c r="K1585" t="str">
        <f t="shared" si="146"/>
        <v>Average</v>
      </c>
      <c r="L1585" s="10">
        <v>123594</v>
      </c>
      <c r="M1585" s="10">
        <v>25000000</v>
      </c>
      <c r="N1585" s="10">
        <v>66980456</v>
      </c>
      <c r="O1585" s="6">
        <f t="shared" si="147"/>
        <v>41980456</v>
      </c>
      <c r="P1585" s="10" t="str" cm="1">
        <f t="array" ref="P1585">_xlfn.IFS(O1585&lt;=0,"Flop",O1585&lt;10000000,"Hit",O1585&lt;=100000000,"Superhit",O1585&gt;100000000,"Blockbuster")</f>
        <v>Superhit</v>
      </c>
      <c r="Q1585" t="s">
        <v>5300</v>
      </c>
      <c r="R1585">
        <v>11</v>
      </c>
      <c r="S1585" t="str">
        <f t="shared" si="148"/>
        <v xml:space="preserve">August </v>
      </c>
      <c r="T1585" s="12" t="str">
        <f t="shared" si="149"/>
        <v xml:space="preserve"> 2014</v>
      </c>
      <c r="U1585" s="8" t="str" cm="1">
        <f t="array" ref="U1585">_xlfn.IFS(Q1585&lt;1970,"Old is Gold",Q1585&lt;=1980,"80's Movies",Q1585&lt;=2000,"90's Movies",Q1585&lt;=2020,"Mid Rang",Q1585&gt;2020,"Latest")</f>
        <v>Latest</v>
      </c>
      <c r="V1585" t="s">
        <v>1527</v>
      </c>
    </row>
    <row r="1586" spans="1:22" x14ac:dyDescent="0.3">
      <c r="A1586" t="s">
        <v>5301</v>
      </c>
      <c r="B1586" t="s">
        <v>5302</v>
      </c>
      <c r="C1586" t="s">
        <v>5302</v>
      </c>
      <c r="D1586" s="6">
        <v>96</v>
      </c>
      <c r="E1586" s="6" t="str">
        <f t="shared" si="144"/>
        <v>Medium</v>
      </c>
      <c r="F1586" s="4">
        <f t="shared" si="145"/>
        <v>1.6</v>
      </c>
      <c r="G1586" s="8" t="s">
        <v>7406</v>
      </c>
      <c r="H1586" t="s">
        <v>10890</v>
      </c>
      <c r="I1586" t="s">
        <v>5170</v>
      </c>
      <c r="J1586">
        <v>6.2</v>
      </c>
      <c r="K1586" t="str">
        <f t="shared" si="146"/>
        <v>Average</v>
      </c>
      <c r="L1586" s="10">
        <v>164139</v>
      </c>
      <c r="M1586" s="10">
        <v>70000000</v>
      </c>
      <c r="N1586" s="10">
        <v>77621983</v>
      </c>
      <c r="O1586" s="6">
        <f t="shared" si="147"/>
        <v>7621983</v>
      </c>
      <c r="P1586" s="10" t="str" cm="1">
        <f t="array" ref="P1586">_xlfn.IFS(O1586&lt;=0,"Flop",O1586&lt;10000000,"Hit",O1586&lt;=100000000,"Superhit",O1586&gt;100000000,"Blockbuster")</f>
        <v>Hit</v>
      </c>
      <c r="Q1586" t="s">
        <v>5303</v>
      </c>
      <c r="R1586">
        <v>25</v>
      </c>
      <c r="S1586" t="str">
        <f t="shared" si="148"/>
        <v xml:space="preserve">April </v>
      </c>
      <c r="T1586" s="12" t="str">
        <f t="shared" si="149"/>
        <v xml:space="preserve"> 2007</v>
      </c>
      <c r="U1586" s="8" t="str" cm="1">
        <f t="array" ref="U1586">_xlfn.IFS(Q1586&lt;1970,"Old is Gold",Q1586&lt;=1980,"80's Movies",Q1586&lt;=2000,"90's Movies",Q1586&lt;=2020,"Mid Rang",Q1586&gt;2020,"Latest")</f>
        <v>Latest</v>
      </c>
      <c r="V1586" t="s">
        <v>2322</v>
      </c>
    </row>
    <row r="1587" spans="1:22" x14ac:dyDescent="0.3">
      <c r="A1587" t="s">
        <v>5304</v>
      </c>
      <c r="B1587" t="s">
        <v>5305</v>
      </c>
      <c r="C1587" t="s">
        <v>5305</v>
      </c>
      <c r="D1587" s="6">
        <v>103</v>
      </c>
      <c r="E1587" s="6" t="str">
        <f t="shared" si="144"/>
        <v>Medium</v>
      </c>
      <c r="F1587" s="4">
        <f t="shared" si="145"/>
        <v>1.7166666666666666</v>
      </c>
      <c r="G1587" s="8" t="s">
        <v>10887</v>
      </c>
      <c r="H1587" t="s">
        <v>10888</v>
      </c>
      <c r="I1587" t="s">
        <v>172</v>
      </c>
      <c r="J1587">
        <v>8.3000000000000007</v>
      </c>
      <c r="K1587" t="str">
        <f t="shared" si="146"/>
        <v>Excellent</v>
      </c>
      <c r="L1587" s="10">
        <v>874412</v>
      </c>
      <c r="M1587" s="10">
        <v>200000000</v>
      </c>
      <c r="N1587" s="10">
        <v>1067316101</v>
      </c>
      <c r="O1587" s="6">
        <f t="shared" si="147"/>
        <v>867316101</v>
      </c>
      <c r="P1587" s="10" t="str" cm="1">
        <f t="array" ref="P1587">_xlfn.IFS(O1587&lt;=0,"Flop",O1587&lt;10000000,"Hit",O1587&lt;=100000000,"Superhit",O1587&gt;100000000,"Blockbuster")</f>
        <v>Blockbuster</v>
      </c>
      <c r="Q1587" t="s">
        <v>5306</v>
      </c>
      <c r="R1587">
        <v>12</v>
      </c>
      <c r="S1587" t="str">
        <f t="shared" si="148"/>
        <v xml:space="preserve">June </v>
      </c>
      <c r="T1587" s="12" t="str">
        <f t="shared" si="149"/>
        <v xml:space="preserve"> 2010</v>
      </c>
      <c r="U1587" s="8" t="str" cm="1">
        <f t="array" ref="U1587">_xlfn.IFS(Q1587&lt;1970,"Old is Gold",Q1587&lt;=1980,"80's Movies",Q1587&lt;=2000,"90's Movies",Q1587&lt;=2020,"Mid Rang",Q1587&gt;2020,"Latest")</f>
        <v>Latest</v>
      </c>
      <c r="V1587" t="s">
        <v>5307</v>
      </c>
    </row>
    <row r="1588" spans="1:22" x14ac:dyDescent="0.3">
      <c r="A1588" t="s">
        <v>5308</v>
      </c>
      <c r="B1588" t="s">
        <v>5309</v>
      </c>
      <c r="C1588" t="s">
        <v>5309</v>
      </c>
      <c r="D1588" s="6">
        <v>122</v>
      </c>
      <c r="E1588" s="6" t="str">
        <f t="shared" si="144"/>
        <v>Long</v>
      </c>
      <c r="F1588" s="4">
        <f t="shared" si="145"/>
        <v>2.0333333333333332</v>
      </c>
      <c r="G1588" s="8" t="s">
        <v>7406</v>
      </c>
      <c r="H1588" t="s">
        <v>10887</v>
      </c>
      <c r="I1588" t="s">
        <v>10890</v>
      </c>
      <c r="J1588">
        <v>7.3</v>
      </c>
      <c r="K1588" t="str">
        <f t="shared" si="146"/>
        <v>Good</v>
      </c>
      <c r="L1588" s="10">
        <v>286365</v>
      </c>
      <c r="M1588" s="10">
        <v>170000000</v>
      </c>
      <c r="N1588" s="10">
        <v>404980543</v>
      </c>
      <c r="O1588" s="6">
        <f t="shared" si="147"/>
        <v>234980543</v>
      </c>
      <c r="P1588" s="10" t="str" cm="1">
        <f t="array" ref="P1588">_xlfn.IFS(O1588&lt;=0,"Flop",O1588&lt;10000000,"Hit",O1588&lt;=100000000,"Superhit",O1588&gt;100000000,"Blockbuster")</f>
        <v>Blockbuster</v>
      </c>
      <c r="Q1588" t="s">
        <v>5310</v>
      </c>
      <c r="R1588">
        <v>31</v>
      </c>
      <c r="S1588" t="str">
        <f t="shared" si="148"/>
        <v xml:space="preserve">January </v>
      </c>
      <c r="T1588" s="12" t="str">
        <f t="shared" si="149"/>
        <v xml:space="preserve"> 2019</v>
      </c>
      <c r="U1588" s="8" t="str" cm="1">
        <f t="array" ref="U1588">_xlfn.IFS(Q1588&lt;1970,"Old is Gold",Q1588&lt;=1980,"80's Movies",Q1588&lt;=2000,"90's Movies",Q1588&lt;=2020,"Mid Rang",Q1588&gt;2020,"Latest")</f>
        <v>Latest</v>
      </c>
      <c r="V1588" t="s">
        <v>1509</v>
      </c>
    </row>
    <row r="1589" spans="1:22" x14ac:dyDescent="0.3">
      <c r="A1589" t="s">
        <v>5311</v>
      </c>
      <c r="B1589" t="s">
        <v>5312</v>
      </c>
      <c r="C1589" t="s">
        <v>5312</v>
      </c>
      <c r="D1589" s="6">
        <v>85</v>
      </c>
      <c r="E1589" s="6" t="str">
        <f t="shared" si="144"/>
        <v>Short</v>
      </c>
      <c r="F1589" s="4">
        <f t="shared" si="145"/>
        <v>1.4166666666666667</v>
      </c>
      <c r="G1589" s="8" t="s">
        <v>172</v>
      </c>
      <c r="H1589" t="s">
        <v>10897</v>
      </c>
      <c r="I1589" t="s">
        <v>10899</v>
      </c>
      <c r="J1589">
        <v>5.5</v>
      </c>
      <c r="K1589" t="str">
        <f t="shared" si="146"/>
        <v>Poor</v>
      </c>
      <c r="L1589" s="10">
        <v>54074</v>
      </c>
      <c r="M1589" s="10">
        <v>33000000</v>
      </c>
      <c r="N1589" s="10">
        <v>64962629</v>
      </c>
      <c r="O1589" s="6">
        <f t="shared" si="147"/>
        <v>31962629</v>
      </c>
      <c r="P1589" s="10" t="str" cm="1">
        <f t="array" ref="P1589">_xlfn.IFS(O1589&lt;=0,"Flop",O1589&lt;10000000,"Hit",O1589&lt;=100000000,"Superhit",O1589&gt;100000000,"Blockbuster")</f>
        <v>Superhit</v>
      </c>
      <c r="Q1589" t="s">
        <v>5313</v>
      </c>
      <c r="R1589">
        <v>7</v>
      </c>
      <c r="S1589" t="str">
        <f t="shared" si="148"/>
        <v xml:space="preserve">April </v>
      </c>
      <c r="T1589" s="12" t="str">
        <f t="shared" si="149"/>
        <v xml:space="preserve"> 2006</v>
      </c>
      <c r="U1589" s="8" t="str" cm="1">
        <f t="array" ref="U1589">_xlfn.IFS(Q1589&lt;1970,"Old is Gold",Q1589&lt;=1980,"80's Movies",Q1589&lt;=2000,"90's Movies",Q1589&lt;=2020,"Mid Rang",Q1589&gt;2020,"Latest")</f>
        <v>Latest</v>
      </c>
      <c r="V1589" t="s">
        <v>2132</v>
      </c>
    </row>
    <row r="1590" spans="1:22" x14ac:dyDescent="0.3">
      <c r="A1590" t="s">
        <v>5314</v>
      </c>
      <c r="B1590" t="s">
        <v>5315</v>
      </c>
      <c r="C1590" t="s">
        <v>5315</v>
      </c>
      <c r="D1590" s="6">
        <v>91</v>
      </c>
      <c r="E1590" s="6" t="str">
        <f t="shared" si="144"/>
        <v>Medium</v>
      </c>
      <c r="F1590" s="4">
        <f t="shared" si="145"/>
        <v>1.5166666666666666</v>
      </c>
      <c r="G1590" s="8" t="s">
        <v>10887</v>
      </c>
      <c r="H1590" t="s">
        <v>10888</v>
      </c>
      <c r="I1590" t="s">
        <v>172</v>
      </c>
      <c r="J1590">
        <v>6.8</v>
      </c>
      <c r="K1590" t="str">
        <f t="shared" si="146"/>
        <v>Average</v>
      </c>
      <c r="L1590" s="10">
        <v>291260</v>
      </c>
      <c r="M1590" s="10">
        <v>80000000</v>
      </c>
      <c r="N1590" s="10">
        <v>667094506</v>
      </c>
      <c r="O1590" s="6">
        <f t="shared" si="147"/>
        <v>587094506</v>
      </c>
      <c r="P1590" s="10" t="str" cm="1">
        <f t="array" ref="P1590">_xlfn.IFS(O1590&lt;=0,"Flop",O1590&lt;10000000,"Hit",O1590&lt;=100000000,"Superhit",O1590&gt;100000000,"Blockbuster")</f>
        <v>Blockbuster</v>
      </c>
      <c r="Q1590" t="s">
        <v>5316</v>
      </c>
      <c r="R1590">
        <v>29</v>
      </c>
      <c r="S1590" t="str">
        <f t="shared" si="148"/>
        <v xml:space="preserve">March </v>
      </c>
      <c r="T1590" s="12" t="str">
        <f t="shared" si="149"/>
        <v xml:space="preserve"> 2006</v>
      </c>
      <c r="U1590" s="8" t="str" cm="1">
        <f t="array" ref="U1590">_xlfn.IFS(Q1590&lt;1970,"Old is Gold",Q1590&lt;=1980,"80's Movies",Q1590&lt;=2000,"90's Movies",Q1590&lt;=2020,"Mid Rang",Q1590&gt;2020,"Latest")</f>
        <v>Latest</v>
      </c>
      <c r="V1590" t="s">
        <v>5317</v>
      </c>
    </row>
    <row r="1591" spans="1:22" x14ac:dyDescent="0.3">
      <c r="A1591" t="s">
        <v>5318</v>
      </c>
      <c r="B1591" t="s">
        <v>5319</v>
      </c>
      <c r="C1591" t="s">
        <v>5319</v>
      </c>
      <c r="D1591" s="6">
        <v>115</v>
      </c>
      <c r="E1591" s="6" t="str">
        <f t="shared" si="144"/>
        <v>Medium</v>
      </c>
      <c r="F1591" s="4">
        <f t="shared" si="145"/>
        <v>1.9166666666666667</v>
      </c>
      <c r="G1591" s="8" t="s">
        <v>7406</v>
      </c>
      <c r="H1591" t="s">
        <v>10887</v>
      </c>
      <c r="I1591" t="s">
        <v>10890</v>
      </c>
      <c r="J1591">
        <v>6.5</v>
      </c>
      <c r="K1591" t="str">
        <f t="shared" si="146"/>
        <v>Average</v>
      </c>
      <c r="L1591" s="10">
        <v>373136</v>
      </c>
      <c r="M1591" s="10">
        <v>200000000</v>
      </c>
      <c r="N1591" s="10">
        <v>371353001</v>
      </c>
      <c r="O1591" s="6">
        <f t="shared" si="147"/>
        <v>171353001</v>
      </c>
      <c r="P1591" s="10" t="str" cm="1">
        <f t="array" ref="P1591">_xlfn.IFS(O1591&lt;=0,"Flop",O1591&lt;10000000,"Hit",O1591&lt;=100000000,"Superhit",O1591&gt;100000000,"Blockbuster")</f>
        <v>Blockbuster</v>
      </c>
      <c r="Q1591" t="s">
        <v>5320</v>
      </c>
      <c r="R1591">
        <v>14</v>
      </c>
      <c r="S1591" t="str">
        <f t="shared" si="148"/>
        <v xml:space="preserve">May </v>
      </c>
      <c r="T1591" s="12" t="str">
        <f t="shared" si="149"/>
        <v xml:space="preserve"> 2009</v>
      </c>
      <c r="U1591" s="8" t="str" cm="1">
        <f t="array" ref="U1591">_xlfn.IFS(Q1591&lt;1970,"Old is Gold",Q1591&lt;=1980,"80's Movies",Q1591&lt;=2000,"90's Movies",Q1591&lt;=2020,"Mid Rang",Q1591&gt;2020,"Latest")</f>
        <v>Latest</v>
      </c>
      <c r="V1591" t="s">
        <v>3000</v>
      </c>
    </row>
    <row r="1592" spans="1:22" x14ac:dyDescent="0.3">
      <c r="A1592" t="s">
        <v>5321</v>
      </c>
      <c r="B1592" t="s">
        <v>5322</v>
      </c>
      <c r="C1592" t="s">
        <v>5322</v>
      </c>
      <c r="D1592" s="6">
        <v>144</v>
      </c>
      <c r="E1592" s="6" t="str">
        <f t="shared" si="144"/>
        <v>Long</v>
      </c>
      <c r="F1592" s="4">
        <f t="shared" si="145"/>
        <v>2.4</v>
      </c>
      <c r="G1592" s="8" t="s">
        <v>7406</v>
      </c>
      <c r="H1592" t="s">
        <v>10887</v>
      </c>
      <c r="I1592" t="s">
        <v>10885</v>
      </c>
      <c r="J1592">
        <v>6.7</v>
      </c>
      <c r="K1592" t="str">
        <f t="shared" si="146"/>
        <v>Average</v>
      </c>
      <c r="L1592" s="10">
        <v>184330</v>
      </c>
      <c r="M1592" s="10">
        <v>200000000</v>
      </c>
      <c r="N1592" s="10">
        <v>270633313</v>
      </c>
      <c r="O1592" s="6">
        <f t="shared" si="147"/>
        <v>70633313</v>
      </c>
      <c r="P1592" s="10" t="str" cm="1">
        <f t="array" ref="P1592">_xlfn.IFS(O1592&lt;=0,"Flop",O1592&lt;10000000,"Hit",O1592&lt;=100000000,"Superhit",O1592&gt;100000000,"Blockbuster")</f>
        <v>Superhit</v>
      </c>
      <c r="Q1592" t="s">
        <v>5323</v>
      </c>
      <c r="R1592">
        <v>14</v>
      </c>
      <c r="S1592" t="str">
        <f t="shared" si="148"/>
        <v xml:space="preserve">June </v>
      </c>
      <c r="T1592" s="12" t="str">
        <f t="shared" si="149"/>
        <v xml:space="preserve"> 2023</v>
      </c>
      <c r="U1592" s="8" t="str" cm="1">
        <f t="array" ref="U1592">_xlfn.IFS(Q1592&lt;1970,"Old is Gold",Q1592&lt;=1980,"80's Movies",Q1592&lt;=2000,"90's Movies",Q1592&lt;=2020,"Mid Rang",Q1592&gt;2020,"Latest")</f>
        <v>Latest</v>
      </c>
      <c r="V1592" t="s">
        <v>5324</v>
      </c>
    </row>
    <row r="1593" spans="1:22" x14ac:dyDescent="0.3">
      <c r="A1593" t="s">
        <v>5325</v>
      </c>
      <c r="B1593" t="s">
        <v>5326</v>
      </c>
      <c r="C1593" t="s">
        <v>5326</v>
      </c>
      <c r="D1593" s="6">
        <v>95</v>
      </c>
      <c r="E1593" s="6" t="str">
        <f t="shared" si="144"/>
        <v>Medium</v>
      </c>
      <c r="F1593" s="4">
        <f t="shared" si="145"/>
        <v>1.5833333333333333</v>
      </c>
      <c r="G1593" s="8" t="s">
        <v>172</v>
      </c>
      <c r="H1593" t="s">
        <v>105</v>
      </c>
      <c r="I1593" t="s">
        <v>10890</v>
      </c>
      <c r="J1593">
        <v>6.5</v>
      </c>
      <c r="K1593" t="str">
        <f t="shared" si="146"/>
        <v>Average</v>
      </c>
      <c r="L1593" s="10">
        <v>87484</v>
      </c>
      <c r="M1593" s="10">
        <v>15000000</v>
      </c>
      <c r="N1593" s="10">
        <v>12834936</v>
      </c>
      <c r="O1593" s="6">
        <f t="shared" si="147"/>
        <v>-2165064</v>
      </c>
      <c r="P1593" s="10" t="str" cm="1">
        <f t="array" ref="P1593">_xlfn.IFS(O1593&lt;=0,"Flop",O1593&lt;10000000,"Hit",O1593&lt;=100000000,"Superhit",O1593&gt;100000000,"Blockbuster")</f>
        <v>Flop</v>
      </c>
      <c r="Q1593" t="s">
        <v>5327</v>
      </c>
      <c r="R1593">
        <v>31</v>
      </c>
      <c r="S1593" t="str">
        <f t="shared" si="148"/>
        <v xml:space="preserve">March </v>
      </c>
      <c r="T1593" s="12" t="str">
        <f t="shared" si="149"/>
        <v xml:space="preserve"> 2006</v>
      </c>
      <c r="U1593" s="8" t="str" cm="1">
        <f t="array" ref="U1593">_xlfn.IFS(Q1593&lt;1970,"Old is Gold",Q1593&lt;=1980,"80's Movies",Q1593&lt;=2000,"90's Movies",Q1593&lt;=2020,"Mid Rang",Q1593&gt;2020,"Latest")</f>
        <v>Latest</v>
      </c>
      <c r="V1593" t="s">
        <v>5328</v>
      </c>
    </row>
    <row r="1594" spans="1:22" x14ac:dyDescent="0.3">
      <c r="A1594" t="s">
        <v>5329</v>
      </c>
      <c r="B1594" t="s">
        <v>5330</v>
      </c>
      <c r="C1594" t="s">
        <v>5330</v>
      </c>
      <c r="D1594" s="6">
        <v>115</v>
      </c>
      <c r="E1594" s="6" t="str">
        <f t="shared" si="144"/>
        <v>Medium</v>
      </c>
      <c r="F1594" s="4">
        <f t="shared" si="145"/>
        <v>1.9166666666666667</v>
      </c>
      <c r="G1594" s="8" t="s">
        <v>7406</v>
      </c>
      <c r="H1594" t="s">
        <v>10895</v>
      </c>
      <c r="I1594" t="s">
        <v>5170</v>
      </c>
      <c r="J1594">
        <v>8</v>
      </c>
      <c r="K1594" t="str">
        <f t="shared" si="146"/>
        <v>Excellent</v>
      </c>
      <c r="L1594" s="10">
        <v>651110</v>
      </c>
      <c r="M1594" s="10">
        <v>110000000</v>
      </c>
      <c r="N1594" s="10">
        <v>444100035</v>
      </c>
      <c r="O1594" s="6">
        <f t="shared" si="147"/>
        <v>334100035</v>
      </c>
      <c r="P1594" s="10" t="str" cm="1">
        <f t="array" ref="P1594">_xlfn.IFS(O1594&lt;=0,"Flop",O1594&lt;10000000,"Hit",O1594&lt;=100000000,"Superhit",O1594&gt;100000000,"Blockbuster")</f>
        <v>Blockbuster</v>
      </c>
      <c r="Q1594" t="s">
        <v>5331</v>
      </c>
      <c r="R1594">
        <v>25</v>
      </c>
      <c r="S1594" t="str">
        <f t="shared" si="148"/>
        <v xml:space="preserve">July </v>
      </c>
      <c r="T1594" s="12" t="str">
        <f t="shared" si="149"/>
        <v xml:space="preserve"> 2007</v>
      </c>
      <c r="U1594" s="8" t="str" cm="1">
        <f t="array" ref="U1594">_xlfn.IFS(Q1594&lt;1970,"Old is Gold",Q1594&lt;=1980,"80's Movies",Q1594&lt;=2000,"90's Movies",Q1594&lt;=2020,"Mid Rang",Q1594&gt;2020,"Latest")</f>
        <v>Latest</v>
      </c>
      <c r="V1594" t="s">
        <v>4623</v>
      </c>
    </row>
    <row r="1595" spans="1:22" x14ac:dyDescent="0.3">
      <c r="A1595" t="s">
        <v>5332</v>
      </c>
      <c r="B1595" t="s">
        <v>5333</v>
      </c>
      <c r="C1595" t="s">
        <v>5333</v>
      </c>
      <c r="D1595" s="6">
        <v>92</v>
      </c>
      <c r="E1595" s="6" t="str">
        <f t="shared" si="144"/>
        <v>Medium</v>
      </c>
      <c r="F1595" s="4">
        <f t="shared" si="145"/>
        <v>1.5333333333333334</v>
      </c>
      <c r="G1595" s="8" t="s">
        <v>7406</v>
      </c>
      <c r="H1595" t="s">
        <v>10887</v>
      </c>
      <c r="I1595" t="s">
        <v>10888</v>
      </c>
      <c r="J1595">
        <v>7.6</v>
      </c>
      <c r="K1595" t="str">
        <f t="shared" si="146"/>
        <v>Good</v>
      </c>
      <c r="L1595" s="10">
        <v>502093</v>
      </c>
      <c r="M1595" s="10">
        <v>130000000</v>
      </c>
      <c r="N1595" s="10">
        <v>632083197</v>
      </c>
      <c r="O1595" s="6">
        <f t="shared" si="147"/>
        <v>502083197</v>
      </c>
      <c r="P1595" s="10" t="str" cm="1">
        <f t="array" ref="P1595">_xlfn.IFS(O1595&lt;=0,"Flop",O1595&lt;10000000,"Hit",O1595&lt;=100000000,"Superhit",O1595&gt;100000000,"Blockbuster")</f>
        <v>Blockbuster</v>
      </c>
      <c r="Q1595" t="s">
        <v>5334</v>
      </c>
      <c r="R1595">
        <v>15</v>
      </c>
      <c r="S1595" t="str">
        <f t="shared" si="148"/>
        <v xml:space="preserve">May </v>
      </c>
      <c r="T1595" s="12" t="str">
        <f t="shared" si="149"/>
        <v xml:space="preserve"> 2008</v>
      </c>
      <c r="U1595" s="8" t="str" cm="1">
        <f t="array" ref="U1595">_xlfn.IFS(Q1595&lt;1970,"Old is Gold",Q1595&lt;=1980,"80's Movies",Q1595&lt;=2000,"90's Movies",Q1595&lt;=2020,"Mid Rang",Q1595&gt;2020,"Latest")</f>
        <v>Latest</v>
      </c>
      <c r="V1595" t="s">
        <v>5335</v>
      </c>
    </row>
    <row r="1596" spans="1:22" x14ac:dyDescent="0.3">
      <c r="A1596" t="s">
        <v>5336</v>
      </c>
      <c r="B1596" t="s">
        <v>5337</v>
      </c>
      <c r="C1596" t="s">
        <v>5337</v>
      </c>
      <c r="D1596" s="6">
        <v>115</v>
      </c>
      <c r="E1596" s="6" t="str">
        <f t="shared" si="144"/>
        <v>Medium</v>
      </c>
      <c r="F1596" s="4">
        <f t="shared" si="145"/>
        <v>1.9166666666666667</v>
      </c>
      <c r="G1596" s="8" t="s">
        <v>7406</v>
      </c>
      <c r="H1596" t="s">
        <v>10887</v>
      </c>
      <c r="I1596" t="s">
        <v>10888</v>
      </c>
      <c r="J1596">
        <v>6.3</v>
      </c>
      <c r="K1596" t="str">
        <f t="shared" si="146"/>
        <v>Average</v>
      </c>
      <c r="L1596" s="10">
        <v>172345</v>
      </c>
      <c r="M1596" s="10">
        <v>150000000</v>
      </c>
      <c r="N1596" s="10">
        <v>196393745</v>
      </c>
      <c r="O1596" s="6">
        <f t="shared" si="147"/>
        <v>46393745</v>
      </c>
      <c r="P1596" s="10" t="str" cm="1">
        <f t="array" ref="P1596">_xlfn.IFS(O1596&lt;=0,"Flop",O1596&lt;10000000,"Hit",O1596&lt;=100000000,"Superhit",O1596&gt;100000000,"Blockbuster")</f>
        <v>Superhit</v>
      </c>
      <c r="Q1596" t="s">
        <v>5338</v>
      </c>
      <c r="R1596">
        <v>5</v>
      </c>
      <c r="S1596" t="str">
        <f t="shared" si="148"/>
        <v xml:space="preserve">November </v>
      </c>
      <c r="T1596" s="12" t="str">
        <f t="shared" si="149"/>
        <v xml:space="preserve"> 2007</v>
      </c>
      <c r="U1596" s="8" t="str" cm="1">
        <f t="array" ref="U1596">_xlfn.IFS(Q1596&lt;1970,"Old is Gold",Q1596&lt;=1980,"80's Movies",Q1596&lt;=2000,"90's Movies",Q1596&lt;=2020,"Mid Rang",Q1596&gt;2020,"Latest")</f>
        <v>Latest</v>
      </c>
      <c r="V1596" t="s">
        <v>669</v>
      </c>
    </row>
    <row r="1597" spans="1:22" x14ac:dyDescent="0.3">
      <c r="A1597" t="s">
        <v>5339</v>
      </c>
      <c r="B1597" t="s">
        <v>5340</v>
      </c>
      <c r="C1597" t="s">
        <v>5340</v>
      </c>
      <c r="D1597" s="6">
        <v>150</v>
      </c>
      <c r="E1597" s="6" t="str">
        <f t="shared" si="144"/>
        <v>Long</v>
      </c>
      <c r="F1597" s="4">
        <f t="shared" si="145"/>
        <v>2.5</v>
      </c>
      <c r="G1597" s="8" t="s">
        <v>10889</v>
      </c>
      <c r="H1597" t="s">
        <v>190</v>
      </c>
      <c r="I1597" t="s">
        <v>10896</v>
      </c>
      <c r="J1597">
        <v>7.3</v>
      </c>
      <c r="K1597" t="str">
        <f t="shared" si="146"/>
        <v>Good</v>
      </c>
      <c r="L1597" s="10">
        <v>268926</v>
      </c>
      <c r="M1597" s="10">
        <v>65000000</v>
      </c>
      <c r="N1597" s="10">
        <v>275293450</v>
      </c>
      <c r="O1597" s="6">
        <f t="shared" si="147"/>
        <v>210293450</v>
      </c>
      <c r="P1597" s="10" t="str" cm="1">
        <f t="array" ref="P1597">_xlfn.IFS(O1597&lt;=0,"Flop",O1597&lt;10000000,"Hit",O1597&lt;=100000000,"Superhit",O1597&gt;100000000,"Blockbuster")</f>
        <v>Blockbuster</v>
      </c>
      <c r="Q1597" t="s">
        <v>5341</v>
      </c>
      <c r="R1597">
        <v>8</v>
      </c>
      <c r="S1597" t="str">
        <f t="shared" si="148"/>
        <v xml:space="preserve">October </v>
      </c>
      <c r="T1597" s="12" t="str">
        <f t="shared" si="149"/>
        <v xml:space="preserve"> 2012</v>
      </c>
      <c r="U1597" s="8" t="str" cm="1">
        <f t="array" ref="U1597">_xlfn.IFS(Q1597&lt;1970,"Old is Gold",Q1597&lt;=1980,"80's Movies",Q1597&lt;=2000,"90's Movies",Q1597&lt;=2020,"Mid Rang",Q1597&gt;2020,"Latest")</f>
        <v>Latest</v>
      </c>
      <c r="V1597" t="s">
        <v>183</v>
      </c>
    </row>
    <row r="1598" spans="1:22" x14ac:dyDescent="0.3">
      <c r="A1598" t="s">
        <v>5342</v>
      </c>
      <c r="B1598" t="s">
        <v>5343</v>
      </c>
      <c r="C1598" t="s">
        <v>5343</v>
      </c>
      <c r="D1598" s="6">
        <v>90</v>
      </c>
      <c r="E1598" s="6" t="str">
        <f t="shared" si="144"/>
        <v>Medium</v>
      </c>
      <c r="F1598" s="4">
        <f t="shared" si="145"/>
        <v>1.5</v>
      </c>
      <c r="G1598" s="8" t="s">
        <v>7406</v>
      </c>
      <c r="H1598" t="s">
        <v>10891</v>
      </c>
      <c r="I1598" t="s">
        <v>190</v>
      </c>
      <c r="J1598">
        <v>6.6</v>
      </c>
      <c r="K1598" t="str">
        <f t="shared" si="146"/>
        <v>Average</v>
      </c>
      <c r="L1598" s="10">
        <v>153073</v>
      </c>
      <c r="M1598" s="10">
        <v>40000000</v>
      </c>
      <c r="N1598" s="10">
        <v>152039882</v>
      </c>
      <c r="O1598" s="6">
        <f t="shared" si="147"/>
        <v>112039882</v>
      </c>
      <c r="P1598" s="10" t="str" cm="1">
        <f t="array" ref="P1598">_xlfn.IFS(O1598&lt;=0,"Flop",O1598&lt;10000000,"Hit",O1598&lt;=100000000,"Superhit",O1598&gt;100000000,"Blockbuster")</f>
        <v>Blockbuster</v>
      </c>
      <c r="Q1598" t="s">
        <v>5344</v>
      </c>
      <c r="R1598">
        <v>13</v>
      </c>
      <c r="S1598" t="str">
        <f t="shared" si="148"/>
        <v xml:space="preserve">February </v>
      </c>
      <c r="T1598" s="12" t="str">
        <f t="shared" si="149"/>
        <v xml:space="preserve"> 2008</v>
      </c>
      <c r="U1598" s="8" t="str" cm="1">
        <f t="array" ref="U1598">_xlfn.IFS(Q1598&lt;1970,"Old is Gold",Q1598&lt;=1980,"80's Movies",Q1598&lt;=2000,"90's Movies",Q1598&lt;=2020,"Mid Rang",Q1598&gt;2020,"Latest")</f>
        <v>Latest</v>
      </c>
      <c r="V1598" t="s">
        <v>5345</v>
      </c>
    </row>
    <row r="1599" spans="1:22" x14ac:dyDescent="0.3">
      <c r="A1599" t="s">
        <v>5346</v>
      </c>
      <c r="B1599" t="s">
        <v>5347</v>
      </c>
      <c r="C1599" t="s">
        <v>5348</v>
      </c>
      <c r="D1599" s="6">
        <v>84</v>
      </c>
      <c r="E1599" s="6" t="str">
        <f t="shared" si="144"/>
        <v>Short</v>
      </c>
      <c r="F1599" s="4">
        <f t="shared" si="145"/>
        <v>1.4</v>
      </c>
      <c r="G1599" s="8" t="s">
        <v>172</v>
      </c>
      <c r="H1599" t="s">
        <v>10899</v>
      </c>
      <c r="I1599" t="s">
        <v>10899</v>
      </c>
      <c r="J1599">
        <v>7.4</v>
      </c>
      <c r="K1599" t="str">
        <f t="shared" si="146"/>
        <v>Good</v>
      </c>
      <c r="L1599" s="10">
        <v>432090</v>
      </c>
      <c r="M1599" s="10">
        <v>18000000</v>
      </c>
      <c r="N1599" s="10">
        <v>262552893</v>
      </c>
      <c r="O1599" s="6">
        <f t="shared" si="147"/>
        <v>244552893</v>
      </c>
      <c r="P1599" s="10" t="str" cm="1">
        <f t="array" ref="P1599">_xlfn.IFS(O1599&lt;=0,"Flop",O1599&lt;10000000,"Hit",O1599&lt;=100000000,"Superhit",O1599&gt;100000000,"Blockbuster")</f>
        <v>Blockbuster</v>
      </c>
      <c r="Q1599" t="s">
        <v>5349</v>
      </c>
      <c r="R1599">
        <v>4</v>
      </c>
      <c r="S1599" t="str">
        <f t="shared" si="148"/>
        <v xml:space="preserve">August </v>
      </c>
      <c r="T1599" s="12" t="str">
        <f t="shared" si="149"/>
        <v xml:space="preserve"> 2006</v>
      </c>
      <c r="U1599" s="8" t="str" cm="1">
        <f t="array" ref="U1599">_xlfn.IFS(Q1599&lt;1970,"Old is Gold",Q1599&lt;=1980,"80's Movies",Q1599&lt;=2000,"90's Movies",Q1599&lt;=2020,"Mid Rang",Q1599&gt;2020,"Latest")</f>
        <v>Latest</v>
      </c>
      <c r="V1599" t="s">
        <v>5350</v>
      </c>
    </row>
    <row r="1600" spans="1:22" x14ac:dyDescent="0.3">
      <c r="A1600" t="s">
        <v>5351</v>
      </c>
      <c r="B1600" t="s">
        <v>5352</v>
      </c>
      <c r="C1600" t="s">
        <v>5352</v>
      </c>
      <c r="D1600" s="6">
        <v>130</v>
      </c>
      <c r="E1600" s="6" t="str">
        <f t="shared" si="144"/>
        <v>Long</v>
      </c>
      <c r="F1600" s="4">
        <f t="shared" si="145"/>
        <v>2.1666666666666665</v>
      </c>
      <c r="G1600" s="8" t="s">
        <v>190</v>
      </c>
      <c r="H1600" t="s">
        <v>10894</v>
      </c>
      <c r="I1600" t="s">
        <v>10893</v>
      </c>
      <c r="J1600">
        <v>6.6</v>
      </c>
      <c r="K1600" t="str">
        <f t="shared" si="146"/>
        <v>Average</v>
      </c>
      <c r="L1600" s="10">
        <v>76260</v>
      </c>
      <c r="M1600" s="10">
        <v>70000000</v>
      </c>
      <c r="N1600" s="10">
        <v>155430335</v>
      </c>
      <c r="O1600" s="6">
        <f t="shared" si="147"/>
        <v>85430335</v>
      </c>
      <c r="P1600" s="10" t="str" cm="1">
        <f t="array" ref="P1600">_xlfn.IFS(O1600&lt;=0,"Flop",O1600&lt;10000000,"Hit",O1600&lt;=100000000,"Superhit",O1600&gt;100000000,"Blockbuster")</f>
        <v>Superhit</v>
      </c>
      <c r="Q1600" t="s">
        <v>5353</v>
      </c>
      <c r="R1600">
        <v>19</v>
      </c>
      <c r="S1600" t="str">
        <f t="shared" si="148"/>
        <v xml:space="preserve">May </v>
      </c>
      <c r="T1600" s="12" t="str">
        <f t="shared" si="149"/>
        <v xml:space="preserve"> 2006</v>
      </c>
      <c r="U1600" s="8" t="str" cm="1">
        <f t="array" ref="U1600">_xlfn.IFS(Q1600&lt;1970,"Old is Gold",Q1600&lt;=1980,"80's Movies",Q1600&lt;=2000,"90's Movies",Q1600&lt;=2020,"Mid Rang",Q1600&gt;2020,"Latest")</f>
        <v>Latest</v>
      </c>
      <c r="V1600" t="s">
        <v>4485</v>
      </c>
    </row>
    <row r="1601" spans="1:22" x14ac:dyDescent="0.3">
      <c r="A1601" t="s">
        <v>5354</v>
      </c>
      <c r="B1601" t="s">
        <v>5355</v>
      </c>
      <c r="C1601" t="s">
        <v>5356</v>
      </c>
      <c r="D1601" s="6">
        <v>80</v>
      </c>
      <c r="E1601" s="6" t="str">
        <f t="shared" si="144"/>
        <v>Short</v>
      </c>
      <c r="F1601" s="4">
        <f t="shared" si="145"/>
        <v>1.3333333333333333</v>
      </c>
      <c r="G1601" s="8" t="s">
        <v>10887</v>
      </c>
      <c r="H1601" t="s">
        <v>10888</v>
      </c>
      <c r="I1601" t="s">
        <v>172</v>
      </c>
      <c r="J1601">
        <v>6.5</v>
      </c>
      <c r="K1601" t="str">
        <f t="shared" si="146"/>
        <v>Average</v>
      </c>
      <c r="L1601" s="10">
        <v>65006</v>
      </c>
      <c r="M1601" s="10">
        <v>30000000</v>
      </c>
      <c r="N1601" s="10">
        <v>110013167</v>
      </c>
      <c r="O1601" s="6">
        <f t="shared" si="147"/>
        <v>80013167</v>
      </c>
      <c r="P1601" s="10" t="str" cm="1">
        <f t="array" ref="P1601">_xlfn.IFS(O1601&lt;=0,"Flop",O1601&lt;10000000,"Hit",O1601&lt;=100000000,"Superhit",O1601&gt;100000000,"Blockbuster")</f>
        <v>Superhit</v>
      </c>
      <c r="Q1601" t="s">
        <v>5357</v>
      </c>
      <c r="R1601">
        <v>16</v>
      </c>
      <c r="S1601" t="str">
        <f t="shared" si="148"/>
        <v xml:space="preserve">December </v>
      </c>
      <c r="T1601" s="12" t="str">
        <f t="shared" si="149"/>
        <v xml:space="preserve"> 2005</v>
      </c>
      <c r="U1601" s="8" t="str" cm="1">
        <f t="array" ref="U1601">_xlfn.IFS(Q1601&lt;1970,"Old is Gold",Q1601&lt;=1980,"80's Movies",Q1601&lt;=2000,"90's Movies",Q1601&lt;=2020,"Mid Rang",Q1601&gt;2020,"Latest")</f>
        <v>Latest</v>
      </c>
      <c r="V1601" t="s">
        <v>5358</v>
      </c>
    </row>
    <row r="1602" spans="1:22" x14ac:dyDescent="0.3">
      <c r="A1602" t="s">
        <v>5359</v>
      </c>
      <c r="B1602" t="s">
        <v>5360</v>
      </c>
      <c r="C1602" t="s">
        <v>5360</v>
      </c>
      <c r="D1602" s="6">
        <v>110</v>
      </c>
      <c r="E1602" s="6" t="str">
        <f t="shared" ref="E1602:E1665" si="150">IF(D1602&lt;90,"Short",IF(D1602&lt;=120,"Medium","Long"))</f>
        <v>Medium</v>
      </c>
      <c r="F1602" s="4">
        <f t="shared" ref="F1602:F1665" si="151">D1602/60</f>
        <v>1.8333333333333333</v>
      </c>
      <c r="G1602" s="8" t="s">
        <v>190</v>
      </c>
      <c r="H1602" t="s">
        <v>10885</v>
      </c>
      <c r="I1602" t="s">
        <v>10895</v>
      </c>
      <c r="J1602">
        <v>7.5</v>
      </c>
      <c r="K1602" t="str">
        <f t="shared" ref="K1602:K1665" si="152">IF(J1602&gt;=8,"Excellent",IF(J1602&gt;=7,"Good",IF(J1602&gt;=6,"Average","Poor")))</f>
        <v>Good</v>
      </c>
      <c r="L1602" s="10">
        <v>385200</v>
      </c>
      <c r="M1602" s="10">
        <v>16500000</v>
      </c>
      <c r="N1602" s="10">
        <v>87892388</v>
      </c>
      <c r="O1602" s="6">
        <f t="shared" ref="O1602:O1665" si="153">N1602-M1602</f>
        <v>71392388</v>
      </c>
      <c r="P1602" s="10" t="str" cm="1">
        <f t="array" ref="P1602">_xlfn.IFS(O1602&lt;=0,"Flop",O1602&lt;10000000,"Hit",O1602&lt;=100000000,"Superhit",O1602&gt;100000000,"Blockbuster")</f>
        <v>Superhit</v>
      </c>
      <c r="Q1602" t="s">
        <v>5361</v>
      </c>
      <c r="R1602">
        <v>22</v>
      </c>
      <c r="S1602" t="str">
        <f t="shared" ref="S1602:S1665" si="154">LEFT(Q1602,SEARCH(" ",Q1602))</f>
        <v xml:space="preserve">January </v>
      </c>
      <c r="T1602" s="12" t="str">
        <f t="shared" ref="T1602:T1665" si="155">RIGHT(Q1602,5)</f>
        <v xml:space="preserve"> 2006</v>
      </c>
      <c r="U1602" s="8" t="str" cm="1">
        <f t="array" ref="U1602">_xlfn.IFS(Q1602&lt;1970,"Old is Gold",Q1602&lt;=1980,"80's Movies",Q1602&lt;=2000,"90's Movies",Q1602&lt;=2020,"Mid Rang",Q1602&gt;2020,"Latest")</f>
        <v>Latest</v>
      </c>
      <c r="V1602" t="s">
        <v>5362</v>
      </c>
    </row>
    <row r="1603" spans="1:22" x14ac:dyDescent="0.3">
      <c r="A1603" t="s">
        <v>5363</v>
      </c>
      <c r="B1603" t="s">
        <v>5364</v>
      </c>
      <c r="C1603" t="s">
        <v>5364</v>
      </c>
      <c r="D1603" s="6">
        <v>108</v>
      </c>
      <c r="E1603" s="6" t="str">
        <f t="shared" si="150"/>
        <v>Medium</v>
      </c>
      <c r="F1603" s="4">
        <f t="shared" si="151"/>
        <v>1.8</v>
      </c>
      <c r="G1603" s="8" t="s">
        <v>7406</v>
      </c>
      <c r="H1603" t="s">
        <v>10891</v>
      </c>
      <c r="I1603" t="s">
        <v>5170</v>
      </c>
      <c r="J1603">
        <v>6.1</v>
      </c>
      <c r="K1603" t="str">
        <f t="shared" si="152"/>
        <v>Average</v>
      </c>
      <c r="L1603" s="10">
        <v>51601</v>
      </c>
      <c r="M1603" s="10">
        <v>60000000</v>
      </c>
      <c r="N1603" s="10">
        <v>78810595</v>
      </c>
      <c r="O1603" s="6">
        <f t="shared" si="153"/>
        <v>18810595</v>
      </c>
      <c r="P1603" s="10" t="str" cm="1">
        <f t="array" ref="P1603">_xlfn.IFS(O1603&lt;=0,"Flop",O1603&lt;10000000,"Hit",O1603&lt;=100000000,"Superhit",O1603&gt;100000000,"Blockbuster")</f>
        <v>Superhit</v>
      </c>
      <c r="Q1603" t="s">
        <v>5365</v>
      </c>
      <c r="R1603">
        <v>19</v>
      </c>
      <c r="S1603" t="str">
        <f t="shared" si="154"/>
        <v xml:space="preserve">April </v>
      </c>
      <c r="T1603" s="12" t="str">
        <f t="shared" si="155"/>
        <v xml:space="preserve"> 2006</v>
      </c>
      <c r="U1603" s="8" t="str" cm="1">
        <f t="array" ref="U1603">_xlfn.IFS(Q1603&lt;1970,"Old is Gold",Q1603&lt;=1980,"80's Movies",Q1603&lt;=2000,"90's Movies",Q1603&lt;=2020,"Mid Rang",Q1603&gt;2020,"Latest")</f>
        <v>Latest</v>
      </c>
      <c r="V1603" t="s">
        <v>3610</v>
      </c>
    </row>
    <row r="1604" spans="1:22" x14ac:dyDescent="0.3">
      <c r="A1604" t="s">
        <v>5366</v>
      </c>
      <c r="B1604" t="s">
        <v>5367</v>
      </c>
      <c r="C1604" t="s">
        <v>5367</v>
      </c>
      <c r="D1604" s="6">
        <v>109</v>
      </c>
      <c r="E1604" s="6" t="str">
        <f t="shared" si="150"/>
        <v>Medium</v>
      </c>
      <c r="F1604" s="4">
        <f t="shared" si="151"/>
        <v>1.8166666666666667</v>
      </c>
      <c r="G1604" s="8" t="s">
        <v>7406</v>
      </c>
      <c r="H1604" t="s">
        <v>10887</v>
      </c>
      <c r="I1604" t="s">
        <v>190</v>
      </c>
      <c r="J1604">
        <v>5.0999999999999996</v>
      </c>
      <c r="K1604" t="str">
        <f t="shared" si="152"/>
        <v>Poor</v>
      </c>
      <c r="L1604" s="10">
        <v>134387</v>
      </c>
      <c r="M1604" s="10">
        <v>105000000</v>
      </c>
      <c r="N1604" s="10">
        <v>269784201</v>
      </c>
      <c r="O1604" s="6">
        <f t="shared" si="153"/>
        <v>164784201</v>
      </c>
      <c r="P1604" s="10" t="str" cm="1">
        <f t="array" ref="P1604">_xlfn.IFS(O1604&lt;=0,"Flop",O1604&lt;10000000,"Hit",O1604&lt;=100000000,"Superhit",O1604&gt;100000000,"Blockbuster")</f>
        <v>Blockbuster</v>
      </c>
      <c r="Q1604" t="s">
        <v>5368</v>
      </c>
      <c r="R1604">
        <v>22</v>
      </c>
      <c r="S1604" t="str">
        <f t="shared" si="154"/>
        <v xml:space="preserve">February </v>
      </c>
      <c r="T1604" s="12" t="str">
        <f t="shared" si="155"/>
        <v xml:space="preserve"> 2008</v>
      </c>
      <c r="U1604" s="8" t="str" cm="1">
        <f t="array" ref="U1604">_xlfn.IFS(Q1604&lt;1970,"Old is Gold",Q1604&lt;=1980,"80's Movies",Q1604&lt;=2000,"90's Movies",Q1604&lt;=2020,"Mid Rang",Q1604&gt;2020,"Latest")</f>
        <v>Latest</v>
      </c>
      <c r="V1604" t="s">
        <v>1556</v>
      </c>
    </row>
    <row r="1605" spans="1:22" x14ac:dyDescent="0.3">
      <c r="A1605" t="s">
        <v>5369</v>
      </c>
      <c r="B1605" t="s">
        <v>5370</v>
      </c>
      <c r="C1605" t="s">
        <v>5370</v>
      </c>
      <c r="D1605" s="6">
        <v>160</v>
      </c>
      <c r="E1605" s="6" t="str">
        <f t="shared" si="150"/>
        <v>Long</v>
      </c>
      <c r="F1605" s="4">
        <f t="shared" si="151"/>
        <v>2.6666666666666665</v>
      </c>
      <c r="G1605" s="8" t="s">
        <v>10889</v>
      </c>
      <c r="H1605" t="s">
        <v>10891</v>
      </c>
      <c r="I1605" t="s">
        <v>190</v>
      </c>
      <c r="J1605">
        <v>7.5</v>
      </c>
      <c r="K1605" t="str">
        <f t="shared" si="152"/>
        <v>Good</v>
      </c>
      <c r="L1605" s="10">
        <v>189987</v>
      </c>
      <c r="M1605" s="10">
        <v>30000000</v>
      </c>
      <c r="N1605" s="10">
        <v>15001776</v>
      </c>
      <c r="O1605" s="6">
        <f t="shared" si="153"/>
        <v>-14998224</v>
      </c>
      <c r="P1605" s="10" t="str" cm="1">
        <f t="array" ref="P1605">_xlfn.IFS(O1605&lt;=0,"Flop",O1605&lt;10000000,"Hit",O1605&lt;=100000000,"Superhit",O1605&gt;100000000,"Blockbuster")</f>
        <v>Flop</v>
      </c>
      <c r="Q1605" t="s">
        <v>5371</v>
      </c>
      <c r="R1605">
        <v>2</v>
      </c>
      <c r="S1605" t="str">
        <f t="shared" si="154"/>
        <v xml:space="preserve">September </v>
      </c>
      <c r="T1605" s="12" t="str">
        <f t="shared" si="155"/>
        <v xml:space="preserve"> 2007</v>
      </c>
      <c r="U1605" s="8" t="str" cm="1">
        <f t="array" ref="U1605">_xlfn.IFS(Q1605&lt;1970,"Old is Gold",Q1605&lt;=1980,"80's Movies",Q1605&lt;=2000,"90's Movies",Q1605&lt;=2020,"Mid Rang",Q1605&gt;2020,"Latest")</f>
        <v>Latest</v>
      </c>
      <c r="V1605" t="s">
        <v>5372</v>
      </c>
    </row>
    <row r="1606" spans="1:22" x14ac:dyDescent="0.3">
      <c r="A1606" t="s">
        <v>5373</v>
      </c>
      <c r="B1606" t="s">
        <v>5374</v>
      </c>
      <c r="C1606" t="s">
        <v>5374</v>
      </c>
      <c r="D1606" s="6">
        <v>104</v>
      </c>
      <c r="E1606" s="6" t="str">
        <f t="shared" si="150"/>
        <v>Medium</v>
      </c>
      <c r="F1606" s="4">
        <f t="shared" si="151"/>
        <v>1.7333333333333334</v>
      </c>
      <c r="G1606" s="8" t="s">
        <v>10891</v>
      </c>
      <c r="H1606" t="s">
        <v>190</v>
      </c>
      <c r="I1606" t="s">
        <v>105</v>
      </c>
      <c r="J1606">
        <v>5.9</v>
      </c>
      <c r="K1606" t="str">
        <f t="shared" si="152"/>
        <v>Poor</v>
      </c>
      <c r="L1606" s="10">
        <v>93324</v>
      </c>
      <c r="M1606" s="10">
        <v>30000000</v>
      </c>
      <c r="N1606" s="10">
        <v>69363381</v>
      </c>
      <c r="O1606" s="6">
        <f t="shared" si="153"/>
        <v>39363381</v>
      </c>
      <c r="P1606" s="10" t="str" cm="1">
        <f t="array" ref="P1606">_xlfn.IFS(O1606&lt;=0,"Flop",O1606&lt;10000000,"Hit",O1606&lt;=100000000,"Superhit",O1606&gt;100000000,"Blockbuster")</f>
        <v>Superhit</v>
      </c>
      <c r="Q1606" t="s">
        <v>5375</v>
      </c>
      <c r="R1606">
        <v>24</v>
      </c>
      <c r="S1606" t="str">
        <f t="shared" si="154"/>
        <v xml:space="preserve">July </v>
      </c>
      <c r="T1606" s="12" t="str">
        <f t="shared" si="155"/>
        <v xml:space="preserve"> 2008</v>
      </c>
      <c r="U1606" s="8" t="str" cm="1">
        <f t="array" ref="U1606">_xlfn.IFS(Q1606&lt;1970,"Old is Gold",Q1606&lt;=1980,"80's Movies",Q1606&lt;=2000,"90's Movies",Q1606&lt;=2020,"Mid Rang",Q1606&gt;2020,"Latest")</f>
        <v>Latest</v>
      </c>
      <c r="V1606" t="s">
        <v>5376</v>
      </c>
    </row>
    <row r="1607" spans="1:22" x14ac:dyDescent="0.3">
      <c r="A1607" t="s">
        <v>5377</v>
      </c>
      <c r="B1607" t="s">
        <v>5378</v>
      </c>
      <c r="C1607" t="s">
        <v>5378</v>
      </c>
      <c r="D1607" s="6">
        <v>157</v>
      </c>
      <c r="E1607" s="6" t="str">
        <f t="shared" si="150"/>
        <v>Long</v>
      </c>
      <c r="F1607" s="4">
        <f t="shared" si="151"/>
        <v>2.6166666666666667</v>
      </c>
      <c r="G1607" s="8" t="s">
        <v>10891</v>
      </c>
      <c r="H1607" t="s">
        <v>190</v>
      </c>
      <c r="I1607" t="s">
        <v>10895</v>
      </c>
      <c r="J1607">
        <v>7.7</v>
      </c>
      <c r="K1607" t="str">
        <f t="shared" si="152"/>
        <v>Good</v>
      </c>
      <c r="L1607" s="10">
        <v>579861</v>
      </c>
      <c r="M1607" s="10">
        <v>65000000</v>
      </c>
      <c r="N1607" s="10">
        <v>84785914</v>
      </c>
      <c r="O1607" s="6">
        <f t="shared" si="153"/>
        <v>19785914</v>
      </c>
      <c r="P1607" s="10" t="str" cm="1">
        <f t="array" ref="P1607">_xlfn.IFS(O1607&lt;=0,"Flop",O1607&lt;10000000,"Hit",O1607&lt;=100000000,"Superhit",O1607&gt;100000000,"Blockbuster")</f>
        <v>Superhit</v>
      </c>
      <c r="Q1607" t="s">
        <v>5379</v>
      </c>
      <c r="R1607">
        <v>28</v>
      </c>
      <c r="S1607" t="str">
        <f t="shared" si="154"/>
        <v xml:space="preserve">February </v>
      </c>
      <c r="T1607" s="12" t="str">
        <f t="shared" si="155"/>
        <v xml:space="preserve"> 2007</v>
      </c>
      <c r="U1607" s="8" t="str" cm="1">
        <f t="array" ref="U1607">_xlfn.IFS(Q1607&lt;1970,"Old is Gold",Q1607&lt;=1980,"80's Movies",Q1607&lt;=2000,"90's Movies",Q1607&lt;=2020,"Mid Rang",Q1607&gt;2020,"Latest")</f>
        <v>Latest</v>
      </c>
      <c r="V1607" t="s">
        <v>1449</v>
      </c>
    </row>
    <row r="1608" spans="1:22" x14ac:dyDescent="0.3">
      <c r="A1608" t="s">
        <v>5380</v>
      </c>
      <c r="B1608" t="s">
        <v>5381</v>
      </c>
      <c r="C1608" t="s">
        <v>5381</v>
      </c>
      <c r="D1608" s="6">
        <v>133</v>
      </c>
      <c r="E1608" s="6" t="str">
        <f t="shared" si="150"/>
        <v>Long</v>
      </c>
      <c r="F1608" s="4">
        <f t="shared" si="151"/>
        <v>2.2166666666666668</v>
      </c>
      <c r="G1608" s="8" t="s">
        <v>190</v>
      </c>
      <c r="H1608" t="s">
        <v>10885</v>
      </c>
      <c r="I1608" t="s">
        <v>10896</v>
      </c>
      <c r="J1608">
        <v>7.3</v>
      </c>
      <c r="K1608" t="str">
        <f t="shared" si="152"/>
        <v>Good</v>
      </c>
      <c r="L1608" s="10">
        <v>113324</v>
      </c>
      <c r="M1608" s="10">
        <v>45000000</v>
      </c>
      <c r="N1608" s="10">
        <v>29625761</v>
      </c>
      <c r="O1608" s="6">
        <f t="shared" si="153"/>
        <v>-15374239</v>
      </c>
      <c r="P1608" s="10" t="str" cm="1">
        <f t="array" ref="P1608">_xlfn.IFS(O1608&lt;=0,"Flop",O1608&lt;10000000,"Hit",O1608&lt;=100000000,"Superhit",O1608&gt;100000000,"Blockbuster")</f>
        <v>Flop</v>
      </c>
      <c r="Q1608" t="s">
        <v>5097</v>
      </c>
      <c r="R1608">
        <v>9</v>
      </c>
      <c r="S1608" t="str">
        <f t="shared" si="154"/>
        <v xml:space="preserve">September </v>
      </c>
      <c r="T1608" s="12" t="str">
        <f t="shared" si="155"/>
        <v xml:space="preserve"> 2007</v>
      </c>
      <c r="U1608" s="8" t="str" cm="1">
        <f t="array" ref="U1608">_xlfn.IFS(Q1608&lt;1970,"Old is Gold",Q1608&lt;=1980,"80's Movies",Q1608&lt;=2000,"90's Movies",Q1608&lt;=2020,"Mid Rang",Q1608&gt;2020,"Latest")</f>
        <v>Latest</v>
      </c>
      <c r="V1608" t="s">
        <v>2562</v>
      </c>
    </row>
    <row r="1609" spans="1:22" x14ac:dyDescent="0.3">
      <c r="A1609" t="s">
        <v>5382</v>
      </c>
      <c r="B1609" t="s">
        <v>5383</v>
      </c>
      <c r="C1609" t="s">
        <v>5383</v>
      </c>
      <c r="D1609" s="6">
        <v>93</v>
      </c>
      <c r="E1609" s="6" t="str">
        <f t="shared" si="150"/>
        <v>Medium</v>
      </c>
      <c r="F1609" s="4">
        <f t="shared" si="151"/>
        <v>1.55</v>
      </c>
      <c r="G1609" s="8" t="s">
        <v>172</v>
      </c>
      <c r="H1609" t="s">
        <v>10897</v>
      </c>
      <c r="I1609" t="s">
        <v>10899</v>
      </c>
      <c r="J1609">
        <v>6.3</v>
      </c>
      <c r="K1609" t="str">
        <f t="shared" si="152"/>
        <v>Average</v>
      </c>
      <c r="L1609" s="10">
        <v>175340</v>
      </c>
      <c r="M1609" s="10">
        <v>61000000</v>
      </c>
      <c r="N1609" s="10">
        <v>145710347</v>
      </c>
      <c r="O1609" s="6">
        <f t="shared" si="153"/>
        <v>84710347</v>
      </c>
      <c r="P1609" s="10" t="str" cm="1">
        <f t="array" ref="P1609">_xlfn.IFS(O1609&lt;=0,"Flop",O1609&lt;10000000,"Hit",O1609&lt;=100000000,"Superhit",O1609&gt;100000000,"Blockbuster")</f>
        <v>Superhit</v>
      </c>
      <c r="Q1609" t="s">
        <v>5384</v>
      </c>
      <c r="R1609">
        <v>30</v>
      </c>
      <c r="S1609" t="str">
        <f t="shared" si="154"/>
        <v xml:space="preserve">March </v>
      </c>
      <c r="T1609" s="12" t="str">
        <f t="shared" si="155"/>
        <v xml:space="preserve"> 2007</v>
      </c>
      <c r="U1609" s="8" t="str" cm="1">
        <f t="array" ref="U1609">_xlfn.IFS(Q1609&lt;1970,"Old is Gold",Q1609&lt;=1980,"80's Movies",Q1609&lt;=2000,"90's Movies",Q1609&lt;=2020,"Mid Rang",Q1609&gt;2020,"Latest")</f>
        <v>Latest</v>
      </c>
      <c r="V1609" t="s">
        <v>5385</v>
      </c>
    </row>
    <row r="1610" spans="1:22" x14ac:dyDescent="0.3">
      <c r="A1610" t="s">
        <v>5386</v>
      </c>
      <c r="B1610" t="s">
        <v>5387</v>
      </c>
      <c r="C1610" t="s">
        <v>5387</v>
      </c>
      <c r="D1610" s="6">
        <v>105</v>
      </c>
      <c r="E1610" s="6" t="str">
        <f t="shared" si="150"/>
        <v>Medium</v>
      </c>
      <c r="F1610" s="4">
        <f t="shared" si="151"/>
        <v>1.75</v>
      </c>
      <c r="G1610" s="8" t="s">
        <v>10889</v>
      </c>
      <c r="H1610" t="s">
        <v>190</v>
      </c>
      <c r="I1610" t="s">
        <v>10897</v>
      </c>
      <c r="J1610">
        <v>7</v>
      </c>
      <c r="K1610" t="str">
        <f t="shared" si="152"/>
        <v>Good</v>
      </c>
      <c r="L1610" s="10">
        <v>74190</v>
      </c>
      <c r="M1610" s="10">
        <v>40000000</v>
      </c>
      <c r="N1610" s="10">
        <v>58480828</v>
      </c>
      <c r="O1610" s="6">
        <f t="shared" si="153"/>
        <v>18480828</v>
      </c>
      <c r="P1610" s="10" t="str" cm="1">
        <f t="array" ref="P1610">_xlfn.IFS(O1610&lt;=0,"Flop",O1610&lt;10000000,"Hit",O1610&lt;=100000000,"Superhit",O1610&gt;100000000,"Blockbuster")</f>
        <v>Superhit</v>
      </c>
      <c r="Q1610" t="s">
        <v>5388</v>
      </c>
      <c r="R1610">
        <v>25</v>
      </c>
      <c r="S1610" t="str">
        <f t="shared" si="154"/>
        <v xml:space="preserve">August </v>
      </c>
      <c r="T1610" s="12" t="str">
        <f t="shared" si="155"/>
        <v xml:space="preserve"> 2006</v>
      </c>
      <c r="U1610" s="8" t="str" cm="1">
        <f t="array" ref="U1610">_xlfn.IFS(Q1610&lt;1970,"Old is Gold",Q1610&lt;=1980,"80's Movies",Q1610&lt;=2000,"90's Movies",Q1610&lt;=2020,"Mid Rang",Q1610&gt;2020,"Latest")</f>
        <v>Latest</v>
      </c>
      <c r="V1610" t="s">
        <v>5389</v>
      </c>
    </row>
    <row r="1611" spans="1:22" x14ac:dyDescent="0.3">
      <c r="A1611" t="s">
        <v>5390</v>
      </c>
      <c r="B1611" t="s">
        <v>5391</v>
      </c>
      <c r="C1611" t="s">
        <v>5391</v>
      </c>
      <c r="D1611" s="6">
        <v>112</v>
      </c>
      <c r="E1611" s="6" t="str">
        <f t="shared" si="150"/>
        <v>Medium</v>
      </c>
      <c r="F1611" s="4">
        <f t="shared" si="151"/>
        <v>1.8666666666666667</v>
      </c>
      <c r="G1611" s="8" t="s">
        <v>7406</v>
      </c>
      <c r="H1611" t="s">
        <v>172</v>
      </c>
      <c r="I1611" t="s">
        <v>10885</v>
      </c>
      <c r="J1611">
        <v>7.5</v>
      </c>
      <c r="K1611" t="str">
        <f t="shared" si="152"/>
        <v>Good</v>
      </c>
      <c r="L1611" s="10">
        <v>452231</v>
      </c>
      <c r="M1611" s="10">
        <v>60000000</v>
      </c>
      <c r="N1611" s="10">
        <v>49421974</v>
      </c>
      <c r="O1611" s="6">
        <f t="shared" si="153"/>
        <v>-10578026</v>
      </c>
      <c r="P1611" s="10" t="str" cm="1">
        <f t="array" ref="P1611">_xlfn.IFS(O1611&lt;=0,"Flop",O1611&lt;10000000,"Hit",O1611&lt;=100000000,"Superhit",O1611&gt;100000000,"Blockbuster")</f>
        <v>Flop</v>
      </c>
      <c r="Q1611" t="s">
        <v>5392</v>
      </c>
      <c r="R1611">
        <v>27</v>
      </c>
      <c r="S1611" t="str">
        <f t="shared" si="154"/>
        <v xml:space="preserve">July </v>
      </c>
      <c r="T1611" s="12" t="str">
        <f t="shared" si="155"/>
        <v xml:space="preserve"> 2010</v>
      </c>
      <c r="U1611" s="8" t="str" cm="1">
        <f t="array" ref="U1611">_xlfn.IFS(Q1611&lt;1970,"Old is Gold",Q1611&lt;=1980,"80's Movies",Q1611&lt;=2000,"90's Movies",Q1611&lt;=2020,"Mid Rang",Q1611&gt;2020,"Latest")</f>
        <v>Latest</v>
      </c>
      <c r="V1611" t="s">
        <v>5393</v>
      </c>
    </row>
    <row r="1612" spans="1:22" x14ac:dyDescent="0.3">
      <c r="A1612" t="s">
        <v>5394</v>
      </c>
      <c r="B1612" t="s">
        <v>5395</v>
      </c>
      <c r="C1612" t="s">
        <v>5395</v>
      </c>
      <c r="D1612" s="6">
        <v>125</v>
      </c>
      <c r="E1612" s="6" t="str">
        <f t="shared" si="150"/>
        <v>Long</v>
      </c>
      <c r="F1612" s="4">
        <f t="shared" si="151"/>
        <v>2.0833333333333335</v>
      </c>
      <c r="G1612" s="8" t="s">
        <v>190</v>
      </c>
      <c r="H1612" t="s">
        <v>10886</v>
      </c>
      <c r="I1612" t="s">
        <v>10899</v>
      </c>
      <c r="J1612">
        <v>7.4</v>
      </c>
      <c r="K1612" t="str">
        <f t="shared" si="152"/>
        <v>Good</v>
      </c>
      <c r="L1612" s="10">
        <v>95238</v>
      </c>
      <c r="M1612" s="10">
        <v>19400000</v>
      </c>
      <c r="N1612" s="10">
        <v>26910847</v>
      </c>
      <c r="O1612" s="6">
        <f t="shared" si="153"/>
        <v>7510847</v>
      </c>
      <c r="P1612" s="10" t="str" cm="1">
        <f t="array" ref="P1612">_xlfn.IFS(O1612&lt;=0,"Flop",O1612&lt;10000000,"Hit",O1612&lt;=100000000,"Superhit",O1612&gt;100000000,"Blockbuster")</f>
        <v>Hit</v>
      </c>
      <c r="Q1612" t="s">
        <v>5396</v>
      </c>
      <c r="R1612">
        <v>13</v>
      </c>
      <c r="S1612" t="str">
        <f t="shared" si="154"/>
        <v xml:space="preserve">December </v>
      </c>
      <c r="T1612" s="12" t="str">
        <f t="shared" si="155"/>
        <v xml:space="preserve"> 2006</v>
      </c>
      <c r="U1612" s="8" t="str" cm="1">
        <f t="array" ref="U1612">_xlfn.IFS(Q1612&lt;1970,"Old is Gold",Q1612&lt;=1980,"80's Movies",Q1612&lt;=2000,"90's Movies",Q1612&lt;=2020,"Mid Rang",Q1612&gt;2020,"Latest")</f>
        <v>Latest</v>
      </c>
      <c r="V1612" t="s">
        <v>5397</v>
      </c>
    </row>
    <row r="1613" spans="1:22" x14ac:dyDescent="0.3">
      <c r="A1613" t="s">
        <v>5398</v>
      </c>
      <c r="B1613" t="s">
        <v>5399</v>
      </c>
      <c r="C1613" t="s">
        <v>5399</v>
      </c>
      <c r="D1613" s="6">
        <v>121</v>
      </c>
      <c r="E1613" s="6" t="str">
        <f t="shared" si="150"/>
        <v>Long</v>
      </c>
      <c r="F1613" s="4">
        <f t="shared" si="151"/>
        <v>2.0166666666666666</v>
      </c>
      <c r="G1613" s="8" t="s">
        <v>7406</v>
      </c>
      <c r="H1613" t="s">
        <v>10895</v>
      </c>
      <c r="I1613" t="s">
        <v>10890</v>
      </c>
      <c r="J1613">
        <v>6.2</v>
      </c>
      <c r="K1613" t="str">
        <f t="shared" si="152"/>
        <v>Average</v>
      </c>
      <c r="L1613" s="10">
        <v>243972</v>
      </c>
      <c r="M1613" s="10">
        <v>50000000</v>
      </c>
      <c r="N1613" s="10">
        <v>183658498</v>
      </c>
      <c r="O1613" s="6">
        <f t="shared" si="153"/>
        <v>133658498</v>
      </c>
      <c r="P1613" s="10" t="str" cm="1">
        <f t="array" ref="P1613">_xlfn.IFS(O1613&lt;=0,"Flop",O1613&lt;10000000,"Hit",O1613&lt;=100000000,"Superhit",O1613&gt;100000000,"Blockbuster")</f>
        <v>Blockbuster</v>
      </c>
      <c r="Q1613" t="s">
        <v>5400</v>
      </c>
      <c r="R1613">
        <v>9</v>
      </c>
      <c r="S1613" t="str">
        <f t="shared" si="154"/>
        <v xml:space="preserve">March </v>
      </c>
      <c r="T1613" s="12" t="str">
        <f t="shared" si="155"/>
        <v xml:space="preserve"> 2009</v>
      </c>
      <c r="U1613" s="8" t="str" cm="1">
        <f t="array" ref="U1613">_xlfn.IFS(Q1613&lt;1970,"Old is Gold",Q1613&lt;=1980,"80's Movies",Q1613&lt;=2000,"90's Movies",Q1613&lt;=2020,"Mid Rang",Q1613&gt;2020,"Latest")</f>
        <v>Latest</v>
      </c>
      <c r="V1613" t="s">
        <v>1742</v>
      </c>
    </row>
    <row r="1614" spans="1:22" x14ac:dyDescent="0.3">
      <c r="A1614" t="s">
        <v>5401</v>
      </c>
      <c r="B1614" t="s">
        <v>5402</v>
      </c>
      <c r="C1614" t="s">
        <v>5402</v>
      </c>
      <c r="D1614" s="6">
        <v>132</v>
      </c>
      <c r="E1614" s="6" t="str">
        <f t="shared" si="150"/>
        <v>Long</v>
      </c>
      <c r="F1614" s="4">
        <f t="shared" si="151"/>
        <v>2.2000000000000002</v>
      </c>
      <c r="G1614" s="8" t="s">
        <v>7406</v>
      </c>
      <c r="H1614" t="s">
        <v>10887</v>
      </c>
      <c r="I1614" t="s">
        <v>172</v>
      </c>
      <c r="J1614">
        <v>7</v>
      </c>
      <c r="K1614" t="str">
        <f t="shared" si="152"/>
        <v>Good</v>
      </c>
      <c r="L1614" s="10">
        <v>375142</v>
      </c>
      <c r="M1614" s="10">
        <v>100000000</v>
      </c>
      <c r="N1614" s="10">
        <v>367799011</v>
      </c>
      <c r="O1614" s="6">
        <f t="shared" si="153"/>
        <v>267799011</v>
      </c>
      <c r="P1614" s="10" t="str" cm="1">
        <f t="array" ref="P1614">_xlfn.IFS(O1614&lt;=0,"Flop",O1614&lt;10000000,"Hit",O1614&lt;=100000000,"Superhit",O1614&gt;100000000,"Blockbuster")</f>
        <v>Blockbuster</v>
      </c>
      <c r="Q1614" t="s">
        <v>5403</v>
      </c>
      <c r="R1614">
        <v>25</v>
      </c>
      <c r="S1614" t="str">
        <f t="shared" si="154"/>
        <v xml:space="preserve">March </v>
      </c>
      <c r="T1614" s="12" t="str">
        <f t="shared" si="155"/>
        <v xml:space="preserve"> 2019</v>
      </c>
      <c r="U1614" s="8" t="str" cm="1">
        <f t="array" ref="U1614">_xlfn.IFS(Q1614&lt;1970,"Old is Gold",Q1614&lt;=1980,"80's Movies",Q1614&lt;=2000,"90's Movies",Q1614&lt;=2020,"Mid Rang",Q1614&gt;2020,"Latest")</f>
        <v>Latest</v>
      </c>
      <c r="V1614" t="s">
        <v>5404</v>
      </c>
    </row>
    <row r="1615" spans="1:22" x14ac:dyDescent="0.3">
      <c r="A1615" t="s">
        <v>5405</v>
      </c>
      <c r="B1615" t="s">
        <v>5406</v>
      </c>
      <c r="C1615" t="s">
        <v>5406</v>
      </c>
      <c r="D1615" s="6">
        <v>92</v>
      </c>
      <c r="E1615" s="6" t="str">
        <f t="shared" si="150"/>
        <v>Medium</v>
      </c>
      <c r="F1615" s="4">
        <f t="shared" si="151"/>
        <v>1.5333333333333334</v>
      </c>
      <c r="G1615" s="8" t="s">
        <v>7406</v>
      </c>
      <c r="H1615" t="s">
        <v>172</v>
      </c>
      <c r="I1615" t="s">
        <v>190</v>
      </c>
      <c r="J1615">
        <v>6.4</v>
      </c>
      <c r="K1615" t="str">
        <f t="shared" si="152"/>
        <v>Average</v>
      </c>
      <c r="L1615" s="10">
        <v>503465</v>
      </c>
      <c r="M1615" s="10">
        <v>150000000</v>
      </c>
      <c r="N1615" s="10">
        <v>629443428</v>
      </c>
      <c r="O1615" s="6">
        <f t="shared" si="153"/>
        <v>479443428</v>
      </c>
      <c r="P1615" s="10" t="str" cm="1">
        <f t="array" ref="P1615">_xlfn.IFS(O1615&lt;=0,"Flop",O1615&lt;10000000,"Hit",O1615&lt;=100000000,"Superhit",O1615&gt;100000000,"Blockbuster")</f>
        <v>Blockbuster</v>
      </c>
      <c r="Q1615" t="s">
        <v>5407</v>
      </c>
      <c r="R1615">
        <v>16</v>
      </c>
      <c r="S1615" t="str">
        <f t="shared" si="154"/>
        <v xml:space="preserve">June </v>
      </c>
      <c r="T1615" s="12" t="str">
        <f t="shared" si="155"/>
        <v xml:space="preserve"> 2008</v>
      </c>
      <c r="U1615" s="8" t="str" cm="1">
        <f t="array" ref="U1615">_xlfn.IFS(Q1615&lt;1970,"Old is Gold",Q1615&lt;=1980,"80's Movies",Q1615&lt;=2000,"90's Movies",Q1615&lt;=2020,"Mid Rang",Q1615&gt;2020,"Latest")</f>
        <v>Latest</v>
      </c>
      <c r="V1615" t="s">
        <v>4202</v>
      </c>
    </row>
    <row r="1616" spans="1:22" x14ac:dyDescent="0.3">
      <c r="A1616" t="s">
        <v>5408</v>
      </c>
      <c r="B1616" t="s">
        <v>5409</v>
      </c>
      <c r="C1616" t="s">
        <v>5409</v>
      </c>
      <c r="D1616" s="6">
        <v>90</v>
      </c>
      <c r="E1616" s="6" t="str">
        <f t="shared" si="150"/>
        <v>Medium</v>
      </c>
      <c r="F1616" s="4">
        <f t="shared" si="151"/>
        <v>1.5</v>
      </c>
      <c r="G1616" s="8" t="s">
        <v>7406</v>
      </c>
      <c r="H1616" t="s">
        <v>10887</v>
      </c>
      <c r="I1616" t="s">
        <v>10888</v>
      </c>
      <c r="J1616">
        <v>6.6</v>
      </c>
      <c r="K1616" t="str">
        <f t="shared" si="152"/>
        <v>Average</v>
      </c>
      <c r="L1616" s="10">
        <v>187307</v>
      </c>
      <c r="M1616" s="10">
        <v>130000000</v>
      </c>
      <c r="N1616" s="10">
        <v>554987477</v>
      </c>
      <c r="O1616" s="6">
        <f t="shared" si="153"/>
        <v>424987477</v>
      </c>
      <c r="P1616" s="10" t="str" cm="1">
        <f t="array" ref="P1616">_xlfn.IFS(O1616&lt;=0,"Flop",O1616&lt;10000000,"Hit",O1616&lt;=100000000,"Superhit",O1616&gt;100000000,"Blockbuster")</f>
        <v>Blockbuster</v>
      </c>
      <c r="Q1616" t="s">
        <v>5410</v>
      </c>
      <c r="R1616">
        <v>23</v>
      </c>
      <c r="S1616" t="str">
        <f t="shared" si="154"/>
        <v xml:space="preserve">October </v>
      </c>
      <c r="T1616" s="12" t="str">
        <f t="shared" si="155"/>
        <v xml:space="preserve"> 2011</v>
      </c>
      <c r="U1616" s="8" t="str" cm="1">
        <f t="array" ref="U1616">_xlfn.IFS(Q1616&lt;1970,"Old is Gold",Q1616&lt;=1980,"80's Movies",Q1616&lt;=2000,"90's Movies",Q1616&lt;=2020,"Mid Rang",Q1616&gt;2020,"Latest")</f>
        <v>Latest</v>
      </c>
      <c r="V1616" t="s">
        <v>5411</v>
      </c>
    </row>
    <row r="1617" spans="1:22" x14ac:dyDescent="0.3">
      <c r="A1617" t="s">
        <v>5412</v>
      </c>
      <c r="B1617" t="s">
        <v>5413</v>
      </c>
      <c r="C1617" t="s">
        <v>5413</v>
      </c>
      <c r="D1617" s="6">
        <v>104</v>
      </c>
      <c r="E1617" s="6" t="str">
        <f t="shared" si="150"/>
        <v>Medium</v>
      </c>
      <c r="F1617" s="4">
        <f t="shared" si="151"/>
        <v>1.7333333333333334</v>
      </c>
      <c r="G1617" s="8" t="s">
        <v>7406</v>
      </c>
      <c r="H1617" t="s">
        <v>10887</v>
      </c>
      <c r="I1617" t="s">
        <v>10892</v>
      </c>
      <c r="J1617">
        <v>5.0999999999999996</v>
      </c>
      <c r="K1617" t="str">
        <f t="shared" si="152"/>
        <v>Poor</v>
      </c>
      <c r="L1617" s="10">
        <v>129256</v>
      </c>
      <c r="M1617" s="10">
        <v>100000000</v>
      </c>
      <c r="N1617" s="10">
        <v>250425512</v>
      </c>
      <c r="O1617" s="6">
        <f t="shared" si="153"/>
        <v>150425512</v>
      </c>
      <c r="P1617" s="10" t="str" cm="1">
        <f t="array" ref="P1617">_xlfn.IFS(O1617&lt;=0,"Flop",O1617&lt;10000000,"Hit",O1617&lt;=100000000,"Superhit",O1617&gt;100000000,"Blockbuster")</f>
        <v>Blockbuster</v>
      </c>
      <c r="Q1617" t="s">
        <v>4337</v>
      </c>
      <c r="R1617">
        <v>11</v>
      </c>
      <c r="S1617" t="str">
        <f t="shared" si="154"/>
        <v xml:space="preserve">December </v>
      </c>
      <c r="T1617" s="12" t="str">
        <f t="shared" si="155"/>
        <v xml:space="preserve"> 2006</v>
      </c>
      <c r="U1617" s="8" t="str" cm="1">
        <f t="array" ref="U1617">_xlfn.IFS(Q1617&lt;1970,"Old is Gold",Q1617&lt;=1980,"80's Movies",Q1617&lt;=2000,"90's Movies",Q1617&lt;=2020,"Mid Rang",Q1617&gt;2020,"Latest")</f>
        <v>Latest</v>
      </c>
      <c r="V1617" t="s">
        <v>5414</v>
      </c>
    </row>
    <row r="1618" spans="1:22" x14ac:dyDescent="0.3">
      <c r="A1618" t="s">
        <v>5415</v>
      </c>
      <c r="B1618" t="s">
        <v>5416</v>
      </c>
      <c r="C1618" t="s">
        <v>5416</v>
      </c>
      <c r="D1618" s="6">
        <v>101</v>
      </c>
      <c r="E1618" s="6" t="str">
        <f t="shared" si="150"/>
        <v>Medium</v>
      </c>
      <c r="F1618" s="4">
        <f t="shared" si="151"/>
        <v>1.6833333333333333</v>
      </c>
      <c r="G1618" s="8" t="s">
        <v>172</v>
      </c>
      <c r="H1618" t="s">
        <v>190</v>
      </c>
      <c r="I1618" t="s">
        <v>10899</v>
      </c>
      <c r="J1618">
        <v>7.8</v>
      </c>
      <c r="K1618" t="str">
        <f t="shared" si="152"/>
        <v>Good</v>
      </c>
      <c r="L1618" s="10">
        <v>506594</v>
      </c>
      <c r="M1618" s="10">
        <v>8000000</v>
      </c>
      <c r="N1618" s="10">
        <v>101058954</v>
      </c>
      <c r="O1618" s="6">
        <f t="shared" si="153"/>
        <v>93058954</v>
      </c>
      <c r="P1618" s="10" t="str" cm="1">
        <f t="array" ref="P1618">_xlfn.IFS(O1618&lt;=0,"Flop",O1618&lt;10000000,"Hit",O1618&lt;=100000000,"Superhit",O1618&gt;100000000,"Blockbuster")</f>
        <v>Superhit</v>
      </c>
      <c r="Q1618" t="s">
        <v>5417</v>
      </c>
      <c r="R1618">
        <v>20</v>
      </c>
      <c r="S1618" t="str">
        <f t="shared" si="154"/>
        <v xml:space="preserve">January </v>
      </c>
      <c r="T1618" s="12" t="str">
        <f t="shared" si="155"/>
        <v xml:space="preserve"> 2006</v>
      </c>
      <c r="U1618" s="8" t="str" cm="1">
        <f t="array" ref="U1618">_xlfn.IFS(Q1618&lt;1970,"Old is Gold",Q1618&lt;=1980,"80's Movies",Q1618&lt;=2000,"90's Movies",Q1618&lt;=2020,"Mid Rang",Q1618&gt;2020,"Latest")</f>
        <v>Latest</v>
      </c>
      <c r="V1618" t="s">
        <v>5418</v>
      </c>
    </row>
    <row r="1619" spans="1:22" x14ac:dyDescent="0.3">
      <c r="A1619" t="s">
        <v>5419</v>
      </c>
      <c r="B1619" t="s">
        <v>5420</v>
      </c>
      <c r="C1619" t="s">
        <v>5420</v>
      </c>
      <c r="D1619" s="6">
        <v>169</v>
      </c>
      <c r="E1619" s="6" t="str">
        <f t="shared" si="150"/>
        <v>Long</v>
      </c>
      <c r="F1619" s="4">
        <f t="shared" si="151"/>
        <v>2.8166666666666669</v>
      </c>
      <c r="G1619" s="8" t="s">
        <v>7406</v>
      </c>
      <c r="H1619" t="s">
        <v>10887</v>
      </c>
      <c r="I1619" t="s">
        <v>10885</v>
      </c>
      <c r="J1619">
        <v>7.1</v>
      </c>
      <c r="K1619" t="str">
        <f t="shared" si="152"/>
        <v>Good</v>
      </c>
      <c r="L1619" s="10">
        <v>679711</v>
      </c>
      <c r="M1619" s="10">
        <v>300000000</v>
      </c>
      <c r="N1619" s="10">
        <v>961691209</v>
      </c>
      <c r="O1619" s="6">
        <f t="shared" si="153"/>
        <v>661691209</v>
      </c>
      <c r="P1619" s="10" t="str" cm="1">
        <f t="array" ref="P1619">_xlfn.IFS(O1619&lt;=0,"Flop",O1619&lt;10000000,"Hit",O1619&lt;=100000000,"Superhit",O1619&gt;100000000,"Blockbuster")</f>
        <v>Blockbuster</v>
      </c>
      <c r="Q1619" t="s">
        <v>4801</v>
      </c>
      <c r="R1619">
        <v>19</v>
      </c>
      <c r="S1619" t="str">
        <f t="shared" si="154"/>
        <v xml:space="preserve">May </v>
      </c>
      <c r="T1619" s="12" t="str">
        <f t="shared" si="155"/>
        <v xml:space="preserve"> 2007</v>
      </c>
      <c r="U1619" s="8" t="str" cm="1">
        <f t="array" ref="U1619">_xlfn.IFS(Q1619&lt;1970,"Old is Gold",Q1619&lt;=1980,"80's Movies",Q1619&lt;=2000,"90's Movies",Q1619&lt;=2020,"Mid Rang",Q1619&gt;2020,"Latest")</f>
        <v>Latest</v>
      </c>
      <c r="V1619" t="s">
        <v>2422</v>
      </c>
    </row>
    <row r="1620" spans="1:22" x14ac:dyDescent="0.3">
      <c r="A1620" t="s">
        <v>5421</v>
      </c>
      <c r="B1620" t="s">
        <v>5422</v>
      </c>
      <c r="C1620" t="s">
        <v>5422</v>
      </c>
      <c r="D1620" s="6">
        <v>99</v>
      </c>
      <c r="E1620" s="6" t="str">
        <f t="shared" si="150"/>
        <v>Medium</v>
      </c>
      <c r="F1620" s="4">
        <f t="shared" si="151"/>
        <v>1.65</v>
      </c>
      <c r="G1620" s="8" t="s">
        <v>10887</v>
      </c>
      <c r="H1620" t="s">
        <v>172</v>
      </c>
      <c r="I1620" t="s">
        <v>10892</v>
      </c>
      <c r="J1620">
        <v>5.6</v>
      </c>
      <c r="K1620" t="str">
        <f t="shared" si="152"/>
        <v>Poor</v>
      </c>
      <c r="L1620" s="10">
        <v>62682</v>
      </c>
      <c r="M1620" s="10">
        <v>50000000</v>
      </c>
      <c r="N1620" s="10">
        <v>87528173</v>
      </c>
      <c r="O1620" s="6">
        <f t="shared" si="153"/>
        <v>37528173</v>
      </c>
      <c r="P1620" s="10" t="str" cm="1">
        <f t="array" ref="P1620">_xlfn.IFS(O1620&lt;=0,"Flop",O1620&lt;10000000,"Hit",O1620&lt;=100000000,"Superhit",O1620&gt;100000000,"Blockbuster")</f>
        <v>Superhit</v>
      </c>
      <c r="Q1620" t="s">
        <v>5423</v>
      </c>
      <c r="R1620">
        <v>28</v>
      </c>
      <c r="S1620" t="str">
        <f t="shared" si="154"/>
        <v xml:space="preserve">April </v>
      </c>
      <c r="T1620" s="12" t="str">
        <f t="shared" si="155"/>
        <v xml:space="preserve"> 2006</v>
      </c>
      <c r="U1620" s="8" t="str" cm="1">
        <f t="array" ref="U1620">_xlfn.IFS(Q1620&lt;1970,"Old is Gold",Q1620&lt;=1980,"80's Movies",Q1620&lt;=2000,"90's Movies",Q1620&lt;=2020,"Mid Rang",Q1620&gt;2020,"Latest")</f>
        <v>Latest</v>
      </c>
      <c r="V1620" t="s">
        <v>1335</v>
      </c>
    </row>
    <row r="1621" spans="1:22" x14ac:dyDescent="0.3">
      <c r="A1621" t="s">
        <v>5424</v>
      </c>
      <c r="B1621" t="s">
        <v>5425</v>
      </c>
      <c r="C1621" t="s">
        <v>5425</v>
      </c>
      <c r="D1621" s="6">
        <v>143</v>
      </c>
      <c r="E1621" s="6" t="str">
        <f t="shared" si="150"/>
        <v>Long</v>
      </c>
      <c r="F1621" s="4">
        <f t="shared" si="151"/>
        <v>2.3833333333333333</v>
      </c>
      <c r="G1621" s="8" t="s">
        <v>190</v>
      </c>
      <c r="H1621" t="s">
        <v>10899</v>
      </c>
      <c r="I1621" t="s">
        <v>10899</v>
      </c>
      <c r="J1621">
        <v>7.5</v>
      </c>
      <c r="K1621" t="str">
        <f t="shared" si="152"/>
        <v>Good</v>
      </c>
      <c r="L1621" s="10">
        <v>313554</v>
      </c>
      <c r="M1621" s="10">
        <v>25000000</v>
      </c>
      <c r="N1621" s="10">
        <v>135330182</v>
      </c>
      <c r="O1621" s="6">
        <f t="shared" si="153"/>
        <v>110330182</v>
      </c>
      <c r="P1621" s="10" t="str" cm="1">
        <f t="array" ref="P1621">_xlfn.IFS(O1621&lt;=0,"Flop",O1621&lt;10000000,"Hit",O1621&lt;=100000000,"Superhit",O1621&gt;100000000,"Blockbuster")</f>
        <v>Blockbuster</v>
      </c>
      <c r="Q1621" t="s">
        <v>5426</v>
      </c>
      <c r="R1621">
        <v>23</v>
      </c>
      <c r="S1621" t="str">
        <f t="shared" si="154"/>
        <v xml:space="preserve">May </v>
      </c>
      <c r="T1621" s="12" t="str">
        <f t="shared" si="155"/>
        <v xml:space="preserve"> 2006</v>
      </c>
      <c r="U1621" s="8" t="str" cm="1">
        <f t="array" ref="U1621">_xlfn.IFS(Q1621&lt;1970,"Old is Gold",Q1621&lt;=1980,"80's Movies",Q1621&lt;=2000,"90's Movies",Q1621&lt;=2020,"Mid Rang",Q1621&gt;2020,"Latest")</f>
        <v>Latest</v>
      </c>
      <c r="V1621" t="s">
        <v>3513</v>
      </c>
    </row>
    <row r="1622" spans="1:22" x14ac:dyDescent="0.3">
      <c r="A1622" t="s">
        <v>5427</v>
      </c>
      <c r="B1622" t="s">
        <v>5428</v>
      </c>
      <c r="C1622" t="s">
        <v>5429</v>
      </c>
      <c r="D1622" s="6">
        <v>140</v>
      </c>
      <c r="E1622" s="6" t="str">
        <f t="shared" si="150"/>
        <v>Long</v>
      </c>
      <c r="F1622" s="4">
        <f t="shared" si="151"/>
        <v>2.3333333333333335</v>
      </c>
      <c r="G1622" s="8" t="s">
        <v>10889</v>
      </c>
      <c r="H1622" t="s">
        <v>190</v>
      </c>
      <c r="I1622" t="s">
        <v>10894</v>
      </c>
      <c r="J1622">
        <v>7.6</v>
      </c>
      <c r="K1622" t="str">
        <f t="shared" si="152"/>
        <v>Good</v>
      </c>
      <c r="L1622" s="10">
        <v>89776</v>
      </c>
      <c r="M1622" s="10">
        <v>25000000</v>
      </c>
      <c r="N1622" s="10">
        <v>87484847</v>
      </c>
      <c r="O1622" s="6">
        <f t="shared" si="153"/>
        <v>62484847</v>
      </c>
      <c r="P1622" s="10" t="str" cm="1">
        <f t="array" ref="P1622">_xlfn.IFS(O1622&lt;=0,"Flop",O1622&lt;10000000,"Hit",O1622&lt;=100000000,"Superhit",O1622&gt;100000000,"Blockbuster")</f>
        <v>Superhit</v>
      </c>
      <c r="Q1622" t="s">
        <v>5430</v>
      </c>
      <c r="R1622">
        <v>8</v>
      </c>
      <c r="S1622" t="str">
        <f t="shared" si="154"/>
        <v xml:space="preserve">February </v>
      </c>
      <c r="T1622" s="12" t="str">
        <f t="shared" si="155"/>
        <v xml:space="preserve"> 2007</v>
      </c>
      <c r="U1622" s="8" t="str" cm="1">
        <f t="array" ref="U1622">_xlfn.IFS(Q1622&lt;1970,"Old is Gold",Q1622&lt;=1980,"80's Movies",Q1622&lt;=2000,"90's Movies",Q1622&lt;=2020,"Mid Rang",Q1622&gt;2020,"Latest")</f>
        <v>Latest</v>
      </c>
      <c r="V1622" t="s">
        <v>5431</v>
      </c>
    </row>
    <row r="1623" spans="1:22" x14ac:dyDescent="0.3">
      <c r="A1623" t="s">
        <v>5432</v>
      </c>
      <c r="B1623" t="s">
        <v>5433</v>
      </c>
      <c r="C1623" t="s">
        <v>5433</v>
      </c>
      <c r="D1623" s="6">
        <v>102</v>
      </c>
      <c r="E1623" s="6" t="str">
        <f t="shared" si="150"/>
        <v>Medium</v>
      </c>
      <c r="F1623" s="4">
        <f t="shared" si="151"/>
        <v>1.7</v>
      </c>
      <c r="G1623" s="8" t="s">
        <v>7406</v>
      </c>
      <c r="H1623" t="s">
        <v>190</v>
      </c>
      <c r="I1623" t="s">
        <v>5170</v>
      </c>
      <c r="J1623">
        <v>6.6</v>
      </c>
      <c r="K1623" t="str">
        <f t="shared" si="152"/>
        <v>Average</v>
      </c>
      <c r="L1623" s="10">
        <v>133698</v>
      </c>
      <c r="M1623" s="10">
        <v>52000000</v>
      </c>
      <c r="N1623" s="10">
        <v>65664721</v>
      </c>
      <c r="O1623" s="6">
        <f t="shared" si="153"/>
        <v>13664721</v>
      </c>
      <c r="P1623" s="10" t="str" cm="1">
        <f t="array" ref="P1623">_xlfn.IFS(O1623&lt;=0,"Flop",O1623&lt;10000000,"Hit",O1623&lt;=100000000,"Superhit",O1623&gt;100000000,"Blockbuster")</f>
        <v>Superhit</v>
      </c>
      <c r="Q1623" t="s">
        <v>5434</v>
      </c>
      <c r="R1623">
        <v>27</v>
      </c>
      <c r="S1623" t="str">
        <f t="shared" si="154"/>
        <v xml:space="preserve">February </v>
      </c>
      <c r="T1623" s="12" t="str">
        <f t="shared" si="155"/>
        <v xml:space="preserve"> 2006</v>
      </c>
      <c r="U1623" s="8" t="str" cm="1">
        <f t="array" ref="U1623">_xlfn.IFS(Q1623&lt;1970,"Old is Gold",Q1623&lt;=1980,"80's Movies",Q1623&lt;=2000,"90's Movies",Q1623&lt;=2020,"Mid Rang",Q1623&gt;2020,"Latest")</f>
        <v>Latest</v>
      </c>
      <c r="V1623" t="s">
        <v>231</v>
      </c>
    </row>
    <row r="1624" spans="1:22" x14ac:dyDescent="0.3">
      <c r="A1624" t="s">
        <v>5435</v>
      </c>
      <c r="B1624" t="s">
        <v>5436</v>
      </c>
      <c r="C1624" t="s">
        <v>5436</v>
      </c>
      <c r="D1624" s="6">
        <v>143</v>
      </c>
      <c r="E1624" s="6" t="str">
        <f t="shared" si="150"/>
        <v>Long</v>
      </c>
      <c r="F1624" s="4">
        <f t="shared" si="151"/>
        <v>2.3833333333333333</v>
      </c>
      <c r="G1624" s="8" t="s">
        <v>10887</v>
      </c>
      <c r="H1624" t="s">
        <v>190</v>
      </c>
      <c r="I1624" t="s">
        <v>5170</v>
      </c>
      <c r="J1624">
        <v>8</v>
      </c>
      <c r="K1624" t="str">
        <f t="shared" si="152"/>
        <v>Excellent</v>
      </c>
      <c r="L1624" s="10">
        <v>574931</v>
      </c>
      <c r="M1624" s="10">
        <v>100000000</v>
      </c>
      <c r="N1624" s="10">
        <v>171720398</v>
      </c>
      <c r="O1624" s="6">
        <f t="shared" si="153"/>
        <v>71720398</v>
      </c>
      <c r="P1624" s="10" t="str" cm="1">
        <f t="array" ref="P1624">_xlfn.IFS(O1624&lt;=0,"Flop",O1624&lt;10000000,"Hit",O1624&lt;=100000000,"Superhit",O1624&gt;100000000,"Blockbuster")</f>
        <v>Superhit</v>
      </c>
      <c r="Q1624" t="s">
        <v>5437</v>
      </c>
      <c r="R1624">
        <v>6</v>
      </c>
      <c r="S1624" t="str">
        <f t="shared" si="154"/>
        <v xml:space="preserve">December </v>
      </c>
      <c r="T1624" s="12" t="str">
        <f t="shared" si="155"/>
        <v xml:space="preserve"> 2006</v>
      </c>
      <c r="U1624" s="8" t="str" cm="1">
        <f t="array" ref="U1624">_xlfn.IFS(Q1624&lt;1970,"Old is Gold",Q1624&lt;=1980,"80's Movies",Q1624&lt;=2000,"90's Movies",Q1624&lt;=2020,"Mid Rang",Q1624&gt;2020,"Latest")</f>
        <v>Latest</v>
      </c>
      <c r="V1624" t="s">
        <v>1161</v>
      </c>
    </row>
    <row r="1625" spans="1:22" x14ac:dyDescent="0.3">
      <c r="A1625" t="s">
        <v>5438</v>
      </c>
      <c r="B1625" t="s">
        <v>5439</v>
      </c>
      <c r="C1625" t="s">
        <v>5439</v>
      </c>
      <c r="D1625" s="6">
        <v>94</v>
      </c>
      <c r="E1625" s="6" t="str">
        <f t="shared" si="150"/>
        <v>Medium</v>
      </c>
      <c r="F1625" s="4">
        <f t="shared" si="151"/>
        <v>1.5666666666666667</v>
      </c>
      <c r="G1625" s="8" t="s">
        <v>105</v>
      </c>
      <c r="H1625" t="s">
        <v>10899</v>
      </c>
      <c r="I1625" t="s">
        <v>10899</v>
      </c>
      <c r="J1625">
        <v>5.9</v>
      </c>
      <c r="K1625" t="str">
        <f t="shared" si="152"/>
        <v>Poor</v>
      </c>
      <c r="L1625" s="10">
        <v>187921</v>
      </c>
      <c r="M1625" s="10">
        <v>4800000</v>
      </c>
      <c r="N1625" s="10">
        <v>81979826</v>
      </c>
      <c r="O1625" s="6">
        <f t="shared" si="153"/>
        <v>77179826</v>
      </c>
      <c r="P1625" s="10" t="str" cm="1">
        <f t="array" ref="P1625">_xlfn.IFS(O1625&lt;=0,"Flop",O1625&lt;10000000,"Hit",O1625&lt;=100000000,"Superhit",O1625&gt;100000000,"Blockbuster")</f>
        <v>Superhit</v>
      </c>
      <c r="Q1625" t="s">
        <v>5440</v>
      </c>
      <c r="R1625">
        <v>17</v>
      </c>
      <c r="S1625" t="str">
        <f t="shared" si="154"/>
        <v xml:space="preserve">September </v>
      </c>
      <c r="T1625" s="12" t="str">
        <f t="shared" si="155"/>
        <v xml:space="preserve"> 2005</v>
      </c>
      <c r="U1625" s="8" t="str" cm="1">
        <f t="array" ref="U1625">_xlfn.IFS(Q1625&lt;1970,"Old is Gold",Q1625&lt;=1980,"80's Movies",Q1625&lt;=2000,"90's Movies",Q1625&lt;=2020,"Mid Rang",Q1625&gt;2020,"Latest")</f>
        <v>Latest</v>
      </c>
      <c r="V1625" t="s">
        <v>3982</v>
      </c>
    </row>
    <row r="1626" spans="1:22" x14ac:dyDescent="0.3">
      <c r="A1626" t="s">
        <v>5441</v>
      </c>
      <c r="B1626" t="s">
        <v>5442</v>
      </c>
      <c r="C1626" t="s">
        <v>5442</v>
      </c>
      <c r="D1626" s="6">
        <v>103</v>
      </c>
      <c r="E1626" s="6" t="str">
        <f t="shared" si="150"/>
        <v>Medium</v>
      </c>
      <c r="F1626" s="4">
        <f t="shared" si="151"/>
        <v>1.7166666666666666</v>
      </c>
      <c r="G1626" s="8" t="s">
        <v>7406</v>
      </c>
      <c r="H1626" t="s">
        <v>10891</v>
      </c>
      <c r="I1626" t="s">
        <v>190</v>
      </c>
      <c r="J1626">
        <v>5.9</v>
      </c>
      <c r="K1626" t="str">
        <f t="shared" si="152"/>
        <v>Poor</v>
      </c>
      <c r="L1626" s="10">
        <v>66290</v>
      </c>
      <c r="M1626" s="10">
        <v>35000000</v>
      </c>
      <c r="N1626" s="10">
        <v>10161493</v>
      </c>
      <c r="O1626" s="6">
        <f t="shared" si="153"/>
        <v>-24838507</v>
      </c>
      <c r="P1626" s="10" t="str" cm="1">
        <f t="array" ref="P1626">_xlfn.IFS(O1626&lt;=0,"Flop",O1626&lt;10000000,"Hit",O1626&lt;=100000000,"Superhit",O1626&gt;100000000,"Blockbuster")</f>
        <v>Flop</v>
      </c>
      <c r="Q1626" t="s">
        <v>5443</v>
      </c>
      <c r="R1626">
        <v>4</v>
      </c>
      <c r="S1626" t="str">
        <f t="shared" si="154"/>
        <v xml:space="preserve">December </v>
      </c>
      <c r="T1626" s="12" t="str">
        <f t="shared" si="155"/>
        <v xml:space="preserve"> 2008</v>
      </c>
      <c r="U1626" s="8" t="str" cm="1">
        <f t="array" ref="U1626">_xlfn.IFS(Q1626&lt;1970,"Old is Gold",Q1626&lt;=1980,"80's Movies",Q1626&lt;=2000,"90's Movies",Q1626&lt;=2020,"Mid Rang",Q1626&gt;2020,"Latest")</f>
        <v>Latest</v>
      </c>
      <c r="V1626" t="s">
        <v>5444</v>
      </c>
    </row>
    <row r="1627" spans="1:22" x14ac:dyDescent="0.3">
      <c r="A1627" t="s">
        <v>5445</v>
      </c>
      <c r="B1627" t="s">
        <v>146</v>
      </c>
      <c r="C1627" t="s">
        <v>146</v>
      </c>
      <c r="D1627" s="6">
        <v>102</v>
      </c>
      <c r="E1627" s="6" t="str">
        <f t="shared" si="150"/>
        <v>Medium</v>
      </c>
      <c r="F1627" s="4">
        <f t="shared" si="151"/>
        <v>1.7</v>
      </c>
      <c r="G1627" s="8" t="s">
        <v>105</v>
      </c>
      <c r="H1627" t="s">
        <v>10895</v>
      </c>
      <c r="I1627" t="s">
        <v>5170</v>
      </c>
      <c r="J1627">
        <v>3.8</v>
      </c>
      <c r="K1627" t="str">
        <f t="shared" si="152"/>
        <v>Poor</v>
      </c>
      <c r="L1627" s="10">
        <v>70515</v>
      </c>
      <c r="M1627" s="10">
        <v>40000000</v>
      </c>
      <c r="N1627" s="10">
        <v>38805380</v>
      </c>
      <c r="O1627" s="6">
        <f t="shared" si="153"/>
        <v>-1194620</v>
      </c>
      <c r="P1627" s="10" t="str" cm="1">
        <f t="array" ref="P1627">_xlfn.IFS(O1627&lt;=0,"Flop",O1627&lt;10000000,"Hit",O1627&lt;=100000000,"Superhit",O1627&gt;100000000,"Blockbuster")</f>
        <v>Flop</v>
      </c>
      <c r="Q1627" t="s">
        <v>5446</v>
      </c>
      <c r="R1627">
        <v>31</v>
      </c>
      <c r="S1627" t="str">
        <f t="shared" si="154"/>
        <v xml:space="preserve">August </v>
      </c>
      <c r="T1627" s="12" t="str">
        <f t="shared" si="155"/>
        <v xml:space="preserve"> 2006</v>
      </c>
      <c r="U1627" s="8" t="str" cm="1">
        <f t="array" ref="U1627">_xlfn.IFS(Q1627&lt;1970,"Old is Gold",Q1627&lt;=1980,"80's Movies",Q1627&lt;=2000,"90's Movies",Q1627&lt;=2020,"Mid Rang",Q1627&gt;2020,"Latest")</f>
        <v>Latest</v>
      </c>
      <c r="V1627" t="s">
        <v>5447</v>
      </c>
    </row>
    <row r="1628" spans="1:22" x14ac:dyDescent="0.3">
      <c r="A1628" t="s">
        <v>5448</v>
      </c>
      <c r="B1628">
        <v>1408</v>
      </c>
      <c r="C1628">
        <v>1408</v>
      </c>
      <c r="D1628" s="6">
        <v>104</v>
      </c>
      <c r="E1628" s="6" t="str">
        <f t="shared" si="150"/>
        <v>Medium</v>
      </c>
      <c r="F1628" s="4">
        <f t="shared" si="151"/>
        <v>1.7333333333333334</v>
      </c>
      <c r="G1628" s="8" t="s">
        <v>10885</v>
      </c>
      <c r="H1628" t="s">
        <v>105</v>
      </c>
      <c r="I1628" t="s">
        <v>10895</v>
      </c>
      <c r="J1628">
        <v>6.8</v>
      </c>
      <c r="K1628" t="str">
        <f t="shared" si="152"/>
        <v>Average</v>
      </c>
      <c r="L1628" s="10">
        <v>288018</v>
      </c>
      <c r="M1628" s="10">
        <v>25000000</v>
      </c>
      <c r="N1628" s="10">
        <v>132963417</v>
      </c>
      <c r="O1628" s="6">
        <f t="shared" si="153"/>
        <v>107963417</v>
      </c>
      <c r="P1628" s="10" t="str" cm="1">
        <f t="array" ref="P1628">_xlfn.IFS(O1628&lt;=0,"Flop",O1628&lt;10000000,"Hit",O1628&lt;=100000000,"Superhit",O1628&gt;100000000,"Blockbuster")</f>
        <v>Blockbuster</v>
      </c>
      <c r="Q1628" t="s">
        <v>4282</v>
      </c>
      <c r="R1628">
        <v>12</v>
      </c>
      <c r="S1628" t="str">
        <f t="shared" si="154"/>
        <v xml:space="preserve">June </v>
      </c>
      <c r="T1628" s="12" t="str">
        <f t="shared" si="155"/>
        <v xml:space="preserve"> 2007</v>
      </c>
      <c r="U1628" s="8" t="str" cm="1">
        <f t="array" ref="U1628">_xlfn.IFS(Q1628&lt;1970,"Old is Gold",Q1628&lt;=1980,"80's Movies",Q1628&lt;=2000,"90's Movies",Q1628&lt;=2020,"Mid Rang",Q1628&gt;2020,"Latest")</f>
        <v>Latest</v>
      </c>
      <c r="V1628" t="s">
        <v>4919</v>
      </c>
    </row>
    <row r="1629" spans="1:22" x14ac:dyDescent="0.3">
      <c r="A1629" t="s">
        <v>5449</v>
      </c>
      <c r="B1629" t="s">
        <v>5450</v>
      </c>
      <c r="C1629" t="s">
        <v>5450</v>
      </c>
      <c r="D1629" s="6">
        <v>86</v>
      </c>
      <c r="E1629" s="6" t="str">
        <f t="shared" si="150"/>
        <v>Short</v>
      </c>
      <c r="F1629" s="4">
        <f t="shared" si="151"/>
        <v>1.4333333333333333</v>
      </c>
      <c r="G1629" s="8" t="s">
        <v>10887</v>
      </c>
      <c r="H1629" t="s">
        <v>10888</v>
      </c>
      <c r="I1629" t="s">
        <v>172</v>
      </c>
      <c r="J1629">
        <v>6.8</v>
      </c>
      <c r="K1629" t="str">
        <f t="shared" si="152"/>
        <v>Average</v>
      </c>
      <c r="L1629" s="10">
        <v>147958</v>
      </c>
      <c r="M1629" s="10">
        <v>85000000</v>
      </c>
      <c r="N1629" s="10">
        <v>298572799</v>
      </c>
      <c r="O1629" s="6">
        <f t="shared" si="153"/>
        <v>213572799</v>
      </c>
      <c r="P1629" s="10" t="str" cm="1">
        <f t="array" ref="P1629">_xlfn.IFS(O1629&lt;=0,"Flop",O1629&lt;10000000,"Hit",O1629&lt;=100000000,"Superhit",O1629&gt;100000000,"Blockbuster")</f>
        <v>Blockbuster</v>
      </c>
      <c r="Q1629" t="s">
        <v>5451</v>
      </c>
      <c r="R1629">
        <v>3</v>
      </c>
      <c r="S1629" t="str">
        <f t="shared" si="154"/>
        <v xml:space="preserve">March </v>
      </c>
      <c r="T1629" s="12" t="str">
        <f t="shared" si="155"/>
        <v xml:space="preserve"> 2008</v>
      </c>
      <c r="U1629" s="8" t="str" cm="1">
        <f t="array" ref="U1629">_xlfn.IFS(Q1629&lt;1970,"Old is Gold",Q1629&lt;=1980,"80's Movies",Q1629&lt;=2000,"90's Movies",Q1629&lt;=2020,"Mid Rang",Q1629&gt;2020,"Latest")</f>
        <v>Latest</v>
      </c>
      <c r="V1629" t="s">
        <v>5452</v>
      </c>
    </row>
    <row r="1630" spans="1:22" x14ac:dyDescent="0.3">
      <c r="A1630" t="s">
        <v>5453</v>
      </c>
      <c r="B1630" t="s">
        <v>5454</v>
      </c>
      <c r="C1630" t="s">
        <v>5454</v>
      </c>
      <c r="D1630" s="6">
        <v>141</v>
      </c>
      <c r="E1630" s="6" t="str">
        <f t="shared" si="150"/>
        <v>Long</v>
      </c>
      <c r="F1630" s="4">
        <f t="shared" si="151"/>
        <v>2.35</v>
      </c>
      <c r="G1630" s="8" t="s">
        <v>7406</v>
      </c>
      <c r="H1630" t="s">
        <v>10887</v>
      </c>
      <c r="I1630" t="s">
        <v>10885</v>
      </c>
      <c r="J1630">
        <v>7.4</v>
      </c>
      <c r="K1630" t="str">
        <f t="shared" si="152"/>
        <v>Good</v>
      </c>
      <c r="L1630" s="10">
        <v>687323</v>
      </c>
      <c r="M1630" s="10">
        <v>149000000</v>
      </c>
      <c r="N1630" s="10">
        <v>823970682</v>
      </c>
      <c r="O1630" s="6">
        <f t="shared" si="153"/>
        <v>674970682</v>
      </c>
      <c r="P1630" s="10" t="str" cm="1">
        <f t="array" ref="P1630">_xlfn.IFS(O1630&lt;=0,"Flop",O1630&lt;10000000,"Hit",O1630&lt;=100000000,"Superhit",O1630&gt;100000000,"Blockbuster")</f>
        <v>Blockbuster</v>
      </c>
      <c r="Q1630" t="s">
        <v>5455</v>
      </c>
      <c r="R1630">
        <v>15</v>
      </c>
      <c r="S1630" t="str">
        <f t="shared" si="154"/>
        <v xml:space="preserve">May </v>
      </c>
      <c r="T1630" s="12" t="str">
        <f t="shared" si="155"/>
        <v xml:space="preserve"> 2017</v>
      </c>
      <c r="U1630" s="8" t="str" cm="1">
        <f t="array" ref="U1630">_xlfn.IFS(Q1630&lt;1970,"Old is Gold",Q1630&lt;=1980,"80's Movies",Q1630&lt;=2000,"90's Movies",Q1630&lt;=2020,"Mid Rang",Q1630&gt;2020,"Latest")</f>
        <v>Latest</v>
      </c>
      <c r="V1630" t="s">
        <v>4323</v>
      </c>
    </row>
    <row r="1631" spans="1:22" x14ac:dyDescent="0.3">
      <c r="A1631" t="s">
        <v>5456</v>
      </c>
      <c r="B1631" t="s">
        <v>5457</v>
      </c>
      <c r="C1631" t="s">
        <v>5457</v>
      </c>
      <c r="D1631" s="6">
        <v>106</v>
      </c>
      <c r="E1631" s="6" t="str">
        <f t="shared" si="150"/>
        <v>Medium</v>
      </c>
      <c r="F1631" s="4">
        <f t="shared" si="151"/>
        <v>1.7666666666666666</v>
      </c>
      <c r="G1631" s="8" t="s">
        <v>172</v>
      </c>
      <c r="H1631" t="s">
        <v>190</v>
      </c>
      <c r="I1631" t="s">
        <v>10886</v>
      </c>
      <c r="J1631">
        <v>5.8</v>
      </c>
      <c r="K1631" t="str">
        <f t="shared" si="152"/>
        <v>Poor</v>
      </c>
      <c r="L1631" s="10">
        <v>137248</v>
      </c>
      <c r="M1631" s="10">
        <v>52000000</v>
      </c>
      <c r="N1631" s="10">
        <v>205668210</v>
      </c>
      <c r="O1631" s="6">
        <f t="shared" si="153"/>
        <v>153668210</v>
      </c>
      <c r="P1631" s="10" t="str" cm="1">
        <f t="array" ref="P1631">_xlfn.IFS(O1631&lt;=0,"Flop",O1631&lt;10000000,"Hit",O1631&lt;=100000000,"Superhit",O1631&gt;100000000,"Blockbuster")</f>
        <v>Blockbuster</v>
      </c>
      <c r="Q1631" t="s">
        <v>4684</v>
      </c>
      <c r="R1631">
        <v>22</v>
      </c>
      <c r="S1631" t="str">
        <f t="shared" si="154"/>
        <v xml:space="preserve">May </v>
      </c>
      <c r="T1631" s="12" t="str">
        <f t="shared" si="155"/>
        <v xml:space="preserve"> 2006</v>
      </c>
      <c r="U1631" s="8" t="str" cm="1">
        <f t="array" ref="U1631">_xlfn.IFS(Q1631&lt;1970,"Old is Gold",Q1631&lt;=1980,"80's Movies",Q1631&lt;=2000,"90's Movies",Q1631&lt;=2020,"Mid Rang",Q1631&gt;2020,"Latest")</f>
        <v>Latest</v>
      </c>
      <c r="V1631" t="s">
        <v>3270</v>
      </c>
    </row>
    <row r="1632" spans="1:22" x14ac:dyDescent="0.3">
      <c r="A1632" t="s">
        <v>5458</v>
      </c>
      <c r="B1632" t="s">
        <v>5459</v>
      </c>
      <c r="C1632" t="s">
        <v>5459</v>
      </c>
      <c r="D1632" s="6">
        <v>94</v>
      </c>
      <c r="E1632" s="6" t="str">
        <f t="shared" si="150"/>
        <v>Medium</v>
      </c>
      <c r="F1632" s="4">
        <f t="shared" si="151"/>
        <v>1.5666666666666667</v>
      </c>
      <c r="G1632" s="8" t="s">
        <v>10887</v>
      </c>
      <c r="H1632" t="s">
        <v>172</v>
      </c>
      <c r="I1632" t="s">
        <v>10892</v>
      </c>
      <c r="J1632">
        <v>5.5</v>
      </c>
      <c r="K1632" t="str">
        <f t="shared" si="152"/>
        <v>Poor</v>
      </c>
      <c r="L1632" s="10">
        <v>61811</v>
      </c>
      <c r="M1632" s="10">
        <v>60000000</v>
      </c>
      <c r="N1632" s="10">
        <v>130154568</v>
      </c>
      <c r="O1632" s="6">
        <f t="shared" si="153"/>
        <v>70154568</v>
      </c>
      <c r="P1632" s="10" t="str" cm="1">
        <f t="array" ref="P1632">_xlfn.IFS(O1632&lt;=0,"Flop",O1632&lt;10000000,"Hit",O1632&lt;=100000000,"Superhit",O1632&gt;100000000,"Blockbuster")</f>
        <v>Superhit</v>
      </c>
      <c r="Q1632" t="s">
        <v>4589</v>
      </c>
      <c r="R1632">
        <v>21</v>
      </c>
      <c r="S1632" t="str">
        <f t="shared" si="154"/>
        <v xml:space="preserve">December </v>
      </c>
      <c r="T1632" s="12" t="str">
        <f t="shared" si="155"/>
        <v xml:space="preserve"> 2005</v>
      </c>
      <c r="U1632" s="8" t="str" cm="1">
        <f t="array" ref="U1632">_xlfn.IFS(Q1632&lt;1970,"Old is Gold",Q1632&lt;=1980,"80's Movies",Q1632&lt;=2000,"90's Movies",Q1632&lt;=2020,"Mid Rang",Q1632&gt;2020,"Latest")</f>
        <v>Latest</v>
      </c>
      <c r="V1632" t="s">
        <v>3301</v>
      </c>
    </row>
    <row r="1633" spans="1:22" x14ac:dyDescent="0.3">
      <c r="A1633" t="s">
        <v>5460</v>
      </c>
      <c r="B1633" t="s">
        <v>5461</v>
      </c>
      <c r="C1633" t="s">
        <v>5461</v>
      </c>
      <c r="D1633" s="6">
        <v>105</v>
      </c>
      <c r="E1633" s="6" t="str">
        <f t="shared" si="150"/>
        <v>Medium</v>
      </c>
      <c r="F1633" s="4">
        <f t="shared" si="151"/>
        <v>1.75</v>
      </c>
      <c r="G1633" s="8" t="s">
        <v>7406</v>
      </c>
      <c r="H1633" t="s">
        <v>10890</v>
      </c>
      <c r="I1633" t="s">
        <v>5170</v>
      </c>
      <c r="J1633">
        <v>6.4</v>
      </c>
      <c r="K1633" t="str">
        <f t="shared" si="152"/>
        <v>Average</v>
      </c>
      <c r="L1633" s="10">
        <v>216343</v>
      </c>
      <c r="M1633" s="10">
        <v>45000000</v>
      </c>
      <c r="N1633" s="10">
        <v>76014335</v>
      </c>
      <c r="O1633" s="6">
        <f t="shared" si="153"/>
        <v>31014335</v>
      </c>
      <c r="P1633" s="10" t="str" cm="1">
        <f t="array" ref="P1633">_xlfn.IFS(O1633&lt;=0,"Flop",O1633&lt;10000000,"Hit",O1633&lt;=100000000,"Superhit",O1633&gt;100000000,"Blockbuster")</f>
        <v>Superhit</v>
      </c>
      <c r="Q1633" t="s">
        <v>5462</v>
      </c>
      <c r="R1633">
        <v>21</v>
      </c>
      <c r="S1633" t="str">
        <f t="shared" si="154"/>
        <v xml:space="preserve">August </v>
      </c>
      <c r="T1633" s="12" t="str">
        <f t="shared" si="155"/>
        <v xml:space="preserve"> 2008</v>
      </c>
      <c r="U1633" s="8" t="str" cm="1">
        <f t="array" ref="U1633">_xlfn.IFS(Q1633&lt;1970,"Old is Gold",Q1633&lt;=1980,"80's Movies",Q1633&lt;=2000,"90's Movies",Q1633&lt;=2020,"Mid Rang",Q1633&gt;2020,"Latest")</f>
        <v>Latest</v>
      </c>
      <c r="V1633" t="s">
        <v>2001</v>
      </c>
    </row>
    <row r="1634" spans="1:22" x14ac:dyDescent="0.3">
      <c r="A1634" t="s">
        <v>5463</v>
      </c>
      <c r="B1634" t="s">
        <v>5464</v>
      </c>
      <c r="C1634" t="s">
        <v>5464</v>
      </c>
      <c r="D1634" s="6">
        <v>114</v>
      </c>
      <c r="E1634" s="6" t="str">
        <f t="shared" si="150"/>
        <v>Medium</v>
      </c>
      <c r="F1634" s="4">
        <f t="shared" si="151"/>
        <v>1.9</v>
      </c>
      <c r="G1634" s="8" t="s">
        <v>10891</v>
      </c>
      <c r="H1634" t="s">
        <v>190</v>
      </c>
      <c r="I1634" t="s">
        <v>10895</v>
      </c>
      <c r="J1634">
        <v>7.6</v>
      </c>
      <c r="K1634" t="str">
        <f t="shared" si="152"/>
        <v>Good</v>
      </c>
      <c r="L1634" s="10">
        <v>284240</v>
      </c>
      <c r="M1634" s="10">
        <v>19000000</v>
      </c>
      <c r="N1634" s="10">
        <v>34612443</v>
      </c>
      <c r="O1634" s="6">
        <f t="shared" si="153"/>
        <v>15612443</v>
      </c>
      <c r="P1634" s="10" t="str" cm="1">
        <f t="array" ref="P1634">_xlfn.IFS(O1634&lt;=0,"Flop",O1634&lt;10000000,"Hit",O1634&lt;=100000000,"Superhit",O1634&gt;100000000,"Blockbuster")</f>
        <v>Superhit</v>
      </c>
      <c r="Q1634" t="s">
        <v>5465</v>
      </c>
      <c r="R1634">
        <v>5</v>
      </c>
      <c r="S1634" t="str">
        <f t="shared" si="154"/>
        <v xml:space="preserve">September </v>
      </c>
      <c r="T1634" s="12" t="str">
        <f t="shared" si="155"/>
        <v xml:space="preserve"> 2007</v>
      </c>
      <c r="U1634" s="8" t="str" cm="1">
        <f t="array" ref="U1634">_xlfn.IFS(Q1634&lt;1970,"Old is Gold",Q1634&lt;=1980,"80's Movies",Q1634&lt;=2000,"90's Movies",Q1634&lt;=2020,"Mid Rang",Q1634&gt;2020,"Latest")</f>
        <v>Latest</v>
      </c>
      <c r="V1634" t="s">
        <v>5466</v>
      </c>
    </row>
    <row r="1635" spans="1:22" x14ac:dyDescent="0.3">
      <c r="A1635" t="s">
        <v>5467</v>
      </c>
      <c r="B1635" t="s">
        <v>5468</v>
      </c>
      <c r="C1635" t="s">
        <v>5468</v>
      </c>
      <c r="D1635" s="6">
        <v>101</v>
      </c>
      <c r="E1635" s="6" t="str">
        <f t="shared" si="150"/>
        <v>Medium</v>
      </c>
      <c r="F1635" s="4">
        <f t="shared" si="151"/>
        <v>1.6833333333333333</v>
      </c>
      <c r="G1635" s="8" t="s">
        <v>172</v>
      </c>
      <c r="H1635" t="s">
        <v>10886</v>
      </c>
      <c r="I1635" t="s">
        <v>10899</v>
      </c>
      <c r="J1635">
        <v>5.6</v>
      </c>
      <c r="K1635" t="str">
        <f t="shared" si="152"/>
        <v>Poor</v>
      </c>
      <c r="L1635" s="10">
        <v>93372</v>
      </c>
      <c r="M1635" s="10">
        <v>25000000</v>
      </c>
      <c r="N1635" s="10">
        <v>59768495</v>
      </c>
      <c r="O1635" s="6">
        <f t="shared" si="153"/>
        <v>34768495</v>
      </c>
      <c r="P1635" s="10" t="str" cm="1">
        <f t="array" ref="P1635">_xlfn.IFS(O1635&lt;=0,"Flop",O1635&lt;10000000,"Hit",O1635&lt;=100000000,"Superhit",O1635&gt;100000000,"Blockbuster")</f>
        <v>Superhit</v>
      </c>
      <c r="Q1635" t="s">
        <v>5469</v>
      </c>
      <c r="R1635">
        <v>13</v>
      </c>
      <c r="S1635" t="str">
        <f t="shared" si="154"/>
        <v xml:space="preserve">June </v>
      </c>
      <c r="T1635" s="12" t="str">
        <f t="shared" si="155"/>
        <v xml:space="preserve"> 2007</v>
      </c>
      <c r="U1635" s="8" t="str" cm="1">
        <f t="array" ref="U1635">_xlfn.IFS(Q1635&lt;1970,"Old is Gold",Q1635&lt;=1980,"80's Movies",Q1635&lt;=2000,"90's Movies",Q1635&lt;=2020,"Mid Rang",Q1635&gt;2020,"Latest")</f>
        <v>Latest</v>
      </c>
      <c r="V1635" t="s">
        <v>5470</v>
      </c>
    </row>
    <row r="1636" spans="1:22" x14ac:dyDescent="0.3">
      <c r="A1636" t="s">
        <v>5471</v>
      </c>
      <c r="B1636" t="s">
        <v>5472</v>
      </c>
      <c r="C1636" t="s">
        <v>5472</v>
      </c>
      <c r="D1636" s="6">
        <v>110</v>
      </c>
      <c r="E1636" s="6" t="str">
        <f t="shared" si="150"/>
        <v>Medium</v>
      </c>
      <c r="F1636" s="4">
        <f t="shared" si="151"/>
        <v>1.8333333333333333</v>
      </c>
      <c r="G1636" s="8" t="s">
        <v>190</v>
      </c>
      <c r="H1636" t="s">
        <v>10885</v>
      </c>
      <c r="I1636" t="s">
        <v>10895</v>
      </c>
      <c r="J1636">
        <v>5.5</v>
      </c>
      <c r="K1636" t="str">
        <f t="shared" si="152"/>
        <v>Poor</v>
      </c>
      <c r="L1636" s="10">
        <v>102741</v>
      </c>
      <c r="M1636" s="10">
        <v>70000000</v>
      </c>
      <c r="N1636" s="10">
        <v>72785169</v>
      </c>
      <c r="O1636" s="6">
        <f t="shared" si="153"/>
        <v>2785169</v>
      </c>
      <c r="P1636" s="10" t="str" cm="1">
        <f t="array" ref="P1636">_xlfn.IFS(O1636&lt;=0,"Flop",O1636&lt;10000000,"Hit",O1636&lt;=100000000,"Superhit",O1636&gt;100000000,"Blockbuster")</f>
        <v>Hit</v>
      </c>
      <c r="Q1636" t="s">
        <v>5473</v>
      </c>
      <c r="R1636">
        <v>17</v>
      </c>
      <c r="S1636" t="str">
        <f t="shared" si="154"/>
        <v xml:space="preserve">July </v>
      </c>
      <c r="T1636" s="12" t="str">
        <f t="shared" si="155"/>
        <v xml:space="preserve"> 2006</v>
      </c>
      <c r="U1636" s="8" t="str" cm="1">
        <f t="array" ref="U1636">_xlfn.IFS(Q1636&lt;1970,"Old is Gold",Q1636&lt;=1980,"80's Movies",Q1636&lt;=2000,"90's Movies",Q1636&lt;=2020,"Mid Rang",Q1636&gt;2020,"Latest")</f>
        <v>Latest</v>
      </c>
      <c r="V1636" t="s">
        <v>3083</v>
      </c>
    </row>
    <row r="1637" spans="1:22" x14ac:dyDescent="0.3">
      <c r="A1637" t="s">
        <v>5474</v>
      </c>
      <c r="B1637" t="s">
        <v>5475</v>
      </c>
      <c r="C1637" t="s">
        <v>5475</v>
      </c>
      <c r="D1637" s="6">
        <v>107</v>
      </c>
      <c r="E1637" s="6" t="str">
        <f t="shared" si="150"/>
        <v>Medium</v>
      </c>
      <c r="F1637" s="4">
        <f t="shared" si="151"/>
        <v>1.7833333333333334</v>
      </c>
      <c r="G1637" s="8" t="s">
        <v>172</v>
      </c>
      <c r="H1637" t="s">
        <v>190</v>
      </c>
      <c r="I1637" t="s">
        <v>10885</v>
      </c>
      <c r="J1637">
        <v>7.1</v>
      </c>
      <c r="K1637" t="str">
        <f t="shared" si="152"/>
        <v>Good</v>
      </c>
      <c r="L1637" s="10">
        <v>155934</v>
      </c>
      <c r="M1637" s="10">
        <v>39000000</v>
      </c>
      <c r="N1637" s="10">
        <v>101344412</v>
      </c>
      <c r="O1637" s="6">
        <f t="shared" si="153"/>
        <v>62344412</v>
      </c>
      <c r="P1637" s="10" t="str" cm="1">
        <f t="array" ref="P1637">_xlfn.IFS(O1637&lt;=0,"Flop",O1637&lt;10000000,"Hit",O1637&lt;=100000000,"Superhit",O1637&gt;100000000,"Blockbuster")</f>
        <v>Superhit</v>
      </c>
      <c r="Q1637" t="s">
        <v>5476</v>
      </c>
      <c r="R1637">
        <v>14</v>
      </c>
      <c r="S1637" t="str">
        <f t="shared" si="154"/>
        <v xml:space="preserve">August </v>
      </c>
      <c r="T1637" s="12" t="str">
        <f t="shared" si="155"/>
        <v xml:space="preserve"> 2009</v>
      </c>
      <c r="U1637" s="8" t="str" cm="1">
        <f t="array" ref="U1637">_xlfn.IFS(Q1637&lt;1970,"Old is Gold",Q1637&lt;=1980,"80's Movies",Q1637&lt;=2000,"90's Movies",Q1637&lt;=2020,"Mid Rang",Q1637&gt;2020,"Latest")</f>
        <v>Latest</v>
      </c>
      <c r="V1637" t="s">
        <v>5057</v>
      </c>
    </row>
    <row r="1638" spans="1:22" x14ac:dyDescent="0.3">
      <c r="A1638" t="s">
        <v>5477</v>
      </c>
      <c r="B1638" t="s">
        <v>5478</v>
      </c>
      <c r="C1638" t="s">
        <v>5478</v>
      </c>
      <c r="D1638" s="6">
        <v>85</v>
      </c>
      <c r="E1638" s="6" t="str">
        <f t="shared" si="150"/>
        <v>Short</v>
      </c>
      <c r="F1638" s="4">
        <f t="shared" si="151"/>
        <v>1.4166666666666667</v>
      </c>
      <c r="G1638" s="8" t="s">
        <v>105</v>
      </c>
      <c r="H1638" t="s">
        <v>5170</v>
      </c>
      <c r="I1638" t="s">
        <v>10899</v>
      </c>
      <c r="J1638">
        <v>6.2</v>
      </c>
      <c r="K1638" t="str">
        <f t="shared" si="152"/>
        <v>Average</v>
      </c>
      <c r="L1638" s="10">
        <v>105889</v>
      </c>
      <c r="M1638" s="10">
        <v>19000000</v>
      </c>
      <c r="N1638" s="10">
        <v>35442935</v>
      </c>
      <c r="O1638" s="6">
        <f t="shared" si="153"/>
        <v>16442935</v>
      </c>
      <c r="P1638" s="10" t="str" cm="1">
        <f t="array" ref="P1638">_xlfn.IFS(O1638&lt;=0,"Flop",O1638&lt;10000000,"Hit",O1638&lt;=100000000,"Superhit",O1638&gt;100000000,"Blockbuster")</f>
        <v>Superhit</v>
      </c>
      <c r="Q1638" t="s">
        <v>5479</v>
      </c>
      <c r="R1638">
        <v>20</v>
      </c>
      <c r="S1638" t="str">
        <f t="shared" si="154"/>
        <v xml:space="preserve">April </v>
      </c>
      <c r="T1638" s="12" t="str">
        <f t="shared" si="155"/>
        <v xml:space="preserve"> 2007</v>
      </c>
      <c r="U1638" s="8" t="str" cm="1">
        <f t="array" ref="U1638">_xlfn.IFS(Q1638&lt;1970,"Old is Gold",Q1638&lt;=1980,"80's Movies",Q1638&lt;=2000,"90's Movies",Q1638&lt;=2020,"Mid Rang",Q1638&gt;2020,"Latest")</f>
        <v>Latest</v>
      </c>
      <c r="V1638" t="s">
        <v>5480</v>
      </c>
    </row>
    <row r="1639" spans="1:22" x14ac:dyDescent="0.3">
      <c r="A1639" t="s">
        <v>5481</v>
      </c>
      <c r="B1639" t="s">
        <v>5482</v>
      </c>
      <c r="C1639" t="s">
        <v>5482</v>
      </c>
      <c r="D1639" s="6">
        <v>90</v>
      </c>
      <c r="E1639" s="6" t="str">
        <f t="shared" si="150"/>
        <v>Medium</v>
      </c>
      <c r="F1639" s="4">
        <f t="shared" si="151"/>
        <v>1.5</v>
      </c>
      <c r="G1639" s="8" t="s">
        <v>172</v>
      </c>
      <c r="H1639" t="s">
        <v>10892</v>
      </c>
      <c r="I1639" t="s">
        <v>10899</v>
      </c>
      <c r="J1639">
        <v>6.4</v>
      </c>
      <c r="K1639" t="str">
        <f t="shared" si="152"/>
        <v>Average</v>
      </c>
      <c r="L1639" s="10">
        <v>131887</v>
      </c>
      <c r="M1639" s="10">
        <v>25000000</v>
      </c>
      <c r="N1639" s="10">
        <v>232225908</v>
      </c>
      <c r="O1639" s="6">
        <f t="shared" si="153"/>
        <v>207225908</v>
      </c>
      <c r="P1639" s="10" t="str" cm="1">
        <f t="array" ref="P1639">_xlfn.IFS(O1639&lt;=0,"Flop",O1639&lt;10000000,"Hit",O1639&lt;=100000000,"Superhit",O1639&gt;100000000,"Blockbuster")</f>
        <v>Blockbuster</v>
      </c>
      <c r="Q1639" t="s">
        <v>5483</v>
      </c>
      <c r="R1639">
        <v>22</v>
      </c>
      <c r="S1639" t="str">
        <f t="shared" si="154"/>
        <v xml:space="preserve">March </v>
      </c>
      <c r="T1639" s="12" t="str">
        <f t="shared" si="155"/>
        <v xml:space="preserve"> 2007</v>
      </c>
      <c r="U1639" s="8" t="str" cm="1">
        <f t="array" ref="U1639">_xlfn.IFS(Q1639&lt;1970,"Old is Gold",Q1639&lt;=1980,"80's Movies",Q1639&lt;=2000,"90's Movies",Q1639&lt;=2020,"Mid Rang",Q1639&gt;2020,"Latest")</f>
        <v>Latest</v>
      </c>
      <c r="V1639" t="s">
        <v>5484</v>
      </c>
    </row>
    <row r="1640" spans="1:22" x14ac:dyDescent="0.3">
      <c r="A1640" t="s">
        <v>5485</v>
      </c>
      <c r="B1640" t="s">
        <v>5486</v>
      </c>
      <c r="C1640" t="s">
        <v>5486</v>
      </c>
      <c r="D1640" s="6">
        <v>126</v>
      </c>
      <c r="E1640" s="6" t="str">
        <f t="shared" si="150"/>
        <v>Long</v>
      </c>
      <c r="F1640" s="4">
        <f t="shared" si="151"/>
        <v>2.1</v>
      </c>
      <c r="G1640" s="8" t="s">
        <v>7406</v>
      </c>
      <c r="H1640" t="s">
        <v>10891</v>
      </c>
      <c r="I1640" t="s">
        <v>10890</v>
      </c>
      <c r="J1640">
        <v>7.1</v>
      </c>
      <c r="K1640" t="str">
        <f t="shared" si="152"/>
        <v>Good</v>
      </c>
      <c r="L1640" s="10">
        <v>322642</v>
      </c>
      <c r="M1640" s="10">
        <v>75000000</v>
      </c>
      <c r="N1640" s="10">
        <v>180557550</v>
      </c>
      <c r="O1640" s="6">
        <f t="shared" si="153"/>
        <v>105557550</v>
      </c>
      <c r="P1640" s="10" t="str" cm="1">
        <f t="array" ref="P1640">_xlfn.IFS(O1640&lt;=0,"Flop",O1640&lt;10000000,"Hit",O1640&lt;=100000000,"Superhit",O1640&gt;100000000,"Blockbuster")</f>
        <v>Blockbuster</v>
      </c>
      <c r="Q1640" t="s">
        <v>5487</v>
      </c>
      <c r="R1640">
        <v>20</v>
      </c>
      <c r="S1640" t="str">
        <f t="shared" si="154"/>
        <v xml:space="preserve">November </v>
      </c>
      <c r="T1640" s="12" t="str">
        <f t="shared" si="155"/>
        <v xml:space="preserve"> 2006</v>
      </c>
      <c r="U1640" s="8" t="str" cm="1">
        <f t="array" ref="U1640">_xlfn.IFS(Q1640&lt;1970,"Old is Gold",Q1640&lt;=1980,"80's Movies",Q1640&lt;=2000,"90's Movies",Q1640&lt;=2020,"Mid Rang",Q1640&gt;2020,"Latest")</f>
        <v>Latest</v>
      </c>
      <c r="V1640" t="s">
        <v>900</v>
      </c>
    </row>
    <row r="1641" spans="1:22" x14ac:dyDescent="0.3">
      <c r="A1641" t="s">
        <v>5488</v>
      </c>
      <c r="B1641" t="s">
        <v>5489</v>
      </c>
      <c r="C1641" t="s">
        <v>5489</v>
      </c>
      <c r="D1641" s="6">
        <v>87</v>
      </c>
      <c r="E1641" s="6" t="str">
        <f t="shared" si="150"/>
        <v>Short</v>
      </c>
      <c r="F1641" s="4">
        <f t="shared" si="151"/>
        <v>1.45</v>
      </c>
      <c r="G1641" s="8" t="s">
        <v>7406</v>
      </c>
      <c r="H1641" t="s">
        <v>10887</v>
      </c>
      <c r="I1641" t="s">
        <v>10888</v>
      </c>
      <c r="J1641">
        <v>6.2</v>
      </c>
      <c r="K1641" t="str">
        <f t="shared" si="152"/>
        <v>Average</v>
      </c>
      <c r="L1641" s="10">
        <v>68329</v>
      </c>
      <c r="M1641" s="10">
        <v>34000000</v>
      </c>
      <c r="N1641" s="10">
        <v>95802916</v>
      </c>
      <c r="O1641" s="6">
        <f t="shared" si="153"/>
        <v>61802916</v>
      </c>
      <c r="P1641" s="10" t="str" cm="1">
        <f t="array" ref="P1641">_xlfn.IFS(O1641&lt;=0,"Flop",O1641&lt;10000000,"Hit",O1641&lt;=100000000,"Superhit",O1641&gt;100000000,"Blockbuster")</f>
        <v>Superhit</v>
      </c>
      <c r="Q1641" t="s">
        <v>5483</v>
      </c>
      <c r="R1641">
        <v>22</v>
      </c>
      <c r="S1641" t="str">
        <f t="shared" si="154"/>
        <v xml:space="preserve">March </v>
      </c>
      <c r="T1641" s="12" t="str">
        <f t="shared" si="155"/>
        <v xml:space="preserve"> 2007</v>
      </c>
      <c r="U1641" s="8" t="str" cm="1">
        <f t="array" ref="U1641">_xlfn.IFS(Q1641&lt;1970,"Old is Gold",Q1641&lt;=1980,"80's Movies",Q1641&lt;=2000,"90's Movies",Q1641&lt;=2020,"Mid Rang",Q1641&gt;2020,"Latest")</f>
        <v>Latest</v>
      </c>
      <c r="V1641" t="s">
        <v>5490</v>
      </c>
    </row>
    <row r="1642" spans="1:22" x14ac:dyDescent="0.3">
      <c r="A1642" t="s">
        <v>5491</v>
      </c>
      <c r="B1642">
        <v>42</v>
      </c>
      <c r="C1642">
        <v>42</v>
      </c>
      <c r="D1642" s="6">
        <v>128</v>
      </c>
      <c r="E1642" s="6" t="str">
        <f t="shared" si="150"/>
        <v>Long</v>
      </c>
      <c r="F1642" s="4">
        <f t="shared" si="151"/>
        <v>2.1333333333333333</v>
      </c>
      <c r="G1642" s="8" t="s">
        <v>10889</v>
      </c>
      <c r="H1642" t="s">
        <v>190</v>
      </c>
      <c r="I1642" t="s">
        <v>10897</v>
      </c>
      <c r="J1642">
        <v>7.5</v>
      </c>
      <c r="K1642" t="str">
        <f t="shared" si="152"/>
        <v>Good</v>
      </c>
      <c r="L1642" s="10">
        <v>100676</v>
      </c>
      <c r="M1642" s="10">
        <v>40000000</v>
      </c>
      <c r="N1642" s="10">
        <v>97510197</v>
      </c>
      <c r="O1642" s="6">
        <f t="shared" si="153"/>
        <v>57510197</v>
      </c>
      <c r="P1642" s="10" t="str" cm="1">
        <f t="array" ref="P1642">_xlfn.IFS(O1642&lt;=0,"Flop",O1642&lt;10000000,"Hit",O1642&lt;=100000000,"Superhit",O1642&gt;100000000,"Blockbuster")</f>
        <v>Superhit</v>
      </c>
      <c r="Q1642" t="s">
        <v>5492</v>
      </c>
      <c r="R1642">
        <v>9</v>
      </c>
      <c r="S1642" t="str">
        <f t="shared" si="154"/>
        <v xml:space="preserve">April </v>
      </c>
      <c r="T1642" s="12" t="str">
        <f t="shared" si="155"/>
        <v xml:space="preserve"> 2013</v>
      </c>
      <c r="U1642" s="8" t="str" cm="1">
        <f t="array" ref="U1642">_xlfn.IFS(Q1642&lt;1970,"Old is Gold",Q1642&lt;=1980,"80's Movies",Q1642&lt;=2000,"90's Movies",Q1642&lt;=2020,"Mid Rang",Q1642&gt;2020,"Latest")</f>
        <v>Latest</v>
      </c>
      <c r="V1642" t="s">
        <v>2619</v>
      </c>
    </row>
    <row r="1643" spans="1:22" x14ac:dyDescent="0.3">
      <c r="A1643" t="s">
        <v>5493</v>
      </c>
      <c r="B1643" t="s">
        <v>5494</v>
      </c>
      <c r="C1643" t="s">
        <v>5494</v>
      </c>
      <c r="D1643" s="6">
        <v>107</v>
      </c>
      <c r="E1643" s="6" t="str">
        <f t="shared" si="150"/>
        <v>Medium</v>
      </c>
      <c r="F1643" s="4">
        <f t="shared" si="151"/>
        <v>1.7833333333333334</v>
      </c>
      <c r="G1643" s="8" t="s">
        <v>105</v>
      </c>
      <c r="H1643" t="s">
        <v>5170</v>
      </c>
      <c r="I1643" t="s">
        <v>10899</v>
      </c>
      <c r="J1643">
        <v>6.4</v>
      </c>
      <c r="K1643" t="str">
        <f t="shared" si="152"/>
        <v>Average</v>
      </c>
      <c r="L1643" s="10">
        <v>180399</v>
      </c>
      <c r="M1643" s="10">
        <v>15000000</v>
      </c>
      <c r="N1643" s="10">
        <v>70009308</v>
      </c>
      <c r="O1643" s="6">
        <f t="shared" si="153"/>
        <v>55009308</v>
      </c>
      <c r="P1643" s="10" t="str" cm="1">
        <f t="array" ref="P1643">_xlfn.IFS(O1643&lt;=0,"Flop",O1643&lt;10000000,"Hit",O1643&lt;=100000000,"Superhit",O1643&gt;100000000,"Blockbuster")</f>
        <v>Superhit</v>
      </c>
      <c r="Q1643" t="s">
        <v>5222</v>
      </c>
      <c r="R1643">
        <v>10</v>
      </c>
      <c r="S1643" t="str">
        <f t="shared" si="154"/>
        <v xml:space="preserve">March </v>
      </c>
      <c r="T1643" s="12" t="str">
        <f t="shared" si="155"/>
        <v xml:space="preserve"> 2006</v>
      </c>
      <c r="U1643" s="8" t="str" cm="1">
        <f t="array" ref="U1643">_xlfn.IFS(Q1643&lt;1970,"Old is Gold",Q1643&lt;=1980,"80's Movies",Q1643&lt;=2000,"90's Movies",Q1643&lt;=2020,"Mid Rang",Q1643&gt;2020,"Latest")</f>
        <v>Latest</v>
      </c>
      <c r="V1643" t="s">
        <v>5495</v>
      </c>
    </row>
    <row r="1644" spans="1:22" x14ac:dyDescent="0.3">
      <c r="A1644" t="s">
        <v>5496</v>
      </c>
      <c r="B1644" t="s">
        <v>5497</v>
      </c>
      <c r="C1644" t="s">
        <v>5497</v>
      </c>
      <c r="D1644" s="6">
        <v>129</v>
      </c>
      <c r="E1644" s="6" t="str">
        <f t="shared" si="150"/>
        <v>Long</v>
      </c>
      <c r="F1644" s="4">
        <f t="shared" si="151"/>
        <v>2.15</v>
      </c>
      <c r="G1644" s="8" t="s">
        <v>10891</v>
      </c>
      <c r="H1644" t="s">
        <v>190</v>
      </c>
      <c r="I1644" t="s">
        <v>10895</v>
      </c>
      <c r="J1644">
        <v>7.6</v>
      </c>
      <c r="K1644" t="str">
        <f t="shared" si="152"/>
        <v>Good</v>
      </c>
      <c r="L1644" s="10">
        <v>390392</v>
      </c>
      <c r="M1644" s="10">
        <v>45000000</v>
      </c>
      <c r="N1644" s="10">
        <v>186003591</v>
      </c>
      <c r="O1644" s="6">
        <f t="shared" si="153"/>
        <v>141003591</v>
      </c>
      <c r="P1644" s="10" t="str" cm="1">
        <f t="array" ref="P1644">_xlfn.IFS(O1644&lt;=0,"Flop",O1644&lt;10000000,"Hit",O1644&lt;=100000000,"Superhit",O1644&gt;100000000,"Blockbuster")</f>
        <v>Blockbuster</v>
      </c>
      <c r="Q1644" t="s">
        <v>5498</v>
      </c>
      <c r="R1644">
        <v>16</v>
      </c>
      <c r="S1644" t="str">
        <f t="shared" si="154"/>
        <v xml:space="preserve">March </v>
      </c>
      <c r="T1644" s="12" t="str">
        <f t="shared" si="155"/>
        <v xml:space="preserve"> 2006</v>
      </c>
      <c r="U1644" s="8" t="str" cm="1">
        <f t="array" ref="U1644">_xlfn.IFS(Q1644&lt;1970,"Old is Gold",Q1644&lt;=1980,"80's Movies",Q1644&lt;=2000,"90's Movies",Q1644&lt;=2020,"Mid Rang",Q1644&gt;2020,"Latest")</f>
        <v>Latest</v>
      </c>
      <c r="V1644" t="s">
        <v>1146</v>
      </c>
    </row>
    <row r="1645" spans="1:22" x14ac:dyDescent="0.3">
      <c r="A1645" t="s">
        <v>5499</v>
      </c>
      <c r="B1645" t="s">
        <v>5500</v>
      </c>
      <c r="C1645" t="s">
        <v>5500</v>
      </c>
      <c r="D1645" s="6">
        <v>127</v>
      </c>
      <c r="E1645" s="6" t="str">
        <f t="shared" si="150"/>
        <v>Long</v>
      </c>
      <c r="F1645" s="4">
        <f t="shared" si="151"/>
        <v>2.1166666666666667</v>
      </c>
      <c r="G1645" s="8" t="s">
        <v>10887</v>
      </c>
      <c r="H1645" t="s">
        <v>190</v>
      </c>
      <c r="I1645" t="s">
        <v>10885</v>
      </c>
      <c r="J1645">
        <v>7.9</v>
      </c>
      <c r="K1645" t="str">
        <f t="shared" si="152"/>
        <v>Good</v>
      </c>
      <c r="L1645" s="10">
        <v>655383</v>
      </c>
      <c r="M1645" s="10">
        <v>120000000</v>
      </c>
      <c r="N1645" s="10">
        <v>609016565</v>
      </c>
      <c r="O1645" s="6">
        <f t="shared" si="153"/>
        <v>489016565</v>
      </c>
      <c r="P1645" s="10" t="str" cm="1">
        <f t="array" ref="P1645">_xlfn.IFS(O1645&lt;=0,"Flop",O1645&lt;10000000,"Hit",O1645&lt;=100000000,"Superhit",O1645&gt;100000000,"Blockbuster")</f>
        <v>Blockbuster</v>
      </c>
      <c r="Q1645" t="s">
        <v>5501</v>
      </c>
      <c r="R1645">
        <v>28</v>
      </c>
      <c r="S1645" t="str">
        <f t="shared" si="154"/>
        <v xml:space="preserve">September </v>
      </c>
      <c r="T1645" s="12" t="str">
        <f t="shared" si="155"/>
        <v xml:space="preserve"> 2012</v>
      </c>
      <c r="U1645" s="8" t="str" cm="1">
        <f t="array" ref="U1645">_xlfn.IFS(Q1645&lt;1970,"Old is Gold",Q1645&lt;=1980,"80's Movies",Q1645&lt;=2000,"90's Movies",Q1645&lt;=2020,"Mid Rang",Q1645&gt;2020,"Latest")</f>
        <v>Latest</v>
      </c>
      <c r="V1645" t="s">
        <v>2020</v>
      </c>
    </row>
    <row r="1646" spans="1:22" x14ac:dyDescent="0.3">
      <c r="A1646" t="s">
        <v>5502</v>
      </c>
      <c r="B1646" t="s">
        <v>5503</v>
      </c>
      <c r="C1646" t="s">
        <v>5503</v>
      </c>
      <c r="D1646" s="6">
        <v>117</v>
      </c>
      <c r="E1646" s="6" t="str">
        <f t="shared" si="150"/>
        <v>Medium</v>
      </c>
      <c r="F1646" s="4">
        <f t="shared" si="151"/>
        <v>1.95</v>
      </c>
      <c r="G1646" s="8" t="s">
        <v>10889</v>
      </c>
      <c r="H1646" t="s">
        <v>190</v>
      </c>
      <c r="I1646" t="s">
        <v>10899</v>
      </c>
      <c r="J1646">
        <v>8</v>
      </c>
      <c r="K1646" t="str">
        <f t="shared" si="152"/>
        <v>Excellent</v>
      </c>
      <c r="L1646" s="10">
        <v>546054</v>
      </c>
      <c r="M1646" s="10">
        <v>55000000</v>
      </c>
      <c r="N1646" s="10">
        <v>307127625</v>
      </c>
      <c r="O1646" s="6">
        <f t="shared" si="153"/>
        <v>252127625</v>
      </c>
      <c r="P1646" s="10" t="str" cm="1">
        <f t="array" ref="P1646">_xlfn.IFS(O1646&lt;=0,"Flop",O1646&lt;10000000,"Hit",O1646&lt;=100000000,"Superhit",O1646&gt;100000000,"Blockbuster")</f>
        <v>Blockbuster</v>
      </c>
      <c r="Q1646" t="s">
        <v>5504</v>
      </c>
      <c r="R1646">
        <v>15</v>
      </c>
      <c r="S1646" t="str">
        <f t="shared" si="154"/>
        <v xml:space="preserve">December </v>
      </c>
      <c r="T1646" s="12" t="str">
        <f t="shared" si="155"/>
        <v xml:space="preserve"> 2006</v>
      </c>
      <c r="U1646" s="8" t="str" cm="1">
        <f t="array" ref="U1646">_xlfn.IFS(Q1646&lt;1970,"Old is Gold",Q1646&lt;=1980,"80's Movies",Q1646&lt;=2000,"90's Movies",Q1646&lt;=2020,"Mid Rang",Q1646&gt;2020,"Latest")</f>
        <v>Latest</v>
      </c>
      <c r="V1646" t="s">
        <v>5505</v>
      </c>
    </row>
    <row r="1647" spans="1:22" x14ac:dyDescent="0.3">
      <c r="A1647" t="s">
        <v>5506</v>
      </c>
      <c r="B1647" t="s">
        <v>5507</v>
      </c>
      <c r="C1647" t="s">
        <v>5507</v>
      </c>
      <c r="D1647" s="6">
        <v>105</v>
      </c>
      <c r="E1647" s="6" t="str">
        <f t="shared" si="150"/>
        <v>Medium</v>
      </c>
      <c r="F1647" s="4">
        <f t="shared" si="151"/>
        <v>1.75</v>
      </c>
      <c r="G1647" s="8" t="s">
        <v>172</v>
      </c>
      <c r="H1647" t="s">
        <v>10886</v>
      </c>
      <c r="I1647" t="s">
        <v>10897</v>
      </c>
      <c r="J1647">
        <v>6.4</v>
      </c>
      <c r="K1647" t="str">
        <f t="shared" si="152"/>
        <v>Average</v>
      </c>
      <c r="L1647" s="10">
        <v>170835</v>
      </c>
      <c r="M1647" s="10">
        <v>20000000</v>
      </c>
      <c r="N1647" s="10">
        <v>57194667</v>
      </c>
      <c r="O1647" s="6">
        <f t="shared" si="153"/>
        <v>37194667</v>
      </c>
      <c r="P1647" s="10" t="str" cm="1">
        <f t="array" ref="P1647">_xlfn.IFS(O1647&lt;=0,"Flop",O1647&lt;10000000,"Hit",O1647&lt;=100000000,"Superhit",O1647&gt;100000000,"Blockbuster")</f>
        <v>Superhit</v>
      </c>
      <c r="Q1647" t="s">
        <v>5508</v>
      </c>
      <c r="R1647">
        <v>8</v>
      </c>
      <c r="S1647" t="str">
        <f t="shared" si="154"/>
        <v xml:space="preserve">March </v>
      </c>
      <c r="T1647" s="12" t="str">
        <f t="shared" si="155"/>
        <v xml:space="preserve"> 2006</v>
      </c>
      <c r="U1647" s="8" t="str" cm="1">
        <f t="array" ref="U1647">_xlfn.IFS(Q1647&lt;1970,"Old is Gold",Q1647&lt;=1980,"80's Movies",Q1647&lt;=2000,"90's Movies",Q1647&lt;=2020,"Mid Rang",Q1647&gt;2020,"Latest")</f>
        <v>Latest</v>
      </c>
      <c r="V1647" t="s">
        <v>5509</v>
      </c>
    </row>
    <row r="1648" spans="1:22" x14ac:dyDescent="0.3">
      <c r="A1648" t="s">
        <v>5510</v>
      </c>
      <c r="B1648" t="s">
        <v>5511</v>
      </c>
      <c r="C1648" t="s">
        <v>5511</v>
      </c>
      <c r="D1648" s="6">
        <v>101</v>
      </c>
      <c r="E1648" s="6" t="str">
        <f t="shared" si="150"/>
        <v>Medium</v>
      </c>
      <c r="F1648" s="4">
        <f t="shared" si="151"/>
        <v>1.6833333333333333</v>
      </c>
      <c r="G1648" s="8" t="s">
        <v>105</v>
      </c>
      <c r="H1648" t="s">
        <v>10899</v>
      </c>
      <c r="I1648" t="s">
        <v>10899</v>
      </c>
      <c r="J1648">
        <v>6.5</v>
      </c>
      <c r="K1648" t="str">
        <f t="shared" si="152"/>
        <v>Average</v>
      </c>
      <c r="L1648" s="10">
        <v>127343</v>
      </c>
      <c r="M1648" s="10">
        <v>20000000</v>
      </c>
      <c r="N1648" s="10">
        <v>54806823</v>
      </c>
      <c r="O1648" s="6">
        <f t="shared" si="153"/>
        <v>34806823</v>
      </c>
      <c r="P1648" s="10" t="str" cm="1">
        <f t="array" ref="P1648">_xlfn.IFS(O1648&lt;=0,"Flop",O1648&lt;10000000,"Hit",O1648&lt;=100000000,"Superhit",O1648&gt;100000000,"Blockbuster")</f>
        <v>Superhit</v>
      </c>
      <c r="Q1648" t="s">
        <v>5512</v>
      </c>
      <c r="R1648">
        <v>23</v>
      </c>
      <c r="S1648" t="str">
        <f t="shared" si="154"/>
        <v xml:space="preserve">February </v>
      </c>
      <c r="T1648" s="12" t="str">
        <f t="shared" si="155"/>
        <v xml:space="preserve"> 2010</v>
      </c>
      <c r="U1648" s="8" t="str" cm="1">
        <f t="array" ref="U1648">_xlfn.IFS(Q1648&lt;1970,"Old is Gold",Q1648&lt;=1980,"80's Movies",Q1648&lt;=2000,"90's Movies",Q1648&lt;=2020,"Mid Rang",Q1648&gt;2020,"Latest")</f>
        <v>Latest</v>
      </c>
      <c r="V1648" t="s">
        <v>4122</v>
      </c>
    </row>
    <row r="1649" spans="1:22" x14ac:dyDescent="0.3">
      <c r="A1649" t="s">
        <v>5513</v>
      </c>
      <c r="B1649" t="s">
        <v>5514</v>
      </c>
      <c r="C1649" t="s">
        <v>5514</v>
      </c>
      <c r="D1649" s="6">
        <v>110</v>
      </c>
      <c r="E1649" s="6" t="str">
        <f t="shared" si="150"/>
        <v>Medium</v>
      </c>
      <c r="F1649" s="4">
        <f t="shared" si="151"/>
        <v>1.8333333333333333</v>
      </c>
      <c r="G1649" s="8" t="s">
        <v>10889</v>
      </c>
      <c r="H1649" t="s">
        <v>172</v>
      </c>
      <c r="I1649" t="s">
        <v>190</v>
      </c>
      <c r="J1649">
        <v>6.4</v>
      </c>
      <c r="K1649" t="str">
        <f t="shared" si="152"/>
        <v>Average</v>
      </c>
      <c r="L1649" s="10">
        <v>70597</v>
      </c>
      <c r="M1649" s="10">
        <v>28000000</v>
      </c>
      <c r="N1649" s="10">
        <v>19152009</v>
      </c>
      <c r="O1649" s="6">
        <f t="shared" si="153"/>
        <v>-8847991</v>
      </c>
      <c r="P1649" s="10" t="str" cm="1">
        <f t="array" ref="P1649">_xlfn.IFS(O1649&lt;=0,"Flop",O1649&lt;10000000,"Hit",O1649&lt;=100000000,"Superhit",O1649&gt;100000000,"Blockbuster")</f>
        <v>Flop</v>
      </c>
      <c r="Q1649" t="s">
        <v>5515</v>
      </c>
      <c r="R1649">
        <v>3</v>
      </c>
      <c r="S1649" t="str">
        <f t="shared" si="154"/>
        <v xml:space="preserve">October </v>
      </c>
      <c r="T1649" s="12" t="str">
        <f t="shared" si="155"/>
        <v xml:space="preserve"> 2008</v>
      </c>
      <c r="U1649" s="8" t="str" cm="1">
        <f t="array" ref="U1649">_xlfn.IFS(Q1649&lt;1970,"Old is Gold",Q1649&lt;=1980,"80's Movies",Q1649&lt;=2000,"90's Movies",Q1649&lt;=2020,"Mid Rang",Q1649&gt;2020,"Latest")</f>
        <v>Latest</v>
      </c>
      <c r="V1649" t="s">
        <v>5516</v>
      </c>
    </row>
    <row r="1650" spans="1:22" x14ac:dyDescent="0.3">
      <c r="A1650" t="s">
        <v>5517</v>
      </c>
      <c r="B1650" t="s">
        <v>5518</v>
      </c>
      <c r="C1650" t="s">
        <v>5518</v>
      </c>
      <c r="D1650" s="6">
        <v>123</v>
      </c>
      <c r="E1650" s="6" t="str">
        <f t="shared" si="150"/>
        <v>Long</v>
      </c>
      <c r="F1650" s="4">
        <f t="shared" si="151"/>
        <v>2.0499999999999998</v>
      </c>
      <c r="G1650" s="8" t="s">
        <v>10889</v>
      </c>
      <c r="H1650" t="s">
        <v>190</v>
      </c>
      <c r="I1650" t="s">
        <v>10896</v>
      </c>
      <c r="J1650">
        <v>7.6</v>
      </c>
      <c r="K1650" t="str">
        <f t="shared" si="152"/>
        <v>Good</v>
      </c>
      <c r="L1650" s="10">
        <v>193464</v>
      </c>
      <c r="M1650" s="10">
        <v>6000000</v>
      </c>
      <c r="N1650" s="10">
        <v>48618191</v>
      </c>
      <c r="O1650" s="6">
        <f t="shared" si="153"/>
        <v>42618191</v>
      </c>
      <c r="P1650" s="10" t="str" cm="1">
        <f t="array" ref="P1650">_xlfn.IFS(O1650&lt;=0,"Flop",O1650&lt;10000000,"Hit",O1650&lt;=100000000,"Superhit",O1650&gt;100000000,"Blockbuster")</f>
        <v>Superhit</v>
      </c>
      <c r="Q1650" t="s">
        <v>4821</v>
      </c>
      <c r="R1650">
        <v>1</v>
      </c>
      <c r="S1650" t="str">
        <f t="shared" si="154"/>
        <v xml:space="preserve">September </v>
      </c>
      <c r="T1650" s="12" t="str">
        <f t="shared" si="155"/>
        <v xml:space="preserve"> 2006</v>
      </c>
      <c r="U1650" s="8" t="str" cm="1">
        <f t="array" ref="U1650">_xlfn.IFS(Q1650&lt;1970,"Old is Gold",Q1650&lt;=1980,"80's Movies",Q1650&lt;=2000,"90's Movies",Q1650&lt;=2020,"Mid Rang",Q1650&gt;2020,"Latest")</f>
        <v>Latest</v>
      </c>
      <c r="V1650" t="s">
        <v>5519</v>
      </c>
    </row>
    <row r="1651" spans="1:22" x14ac:dyDescent="0.3">
      <c r="A1651" t="s">
        <v>5520</v>
      </c>
      <c r="B1651" t="s">
        <v>5521</v>
      </c>
      <c r="C1651" t="s">
        <v>5521</v>
      </c>
      <c r="D1651" s="6">
        <v>89</v>
      </c>
      <c r="E1651" s="6" t="str">
        <f t="shared" si="150"/>
        <v>Short</v>
      </c>
      <c r="F1651" s="4">
        <f t="shared" si="151"/>
        <v>1.4833333333333334</v>
      </c>
      <c r="G1651" s="8" t="s">
        <v>105</v>
      </c>
      <c r="H1651" t="s">
        <v>10895</v>
      </c>
      <c r="I1651" t="s">
        <v>5170</v>
      </c>
      <c r="J1651">
        <v>6.1</v>
      </c>
      <c r="K1651" t="str">
        <f t="shared" si="152"/>
        <v>Average</v>
      </c>
      <c r="L1651" s="10">
        <v>100259</v>
      </c>
      <c r="M1651" s="10">
        <v>20000000</v>
      </c>
      <c r="N1651" s="10">
        <v>22382047</v>
      </c>
      <c r="O1651" s="6">
        <f t="shared" si="153"/>
        <v>2382047</v>
      </c>
      <c r="P1651" s="10" t="str" cm="1">
        <f t="array" ref="P1651">_xlfn.IFS(O1651&lt;=0,"Flop",O1651&lt;10000000,"Hit",O1651&lt;=100000000,"Superhit",O1651&gt;100000000,"Blockbuster")</f>
        <v>Hit</v>
      </c>
      <c r="Q1651" t="s">
        <v>5522</v>
      </c>
      <c r="R1651">
        <v>16</v>
      </c>
      <c r="S1651" t="str">
        <f t="shared" si="154"/>
        <v xml:space="preserve">March </v>
      </c>
      <c r="T1651" s="12" t="str">
        <f t="shared" si="155"/>
        <v xml:space="preserve"> 2007</v>
      </c>
      <c r="U1651" s="8" t="str" cm="1">
        <f t="array" ref="U1651">_xlfn.IFS(Q1651&lt;1970,"Old is Gold",Q1651&lt;=1980,"80's Movies",Q1651&lt;=2000,"90's Movies",Q1651&lt;=2020,"Mid Rang",Q1651&gt;2020,"Latest")</f>
        <v>Latest</v>
      </c>
      <c r="V1651" t="s">
        <v>4818</v>
      </c>
    </row>
    <row r="1652" spans="1:22" x14ac:dyDescent="0.3">
      <c r="A1652" t="s">
        <v>5523</v>
      </c>
      <c r="B1652" t="s">
        <v>5524</v>
      </c>
      <c r="C1652" t="s">
        <v>5524</v>
      </c>
      <c r="D1652" s="6">
        <v>165</v>
      </c>
      <c r="E1652" s="6" t="str">
        <f t="shared" si="150"/>
        <v>Long</v>
      </c>
      <c r="F1652" s="4">
        <f t="shared" si="151"/>
        <v>2.75</v>
      </c>
      <c r="G1652" s="8" t="s">
        <v>10887</v>
      </c>
      <c r="H1652" t="s">
        <v>190</v>
      </c>
      <c r="I1652" t="s">
        <v>10886</v>
      </c>
      <c r="J1652">
        <v>6.6</v>
      </c>
      <c r="K1652" t="str">
        <f t="shared" si="152"/>
        <v>Average</v>
      </c>
      <c r="L1652" s="10">
        <v>128038</v>
      </c>
      <c r="M1652" s="10">
        <v>130000000</v>
      </c>
      <c r="N1652" s="10">
        <v>211787511</v>
      </c>
      <c r="O1652" s="6">
        <f t="shared" si="153"/>
        <v>81787511</v>
      </c>
      <c r="P1652" s="10" t="str" cm="1">
        <f t="array" ref="P1652">_xlfn.IFS(O1652&lt;=0,"Flop",O1652&lt;10000000,"Hit",O1652&lt;=100000000,"Superhit",O1652&gt;100000000,"Blockbuster")</f>
        <v>Superhit</v>
      </c>
      <c r="Q1652" t="s">
        <v>5525</v>
      </c>
      <c r="R1652">
        <v>18</v>
      </c>
      <c r="S1652" t="str">
        <f t="shared" si="154"/>
        <v xml:space="preserve">November </v>
      </c>
      <c r="T1652" s="12" t="str">
        <f t="shared" si="155"/>
        <v xml:space="preserve"> 2008</v>
      </c>
      <c r="U1652" s="8" t="str" cm="1">
        <f t="array" ref="U1652">_xlfn.IFS(Q1652&lt;1970,"Old is Gold",Q1652&lt;=1980,"80's Movies",Q1652&lt;=2000,"90's Movies",Q1652&lt;=2020,"Mid Rang",Q1652&gt;2020,"Latest")</f>
        <v>Latest</v>
      </c>
      <c r="V1652" t="s">
        <v>2194</v>
      </c>
    </row>
    <row r="1653" spans="1:22" x14ac:dyDescent="0.3">
      <c r="A1653" t="s">
        <v>5526</v>
      </c>
      <c r="B1653" t="s">
        <v>5527</v>
      </c>
      <c r="C1653" t="s">
        <v>5527</v>
      </c>
      <c r="D1653" s="6">
        <v>132</v>
      </c>
      <c r="E1653" s="6" t="str">
        <f t="shared" si="150"/>
        <v>Long</v>
      </c>
      <c r="F1653" s="4">
        <f t="shared" si="151"/>
        <v>2.2000000000000002</v>
      </c>
      <c r="G1653" s="8" t="s">
        <v>7406</v>
      </c>
      <c r="H1653" t="s">
        <v>10891</v>
      </c>
      <c r="I1653" t="s">
        <v>5170</v>
      </c>
      <c r="J1653">
        <v>7.2</v>
      </c>
      <c r="K1653" t="str">
        <f t="shared" si="152"/>
        <v>Good</v>
      </c>
      <c r="L1653" s="10">
        <v>404369</v>
      </c>
      <c r="M1653" s="10">
        <v>55000000</v>
      </c>
      <c r="N1653" s="10">
        <v>192330738</v>
      </c>
      <c r="O1653" s="6">
        <f t="shared" si="153"/>
        <v>137330738</v>
      </c>
      <c r="P1653" s="10" t="str" cm="1">
        <f t="array" ref="P1653">_xlfn.IFS(O1653&lt;=0,"Flop",O1653&lt;10000000,"Hit",O1653&lt;=100000000,"Superhit",O1653&gt;100000000,"Blockbuster")</f>
        <v>Blockbuster</v>
      </c>
      <c r="Q1653" t="s">
        <v>5528</v>
      </c>
      <c r="R1653">
        <v>7</v>
      </c>
      <c r="S1653" t="str">
        <f t="shared" si="154"/>
        <v xml:space="preserve">September </v>
      </c>
      <c r="T1653" s="12" t="str">
        <f t="shared" si="155"/>
        <v xml:space="preserve"> 2014</v>
      </c>
      <c r="U1653" s="8" t="str" cm="1">
        <f t="array" ref="U1653">_xlfn.IFS(Q1653&lt;1970,"Old is Gold",Q1653&lt;=1980,"80's Movies",Q1653&lt;=2000,"90's Movies",Q1653&lt;=2020,"Mid Rang",Q1653&gt;2020,"Latest")</f>
        <v>Latest</v>
      </c>
      <c r="V1653" t="s">
        <v>2870</v>
      </c>
    </row>
    <row r="1654" spans="1:22" x14ac:dyDescent="0.3">
      <c r="A1654" t="s">
        <v>5529</v>
      </c>
      <c r="B1654" t="s">
        <v>5530</v>
      </c>
      <c r="C1654" t="s">
        <v>5530</v>
      </c>
      <c r="D1654" s="6">
        <v>89</v>
      </c>
      <c r="E1654" s="6" t="str">
        <f t="shared" si="150"/>
        <v>Short</v>
      </c>
      <c r="F1654" s="4">
        <f t="shared" si="151"/>
        <v>1.4833333333333334</v>
      </c>
      <c r="G1654" s="8" t="s">
        <v>172</v>
      </c>
      <c r="H1654" t="s">
        <v>10886</v>
      </c>
      <c r="I1654" t="s">
        <v>10899</v>
      </c>
      <c r="J1654">
        <v>5.7</v>
      </c>
      <c r="K1654" t="str">
        <f t="shared" si="152"/>
        <v>Poor</v>
      </c>
      <c r="L1654" s="10">
        <v>87007</v>
      </c>
      <c r="M1654" s="10">
        <v>18000000</v>
      </c>
      <c r="N1654" s="10">
        <v>68844775</v>
      </c>
      <c r="O1654" s="6">
        <f t="shared" si="153"/>
        <v>50844775</v>
      </c>
      <c r="P1654" s="10" t="str" cm="1">
        <f t="array" ref="P1654">_xlfn.IFS(O1654&lt;=0,"Flop",O1654&lt;10000000,"Hit",O1654&lt;=100000000,"Superhit",O1654&gt;100000000,"Blockbuster")</f>
        <v>Superhit</v>
      </c>
      <c r="Q1654" t="s">
        <v>5531</v>
      </c>
      <c r="R1654">
        <v>25</v>
      </c>
      <c r="S1654" t="str">
        <f t="shared" si="154"/>
        <v xml:space="preserve">July </v>
      </c>
      <c r="T1654" s="12" t="str">
        <f t="shared" si="155"/>
        <v xml:space="preserve"> 2006</v>
      </c>
      <c r="U1654" s="8" t="str" cm="1">
        <f t="array" ref="U1654">_xlfn.IFS(Q1654&lt;1970,"Old is Gold",Q1654&lt;=1980,"80's Movies",Q1654&lt;=2000,"90's Movies",Q1654&lt;=2020,"Mid Rang",Q1654&gt;2020,"Latest")</f>
        <v>Latest</v>
      </c>
      <c r="V1654" t="s">
        <v>2315</v>
      </c>
    </row>
    <row r="1655" spans="1:22" x14ac:dyDescent="0.3">
      <c r="A1655" t="s">
        <v>5532</v>
      </c>
      <c r="B1655" t="s">
        <v>5533</v>
      </c>
      <c r="C1655" t="s">
        <v>5533</v>
      </c>
      <c r="D1655" s="6">
        <v>102</v>
      </c>
      <c r="E1655" s="6" t="str">
        <f t="shared" si="150"/>
        <v>Medium</v>
      </c>
      <c r="F1655" s="4">
        <f t="shared" si="151"/>
        <v>1.7</v>
      </c>
      <c r="G1655" s="8" t="s">
        <v>7406</v>
      </c>
      <c r="H1655" t="s">
        <v>10887</v>
      </c>
      <c r="I1655" t="s">
        <v>172</v>
      </c>
      <c r="J1655">
        <v>5.3</v>
      </c>
      <c r="K1655" t="str">
        <f t="shared" si="152"/>
        <v>Poor</v>
      </c>
      <c r="L1655" s="10">
        <v>74262</v>
      </c>
      <c r="M1655" s="10">
        <v>100000000</v>
      </c>
      <c r="N1655" s="10">
        <v>68777554</v>
      </c>
      <c r="O1655" s="6">
        <f t="shared" si="153"/>
        <v>-31222446</v>
      </c>
      <c r="P1655" s="10" t="str" cm="1">
        <f t="array" ref="P1655">_xlfn.IFS(O1655&lt;=0,"Flop",O1655&lt;10000000,"Hit",O1655&lt;=100000000,"Superhit",O1655&gt;100000000,"Blockbuster")</f>
        <v>Flop</v>
      </c>
      <c r="Q1655" t="s">
        <v>5534</v>
      </c>
      <c r="R1655">
        <v>5</v>
      </c>
      <c r="S1655" t="str">
        <f t="shared" si="154"/>
        <v xml:space="preserve">June </v>
      </c>
      <c r="T1655" s="12" t="str">
        <f t="shared" si="155"/>
        <v xml:space="preserve"> 2009</v>
      </c>
      <c r="U1655" s="8" t="str" cm="1">
        <f t="array" ref="U1655">_xlfn.IFS(Q1655&lt;1970,"Old is Gold",Q1655&lt;=1980,"80's Movies",Q1655&lt;=2000,"90's Movies",Q1655&lt;=2020,"Mid Rang",Q1655&gt;2020,"Latest")</f>
        <v>Latest</v>
      </c>
      <c r="V1655" t="s">
        <v>1912</v>
      </c>
    </row>
    <row r="1656" spans="1:22" x14ac:dyDescent="0.3">
      <c r="A1656" t="s">
        <v>5535</v>
      </c>
      <c r="B1656" t="s">
        <v>5536</v>
      </c>
      <c r="C1656" t="s">
        <v>5537</v>
      </c>
      <c r="D1656" s="6">
        <v>118</v>
      </c>
      <c r="E1656" s="6" t="str">
        <f t="shared" si="150"/>
        <v>Medium</v>
      </c>
      <c r="F1656" s="4">
        <f t="shared" si="151"/>
        <v>1.9666666666666666</v>
      </c>
      <c r="G1656" s="8" t="s">
        <v>190</v>
      </c>
      <c r="H1656" t="s">
        <v>10885</v>
      </c>
      <c r="I1656" t="s">
        <v>5878</v>
      </c>
      <c r="J1656">
        <v>8.1999999999999993</v>
      </c>
      <c r="K1656" t="str">
        <f t="shared" si="152"/>
        <v>Excellent</v>
      </c>
      <c r="L1656" s="10">
        <v>691906</v>
      </c>
      <c r="M1656" s="10">
        <v>19000000</v>
      </c>
      <c r="N1656" s="10">
        <v>83862032</v>
      </c>
      <c r="O1656" s="6">
        <f t="shared" si="153"/>
        <v>64862032</v>
      </c>
      <c r="P1656" s="10" t="str" cm="1">
        <f t="array" ref="P1656">_xlfn.IFS(O1656&lt;=0,"Flop",O1656&lt;10000000,"Hit",O1656&lt;=100000000,"Superhit",O1656&gt;100000000,"Blockbuster")</f>
        <v>Superhit</v>
      </c>
      <c r="Q1656" t="s">
        <v>5538</v>
      </c>
      <c r="R1656">
        <v>27</v>
      </c>
      <c r="S1656" t="str">
        <f t="shared" si="154"/>
        <v xml:space="preserve">May </v>
      </c>
      <c r="T1656" s="12" t="str">
        <f t="shared" si="155"/>
        <v xml:space="preserve"> 2006</v>
      </c>
      <c r="U1656" s="8" t="str" cm="1">
        <f t="array" ref="U1656">_xlfn.IFS(Q1656&lt;1970,"Old is Gold",Q1656&lt;=1980,"80's Movies",Q1656&lt;=2000,"90's Movies",Q1656&lt;=2020,"Mid Rang",Q1656&gt;2020,"Latest")</f>
        <v>Latest</v>
      </c>
      <c r="V1656" t="s">
        <v>2413</v>
      </c>
    </row>
    <row r="1657" spans="1:22" x14ac:dyDescent="0.3">
      <c r="A1657" t="s">
        <v>5539</v>
      </c>
      <c r="B1657" t="s">
        <v>5540</v>
      </c>
      <c r="C1657" t="s">
        <v>5540</v>
      </c>
      <c r="D1657" s="6">
        <v>109</v>
      </c>
      <c r="E1657" s="6" t="str">
        <f t="shared" si="150"/>
        <v>Medium</v>
      </c>
      <c r="F1657" s="4">
        <f t="shared" si="151"/>
        <v>1.8166666666666667</v>
      </c>
      <c r="G1657" s="8" t="s">
        <v>10891</v>
      </c>
      <c r="H1657" t="s">
        <v>10895</v>
      </c>
      <c r="I1657" t="s">
        <v>5170</v>
      </c>
      <c r="J1657">
        <v>5.7</v>
      </c>
      <c r="K1657" t="str">
        <f t="shared" si="152"/>
        <v>Poor</v>
      </c>
      <c r="L1657" s="10">
        <v>50397</v>
      </c>
      <c r="M1657" s="10">
        <v>60795000</v>
      </c>
      <c r="N1657" s="10">
        <v>73534117</v>
      </c>
      <c r="O1657" s="6">
        <f t="shared" si="153"/>
        <v>12739117</v>
      </c>
      <c r="P1657" s="10" t="str" cm="1">
        <f t="array" ref="P1657">_xlfn.IFS(O1657&lt;=0,"Flop",O1657&lt;10000000,"Hit",O1657&lt;=100000000,"Superhit",O1657&gt;100000000,"Blockbuster")</f>
        <v>Superhit</v>
      </c>
      <c r="Q1657" t="s">
        <v>5541</v>
      </c>
      <c r="R1657">
        <v>10</v>
      </c>
      <c r="S1657" t="str">
        <f t="shared" si="154"/>
        <v xml:space="preserve">April </v>
      </c>
      <c r="T1657" s="12" t="str">
        <f t="shared" si="155"/>
        <v xml:space="preserve"> 2007</v>
      </c>
      <c r="U1657" s="8" t="str" cm="1">
        <f t="array" ref="U1657">_xlfn.IFS(Q1657&lt;1970,"Old is Gold",Q1657&lt;=1980,"80's Movies",Q1657&lt;=2000,"90's Movies",Q1657&lt;=2020,"Mid Rang",Q1657&gt;2020,"Latest")</f>
        <v>Latest</v>
      </c>
      <c r="V1657" t="s">
        <v>1486</v>
      </c>
    </row>
    <row r="1658" spans="1:22" x14ac:dyDescent="0.3">
      <c r="A1658" t="s">
        <v>5542</v>
      </c>
      <c r="B1658" t="s">
        <v>5543</v>
      </c>
      <c r="C1658" t="s">
        <v>5543</v>
      </c>
      <c r="D1658" s="6">
        <v>92</v>
      </c>
      <c r="E1658" s="6" t="str">
        <f t="shared" si="150"/>
        <v>Medium</v>
      </c>
      <c r="F1658" s="4">
        <f t="shared" si="151"/>
        <v>1.5333333333333334</v>
      </c>
      <c r="G1658" s="8" t="s">
        <v>172</v>
      </c>
      <c r="H1658" t="s">
        <v>10892</v>
      </c>
      <c r="I1658" t="s">
        <v>10897</v>
      </c>
      <c r="J1658">
        <v>5.9</v>
      </c>
      <c r="K1658" t="str">
        <f t="shared" si="152"/>
        <v>Poor</v>
      </c>
      <c r="L1658" s="10">
        <v>92164</v>
      </c>
      <c r="M1658" s="10">
        <v>35000000</v>
      </c>
      <c r="N1658" s="10">
        <v>99255460</v>
      </c>
      <c r="O1658" s="6">
        <f t="shared" si="153"/>
        <v>64255460</v>
      </c>
      <c r="P1658" s="10" t="str" cm="1">
        <f t="array" ref="P1658">_xlfn.IFS(O1658&lt;=0,"Flop",O1658&lt;10000000,"Hit",O1658&lt;=100000000,"Superhit",O1658&gt;100000000,"Blockbuster")</f>
        <v>Superhit</v>
      </c>
      <c r="Q1658">
        <v>2006</v>
      </c>
      <c r="S1658" t="e">
        <f t="shared" si="154"/>
        <v>#VALUE!</v>
      </c>
      <c r="T1658" s="12" t="str">
        <f t="shared" si="155"/>
        <v>2006</v>
      </c>
      <c r="U1658" s="8" t="str" cm="1">
        <f t="array" ref="U1658">_xlfn.IFS(Q1658&lt;1970,"Old is Gold",Q1658&lt;=1980,"80's Movies",Q1658&lt;=2000,"90's Movies",Q1658&lt;=2020,"Mid Rang",Q1658&gt;2020,"Latest")</f>
        <v>Mid Rang</v>
      </c>
      <c r="V1658" t="s">
        <v>4663</v>
      </c>
    </row>
    <row r="1659" spans="1:22" x14ac:dyDescent="0.3">
      <c r="A1659" t="s">
        <v>5544</v>
      </c>
      <c r="B1659" t="s">
        <v>5545</v>
      </c>
      <c r="C1659" t="s">
        <v>5545</v>
      </c>
      <c r="D1659" s="6">
        <v>96</v>
      </c>
      <c r="E1659" s="6" t="str">
        <f t="shared" si="150"/>
        <v>Medium</v>
      </c>
      <c r="F1659" s="4">
        <f t="shared" si="151"/>
        <v>1.6</v>
      </c>
      <c r="G1659" s="8" t="s">
        <v>172</v>
      </c>
      <c r="H1659" t="s">
        <v>10891</v>
      </c>
      <c r="I1659" t="s">
        <v>10885</v>
      </c>
      <c r="J1659">
        <v>6.6</v>
      </c>
      <c r="K1659" t="str">
        <f t="shared" si="152"/>
        <v>Average</v>
      </c>
      <c r="L1659" s="10">
        <v>86697</v>
      </c>
      <c r="M1659" s="10">
        <v>17300000</v>
      </c>
      <c r="N1659" s="10">
        <v>39220946</v>
      </c>
      <c r="O1659" s="6">
        <f t="shared" si="153"/>
        <v>21920946</v>
      </c>
      <c r="P1659" s="10" t="str" cm="1">
        <f t="array" ref="P1659">_xlfn.IFS(O1659&lt;=0,"Flop",O1659&lt;10000000,"Hit",O1659&lt;=100000000,"Superhit",O1659&gt;100000000,"Blockbuster")</f>
        <v>Superhit</v>
      </c>
      <c r="Q1659" t="s">
        <v>5109</v>
      </c>
      <c r="R1659">
        <v>26</v>
      </c>
      <c r="S1659" t="str">
        <f t="shared" si="154"/>
        <v xml:space="preserve">July </v>
      </c>
      <c r="T1659" s="12" t="str">
        <f t="shared" si="155"/>
        <v xml:space="preserve"> 2006</v>
      </c>
      <c r="U1659" s="8" t="str" cm="1">
        <f t="array" ref="U1659">_xlfn.IFS(Q1659&lt;1970,"Old is Gold",Q1659&lt;=1980,"80's Movies",Q1659&lt;=2000,"90's Movies",Q1659&lt;=2020,"Mid Rang",Q1659&gt;2020,"Latest")</f>
        <v>Latest</v>
      </c>
      <c r="V1659" t="s">
        <v>246</v>
      </c>
    </row>
    <row r="1660" spans="1:22" x14ac:dyDescent="0.3">
      <c r="A1660" t="s">
        <v>5546</v>
      </c>
      <c r="B1660" t="s">
        <v>5547</v>
      </c>
      <c r="C1660" t="s">
        <v>5547</v>
      </c>
      <c r="D1660" s="6">
        <v>136</v>
      </c>
      <c r="E1660" s="6" t="str">
        <f t="shared" si="150"/>
        <v>Long</v>
      </c>
      <c r="F1660" s="4">
        <f t="shared" si="151"/>
        <v>2.2666666666666666</v>
      </c>
      <c r="G1660" s="8" t="s">
        <v>172</v>
      </c>
      <c r="H1660" t="s">
        <v>10886</v>
      </c>
      <c r="I1660" t="s">
        <v>10899</v>
      </c>
      <c r="J1660">
        <v>6.9</v>
      </c>
      <c r="K1660" t="str">
        <f t="shared" si="152"/>
        <v>Average</v>
      </c>
      <c r="L1660" s="10">
        <v>305920</v>
      </c>
      <c r="M1660" s="10">
        <v>85000000</v>
      </c>
      <c r="N1660" s="10">
        <v>205850169</v>
      </c>
      <c r="O1660" s="6">
        <f t="shared" si="153"/>
        <v>120850169</v>
      </c>
      <c r="P1660" s="10" t="str" cm="1">
        <f t="array" ref="P1660">_xlfn.IFS(O1660&lt;=0,"Flop",O1660&lt;10000000,"Hit",O1660&lt;=100000000,"Superhit",O1660&gt;100000000,"Blockbuster")</f>
        <v>Blockbuster</v>
      </c>
      <c r="Q1660" t="s">
        <v>5548</v>
      </c>
      <c r="R1660">
        <v>29</v>
      </c>
      <c r="S1660" t="str">
        <f t="shared" si="154"/>
        <v xml:space="preserve">November </v>
      </c>
      <c r="T1660" s="12" t="str">
        <f t="shared" si="155"/>
        <v xml:space="preserve"> 2006</v>
      </c>
      <c r="U1660" s="8" t="str" cm="1">
        <f t="array" ref="U1660">_xlfn.IFS(Q1660&lt;1970,"Old is Gold",Q1660&lt;=1980,"80's Movies",Q1660&lt;=2000,"90's Movies",Q1660&lt;=2020,"Mid Rang",Q1660&gt;2020,"Latest")</f>
        <v>Latest</v>
      </c>
      <c r="V1660" t="s">
        <v>3288</v>
      </c>
    </row>
    <row r="1661" spans="1:22" x14ac:dyDescent="0.3">
      <c r="A1661" t="s">
        <v>5549</v>
      </c>
      <c r="B1661" t="s">
        <v>5550</v>
      </c>
      <c r="C1661" t="s">
        <v>5550</v>
      </c>
      <c r="D1661" s="6">
        <v>124</v>
      </c>
      <c r="E1661" s="6" t="str">
        <f t="shared" si="150"/>
        <v>Long</v>
      </c>
      <c r="F1661" s="4">
        <f t="shared" si="151"/>
        <v>2.0666666666666669</v>
      </c>
      <c r="G1661" s="8" t="s">
        <v>7406</v>
      </c>
      <c r="H1661" t="s">
        <v>10887</v>
      </c>
      <c r="I1661" t="s">
        <v>10890</v>
      </c>
      <c r="J1661">
        <v>6.9</v>
      </c>
      <c r="K1661" t="str">
        <f t="shared" si="152"/>
        <v>Average</v>
      </c>
      <c r="L1661" s="10">
        <v>880334</v>
      </c>
      <c r="M1661" s="10">
        <v>140000000</v>
      </c>
      <c r="N1661" s="10">
        <v>370569774</v>
      </c>
      <c r="O1661" s="6">
        <f t="shared" si="153"/>
        <v>230569774</v>
      </c>
      <c r="P1661" s="10" t="str" cm="1">
        <f t="array" ref="P1661">_xlfn.IFS(O1661&lt;=0,"Flop",O1661&lt;10000000,"Hit",O1661&lt;=100000000,"Superhit",O1661&gt;100000000,"Blockbuster")</f>
        <v>Blockbuster</v>
      </c>
      <c r="Q1661" t="s">
        <v>5551</v>
      </c>
      <c r="R1661">
        <v>19</v>
      </c>
      <c r="S1661" t="str">
        <f t="shared" si="154"/>
        <v xml:space="preserve">July </v>
      </c>
      <c r="T1661" s="12" t="str">
        <f t="shared" si="155"/>
        <v xml:space="preserve"> 2011</v>
      </c>
      <c r="U1661" s="8" t="str" cm="1">
        <f t="array" ref="U1661">_xlfn.IFS(Q1661&lt;1970,"Old is Gold",Q1661&lt;=1980,"80's Movies",Q1661&lt;=2000,"90's Movies",Q1661&lt;=2020,"Mid Rang",Q1661&gt;2020,"Latest")</f>
        <v>Latest</v>
      </c>
      <c r="V1661" t="s">
        <v>1168</v>
      </c>
    </row>
    <row r="1662" spans="1:22" x14ac:dyDescent="0.3">
      <c r="A1662" t="s">
        <v>5552</v>
      </c>
      <c r="B1662" t="s">
        <v>5553</v>
      </c>
      <c r="C1662" t="s">
        <v>5553</v>
      </c>
      <c r="D1662" s="6">
        <v>109</v>
      </c>
      <c r="E1662" s="6" t="str">
        <f t="shared" si="150"/>
        <v>Medium</v>
      </c>
      <c r="F1662" s="4">
        <f t="shared" si="151"/>
        <v>1.8166666666666667</v>
      </c>
      <c r="G1662" s="8" t="s">
        <v>172</v>
      </c>
      <c r="H1662" t="s">
        <v>190</v>
      </c>
      <c r="I1662" t="s">
        <v>10899</v>
      </c>
      <c r="J1662">
        <v>6.9</v>
      </c>
      <c r="K1662" t="str">
        <f t="shared" si="152"/>
        <v>Average</v>
      </c>
      <c r="L1662" s="10">
        <v>447581</v>
      </c>
      <c r="M1662" s="10">
        <v>35000000</v>
      </c>
      <c r="N1662" s="10">
        <v>326706115</v>
      </c>
      <c r="O1662" s="6">
        <f t="shared" si="153"/>
        <v>291706115</v>
      </c>
      <c r="P1662" s="10" t="str" cm="1">
        <f t="array" ref="P1662">_xlfn.IFS(O1662&lt;=0,"Flop",O1662&lt;10000000,"Hit",O1662&lt;=100000000,"Superhit",O1662&gt;100000000,"Blockbuster")</f>
        <v>Blockbuster</v>
      </c>
      <c r="Q1662" t="s">
        <v>5554</v>
      </c>
      <c r="R1662">
        <v>19</v>
      </c>
      <c r="S1662" t="str">
        <f t="shared" si="154"/>
        <v xml:space="preserve">June </v>
      </c>
      <c r="T1662" s="12" t="str">
        <f t="shared" si="155"/>
        <v xml:space="preserve"> 2006</v>
      </c>
      <c r="U1662" s="8" t="str" cm="1">
        <f t="array" ref="U1662">_xlfn.IFS(Q1662&lt;1970,"Old is Gold",Q1662&lt;=1980,"80's Movies",Q1662&lt;=2000,"90's Movies",Q1662&lt;=2020,"Mid Rang",Q1662&gt;2020,"Latest")</f>
        <v>Latest</v>
      </c>
      <c r="V1662" t="s">
        <v>5555</v>
      </c>
    </row>
    <row r="1663" spans="1:22" x14ac:dyDescent="0.3">
      <c r="A1663" t="s">
        <v>5556</v>
      </c>
      <c r="B1663" t="s">
        <v>5557</v>
      </c>
      <c r="C1663" t="s">
        <v>5557</v>
      </c>
      <c r="D1663" s="6">
        <v>102</v>
      </c>
      <c r="E1663" s="6" t="str">
        <f t="shared" si="150"/>
        <v>Medium</v>
      </c>
      <c r="F1663" s="4">
        <f t="shared" si="151"/>
        <v>1.7</v>
      </c>
      <c r="G1663" s="8" t="s">
        <v>7406</v>
      </c>
      <c r="H1663" t="s">
        <v>10891</v>
      </c>
      <c r="I1663" t="s">
        <v>5170</v>
      </c>
      <c r="J1663">
        <v>6.5</v>
      </c>
      <c r="K1663" t="str">
        <f t="shared" si="152"/>
        <v>Average</v>
      </c>
      <c r="L1663" s="10">
        <v>168218</v>
      </c>
      <c r="M1663" s="10">
        <v>65000000</v>
      </c>
      <c r="N1663" s="10">
        <v>39407616</v>
      </c>
      <c r="O1663" s="6">
        <f t="shared" si="153"/>
        <v>-25592384</v>
      </c>
      <c r="P1663" s="10" t="str" cm="1">
        <f t="array" ref="P1663">_xlfn.IFS(O1663&lt;=0,"Flop",O1663&lt;10000000,"Hit",O1663&lt;=100000000,"Superhit",O1663&gt;100000000,"Blockbuster")</f>
        <v>Flop</v>
      </c>
      <c r="Q1663" t="s">
        <v>5558</v>
      </c>
      <c r="R1663">
        <v>19</v>
      </c>
      <c r="S1663" t="str">
        <f t="shared" si="154"/>
        <v xml:space="preserve">August </v>
      </c>
      <c r="T1663" s="12" t="str">
        <f t="shared" si="155"/>
        <v xml:space="preserve"> 2014</v>
      </c>
      <c r="U1663" s="8" t="str" cm="1">
        <f t="array" ref="U1663">_xlfn.IFS(Q1663&lt;1970,"Old is Gold",Q1663&lt;=1980,"80's Movies",Q1663&lt;=2000,"90's Movies",Q1663&lt;=2020,"Mid Rang",Q1663&gt;2020,"Latest")</f>
        <v>Latest</v>
      </c>
      <c r="V1663" t="s">
        <v>5559</v>
      </c>
    </row>
    <row r="1664" spans="1:22" x14ac:dyDescent="0.3">
      <c r="A1664" t="s">
        <v>5560</v>
      </c>
      <c r="B1664" t="s">
        <v>5561</v>
      </c>
      <c r="C1664" t="s">
        <v>5561</v>
      </c>
      <c r="D1664" s="6">
        <v>107</v>
      </c>
      <c r="E1664" s="6" t="str">
        <f t="shared" si="150"/>
        <v>Medium</v>
      </c>
      <c r="F1664" s="4">
        <f t="shared" si="151"/>
        <v>1.7833333333333334</v>
      </c>
      <c r="G1664" s="8" t="s">
        <v>7406</v>
      </c>
      <c r="H1664" t="s">
        <v>10890</v>
      </c>
      <c r="I1664" t="s">
        <v>10899</v>
      </c>
      <c r="J1664">
        <v>6.5</v>
      </c>
      <c r="K1664" t="str">
        <f t="shared" si="152"/>
        <v>Average</v>
      </c>
      <c r="L1664" s="10">
        <v>522566</v>
      </c>
      <c r="M1664" s="10">
        <v>150000000</v>
      </c>
      <c r="N1664" s="10">
        <v>373062864</v>
      </c>
      <c r="O1664" s="6">
        <f t="shared" si="153"/>
        <v>223062864</v>
      </c>
      <c r="P1664" s="10" t="str" cm="1">
        <f t="array" ref="P1664">_xlfn.IFS(O1664&lt;=0,"Flop",O1664&lt;10000000,"Hit",O1664&lt;=100000000,"Superhit",O1664&gt;100000000,"Blockbuster")</f>
        <v>Blockbuster</v>
      </c>
      <c r="Q1664" t="s">
        <v>5562</v>
      </c>
      <c r="R1664">
        <v>8</v>
      </c>
      <c r="S1664" t="str">
        <f t="shared" si="154"/>
        <v xml:space="preserve">April </v>
      </c>
      <c r="T1664" s="12" t="str">
        <f t="shared" si="155"/>
        <v xml:space="preserve"> 2009</v>
      </c>
      <c r="U1664" s="8" t="str" cm="1">
        <f t="array" ref="U1664">_xlfn.IFS(Q1664&lt;1970,"Old is Gold",Q1664&lt;=1980,"80's Movies",Q1664&lt;=2000,"90's Movies",Q1664&lt;=2020,"Mid Rang",Q1664&gt;2020,"Latest")</f>
        <v>Latest</v>
      </c>
      <c r="V1664" t="s">
        <v>5563</v>
      </c>
    </row>
    <row r="1665" spans="1:22" x14ac:dyDescent="0.3">
      <c r="A1665" t="s">
        <v>5564</v>
      </c>
      <c r="B1665" t="s">
        <v>5565</v>
      </c>
      <c r="C1665" t="s">
        <v>5565</v>
      </c>
      <c r="D1665" s="6">
        <v>127</v>
      </c>
      <c r="E1665" s="6" t="str">
        <f t="shared" si="150"/>
        <v>Long</v>
      </c>
      <c r="F1665" s="4">
        <f t="shared" si="151"/>
        <v>2.1166666666666667</v>
      </c>
      <c r="G1665" s="8" t="s">
        <v>7406</v>
      </c>
      <c r="H1665" t="s">
        <v>10887</v>
      </c>
      <c r="I1665" t="s">
        <v>10885</v>
      </c>
      <c r="J1665">
        <v>3.8</v>
      </c>
      <c r="K1665" t="str">
        <f t="shared" si="152"/>
        <v>Poor</v>
      </c>
      <c r="L1665" s="10">
        <v>50653</v>
      </c>
      <c r="M1665" s="10">
        <v>60000000</v>
      </c>
      <c r="N1665" s="10">
        <v>13097915</v>
      </c>
      <c r="O1665" s="6">
        <f t="shared" si="153"/>
        <v>-46902085</v>
      </c>
      <c r="P1665" s="10" t="str" cm="1">
        <f t="array" ref="P1665">_xlfn.IFS(O1665&lt;=0,"Flop",O1665&lt;10000000,"Hit",O1665&lt;=100000000,"Superhit",O1665&gt;100000000,"Blockbuster")</f>
        <v>Flop</v>
      </c>
      <c r="Q1665" t="s">
        <v>5566</v>
      </c>
      <c r="R1665">
        <v>11</v>
      </c>
      <c r="S1665" t="str">
        <f t="shared" si="154"/>
        <v xml:space="preserve">April </v>
      </c>
      <c r="T1665" s="12" t="str">
        <f t="shared" si="155"/>
        <v xml:space="preserve"> 2007</v>
      </c>
      <c r="U1665" s="8" t="str" cm="1">
        <f t="array" ref="U1665">_xlfn.IFS(Q1665&lt;1970,"Old is Gold",Q1665&lt;=1980,"80's Movies",Q1665&lt;=2000,"90's Movies",Q1665&lt;=2020,"Mid Rang",Q1665&gt;2020,"Latest")</f>
        <v>Latest</v>
      </c>
      <c r="V1665" t="s">
        <v>5567</v>
      </c>
    </row>
    <row r="1666" spans="1:22" x14ac:dyDescent="0.3">
      <c r="A1666" t="s">
        <v>5568</v>
      </c>
      <c r="B1666" t="s">
        <v>5569</v>
      </c>
      <c r="C1666" t="s">
        <v>5569</v>
      </c>
      <c r="D1666" s="6">
        <v>117</v>
      </c>
      <c r="E1666" s="6" t="str">
        <f t="shared" ref="E1666:E1729" si="156">IF(D1666&lt;90,"Short",IF(D1666&lt;=120,"Medium","Long"))</f>
        <v>Medium</v>
      </c>
      <c r="F1666" s="4">
        <f t="shared" ref="F1666:F1729" si="157">D1666/60</f>
        <v>1.95</v>
      </c>
      <c r="G1666" s="8" t="s">
        <v>10887</v>
      </c>
      <c r="H1666" t="s">
        <v>190</v>
      </c>
      <c r="I1666" t="s">
        <v>10885</v>
      </c>
      <c r="J1666">
        <v>7.8</v>
      </c>
      <c r="K1666" t="str">
        <f t="shared" ref="K1666:K1729" si="158">IF(J1666&gt;=8,"Excellent",IF(J1666&gt;=7,"Good",IF(J1666&gt;=6,"Average","Poor")))</f>
        <v>Good</v>
      </c>
      <c r="L1666" s="10">
        <v>115433</v>
      </c>
      <c r="M1666" s="10">
        <v>30000000</v>
      </c>
      <c r="N1666" s="10">
        <v>3669465</v>
      </c>
      <c r="O1666" s="6">
        <f t="shared" ref="O1666:O1729" si="159">N1666-M1666</f>
        <v>-26330535</v>
      </c>
      <c r="P1666" s="10" t="str" cm="1">
        <f t="array" ref="P1666">_xlfn.IFS(O1666&lt;=0,"Flop",O1666&lt;10000000,"Hit",O1666&lt;=100000000,"Superhit",O1666&gt;100000000,"Blockbuster")</f>
        <v>Flop</v>
      </c>
      <c r="Q1666" t="s">
        <v>4956</v>
      </c>
      <c r="R1666">
        <v>9</v>
      </c>
      <c r="S1666" t="str">
        <f t="shared" ref="S1666:S1729" si="160">LEFT(Q1666,SEARCH(" ",Q1666))</f>
        <v xml:space="preserve">September </v>
      </c>
      <c r="T1666" s="12" t="str">
        <f t="shared" ref="T1666:T1729" si="161">RIGHT(Q1666,5)</f>
        <v xml:space="preserve"> 2006</v>
      </c>
      <c r="U1666" s="8" t="str" cm="1">
        <f t="array" ref="U1666">_xlfn.IFS(Q1666&lt;1970,"Old is Gold",Q1666&lt;=1980,"80's Movies",Q1666&lt;=2000,"90's Movies",Q1666&lt;=2020,"Mid Rang",Q1666&gt;2020,"Latest")</f>
        <v>Latest</v>
      </c>
      <c r="V1666" t="s">
        <v>3305</v>
      </c>
    </row>
    <row r="1667" spans="1:22" x14ac:dyDescent="0.3">
      <c r="A1667" t="s">
        <v>5570</v>
      </c>
      <c r="B1667" t="s">
        <v>5571</v>
      </c>
      <c r="C1667" t="s">
        <v>5571</v>
      </c>
      <c r="D1667" s="6">
        <v>107</v>
      </c>
      <c r="E1667" s="6" t="str">
        <f t="shared" si="156"/>
        <v>Medium</v>
      </c>
      <c r="F1667" s="4">
        <f t="shared" si="157"/>
        <v>1.7833333333333334</v>
      </c>
      <c r="G1667" s="8" t="s">
        <v>10887</v>
      </c>
      <c r="H1667" t="s">
        <v>10888</v>
      </c>
      <c r="I1667" t="s">
        <v>172</v>
      </c>
      <c r="J1667">
        <v>7.1</v>
      </c>
      <c r="K1667" t="str">
        <f t="shared" si="158"/>
        <v>Good</v>
      </c>
      <c r="L1667" s="10">
        <v>213893</v>
      </c>
      <c r="M1667" s="10">
        <v>85000000</v>
      </c>
      <c r="N1667" s="10">
        <v>340487862</v>
      </c>
      <c r="O1667" s="6">
        <f t="shared" si="159"/>
        <v>255487862</v>
      </c>
      <c r="P1667" s="10" t="str" cm="1">
        <f t="array" ref="P1667">_xlfn.IFS(O1667&lt;=0,"Flop",O1667&lt;10000000,"Hit",O1667&lt;=100000000,"Superhit",O1667&gt;100000000,"Blockbuster")</f>
        <v>Blockbuster</v>
      </c>
      <c r="Q1667" t="s">
        <v>5572</v>
      </c>
      <c r="R1667">
        <v>20</v>
      </c>
      <c r="S1667" t="str">
        <f t="shared" si="160"/>
        <v xml:space="preserve">October </v>
      </c>
      <c r="T1667" s="12" t="str">
        <f t="shared" si="161"/>
        <v xml:space="preserve"> 2007</v>
      </c>
      <c r="U1667" s="8" t="str" cm="1">
        <f t="array" ref="U1667">_xlfn.IFS(Q1667&lt;1970,"Old is Gold",Q1667&lt;=1980,"80's Movies",Q1667&lt;=2000,"90's Movies",Q1667&lt;=2020,"Mid Rang",Q1667&gt;2020,"Latest")</f>
        <v>Latest</v>
      </c>
      <c r="V1667" t="s">
        <v>1969</v>
      </c>
    </row>
    <row r="1668" spans="1:22" x14ac:dyDescent="0.3">
      <c r="A1668" t="s">
        <v>5573</v>
      </c>
      <c r="B1668" t="s">
        <v>5574</v>
      </c>
      <c r="C1668" t="s">
        <v>5574</v>
      </c>
      <c r="D1668" s="6">
        <v>116</v>
      </c>
      <c r="E1668" s="6" t="str">
        <f t="shared" si="156"/>
        <v>Medium</v>
      </c>
      <c r="F1668" s="4">
        <f t="shared" si="157"/>
        <v>1.9333333333333333</v>
      </c>
      <c r="G1668" s="8" t="s">
        <v>190</v>
      </c>
      <c r="H1668" t="s">
        <v>10894</v>
      </c>
      <c r="I1668" t="s">
        <v>10899</v>
      </c>
      <c r="J1668">
        <v>6.9</v>
      </c>
      <c r="K1668" t="str">
        <f t="shared" si="158"/>
        <v>Average</v>
      </c>
      <c r="L1668" s="10">
        <v>65942</v>
      </c>
      <c r="M1668" s="10">
        <v>15000000</v>
      </c>
      <c r="N1668" s="10">
        <v>10907485</v>
      </c>
      <c r="O1668" s="6">
        <f t="shared" si="159"/>
        <v>-4092515</v>
      </c>
      <c r="P1668" s="10" t="str" cm="1">
        <f t="array" ref="P1668">_xlfn.IFS(O1668&lt;=0,"Flop",O1668&lt;10000000,"Hit",O1668&lt;=100000000,"Superhit",O1668&gt;100000000,"Blockbuster")</f>
        <v>Flop</v>
      </c>
      <c r="Q1668" t="s">
        <v>5118</v>
      </c>
      <c r="R1668">
        <v>9</v>
      </c>
      <c r="S1668" t="str">
        <f t="shared" si="160"/>
        <v xml:space="preserve">December </v>
      </c>
      <c r="T1668" s="12" t="str">
        <f t="shared" si="161"/>
        <v xml:space="preserve"> 2006</v>
      </c>
      <c r="U1668" s="8" t="str" cm="1">
        <f t="array" ref="U1668">_xlfn.IFS(Q1668&lt;1970,"Old is Gold",Q1668&lt;=1980,"80's Movies",Q1668&lt;=2000,"90's Movies",Q1668&lt;=2020,"Mid Rang",Q1668&gt;2020,"Latest")</f>
        <v>Latest</v>
      </c>
      <c r="V1668" t="s">
        <v>5575</v>
      </c>
    </row>
    <row r="1669" spans="1:22" x14ac:dyDescent="0.3">
      <c r="A1669" t="s">
        <v>5576</v>
      </c>
      <c r="B1669" t="s">
        <v>5577</v>
      </c>
      <c r="C1669" t="s">
        <v>5577</v>
      </c>
      <c r="D1669" s="6">
        <v>191</v>
      </c>
      <c r="E1669" s="6" t="str">
        <f t="shared" si="156"/>
        <v>Long</v>
      </c>
      <c r="F1669" s="4">
        <f t="shared" si="157"/>
        <v>3.1833333333333331</v>
      </c>
      <c r="G1669" s="8" t="s">
        <v>7406</v>
      </c>
      <c r="H1669" t="s">
        <v>105</v>
      </c>
      <c r="I1669" t="s">
        <v>5170</v>
      </c>
      <c r="J1669">
        <v>7.5</v>
      </c>
      <c r="K1669" t="str">
        <f t="shared" si="158"/>
        <v>Good</v>
      </c>
      <c r="L1669" s="10">
        <v>189222</v>
      </c>
      <c r="M1669" s="10">
        <v>67000000</v>
      </c>
      <c r="N1669" s="10">
        <v>25422088</v>
      </c>
      <c r="O1669" s="6">
        <f t="shared" si="159"/>
        <v>-41577912</v>
      </c>
      <c r="P1669" s="10" t="str" cm="1">
        <f t="array" ref="P1669">_xlfn.IFS(O1669&lt;=0,"Flop",O1669&lt;10000000,"Hit",O1669&lt;=100000000,"Superhit",O1669&gt;100000000,"Blockbuster")</f>
        <v>Flop</v>
      </c>
      <c r="Q1669" t="s">
        <v>5578</v>
      </c>
      <c r="R1669">
        <v>26</v>
      </c>
      <c r="S1669" t="str">
        <f t="shared" si="160"/>
        <v xml:space="preserve">March </v>
      </c>
      <c r="T1669" s="12" t="str">
        <f t="shared" si="161"/>
        <v xml:space="preserve"> 2007</v>
      </c>
      <c r="U1669" s="8" t="str" cm="1">
        <f t="array" ref="U1669">_xlfn.IFS(Q1669&lt;1970,"Old is Gold",Q1669&lt;=1980,"80's Movies",Q1669&lt;=2000,"90's Movies",Q1669&lt;=2020,"Mid Rang",Q1669&gt;2020,"Latest")</f>
        <v>Latest</v>
      </c>
      <c r="V1669" t="s">
        <v>5579</v>
      </c>
    </row>
    <row r="1670" spans="1:22" x14ac:dyDescent="0.3">
      <c r="A1670" t="s">
        <v>5580</v>
      </c>
      <c r="B1670" t="s">
        <v>5581</v>
      </c>
      <c r="C1670" t="s">
        <v>5581</v>
      </c>
      <c r="D1670" s="6">
        <v>115</v>
      </c>
      <c r="E1670" s="6" t="str">
        <f t="shared" si="156"/>
        <v>Medium</v>
      </c>
      <c r="F1670" s="4">
        <f t="shared" si="157"/>
        <v>1.9166666666666667</v>
      </c>
      <c r="G1670" s="8" t="s">
        <v>7406</v>
      </c>
      <c r="H1670" t="s">
        <v>10887</v>
      </c>
      <c r="I1670" t="s">
        <v>10890</v>
      </c>
      <c r="J1670">
        <v>6.2</v>
      </c>
      <c r="K1670" t="str">
        <f t="shared" si="158"/>
        <v>Average</v>
      </c>
      <c r="L1670" s="10">
        <v>77787</v>
      </c>
      <c r="M1670" s="10">
        <v>50000000</v>
      </c>
      <c r="N1670" s="10">
        <v>7034698</v>
      </c>
      <c r="O1670" s="6">
        <f t="shared" si="159"/>
        <v>-42965302</v>
      </c>
      <c r="P1670" s="10" t="str" cm="1">
        <f t="array" ref="P1670">_xlfn.IFS(O1670&lt;=0,"Flop",O1670&lt;10000000,"Hit",O1670&lt;=100000000,"Superhit",O1670&gt;100000000,"Blockbuster")</f>
        <v>Flop</v>
      </c>
      <c r="Q1670" t="s">
        <v>5582</v>
      </c>
      <c r="R1670">
        <v>11</v>
      </c>
      <c r="S1670" t="str">
        <f t="shared" si="160"/>
        <v xml:space="preserve">July </v>
      </c>
      <c r="T1670" s="12" t="str">
        <f t="shared" si="161"/>
        <v xml:space="preserve"> 2008</v>
      </c>
      <c r="U1670" s="8" t="str" cm="1">
        <f t="array" ref="U1670">_xlfn.IFS(Q1670&lt;1970,"Old is Gold",Q1670&lt;=1980,"80's Movies",Q1670&lt;=2000,"90's Movies",Q1670&lt;=2020,"Mid Rang",Q1670&gt;2020,"Latest")</f>
        <v>Latest</v>
      </c>
      <c r="V1670" t="s">
        <v>5583</v>
      </c>
    </row>
    <row r="1671" spans="1:22" x14ac:dyDescent="0.3">
      <c r="A1671" t="s">
        <v>5584</v>
      </c>
      <c r="B1671" t="s">
        <v>5585</v>
      </c>
      <c r="C1671" t="s">
        <v>5585</v>
      </c>
      <c r="D1671" s="6">
        <v>92</v>
      </c>
      <c r="E1671" s="6" t="str">
        <f t="shared" si="156"/>
        <v>Medium</v>
      </c>
      <c r="F1671" s="4">
        <f t="shared" si="157"/>
        <v>1.5333333333333334</v>
      </c>
      <c r="G1671" s="8" t="s">
        <v>7406</v>
      </c>
      <c r="H1671" t="s">
        <v>10887</v>
      </c>
      <c r="I1671" t="s">
        <v>5170</v>
      </c>
      <c r="J1671">
        <v>7</v>
      </c>
      <c r="K1671" t="str">
        <f t="shared" si="158"/>
        <v>Good</v>
      </c>
      <c r="L1671" s="10">
        <v>241121</v>
      </c>
      <c r="M1671" s="10">
        <v>50000000</v>
      </c>
      <c r="N1671" s="10">
        <v>113244290</v>
      </c>
      <c r="O1671" s="6">
        <f t="shared" si="159"/>
        <v>63244290</v>
      </c>
      <c r="P1671" s="10" t="str" cm="1">
        <f t="array" ref="P1671">_xlfn.IFS(O1671&lt;=0,"Flop",O1671&lt;10000000,"Hit",O1671&lt;=100000000,"Superhit",O1671&gt;100000000,"Blockbuster")</f>
        <v>Superhit</v>
      </c>
      <c r="Q1671" t="s">
        <v>5586</v>
      </c>
      <c r="R1671">
        <v>23</v>
      </c>
      <c r="S1671" t="str">
        <f t="shared" si="160"/>
        <v xml:space="preserve">January </v>
      </c>
      <c r="T1671" s="12" t="str">
        <f t="shared" si="161"/>
        <v xml:space="preserve"> 2008</v>
      </c>
      <c r="U1671" s="8" t="str" cm="1">
        <f t="array" ref="U1671">_xlfn.IFS(Q1671&lt;1970,"Old is Gold",Q1671&lt;=1980,"80's Movies",Q1671&lt;=2000,"90's Movies",Q1671&lt;=2020,"Mid Rang",Q1671&gt;2020,"Latest")</f>
        <v>Latest</v>
      </c>
      <c r="V1671" t="s">
        <v>345</v>
      </c>
    </row>
    <row r="1672" spans="1:22" x14ac:dyDescent="0.3">
      <c r="A1672" t="s">
        <v>5587</v>
      </c>
      <c r="B1672" t="s">
        <v>5588</v>
      </c>
      <c r="C1672" t="s">
        <v>5588</v>
      </c>
      <c r="D1672" s="6">
        <v>125</v>
      </c>
      <c r="E1672" s="6" t="str">
        <f t="shared" si="156"/>
        <v>Long</v>
      </c>
      <c r="F1672" s="4">
        <f t="shared" si="157"/>
        <v>2.0833333333333335</v>
      </c>
      <c r="G1672" s="8" t="s">
        <v>10887</v>
      </c>
      <c r="H1672" t="s">
        <v>10889</v>
      </c>
      <c r="I1672" t="s">
        <v>5878</v>
      </c>
      <c r="J1672">
        <v>7.3</v>
      </c>
      <c r="K1672" t="str">
        <f t="shared" si="158"/>
        <v>Good</v>
      </c>
      <c r="L1672" s="10">
        <v>109586</v>
      </c>
      <c r="M1672" s="10">
        <v>10000000</v>
      </c>
      <c r="N1672" s="10">
        <v>7177143</v>
      </c>
      <c r="O1672" s="6">
        <f t="shared" si="159"/>
        <v>-2822857</v>
      </c>
      <c r="P1672" s="10" t="str" cm="1">
        <f t="array" ref="P1672">_xlfn.IFS(O1672&lt;=0,"Flop",O1672&lt;10000000,"Hit",O1672&lt;=100000000,"Superhit",O1672&gt;100000000,"Blockbuster")</f>
        <v>Flop</v>
      </c>
      <c r="Q1672" t="s">
        <v>4956</v>
      </c>
      <c r="R1672">
        <v>9</v>
      </c>
      <c r="S1672" t="str">
        <f t="shared" si="160"/>
        <v xml:space="preserve">September </v>
      </c>
      <c r="T1672" s="12" t="str">
        <f t="shared" si="161"/>
        <v xml:space="preserve"> 2006</v>
      </c>
      <c r="U1672" s="8" t="str" cm="1">
        <f t="array" ref="U1672">_xlfn.IFS(Q1672&lt;1970,"Old is Gold",Q1672&lt;=1980,"80's Movies",Q1672&lt;=2000,"90's Movies",Q1672&lt;=2020,"Mid Rang",Q1672&gt;2020,"Latest")</f>
        <v>Latest</v>
      </c>
      <c r="V1672" t="s">
        <v>71</v>
      </c>
    </row>
    <row r="1673" spans="1:22" x14ac:dyDescent="0.3">
      <c r="A1673" t="s">
        <v>5589</v>
      </c>
      <c r="B1673" t="s">
        <v>5590</v>
      </c>
      <c r="C1673" t="s">
        <v>5590</v>
      </c>
      <c r="D1673" s="6">
        <v>87</v>
      </c>
      <c r="E1673" s="6" t="str">
        <f t="shared" si="156"/>
        <v>Short</v>
      </c>
      <c r="F1673" s="4">
        <f t="shared" si="157"/>
        <v>1.45</v>
      </c>
      <c r="G1673" s="8" t="s">
        <v>10887</v>
      </c>
      <c r="H1673" t="s">
        <v>10888</v>
      </c>
      <c r="I1673" t="s">
        <v>172</v>
      </c>
      <c r="J1673">
        <v>7.3</v>
      </c>
      <c r="K1673" t="str">
        <f t="shared" si="158"/>
        <v>Good</v>
      </c>
      <c r="L1673" s="10">
        <v>344634</v>
      </c>
      <c r="M1673" s="10">
        <v>75000000</v>
      </c>
      <c r="N1673" s="10">
        <v>536414293</v>
      </c>
      <c r="O1673" s="6">
        <f t="shared" si="159"/>
        <v>461414293</v>
      </c>
      <c r="P1673" s="10" t="str" cm="1">
        <f t="array" ref="P1673">_xlfn.IFS(O1673&lt;=0,"Flop",O1673&lt;10000000,"Hit",O1673&lt;=100000000,"Superhit",O1673&gt;100000000,"Blockbuster")</f>
        <v>Blockbuster</v>
      </c>
      <c r="Q1673" t="s">
        <v>5591</v>
      </c>
      <c r="R1673">
        <v>21</v>
      </c>
      <c r="S1673" t="str">
        <f t="shared" si="160"/>
        <v xml:space="preserve">July </v>
      </c>
      <c r="T1673" s="12" t="str">
        <f t="shared" si="161"/>
        <v xml:space="preserve"> 2007</v>
      </c>
      <c r="U1673" s="8" t="str" cm="1">
        <f t="array" ref="U1673">_xlfn.IFS(Q1673&lt;1970,"Old is Gold",Q1673&lt;=1980,"80's Movies",Q1673&lt;=2000,"90's Movies",Q1673&lt;=2020,"Mid Rang",Q1673&gt;2020,"Latest")</f>
        <v>Latest</v>
      </c>
      <c r="V1673" t="s">
        <v>5592</v>
      </c>
    </row>
    <row r="1674" spans="1:22" x14ac:dyDescent="0.3">
      <c r="A1674" t="s">
        <v>5593</v>
      </c>
      <c r="B1674" t="s">
        <v>5594</v>
      </c>
      <c r="C1674" t="s">
        <v>5594</v>
      </c>
      <c r="D1674" s="6">
        <v>104</v>
      </c>
      <c r="E1674" s="6" t="str">
        <f t="shared" si="156"/>
        <v>Medium</v>
      </c>
      <c r="F1674" s="4">
        <f t="shared" si="157"/>
        <v>1.7333333333333334</v>
      </c>
      <c r="G1674" s="8" t="s">
        <v>10891</v>
      </c>
      <c r="H1674" t="s">
        <v>190</v>
      </c>
      <c r="I1674" t="s">
        <v>10894</v>
      </c>
      <c r="J1674">
        <v>6.5</v>
      </c>
      <c r="K1674" t="str">
        <f t="shared" si="158"/>
        <v>Average</v>
      </c>
      <c r="L1674" s="10">
        <v>124706</v>
      </c>
      <c r="M1674" s="10">
        <v>12000000</v>
      </c>
      <c r="N1674" s="10">
        <v>114197742</v>
      </c>
      <c r="O1674" s="6">
        <f t="shared" si="159"/>
        <v>102197742</v>
      </c>
      <c r="P1674" s="10" t="str" cm="1">
        <f t="array" ref="P1674">_xlfn.IFS(O1674&lt;=0,"Flop",O1674&lt;10000000,"Hit",O1674&lt;=100000000,"Superhit",O1674&gt;100000000,"Blockbuster")</f>
        <v>Blockbuster</v>
      </c>
      <c r="Q1674" t="s">
        <v>5595</v>
      </c>
      <c r="R1674">
        <v>7</v>
      </c>
      <c r="S1674" t="str">
        <f t="shared" si="160"/>
        <v xml:space="preserve">August </v>
      </c>
      <c r="T1674" s="12" t="str">
        <f t="shared" si="161"/>
        <v xml:space="preserve"> 2006</v>
      </c>
      <c r="U1674" s="8" t="str" cm="1">
        <f t="array" ref="U1674">_xlfn.IFS(Q1674&lt;1970,"Old is Gold",Q1674&lt;=1980,"80's Movies",Q1674&lt;=2000,"90's Movies",Q1674&lt;=2020,"Mid Rang",Q1674&gt;2020,"Latest")</f>
        <v>Latest</v>
      </c>
      <c r="V1674" t="s">
        <v>5596</v>
      </c>
    </row>
    <row r="1675" spans="1:22" x14ac:dyDescent="0.3">
      <c r="A1675" t="s">
        <v>5597</v>
      </c>
      <c r="B1675" t="s">
        <v>5598</v>
      </c>
      <c r="C1675" t="s">
        <v>5598</v>
      </c>
      <c r="D1675" s="6">
        <v>110</v>
      </c>
      <c r="E1675" s="6" t="str">
        <f t="shared" si="156"/>
        <v>Medium</v>
      </c>
      <c r="F1675" s="4">
        <f t="shared" si="157"/>
        <v>1.8333333333333333</v>
      </c>
      <c r="G1675" s="8" t="s">
        <v>172</v>
      </c>
      <c r="H1675" t="s">
        <v>10886</v>
      </c>
      <c r="I1675" t="s">
        <v>10899</v>
      </c>
      <c r="J1675">
        <v>5.6</v>
      </c>
      <c r="K1675" t="str">
        <f t="shared" si="158"/>
        <v>Poor</v>
      </c>
      <c r="L1675" s="10">
        <v>83466</v>
      </c>
      <c r="M1675" s="10">
        <v>54000000</v>
      </c>
      <c r="N1675" s="10">
        <v>130628903</v>
      </c>
      <c r="O1675" s="6">
        <f t="shared" si="159"/>
        <v>76628903</v>
      </c>
      <c r="P1675" s="10" t="str" cm="1">
        <f t="array" ref="P1675">_xlfn.IFS(O1675&lt;=0,"Flop",O1675&lt;10000000,"Hit",O1675&lt;=100000000,"Superhit",O1675&gt;100000000,"Blockbuster")</f>
        <v>Superhit</v>
      </c>
      <c r="Q1675" t="s">
        <v>5253</v>
      </c>
      <c r="R1675">
        <v>13</v>
      </c>
      <c r="S1675" t="str">
        <f t="shared" si="160"/>
        <v xml:space="preserve">July </v>
      </c>
      <c r="T1675" s="12" t="str">
        <f t="shared" si="161"/>
        <v xml:space="preserve"> 2006</v>
      </c>
      <c r="U1675" s="8" t="str" cm="1">
        <f t="array" ref="U1675">_xlfn.IFS(Q1675&lt;1970,"Old is Gold",Q1675&lt;=1980,"80's Movies",Q1675&lt;=2000,"90's Movies",Q1675&lt;=2020,"Mid Rang",Q1675&gt;2020,"Latest")</f>
        <v>Latest</v>
      </c>
      <c r="V1675" t="s">
        <v>5599</v>
      </c>
    </row>
    <row r="1676" spans="1:22" x14ac:dyDescent="0.3">
      <c r="A1676" t="s">
        <v>5600</v>
      </c>
      <c r="B1676" t="s">
        <v>5601</v>
      </c>
      <c r="C1676" t="s">
        <v>5601</v>
      </c>
      <c r="D1676" s="6">
        <v>100</v>
      </c>
      <c r="E1676" s="6" t="str">
        <f t="shared" si="156"/>
        <v>Medium</v>
      </c>
      <c r="F1676" s="4">
        <f t="shared" si="157"/>
        <v>1.6666666666666667</v>
      </c>
      <c r="G1676" s="8" t="s">
        <v>105</v>
      </c>
      <c r="H1676" t="s">
        <v>10890</v>
      </c>
      <c r="I1676" t="s">
        <v>10899</v>
      </c>
      <c r="J1676">
        <v>6.9</v>
      </c>
      <c r="K1676" t="str">
        <f t="shared" si="158"/>
        <v>Average</v>
      </c>
      <c r="L1676" s="10">
        <v>288303</v>
      </c>
      <c r="M1676" s="10">
        <v>15000000</v>
      </c>
      <c r="N1676" s="10">
        <v>65048678</v>
      </c>
      <c r="O1676" s="6">
        <f t="shared" si="159"/>
        <v>50048678</v>
      </c>
      <c r="P1676" s="10" t="str" cm="1">
        <f t="array" ref="P1676">_xlfn.IFS(O1676&lt;=0,"Flop",O1676&lt;10000000,"Hit",O1676&lt;=100000000,"Superhit",O1676&gt;100000000,"Blockbuster")</f>
        <v>Superhit</v>
      </c>
      <c r="Q1676" t="s">
        <v>5602</v>
      </c>
      <c r="R1676">
        <v>26</v>
      </c>
      <c r="S1676" t="str">
        <f t="shared" si="160"/>
        <v xml:space="preserve">April </v>
      </c>
      <c r="T1676" s="12" t="str">
        <f t="shared" si="161"/>
        <v xml:space="preserve"> 2007</v>
      </c>
      <c r="U1676" s="8" t="str" cm="1">
        <f t="array" ref="U1676">_xlfn.IFS(Q1676&lt;1970,"Old is Gold",Q1676&lt;=1980,"80's Movies",Q1676&lt;=2000,"90's Movies",Q1676&lt;=2020,"Mid Rang",Q1676&gt;2020,"Latest")</f>
        <v>Latest</v>
      </c>
      <c r="V1676" t="s">
        <v>5603</v>
      </c>
    </row>
    <row r="1677" spans="1:22" x14ac:dyDescent="0.3">
      <c r="A1677" t="s">
        <v>5604</v>
      </c>
      <c r="B1677" t="s">
        <v>5605</v>
      </c>
      <c r="C1677" t="s">
        <v>5605</v>
      </c>
      <c r="D1677" s="6">
        <v>104</v>
      </c>
      <c r="E1677" s="6" t="str">
        <f t="shared" si="156"/>
        <v>Medium</v>
      </c>
      <c r="F1677" s="4">
        <f t="shared" si="157"/>
        <v>1.7333333333333334</v>
      </c>
      <c r="G1677" s="8" t="s">
        <v>7406</v>
      </c>
      <c r="H1677" t="s">
        <v>10891</v>
      </c>
      <c r="I1677" t="s">
        <v>5170</v>
      </c>
      <c r="J1677">
        <v>6</v>
      </c>
      <c r="K1677" t="str">
        <f t="shared" si="158"/>
        <v>Average</v>
      </c>
      <c r="L1677" s="10">
        <v>291752</v>
      </c>
      <c r="M1677" s="10">
        <v>85000000</v>
      </c>
      <c r="N1677" s="10">
        <v>158964610</v>
      </c>
      <c r="O1677" s="6">
        <f t="shared" si="159"/>
        <v>73964610</v>
      </c>
      <c r="P1677" s="10" t="str" cm="1">
        <f t="array" ref="P1677">_xlfn.IFS(O1677&lt;=0,"Flop",O1677&lt;10000000,"Hit",O1677&lt;=100000000,"Superhit",O1677&gt;100000000,"Blockbuster")</f>
        <v>Superhit</v>
      </c>
      <c r="Q1677" t="s">
        <v>5606</v>
      </c>
      <c r="R1677">
        <v>4</v>
      </c>
      <c r="S1677" t="str">
        <f t="shared" si="160"/>
        <v xml:space="preserve">June </v>
      </c>
      <c r="T1677" s="12" t="str">
        <f t="shared" si="161"/>
        <v xml:space="preserve"> 2006</v>
      </c>
      <c r="U1677" s="8" t="str" cm="1">
        <f t="array" ref="U1677">_xlfn.IFS(Q1677&lt;1970,"Old is Gold",Q1677&lt;=1980,"80's Movies",Q1677&lt;=2000,"90's Movies",Q1677&lt;=2020,"Mid Rang",Q1677&gt;2020,"Latest")</f>
        <v>Latest</v>
      </c>
      <c r="V1677" t="s">
        <v>5607</v>
      </c>
    </row>
    <row r="1678" spans="1:22" x14ac:dyDescent="0.3">
      <c r="A1678" t="s">
        <v>5608</v>
      </c>
      <c r="B1678" t="s">
        <v>5609</v>
      </c>
      <c r="C1678" t="s">
        <v>5609</v>
      </c>
      <c r="D1678" s="6">
        <v>123</v>
      </c>
      <c r="E1678" s="6" t="str">
        <f t="shared" si="156"/>
        <v>Long</v>
      </c>
      <c r="F1678" s="4">
        <f t="shared" si="157"/>
        <v>2.0499999999999998</v>
      </c>
      <c r="G1678" s="8" t="s">
        <v>10889</v>
      </c>
      <c r="H1678" t="s">
        <v>10891</v>
      </c>
      <c r="I1678" t="s">
        <v>190</v>
      </c>
      <c r="J1678">
        <v>7.6</v>
      </c>
      <c r="K1678" t="str">
        <f t="shared" si="158"/>
        <v>Good</v>
      </c>
      <c r="L1678" s="10">
        <v>83416</v>
      </c>
      <c r="M1678" s="10">
        <v>21000000</v>
      </c>
      <c r="N1678" s="10">
        <v>43095175</v>
      </c>
      <c r="O1678" s="6">
        <f t="shared" si="159"/>
        <v>22095175</v>
      </c>
      <c r="P1678" s="10" t="str" cm="1">
        <f t="array" ref="P1678">_xlfn.IFS(O1678&lt;=0,"Flop",O1678&lt;10000000,"Hit",O1678&lt;=100000000,"Superhit",O1678&gt;100000000,"Blockbuster")</f>
        <v>Superhit</v>
      </c>
      <c r="Q1678" t="s">
        <v>5610</v>
      </c>
      <c r="R1678">
        <v>5</v>
      </c>
      <c r="S1678" t="str">
        <f t="shared" si="160"/>
        <v xml:space="preserve">January </v>
      </c>
      <c r="T1678" s="12" t="str">
        <f t="shared" si="161"/>
        <v xml:space="preserve"> 2007</v>
      </c>
      <c r="U1678" s="8" t="str" cm="1">
        <f t="array" ref="U1678">_xlfn.IFS(Q1678&lt;1970,"Old is Gold",Q1678&lt;=1980,"80's Movies",Q1678&lt;=2000,"90's Movies",Q1678&lt;=2020,"Mid Rang",Q1678&gt;2020,"Latest")</f>
        <v>Latest</v>
      </c>
      <c r="V1678" t="s">
        <v>5270</v>
      </c>
    </row>
    <row r="1679" spans="1:22" x14ac:dyDescent="0.3">
      <c r="A1679" t="s">
        <v>5611</v>
      </c>
      <c r="B1679" t="s">
        <v>5612</v>
      </c>
      <c r="C1679" t="s">
        <v>5612</v>
      </c>
      <c r="D1679" s="6">
        <v>88</v>
      </c>
      <c r="E1679" s="6" t="str">
        <f t="shared" si="156"/>
        <v>Short</v>
      </c>
      <c r="F1679" s="4">
        <f t="shared" si="157"/>
        <v>1.4666666666666666</v>
      </c>
      <c r="G1679" s="8" t="s">
        <v>172</v>
      </c>
      <c r="H1679" t="s">
        <v>105</v>
      </c>
      <c r="I1679" t="s">
        <v>10899</v>
      </c>
      <c r="J1679">
        <v>5.5</v>
      </c>
      <c r="K1679" t="str">
        <f t="shared" si="158"/>
        <v>Poor</v>
      </c>
      <c r="L1679" s="10">
        <v>95400</v>
      </c>
      <c r="M1679" s="10">
        <v>24000000</v>
      </c>
      <c r="N1679" s="10">
        <v>83188165</v>
      </c>
      <c r="O1679" s="6">
        <f t="shared" si="159"/>
        <v>59188165</v>
      </c>
      <c r="P1679" s="10" t="str" cm="1">
        <f t="array" ref="P1679">_xlfn.IFS(O1679&lt;=0,"Flop",O1679&lt;10000000,"Hit",O1679&lt;=100000000,"Superhit",O1679&gt;100000000,"Blockbuster")</f>
        <v>Superhit</v>
      </c>
      <c r="Q1679" t="s">
        <v>5613</v>
      </c>
      <c r="R1679">
        <v>20</v>
      </c>
      <c r="S1679" t="str">
        <f t="shared" si="160"/>
        <v xml:space="preserve">August </v>
      </c>
      <c r="T1679" s="12" t="str">
        <f t="shared" si="161"/>
        <v xml:space="preserve"> 2010</v>
      </c>
      <c r="U1679" s="8" t="str" cm="1">
        <f t="array" ref="U1679">_xlfn.IFS(Q1679&lt;1970,"Old is Gold",Q1679&lt;=1980,"80's Movies",Q1679&lt;=2000,"90's Movies",Q1679&lt;=2020,"Mid Rang",Q1679&gt;2020,"Latest")</f>
        <v>Latest</v>
      </c>
      <c r="V1679" t="s">
        <v>5495</v>
      </c>
    </row>
    <row r="1680" spans="1:22" x14ac:dyDescent="0.3">
      <c r="A1680" t="s">
        <v>5614</v>
      </c>
      <c r="B1680" t="s">
        <v>5615</v>
      </c>
      <c r="C1680" t="s">
        <v>5615</v>
      </c>
      <c r="D1680" s="6">
        <v>124</v>
      </c>
      <c r="E1680" s="6" t="str">
        <f t="shared" si="156"/>
        <v>Long</v>
      </c>
      <c r="F1680" s="4">
        <f t="shared" si="157"/>
        <v>2.0666666666666669</v>
      </c>
      <c r="G1680" s="8" t="s">
        <v>7406</v>
      </c>
      <c r="H1680" t="s">
        <v>10887</v>
      </c>
      <c r="I1680" t="s">
        <v>10895</v>
      </c>
      <c r="J1680">
        <v>6.5</v>
      </c>
      <c r="K1680" t="str">
        <f t="shared" si="158"/>
        <v>Average</v>
      </c>
      <c r="L1680" s="10">
        <v>249211</v>
      </c>
      <c r="M1680" s="10">
        <v>130000000</v>
      </c>
      <c r="N1680" s="10">
        <v>459242249</v>
      </c>
      <c r="O1680" s="6">
        <f t="shared" si="159"/>
        <v>329242249</v>
      </c>
      <c r="P1680" s="10" t="str" cm="1">
        <f t="array" ref="P1680">_xlfn.IFS(O1680&lt;=0,"Flop",O1680&lt;10000000,"Hit",O1680&lt;=100000000,"Superhit",O1680&gt;100000000,"Blockbuster")</f>
        <v>Blockbuster</v>
      </c>
      <c r="Q1680" t="s">
        <v>5616</v>
      </c>
      <c r="R1680">
        <v>13</v>
      </c>
      <c r="S1680" t="str">
        <f t="shared" si="160"/>
        <v xml:space="preserve">December </v>
      </c>
      <c r="T1680" s="12" t="str">
        <f t="shared" si="161"/>
        <v xml:space="preserve"> 2007</v>
      </c>
      <c r="U1680" s="8" t="str" cm="1">
        <f t="array" ref="U1680">_xlfn.IFS(Q1680&lt;1970,"Old is Gold",Q1680&lt;=1980,"80's Movies",Q1680&lt;=2000,"90's Movies",Q1680&lt;=2020,"Mid Rang",Q1680&gt;2020,"Latest")</f>
        <v>Latest</v>
      </c>
      <c r="V1680" t="s">
        <v>1591</v>
      </c>
    </row>
    <row r="1681" spans="1:22" x14ac:dyDescent="0.3">
      <c r="A1681" t="s">
        <v>5617</v>
      </c>
      <c r="B1681" t="s">
        <v>5618</v>
      </c>
      <c r="C1681" t="s">
        <v>5618</v>
      </c>
      <c r="D1681" s="6">
        <v>100</v>
      </c>
      <c r="E1681" s="6" t="str">
        <f t="shared" si="156"/>
        <v>Medium</v>
      </c>
      <c r="F1681" s="4">
        <f t="shared" si="157"/>
        <v>1.6666666666666667</v>
      </c>
      <c r="G1681" s="8" t="s">
        <v>7406</v>
      </c>
      <c r="H1681" t="s">
        <v>10891</v>
      </c>
      <c r="I1681" t="s">
        <v>5170</v>
      </c>
      <c r="J1681">
        <v>6.2</v>
      </c>
      <c r="K1681" t="str">
        <f t="shared" si="158"/>
        <v>Average</v>
      </c>
      <c r="L1681" s="10">
        <v>175876</v>
      </c>
      <c r="M1681" s="10">
        <v>24000000</v>
      </c>
      <c r="N1681" s="10">
        <v>101276318</v>
      </c>
      <c r="O1681" s="6">
        <f t="shared" si="159"/>
        <v>77276318</v>
      </c>
      <c r="P1681" s="10" t="str" cm="1">
        <f t="array" ref="P1681">_xlfn.IFS(O1681&lt;=0,"Flop",O1681&lt;10000000,"Hit",O1681&lt;=100000000,"Superhit",O1681&gt;100000000,"Blockbuster")</f>
        <v>Superhit</v>
      </c>
      <c r="Q1681" t="s">
        <v>5619</v>
      </c>
      <c r="R1681">
        <v>21</v>
      </c>
      <c r="S1681" t="str">
        <f t="shared" si="160"/>
        <v xml:space="preserve">November </v>
      </c>
      <c r="T1681" s="12" t="str">
        <f t="shared" si="161"/>
        <v xml:space="preserve"> 2007</v>
      </c>
      <c r="U1681" s="8" t="str" cm="1">
        <f t="array" ref="U1681">_xlfn.IFS(Q1681&lt;1970,"Old is Gold",Q1681&lt;=1980,"80's Movies",Q1681&lt;=2000,"90's Movies",Q1681&lt;=2020,"Mid Rang",Q1681&gt;2020,"Latest")</f>
        <v>Latest</v>
      </c>
      <c r="V1681" t="s">
        <v>5620</v>
      </c>
    </row>
    <row r="1682" spans="1:22" x14ac:dyDescent="0.3">
      <c r="A1682" t="s">
        <v>5621</v>
      </c>
      <c r="B1682" t="s">
        <v>5622</v>
      </c>
      <c r="C1682" t="s">
        <v>5622</v>
      </c>
      <c r="D1682" s="6">
        <v>119</v>
      </c>
      <c r="E1682" s="6" t="str">
        <f t="shared" si="156"/>
        <v>Medium</v>
      </c>
      <c r="F1682" s="4">
        <f t="shared" si="157"/>
        <v>1.9833333333333334</v>
      </c>
      <c r="G1682" s="8" t="s">
        <v>10891</v>
      </c>
      <c r="H1682" t="s">
        <v>190</v>
      </c>
      <c r="I1682" t="s">
        <v>10895</v>
      </c>
      <c r="J1682">
        <v>7.2</v>
      </c>
      <c r="K1682" t="str">
        <f t="shared" si="158"/>
        <v>Good</v>
      </c>
      <c r="L1682" s="10">
        <v>171461</v>
      </c>
      <c r="M1682" s="10">
        <v>25000000</v>
      </c>
      <c r="N1682" s="10">
        <v>92991835</v>
      </c>
      <c r="O1682" s="6">
        <f t="shared" si="159"/>
        <v>67991835</v>
      </c>
      <c r="P1682" s="10" t="str" cm="1">
        <f t="array" ref="P1682">_xlfn.IFS(O1682&lt;=0,"Flop",O1682&lt;10000000,"Hit",O1682&lt;=100000000,"Superhit",O1682&gt;100000000,"Blockbuster")</f>
        <v>Superhit</v>
      </c>
      <c r="Q1682" t="s">
        <v>4647</v>
      </c>
      <c r="R1682">
        <v>31</v>
      </c>
      <c r="S1682" t="str">
        <f t="shared" si="160"/>
        <v xml:space="preserve">August </v>
      </c>
      <c r="T1682" s="12" t="str">
        <f t="shared" si="161"/>
        <v xml:space="preserve"> 2007</v>
      </c>
      <c r="U1682" s="8" t="str" cm="1">
        <f t="array" ref="U1682">_xlfn.IFS(Q1682&lt;1970,"Old is Gold",Q1682&lt;=1980,"80's Movies",Q1682&lt;=2000,"90's Movies",Q1682&lt;=2020,"Mid Rang",Q1682&gt;2020,"Latest")</f>
        <v>Latest</v>
      </c>
      <c r="V1682" t="s">
        <v>5623</v>
      </c>
    </row>
    <row r="1683" spans="1:22" x14ac:dyDescent="0.3">
      <c r="A1683" t="s">
        <v>5624</v>
      </c>
      <c r="B1683" t="s">
        <v>5625</v>
      </c>
      <c r="C1683" t="s">
        <v>5625</v>
      </c>
      <c r="D1683" s="6">
        <v>92</v>
      </c>
      <c r="E1683" s="6" t="str">
        <f t="shared" si="156"/>
        <v>Medium</v>
      </c>
      <c r="F1683" s="4">
        <f t="shared" si="157"/>
        <v>1.5333333333333334</v>
      </c>
      <c r="G1683" s="8" t="s">
        <v>10891</v>
      </c>
      <c r="H1683" t="s">
        <v>190</v>
      </c>
      <c r="I1683" t="s">
        <v>10886</v>
      </c>
      <c r="J1683">
        <v>7.4</v>
      </c>
      <c r="K1683" t="str">
        <f t="shared" si="158"/>
        <v>Good</v>
      </c>
      <c r="L1683" s="10">
        <v>82924</v>
      </c>
      <c r="M1683" s="10">
        <v>15000000</v>
      </c>
      <c r="N1683" s="10">
        <v>49814392</v>
      </c>
      <c r="O1683" s="6">
        <f t="shared" si="159"/>
        <v>34814392</v>
      </c>
      <c r="P1683" s="10" t="str" cm="1">
        <f t="array" ref="P1683">_xlfn.IFS(O1683&lt;=0,"Flop",O1683&lt;10000000,"Hit",O1683&lt;=100000000,"Superhit",O1683&gt;100000000,"Blockbuster")</f>
        <v>Superhit</v>
      </c>
      <c r="Q1683" t="s">
        <v>5626</v>
      </c>
      <c r="R1683">
        <v>25</v>
      </c>
      <c r="S1683" t="str">
        <f t="shared" si="160"/>
        <v xml:space="preserve">December </v>
      </c>
      <c r="T1683" s="12" t="str">
        <f t="shared" si="161"/>
        <v xml:space="preserve"> 2006</v>
      </c>
      <c r="U1683" s="8" t="str" cm="1">
        <f t="array" ref="U1683">_xlfn.IFS(Q1683&lt;1970,"Old is Gold",Q1683&lt;=1980,"80's Movies",Q1683&lt;=2000,"90's Movies",Q1683&lt;=2020,"Mid Rang",Q1683&gt;2020,"Latest")</f>
        <v>Latest</v>
      </c>
      <c r="V1683" t="s">
        <v>5627</v>
      </c>
    </row>
    <row r="1684" spans="1:22" x14ac:dyDescent="0.3">
      <c r="A1684" t="s">
        <v>5628</v>
      </c>
      <c r="B1684" t="s">
        <v>5629</v>
      </c>
      <c r="C1684" t="s">
        <v>5629</v>
      </c>
      <c r="D1684" s="6">
        <v>111</v>
      </c>
      <c r="E1684" s="6" t="str">
        <f t="shared" si="156"/>
        <v>Medium</v>
      </c>
      <c r="F1684" s="4">
        <f t="shared" si="157"/>
        <v>1.85</v>
      </c>
      <c r="G1684" s="8" t="s">
        <v>7406</v>
      </c>
      <c r="H1684" t="s">
        <v>10890</v>
      </c>
      <c r="I1684" t="s">
        <v>5170</v>
      </c>
      <c r="J1684">
        <v>6.1</v>
      </c>
      <c r="K1684" t="str">
        <f t="shared" si="158"/>
        <v>Average</v>
      </c>
      <c r="L1684" s="10">
        <v>114605</v>
      </c>
      <c r="M1684" s="10">
        <v>38000000</v>
      </c>
      <c r="N1684" s="10">
        <v>48858618</v>
      </c>
      <c r="O1684" s="6">
        <f t="shared" si="159"/>
        <v>10858618</v>
      </c>
      <c r="P1684" s="10" t="str" cm="1">
        <f t="array" ref="P1684">_xlfn.IFS(O1684&lt;=0,"Flop",O1684&lt;10000000,"Hit",O1684&lt;=100000000,"Superhit",O1684&gt;100000000,"Blockbuster")</f>
        <v>Superhit</v>
      </c>
      <c r="Q1684" t="s">
        <v>5630</v>
      </c>
      <c r="R1684">
        <v>29</v>
      </c>
      <c r="S1684" t="str">
        <f t="shared" si="160"/>
        <v xml:space="preserve">January </v>
      </c>
      <c r="T1684" s="12" t="str">
        <f t="shared" si="161"/>
        <v xml:space="preserve"> 2009</v>
      </c>
      <c r="U1684" s="8" t="str" cm="1">
        <f t="array" ref="U1684">_xlfn.IFS(Q1684&lt;1970,"Old is Gold",Q1684&lt;=1980,"80's Movies",Q1684&lt;=2000,"90's Movies",Q1684&lt;=2020,"Mid Rang",Q1684&gt;2020,"Latest")</f>
        <v>Latest</v>
      </c>
      <c r="V1684" t="s">
        <v>4157</v>
      </c>
    </row>
    <row r="1685" spans="1:22" x14ac:dyDescent="0.3">
      <c r="A1685" t="s">
        <v>5631</v>
      </c>
      <c r="B1685" t="s">
        <v>5632</v>
      </c>
      <c r="C1685" t="s">
        <v>5632</v>
      </c>
      <c r="D1685" s="6">
        <v>86</v>
      </c>
      <c r="E1685" s="6" t="str">
        <f t="shared" si="156"/>
        <v>Short</v>
      </c>
      <c r="F1685" s="4">
        <f t="shared" si="157"/>
        <v>1.4333333333333333</v>
      </c>
      <c r="G1685" s="8" t="s">
        <v>7406</v>
      </c>
      <c r="H1685" t="s">
        <v>172</v>
      </c>
      <c r="I1685" t="s">
        <v>5170</v>
      </c>
      <c r="J1685">
        <v>6.6</v>
      </c>
      <c r="K1685" t="str">
        <f t="shared" si="158"/>
        <v>Average</v>
      </c>
      <c r="L1685" s="10">
        <v>153781</v>
      </c>
      <c r="M1685" s="10">
        <v>39000000</v>
      </c>
      <c r="N1685" s="10">
        <v>27122238</v>
      </c>
      <c r="O1685" s="6">
        <f t="shared" si="159"/>
        <v>-11877762</v>
      </c>
      <c r="P1685" s="10" t="str" cm="1">
        <f t="array" ref="P1685">_xlfn.IFS(O1685&lt;=0,"Flop",O1685&lt;10000000,"Hit",O1685&lt;=100000000,"Superhit",O1685&gt;100000000,"Blockbuster")</f>
        <v>Flop</v>
      </c>
      <c r="Q1685" t="s">
        <v>5633</v>
      </c>
      <c r="R1685">
        <v>26</v>
      </c>
      <c r="S1685" t="str">
        <f t="shared" si="160"/>
        <v xml:space="preserve">July </v>
      </c>
      <c r="T1685" s="12" t="str">
        <f t="shared" si="161"/>
        <v xml:space="preserve"> 2007</v>
      </c>
      <c r="U1685" s="8" t="str" cm="1">
        <f t="array" ref="U1685">_xlfn.IFS(Q1685&lt;1970,"Old is Gold",Q1685&lt;=1980,"80's Movies",Q1685&lt;=2000,"90's Movies",Q1685&lt;=2020,"Mid Rang",Q1685&gt;2020,"Latest")</f>
        <v>Latest</v>
      </c>
      <c r="V1685" t="s">
        <v>5634</v>
      </c>
    </row>
    <row r="1686" spans="1:22" x14ac:dyDescent="0.3">
      <c r="A1686" t="s">
        <v>5635</v>
      </c>
      <c r="B1686" t="s">
        <v>5636</v>
      </c>
      <c r="C1686" t="s">
        <v>5636</v>
      </c>
      <c r="D1686" s="6">
        <v>96</v>
      </c>
      <c r="E1686" s="6" t="str">
        <f t="shared" si="156"/>
        <v>Medium</v>
      </c>
      <c r="F1686" s="4">
        <f t="shared" si="157"/>
        <v>1.6</v>
      </c>
      <c r="G1686" s="8" t="s">
        <v>172</v>
      </c>
      <c r="H1686" t="s">
        <v>10886</v>
      </c>
      <c r="I1686" t="s">
        <v>10890</v>
      </c>
      <c r="J1686">
        <v>5.2</v>
      </c>
      <c r="K1686" t="str">
        <f t="shared" si="158"/>
        <v>Poor</v>
      </c>
      <c r="L1686" s="10">
        <v>66343</v>
      </c>
      <c r="M1686" s="10">
        <v>30000000</v>
      </c>
      <c r="N1686" s="10">
        <v>61108981</v>
      </c>
      <c r="O1686" s="6">
        <f t="shared" si="159"/>
        <v>31108981</v>
      </c>
      <c r="P1686" s="10" t="str" cm="1">
        <f t="array" ref="P1686">_xlfn.IFS(O1686&lt;=0,"Flop",O1686&lt;10000000,"Hit",O1686&lt;=100000000,"Superhit",O1686&gt;100000000,"Blockbuster")</f>
        <v>Superhit</v>
      </c>
      <c r="Q1686" t="s">
        <v>5256</v>
      </c>
      <c r="R1686">
        <v>20</v>
      </c>
      <c r="S1686" t="str">
        <f t="shared" si="160"/>
        <v xml:space="preserve">July </v>
      </c>
      <c r="T1686" s="12" t="str">
        <f t="shared" si="161"/>
        <v xml:space="preserve"> 2006</v>
      </c>
      <c r="U1686" s="8" t="str" cm="1">
        <f t="array" ref="U1686">_xlfn.IFS(Q1686&lt;1970,"Old is Gold",Q1686&lt;=1980,"80's Movies",Q1686&lt;=2000,"90's Movies",Q1686&lt;=2020,"Mid Rang",Q1686&gt;2020,"Latest")</f>
        <v>Latest</v>
      </c>
      <c r="V1686" t="s">
        <v>455</v>
      </c>
    </row>
    <row r="1687" spans="1:22" x14ac:dyDescent="0.3">
      <c r="A1687" t="s">
        <v>5637</v>
      </c>
      <c r="B1687" t="s">
        <v>5638</v>
      </c>
      <c r="C1687" t="s">
        <v>5638</v>
      </c>
      <c r="D1687" s="6">
        <v>83</v>
      </c>
      <c r="E1687" s="6" t="str">
        <f t="shared" si="156"/>
        <v>Short</v>
      </c>
      <c r="F1687" s="4">
        <f t="shared" si="157"/>
        <v>1.3833333333333333</v>
      </c>
      <c r="G1687" s="8" t="s">
        <v>172</v>
      </c>
      <c r="H1687" t="s">
        <v>10886</v>
      </c>
      <c r="I1687" t="s">
        <v>10899</v>
      </c>
      <c r="J1687">
        <v>2.8</v>
      </c>
      <c r="K1687" t="str">
        <f t="shared" si="158"/>
        <v>Poor</v>
      </c>
      <c r="L1687" s="10">
        <v>61566</v>
      </c>
      <c r="M1687" s="10">
        <v>20000000</v>
      </c>
      <c r="N1687" s="10">
        <v>85749034</v>
      </c>
      <c r="O1687" s="6">
        <f t="shared" si="159"/>
        <v>65749034</v>
      </c>
      <c r="P1687" s="10" t="str" cm="1">
        <f t="array" ref="P1687">_xlfn.IFS(O1687&lt;=0,"Flop",O1687&lt;10000000,"Hit",O1687&lt;=100000000,"Superhit",O1687&gt;100000000,"Blockbuster")</f>
        <v>Superhit</v>
      </c>
      <c r="Q1687" t="s">
        <v>4908</v>
      </c>
      <c r="R1687">
        <v>17</v>
      </c>
      <c r="S1687" t="str">
        <f t="shared" si="160"/>
        <v xml:space="preserve">February </v>
      </c>
      <c r="T1687" s="12" t="str">
        <f t="shared" si="161"/>
        <v xml:space="preserve"> 2006</v>
      </c>
      <c r="U1687" s="8" t="str" cm="1">
        <f t="array" ref="U1687">_xlfn.IFS(Q1687&lt;1970,"Old is Gold",Q1687&lt;=1980,"80's Movies",Q1687&lt;=2000,"90's Movies",Q1687&lt;=2020,"Mid Rang",Q1687&gt;2020,"Latest")</f>
        <v>Latest</v>
      </c>
      <c r="V1687" t="s">
        <v>5639</v>
      </c>
    </row>
    <row r="1688" spans="1:22" x14ac:dyDescent="0.3">
      <c r="A1688" t="s">
        <v>5640</v>
      </c>
      <c r="B1688" t="s">
        <v>229</v>
      </c>
      <c r="C1688" t="s">
        <v>229</v>
      </c>
      <c r="D1688" s="6">
        <v>110</v>
      </c>
      <c r="E1688" s="6" t="str">
        <f t="shared" si="156"/>
        <v>Medium</v>
      </c>
      <c r="F1688" s="4">
        <f t="shared" si="157"/>
        <v>1.8333333333333333</v>
      </c>
      <c r="G1688" s="8" t="s">
        <v>190</v>
      </c>
      <c r="H1688" t="s">
        <v>10885</v>
      </c>
      <c r="I1688" t="s">
        <v>105</v>
      </c>
      <c r="J1688">
        <v>5.5</v>
      </c>
      <c r="K1688" t="str">
        <f t="shared" si="158"/>
        <v>Poor</v>
      </c>
      <c r="L1688" s="10">
        <v>61595</v>
      </c>
      <c r="M1688" s="10">
        <v>25000000</v>
      </c>
      <c r="N1688" s="10">
        <v>119975084</v>
      </c>
      <c r="O1688" s="6">
        <f t="shared" si="159"/>
        <v>94975084</v>
      </c>
      <c r="P1688" s="10" t="str" cm="1">
        <f t="array" ref="P1688">_xlfn.IFS(O1688&lt;=0,"Flop",O1688&lt;10000000,"Hit",O1688&lt;=100000000,"Superhit",O1688&gt;100000000,"Blockbuster")</f>
        <v>Superhit</v>
      </c>
      <c r="Q1688" t="s">
        <v>5641</v>
      </c>
      <c r="R1688">
        <v>6</v>
      </c>
      <c r="S1688" t="str">
        <f t="shared" si="160"/>
        <v xml:space="preserve">June </v>
      </c>
      <c r="T1688" s="12" t="str">
        <f t="shared" si="161"/>
        <v xml:space="preserve"> 2006</v>
      </c>
      <c r="U1688" s="8" t="str" cm="1">
        <f t="array" ref="U1688">_xlfn.IFS(Q1688&lt;1970,"Old is Gold",Q1688&lt;=1980,"80's Movies",Q1688&lt;=2000,"90's Movies",Q1688&lt;=2020,"Mid Rang",Q1688&gt;2020,"Latest")</f>
        <v>Latest</v>
      </c>
      <c r="V1688" t="s">
        <v>2993</v>
      </c>
    </row>
    <row r="1689" spans="1:22" x14ac:dyDescent="0.3">
      <c r="A1689" t="s">
        <v>5642</v>
      </c>
      <c r="B1689" t="s">
        <v>5643</v>
      </c>
      <c r="C1689" t="s">
        <v>5643</v>
      </c>
      <c r="D1689" s="6">
        <v>100</v>
      </c>
      <c r="E1689" s="6" t="str">
        <f t="shared" si="156"/>
        <v>Medium</v>
      </c>
      <c r="F1689" s="4">
        <f t="shared" si="157"/>
        <v>1.6666666666666667</v>
      </c>
      <c r="G1689" s="8" t="s">
        <v>7406</v>
      </c>
      <c r="H1689" t="s">
        <v>10891</v>
      </c>
      <c r="I1689" t="s">
        <v>190</v>
      </c>
      <c r="J1689">
        <v>5.3</v>
      </c>
      <c r="K1689" t="str">
        <f t="shared" si="158"/>
        <v>Poor</v>
      </c>
      <c r="L1689" s="10">
        <v>129086</v>
      </c>
      <c r="M1689" s="10">
        <v>35000000</v>
      </c>
      <c r="N1689" s="10">
        <v>87066930</v>
      </c>
      <c r="O1689" s="6">
        <f t="shared" si="159"/>
        <v>52066930</v>
      </c>
      <c r="P1689" s="10" t="str" cm="1">
        <f t="array" ref="P1689">_xlfn.IFS(O1689&lt;=0,"Flop",O1689&lt;10000000,"Hit",O1689&lt;=100000000,"Superhit",O1689&gt;100000000,"Blockbuster")</f>
        <v>Superhit</v>
      </c>
      <c r="Q1689" t="s">
        <v>5644</v>
      </c>
      <c r="R1689">
        <v>13</v>
      </c>
      <c r="S1689" t="str">
        <f t="shared" si="160"/>
        <v xml:space="preserve">October </v>
      </c>
      <c r="T1689" s="12" t="str">
        <f t="shared" si="161"/>
        <v xml:space="preserve"> 2008</v>
      </c>
      <c r="U1689" s="8" t="str" cm="1">
        <f t="array" ref="U1689">_xlfn.IFS(Q1689&lt;1970,"Old is Gold",Q1689&lt;=1980,"80's Movies",Q1689&lt;=2000,"90's Movies",Q1689&lt;=2020,"Mid Rang",Q1689&gt;2020,"Latest")</f>
        <v>Latest</v>
      </c>
      <c r="V1689" t="s">
        <v>2993</v>
      </c>
    </row>
    <row r="1690" spans="1:22" x14ac:dyDescent="0.3">
      <c r="A1690" t="s">
        <v>5645</v>
      </c>
      <c r="B1690" t="s">
        <v>5646</v>
      </c>
      <c r="C1690" t="s">
        <v>5646</v>
      </c>
      <c r="D1690" s="6">
        <v>115</v>
      </c>
      <c r="E1690" s="6" t="str">
        <f t="shared" si="156"/>
        <v>Medium</v>
      </c>
      <c r="F1690" s="4">
        <f t="shared" si="157"/>
        <v>1.9166666666666667</v>
      </c>
      <c r="G1690" s="8" t="s">
        <v>10889</v>
      </c>
      <c r="H1690" t="s">
        <v>190</v>
      </c>
      <c r="I1690" t="s">
        <v>10896</v>
      </c>
      <c r="J1690">
        <v>6.7</v>
      </c>
      <c r="K1690" t="str">
        <f t="shared" si="158"/>
        <v>Average</v>
      </c>
      <c r="L1690" s="10">
        <v>118157</v>
      </c>
      <c r="M1690" s="10">
        <v>35000000</v>
      </c>
      <c r="N1690" s="10">
        <v>78201830</v>
      </c>
      <c r="O1690" s="6">
        <f t="shared" si="159"/>
        <v>43201830</v>
      </c>
      <c r="P1690" s="10" t="str" cm="1">
        <f t="array" ref="P1690">_xlfn.IFS(O1690&lt;=0,"Flop",O1690&lt;10000000,"Hit",O1690&lt;=100000000,"Superhit",O1690&gt;100000000,"Blockbuster")</f>
        <v>Superhit</v>
      </c>
      <c r="Q1690" t="s">
        <v>5647</v>
      </c>
      <c r="R1690">
        <v>15</v>
      </c>
      <c r="S1690" t="str">
        <f t="shared" si="160"/>
        <v xml:space="preserve">February </v>
      </c>
      <c r="T1690" s="12" t="str">
        <f t="shared" si="161"/>
        <v xml:space="preserve"> 2008</v>
      </c>
      <c r="U1690" s="8" t="str" cm="1">
        <f t="array" ref="U1690">_xlfn.IFS(Q1690&lt;1970,"Old is Gold",Q1690&lt;=1980,"80's Movies",Q1690&lt;=2000,"90's Movies",Q1690&lt;=2020,"Mid Rang",Q1690&gt;2020,"Latest")</f>
        <v>Latest</v>
      </c>
      <c r="V1690" t="s">
        <v>5648</v>
      </c>
    </row>
    <row r="1691" spans="1:22" x14ac:dyDescent="0.3">
      <c r="A1691" t="s">
        <v>5649</v>
      </c>
      <c r="B1691" t="s">
        <v>5650</v>
      </c>
      <c r="C1691" t="s">
        <v>5650</v>
      </c>
      <c r="D1691" s="6">
        <v>96</v>
      </c>
      <c r="E1691" s="6" t="str">
        <f t="shared" si="156"/>
        <v>Medium</v>
      </c>
      <c r="F1691" s="4">
        <f t="shared" si="157"/>
        <v>1.6</v>
      </c>
      <c r="G1691" s="8" t="s">
        <v>172</v>
      </c>
      <c r="H1691" t="s">
        <v>190</v>
      </c>
      <c r="I1691" t="s">
        <v>10899</v>
      </c>
      <c r="J1691">
        <v>7.5</v>
      </c>
      <c r="K1691" t="str">
        <f t="shared" si="158"/>
        <v>Good</v>
      </c>
      <c r="L1691" s="10">
        <v>541638</v>
      </c>
      <c r="M1691" s="10">
        <v>7500000</v>
      </c>
      <c r="N1691" s="10">
        <v>232372681</v>
      </c>
      <c r="O1691" s="6">
        <f t="shared" si="159"/>
        <v>224872681</v>
      </c>
      <c r="P1691" s="10" t="str" cm="1">
        <f t="array" ref="P1691">_xlfn.IFS(O1691&lt;=0,"Flop",O1691&lt;10000000,"Hit",O1691&lt;=100000000,"Superhit",O1691&gt;100000000,"Blockbuster")</f>
        <v>Blockbuster</v>
      </c>
      <c r="Q1691" t="s">
        <v>5651</v>
      </c>
      <c r="R1691">
        <v>1</v>
      </c>
      <c r="S1691" t="str">
        <f t="shared" si="160"/>
        <v xml:space="preserve">September </v>
      </c>
      <c r="T1691" s="12" t="str">
        <f t="shared" si="161"/>
        <v xml:space="preserve"> 2007</v>
      </c>
      <c r="U1691" s="8" t="str" cm="1">
        <f t="array" ref="U1691">_xlfn.IFS(Q1691&lt;1970,"Old is Gold",Q1691&lt;=1980,"80's Movies",Q1691&lt;=2000,"90's Movies",Q1691&lt;=2020,"Mid Rang",Q1691&gt;2020,"Latest")</f>
        <v>Latest</v>
      </c>
      <c r="V1691" t="s">
        <v>5239</v>
      </c>
    </row>
    <row r="1692" spans="1:22" x14ac:dyDescent="0.3">
      <c r="A1692" t="s">
        <v>5652</v>
      </c>
      <c r="B1692" t="s">
        <v>5653</v>
      </c>
      <c r="C1692" t="s">
        <v>5653</v>
      </c>
      <c r="D1692" s="6">
        <v>106</v>
      </c>
      <c r="E1692" s="6" t="str">
        <f t="shared" si="156"/>
        <v>Medium</v>
      </c>
      <c r="F1692" s="4">
        <f t="shared" si="157"/>
        <v>1.7666666666666666</v>
      </c>
      <c r="G1692" s="8" t="s">
        <v>190</v>
      </c>
      <c r="H1692" t="s">
        <v>10899</v>
      </c>
      <c r="I1692" t="s">
        <v>10899</v>
      </c>
      <c r="J1692">
        <v>7.1</v>
      </c>
      <c r="K1692" t="str">
        <f t="shared" si="158"/>
        <v>Good</v>
      </c>
      <c r="L1692" s="10">
        <v>90585</v>
      </c>
      <c r="M1692" s="10">
        <v>700000</v>
      </c>
      <c r="N1692" s="10">
        <v>4660481</v>
      </c>
      <c r="O1692" s="6">
        <f t="shared" si="159"/>
        <v>3960481</v>
      </c>
      <c r="P1692" s="10" t="str" cm="1">
        <f t="array" ref="P1692">_xlfn.IFS(O1692&lt;=0,"Flop",O1692&lt;10000000,"Hit",O1692&lt;=100000000,"Superhit",O1692&gt;100000000,"Blockbuster")</f>
        <v>Hit</v>
      </c>
      <c r="Q1692" t="s">
        <v>5654</v>
      </c>
      <c r="R1692">
        <v>23</v>
      </c>
      <c r="S1692" t="str">
        <f t="shared" si="160"/>
        <v xml:space="preserve">January </v>
      </c>
      <c r="T1692" s="12" t="str">
        <f t="shared" si="161"/>
        <v xml:space="preserve"> 2006</v>
      </c>
      <c r="U1692" s="8" t="str" cm="1">
        <f t="array" ref="U1692">_xlfn.IFS(Q1692&lt;1970,"Old is Gold",Q1692&lt;=1980,"80's Movies",Q1692&lt;=2000,"90's Movies",Q1692&lt;=2020,"Mid Rang",Q1692&gt;2020,"Latest")</f>
        <v>Latest</v>
      </c>
      <c r="V1692" t="s">
        <v>5655</v>
      </c>
    </row>
    <row r="1693" spans="1:22" x14ac:dyDescent="0.3">
      <c r="A1693" t="s">
        <v>5656</v>
      </c>
      <c r="B1693" t="s">
        <v>5657</v>
      </c>
      <c r="C1693" t="s">
        <v>5657</v>
      </c>
      <c r="D1693" s="6">
        <v>152</v>
      </c>
      <c r="E1693" s="6" t="str">
        <f t="shared" si="156"/>
        <v>Long</v>
      </c>
      <c r="F1693" s="4">
        <f t="shared" si="157"/>
        <v>2.5333333333333332</v>
      </c>
      <c r="G1693" s="8" t="s">
        <v>7406</v>
      </c>
      <c r="H1693" t="s">
        <v>10891</v>
      </c>
      <c r="I1693" t="s">
        <v>190</v>
      </c>
      <c r="J1693">
        <v>9</v>
      </c>
      <c r="K1693" t="str">
        <f t="shared" si="158"/>
        <v>Excellent</v>
      </c>
      <c r="L1693" s="10">
        <v>2798830</v>
      </c>
      <c r="M1693" s="10">
        <v>185000000</v>
      </c>
      <c r="N1693" s="10">
        <v>1007336937</v>
      </c>
      <c r="O1693" s="6">
        <f t="shared" si="159"/>
        <v>822336937</v>
      </c>
      <c r="P1693" s="10" t="str" cm="1">
        <f t="array" ref="P1693">_xlfn.IFS(O1693&lt;=0,"Flop",O1693&lt;10000000,"Hit",O1693&lt;=100000000,"Superhit",O1693&gt;100000000,"Blockbuster")</f>
        <v>Blockbuster</v>
      </c>
      <c r="Q1693" t="s">
        <v>5658</v>
      </c>
      <c r="R1693">
        <v>14</v>
      </c>
      <c r="S1693" t="str">
        <f t="shared" si="160"/>
        <v xml:space="preserve">July </v>
      </c>
      <c r="T1693" s="12" t="str">
        <f t="shared" si="161"/>
        <v xml:space="preserve"> 2008</v>
      </c>
      <c r="U1693" s="8" t="str" cm="1">
        <f t="array" ref="U1693">_xlfn.IFS(Q1693&lt;1970,"Old is Gold",Q1693&lt;=1980,"80's Movies",Q1693&lt;=2000,"90's Movies",Q1693&lt;=2020,"Mid Rang",Q1693&gt;2020,"Latest")</f>
        <v>Latest</v>
      </c>
      <c r="V1693" t="s">
        <v>2976</v>
      </c>
    </row>
    <row r="1694" spans="1:22" x14ac:dyDescent="0.3">
      <c r="A1694" t="s">
        <v>5659</v>
      </c>
      <c r="B1694" t="s">
        <v>5660</v>
      </c>
      <c r="C1694" t="s">
        <v>5660</v>
      </c>
      <c r="D1694" s="6">
        <v>158</v>
      </c>
      <c r="E1694" s="6" t="str">
        <f t="shared" si="156"/>
        <v>Long</v>
      </c>
      <c r="F1694" s="4">
        <f t="shared" si="157"/>
        <v>2.6333333333333333</v>
      </c>
      <c r="G1694" s="8" t="s">
        <v>190</v>
      </c>
      <c r="H1694" t="s">
        <v>10899</v>
      </c>
      <c r="I1694" t="s">
        <v>10899</v>
      </c>
      <c r="J1694">
        <v>8.1999999999999993</v>
      </c>
      <c r="K1694" t="str">
        <f t="shared" si="158"/>
        <v>Excellent</v>
      </c>
      <c r="L1694" s="10">
        <v>623981</v>
      </c>
      <c r="M1694" s="10">
        <v>25000000</v>
      </c>
      <c r="N1694" s="10">
        <v>76182388</v>
      </c>
      <c r="O1694" s="6">
        <f t="shared" si="159"/>
        <v>51182388</v>
      </c>
      <c r="P1694" s="10" t="str" cm="1">
        <f t="array" ref="P1694">_xlfn.IFS(O1694&lt;=0,"Flop",O1694&lt;10000000,"Hit",O1694&lt;=100000000,"Superhit",O1694&gt;100000000,"Blockbuster")</f>
        <v>Superhit</v>
      </c>
      <c r="Q1694" t="s">
        <v>5060</v>
      </c>
      <c r="R1694">
        <v>27</v>
      </c>
      <c r="S1694" t="str">
        <f t="shared" si="160"/>
        <v xml:space="preserve">September </v>
      </c>
      <c r="T1694" s="12" t="str">
        <f t="shared" si="161"/>
        <v xml:space="preserve"> 2007</v>
      </c>
      <c r="U1694" s="8" t="str" cm="1">
        <f t="array" ref="U1694">_xlfn.IFS(Q1694&lt;1970,"Old is Gold",Q1694&lt;=1980,"80's Movies",Q1694&lt;=2000,"90's Movies",Q1694&lt;=2020,"Mid Rang",Q1694&gt;2020,"Latest")</f>
        <v>Latest</v>
      </c>
      <c r="V1694" t="s">
        <v>2267</v>
      </c>
    </row>
    <row r="1695" spans="1:22" x14ac:dyDescent="0.3">
      <c r="A1695" t="s">
        <v>5661</v>
      </c>
      <c r="B1695" t="s">
        <v>5662</v>
      </c>
      <c r="C1695" t="s">
        <v>5662</v>
      </c>
      <c r="D1695" s="6">
        <v>129</v>
      </c>
      <c r="E1695" s="6" t="str">
        <f t="shared" si="156"/>
        <v>Long</v>
      </c>
      <c r="F1695" s="4">
        <f t="shared" si="157"/>
        <v>2.15</v>
      </c>
      <c r="G1695" s="8" t="s">
        <v>190</v>
      </c>
      <c r="H1695" t="s">
        <v>10896</v>
      </c>
      <c r="I1695" t="s">
        <v>5170</v>
      </c>
      <c r="J1695">
        <v>6</v>
      </c>
      <c r="K1695" t="str">
        <f t="shared" si="158"/>
        <v>Average</v>
      </c>
      <c r="L1695" s="10">
        <v>86899</v>
      </c>
      <c r="M1695" s="10">
        <v>65000000</v>
      </c>
      <c r="N1695" s="10">
        <v>163247198</v>
      </c>
      <c r="O1695" s="6">
        <f t="shared" si="159"/>
        <v>98247198</v>
      </c>
      <c r="P1695" s="10" t="str" cm="1">
        <f t="array" ref="P1695">_xlfn.IFS(O1695&lt;=0,"Flop",O1695&lt;10000000,"Hit",O1695&lt;=100000000,"Superhit",O1695&gt;100000000,"Blockbuster")</f>
        <v>Superhit</v>
      </c>
      <c r="Q1695" t="s">
        <v>4824</v>
      </c>
      <c r="R1695">
        <v>9</v>
      </c>
      <c r="S1695" t="str">
        <f t="shared" si="160"/>
        <v xml:space="preserve">August </v>
      </c>
      <c r="T1695" s="12" t="str">
        <f t="shared" si="161"/>
        <v xml:space="preserve"> 2006</v>
      </c>
      <c r="U1695" s="8" t="str" cm="1">
        <f t="array" ref="U1695">_xlfn.IFS(Q1695&lt;1970,"Old is Gold",Q1695&lt;=1980,"80's Movies",Q1695&lt;=2000,"90's Movies",Q1695&lt;=2020,"Mid Rang",Q1695&gt;2020,"Latest")</f>
        <v>Latest</v>
      </c>
      <c r="V1695" t="s">
        <v>876</v>
      </c>
    </row>
    <row r="1696" spans="1:22" x14ac:dyDescent="0.3">
      <c r="A1696" t="s">
        <v>5663</v>
      </c>
      <c r="B1696" t="s">
        <v>5664</v>
      </c>
      <c r="C1696" t="s">
        <v>5664</v>
      </c>
      <c r="D1696" s="6">
        <v>108</v>
      </c>
      <c r="E1696" s="6" t="str">
        <f t="shared" si="156"/>
        <v>Medium</v>
      </c>
      <c r="F1696" s="4">
        <f t="shared" si="157"/>
        <v>1.8</v>
      </c>
      <c r="G1696" s="8" t="s">
        <v>190</v>
      </c>
      <c r="H1696" t="s">
        <v>10890</v>
      </c>
      <c r="I1696" t="s">
        <v>5170</v>
      </c>
      <c r="J1696">
        <v>7.7</v>
      </c>
      <c r="K1696" t="str">
        <f t="shared" si="158"/>
        <v>Good</v>
      </c>
      <c r="L1696" s="10">
        <v>572399</v>
      </c>
      <c r="M1696" s="10">
        <v>15000000</v>
      </c>
      <c r="N1696" s="10">
        <v>37394629</v>
      </c>
      <c r="O1696" s="6">
        <f t="shared" si="159"/>
        <v>22394629</v>
      </c>
      <c r="P1696" s="10" t="str" cm="1">
        <f t="array" ref="P1696">_xlfn.IFS(O1696&lt;=0,"Flop",O1696&lt;10000000,"Hit",O1696&lt;=100000000,"Superhit",O1696&gt;100000000,"Blockbuster")</f>
        <v>Superhit</v>
      </c>
      <c r="Q1696" t="s">
        <v>5665</v>
      </c>
      <c r="R1696">
        <v>16</v>
      </c>
      <c r="S1696" t="str">
        <f t="shared" si="160"/>
        <v xml:space="preserve">December </v>
      </c>
      <c r="T1696" s="12" t="str">
        <f t="shared" si="161"/>
        <v xml:space="preserve"> 2014</v>
      </c>
      <c r="U1696" s="8" t="str" cm="1">
        <f t="array" ref="U1696">_xlfn.IFS(Q1696&lt;1970,"Old is Gold",Q1696&lt;=1980,"80's Movies",Q1696&lt;=2000,"90's Movies",Q1696&lt;=2020,"Mid Rang",Q1696&gt;2020,"Latest")</f>
        <v>Latest</v>
      </c>
      <c r="V1696" t="s">
        <v>5666</v>
      </c>
    </row>
    <row r="1697" spans="1:22" x14ac:dyDescent="0.3">
      <c r="A1697" t="s">
        <v>5667</v>
      </c>
      <c r="B1697" t="s">
        <v>5668</v>
      </c>
      <c r="C1697" t="s">
        <v>5668</v>
      </c>
      <c r="D1697" s="6">
        <v>104</v>
      </c>
      <c r="E1697" s="6" t="str">
        <f t="shared" si="156"/>
        <v>Medium</v>
      </c>
      <c r="F1697" s="4">
        <f t="shared" si="157"/>
        <v>1.7333333333333334</v>
      </c>
      <c r="G1697" s="8" t="s">
        <v>7406</v>
      </c>
      <c r="H1697" t="s">
        <v>172</v>
      </c>
      <c r="I1697" t="s">
        <v>10891</v>
      </c>
      <c r="J1697">
        <v>6.2</v>
      </c>
      <c r="K1697" t="str">
        <f t="shared" si="158"/>
        <v>Average</v>
      </c>
      <c r="L1697" s="10">
        <v>149284</v>
      </c>
      <c r="M1697" s="10">
        <v>75000000</v>
      </c>
      <c r="N1697" s="10">
        <v>152930623</v>
      </c>
      <c r="O1697" s="6">
        <f t="shared" si="159"/>
        <v>77930623</v>
      </c>
      <c r="P1697" s="10" t="str" cm="1">
        <f t="array" ref="P1697">_xlfn.IFS(O1697&lt;=0,"Flop",O1697&lt;10000000,"Hit",O1697&lt;=100000000,"Superhit",O1697&gt;100000000,"Blockbuster")</f>
        <v>Superhit</v>
      </c>
      <c r="Q1697" t="s">
        <v>5669</v>
      </c>
      <c r="R1697">
        <v>24</v>
      </c>
      <c r="S1697" t="str">
        <f t="shared" si="160"/>
        <v xml:space="preserve">October </v>
      </c>
      <c r="T1697" s="12" t="str">
        <f t="shared" si="161"/>
        <v xml:space="preserve"> 2011</v>
      </c>
      <c r="U1697" s="8" t="str" cm="1">
        <f t="array" ref="U1697">_xlfn.IFS(Q1697&lt;1970,"Old is Gold",Q1697&lt;=1980,"80's Movies",Q1697&lt;=2000,"90's Movies",Q1697&lt;=2020,"Mid Rang",Q1697&gt;2020,"Latest")</f>
        <v>Latest</v>
      </c>
      <c r="V1697" t="s">
        <v>2640</v>
      </c>
    </row>
    <row r="1698" spans="1:22" x14ac:dyDescent="0.3">
      <c r="A1698" t="s">
        <v>5670</v>
      </c>
      <c r="B1698">
        <v>9</v>
      </c>
      <c r="C1698">
        <v>9</v>
      </c>
      <c r="D1698" s="6">
        <v>79</v>
      </c>
      <c r="E1698" s="6" t="str">
        <f t="shared" si="156"/>
        <v>Short</v>
      </c>
      <c r="F1698" s="4">
        <f t="shared" si="157"/>
        <v>1.3166666666666667</v>
      </c>
      <c r="G1698" s="8" t="s">
        <v>7406</v>
      </c>
      <c r="H1698" t="s">
        <v>10887</v>
      </c>
      <c r="I1698" t="s">
        <v>10888</v>
      </c>
      <c r="J1698">
        <v>7</v>
      </c>
      <c r="K1698" t="str">
        <f t="shared" si="158"/>
        <v>Good</v>
      </c>
      <c r="L1698" s="10">
        <v>145259</v>
      </c>
      <c r="M1698" s="10">
        <v>30000000</v>
      </c>
      <c r="N1698" s="10">
        <v>48428063</v>
      </c>
      <c r="O1698" s="6">
        <f t="shared" si="159"/>
        <v>18428063</v>
      </c>
      <c r="P1698" s="10" t="str" cm="1">
        <f t="array" ref="P1698">_xlfn.IFS(O1698&lt;=0,"Flop",O1698&lt;10000000,"Hit",O1698&lt;=100000000,"Superhit",O1698&gt;100000000,"Blockbuster")</f>
        <v>Superhit</v>
      </c>
      <c r="Q1698" t="s">
        <v>5671</v>
      </c>
      <c r="R1698">
        <v>19</v>
      </c>
      <c r="S1698" t="str">
        <f t="shared" si="160"/>
        <v xml:space="preserve">August </v>
      </c>
      <c r="T1698" s="12" t="str">
        <f t="shared" si="161"/>
        <v xml:space="preserve"> 2009</v>
      </c>
      <c r="U1698" s="8" t="str" cm="1">
        <f t="array" ref="U1698">_xlfn.IFS(Q1698&lt;1970,"Old is Gold",Q1698&lt;=1980,"80's Movies",Q1698&lt;=2000,"90's Movies",Q1698&lt;=2020,"Mid Rang",Q1698&gt;2020,"Latest")</f>
        <v>Latest</v>
      </c>
      <c r="V1698" t="s">
        <v>5672</v>
      </c>
    </row>
    <row r="1699" spans="1:22" x14ac:dyDescent="0.3">
      <c r="A1699" t="s">
        <v>5673</v>
      </c>
      <c r="B1699" t="s">
        <v>5674</v>
      </c>
      <c r="C1699" t="s">
        <v>5674</v>
      </c>
      <c r="D1699" s="6">
        <v>139</v>
      </c>
      <c r="E1699" s="6" t="str">
        <f t="shared" si="156"/>
        <v>Long</v>
      </c>
      <c r="F1699" s="4">
        <f t="shared" si="157"/>
        <v>2.3166666666666669</v>
      </c>
      <c r="G1699" s="8" t="s">
        <v>7406</v>
      </c>
      <c r="H1699" t="s">
        <v>10887</v>
      </c>
      <c r="I1699" t="s">
        <v>190</v>
      </c>
      <c r="J1699">
        <v>7.8</v>
      </c>
      <c r="K1699" t="str">
        <f t="shared" si="158"/>
        <v>Good</v>
      </c>
      <c r="L1699" s="10">
        <v>325285</v>
      </c>
      <c r="M1699" s="10">
        <v>40000000</v>
      </c>
      <c r="N1699" s="10">
        <v>120673227</v>
      </c>
      <c r="O1699" s="6">
        <f t="shared" si="159"/>
        <v>80673227</v>
      </c>
      <c r="P1699" s="10" t="str" cm="1">
        <f t="array" ref="P1699">_xlfn.IFS(O1699&lt;=0,"Flop",O1699&lt;10000000,"Hit",O1699&lt;=100000000,"Superhit",O1699&gt;100000000,"Blockbuster")</f>
        <v>Superhit</v>
      </c>
      <c r="Q1699" t="s">
        <v>5675</v>
      </c>
      <c r="R1699">
        <v>8</v>
      </c>
      <c r="S1699" t="str">
        <f t="shared" si="160"/>
        <v xml:space="preserve">December </v>
      </c>
      <c r="T1699" s="12" t="str">
        <f t="shared" si="161"/>
        <v xml:space="preserve"> 2006</v>
      </c>
      <c r="U1699" s="8" t="str" cm="1">
        <f t="array" ref="U1699">_xlfn.IFS(Q1699&lt;1970,"Old is Gold",Q1699&lt;=1980,"80's Movies",Q1699&lt;=2000,"90's Movies",Q1699&lt;=2020,"Mid Rang",Q1699&gt;2020,"Latest")</f>
        <v>Latest</v>
      </c>
      <c r="V1699" t="s">
        <v>1902</v>
      </c>
    </row>
    <row r="1700" spans="1:22" x14ac:dyDescent="0.3">
      <c r="A1700" t="s">
        <v>5676</v>
      </c>
      <c r="B1700" t="s">
        <v>5677</v>
      </c>
      <c r="C1700" t="s">
        <v>5677</v>
      </c>
      <c r="D1700" s="6">
        <v>102</v>
      </c>
      <c r="E1700" s="6" t="str">
        <f t="shared" si="156"/>
        <v>Medium</v>
      </c>
      <c r="F1700" s="4">
        <f t="shared" si="157"/>
        <v>1.7</v>
      </c>
      <c r="G1700" s="8" t="s">
        <v>10889</v>
      </c>
      <c r="H1700" t="s">
        <v>172</v>
      </c>
      <c r="I1700" t="s">
        <v>190</v>
      </c>
      <c r="J1700">
        <v>7</v>
      </c>
      <c r="K1700" t="str">
        <f t="shared" si="158"/>
        <v>Good</v>
      </c>
      <c r="L1700" s="10">
        <v>123482</v>
      </c>
      <c r="M1700" s="10">
        <v>75000000</v>
      </c>
      <c r="N1700" s="10">
        <v>119483446</v>
      </c>
      <c r="O1700" s="6">
        <f t="shared" si="159"/>
        <v>44483446</v>
      </c>
      <c r="P1700" s="10" t="str" cm="1">
        <f t="array" ref="P1700">_xlfn.IFS(O1700&lt;=0,"Flop",O1700&lt;10000000,"Hit",O1700&lt;=100000000,"Superhit",O1700&gt;100000000,"Blockbuster")</f>
        <v>Superhit</v>
      </c>
      <c r="Q1700" t="s">
        <v>5678</v>
      </c>
      <c r="R1700">
        <v>10</v>
      </c>
      <c r="S1700" t="str">
        <f t="shared" si="160"/>
        <v xml:space="preserve">December </v>
      </c>
      <c r="T1700" s="12" t="str">
        <f t="shared" si="161"/>
        <v xml:space="preserve"> 2007</v>
      </c>
      <c r="U1700" s="8" t="str" cm="1">
        <f t="array" ref="U1700">_xlfn.IFS(Q1700&lt;1970,"Old is Gold",Q1700&lt;=1980,"80's Movies",Q1700&lt;=2000,"90's Movies",Q1700&lt;=2020,"Mid Rang",Q1700&gt;2020,"Latest")</f>
        <v>Latest</v>
      </c>
      <c r="V1700" t="s">
        <v>1110</v>
      </c>
    </row>
    <row r="1701" spans="1:22" x14ac:dyDescent="0.3">
      <c r="A1701" t="s">
        <v>5679</v>
      </c>
      <c r="B1701" t="s">
        <v>5680</v>
      </c>
      <c r="C1701" t="s">
        <v>5680</v>
      </c>
      <c r="D1701" s="6">
        <v>104</v>
      </c>
      <c r="E1701" s="6" t="str">
        <f t="shared" si="156"/>
        <v>Medium</v>
      </c>
      <c r="F1701" s="4">
        <f t="shared" si="157"/>
        <v>1.7333333333333334</v>
      </c>
      <c r="G1701" s="8" t="s">
        <v>172</v>
      </c>
      <c r="H1701" t="s">
        <v>10885</v>
      </c>
      <c r="I1701" t="s">
        <v>10886</v>
      </c>
      <c r="J1701">
        <v>6.7</v>
      </c>
      <c r="K1701" t="str">
        <f t="shared" si="158"/>
        <v>Average</v>
      </c>
      <c r="L1701" s="10">
        <v>65499</v>
      </c>
      <c r="M1701" s="10">
        <v>15000000</v>
      </c>
      <c r="N1701" s="10">
        <v>21156270</v>
      </c>
      <c r="O1701" s="6">
        <f t="shared" si="159"/>
        <v>6156270</v>
      </c>
      <c r="P1701" s="10" t="str" cm="1">
        <f t="array" ref="P1701">_xlfn.IFS(O1701&lt;=0,"Flop",O1701&lt;10000000,"Hit",O1701&lt;=100000000,"Superhit",O1701&gt;100000000,"Blockbuster")</f>
        <v>Hit</v>
      </c>
      <c r="Q1701" t="s">
        <v>5681</v>
      </c>
      <c r="R1701">
        <v>8</v>
      </c>
      <c r="S1701" t="str">
        <f t="shared" si="160"/>
        <v xml:space="preserve">September </v>
      </c>
      <c r="T1701" s="12" t="str">
        <f t="shared" si="161"/>
        <v xml:space="preserve"> 2006</v>
      </c>
      <c r="U1701" s="8" t="str" cm="1">
        <f t="array" ref="U1701">_xlfn.IFS(Q1701&lt;1970,"Old is Gold",Q1701&lt;=1980,"80's Movies",Q1701&lt;=2000,"90's Movies",Q1701&lt;=2020,"Mid Rang",Q1701&gt;2020,"Latest")</f>
        <v>Latest</v>
      </c>
      <c r="V1701" t="s">
        <v>5682</v>
      </c>
    </row>
    <row r="1702" spans="1:22" x14ac:dyDescent="0.3">
      <c r="A1702" t="s">
        <v>5683</v>
      </c>
      <c r="B1702" t="s">
        <v>5684</v>
      </c>
      <c r="C1702" t="s">
        <v>5684</v>
      </c>
      <c r="D1702" s="6">
        <v>103</v>
      </c>
      <c r="E1702" s="6" t="str">
        <f t="shared" si="156"/>
        <v>Medium</v>
      </c>
      <c r="F1702" s="4">
        <f t="shared" si="157"/>
        <v>1.7166666666666666</v>
      </c>
      <c r="G1702" s="8" t="s">
        <v>10887</v>
      </c>
      <c r="H1702" t="s">
        <v>172</v>
      </c>
      <c r="I1702" t="s">
        <v>10892</v>
      </c>
      <c r="J1702">
        <v>5.4</v>
      </c>
      <c r="K1702" t="str">
        <f t="shared" si="158"/>
        <v>Poor</v>
      </c>
      <c r="L1702" s="10">
        <v>94950</v>
      </c>
      <c r="M1702" s="10">
        <v>110000000</v>
      </c>
      <c r="N1702" s="10">
        <v>563749323</v>
      </c>
      <c r="O1702" s="6">
        <f t="shared" si="159"/>
        <v>453749323</v>
      </c>
      <c r="P1702" s="10" t="str" cm="1">
        <f t="array" ref="P1702">_xlfn.IFS(O1702&lt;=0,"Flop",O1702&lt;10000000,"Hit",O1702&lt;=100000000,"Superhit",O1702&gt;100000000,"Blockbuster")</f>
        <v>Blockbuster</v>
      </c>
      <c r="Q1702" t="s">
        <v>5685</v>
      </c>
      <c r="R1702">
        <v>24</v>
      </c>
      <c r="S1702" t="str">
        <f t="shared" si="160"/>
        <v xml:space="preserve">July </v>
      </c>
      <c r="T1702" s="12" t="str">
        <f t="shared" si="161"/>
        <v xml:space="preserve"> 2011</v>
      </c>
      <c r="U1702" s="8" t="str" cm="1">
        <f t="array" ref="U1702">_xlfn.IFS(Q1702&lt;1970,"Old is Gold",Q1702&lt;=1980,"80's Movies",Q1702&lt;=2000,"90's Movies",Q1702&lt;=2020,"Mid Rang",Q1702&gt;2020,"Latest")</f>
        <v>Latest</v>
      </c>
      <c r="V1702" t="s">
        <v>2375</v>
      </c>
    </row>
    <row r="1703" spans="1:22" x14ac:dyDescent="0.3">
      <c r="A1703" t="s">
        <v>5686</v>
      </c>
      <c r="B1703" t="s">
        <v>5687</v>
      </c>
      <c r="C1703" t="s">
        <v>5687</v>
      </c>
      <c r="D1703" s="6">
        <v>93</v>
      </c>
      <c r="E1703" s="6" t="str">
        <f t="shared" si="156"/>
        <v>Medium</v>
      </c>
      <c r="F1703" s="4">
        <f t="shared" si="157"/>
        <v>1.55</v>
      </c>
      <c r="G1703" s="8" t="s">
        <v>7406</v>
      </c>
      <c r="H1703" t="s">
        <v>10891</v>
      </c>
      <c r="I1703" t="s">
        <v>5170</v>
      </c>
      <c r="J1703">
        <v>6.5</v>
      </c>
      <c r="K1703" t="str">
        <f t="shared" si="158"/>
        <v>Average</v>
      </c>
      <c r="L1703" s="10">
        <v>168310</v>
      </c>
      <c r="M1703" s="10">
        <v>40000000</v>
      </c>
      <c r="N1703" s="10">
        <v>76130093</v>
      </c>
      <c r="O1703" s="6">
        <f t="shared" si="159"/>
        <v>36130093</v>
      </c>
      <c r="P1703" s="10" t="str" cm="1">
        <f t="array" ref="P1703">_xlfn.IFS(O1703&lt;=0,"Flop",O1703&lt;10000000,"Hit",O1703&lt;=100000000,"Superhit",O1703&gt;100000000,"Blockbuster")</f>
        <v>Superhit</v>
      </c>
      <c r="Q1703" t="s">
        <v>5688</v>
      </c>
      <c r="R1703">
        <v>13</v>
      </c>
      <c r="S1703" t="str">
        <f t="shared" si="160"/>
        <v xml:space="preserve">January </v>
      </c>
      <c r="T1703" s="12" t="str">
        <f t="shared" si="161"/>
        <v xml:space="preserve"> 2011</v>
      </c>
      <c r="U1703" s="8" t="str" cm="1">
        <f t="array" ref="U1703">_xlfn.IFS(Q1703&lt;1970,"Old is Gold",Q1703&lt;=1980,"80's Movies",Q1703&lt;=2000,"90's Movies",Q1703&lt;=2020,"Mid Rang",Q1703&gt;2020,"Latest")</f>
        <v>Latest</v>
      </c>
      <c r="V1703" t="s">
        <v>2291</v>
      </c>
    </row>
    <row r="1704" spans="1:22" x14ac:dyDescent="0.3">
      <c r="A1704" t="s">
        <v>5689</v>
      </c>
      <c r="B1704" t="s">
        <v>5690</v>
      </c>
      <c r="C1704" t="s">
        <v>5690</v>
      </c>
      <c r="D1704" s="6">
        <v>116</v>
      </c>
      <c r="E1704" s="6" t="str">
        <f t="shared" si="156"/>
        <v>Medium</v>
      </c>
      <c r="F1704" s="4">
        <f t="shared" si="157"/>
        <v>1.9333333333333333</v>
      </c>
      <c r="G1704" s="8" t="s">
        <v>7406</v>
      </c>
      <c r="H1704" t="s">
        <v>10887</v>
      </c>
      <c r="I1704" t="s">
        <v>10885</v>
      </c>
      <c r="J1704">
        <v>6.6</v>
      </c>
      <c r="K1704" t="str">
        <f t="shared" si="158"/>
        <v>Average</v>
      </c>
      <c r="L1704" s="10">
        <v>299953</v>
      </c>
      <c r="M1704" s="10">
        <v>200000000</v>
      </c>
      <c r="N1704" s="10">
        <v>336365676</v>
      </c>
      <c r="O1704" s="6">
        <f t="shared" si="159"/>
        <v>136365676</v>
      </c>
      <c r="P1704" s="10" t="str" cm="1">
        <f t="array" ref="P1704">_xlfn.IFS(O1704&lt;=0,"Flop",O1704&lt;10000000,"Hit",O1704&lt;=100000000,"Superhit",O1704&gt;100000000,"Blockbuster")</f>
        <v>Blockbuster</v>
      </c>
      <c r="Q1704" t="s">
        <v>5691</v>
      </c>
      <c r="R1704">
        <v>9</v>
      </c>
      <c r="S1704" t="str">
        <f t="shared" si="160"/>
        <v xml:space="preserve">May </v>
      </c>
      <c r="T1704" s="12" t="str">
        <f t="shared" si="161"/>
        <v xml:space="preserve"> 2010</v>
      </c>
      <c r="U1704" s="8" t="str" cm="1">
        <f t="array" ref="U1704">_xlfn.IFS(Q1704&lt;1970,"Old is Gold",Q1704&lt;=1980,"80's Movies",Q1704&lt;=2000,"90's Movies",Q1704&lt;=2020,"Mid Rang",Q1704&gt;2020,"Latest")</f>
        <v>Latest</v>
      </c>
      <c r="V1704" t="s">
        <v>1762</v>
      </c>
    </row>
    <row r="1705" spans="1:22" x14ac:dyDescent="0.3">
      <c r="A1705" t="s">
        <v>5692</v>
      </c>
      <c r="B1705" t="s">
        <v>5693</v>
      </c>
      <c r="C1705" t="s">
        <v>5693</v>
      </c>
      <c r="D1705" s="6">
        <v>127</v>
      </c>
      <c r="E1705" s="6" t="str">
        <f t="shared" si="156"/>
        <v>Long</v>
      </c>
      <c r="F1705" s="4">
        <f t="shared" si="157"/>
        <v>2.1166666666666667</v>
      </c>
      <c r="G1705" s="8" t="s">
        <v>10891</v>
      </c>
      <c r="H1705" t="s">
        <v>190</v>
      </c>
      <c r="I1705" t="s">
        <v>10895</v>
      </c>
      <c r="J1705">
        <v>7.1</v>
      </c>
      <c r="K1705" t="str">
        <f t="shared" si="158"/>
        <v>Good</v>
      </c>
      <c r="L1705" s="10">
        <v>157793</v>
      </c>
      <c r="M1705" s="10">
        <v>60000000</v>
      </c>
      <c r="N1705" s="10">
        <v>87812371</v>
      </c>
      <c r="O1705" s="6">
        <f t="shared" si="159"/>
        <v>27812371</v>
      </c>
      <c r="P1705" s="10" t="str" cm="1">
        <f t="array" ref="P1705">_xlfn.IFS(O1705&lt;=0,"Flop",O1705&lt;10000000,"Hit",O1705&lt;=100000000,"Superhit",O1705&gt;100000000,"Blockbuster")</f>
        <v>Superhit</v>
      </c>
      <c r="Q1705" t="s">
        <v>5694</v>
      </c>
      <c r="R1705">
        <v>17</v>
      </c>
      <c r="S1705" t="str">
        <f t="shared" si="160"/>
        <v xml:space="preserve">April </v>
      </c>
      <c r="T1705" s="12" t="str">
        <f t="shared" si="161"/>
        <v xml:space="preserve"> 2009</v>
      </c>
      <c r="U1705" s="8" t="str" cm="1">
        <f t="array" ref="U1705">_xlfn.IFS(Q1705&lt;1970,"Old is Gold",Q1705&lt;=1980,"80's Movies",Q1705&lt;=2000,"90's Movies",Q1705&lt;=2020,"Mid Rang",Q1705&gt;2020,"Latest")</f>
        <v>Latest</v>
      </c>
      <c r="V1705" t="s">
        <v>5519</v>
      </c>
    </row>
    <row r="1706" spans="1:22" x14ac:dyDescent="0.3">
      <c r="A1706" t="s">
        <v>5695</v>
      </c>
      <c r="B1706" t="s">
        <v>5696</v>
      </c>
      <c r="C1706" t="s">
        <v>5696</v>
      </c>
      <c r="D1706" s="6">
        <v>111</v>
      </c>
      <c r="E1706" s="6" t="str">
        <f t="shared" si="156"/>
        <v>Medium</v>
      </c>
      <c r="F1706" s="4">
        <f t="shared" si="157"/>
        <v>1.85</v>
      </c>
      <c r="G1706" s="8" t="s">
        <v>7406</v>
      </c>
      <c r="H1706" t="s">
        <v>190</v>
      </c>
      <c r="I1706" t="s">
        <v>10896</v>
      </c>
      <c r="J1706">
        <v>7.6</v>
      </c>
      <c r="K1706" t="str">
        <f t="shared" si="158"/>
        <v>Good</v>
      </c>
      <c r="L1706" s="10">
        <v>109843</v>
      </c>
      <c r="M1706" s="10">
        <v>15000000</v>
      </c>
      <c r="N1706" s="10">
        <v>76700659</v>
      </c>
      <c r="O1706" s="6">
        <f t="shared" si="159"/>
        <v>61700659</v>
      </c>
      <c r="P1706" s="10" t="str" cm="1">
        <f t="array" ref="P1706">_xlfn.IFS(O1706&lt;=0,"Flop",O1706&lt;10000000,"Hit",O1706&lt;=100000000,"Superhit",O1706&gt;100000000,"Blockbuster")</f>
        <v>Superhit</v>
      </c>
      <c r="Q1706" t="s">
        <v>5697</v>
      </c>
      <c r="R1706">
        <v>25</v>
      </c>
      <c r="S1706" t="str">
        <f t="shared" si="160"/>
        <v xml:space="preserve">April </v>
      </c>
      <c r="T1706" s="12" t="str">
        <f t="shared" si="161"/>
        <v xml:space="preserve"> 2006</v>
      </c>
      <c r="U1706" s="8" t="str" cm="1">
        <f t="array" ref="U1706">_xlfn.IFS(Q1706&lt;1970,"Old is Gold",Q1706&lt;=1980,"80's Movies",Q1706&lt;=2000,"90's Movies",Q1706&lt;=2020,"Mid Rang",Q1706&gt;2020,"Latest")</f>
        <v>Latest</v>
      </c>
      <c r="V1706" t="s">
        <v>4623</v>
      </c>
    </row>
    <row r="1707" spans="1:22" x14ac:dyDescent="0.3">
      <c r="A1707" t="s">
        <v>5698</v>
      </c>
      <c r="B1707" t="s">
        <v>5699</v>
      </c>
      <c r="C1707" t="s">
        <v>5699</v>
      </c>
      <c r="D1707" s="6">
        <v>106</v>
      </c>
      <c r="E1707" s="6" t="str">
        <f t="shared" si="156"/>
        <v>Medium</v>
      </c>
      <c r="F1707" s="4">
        <f t="shared" si="157"/>
        <v>1.7666666666666666</v>
      </c>
      <c r="G1707" s="8" t="s">
        <v>172</v>
      </c>
      <c r="H1707" t="s">
        <v>190</v>
      </c>
      <c r="I1707" t="s">
        <v>10895</v>
      </c>
      <c r="J1707">
        <v>6.3</v>
      </c>
      <c r="K1707" t="str">
        <f t="shared" si="158"/>
        <v>Average</v>
      </c>
      <c r="L1707" s="10">
        <v>140947</v>
      </c>
      <c r="M1707" s="10">
        <v>22000000</v>
      </c>
      <c r="N1707" s="10">
        <v>63945241</v>
      </c>
      <c r="O1707" s="6">
        <f t="shared" si="159"/>
        <v>41945241</v>
      </c>
      <c r="P1707" s="10" t="str" cm="1">
        <f t="array" ref="P1707">_xlfn.IFS(O1707&lt;=0,"Flop",O1707&lt;10000000,"Hit",O1707&lt;=100000000,"Superhit",O1707&gt;100000000,"Blockbuster")</f>
        <v>Superhit</v>
      </c>
      <c r="Q1707" t="s">
        <v>5700</v>
      </c>
      <c r="R1707">
        <v>1</v>
      </c>
      <c r="S1707" t="str">
        <f t="shared" si="160"/>
        <v xml:space="preserve">February </v>
      </c>
      <c r="T1707" s="12" t="str">
        <f t="shared" si="161"/>
        <v xml:space="preserve"> 2016</v>
      </c>
      <c r="U1707" s="8" t="str" cm="1">
        <f t="array" ref="U1707">_xlfn.IFS(Q1707&lt;1970,"Old is Gold",Q1707&lt;=1980,"80's Movies",Q1707&lt;=2000,"90's Movies",Q1707&lt;=2020,"Mid Rang",Q1707&gt;2020,"Latest")</f>
        <v>Latest</v>
      </c>
      <c r="V1707" t="s">
        <v>973</v>
      </c>
    </row>
    <row r="1708" spans="1:22" x14ac:dyDescent="0.3">
      <c r="A1708" t="s">
        <v>5701</v>
      </c>
      <c r="B1708" t="s">
        <v>5702</v>
      </c>
      <c r="C1708" t="s">
        <v>5702</v>
      </c>
      <c r="D1708" s="6">
        <v>109</v>
      </c>
      <c r="E1708" s="6" t="str">
        <f t="shared" si="156"/>
        <v>Medium</v>
      </c>
      <c r="F1708" s="4">
        <f t="shared" si="157"/>
        <v>1.8166666666666667</v>
      </c>
      <c r="G1708" s="8" t="s">
        <v>7406</v>
      </c>
      <c r="H1708" t="s">
        <v>172</v>
      </c>
      <c r="I1708" t="s">
        <v>10891</v>
      </c>
      <c r="J1708">
        <v>6.6</v>
      </c>
      <c r="K1708" t="str">
        <f t="shared" si="158"/>
        <v>Average</v>
      </c>
      <c r="L1708" s="10">
        <v>150378</v>
      </c>
      <c r="M1708" s="10">
        <v>17000000</v>
      </c>
      <c r="N1708" s="10">
        <v>57232879</v>
      </c>
      <c r="O1708" s="6">
        <f t="shared" si="159"/>
        <v>40232879</v>
      </c>
      <c r="P1708" s="10" t="str" cm="1">
        <f t="array" ref="P1708">_xlfn.IFS(O1708&lt;=0,"Flop",O1708&lt;10000000,"Hit",O1708&lt;=100000000,"Superhit",O1708&gt;100000000,"Blockbuster")</f>
        <v>Superhit</v>
      </c>
      <c r="Q1708" t="s">
        <v>5118</v>
      </c>
      <c r="R1708">
        <v>9</v>
      </c>
      <c r="S1708" t="str">
        <f t="shared" si="160"/>
        <v xml:space="preserve">December </v>
      </c>
      <c r="T1708" s="12" t="str">
        <f t="shared" si="161"/>
        <v xml:space="preserve"> 2006</v>
      </c>
      <c r="U1708" s="8" t="str" cm="1">
        <f t="array" ref="U1708">_xlfn.IFS(Q1708&lt;1970,"Old is Gold",Q1708&lt;=1980,"80's Movies",Q1708&lt;=2000,"90's Movies",Q1708&lt;=2020,"Mid Rang",Q1708&gt;2020,"Latest")</f>
        <v>Latest</v>
      </c>
      <c r="V1708" t="s">
        <v>5247</v>
      </c>
    </row>
    <row r="1709" spans="1:22" x14ac:dyDescent="0.3">
      <c r="A1709" t="s">
        <v>5703</v>
      </c>
      <c r="B1709" t="s">
        <v>5704</v>
      </c>
      <c r="C1709" t="s">
        <v>5704</v>
      </c>
      <c r="D1709" s="6">
        <v>97</v>
      </c>
      <c r="E1709" s="6" t="str">
        <f t="shared" si="156"/>
        <v>Medium</v>
      </c>
      <c r="F1709" s="4">
        <f t="shared" si="157"/>
        <v>1.6166666666666667</v>
      </c>
      <c r="G1709" s="8" t="s">
        <v>7406</v>
      </c>
      <c r="H1709" t="s">
        <v>10887</v>
      </c>
      <c r="I1709" t="s">
        <v>10885</v>
      </c>
      <c r="J1709">
        <v>5.2</v>
      </c>
      <c r="K1709" t="str">
        <f t="shared" si="158"/>
        <v>Poor</v>
      </c>
      <c r="L1709" s="10">
        <v>51568</v>
      </c>
      <c r="M1709" s="10">
        <v>20000000</v>
      </c>
      <c r="N1709" s="10">
        <v>37598767</v>
      </c>
      <c r="O1709" s="6">
        <f t="shared" si="159"/>
        <v>17598767</v>
      </c>
      <c r="P1709" s="10" t="str" cm="1">
        <f t="array" ref="P1709">_xlfn.IFS(O1709&lt;=0,"Flop",O1709&lt;10000000,"Hit",O1709&lt;=100000000,"Superhit",O1709&gt;100000000,"Blockbuster")</f>
        <v>Superhit</v>
      </c>
      <c r="Q1709" t="s">
        <v>4883</v>
      </c>
      <c r="R1709">
        <v>7</v>
      </c>
      <c r="S1709" t="str">
        <f t="shared" si="160"/>
        <v xml:space="preserve">September </v>
      </c>
      <c r="T1709" s="12" t="str">
        <f t="shared" si="161"/>
        <v xml:space="preserve"> 2006</v>
      </c>
      <c r="U1709" s="8" t="str" cm="1">
        <f t="array" ref="U1709">_xlfn.IFS(Q1709&lt;1970,"Old is Gold",Q1709&lt;=1980,"80's Movies",Q1709&lt;=2000,"90's Movies",Q1709&lt;=2020,"Mid Rang",Q1709&gt;2020,"Latest")</f>
        <v>Latest</v>
      </c>
      <c r="V1709" t="s">
        <v>1070</v>
      </c>
    </row>
    <row r="1710" spans="1:22" x14ac:dyDescent="0.3">
      <c r="A1710" t="s">
        <v>5705</v>
      </c>
      <c r="B1710" t="s">
        <v>5706</v>
      </c>
      <c r="C1710" t="s">
        <v>5706</v>
      </c>
      <c r="D1710" s="6">
        <v>122</v>
      </c>
      <c r="E1710" s="6" t="str">
        <f t="shared" si="156"/>
        <v>Long</v>
      </c>
      <c r="F1710" s="4">
        <f t="shared" si="157"/>
        <v>2.0333333333333332</v>
      </c>
      <c r="G1710" s="8" t="s">
        <v>7406</v>
      </c>
      <c r="H1710" t="s">
        <v>10891</v>
      </c>
      <c r="I1710" t="s">
        <v>190</v>
      </c>
      <c r="J1710">
        <v>6.7</v>
      </c>
      <c r="K1710" t="str">
        <f t="shared" si="158"/>
        <v>Average</v>
      </c>
      <c r="L1710" s="10">
        <v>62595</v>
      </c>
      <c r="M1710" s="10">
        <v>70000000</v>
      </c>
      <c r="N1710" s="10">
        <v>69787394</v>
      </c>
      <c r="O1710" s="6">
        <f t="shared" si="159"/>
        <v>-212606</v>
      </c>
      <c r="P1710" s="10" t="str" cm="1">
        <f t="array" ref="P1710">_xlfn.IFS(O1710&lt;=0,"Flop",O1710&lt;10000000,"Hit",O1710&lt;=100000000,"Superhit",O1710&gt;100000000,"Blockbuster")</f>
        <v>Flop</v>
      </c>
      <c r="Q1710" t="s">
        <v>5707</v>
      </c>
      <c r="R1710">
        <v>6</v>
      </c>
      <c r="S1710" t="str">
        <f t="shared" si="160"/>
        <v xml:space="preserve">September </v>
      </c>
      <c r="T1710" s="12" t="str">
        <f t="shared" si="161"/>
        <v xml:space="preserve"> 2007</v>
      </c>
      <c r="U1710" s="8" t="str" cm="1">
        <f t="array" ref="U1710">_xlfn.IFS(Q1710&lt;1970,"Old is Gold",Q1710&lt;=1980,"80's Movies",Q1710&lt;=2000,"90's Movies",Q1710&lt;=2020,"Mid Rang",Q1710&gt;2020,"Latest")</f>
        <v>Latest</v>
      </c>
      <c r="V1710" t="s">
        <v>1775</v>
      </c>
    </row>
    <row r="1711" spans="1:22" x14ac:dyDescent="0.3">
      <c r="A1711" t="s">
        <v>5708</v>
      </c>
      <c r="B1711" t="s">
        <v>5709</v>
      </c>
      <c r="C1711" t="s">
        <v>5709</v>
      </c>
      <c r="D1711" s="6">
        <v>103</v>
      </c>
      <c r="E1711" s="6" t="str">
        <f t="shared" si="156"/>
        <v>Medium</v>
      </c>
      <c r="F1711" s="4">
        <f t="shared" si="157"/>
        <v>1.7166666666666666</v>
      </c>
      <c r="G1711" s="8" t="s">
        <v>172</v>
      </c>
      <c r="H1711" t="s">
        <v>10886</v>
      </c>
      <c r="I1711" t="s">
        <v>10899</v>
      </c>
      <c r="J1711">
        <v>4.2</v>
      </c>
      <c r="K1711" t="str">
        <f t="shared" si="158"/>
        <v>Poor</v>
      </c>
      <c r="L1711" s="10">
        <v>78036</v>
      </c>
      <c r="M1711" s="10">
        <v>60000000</v>
      </c>
      <c r="N1711" s="10">
        <v>159814490</v>
      </c>
      <c r="O1711" s="6">
        <f t="shared" si="159"/>
        <v>99814490</v>
      </c>
      <c r="P1711" s="10" t="str" cm="1">
        <f t="array" ref="P1711">_xlfn.IFS(O1711&lt;=0,"Flop",O1711&lt;10000000,"Hit",O1711&lt;=100000000,"Superhit",O1711&gt;100000000,"Blockbuster")</f>
        <v>Superhit</v>
      </c>
      <c r="Q1711" t="s">
        <v>5710</v>
      </c>
      <c r="R1711">
        <v>9</v>
      </c>
      <c r="S1711" t="str">
        <f t="shared" si="160"/>
        <v xml:space="preserve">February </v>
      </c>
      <c r="T1711" s="12" t="str">
        <f t="shared" si="161"/>
        <v xml:space="preserve"> 2007</v>
      </c>
      <c r="U1711" s="8" t="str" cm="1">
        <f t="array" ref="U1711">_xlfn.IFS(Q1711&lt;1970,"Old is Gold",Q1711&lt;=1980,"80's Movies",Q1711&lt;=2000,"90's Movies",Q1711&lt;=2020,"Mid Rang",Q1711&gt;2020,"Latest")</f>
        <v>Latest</v>
      </c>
      <c r="V1711" t="s">
        <v>5711</v>
      </c>
    </row>
    <row r="1712" spans="1:22" x14ac:dyDescent="0.3">
      <c r="A1712" t="s">
        <v>5712</v>
      </c>
      <c r="B1712" t="s">
        <v>5713</v>
      </c>
      <c r="C1712" t="s">
        <v>5713</v>
      </c>
      <c r="D1712" s="6">
        <v>96</v>
      </c>
      <c r="E1712" s="6" t="str">
        <f t="shared" si="156"/>
        <v>Medium</v>
      </c>
      <c r="F1712" s="4">
        <f t="shared" si="157"/>
        <v>1.6</v>
      </c>
      <c r="G1712" s="8" t="s">
        <v>190</v>
      </c>
      <c r="H1712" t="s">
        <v>10885</v>
      </c>
      <c r="I1712" t="s">
        <v>10895</v>
      </c>
      <c r="J1712">
        <v>5.9</v>
      </c>
      <c r="K1712" t="str">
        <f t="shared" si="158"/>
        <v>Poor</v>
      </c>
      <c r="L1712" s="10">
        <v>80870</v>
      </c>
      <c r="M1712" s="10">
        <v>20000000</v>
      </c>
      <c r="N1712" s="10">
        <v>84297309</v>
      </c>
      <c r="O1712" s="6">
        <f t="shared" si="159"/>
        <v>64297309</v>
      </c>
      <c r="P1712" s="10" t="str" cm="1">
        <f t="array" ref="P1712">_xlfn.IFS(O1712&lt;=0,"Flop",O1712&lt;10000000,"Hit",O1712&lt;=100000000,"Superhit",O1712&gt;100000000,"Blockbuster")</f>
        <v>Superhit</v>
      </c>
      <c r="Q1712" t="s">
        <v>5714</v>
      </c>
      <c r="R1712">
        <v>12</v>
      </c>
      <c r="S1712" t="str">
        <f t="shared" si="160"/>
        <v xml:space="preserve">March </v>
      </c>
      <c r="T1712" s="12" t="str">
        <f t="shared" si="161"/>
        <v xml:space="preserve"> 2007</v>
      </c>
      <c r="U1712" s="8" t="str" cm="1">
        <f t="array" ref="U1712">_xlfn.IFS(Q1712&lt;1970,"Old is Gold",Q1712&lt;=1980,"80's Movies",Q1712&lt;=2000,"90's Movies",Q1712&lt;=2020,"Mid Rang",Q1712&gt;2020,"Latest")</f>
        <v>Latest</v>
      </c>
      <c r="V1712" t="s">
        <v>5715</v>
      </c>
    </row>
    <row r="1713" spans="1:22" x14ac:dyDescent="0.3">
      <c r="A1713" t="s">
        <v>5716</v>
      </c>
      <c r="B1713" t="s">
        <v>5717</v>
      </c>
      <c r="C1713" t="s">
        <v>5717</v>
      </c>
      <c r="D1713" s="6">
        <v>98</v>
      </c>
      <c r="E1713" s="6" t="str">
        <f t="shared" si="156"/>
        <v>Medium</v>
      </c>
      <c r="F1713" s="4">
        <f t="shared" si="157"/>
        <v>1.6333333333333333</v>
      </c>
      <c r="G1713" s="8" t="s">
        <v>7406</v>
      </c>
      <c r="H1713" t="s">
        <v>5170</v>
      </c>
      <c r="I1713" t="s">
        <v>10899</v>
      </c>
      <c r="J1713">
        <v>6.8</v>
      </c>
      <c r="K1713" t="str">
        <f t="shared" si="158"/>
        <v>Average</v>
      </c>
      <c r="L1713" s="10">
        <v>204940</v>
      </c>
      <c r="M1713" s="10">
        <v>100000000</v>
      </c>
      <c r="N1713" s="10">
        <v>167805466</v>
      </c>
      <c r="O1713" s="6">
        <f t="shared" si="159"/>
        <v>67805466</v>
      </c>
      <c r="P1713" s="10" t="str" cm="1">
        <f t="array" ref="P1713">_xlfn.IFS(O1713&lt;=0,"Flop",O1713&lt;10000000,"Hit",O1713&lt;=100000000,"Superhit",O1713&gt;100000000,"Blockbuster")</f>
        <v>Superhit</v>
      </c>
      <c r="Q1713" t="s">
        <v>5718</v>
      </c>
      <c r="R1713">
        <v>26</v>
      </c>
      <c r="S1713" t="str">
        <f t="shared" si="160"/>
        <v xml:space="preserve">October </v>
      </c>
      <c r="T1713" s="12" t="str">
        <f t="shared" si="161"/>
        <v xml:space="preserve"> 2010</v>
      </c>
      <c r="U1713" s="8" t="str" cm="1">
        <f t="array" ref="U1713">_xlfn.IFS(Q1713&lt;1970,"Old is Gold",Q1713&lt;=1980,"80's Movies",Q1713&lt;=2000,"90's Movies",Q1713&lt;=2020,"Mid Rang",Q1713&gt;2020,"Latest")</f>
        <v>Latest</v>
      </c>
      <c r="V1713" t="s">
        <v>900</v>
      </c>
    </row>
    <row r="1714" spans="1:22" x14ac:dyDescent="0.3">
      <c r="A1714" t="s">
        <v>5719</v>
      </c>
      <c r="B1714" t="s">
        <v>5720</v>
      </c>
      <c r="C1714" t="s">
        <v>5720</v>
      </c>
      <c r="D1714" s="6">
        <v>88</v>
      </c>
      <c r="E1714" s="6" t="str">
        <f t="shared" si="156"/>
        <v>Short</v>
      </c>
      <c r="F1714" s="4">
        <f t="shared" si="157"/>
        <v>1.4666666666666666</v>
      </c>
      <c r="G1714" s="8" t="s">
        <v>172</v>
      </c>
      <c r="H1714" t="s">
        <v>190</v>
      </c>
      <c r="I1714" t="s">
        <v>10885</v>
      </c>
      <c r="J1714">
        <v>7.2</v>
      </c>
      <c r="K1714" t="str">
        <f t="shared" si="158"/>
        <v>Good</v>
      </c>
      <c r="L1714" s="10">
        <v>57264</v>
      </c>
      <c r="M1714" s="10">
        <v>1000000</v>
      </c>
      <c r="N1714" s="10">
        <v>454026</v>
      </c>
      <c r="O1714" s="6">
        <f t="shared" si="159"/>
        <v>-545974</v>
      </c>
      <c r="P1714" s="10" t="str" cm="1">
        <f t="array" ref="P1714">_xlfn.IFS(O1714&lt;=0,"Flop",O1714&lt;10000000,"Hit",O1714&lt;=100000000,"Superhit",O1714&gt;100000000,"Blockbuster")</f>
        <v>Flop</v>
      </c>
      <c r="Q1714" t="s">
        <v>5721</v>
      </c>
      <c r="R1714">
        <v>24</v>
      </c>
      <c r="S1714" t="str">
        <f t="shared" si="160"/>
        <v xml:space="preserve">January </v>
      </c>
      <c r="T1714" s="12" t="str">
        <f t="shared" si="161"/>
        <v xml:space="preserve"> 2006</v>
      </c>
      <c r="U1714" s="8" t="str" cm="1">
        <f t="array" ref="U1714">_xlfn.IFS(Q1714&lt;1970,"Old is Gold",Q1714&lt;=1980,"80's Movies",Q1714&lt;=2000,"90's Movies",Q1714&lt;=2020,"Mid Rang",Q1714&gt;2020,"Latest")</f>
        <v>Latest</v>
      </c>
      <c r="V1714" t="s">
        <v>5722</v>
      </c>
    </row>
    <row r="1715" spans="1:22" x14ac:dyDescent="0.3">
      <c r="A1715" t="s">
        <v>5723</v>
      </c>
      <c r="B1715" t="s">
        <v>5724</v>
      </c>
      <c r="C1715" t="s">
        <v>5724</v>
      </c>
      <c r="D1715" s="6">
        <v>129</v>
      </c>
      <c r="E1715" s="6" t="str">
        <f t="shared" si="156"/>
        <v>Long</v>
      </c>
      <c r="F1715" s="4">
        <f t="shared" si="157"/>
        <v>2.15</v>
      </c>
      <c r="G1715" s="8" t="s">
        <v>10887</v>
      </c>
      <c r="H1715" t="s">
        <v>190</v>
      </c>
      <c r="I1715" t="s">
        <v>10895</v>
      </c>
      <c r="J1715">
        <v>6.9</v>
      </c>
      <c r="K1715" t="str">
        <f t="shared" si="158"/>
        <v>Average</v>
      </c>
      <c r="L1715" s="10">
        <v>104423</v>
      </c>
      <c r="M1715" s="10">
        <v>40000000</v>
      </c>
      <c r="N1715" s="10">
        <v>55247881</v>
      </c>
      <c r="O1715" s="6">
        <f t="shared" si="159"/>
        <v>15247881</v>
      </c>
      <c r="P1715" s="10" t="str" cm="1">
        <f t="array" ref="P1715">_xlfn.IFS(O1715&lt;=0,"Flop",O1715&lt;10000000,"Hit",O1715&lt;=100000000,"Superhit",O1715&gt;100000000,"Blockbuster")</f>
        <v>Superhit</v>
      </c>
      <c r="Q1715" t="s">
        <v>5725</v>
      </c>
      <c r="R1715">
        <v>15</v>
      </c>
      <c r="S1715" t="str">
        <f t="shared" si="160"/>
        <v xml:space="preserve">December </v>
      </c>
      <c r="T1715" s="12" t="str">
        <f t="shared" si="161"/>
        <v xml:space="preserve"> 2011</v>
      </c>
      <c r="U1715" s="8" t="str" cm="1">
        <f t="array" ref="U1715">_xlfn.IFS(Q1715&lt;1970,"Old is Gold",Q1715&lt;=1980,"80's Movies",Q1715&lt;=2000,"90's Movies",Q1715&lt;=2020,"Mid Rang",Q1715&gt;2020,"Latest")</f>
        <v>Latest</v>
      </c>
      <c r="V1715" t="s">
        <v>3547</v>
      </c>
    </row>
    <row r="1716" spans="1:22" x14ac:dyDescent="0.3">
      <c r="A1716" t="s">
        <v>5726</v>
      </c>
      <c r="B1716" t="s">
        <v>5727</v>
      </c>
      <c r="C1716" t="s">
        <v>5727</v>
      </c>
      <c r="D1716" s="6">
        <v>108</v>
      </c>
      <c r="E1716" s="6" t="str">
        <f t="shared" si="156"/>
        <v>Medium</v>
      </c>
      <c r="F1716" s="4">
        <f t="shared" si="157"/>
        <v>1.8</v>
      </c>
      <c r="G1716" s="8" t="s">
        <v>10887</v>
      </c>
      <c r="H1716" t="s">
        <v>172</v>
      </c>
      <c r="I1716" t="s">
        <v>10892</v>
      </c>
      <c r="J1716">
        <v>6.5</v>
      </c>
      <c r="K1716" t="str">
        <f t="shared" si="158"/>
        <v>Average</v>
      </c>
      <c r="L1716" s="10">
        <v>368529</v>
      </c>
      <c r="M1716" s="10">
        <v>110000000</v>
      </c>
      <c r="N1716" s="10">
        <v>574481229</v>
      </c>
      <c r="O1716" s="6">
        <f t="shared" si="159"/>
        <v>464481229</v>
      </c>
      <c r="P1716" s="10" t="str" cm="1">
        <f t="array" ref="P1716">_xlfn.IFS(O1716&lt;=0,"Flop",O1716&lt;10000000,"Hit",O1716&lt;=100000000,"Superhit",O1716&gt;100000000,"Blockbuster")</f>
        <v>Blockbuster</v>
      </c>
      <c r="Q1716" t="s">
        <v>5728</v>
      </c>
      <c r="R1716">
        <v>17</v>
      </c>
      <c r="S1716" t="str">
        <f t="shared" si="160"/>
        <v xml:space="preserve">December </v>
      </c>
      <c r="T1716" s="12" t="str">
        <f t="shared" si="161"/>
        <v xml:space="preserve"> 2006</v>
      </c>
      <c r="U1716" s="8" t="str" cm="1">
        <f t="array" ref="U1716">_xlfn.IFS(Q1716&lt;1970,"Old is Gold",Q1716&lt;=1980,"80's Movies",Q1716&lt;=2000,"90's Movies",Q1716&lt;=2020,"Mid Rang",Q1716&gt;2020,"Latest")</f>
        <v>Latest</v>
      </c>
      <c r="V1716" t="s">
        <v>4002</v>
      </c>
    </row>
    <row r="1717" spans="1:22" x14ac:dyDescent="0.3">
      <c r="A1717" t="s">
        <v>5729</v>
      </c>
      <c r="B1717" t="s">
        <v>5730</v>
      </c>
      <c r="C1717" t="s">
        <v>5730</v>
      </c>
      <c r="D1717" s="6">
        <v>122</v>
      </c>
      <c r="E1717" s="6" t="str">
        <f t="shared" si="156"/>
        <v>Long</v>
      </c>
      <c r="F1717" s="4">
        <f t="shared" si="157"/>
        <v>2.0333333333333332</v>
      </c>
      <c r="G1717" s="8" t="s">
        <v>10891</v>
      </c>
      <c r="H1717" t="s">
        <v>190</v>
      </c>
      <c r="I1717" t="s">
        <v>5170</v>
      </c>
      <c r="J1717">
        <v>8.1999999999999993</v>
      </c>
      <c r="K1717" t="str">
        <f t="shared" si="158"/>
        <v>Excellent</v>
      </c>
      <c r="L1717" s="10">
        <v>1030460</v>
      </c>
      <c r="M1717" s="10">
        <v>25000000</v>
      </c>
      <c r="N1717" s="10">
        <v>171627740</v>
      </c>
      <c r="O1717" s="6">
        <f t="shared" si="159"/>
        <v>146627740</v>
      </c>
      <c r="P1717" s="10" t="str" cm="1">
        <f t="array" ref="P1717">_xlfn.IFS(O1717&lt;=0,"Flop",O1717&lt;10000000,"Hit",O1717&lt;=100000000,"Superhit",O1717&gt;100000000,"Blockbuster")</f>
        <v>Blockbuster</v>
      </c>
      <c r="Q1717" t="s">
        <v>4801</v>
      </c>
      <c r="R1717">
        <v>19</v>
      </c>
      <c r="S1717" t="str">
        <f t="shared" si="160"/>
        <v xml:space="preserve">May </v>
      </c>
      <c r="T1717" s="12" t="str">
        <f t="shared" si="161"/>
        <v xml:space="preserve"> 2007</v>
      </c>
      <c r="U1717" s="8" t="str" cm="1">
        <f t="array" ref="U1717">_xlfn.IFS(Q1717&lt;1970,"Old is Gold",Q1717&lt;=1980,"80's Movies",Q1717&lt;=2000,"90's Movies",Q1717&lt;=2020,"Mid Rang",Q1717&gt;2020,"Latest")</f>
        <v>Latest</v>
      </c>
      <c r="V1717" t="s">
        <v>973</v>
      </c>
    </row>
    <row r="1718" spans="1:22" x14ac:dyDescent="0.3">
      <c r="A1718" t="s">
        <v>5731</v>
      </c>
      <c r="B1718">
        <v>21</v>
      </c>
      <c r="C1718">
        <v>21</v>
      </c>
      <c r="D1718" s="6">
        <v>123</v>
      </c>
      <c r="E1718" s="6" t="str">
        <f t="shared" si="156"/>
        <v>Long</v>
      </c>
      <c r="F1718" s="4">
        <f t="shared" si="157"/>
        <v>2.0499999999999998</v>
      </c>
      <c r="G1718" s="8" t="s">
        <v>10891</v>
      </c>
      <c r="H1718" t="s">
        <v>190</v>
      </c>
      <c r="I1718" t="s">
        <v>10896</v>
      </c>
      <c r="J1718">
        <v>6.8</v>
      </c>
      <c r="K1718" t="str">
        <f t="shared" si="158"/>
        <v>Average</v>
      </c>
      <c r="L1718" s="10">
        <v>262827</v>
      </c>
      <c r="M1718" s="10">
        <v>35000000</v>
      </c>
      <c r="N1718" s="10">
        <v>159808370</v>
      </c>
      <c r="O1718" s="6">
        <f t="shared" si="159"/>
        <v>124808370</v>
      </c>
      <c r="P1718" s="10" t="str" cm="1">
        <f t="array" ref="P1718">_xlfn.IFS(O1718&lt;=0,"Flop",O1718&lt;10000000,"Hit",O1718&lt;=100000000,"Superhit",O1718&gt;100000000,"Blockbuster")</f>
        <v>Blockbuster</v>
      </c>
      <c r="Q1718" t="s">
        <v>5732</v>
      </c>
      <c r="R1718">
        <v>7</v>
      </c>
      <c r="S1718" t="str">
        <f t="shared" si="160"/>
        <v xml:space="preserve">March </v>
      </c>
      <c r="T1718" s="12" t="str">
        <f t="shared" si="161"/>
        <v xml:space="preserve"> 2008</v>
      </c>
      <c r="U1718" s="8" t="str" cm="1">
        <f t="array" ref="U1718">_xlfn.IFS(Q1718&lt;1970,"Old is Gold",Q1718&lt;=1980,"80's Movies",Q1718&lt;=2000,"90's Movies",Q1718&lt;=2020,"Mid Rang",Q1718&gt;2020,"Latest")</f>
        <v>Latest</v>
      </c>
      <c r="V1718" t="s">
        <v>3550</v>
      </c>
    </row>
    <row r="1719" spans="1:22" x14ac:dyDescent="0.3">
      <c r="A1719" t="s">
        <v>5733</v>
      </c>
      <c r="B1719" t="s">
        <v>5734</v>
      </c>
      <c r="C1719" t="s">
        <v>5734</v>
      </c>
      <c r="D1719" s="6">
        <v>139</v>
      </c>
      <c r="E1719" s="6" t="str">
        <f t="shared" si="156"/>
        <v>Long</v>
      </c>
      <c r="F1719" s="4">
        <f t="shared" si="157"/>
        <v>2.3166666666666669</v>
      </c>
      <c r="G1719" s="8" t="s">
        <v>190</v>
      </c>
      <c r="H1719" t="s">
        <v>10885</v>
      </c>
      <c r="I1719" t="s">
        <v>10899</v>
      </c>
      <c r="J1719">
        <v>6.8</v>
      </c>
      <c r="K1719" t="str">
        <f t="shared" si="158"/>
        <v>Average</v>
      </c>
      <c r="L1719" s="10">
        <v>182163</v>
      </c>
      <c r="M1719" s="10">
        <v>32000000</v>
      </c>
      <c r="N1719" s="10">
        <v>58409247</v>
      </c>
      <c r="O1719" s="6">
        <f t="shared" si="159"/>
        <v>26409247</v>
      </c>
      <c r="P1719" s="10" t="str" cm="1">
        <f t="array" ref="P1719">_xlfn.IFS(O1719&lt;=0,"Flop",O1719&lt;10000000,"Hit",O1719&lt;=100000000,"Superhit",O1719&gt;100000000,"Blockbuster")</f>
        <v>Superhit</v>
      </c>
      <c r="Q1719" t="s">
        <v>5735</v>
      </c>
      <c r="R1719">
        <v>16</v>
      </c>
      <c r="S1719" t="str">
        <f t="shared" si="160"/>
        <v xml:space="preserve">May </v>
      </c>
      <c r="T1719" s="12" t="str">
        <f t="shared" si="161"/>
        <v xml:space="preserve"> 2011</v>
      </c>
      <c r="U1719" s="8" t="str" cm="1">
        <f t="array" ref="U1719">_xlfn.IFS(Q1719&lt;1970,"Old is Gold",Q1719&lt;=1980,"80's Movies",Q1719&lt;=2000,"90's Movies",Q1719&lt;=2020,"Mid Rang",Q1719&gt;2020,"Latest")</f>
        <v>Latest</v>
      </c>
      <c r="V1719" t="s">
        <v>94</v>
      </c>
    </row>
    <row r="1720" spans="1:22" x14ac:dyDescent="0.3">
      <c r="A1720" t="s">
        <v>5736</v>
      </c>
      <c r="B1720" t="s">
        <v>5737</v>
      </c>
      <c r="C1720" t="s">
        <v>5737</v>
      </c>
      <c r="D1720" s="6">
        <v>129</v>
      </c>
      <c r="E1720" s="6" t="str">
        <f t="shared" si="156"/>
        <v>Long</v>
      </c>
      <c r="F1720" s="4">
        <f t="shared" si="157"/>
        <v>2.15</v>
      </c>
      <c r="G1720" s="8" t="s">
        <v>172</v>
      </c>
      <c r="H1720" t="s">
        <v>10886</v>
      </c>
      <c r="I1720" t="s">
        <v>10899</v>
      </c>
      <c r="J1720">
        <v>6.9</v>
      </c>
      <c r="K1720" t="str">
        <f t="shared" si="158"/>
        <v>Average</v>
      </c>
      <c r="L1720" s="10">
        <v>380151</v>
      </c>
      <c r="M1720" s="10">
        <v>30000000</v>
      </c>
      <c r="N1720" s="10">
        <v>219922417</v>
      </c>
      <c r="O1720" s="6">
        <f t="shared" si="159"/>
        <v>189922417</v>
      </c>
      <c r="P1720" s="10" t="str" cm="1">
        <f t="array" ref="P1720">_xlfn.IFS(O1720&lt;=0,"Flop",O1720&lt;10000000,"Hit",O1720&lt;=100000000,"Superhit",O1720&gt;100000000,"Blockbuster")</f>
        <v>Blockbuster</v>
      </c>
      <c r="Q1720" t="s">
        <v>5714</v>
      </c>
      <c r="R1720">
        <v>12</v>
      </c>
      <c r="S1720" t="str">
        <f t="shared" si="160"/>
        <v xml:space="preserve">March </v>
      </c>
      <c r="T1720" s="12" t="str">
        <f t="shared" si="161"/>
        <v xml:space="preserve"> 2007</v>
      </c>
      <c r="U1720" s="8" t="str" cm="1">
        <f t="array" ref="U1720">_xlfn.IFS(Q1720&lt;1970,"Old is Gold",Q1720&lt;=1980,"80's Movies",Q1720&lt;=2000,"90's Movies",Q1720&lt;=2020,"Mid Rang",Q1720&gt;2020,"Latest")</f>
        <v>Latest</v>
      </c>
      <c r="V1720" t="s">
        <v>5028</v>
      </c>
    </row>
    <row r="1721" spans="1:22" x14ac:dyDescent="0.3">
      <c r="A1721" t="s">
        <v>5738</v>
      </c>
      <c r="B1721" t="s">
        <v>5739</v>
      </c>
      <c r="C1721" t="s">
        <v>5739</v>
      </c>
      <c r="D1721" s="6">
        <v>117</v>
      </c>
      <c r="E1721" s="6" t="str">
        <f t="shared" si="156"/>
        <v>Medium</v>
      </c>
      <c r="F1721" s="4">
        <f t="shared" si="157"/>
        <v>1.95</v>
      </c>
      <c r="G1721" s="8" t="s">
        <v>7406</v>
      </c>
      <c r="H1721" t="s">
        <v>172</v>
      </c>
      <c r="I1721" t="s">
        <v>10890</v>
      </c>
      <c r="J1721">
        <v>7.3</v>
      </c>
      <c r="K1721" t="str">
        <f t="shared" si="158"/>
        <v>Good</v>
      </c>
      <c r="L1721" s="10">
        <v>707348</v>
      </c>
      <c r="M1721" s="10">
        <v>130000000</v>
      </c>
      <c r="N1721" s="10">
        <v>519311965</v>
      </c>
      <c r="O1721" s="6">
        <f t="shared" si="159"/>
        <v>389311965</v>
      </c>
      <c r="P1721" s="10" t="str" cm="1">
        <f t="array" ref="P1721">_xlfn.IFS(O1721&lt;=0,"Flop",O1721&lt;10000000,"Hit",O1721&lt;=100000000,"Superhit",O1721&gt;100000000,"Blockbuster")</f>
        <v>Blockbuster</v>
      </c>
      <c r="Q1721" t="s">
        <v>5740</v>
      </c>
      <c r="R1721">
        <v>29</v>
      </c>
      <c r="S1721" t="str">
        <f t="shared" si="160"/>
        <v xml:space="preserve">June </v>
      </c>
      <c r="T1721" s="12" t="str">
        <f t="shared" si="161"/>
        <v xml:space="preserve"> 2015</v>
      </c>
      <c r="U1721" s="8" t="str" cm="1">
        <f t="array" ref="U1721">_xlfn.IFS(Q1721&lt;1970,"Old is Gold",Q1721&lt;=1980,"80's Movies",Q1721&lt;=2000,"90's Movies",Q1721&lt;=2020,"Mid Rang",Q1721&gt;2020,"Latest")</f>
        <v>Latest</v>
      </c>
      <c r="V1721" t="s">
        <v>3270</v>
      </c>
    </row>
    <row r="1722" spans="1:22" x14ac:dyDescent="0.3">
      <c r="A1722" t="s">
        <v>5741</v>
      </c>
      <c r="B1722" t="s">
        <v>5742</v>
      </c>
      <c r="C1722" t="s">
        <v>5742</v>
      </c>
      <c r="D1722" s="6">
        <v>102</v>
      </c>
      <c r="E1722" s="6" t="str">
        <f t="shared" si="156"/>
        <v>Medium</v>
      </c>
      <c r="F1722" s="4">
        <f t="shared" si="157"/>
        <v>1.7</v>
      </c>
      <c r="G1722" s="8" t="s">
        <v>7406</v>
      </c>
      <c r="H1722" t="s">
        <v>190</v>
      </c>
      <c r="I1722" t="s">
        <v>10897</v>
      </c>
      <c r="J1722">
        <v>7.1</v>
      </c>
      <c r="K1722" t="str">
        <f t="shared" si="158"/>
        <v>Good</v>
      </c>
      <c r="L1722" s="10">
        <v>228255</v>
      </c>
      <c r="M1722" s="10">
        <v>24000000</v>
      </c>
      <c r="N1722" s="10">
        <v>155929020</v>
      </c>
      <c r="O1722" s="6">
        <f t="shared" si="159"/>
        <v>131929020</v>
      </c>
      <c r="P1722" s="10" t="str" cm="1">
        <f t="array" ref="P1722">_xlfn.IFS(O1722&lt;=0,"Flop",O1722&lt;10000000,"Hit",O1722&lt;=100000000,"Superhit",O1722&gt;100000000,"Blockbuster")</f>
        <v>Blockbuster</v>
      </c>
      <c r="Q1722" t="s">
        <v>5396</v>
      </c>
      <c r="R1722">
        <v>13</v>
      </c>
      <c r="S1722" t="str">
        <f t="shared" si="160"/>
        <v xml:space="preserve">December </v>
      </c>
      <c r="T1722" s="12" t="str">
        <f t="shared" si="161"/>
        <v xml:space="preserve"> 2006</v>
      </c>
      <c r="U1722" s="8" t="str" cm="1">
        <f t="array" ref="U1722">_xlfn.IFS(Q1722&lt;1970,"Old is Gold",Q1722&lt;=1980,"80's Movies",Q1722&lt;=2000,"90's Movies",Q1722&lt;=2020,"Mid Rang",Q1722&gt;2020,"Latest")</f>
        <v>Latest</v>
      </c>
      <c r="V1722" t="s">
        <v>345</v>
      </c>
    </row>
    <row r="1723" spans="1:22" x14ac:dyDescent="0.3">
      <c r="A1723" t="s">
        <v>5743</v>
      </c>
      <c r="B1723" t="s">
        <v>5744</v>
      </c>
      <c r="C1723" t="s">
        <v>5744</v>
      </c>
      <c r="D1723" s="6">
        <v>88</v>
      </c>
      <c r="E1723" s="6" t="str">
        <f t="shared" si="156"/>
        <v>Short</v>
      </c>
      <c r="F1723" s="4">
        <f t="shared" si="157"/>
        <v>1.4666666666666666</v>
      </c>
      <c r="G1723" s="8" t="s">
        <v>7406</v>
      </c>
      <c r="H1723" t="s">
        <v>10891</v>
      </c>
      <c r="I1723" t="s">
        <v>5170</v>
      </c>
      <c r="J1723">
        <v>6.9</v>
      </c>
      <c r="K1723" t="str">
        <f t="shared" si="158"/>
        <v>Average</v>
      </c>
      <c r="L1723" s="10">
        <v>259600</v>
      </c>
      <c r="M1723" s="10">
        <v>12000000</v>
      </c>
      <c r="N1723" s="10">
        <v>42931041</v>
      </c>
      <c r="O1723" s="6">
        <f t="shared" si="159"/>
        <v>30931041</v>
      </c>
      <c r="P1723" s="10" t="str" cm="1">
        <f t="array" ref="P1723">_xlfn.IFS(O1723&lt;=0,"Flop",O1723&lt;10000000,"Hit",O1723&lt;=100000000,"Superhit",O1723&gt;100000000,"Blockbuster")</f>
        <v>Superhit</v>
      </c>
      <c r="Q1723" t="s">
        <v>5446</v>
      </c>
      <c r="R1723">
        <v>31</v>
      </c>
      <c r="S1723" t="str">
        <f t="shared" si="160"/>
        <v xml:space="preserve">August </v>
      </c>
      <c r="T1723" s="12" t="str">
        <f t="shared" si="161"/>
        <v xml:space="preserve"> 2006</v>
      </c>
      <c r="U1723" s="8" t="str" cm="1">
        <f t="array" ref="U1723">_xlfn.IFS(Q1723&lt;1970,"Old is Gold",Q1723&lt;=1980,"80's Movies",Q1723&lt;=2000,"90's Movies",Q1723&lt;=2020,"Mid Rang",Q1723&gt;2020,"Latest")</f>
        <v>Latest</v>
      </c>
      <c r="V1723" t="s">
        <v>5745</v>
      </c>
    </row>
    <row r="1724" spans="1:22" x14ac:dyDescent="0.3">
      <c r="A1724" t="s">
        <v>5746</v>
      </c>
      <c r="B1724" t="s">
        <v>5747</v>
      </c>
      <c r="C1724" t="s">
        <v>5747</v>
      </c>
      <c r="D1724" s="6">
        <v>89</v>
      </c>
      <c r="E1724" s="6" t="str">
        <f t="shared" si="156"/>
        <v>Short</v>
      </c>
      <c r="F1724" s="4">
        <f t="shared" si="157"/>
        <v>1.4833333333333334</v>
      </c>
      <c r="G1724" s="8" t="s">
        <v>10887</v>
      </c>
      <c r="H1724" t="s">
        <v>10888</v>
      </c>
      <c r="I1724" t="s">
        <v>172</v>
      </c>
      <c r="J1724">
        <v>6.6</v>
      </c>
      <c r="K1724" t="str">
        <f t="shared" si="158"/>
        <v>Average</v>
      </c>
      <c r="L1724" s="10">
        <v>241774</v>
      </c>
      <c r="M1724" s="10">
        <v>150000000</v>
      </c>
      <c r="N1724" s="10">
        <v>603900354</v>
      </c>
      <c r="O1724" s="6">
        <f t="shared" si="159"/>
        <v>453900354</v>
      </c>
      <c r="P1724" s="10" t="str" cm="1">
        <f t="array" ref="P1724">_xlfn.IFS(O1724&lt;=0,"Flop",O1724&lt;10000000,"Hit",O1724&lt;=100000000,"Superhit",O1724&gt;100000000,"Blockbuster")</f>
        <v>Blockbuster</v>
      </c>
      <c r="Q1724" t="s">
        <v>5748</v>
      </c>
      <c r="R1724">
        <v>30</v>
      </c>
      <c r="S1724" t="str">
        <f t="shared" si="160"/>
        <v xml:space="preserve">October </v>
      </c>
      <c r="T1724" s="12" t="str">
        <f t="shared" si="161"/>
        <v xml:space="preserve"> 2008</v>
      </c>
      <c r="U1724" s="8" t="str" cm="1">
        <f t="array" ref="U1724">_xlfn.IFS(Q1724&lt;1970,"Old is Gold",Q1724&lt;=1980,"80's Movies",Q1724&lt;=2000,"90's Movies",Q1724&lt;=2020,"Mid Rang",Q1724&gt;2020,"Latest")</f>
        <v>Latest</v>
      </c>
      <c r="V1724" t="s">
        <v>4390</v>
      </c>
    </row>
    <row r="1725" spans="1:22" x14ac:dyDescent="0.3">
      <c r="A1725" t="s">
        <v>5749</v>
      </c>
      <c r="B1725" t="s">
        <v>5750</v>
      </c>
      <c r="C1725" t="s">
        <v>5750</v>
      </c>
      <c r="D1725" s="6">
        <v>95</v>
      </c>
      <c r="E1725" s="6" t="str">
        <f t="shared" si="156"/>
        <v>Medium</v>
      </c>
      <c r="F1725" s="4">
        <f t="shared" si="157"/>
        <v>1.5833333333333333</v>
      </c>
      <c r="G1725" s="8" t="s">
        <v>7406</v>
      </c>
      <c r="H1725" t="s">
        <v>10887</v>
      </c>
      <c r="I1725" t="s">
        <v>10885</v>
      </c>
      <c r="J1725">
        <v>5.4</v>
      </c>
      <c r="K1725" t="str">
        <f t="shared" si="158"/>
        <v>Poor</v>
      </c>
      <c r="L1725" s="10">
        <v>97067</v>
      </c>
      <c r="M1725" s="10">
        <v>40000000</v>
      </c>
      <c r="N1725" s="10">
        <v>91627228</v>
      </c>
      <c r="O1725" s="6">
        <f t="shared" si="159"/>
        <v>51627228</v>
      </c>
      <c r="P1725" s="10" t="str" cm="1">
        <f t="array" ref="P1725">_xlfn.IFS(O1725&lt;=0,"Flop",O1725&lt;10000000,"Hit",O1725&lt;=100000000,"Superhit",O1725&gt;100000000,"Blockbuster")</f>
        <v>Superhit</v>
      </c>
      <c r="Q1725" t="s">
        <v>5751</v>
      </c>
      <c r="R1725">
        <v>4</v>
      </c>
      <c r="S1725" t="str">
        <f t="shared" si="160"/>
        <v xml:space="preserve">January </v>
      </c>
      <c r="T1725" s="12" t="str">
        <f t="shared" si="161"/>
        <v xml:space="preserve"> 2011</v>
      </c>
      <c r="U1725" s="8" t="str" cm="1">
        <f t="array" ref="U1725">_xlfn.IFS(Q1725&lt;1970,"Old is Gold",Q1725&lt;=1980,"80's Movies",Q1725&lt;=2000,"90's Movies",Q1725&lt;=2020,"Mid Rang",Q1725&gt;2020,"Latest")</f>
        <v>Latest</v>
      </c>
      <c r="V1725" t="s">
        <v>1641</v>
      </c>
    </row>
    <row r="1726" spans="1:22" x14ac:dyDescent="0.3">
      <c r="A1726" t="s">
        <v>5752</v>
      </c>
      <c r="B1726" t="s">
        <v>5753</v>
      </c>
      <c r="C1726" t="s">
        <v>5753</v>
      </c>
      <c r="D1726" s="6">
        <v>98</v>
      </c>
      <c r="E1726" s="6" t="str">
        <f t="shared" si="156"/>
        <v>Medium</v>
      </c>
      <c r="F1726" s="4">
        <f t="shared" si="157"/>
        <v>1.6333333333333333</v>
      </c>
      <c r="G1726" s="8" t="s">
        <v>172</v>
      </c>
      <c r="H1726" t="s">
        <v>190</v>
      </c>
      <c r="I1726" t="s">
        <v>10886</v>
      </c>
      <c r="J1726">
        <v>6.8</v>
      </c>
      <c r="K1726" t="str">
        <f t="shared" si="158"/>
        <v>Average</v>
      </c>
      <c r="L1726" s="10">
        <v>105855</v>
      </c>
      <c r="M1726" s="10">
        <v>25000000</v>
      </c>
      <c r="N1726" s="10">
        <v>68474305</v>
      </c>
      <c r="O1726" s="6">
        <f t="shared" si="159"/>
        <v>43474305</v>
      </c>
      <c r="P1726" s="10" t="str" cm="1">
        <f t="array" ref="P1726">_xlfn.IFS(O1726&lt;=0,"Flop",O1726&lt;10000000,"Hit",O1726&lt;=100000000,"Superhit",O1726&gt;100000000,"Blockbuster")</f>
        <v>Superhit</v>
      </c>
      <c r="Q1726" t="s">
        <v>5754</v>
      </c>
      <c r="R1726">
        <v>26</v>
      </c>
      <c r="S1726" t="str">
        <f t="shared" si="160"/>
        <v xml:space="preserve">October </v>
      </c>
      <c r="T1726" s="12" t="str">
        <f t="shared" si="161"/>
        <v xml:space="preserve"> 2007</v>
      </c>
      <c r="U1726" s="8" t="str" cm="1">
        <f t="array" ref="U1726">_xlfn.IFS(Q1726&lt;1970,"Old is Gold",Q1726&lt;=1980,"80's Movies",Q1726&lt;=2000,"90's Movies",Q1726&lt;=2020,"Mid Rang",Q1726&gt;2020,"Latest")</f>
        <v>Latest</v>
      </c>
      <c r="V1726" t="s">
        <v>5755</v>
      </c>
    </row>
    <row r="1727" spans="1:22" x14ac:dyDescent="0.3">
      <c r="A1727" t="s">
        <v>5756</v>
      </c>
      <c r="B1727" t="s">
        <v>5757</v>
      </c>
      <c r="C1727" t="s">
        <v>5757</v>
      </c>
      <c r="D1727" s="6">
        <v>101</v>
      </c>
      <c r="E1727" s="6" t="str">
        <f t="shared" si="156"/>
        <v>Medium</v>
      </c>
      <c r="F1727" s="4">
        <f t="shared" si="157"/>
        <v>1.6833333333333333</v>
      </c>
      <c r="G1727" s="8" t="s">
        <v>7406</v>
      </c>
      <c r="H1727" t="s">
        <v>190</v>
      </c>
      <c r="I1727" t="s">
        <v>105</v>
      </c>
      <c r="J1727">
        <v>7.2</v>
      </c>
      <c r="K1727" t="str">
        <f t="shared" si="158"/>
        <v>Good</v>
      </c>
      <c r="L1727" s="10">
        <v>795936</v>
      </c>
      <c r="M1727" s="10">
        <v>150000000</v>
      </c>
      <c r="N1727" s="10">
        <v>585410052</v>
      </c>
      <c r="O1727" s="6">
        <f t="shared" si="159"/>
        <v>435410052</v>
      </c>
      <c r="P1727" s="10" t="str" cm="1">
        <f t="array" ref="P1727">_xlfn.IFS(O1727&lt;=0,"Flop",O1727&lt;10000000,"Hit",O1727&lt;=100000000,"Superhit",O1727&gt;100000000,"Blockbuster")</f>
        <v>Blockbuster</v>
      </c>
      <c r="Q1727" t="s">
        <v>5758</v>
      </c>
      <c r="R1727">
        <v>5</v>
      </c>
      <c r="S1727" t="str">
        <f t="shared" si="160"/>
        <v xml:space="preserve">December </v>
      </c>
      <c r="T1727" s="12" t="str">
        <f t="shared" si="161"/>
        <v xml:space="preserve"> 2007</v>
      </c>
      <c r="U1727" s="8" t="str" cm="1">
        <f t="array" ref="U1727">_xlfn.IFS(Q1727&lt;1970,"Old is Gold",Q1727&lt;=1980,"80's Movies",Q1727&lt;=2000,"90's Movies",Q1727&lt;=2020,"Mid Rang",Q1727&gt;2020,"Latest")</f>
        <v>Latest</v>
      </c>
      <c r="V1727" t="s">
        <v>4463</v>
      </c>
    </row>
    <row r="1728" spans="1:22" x14ac:dyDescent="0.3">
      <c r="A1728" t="s">
        <v>5759</v>
      </c>
      <c r="B1728" t="s">
        <v>5760</v>
      </c>
      <c r="C1728" t="s">
        <v>5760</v>
      </c>
      <c r="D1728" s="6">
        <v>97</v>
      </c>
      <c r="E1728" s="6" t="str">
        <f t="shared" si="156"/>
        <v>Medium</v>
      </c>
      <c r="F1728" s="4">
        <f t="shared" si="157"/>
        <v>1.6166666666666667</v>
      </c>
      <c r="G1728" s="8" t="s">
        <v>7406</v>
      </c>
      <c r="H1728" t="s">
        <v>10887</v>
      </c>
      <c r="I1728" t="s">
        <v>172</v>
      </c>
      <c r="J1728">
        <v>6.2</v>
      </c>
      <c r="K1728" t="str">
        <f t="shared" si="158"/>
        <v>Average</v>
      </c>
      <c r="L1728" s="10">
        <v>106001</v>
      </c>
      <c r="M1728" s="10">
        <v>25000000</v>
      </c>
      <c r="N1728" s="10">
        <v>29397654</v>
      </c>
      <c r="O1728" s="6">
        <f t="shared" si="159"/>
        <v>4397654</v>
      </c>
      <c r="P1728" s="10" t="str" cm="1">
        <f t="array" ref="P1728">_xlfn.IFS(O1728&lt;=0,"Flop",O1728&lt;10000000,"Hit",O1728&lt;=100000000,"Superhit",O1728&gt;100000000,"Blockbuster")</f>
        <v>Hit</v>
      </c>
      <c r="Q1728" t="s">
        <v>5761</v>
      </c>
      <c r="R1728">
        <v>20</v>
      </c>
      <c r="S1728" t="str">
        <f t="shared" si="160"/>
        <v xml:space="preserve">April </v>
      </c>
      <c r="T1728" s="12" t="str">
        <f t="shared" si="161"/>
        <v xml:space="preserve"> 2010</v>
      </c>
      <c r="U1728" s="8" t="str" cm="1">
        <f t="array" ref="U1728">_xlfn.IFS(Q1728&lt;1970,"Old is Gold",Q1728&lt;=1980,"80's Movies",Q1728&lt;=2000,"90's Movies",Q1728&lt;=2020,"Mid Rang",Q1728&gt;2020,"Latest")</f>
        <v>Latest</v>
      </c>
      <c r="V1728" t="s">
        <v>5762</v>
      </c>
    </row>
    <row r="1729" spans="1:22" x14ac:dyDescent="0.3">
      <c r="A1729" t="s">
        <v>5763</v>
      </c>
      <c r="B1729" t="s">
        <v>5764</v>
      </c>
      <c r="C1729" t="s">
        <v>5765</v>
      </c>
      <c r="D1729" s="6">
        <v>92</v>
      </c>
      <c r="E1729" s="6" t="str">
        <f t="shared" si="156"/>
        <v>Medium</v>
      </c>
      <c r="F1729" s="4">
        <f t="shared" si="157"/>
        <v>1.5333333333333334</v>
      </c>
      <c r="G1729" s="8" t="s">
        <v>105</v>
      </c>
      <c r="H1729" t="s">
        <v>10895</v>
      </c>
      <c r="I1729" t="s">
        <v>10890</v>
      </c>
      <c r="J1729">
        <v>7.1</v>
      </c>
      <c r="K1729" t="str">
        <f t="shared" si="158"/>
        <v>Good</v>
      </c>
      <c r="L1729" s="10">
        <v>67509</v>
      </c>
      <c r="M1729" s="10">
        <v>2600000</v>
      </c>
      <c r="N1729" s="10">
        <v>553198</v>
      </c>
      <c r="O1729" s="6">
        <f t="shared" si="159"/>
        <v>-2046802</v>
      </c>
      <c r="P1729" s="10" t="str" cm="1">
        <f t="array" ref="P1729">_xlfn.IFS(O1729&lt;=0,"Flop",O1729&lt;10000000,"Hit",O1729&lt;=100000000,"Superhit",O1729&gt;100000000,"Blockbuster")</f>
        <v>Flop</v>
      </c>
      <c r="Q1729" t="s">
        <v>5273</v>
      </c>
      <c r="R1729">
        <v>20</v>
      </c>
      <c r="S1729" t="str">
        <f t="shared" si="160"/>
        <v xml:space="preserve">September </v>
      </c>
      <c r="T1729" s="12" t="str">
        <f t="shared" si="161"/>
        <v xml:space="preserve"> 2007</v>
      </c>
      <c r="U1729" s="8" t="str" cm="1">
        <f t="array" ref="U1729">_xlfn.IFS(Q1729&lt;1970,"Old is Gold",Q1729&lt;=1980,"80's Movies",Q1729&lt;=2000,"90's Movies",Q1729&lt;=2020,"Mid Rang",Q1729&gt;2020,"Latest")</f>
        <v>Latest</v>
      </c>
      <c r="V1729" t="s">
        <v>5766</v>
      </c>
    </row>
    <row r="1730" spans="1:22" x14ac:dyDescent="0.3">
      <c r="A1730" t="s">
        <v>5767</v>
      </c>
      <c r="B1730" t="s">
        <v>5768</v>
      </c>
      <c r="C1730" t="s">
        <v>5768</v>
      </c>
      <c r="D1730" s="6">
        <v>105</v>
      </c>
      <c r="E1730" s="6" t="str">
        <f t="shared" ref="E1730:E1793" si="162">IF(D1730&lt;90,"Short",IF(D1730&lt;=120,"Medium","Long"))</f>
        <v>Medium</v>
      </c>
      <c r="F1730" s="4">
        <f t="shared" ref="F1730:F1793" si="163">D1730/60</f>
        <v>1.75</v>
      </c>
      <c r="G1730" s="8" t="s">
        <v>172</v>
      </c>
      <c r="H1730" t="s">
        <v>10886</v>
      </c>
      <c r="I1730" t="s">
        <v>10899</v>
      </c>
      <c r="J1730">
        <v>5.9</v>
      </c>
      <c r="K1730" t="str">
        <f t="shared" ref="K1730:K1793" si="164">IF(J1730&gt;=8,"Excellent",IF(J1730&gt;=7,"Good",IF(J1730&gt;=6,"Average","Poor")))</f>
        <v>Poor</v>
      </c>
      <c r="L1730" s="10">
        <v>129641</v>
      </c>
      <c r="M1730" s="10">
        <v>36000000</v>
      </c>
      <c r="N1730" s="10">
        <v>86157237</v>
      </c>
      <c r="O1730" s="6">
        <f t="shared" ref="O1730:O1793" si="165">N1730-M1730</f>
        <v>50157237</v>
      </c>
      <c r="P1730" s="10" t="str" cm="1">
        <f t="array" ref="P1730">_xlfn.IFS(O1730&lt;=0,"Flop",O1730&lt;10000000,"Hit",O1730&lt;=100000000,"Superhit",O1730&gt;100000000,"Blockbuster")</f>
        <v>Superhit</v>
      </c>
      <c r="Q1730" t="s">
        <v>5769</v>
      </c>
      <c r="R1730">
        <v>23</v>
      </c>
      <c r="S1730" t="str">
        <f t="shared" ref="S1730:S1793" si="166">LEFT(Q1730,SEARCH(" ",Q1730))</f>
        <v xml:space="preserve">February </v>
      </c>
      <c r="T1730" s="12" t="str">
        <f t="shared" ref="T1730:T1793" si="167">RIGHT(Q1730,5)</f>
        <v xml:space="preserve"> 2011</v>
      </c>
      <c r="U1730" s="8" t="str" cm="1">
        <f t="array" ref="U1730">_xlfn.IFS(Q1730&lt;1970,"Old is Gold",Q1730&lt;=1980,"80's Movies",Q1730&lt;=2000,"90's Movies",Q1730&lt;=2020,"Mid Rang",Q1730&gt;2020,"Latest")</f>
        <v>Latest</v>
      </c>
      <c r="V1730" t="s">
        <v>2156</v>
      </c>
    </row>
    <row r="1731" spans="1:22" x14ac:dyDescent="0.3">
      <c r="A1731" t="s">
        <v>5770</v>
      </c>
      <c r="B1731" t="s">
        <v>5771</v>
      </c>
      <c r="C1731" t="s">
        <v>5771</v>
      </c>
      <c r="D1731" s="6">
        <v>104</v>
      </c>
      <c r="E1731" s="6" t="str">
        <f t="shared" si="162"/>
        <v>Medium</v>
      </c>
      <c r="F1731" s="4">
        <f t="shared" si="163"/>
        <v>1.7333333333333334</v>
      </c>
      <c r="G1731" s="8" t="s">
        <v>172</v>
      </c>
      <c r="H1731" t="s">
        <v>190</v>
      </c>
      <c r="I1731" t="s">
        <v>10886</v>
      </c>
      <c r="J1731">
        <v>6.3</v>
      </c>
      <c r="K1731" t="str">
        <f t="shared" si="164"/>
        <v>Average</v>
      </c>
      <c r="L1731" s="10">
        <v>77510</v>
      </c>
      <c r="M1731" s="10">
        <v>28000000</v>
      </c>
      <c r="N1731" s="10">
        <v>92601050</v>
      </c>
      <c r="O1731" s="6">
        <f t="shared" si="165"/>
        <v>64601050</v>
      </c>
      <c r="P1731" s="10" t="str" cm="1">
        <f t="array" ref="P1731">_xlfn.IFS(O1731&lt;=0,"Flop",O1731&lt;10000000,"Hit",O1731&lt;=100000000,"Superhit",O1731&gt;100000000,"Blockbuster")</f>
        <v>Superhit</v>
      </c>
      <c r="Q1731" t="s">
        <v>5331</v>
      </c>
      <c r="R1731">
        <v>25</v>
      </c>
      <c r="S1731" t="str">
        <f t="shared" si="166"/>
        <v xml:space="preserve">July </v>
      </c>
      <c r="T1731" s="12" t="str">
        <f t="shared" si="167"/>
        <v xml:space="preserve"> 2007</v>
      </c>
      <c r="U1731" s="8" t="str" cm="1">
        <f t="array" ref="U1731">_xlfn.IFS(Q1731&lt;1970,"Old is Gold",Q1731&lt;=1980,"80's Movies",Q1731&lt;=2000,"90's Movies",Q1731&lt;=2020,"Mid Rang",Q1731&gt;2020,"Latest")</f>
        <v>Latest</v>
      </c>
      <c r="V1731" t="s">
        <v>2200</v>
      </c>
    </row>
    <row r="1732" spans="1:22" x14ac:dyDescent="0.3">
      <c r="A1732" t="s">
        <v>5772</v>
      </c>
      <c r="B1732" t="s">
        <v>5773</v>
      </c>
      <c r="C1732" t="s">
        <v>5773</v>
      </c>
      <c r="D1732" s="6">
        <v>98</v>
      </c>
      <c r="E1732" s="6" t="str">
        <f t="shared" si="162"/>
        <v>Medium</v>
      </c>
      <c r="F1732" s="4">
        <f t="shared" si="163"/>
        <v>1.6333333333333333</v>
      </c>
      <c r="G1732" s="8" t="s">
        <v>10891</v>
      </c>
      <c r="H1732" t="s">
        <v>10895</v>
      </c>
      <c r="I1732" t="s">
        <v>5170</v>
      </c>
      <c r="J1732">
        <v>6.4</v>
      </c>
      <c r="K1732" t="str">
        <f t="shared" si="164"/>
        <v>Average</v>
      </c>
      <c r="L1732" s="10">
        <v>209939</v>
      </c>
      <c r="M1732" s="10">
        <v>30000000</v>
      </c>
      <c r="N1732" s="10">
        <v>77677553</v>
      </c>
      <c r="O1732" s="6">
        <f t="shared" si="165"/>
        <v>47677553</v>
      </c>
      <c r="P1732" s="10" t="str" cm="1">
        <f t="array" ref="P1732">_xlfn.IFS(O1732&lt;=0,"Flop",O1732&lt;10000000,"Hit",O1732&lt;=100000000,"Superhit",O1732&gt;100000000,"Blockbuster")</f>
        <v>Superhit</v>
      </c>
      <c r="Q1732" t="s">
        <v>5774</v>
      </c>
      <c r="R1732">
        <v>13</v>
      </c>
      <c r="S1732" t="str">
        <f t="shared" si="166"/>
        <v xml:space="preserve">February </v>
      </c>
      <c r="T1732" s="12" t="str">
        <f t="shared" si="167"/>
        <v xml:space="preserve"> 2007</v>
      </c>
      <c r="U1732" s="8" t="str" cm="1">
        <f t="array" ref="U1732">_xlfn.IFS(Q1732&lt;1970,"Old is Gold",Q1732&lt;=1980,"80's Movies",Q1732&lt;=2000,"90's Movies",Q1732&lt;=2020,"Mid Rang",Q1732&gt;2020,"Latest")</f>
        <v>Latest</v>
      </c>
      <c r="V1732" t="s">
        <v>944</v>
      </c>
    </row>
    <row r="1733" spans="1:22" x14ac:dyDescent="0.3">
      <c r="A1733" t="s">
        <v>5775</v>
      </c>
      <c r="B1733" t="s">
        <v>5776</v>
      </c>
      <c r="C1733" t="s">
        <v>5776</v>
      </c>
      <c r="D1733" s="6">
        <v>98</v>
      </c>
      <c r="E1733" s="6" t="str">
        <f t="shared" si="162"/>
        <v>Medium</v>
      </c>
      <c r="F1733" s="4">
        <f t="shared" si="163"/>
        <v>1.6333333333333333</v>
      </c>
      <c r="G1733" s="8" t="s">
        <v>7406</v>
      </c>
      <c r="H1733" t="s">
        <v>10887</v>
      </c>
      <c r="I1733" t="s">
        <v>10888</v>
      </c>
      <c r="J1733">
        <v>7.2</v>
      </c>
      <c r="K1733" t="str">
        <f t="shared" si="164"/>
        <v>Good</v>
      </c>
      <c r="L1733" s="10">
        <v>227235</v>
      </c>
      <c r="M1733" s="10">
        <v>135000000</v>
      </c>
      <c r="N1733" s="10">
        <v>587235983</v>
      </c>
      <c r="O1733" s="6">
        <f t="shared" si="165"/>
        <v>452235983</v>
      </c>
      <c r="P1733" s="10" t="str" cm="1">
        <f t="array" ref="P1733">_xlfn.IFS(O1733&lt;=0,"Flop",O1733&lt;10000000,"Hit",O1733&lt;=100000000,"Superhit",O1733&gt;100000000,"Blockbuster")</f>
        <v>Blockbuster</v>
      </c>
      <c r="Q1733" t="s">
        <v>5777</v>
      </c>
      <c r="R1733">
        <v>15</v>
      </c>
      <c r="S1733" t="str">
        <f t="shared" si="166"/>
        <v xml:space="preserve">February </v>
      </c>
      <c r="T1733" s="12" t="str">
        <f t="shared" si="167"/>
        <v xml:space="preserve"> 2013</v>
      </c>
      <c r="U1733" s="8" t="str" cm="1">
        <f t="array" ref="U1733">_xlfn.IFS(Q1733&lt;1970,"Old is Gold",Q1733&lt;=1980,"80's Movies",Q1733&lt;=2000,"90's Movies",Q1733&lt;=2020,"Mid Rang",Q1733&gt;2020,"Latest")</f>
        <v>Latest</v>
      </c>
      <c r="V1733" t="s">
        <v>5778</v>
      </c>
    </row>
    <row r="1734" spans="1:22" x14ac:dyDescent="0.3">
      <c r="A1734" t="s">
        <v>5779</v>
      </c>
      <c r="B1734" t="s">
        <v>5780</v>
      </c>
      <c r="C1734" t="s">
        <v>5780</v>
      </c>
      <c r="D1734" s="6">
        <v>114</v>
      </c>
      <c r="E1734" s="6" t="str">
        <f t="shared" si="162"/>
        <v>Medium</v>
      </c>
      <c r="F1734" s="4">
        <f t="shared" si="163"/>
        <v>1.9</v>
      </c>
      <c r="G1734" s="8" t="s">
        <v>10887</v>
      </c>
      <c r="H1734" t="s">
        <v>172</v>
      </c>
      <c r="I1734" t="s">
        <v>10899</v>
      </c>
      <c r="J1734">
        <v>6.5</v>
      </c>
      <c r="K1734" t="str">
        <f t="shared" si="164"/>
        <v>Average</v>
      </c>
      <c r="L1734" s="10">
        <v>140735</v>
      </c>
      <c r="M1734" s="10">
        <v>12000000</v>
      </c>
      <c r="N1734" s="10">
        <v>43495888</v>
      </c>
      <c r="O1734" s="6">
        <f t="shared" si="165"/>
        <v>31495888</v>
      </c>
      <c r="P1734" s="10" t="str" cm="1">
        <f t="array" ref="P1734">_xlfn.IFS(O1734&lt;=0,"Flop",O1734&lt;10000000,"Hit",O1734&lt;=100000000,"Superhit",O1734&gt;100000000,"Blockbuster")</f>
        <v>Superhit</v>
      </c>
      <c r="Q1734" t="s">
        <v>5781</v>
      </c>
      <c r="R1734">
        <v>24</v>
      </c>
      <c r="S1734" t="str">
        <f t="shared" si="166"/>
        <v xml:space="preserve">April </v>
      </c>
      <c r="T1734" s="12" t="str">
        <f t="shared" si="167"/>
        <v xml:space="preserve"> 2008</v>
      </c>
      <c r="U1734" s="8" t="str" cm="1">
        <f t="array" ref="U1734">_xlfn.IFS(Q1734&lt;1970,"Old is Gold",Q1734&lt;=1980,"80's Movies",Q1734&lt;=2000,"90's Movies",Q1734&lt;=2020,"Mid Rang",Q1734&gt;2020,"Latest")</f>
        <v>Latest</v>
      </c>
      <c r="V1734" t="s">
        <v>5782</v>
      </c>
    </row>
    <row r="1735" spans="1:22" x14ac:dyDescent="0.3">
      <c r="A1735" t="s">
        <v>5783</v>
      </c>
      <c r="B1735" t="s">
        <v>5784</v>
      </c>
      <c r="C1735" t="s">
        <v>5784</v>
      </c>
      <c r="D1735" s="6">
        <v>130</v>
      </c>
      <c r="E1735" s="6" t="str">
        <f t="shared" si="162"/>
        <v>Long</v>
      </c>
      <c r="F1735" s="4">
        <f t="shared" si="163"/>
        <v>2.1666666666666665</v>
      </c>
      <c r="G1735" s="8" t="s">
        <v>190</v>
      </c>
      <c r="H1735" t="s">
        <v>10895</v>
      </c>
      <c r="I1735" t="s">
        <v>10890</v>
      </c>
      <c r="J1735">
        <v>8.5</v>
      </c>
      <c r="K1735" t="str">
        <f t="shared" si="164"/>
        <v>Excellent</v>
      </c>
      <c r="L1735" s="10">
        <v>1405638</v>
      </c>
      <c r="M1735" s="10">
        <v>40000000</v>
      </c>
      <c r="N1735" s="10">
        <v>109676311</v>
      </c>
      <c r="O1735" s="6">
        <f t="shared" si="165"/>
        <v>69676311</v>
      </c>
      <c r="P1735" s="10" t="str" cm="1">
        <f t="array" ref="P1735">_xlfn.IFS(O1735&lt;=0,"Flop",O1735&lt;10000000,"Hit",O1735&lt;=100000000,"Superhit",O1735&gt;100000000,"Blockbuster")</f>
        <v>Superhit</v>
      </c>
      <c r="Q1735" t="s">
        <v>5785</v>
      </c>
      <c r="R1735">
        <v>17</v>
      </c>
      <c r="S1735" t="str">
        <f t="shared" si="166"/>
        <v xml:space="preserve">October </v>
      </c>
      <c r="T1735" s="12" t="str">
        <f t="shared" si="167"/>
        <v xml:space="preserve"> 2006</v>
      </c>
      <c r="U1735" s="8" t="str" cm="1">
        <f t="array" ref="U1735">_xlfn.IFS(Q1735&lt;1970,"Old is Gold",Q1735&lt;=1980,"80's Movies",Q1735&lt;=2000,"90's Movies",Q1735&lt;=2020,"Mid Rang",Q1735&gt;2020,"Latest")</f>
        <v>Latest</v>
      </c>
      <c r="V1735" t="s">
        <v>2976</v>
      </c>
    </row>
    <row r="1736" spans="1:22" x14ac:dyDescent="0.3">
      <c r="A1736" t="s">
        <v>5786</v>
      </c>
      <c r="B1736" t="s">
        <v>5787</v>
      </c>
      <c r="C1736" t="s">
        <v>5787</v>
      </c>
      <c r="D1736" s="6">
        <v>130</v>
      </c>
      <c r="E1736" s="6" t="str">
        <f t="shared" si="162"/>
        <v>Long</v>
      </c>
      <c r="F1736" s="4">
        <f t="shared" si="163"/>
        <v>2.1666666666666665</v>
      </c>
      <c r="G1736" s="8" t="s">
        <v>10891</v>
      </c>
      <c r="H1736" t="s">
        <v>190</v>
      </c>
      <c r="I1736" t="s">
        <v>5170</v>
      </c>
      <c r="J1736">
        <v>6.6</v>
      </c>
      <c r="K1736" t="str">
        <f t="shared" si="164"/>
        <v>Average</v>
      </c>
      <c r="L1736" s="10">
        <v>62581</v>
      </c>
      <c r="M1736" s="10">
        <v>30000000</v>
      </c>
      <c r="N1736" s="10">
        <v>31200557</v>
      </c>
      <c r="O1736" s="6">
        <f t="shared" si="165"/>
        <v>1200557</v>
      </c>
      <c r="P1736" s="10" t="str" cm="1">
        <f t="array" ref="P1736">_xlfn.IFS(O1736&lt;=0,"Flop",O1736&lt;10000000,"Hit",O1736&lt;=100000000,"Superhit",O1736&gt;100000000,"Blockbuster")</f>
        <v>Hit</v>
      </c>
      <c r="Q1736" t="s">
        <v>5788</v>
      </c>
      <c r="R1736">
        <v>9</v>
      </c>
      <c r="S1736" t="str">
        <f t="shared" si="166"/>
        <v xml:space="preserve">September </v>
      </c>
      <c r="T1736" s="12" t="str">
        <f t="shared" si="167"/>
        <v xml:space="preserve"> 2008</v>
      </c>
      <c r="U1736" s="8" t="str" cm="1">
        <f t="array" ref="U1736">_xlfn.IFS(Q1736&lt;1970,"Old is Gold",Q1736&lt;=1980,"80's Movies",Q1736&lt;=2000,"90's Movies",Q1736&lt;=2020,"Mid Rang",Q1736&gt;2020,"Latest")</f>
        <v>Latest</v>
      </c>
      <c r="V1736" t="s">
        <v>4380</v>
      </c>
    </row>
    <row r="1737" spans="1:22" x14ac:dyDescent="0.3">
      <c r="A1737" t="s">
        <v>5789</v>
      </c>
      <c r="B1737" t="s">
        <v>5790</v>
      </c>
      <c r="C1737" t="s">
        <v>5790</v>
      </c>
      <c r="D1737" s="6">
        <v>86</v>
      </c>
      <c r="E1737" s="6" t="str">
        <f t="shared" si="162"/>
        <v>Short</v>
      </c>
      <c r="F1737" s="4">
        <f t="shared" si="163"/>
        <v>1.4333333333333333</v>
      </c>
      <c r="G1737" s="8" t="s">
        <v>105</v>
      </c>
      <c r="H1737" t="s">
        <v>10895</v>
      </c>
      <c r="I1737" t="s">
        <v>5170</v>
      </c>
      <c r="J1737">
        <v>6.1</v>
      </c>
      <c r="K1737" t="str">
        <f t="shared" si="164"/>
        <v>Average</v>
      </c>
      <c r="L1737" s="10">
        <v>140284</v>
      </c>
      <c r="M1737" s="10">
        <v>9000000</v>
      </c>
      <c r="N1737" s="10">
        <v>82410456</v>
      </c>
      <c r="O1737" s="6">
        <f t="shared" si="165"/>
        <v>73410456</v>
      </c>
      <c r="P1737" s="10" t="str" cm="1">
        <f t="array" ref="P1737">_xlfn.IFS(O1737&lt;=0,"Flop",O1737&lt;10000000,"Hit",O1737&lt;=100000000,"Superhit",O1737&gt;100000000,"Blockbuster")</f>
        <v>Superhit</v>
      </c>
      <c r="Q1737" t="s">
        <v>5791</v>
      </c>
      <c r="R1737">
        <v>29</v>
      </c>
      <c r="S1737" t="str">
        <f t="shared" si="166"/>
        <v xml:space="preserve">May </v>
      </c>
      <c r="T1737" s="12" t="str">
        <f t="shared" si="167"/>
        <v xml:space="preserve"> 2008</v>
      </c>
      <c r="U1737" s="8" t="str" cm="1">
        <f t="array" ref="U1737">_xlfn.IFS(Q1737&lt;1970,"Old is Gold",Q1737&lt;=1980,"80's Movies",Q1737&lt;=2000,"90's Movies",Q1737&lt;=2020,"Mid Rang",Q1737&gt;2020,"Latest")</f>
        <v>Latest</v>
      </c>
      <c r="V1737" t="s">
        <v>5792</v>
      </c>
    </row>
    <row r="1738" spans="1:22" x14ac:dyDescent="0.3">
      <c r="A1738" t="s">
        <v>5793</v>
      </c>
      <c r="B1738" t="s">
        <v>5794</v>
      </c>
      <c r="C1738" t="s">
        <v>5794</v>
      </c>
      <c r="D1738" s="6">
        <v>113</v>
      </c>
      <c r="E1738" s="6" t="str">
        <f t="shared" si="162"/>
        <v>Medium</v>
      </c>
      <c r="F1738" s="4">
        <f t="shared" si="163"/>
        <v>1.8833333333333333</v>
      </c>
      <c r="G1738" s="8" t="s">
        <v>7406</v>
      </c>
      <c r="H1738" t="s">
        <v>10890</v>
      </c>
      <c r="I1738" t="s">
        <v>5170</v>
      </c>
      <c r="J1738">
        <v>5.9</v>
      </c>
      <c r="K1738" t="str">
        <f t="shared" si="164"/>
        <v>Poor</v>
      </c>
      <c r="L1738" s="10">
        <v>79087</v>
      </c>
      <c r="M1738" s="10">
        <v>30000000</v>
      </c>
      <c r="N1738" s="10">
        <v>22472631</v>
      </c>
      <c r="O1738" s="6">
        <f t="shared" si="165"/>
        <v>-7527369</v>
      </c>
      <c r="P1738" s="10" t="str" cm="1">
        <f t="array" ref="P1738">_xlfn.IFS(O1738&lt;=0,"Flop",O1738&lt;10000000,"Hit",O1738&lt;=100000000,"Superhit",O1738&gt;100000000,"Blockbuster")</f>
        <v>Flop</v>
      </c>
      <c r="Q1738" t="s">
        <v>5795</v>
      </c>
      <c r="R1738">
        <v>14</v>
      </c>
      <c r="S1738" t="str">
        <f t="shared" si="166"/>
        <v xml:space="preserve">March </v>
      </c>
      <c r="T1738" s="12" t="str">
        <f t="shared" si="167"/>
        <v xml:space="preserve"> 2008</v>
      </c>
      <c r="U1738" s="8" t="str" cm="1">
        <f t="array" ref="U1738">_xlfn.IFS(Q1738&lt;1970,"Old is Gold",Q1738&lt;=1980,"80's Movies",Q1738&lt;=2000,"90's Movies",Q1738&lt;=2020,"Mid Rang",Q1738&gt;2020,"Latest")</f>
        <v>Latest</v>
      </c>
      <c r="V1738" t="s">
        <v>3809</v>
      </c>
    </row>
    <row r="1739" spans="1:22" x14ac:dyDescent="0.3">
      <c r="A1739" t="s">
        <v>5796</v>
      </c>
      <c r="B1739" t="s">
        <v>5797</v>
      </c>
      <c r="C1739" t="s">
        <v>5797</v>
      </c>
      <c r="D1739" s="6">
        <v>141</v>
      </c>
      <c r="E1739" s="6" t="str">
        <f t="shared" si="162"/>
        <v>Long</v>
      </c>
      <c r="F1739" s="4">
        <f t="shared" si="163"/>
        <v>2.35</v>
      </c>
      <c r="G1739" s="8" t="s">
        <v>190</v>
      </c>
      <c r="H1739" t="s">
        <v>10885</v>
      </c>
      <c r="I1739" t="s">
        <v>10886</v>
      </c>
      <c r="J1739">
        <v>7.7</v>
      </c>
      <c r="K1739" t="str">
        <f t="shared" si="164"/>
        <v>Good</v>
      </c>
      <c r="L1739" s="10">
        <v>242538</v>
      </c>
      <c r="M1739" s="10">
        <v>47000000</v>
      </c>
      <c r="N1739" s="10">
        <v>3559160</v>
      </c>
      <c r="O1739" s="6">
        <f t="shared" si="165"/>
        <v>-43440840</v>
      </c>
      <c r="P1739" s="10" t="str" cm="1">
        <f t="array" ref="P1739">_xlfn.IFS(O1739&lt;=0,"Flop",O1739&lt;10000000,"Hit",O1739&lt;=100000000,"Superhit",O1739&gt;100000000,"Blockbuster")</f>
        <v>Flop</v>
      </c>
      <c r="Q1739" t="s">
        <v>4993</v>
      </c>
      <c r="R1739">
        <v>11</v>
      </c>
      <c r="S1739" t="str">
        <f t="shared" si="166"/>
        <v xml:space="preserve">September </v>
      </c>
      <c r="T1739" s="12" t="str">
        <f t="shared" si="167"/>
        <v xml:space="preserve"> 2009</v>
      </c>
      <c r="U1739" s="8" t="str" cm="1">
        <f t="array" ref="U1739">_xlfn.IFS(Q1739&lt;1970,"Old is Gold",Q1739&lt;=1980,"80's Movies",Q1739&lt;=2000,"90's Movies",Q1739&lt;=2020,"Mid Rang",Q1739&gt;2020,"Latest")</f>
        <v>Latest</v>
      </c>
      <c r="V1739" t="s">
        <v>5798</v>
      </c>
    </row>
    <row r="1740" spans="1:22" x14ac:dyDescent="0.3">
      <c r="A1740" t="s">
        <v>5799</v>
      </c>
      <c r="B1740" t="s">
        <v>5800</v>
      </c>
      <c r="C1740" t="s">
        <v>5800</v>
      </c>
      <c r="D1740" s="6">
        <v>110</v>
      </c>
      <c r="E1740" s="6" t="str">
        <f t="shared" si="162"/>
        <v>Medium</v>
      </c>
      <c r="F1740" s="4">
        <f t="shared" si="163"/>
        <v>1.8333333333333333</v>
      </c>
      <c r="G1740" s="8" t="s">
        <v>172</v>
      </c>
      <c r="H1740" t="s">
        <v>10899</v>
      </c>
      <c r="I1740" t="s">
        <v>10899</v>
      </c>
      <c r="J1740">
        <v>6.2</v>
      </c>
      <c r="K1740" t="str">
        <f t="shared" si="164"/>
        <v>Average</v>
      </c>
      <c r="L1740" s="10">
        <v>70696</v>
      </c>
      <c r="M1740" s="10">
        <v>17500000</v>
      </c>
      <c r="N1740" s="10">
        <v>20387597</v>
      </c>
      <c r="O1740" s="6">
        <f t="shared" si="165"/>
        <v>2887597</v>
      </c>
      <c r="P1740" s="10" t="str" cm="1">
        <f t="array" ref="P1740">_xlfn.IFS(O1740&lt;=0,"Flop",O1740&lt;10000000,"Hit",O1740&lt;=100000000,"Superhit",O1740&gt;100000000,"Blockbuster")</f>
        <v>Hit</v>
      </c>
      <c r="Q1740" t="s">
        <v>5388</v>
      </c>
      <c r="R1740">
        <v>25</v>
      </c>
      <c r="S1740" t="str">
        <f t="shared" si="166"/>
        <v xml:space="preserve">August </v>
      </c>
      <c r="T1740" s="12" t="str">
        <f t="shared" si="167"/>
        <v xml:space="preserve"> 2006</v>
      </c>
      <c r="U1740" s="8" t="str" cm="1">
        <f t="array" ref="U1740">_xlfn.IFS(Q1740&lt;1970,"Old is Gold",Q1740&lt;=1980,"80's Movies",Q1740&lt;=2000,"90's Movies",Q1740&lt;=2020,"Mid Rang",Q1740&gt;2020,"Latest")</f>
        <v>Latest</v>
      </c>
      <c r="V1740" t="s">
        <v>3538</v>
      </c>
    </row>
    <row r="1741" spans="1:22" x14ac:dyDescent="0.3">
      <c r="A1741" t="s">
        <v>5801</v>
      </c>
      <c r="B1741" t="s">
        <v>5802</v>
      </c>
      <c r="C1741" t="s">
        <v>5803</v>
      </c>
      <c r="D1741" s="6">
        <v>92</v>
      </c>
      <c r="E1741" s="6" t="str">
        <f t="shared" si="162"/>
        <v>Medium</v>
      </c>
      <c r="F1741" s="4">
        <f t="shared" si="163"/>
        <v>1.5333333333333334</v>
      </c>
      <c r="G1741" s="8" t="s">
        <v>7406</v>
      </c>
      <c r="H1741" t="s">
        <v>10887</v>
      </c>
      <c r="I1741" t="s">
        <v>10885</v>
      </c>
      <c r="J1741">
        <v>5.6</v>
      </c>
      <c r="K1741" t="str">
        <f t="shared" si="164"/>
        <v>Poor</v>
      </c>
      <c r="L1741" s="10">
        <v>274205</v>
      </c>
      <c r="M1741" s="10">
        <v>130000000</v>
      </c>
      <c r="N1741" s="10">
        <v>301913131</v>
      </c>
      <c r="O1741" s="6">
        <f t="shared" si="165"/>
        <v>171913131</v>
      </c>
      <c r="P1741" s="10" t="str" cm="1">
        <f t="array" ref="P1741">_xlfn.IFS(O1741&lt;=0,"Flop",O1741&lt;10000000,"Hit",O1741&lt;=100000000,"Superhit",O1741&gt;100000000,"Blockbuster")</f>
        <v>Blockbuster</v>
      </c>
      <c r="Q1741" t="s">
        <v>4282</v>
      </c>
      <c r="R1741">
        <v>12</v>
      </c>
      <c r="S1741" t="str">
        <f t="shared" si="166"/>
        <v xml:space="preserve">June </v>
      </c>
      <c r="T1741" s="12" t="str">
        <f t="shared" si="167"/>
        <v xml:space="preserve"> 2007</v>
      </c>
      <c r="U1741" s="8" t="str" cm="1">
        <f t="array" ref="U1741">_xlfn.IFS(Q1741&lt;1970,"Old is Gold",Q1741&lt;=1980,"80's Movies",Q1741&lt;=2000,"90's Movies",Q1741&lt;=2020,"Mid Rang",Q1741&gt;2020,"Latest")</f>
        <v>Latest</v>
      </c>
      <c r="V1741" t="s">
        <v>2555</v>
      </c>
    </row>
    <row r="1742" spans="1:22" x14ac:dyDescent="0.3">
      <c r="A1742" t="s">
        <v>5804</v>
      </c>
      <c r="B1742" t="s">
        <v>5805</v>
      </c>
      <c r="C1742" t="s">
        <v>5805</v>
      </c>
      <c r="D1742" s="6">
        <v>127</v>
      </c>
      <c r="E1742" s="6" t="str">
        <f t="shared" si="162"/>
        <v>Long</v>
      </c>
      <c r="F1742" s="4">
        <f t="shared" si="163"/>
        <v>2.1166666666666667</v>
      </c>
      <c r="G1742" s="8" t="s">
        <v>10887</v>
      </c>
      <c r="H1742" t="s">
        <v>10892</v>
      </c>
      <c r="I1742" t="s">
        <v>10885</v>
      </c>
      <c r="J1742">
        <v>7.6</v>
      </c>
      <c r="K1742" t="str">
        <f t="shared" si="164"/>
        <v>Good</v>
      </c>
      <c r="L1742" s="10">
        <v>280830</v>
      </c>
      <c r="M1742" s="10">
        <v>70000000</v>
      </c>
      <c r="N1742" s="10">
        <v>137515140</v>
      </c>
      <c r="O1742" s="6">
        <f t="shared" si="165"/>
        <v>67515140</v>
      </c>
      <c r="P1742" s="10" t="str" cm="1">
        <f t="array" ref="P1742">_xlfn.IFS(O1742&lt;=0,"Flop",O1742&lt;10000000,"Hit",O1742&lt;=100000000,"Superhit",O1742&gt;100000000,"Blockbuster")</f>
        <v>Superhit</v>
      </c>
      <c r="Q1742" t="s">
        <v>5806</v>
      </c>
      <c r="R1742">
        <v>29</v>
      </c>
      <c r="S1742" t="str">
        <f t="shared" si="166"/>
        <v xml:space="preserve">July </v>
      </c>
      <c r="T1742" s="12" t="str">
        <f t="shared" si="167"/>
        <v xml:space="preserve"> 2007</v>
      </c>
      <c r="U1742" s="8" t="str" cm="1">
        <f t="array" ref="U1742">_xlfn.IFS(Q1742&lt;1970,"Old is Gold",Q1742&lt;=1980,"80's Movies",Q1742&lt;=2000,"90's Movies",Q1742&lt;=2020,"Mid Rang",Q1742&gt;2020,"Latest")</f>
        <v>Latest</v>
      </c>
      <c r="V1742" t="s">
        <v>5807</v>
      </c>
    </row>
    <row r="1743" spans="1:22" x14ac:dyDescent="0.3">
      <c r="A1743" t="s">
        <v>5808</v>
      </c>
      <c r="B1743" t="s">
        <v>5809</v>
      </c>
      <c r="C1743" t="s">
        <v>5809</v>
      </c>
      <c r="D1743" s="6">
        <v>105</v>
      </c>
      <c r="E1743" s="6" t="str">
        <f t="shared" si="162"/>
        <v>Medium</v>
      </c>
      <c r="F1743" s="4">
        <f t="shared" si="163"/>
        <v>1.75</v>
      </c>
      <c r="G1743" s="8" t="s">
        <v>10891</v>
      </c>
      <c r="H1743" t="s">
        <v>190</v>
      </c>
      <c r="I1743" t="s">
        <v>10895</v>
      </c>
      <c r="J1743">
        <v>6.8</v>
      </c>
      <c r="K1743" t="str">
        <f t="shared" si="164"/>
        <v>Average</v>
      </c>
      <c r="L1743" s="10">
        <v>244676</v>
      </c>
      <c r="M1743" s="10">
        <v>20000000</v>
      </c>
      <c r="N1743" s="10">
        <v>118114220</v>
      </c>
      <c r="O1743" s="6">
        <f t="shared" si="165"/>
        <v>98114220</v>
      </c>
      <c r="P1743" s="10" t="str" cm="1">
        <f t="array" ref="P1743">_xlfn.IFS(O1743&lt;=0,"Flop",O1743&lt;10000000,"Hit",O1743&lt;=100000000,"Superhit",O1743&gt;100000000,"Blockbuster")</f>
        <v>Superhit</v>
      </c>
      <c r="Q1743" t="s">
        <v>5810</v>
      </c>
      <c r="R1743">
        <v>4</v>
      </c>
      <c r="S1743" t="str">
        <f t="shared" si="166"/>
        <v xml:space="preserve">April </v>
      </c>
      <c r="T1743" s="12" t="str">
        <f t="shared" si="167"/>
        <v xml:space="preserve"> 2007</v>
      </c>
      <c r="U1743" s="8" t="str" cm="1">
        <f t="array" ref="U1743">_xlfn.IFS(Q1743&lt;1970,"Old is Gold",Q1743&lt;=1980,"80's Movies",Q1743&lt;=2000,"90's Movies",Q1743&lt;=2020,"Mid Rang",Q1743&gt;2020,"Latest")</f>
        <v>Latest</v>
      </c>
      <c r="V1743" t="s">
        <v>4506</v>
      </c>
    </row>
    <row r="1744" spans="1:22" x14ac:dyDescent="0.3">
      <c r="A1744" t="s">
        <v>5811</v>
      </c>
      <c r="B1744" t="s">
        <v>5812</v>
      </c>
      <c r="C1744" t="s">
        <v>5812</v>
      </c>
      <c r="D1744" s="6">
        <v>120</v>
      </c>
      <c r="E1744" s="6" t="str">
        <f t="shared" si="162"/>
        <v>Medium</v>
      </c>
      <c r="F1744" s="4">
        <f t="shared" si="163"/>
        <v>2</v>
      </c>
      <c r="G1744" s="8" t="s">
        <v>10887</v>
      </c>
      <c r="H1744" t="s">
        <v>172</v>
      </c>
      <c r="I1744" t="s">
        <v>10891</v>
      </c>
      <c r="J1744">
        <v>6.5</v>
      </c>
      <c r="K1744" t="str">
        <f t="shared" si="164"/>
        <v>Average</v>
      </c>
      <c r="L1744" s="10">
        <v>60588</v>
      </c>
      <c r="M1744" s="10">
        <v>3900000</v>
      </c>
      <c r="N1744" s="10">
        <v>961203</v>
      </c>
      <c r="O1744" s="6">
        <f t="shared" si="165"/>
        <v>-2938797</v>
      </c>
      <c r="P1744" s="10" t="str" cm="1">
        <f t="array" ref="P1744">_xlfn.IFS(O1744&lt;=0,"Flop",O1744&lt;10000000,"Hit",O1744&lt;=100000000,"Superhit",O1744&gt;100000000,"Blockbuster")</f>
        <v>Flop</v>
      </c>
      <c r="Q1744" t="s">
        <v>5813</v>
      </c>
      <c r="R1744">
        <v>6</v>
      </c>
      <c r="S1744" t="str">
        <f t="shared" si="166"/>
        <v xml:space="preserve">February </v>
      </c>
      <c r="T1744" s="12" t="str">
        <f t="shared" si="167"/>
        <v xml:space="preserve"> 2009</v>
      </c>
      <c r="U1744" s="8" t="str" cm="1">
        <f t="array" ref="U1744">_xlfn.IFS(Q1744&lt;1970,"Old is Gold",Q1744&lt;=1980,"80's Movies",Q1744&lt;=2000,"90's Movies",Q1744&lt;=2020,"Mid Rang",Q1744&gt;2020,"Latest")</f>
        <v>Latest</v>
      </c>
      <c r="V1744" t="s">
        <v>5814</v>
      </c>
    </row>
    <row r="1745" spans="1:22" x14ac:dyDescent="0.3">
      <c r="A1745" t="s">
        <v>5815</v>
      </c>
      <c r="B1745" t="s">
        <v>5816</v>
      </c>
      <c r="C1745" t="s">
        <v>5816</v>
      </c>
      <c r="D1745" s="6">
        <v>88</v>
      </c>
      <c r="E1745" s="6" t="str">
        <f t="shared" si="162"/>
        <v>Short</v>
      </c>
      <c r="F1745" s="4">
        <f t="shared" si="163"/>
        <v>1.4666666666666666</v>
      </c>
      <c r="G1745" s="8" t="s">
        <v>7406</v>
      </c>
      <c r="H1745" t="s">
        <v>10887</v>
      </c>
      <c r="I1745" t="s">
        <v>10890</v>
      </c>
      <c r="J1745">
        <v>6.1</v>
      </c>
      <c r="K1745" t="str">
        <f t="shared" si="164"/>
        <v>Average</v>
      </c>
      <c r="L1745" s="10">
        <v>318763</v>
      </c>
      <c r="M1745" s="10">
        <v>85000000</v>
      </c>
      <c r="N1745" s="10">
        <v>225132113</v>
      </c>
      <c r="O1745" s="6">
        <f t="shared" si="165"/>
        <v>140132113</v>
      </c>
      <c r="P1745" s="10" t="str" cm="1">
        <f t="array" ref="P1745">_xlfn.IFS(O1745&lt;=0,"Flop",O1745&lt;10000000,"Hit",O1745&lt;=100000000,"Superhit",O1745&gt;100000000,"Blockbuster")</f>
        <v>Blockbuster</v>
      </c>
      <c r="Q1745" t="s">
        <v>5817</v>
      </c>
      <c r="R1745">
        <v>6</v>
      </c>
      <c r="S1745" t="str">
        <f t="shared" si="166"/>
        <v xml:space="preserve">February </v>
      </c>
      <c r="T1745" s="12" t="str">
        <f t="shared" si="167"/>
        <v xml:space="preserve"> 2008</v>
      </c>
      <c r="U1745" s="8" t="str" cm="1">
        <f t="array" ref="U1745">_xlfn.IFS(Q1745&lt;1970,"Old is Gold",Q1745&lt;=1980,"80's Movies",Q1745&lt;=2000,"90's Movies",Q1745&lt;=2020,"Mid Rang",Q1745&gt;2020,"Latest")</f>
        <v>Latest</v>
      </c>
      <c r="V1745" t="s">
        <v>2217</v>
      </c>
    </row>
    <row r="1746" spans="1:22" x14ac:dyDescent="0.3">
      <c r="A1746" t="s">
        <v>5818</v>
      </c>
      <c r="B1746" t="s">
        <v>5819</v>
      </c>
      <c r="C1746" t="s">
        <v>5819</v>
      </c>
      <c r="D1746" s="6">
        <v>106</v>
      </c>
      <c r="E1746" s="6" t="str">
        <f t="shared" si="162"/>
        <v>Medium</v>
      </c>
      <c r="F1746" s="4">
        <f t="shared" si="163"/>
        <v>1.7666666666666666</v>
      </c>
      <c r="G1746" s="8" t="s">
        <v>172</v>
      </c>
      <c r="H1746" t="s">
        <v>190</v>
      </c>
      <c r="I1746" t="s">
        <v>10886</v>
      </c>
      <c r="J1746">
        <v>6.2</v>
      </c>
      <c r="K1746" t="str">
        <f t="shared" si="164"/>
        <v>Average</v>
      </c>
      <c r="L1746" s="10">
        <v>63050</v>
      </c>
      <c r="M1746" s="10">
        <v>20000000</v>
      </c>
      <c r="N1746" s="10">
        <v>47817020</v>
      </c>
      <c r="O1746" s="6">
        <f t="shared" si="165"/>
        <v>27817020</v>
      </c>
      <c r="P1746" s="10" t="str" cm="1">
        <f t="array" ref="P1746">_xlfn.IFS(O1746&lt;=0,"Flop",O1746&lt;10000000,"Hit",O1746&lt;=100000000,"Superhit",O1746&gt;100000000,"Blockbuster")</f>
        <v>Superhit</v>
      </c>
      <c r="Q1746" t="s">
        <v>5820</v>
      </c>
      <c r="R1746">
        <v>24</v>
      </c>
      <c r="S1746" t="str">
        <f t="shared" si="166"/>
        <v xml:space="preserve">August </v>
      </c>
      <c r="T1746" s="12" t="str">
        <f t="shared" si="167"/>
        <v xml:space="preserve"> 2007</v>
      </c>
      <c r="U1746" s="8" t="str" cm="1">
        <f t="array" ref="U1746">_xlfn.IFS(Q1746&lt;1970,"Old is Gold",Q1746&lt;=1980,"80's Movies",Q1746&lt;=2000,"90's Movies",Q1746&lt;=2020,"Mid Rang",Q1746&gt;2020,"Latest")</f>
        <v>Latest</v>
      </c>
      <c r="V1746" t="s">
        <v>5821</v>
      </c>
    </row>
    <row r="1747" spans="1:22" x14ac:dyDescent="0.3">
      <c r="A1747" t="s">
        <v>5822</v>
      </c>
      <c r="B1747" t="s">
        <v>5823</v>
      </c>
      <c r="C1747" t="s">
        <v>5823</v>
      </c>
      <c r="D1747" s="6">
        <v>108</v>
      </c>
      <c r="E1747" s="6" t="str">
        <f t="shared" si="162"/>
        <v>Medium</v>
      </c>
      <c r="F1747" s="4">
        <f t="shared" si="163"/>
        <v>1.8</v>
      </c>
      <c r="G1747" s="8" t="s">
        <v>105</v>
      </c>
      <c r="H1747" t="s">
        <v>10895</v>
      </c>
      <c r="I1747" t="s">
        <v>5170</v>
      </c>
      <c r="J1747">
        <v>6.2</v>
      </c>
      <c r="K1747" t="str">
        <f t="shared" si="164"/>
        <v>Average</v>
      </c>
      <c r="L1747" s="10">
        <v>208021</v>
      </c>
      <c r="M1747" s="10">
        <v>10000000</v>
      </c>
      <c r="N1747" s="10">
        <v>164874275</v>
      </c>
      <c r="O1747" s="6">
        <f t="shared" si="165"/>
        <v>154874275</v>
      </c>
      <c r="P1747" s="10" t="str" cm="1">
        <f t="array" ref="P1747">_xlfn.IFS(O1747&lt;=0,"Flop",O1747&lt;10000000,"Hit",O1747&lt;=100000000,"Superhit",O1747&gt;100000000,"Blockbuster")</f>
        <v>Blockbuster</v>
      </c>
      <c r="Q1747" t="s">
        <v>4527</v>
      </c>
      <c r="R1747">
        <v>26</v>
      </c>
      <c r="S1747" t="str">
        <f t="shared" si="166"/>
        <v xml:space="preserve">October </v>
      </c>
      <c r="T1747" s="12" t="str">
        <f t="shared" si="167"/>
        <v xml:space="preserve"> 2006</v>
      </c>
      <c r="U1747" s="8" t="str" cm="1">
        <f t="array" ref="U1747">_xlfn.IFS(Q1747&lt;1970,"Old is Gold",Q1747&lt;=1980,"80's Movies",Q1747&lt;=2000,"90's Movies",Q1747&lt;=2020,"Mid Rang",Q1747&gt;2020,"Latest")</f>
        <v>Latest</v>
      </c>
      <c r="V1747" t="s">
        <v>5280</v>
      </c>
    </row>
    <row r="1748" spans="1:22" x14ac:dyDescent="0.3">
      <c r="A1748" t="s">
        <v>5824</v>
      </c>
      <c r="B1748" t="s">
        <v>5825</v>
      </c>
      <c r="C1748" t="s">
        <v>5825</v>
      </c>
      <c r="D1748" s="6">
        <v>124</v>
      </c>
      <c r="E1748" s="6" t="str">
        <f t="shared" si="162"/>
        <v>Long</v>
      </c>
      <c r="F1748" s="4">
        <f t="shared" si="163"/>
        <v>2.0666666666666669</v>
      </c>
      <c r="G1748" s="8" t="s">
        <v>190</v>
      </c>
      <c r="H1748" t="s">
        <v>10899</v>
      </c>
      <c r="I1748" t="s">
        <v>10899</v>
      </c>
      <c r="J1748">
        <v>7.4</v>
      </c>
      <c r="K1748" t="str">
        <f t="shared" si="164"/>
        <v>Good</v>
      </c>
      <c r="L1748" s="10">
        <v>98862</v>
      </c>
      <c r="M1748" s="10">
        <v>20000000</v>
      </c>
      <c r="N1748" s="10">
        <v>22242388</v>
      </c>
      <c r="O1748" s="6">
        <f t="shared" si="165"/>
        <v>2242388</v>
      </c>
      <c r="P1748" s="10" t="str" cm="1">
        <f t="array" ref="P1748">_xlfn.IFS(O1748&lt;=0,"Flop",O1748&lt;10000000,"Hit",O1748&lt;=100000000,"Superhit",O1748&gt;100000000,"Blockbuster")</f>
        <v>Hit</v>
      </c>
      <c r="Q1748" t="s">
        <v>5826</v>
      </c>
      <c r="R1748">
        <v>20</v>
      </c>
      <c r="S1748" t="str">
        <f t="shared" si="166"/>
        <v xml:space="preserve">March </v>
      </c>
      <c r="T1748" s="12" t="str">
        <f t="shared" si="167"/>
        <v xml:space="preserve"> 2007</v>
      </c>
      <c r="U1748" s="8" t="str" cm="1">
        <f t="array" ref="U1748">_xlfn.IFS(Q1748&lt;1970,"Old is Gold",Q1748&lt;=1980,"80's Movies",Q1748&lt;=2000,"90's Movies",Q1748&lt;=2020,"Mid Rang",Q1748&gt;2020,"Latest")</f>
        <v>Latest</v>
      </c>
      <c r="V1748" t="s">
        <v>5827</v>
      </c>
    </row>
    <row r="1749" spans="1:22" x14ac:dyDescent="0.3">
      <c r="A1749" t="s">
        <v>5828</v>
      </c>
      <c r="B1749" t="s">
        <v>5829</v>
      </c>
      <c r="C1749" t="s">
        <v>5829</v>
      </c>
      <c r="D1749" s="6">
        <v>161</v>
      </c>
      <c r="E1749" s="6" t="str">
        <f t="shared" si="162"/>
        <v>Long</v>
      </c>
      <c r="F1749" s="4">
        <f t="shared" si="163"/>
        <v>2.6833333333333331</v>
      </c>
      <c r="G1749" s="8" t="s">
        <v>190</v>
      </c>
      <c r="H1749" t="s">
        <v>10896</v>
      </c>
      <c r="I1749" t="s">
        <v>10899</v>
      </c>
      <c r="J1749">
        <v>7.2</v>
      </c>
      <c r="K1749" t="str">
        <f t="shared" si="164"/>
        <v>Good</v>
      </c>
      <c r="L1749" s="10">
        <v>119767</v>
      </c>
      <c r="M1749" s="10">
        <v>46000000</v>
      </c>
      <c r="N1749" s="10">
        <v>23834809</v>
      </c>
      <c r="O1749" s="6">
        <f t="shared" si="165"/>
        <v>-22165191</v>
      </c>
      <c r="P1749" s="10" t="str" cm="1">
        <f t="array" ref="P1749">_xlfn.IFS(O1749&lt;=0,"Flop",O1749&lt;10000000,"Hit",O1749&lt;=100000000,"Superhit",O1749&gt;100000000,"Blockbuster")</f>
        <v>Flop</v>
      </c>
      <c r="Q1749" t="s">
        <v>5830</v>
      </c>
      <c r="R1749">
        <v>29</v>
      </c>
      <c r="S1749" t="str">
        <f t="shared" si="166"/>
        <v xml:space="preserve">November </v>
      </c>
      <c r="T1749" s="12" t="str">
        <f t="shared" si="167"/>
        <v xml:space="preserve"> 2016</v>
      </c>
      <c r="U1749" s="8" t="str" cm="1">
        <f t="array" ref="U1749">_xlfn.IFS(Q1749&lt;1970,"Old is Gold",Q1749&lt;=1980,"80's Movies",Q1749&lt;=2000,"90's Movies",Q1749&lt;=2020,"Mid Rang",Q1749&gt;2020,"Latest")</f>
        <v>Latest</v>
      </c>
      <c r="V1749" t="s">
        <v>113</v>
      </c>
    </row>
    <row r="1750" spans="1:22" x14ac:dyDescent="0.3">
      <c r="A1750" t="s">
        <v>5831</v>
      </c>
      <c r="B1750" t="s">
        <v>5832</v>
      </c>
      <c r="C1750" t="s">
        <v>5832</v>
      </c>
      <c r="D1750" s="6">
        <v>112</v>
      </c>
      <c r="E1750" s="6" t="str">
        <f t="shared" si="162"/>
        <v>Medium</v>
      </c>
      <c r="F1750" s="4">
        <f t="shared" si="163"/>
        <v>1.8666666666666667</v>
      </c>
      <c r="G1750" s="8" t="s">
        <v>172</v>
      </c>
      <c r="H1750" t="s">
        <v>190</v>
      </c>
      <c r="I1750" t="s">
        <v>10886</v>
      </c>
      <c r="J1750">
        <v>5.8</v>
      </c>
      <c r="K1750" t="str">
        <f t="shared" si="164"/>
        <v>Poor</v>
      </c>
      <c r="L1750" s="10">
        <v>64430</v>
      </c>
      <c r="M1750" s="10">
        <v>35000000</v>
      </c>
      <c r="N1750" s="10">
        <v>65100369</v>
      </c>
      <c r="O1750" s="6">
        <f t="shared" si="165"/>
        <v>30100369</v>
      </c>
      <c r="P1750" s="10" t="str" cm="1">
        <f t="array" ref="P1750">_xlfn.IFS(O1750&lt;=0,"Flop",O1750&lt;10000000,"Hit",O1750&lt;=100000000,"Superhit",O1750&gt;100000000,"Blockbuster")</f>
        <v>Superhit</v>
      </c>
      <c r="Q1750" s="1">
        <v>40634</v>
      </c>
      <c r="R1750" s="1"/>
      <c r="S1750" t="e">
        <f t="shared" si="166"/>
        <v>#VALUE!</v>
      </c>
      <c r="T1750" s="12" t="str">
        <f t="shared" si="167"/>
        <v>40634</v>
      </c>
      <c r="U1750" s="8" t="str" cm="1">
        <f t="array" ref="U1750">_xlfn.IFS(Q1750&lt;1970,"Old is Gold",Q1750&lt;=1980,"80's Movies",Q1750&lt;=2000,"90's Movies",Q1750&lt;=2020,"Mid Rang",Q1750&gt;2020,"Latest")</f>
        <v>Latest</v>
      </c>
      <c r="V1750" t="s">
        <v>3594</v>
      </c>
    </row>
    <row r="1751" spans="1:22" x14ac:dyDescent="0.3">
      <c r="A1751" t="s">
        <v>5833</v>
      </c>
      <c r="B1751" t="s">
        <v>5834</v>
      </c>
      <c r="C1751" t="s">
        <v>5834</v>
      </c>
      <c r="D1751" s="6">
        <v>92</v>
      </c>
      <c r="E1751" s="6" t="str">
        <f t="shared" si="162"/>
        <v>Medium</v>
      </c>
      <c r="F1751" s="4">
        <f t="shared" si="163"/>
        <v>1.5333333333333334</v>
      </c>
      <c r="G1751" s="8" t="s">
        <v>190</v>
      </c>
      <c r="H1751" t="s">
        <v>105</v>
      </c>
      <c r="I1751" t="s">
        <v>10895</v>
      </c>
      <c r="J1751">
        <v>5.8</v>
      </c>
      <c r="K1751" t="str">
        <f t="shared" si="164"/>
        <v>Poor</v>
      </c>
      <c r="L1751" s="10">
        <v>64388</v>
      </c>
      <c r="M1751" s="10">
        <v>10000000</v>
      </c>
      <c r="N1751" s="10">
        <v>77578320</v>
      </c>
      <c r="O1751" s="6">
        <f t="shared" si="165"/>
        <v>67578320</v>
      </c>
      <c r="P1751" s="10" t="str" cm="1">
        <f t="array" ref="P1751">_xlfn.IFS(O1751&lt;=0,"Flop",O1751&lt;10000000,"Hit",O1751&lt;=100000000,"Superhit",O1751&gt;100000000,"Blockbuster")</f>
        <v>Superhit</v>
      </c>
      <c r="Q1751" t="s">
        <v>5835</v>
      </c>
      <c r="R1751">
        <v>27</v>
      </c>
      <c r="S1751" t="str">
        <f t="shared" si="166"/>
        <v xml:space="preserve">March </v>
      </c>
      <c r="T1751" s="12" t="str">
        <f t="shared" si="167"/>
        <v xml:space="preserve"> 2009</v>
      </c>
      <c r="U1751" s="8" t="str" cm="1">
        <f t="array" ref="U1751">_xlfn.IFS(Q1751&lt;1970,"Old is Gold",Q1751&lt;=1980,"80's Movies",Q1751&lt;=2000,"90's Movies",Q1751&lt;=2020,"Mid Rang",Q1751&gt;2020,"Latest")</f>
        <v>Latest</v>
      </c>
      <c r="V1751" t="s">
        <v>5836</v>
      </c>
    </row>
    <row r="1752" spans="1:22" x14ac:dyDescent="0.3">
      <c r="A1752" t="s">
        <v>5837</v>
      </c>
      <c r="B1752" t="s">
        <v>5838</v>
      </c>
      <c r="C1752" t="s">
        <v>5838</v>
      </c>
      <c r="D1752" s="6">
        <v>110</v>
      </c>
      <c r="E1752" s="6" t="str">
        <f t="shared" si="162"/>
        <v>Medium</v>
      </c>
      <c r="F1752" s="4">
        <f t="shared" si="163"/>
        <v>1.8333333333333333</v>
      </c>
      <c r="G1752" s="8" t="s">
        <v>172</v>
      </c>
      <c r="H1752" t="s">
        <v>10892</v>
      </c>
      <c r="I1752" t="s">
        <v>10897</v>
      </c>
      <c r="J1752">
        <v>6.4</v>
      </c>
      <c r="K1752" t="str">
        <f t="shared" si="164"/>
        <v>Average</v>
      </c>
      <c r="L1752" s="10">
        <v>98894</v>
      </c>
      <c r="M1752" s="10">
        <v>22000000</v>
      </c>
      <c r="N1752" s="10">
        <v>147880543</v>
      </c>
      <c r="O1752" s="6">
        <f t="shared" si="165"/>
        <v>125880543</v>
      </c>
      <c r="P1752" s="10" t="str" cm="1">
        <f t="array" ref="P1752">_xlfn.IFS(O1752&lt;=0,"Flop",O1752&lt;10000000,"Hit",O1752&lt;=100000000,"Superhit",O1752&gt;100000000,"Blockbuster")</f>
        <v>Blockbuster</v>
      </c>
      <c r="Q1752" t="s">
        <v>5839</v>
      </c>
      <c r="R1752">
        <v>23</v>
      </c>
      <c r="S1752" t="str">
        <f t="shared" si="166"/>
        <v xml:space="preserve">September </v>
      </c>
      <c r="T1752" s="12" t="str">
        <f t="shared" si="167"/>
        <v xml:space="preserve"> 2007</v>
      </c>
      <c r="U1752" s="8" t="str" cm="1">
        <f t="array" ref="U1752">_xlfn.IFS(Q1752&lt;1970,"Old is Gold",Q1752&lt;=1980,"80's Movies",Q1752&lt;=2000,"90's Movies",Q1752&lt;=2020,"Mid Rang",Q1752&gt;2020,"Latest")</f>
        <v>Latest</v>
      </c>
      <c r="V1752" t="s">
        <v>5509</v>
      </c>
    </row>
    <row r="1753" spans="1:22" x14ac:dyDescent="0.3">
      <c r="A1753" t="s">
        <v>5840</v>
      </c>
      <c r="B1753" t="s">
        <v>5841</v>
      </c>
      <c r="C1753" t="s">
        <v>5841</v>
      </c>
      <c r="D1753" s="6">
        <v>100</v>
      </c>
      <c r="E1753" s="6" t="str">
        <f t="shared" si="162"/>
        <v>Medium</v>
      </c>
      <c r="F1753" s="4">
        <f t="shared" si="163"/>
        <v>1.6666666666666667</v>
      </c>
      <c r="G1753" s="8" t="s">
        <v>7406</v>
      </c>
      <c r="H1753" t="s">
        <v>172</v>
      </c>
      <c r="I1753" t="s">
        <v>10891</v>
      </c>
      <c r="J1753">
        <v>6</v>
      </c>
      <c r="K1753" t="str">
        <f t="shared" si="164"/>
        <v>Average</v>
      </c>
      <c r="L1753" s="10">
        <v>50127</v>
      </c>
      <c r="M1753" s="10">
        <v>25000000</v>
      </c>
      <c r="N1753" s="10">
        <v>26800152</v>
      </c>
      <c r="O1753" s="6">
        <f t="shared" si="165"/>
        <v>1800152</v>
      </c>
      <c r="P1753" s="10" t="str" cm="1">
        <f t="array" ref="P1753">_xlfn.IFS(O1753&lt;=0,"Flop",O1753&lt;10000000,"Hit",O1753&lt;=100000000,"Superhit",O1753&gt;100000000,"Blockbuster")</f>
        <v>Hit</v>
      </c>
      <c r="Q1753" t="s">
        <v>5842</v>
      </c>
      <c r="R1753">
        <v>23</v>
      </c>
      <c r="S1753" t="str">
        <f t="shared" si="166"/>
        <v xml:space="preserve">March </v>
      </c>
      <c r="T1753" s="12" t="str">
        <f t="shared" si="167"/>
        <v xml:space="preserve"> 2017</v>
      </c>
      <c r="U1753" s="8" t="str" cm="1">
        <f t="array" ref="U1753">_xlfn.IFS(Q1753&lt;1970,"Old is Gold",Q1753&lt;=1980,"80's Movies",Q1753&lt;=2000,"90's Movies",Q1753&lt;=2020,"Mid Rang",Q1753&gt;2020,"Latest")</f>
        <v>Latest</v>
      </c>
      <c r="V1753" t="s">
        <v>5843</v>
      </c>
    </row>
    <row r="1754" spans="1:22" x14ac:dyDescent="0.3">
      <c r="A1754" t="s">
        <v>5844</v>
      </c>
      <c r="B1754" t="s">
        <v>5845</v>
      </c>
      <c r="C1754" t="s">
        <v>5845</v>
      </c>
      <c r="D1754" s="6">
        <v>92</v>
      </c>
      <c r="E1754" s="6" t="str">
        <f t="shared" si="162"/>
        <v>Medium</v>
      </c>
      <c r="F1754" s="4">
        <f t="shared" si="163"/>
        <v>1.5333333333333334</v>
      </c>
      <c r="G1754" s="8" t="s">
        <v>7406</v>
      </c>
      <c r="H1754" t="s">
        <v>172</v>
      </c>
      <c r="I1754" t="s">
        <v>4855</v>
      </c>
      <c r="J1754">
        <v>7</v>
      </c>
      <c r="K1754" t="str">
        <f t="shared" si="164"/>
        <v>Good</v>
      </c>
      <c r="L1754" s="10">
        <v>79222</v>
      </c>
      <c r="M1754" s="10">
        <v>11500000</v>
      </c>
      <c r="N1754" s="10">
        <v>84645164</v>
      </c>
      <c r="O1754" s="6">
        <f t="shared" si="165"/>
        <v>73145164</v>
      </c>
      <c r="P1754" s="10" t="str" cm="1">
        <f t="array" ref="P1754">_xlfn.IFS(O1754&lt;=0,"Flop",O1754&lt;10000000,"Hit",O1754&lt;=100000000,"Superhit",O1754&gt;100000000,"Blockbuster")</f>
        <v>Superhit</v>
      </c>
      <c r="Q1754" t="s">
        <v>5846</v>
      </c>
      <c r="R1754">
        <v>21</v>
      </c>
      <c r="S1754" t="str">
        <f t="shared" si="166"/>
        <v xml:space="preserve">September </v>
      </c>
      <c r="T1754" s="12" t="str">
        <f t="shared" si="167"/>
        <v xml:space="preserve"> 2006</v>
      </c>
      <c r="U1754" s="8" t="str" cm="1">
        <f t="array" ref="U1754">_xlfn.IFS(Q1754&lt;1970,"Old is Gold",Q1754&lt;=1980,"80's Movies",Q1754&lt;=2000,"90's Movies",Q1754&lt;=2020,"Mid Rang",Q1754&gt;2020,"Latest")</f>
        <v>Latest</v>
      </c>
      <c r="V1754" t="s">
        <v>4149</v>
      </c>
    </row>
    <row r="1755" spans="1:22" x14ac:dyDescent="0.3">
      <c r="A1755" t="s">
        <v>5847</v>
      </c>
      <c r="B1755" t="s">
        <v>5848</v>
      </c>
      <c r="C1755" t="s">
        <v>5848</v>
      </c>
      <c r="D1755" s="6">
        <v>110</v>
      </c>
      <c r="E1755" s="6" t="str">
        <f t="shared" si="162"/>
        <v>Medium</v>
      </c>
      <c r="F1755" s="4">
        <f t="shared" si="163"/>
        <v>1.8333333333333333</v>
      </c>
      <c r="G1755" s="8" t="s">
        <v>7406</v>
      </c>
      <c r="H1755" t="s">
        <v>10891</v>
      </c>
      <c r="I1755" t="s">
        <v>5170</v>
      </c>
      <c r="J1755">
        <v>6.7</v>
      </c>
      <c r="K1755" t="str">
        <f t="shared" si="164"/>
        <v>Average</v>
      </c>
      <c r="L1755" s="10">
        <v>403288</v>
      </c>
      <c r="M1755" s="10">
        <v>75000000</v>
      </c>
      <c r="N1755" s="10">
        <v>342463063</v>
      </c>
      <c r="O1755" s="6">
        <f t="shared" si="165"/>
        <v>267463063</v>
      </c>
      <c r="P1755" s="10" t="str" cm="1">
        <f t="array" ref="P1755">_xlfn.IFS(O1755&lt;=0,"Flop",O1755&lt;10000000,"Hit",O1755&lt;=100000000,"Superhit",O1755&gt;100000000,"Blockbuster")</f>
        <v>Blockbuster</v>
      </c>
      <c r="Q1755" t="s">
        <v>5849</v>
      </c>
      <c r="R1755">
        <v>12</v>
      </c>
      <c r="S1755" t="str">
        <f t="shared" si="166"/>
        <v xml:space="preserve">June </v>
      </c>
      <c r="T1755" s="12" t="str">
        <f t="shared" si="167"/>
        <v xml:space="preserve"> 2008</v>
      </c>
      <c r="U1755" s="8" t="str" cm="1">
        <f t="array" ref="U1755">_xlfn.IFS(Q1755&lt;1970,"Old is Gold",Q1755&lt;=1980,"80's Movies",Q1755&lt;=2000,"90's Movies",Q1755&lt;=2020,"Mid Rang",Q1755&gt;2020,"Latest")</f>
        <v>Latest</v>
      </c>
      <c r="V1755" t="s">
        <v>4987</v>
      </c>
    </row>
    <row r="1756" spans="1:22" x14ac:dyDescent="0.3">
      <c r="A1756" t="s">
        <v>5850</v>
      </c>
      <c r="B1756" t="s">
        <v>5851</v>
      </c>
      <c r="C1756" t="s">
        <v>5851</v>
      </c>
      <c r="D1756" s="6">
        <v>106</v>
      </c>
      <c r="E1756" s="6" t="str">
        <f t="shared" si="162"/>
        <v>Medium</v>
      </c>
      <c r="F1756" s="4">
        <f t="shared" si="163"/>
        <v>1.7666666666666666</v>
      </c>
      <c r="G1756" s="8" t="s">
        <v>10887</v>
      </c>
      <c r="H1756" t="s">
        <v>10892</v>
      </c>
      <c r="I1756" t="s">
        <v>10885</v>
      </c>
      <c r="J1756">
        <v>6.1</v>
      </c>
      <c r="K1756" t="str">
        <f t="shared" si="164"/>
        <v>Average</v>
      </c>
      <c r="L1756" s="10">
        <v>81148</v>
      </c>
      <c r="M1756" s="10">
        <v>60000000</v>
      </c>
      <c r="N1756" s="10">
        <v>62803180</v>
      </c>
      <c r="O1756" s="6">
        <f t="shared" si="165"/>
        <v>2803180</v>
      </c>
      <c r="P1756" s="10" t="str" cm="1">
        <f t="array" ref="P1756">_xlfn.IFS(O1756&lt;=0,"Flop",O1756&lt;10000000,"Hit",O1756&lt;=100000000,"Superhit",O1756&gt;100000000,"Blockbuster")</f>
        <v>Hit</v>
      </c>
      <c r="Q1756" t="s">
        <v>5852</v>
      </c>
      <c r="R1756">
        <v>11</v>
      </c>
      <c r="S1756" t="str">
        <f t="shared" si="166"/>
        <v xml:space="preserve">December </v>
      </c>
      <c r="T1756" s="12" t="str">
        <f t="shared" si="167"/>
        <v xml:space="preserve"> 2008</v>
      </c>
      <c r="U1756" s="8" t="str" cm="1">
        <f t="array" ref="U1756">_xlfn.IFS(Q1756&lt;1970,"Old is Gold",Q1756&lt;=1980,"80's Movies",Q1756&lt;=2000,"90's Movies",Q1756&lt;=2020,"Mid Rang",Q1756&gt;2020,"Latest")</f>
        <v>Latest</v>
      </c>
      <c r="V1756" t="s">
        <v>1973</v>
      </c>
    </row>
    <row r="1757" spans="1:22" x14ac:dyDescent="0.3">
      <c r="A1757" t="s">
        <v>5853</v>
      </c>
      <c r="B1757" t="s">
        <v>5854</v>
      </c>
      <c r="C1757" t="s">
        <v>5854</v>
      </c>
      <c r="D1757" s="6">
        <v>122</v>
      </c>
      <c r="E1757" s="6" t="str">
        <f t="shared" si="162"/>
        <v>Long</v>
      </c>
      <c r="F1757" s="4">
        <f t="shared" si="163"/>
        <v>2.0333333333333332</v>
      </c>
      <c r="G1757" s="8" t="s">
        <v>10891</v>
      </c>
      <c r="H1757" t="s">
        <v>5170</v>
      </c>
      <c r="I1757" t="s">
        <v>10899</v>
      </c>
      <c r="J1757">
        <v>6.9</v>
      </c>
      <c r="K1757" t="str">
        <f t="shared" si="164"/>
        <v>Average</v>
      </c>
      <c r="L1757" s="10">
        <v>361674</v>
      </c>
      <c r="M1757" s="10">
        <v>85000000</v>
      </c>
      <c r="N1757" s="10">
        <v>311312624</v>
      </c>
      <c r="O1757" s="6">
        <f t="shared" si="165"/>
        <v>226312624</v>
      </c>
      <c r="P1757" s="10" t="str" cm="1">
        <f t="array" ref="P1757">_xlfn.IFS(O1757&lt;=0,"Flop",O1757&lt;10000000,"Hit",O1757&lt;=100000000,"Superhit",O1757&gt;100000000,"Blockbuster")</f>
        <v>Blockbuster</v>
      </c>
      <c r="Q1757" t="s">
        <v>5855</v>
      </c>
      <c r="R1757">
        <v>24</v>
      </c>
      <c r="S1757" t="str">
        <f t="shared" si="166"/>
        <v xml:space="preserve">May </v>
      </c>
      <c r="T1757" s="12" t="str">
        <f t="shared" si="167"/>
        <v xml:space="preserve"> 2007</v>
      </c>
      <c r="U1757" s="8" t="str" cm="1">
        <f t="array" ref="U1757">_xlfn.IFS(Q1757&lt;1970,"Old is Gold",Q1757&lt;=1980,"80's Movies",Q1757&lt;=2000,"90's Movies",Q1757&lt;=2020,"Mid Rang",Q1757&gt;2020,"Latest")</f>
        <v>Latest</v>
      </c>
      <c r="V1757" t="s">
        <v>1232</v>
      </c>
    </row>
    <row r="1758" spans="1:22" x14ac:dyDescent="0.3">
      <c r="A1758" t="s">
        <v>5856</v>
      </c>
      <c r="B1758" t="s">
        <v>5857</v>
      </c>
      <c r="C1758" t="s">
        <v>5857</v>
      </c>
      <c r="D1758" s="6">
        <v>96</v>
      </c>
      <c r="E1758" s="6" t="str">
        <f t="shared" si="162"/>
        <v>Medium</v>
      </c>
      <c r="F1758" s="4">
        <f t="shared" si="163"/>
        <v>1.6</v>
      </c>
      <c r="G1758" s="8" t="s">
        <v>4855</v>
      </c>
      <c r="H1758" t="s">
        <v>10898</v>
      </c>
      <c r="I1758" t="s">
        <v>10899</v>
      </c>
      <c r="J1758">
        <v>7.4</v>
      </c>
      <c r="K1758" t="str">
        <f t="shared" si="164"/>
        <v>Good</v>
      </c>
      <c r="L1758" s="10">
        <v>84723</v>
      </c>
      <c r="M1758" s="10">
        <v>1500000</v>
      </c>
      <c r="N1758" s="10">
        <v>49782012</v>
      </c>
      <c r="O1758" s="6">
        <f t="shared" si="165"/>
        <v>48282012</v>
      </c>
      <c r="P1758" s="10" t="str" cm="1">
        <f t="array" ref="P1758">_xlfn.IFS(O1758&lt;=0,"Flop",O1758&lt;10000000,"Hit",O1758&lt;=100000000,"Superhit",O1758&gt;100000000,"Blockbuster")</f>
        <v>Superhit</v>
      </c>
      <c r="Q1758" t="s">
        <v>5721</v>
      </c>
      <c r="R1758">
        <v>24</v>
      </c>
      <c r="S1758" t="str">
        <f t="shared" si="166"/>
        <v xml:space="preserve">January </v>
      </c>
      <c r="T1758" s="12" t="str">
        <f t="shared" si="167"/>
        <v xml:space="preserve"> 2006</v>
      </c>
      <c r="U1758" s="8" t="str" cm="1">
        <f t="array" ref="U1758">_xlfn.IFS(Q1758&lt;1970,"Old is Gold",Q1758&lt;=1980,"80's Movies",Q1758&lt;=2000,"90's Movies",Q1758&lt;=2020,"Mid Rang",Q1758&gt;2020,"Latest")</f>
        <v>Latest</v>
      </c>
      <c r="V1758" t="s">
        <v>5858</v>
      </c>
    </row>
    <row r="1759" spans="1:22" x14ac:dyDescent="0.3">
      <c r="A1759" t="s">
        <v>5859</v>
      </c>
      <c r="B1759" t="s">
        <v>5860</v>
      </c>
      <c r="C1759" t="s">
        <v>5860</v>
      </c>
      <c r="D1759" s="6">
        <v>96</v>
      </c>
      <c r="E1759" s="6" t="str">
        <f t="shared" si="162"/>
        <v>Medium</v>
      </c>
      <c r="F1759" s="4">
        <f t="shared" si="163"/>
        <v>1.6</v>
      </c>
      <c r="G1759" s="8" t="s">
        <v>172</v>
      </c>
      <c r="H1759" t="s">
        <v>190</v>
      </c>
      <c r="I1759" t="s">
        <v>10886</v>
      </c>
      <c r="J1759">
        <v>7.1</v>
      </c>
      <c r="K1759" t="str">
        <f t="shared" si="164"/>
        <v>Good</v>
      </c>
      <c r="L1759" s="10">
        <v>265510</v>
      </c>
      <c r="M1759" s="10">
        <v>15500000</v>
      </c>
      <c r="N1759" s="10">
        <v>96409300</v>
      </c>
      <c r="O1759" s="6">
        <f t="shared" si="165"/>
        <v>80909300</v>
      </c>
      <c r="P1759" s="10" t="str" cm="1">
        <f t="array" ref="P1759">_xlfn.IFS(O1759&lt;=0,"Flop",O1759&lt;10000000,"Hit",O1759&lt;=100000000,"Superhit",O1759&gt;100000000,"Blockbuster")</f>
        <v>Superhit</v>
      </c>
      <c r="Q1759" t="s">
        <v>5861</v>
      </c>
      <c r="R1759">
        <v>17</v>
      </c>
      <c r="S1759" t="str">
        <f t="shared" si="166"/>
        <v xml:space="preserve">May </v>
      </c>
      <c r="T1759" s="12" t="str">
        <f t="shared" si="167"/>
        <v xml:space="preserve"> 2008</v>
      </c>
      <c r="U1759" s="8" t="str" cm="1">
        <f t="array" ref="U1759">_xlfn.IFS(Q1759&lt;1970,"Old is Gold",Q1759&lt;=1980,"80's Movies",Q1759&lt;=2000,"90's Movies",Q1759&lt;=2020,"Mid Rang",Q1759&gt;2020,"Latest")</f>
        <v>Latest</v>
      </c>
      <c r="V1759" t="s">
        <v>246</v>
      </c>
    </row>
    <row r="1760" spans="1:22" x14ac:dyDescent="0.3">
      <c r="A1760" t="s">
        <v>5862</v>
      </c>
      <c r="B1760" t="s">
        <v>5863</v>
      </c>
      <c r="C1760" t="s">
        <v>5863</v>
      </c>
      <c r="D1760" s="6">
        <v>94</v>
      </c>
      <c r="E1760" s="6" t="str">
        <f t="shared" si="162"/>
        <v>Medium</v>
      </c>
      <c r="F1760" s="4">
        <f t="shared" si="163"/>
        <v>1.5666666666666667</v>
      </c>
      <c r="G1760" s="8" t="s">
        <v>105</v>
      </c>
      <c r="H1760" t="s">
        <v>10899</v>
      </c>
      <c r="I1760" t="s">
        <v>10899</v>
      </c>
      <c r="J1760">
        <v>5.5</v>
      </c>
      <c r="K1760" t="str">
        <f t="shared" si="164"/>
        <v>Poor</v>
      </c>
      <c r="L1760" s="10">
        <v>94390</v>
      </c>
      <c r="M1760" s="10">
        <v>10200000</v>
      </c>
      <c r="N1760" s="10">
        <v>35728183</v>
      </c>
      <c r="O1760" s="6">
        <f t="shared" si="165"/>
        <v>25528183</v>
      </c>
      <c r="P1760" s="10" t="str" cm="1">
        <f t="array" ref="P1760">_xlfn.IFS(O1760&lt;=0,"Flop",O1760&lt;10000000,"Hit",O1760&lt;=100000000,"Superhit",O1760&gt;100000000,"Blockbuster")</f>
        <v>Superhit</v>
      </c>
      <c r="Q1760">
        <v>2007</v>
      </c>
      <c r="S1760" t="e">
        <f t="shared" si="166"/>
        <v>#VALUE!</v>
      </c>
      <c r="T1760" s="12" t="str">
        <f t="shared" si="167"/>
        <v>2007</v>
      </c>
      <c r="U1760" s="8" t="str" cm="1">
        <f t="array" ref="U1760">_xlfn.IFS(Q1760&lt;1970,"Old is Gold",Q1760&lt;=1980,"80's Movies",Q1760&lt;=2000,"90's Movies",Q1760&lt;=2020,"Mid Rang",Q1760&gt;2020,"Latest")</f>
        <v>Mid Rang</v>
      </c>
      <c r="V1760" t="s">
        <v>3982</v>
      </c>
    </row>
    <row r="1761" spans="1:22" x14ac:dyDescent="0.3">
      <c r="A1761" t="s">
        <v>5864</v>
      </c>
      <c r="B1761" t="s">
        <v>5865</v>
      </c>
      <c r="C1761" t="s">
        <v>5865</v>
      </c>
      <c r="D1761" s="6">
        <v>141</v>
      </c>
      <c r="E1761" s="6" t="str">
        <f t="shared" si="162"/>
        <v>Long</v>
      </c>
      <c r="F1761" s="4">
        <f t="shared" si="163"/>
        <v>2.35</v>
      </c>
      <c r="G1761" s="8" t="s">
        <v>7406</v>
      </c>
      <c r="H1761" t="s">
        <v>10887</v>
      </c>
      <c r="I1761" t="s">
        <v>190</v>
      </c>
      <c r="J1761">
        <v>7.8</v>
      </c>
      <c r="K1761" t="str">
        <f t="shared" si="164"/>
        <v>Good</v>
      </c>
      <c r="L1761" s="10">
        <v>168154</v>
      </c>
      <c r="M1761" s="10">
        <v>19000000</v>
      </c>
      <c r="N1761" s="10">
        <v>68673228</v>
      </c>
      <c r="O1761" s="6">
        <f t="shared" si="165"/>
        <v>49673228</v>
      </c>
      <c r="P1761" s="10" t="str" cm="1">
        <f t="array" ref="P1761">_xlfn.IFS(O1761&lt;=0,"Flop",O1761&lt;10000000,"Hit",O1761&lt;=100000000,"Superhit",O1761&gt;100000000,"Blockbuster")</f>
        <v>Superhit</v>
      </c>
      <c r="Q1761" t="s">
        <v>5866</v>
      </c>
      <c r="R1761">
        <v>15</v>
      </c>
      <c r="S1761" t="str">
        <f t="shared" si="166"/>
        <v xml:space="preserve">November </v>
      </c>
      <c r="T1761" s="12" t="str">
        <f t="shared" si="167"/>
        <v xml:space="preserve"> 2006</v>
      </c>
      <c r="U1761" s="8" t="str" cm="1">
        <f t="array" ref="U1761">_xlfn.IFS(Q1761&lt;1970,"Old is Gold",Q1761&lt;=1980,"80's Movies",Q1761&lt;=2000,"90's Movies",Q1761&lt;=2020,"Mid Rang",Q1761&gt;2020,"Latest")</f>
        <v>Latest</v>
      </c>
      <c r="V1761" t="s">
        <v>87</v>
      </c>
    </row>
    <row r="1762" spans="1:22" x14ac:dyDescent="0.3">
      <c r="A1762" t="s">
        <v>5867</v>
      </c>
      <c r="B1762" t="s">
        <v>5868</v>
      </c>
      <c r="C1762" t="s">
        <v>5868</v>
      </c>
      <c r="D1762" s="6">
        <v>117</v>
      </c>
      <c r="E1762" s="6" t="str">
        <f t="shared" si="162"/>
        <v>Medium</v>
      </c>
      <c r="F1762" s="4">
        <f t="shared" si="163"/>
        <v>1.95</v>
      </c>
      <c r="G1762" s="8" t="s">
        <v>7406</v>
      </c>
      <c r="H1762" t="s">
        <v>10891</v>
      </c>
      <c r="I1762" t="s">
        <v>190</v>
      </c>
      <c r="J1762">
        <v>6.8</v>
      </c>
      <c r="K1762" t="str">
        <f t="shared" si="164"/>
        <v>Average</v>
      </c>
      <c r="L1762" s="10">
        <v>91558</v>
      </c>
      <c r="M1762" s="10">
        <v>21000000</v>
      </c>
      <c r="N1762" s="10">
        <v>55033767</v>
      </c>
      <c r="O1762" s="6">
        <f t="shared" si="165"/>
        <v>34033767</v>
      </c>
      <c r="P1762" s="10" t="str" cm="1">
        <f t="array" ref="P1762">_xlfn.IFS(O1762&lt;=0,"Flop",O1762&lt;10000000,"Hit",O1762&lt;=100000000,"Superhit",O1762&gt;100000000,"Blockbuster")</f>
        <v>Superhit</v>
      </c>
      <c r="Q1762" t="s">
        <v>5869</v>
      </c>
      <c r="R1762">
        <v>25</v>
      </c>
      <c r="S1762" t="str">
        <f t="shared" si="166"/>
        <v xml:space="preserve">May </v>
      </c>
      <c r="T1762" s="12" t="str">
        <f t="shared" si="167"/>
        <v xml:space="preserve"> 2007</v>
      </c>
      <c r="U1762" s="8" t="str" cm="1">
        <f t="array" ref="U1762">_xlfn.IFS(Q1762&lt;1970,"Old is Gold",Q1762&lt;=1980,"80's Movies",Q1762&lt;=2000,"90's Movies",Q1762&lt;=2020,"Mid Rang",Q1762&gt;2020,"Latest")</f>
        <v>Latest</v>
      </c>
      <c r="V1762" t="s">
        <v>5870</v>
      </c>
    </row>
    <row r="1763" spans="1:22" x14ac:dyDescent="0.3">
      <c r="A1763" t="s">
        <v>5871</v>
      </c>
      <c r="B1763" t="s">
        <v>5872</v>
      </c>
      <c r="C1763" t="s">
        <v>5872</v>
      </c>
      <c r="D1763" s="6">
        <v>150</v>
      </c>
      <c r="E1763" s="6" t="str">
        <f t="shared" si="162"/>
        <v>Long</v>
      </c>
      <c r="F1763" s="4">
        <f t="shared" si="163"/>
        <v>2.5</v>
      </c>
      <c r="G1763" s="8" t="s">
        <v>7406</v>
      </c>
      <c r="H1763" t="s">
        <v>10887</v>
      </c>
      <c r="I1763" t="s">
        <v>10892</v>
      </c>
      <c r="J1763">
        <v>6.5</v>
      </c>
      <c r="K1763" t="str">
        <f t="shared" si="164"/>
        <v>Average</v>
      </c>
      <c r="L1763" s="10">
        <v>220868</v>
      </c>
      <c r="M1763" s="10">
        <v>225000000</v>
      </c>
      <c r="N1763" s="10">
        <v>419665568</v>
      </c>
      <c r="O1763" s="6">
        <f t="shared" si="165"/>
        <v>194665568</v>
      </c>
      <c r="P1763" s="10" t="str" cm="1">
        <f t="array" ref="P1763">_xlfn.IFS(O1763&lt;=0,"Flop",O1763&lt;10000000,"Hit",O1763&lt;=100000000,"Superhit",O1763&gt;100000000,"Blockbuster")</f>
        <v>Blockbuster</v>
      </c>
      <c r="Q1763" t="s">
        <v>5873</v>
      </c>
      <c r="R1763">
        <v>9</v>
      </c>
      <c r="S1763" t="str">
        <f t="shared" si="166"/>
        <v xml:space="preserve">May </v>
      </c>
      <c r="T1763" s="12" t="str">
        <f t="shared" si="167"/>
        <v xml:space="preserve"> 2008</v>
      </c>
      <c r="U1763" s="8" t="str" cm="1">
        <f t="array" ref="U1763">_xlfn.IFS(Q1763&lt;1970,"Old is Gold",Q1763&lt;=1980,"80's Movies",Q1763&lt;=2000,"90's Movies",Q1763&lt;=2020,"Mid Rang",Q1763&gt;2020,"Latest")</f>
        <v>Latest</v>
      </c>
      <c r="V1763" t="s">
        <v>4499</v>
      </c>
    </row>
    <row r="1764" spans="1:22" x14ac:dyDescent="0.3">
      <c r="A1764" t="s">
        <v>5874</v>
      </c>
      <c r="B1764" t="s">
        <v>5875</v>
      </c>
      <c r="C1764" t="s">
        <v>5875</v>
      </c>
      <c r="D1764" s="6">
        <v>162</v>
      </c>
      <c r="E1764" s="6" t="str">
        <f t="shared" si="162"/>
        <v>Long</v>
      </c>
      <c r="F1764" s="4">
        <f t="shared" si="163"/>
        <v>2.7</v>
      </c>
      <c r="G1764" s="8" t="s">
        <v>7406</v>
      </c>
      <c r="H1764" t="s">
        <v>10887</v>
      </c>
      <c r="I1764" t="s">
        <v>10885</v>
      </c>
      <c r="J1764">
        <v>7.9</v>
      </c>
      <c r="K1764" t="str">
        <f t="shared" si="164"/>
        <v>Good</v>
      </c>
      <c r="L1764" s="10">
        <v>1364568</v>
      </c>
      <c r="M1764" s="10">
        <v>237000000</v>
      </c>
      <c r="N1764" s="10">
        <v>2923706026</v>
      </c>
      <c r="O1764" s="6">
        <f t="shared" si="165"/>
        <v>2686706026</v>
      </c>
      <c r="P1764" s="10" t="str" cm="1">
        <f t="array" ref="P1764">_xlfn.IFS(O1764&lt;=0,"Flop",O1764&lt;10000000,"Hit",O1764&lt;=100000000,"Superhit",O1764&gt;100000000,"Blockbuster")</f>
        <v>Blockbuster</v>
      </c>
      <c r="Q1764" t="s">
        <v>5876</v>
      </c>
      <c r="R1764">
        <v>10</v>
      </c>
      <c r="S1764" t="str">
        <f t="shared" si="166"/>
        <v xml:space="preserve">December </v>
      </c>
      <c r="T1764" s="12" t="str">
        <f t="shared" si="167"/>
        <v xml:space="preserve"> 2009</v>
      </c>
      <c r="U1764" s="8" t="str" cm="1">
        <f t="array" ref="U1764">_xlfn.IFS(Q1764&lt;1970,"Old is Gold",Q1764&lt;=1980,"80's Movies",Q1764&lt;=2000,"90's Movies",Q1764&lt;=2020,"Mid Rang",Q1764&gt;2020,"Latest")</f>
        <v>Latest</v>
      </c>
      <c r="V1764" t="s">
        <v>687</v>
      </c>
    </row>
    <row r="1765" spans="1:22" x14ac:dyDescent="0.3">
      <c r="A1765" t="s">
        <v>5877</v>
      </c>
      <c r="B1765" t="s">
        <v>5878</v>
      </c>
      <c r="C1765" t="s">
        <v>5878</v>
      </c>
      <c r="D1765" s="6">
        <v>103</v>
      </c>
      <c r="E1765" s="6" t="str">
        <f t="shared" si="162"/>
        <v>Medium</v>
      </c>
      <c r="F1765" s="4">
        <f t="shared" si="163"/>
        <v>1.7166666666666666</v>
      </c>
      <c r="G1765" s="8" t="s">
        <v>7406</v>
      </c>
      <c r="H1765" t="s">
        <v>10891</v>
      </c>
      <c r="I1765" t="s">
        <v>5170</v>
      </c>
      <c r="J1765">
        <v>6.2</v>
      </c>
      <c r="K1765" t="str">
        <f t="shared" si="164"/>
        <v>Average</v>
      </c>
      <c r="L1765" s="10">
        <v>95335</v>
      </c>
      <c r="M1765" s="10">
        <v>25000000</v>
      </c>
      <c r="N1765" s="10">
        <v>42653739</v>
      </c>
      <c r="O1765" s="6">
        <f t="shared" si="165"/>
        <v>17653739</v>
      </c>
      <c r="P1765" s="10" t="str" cm="1">
        <f t="array" ref="P1765">_xlfn.IFS(O1765&lt;=0,"Flop",O1765&lt;10000000,"Hit",O1765&lt;=100000000,"Superhit",O1765&gt;100000000,"Blockbuster")</f>
        <v>Superhit</v>
      </c>
      <c r="Q1765" t="s">
        <v>5820</v>
      </c>
      <c r="R1765">
        <v>24</v>
      </c>
      <c r="S1765" t="str">
        <f t="shared" si="166"/>
        <v xml:space="preserve">August </v>
      </c>
      <c r="T1765" s="12" t="str">
        <f t="shared" si="167"/>
        <v xml:space="preserve"> 2007</v>
      </c>
      <c r="U1765" s="8" t="str" cm="1">
        <f t="array" ref="U1765">_xlfn.IFS(Q1765&lt;1970,"Old is Gold",Q1765&lt;=1980,"80's Movies",Q1765&lt;=2000,"90's Movies",Q1765&lt;=2020,"Mid Rang",Q1765&gt;2020,"Latest")</f>
        <v>Latest</v>
      </c>
      <c r="V1765" t="s">
        <v>5879</v>
      </c>
    </row>
    <row r="1766" spans="1:22" x14ac:dyDescent="0.3">
      <c r="A1766" t="s">
        <v>5880</v>
      </c>
      <c r="B1766" t="s">
        <v>5881</v>
      </c>
      <c r="C1766" t="s">
        <v>5881</v>
      </c>
      <c r="D1766" s="6">
        <v>87</v>
      </c>
      <c r="E1766" s="6" t="str">
        <f t="shared" si="162"/>
        <v>Short</v>
      </c>
      <c r="F1766" s="4">
        <f t="shared" si="163"/>
        <v>1.45</v>
      </c>
      <c r="G1766" s="8" t="s">
        <v>190</v>
      </c>
      <c r="H1766" t="s">
        <v>10885</v>
      </c>
      <c r="I1766" t="s">
        <v>10895</v>
      </c>
      <c r="J1766">
        <v>7.8</v>
      </c>
      <c r="K1766" t="str">
        <f t="shared" si="164"/>
        <v>Good</v>
      </c>
      <c r="L1766" s="10">
        <v>196083</v>
      </c>
      <c r="M1766" s="10">
        <v>200000</v>
      </c>
      <c r="N1766" s="10">
        <v>0</v>
      </c>
      <c r="O1766" s="6">
        <f t="shared" si="165"/>
        <v>-200000</v>
      </c>
      <c r="P1766" s="10" t="str" cm="1">
        <f t="array" ref="P1766">_xlfn.IFS(O1766&lt;=0,"Flop",O1766&lt;10000000,"Hit",O1766&lt;=100000000,"Superhit",O1766&gt;100000000,"Blockbuster")</f>
        <v>Flop</v>
      </c>
      <c r="Q1766" t="s">
        <v>5882</v>
      </c>
      <c r="R1766">
        <v>10</v>
      </c>
      <c r="S1766" t="str">
        <f t="shared" si="166"/>
        <v xml:space="preserve">June </v>
      </c>
      <c r="T1766" s="12" t="str">
        <f t="shared" si="167"/>
        <v xml:space="preserve"> 2007</v>
      </c>
      <c r="U1766" s="8" t="str" cm="1">
        <f t="array" ref="U1766">_xlfn.IFS(Q1766&lt;1970,"Old is Gold",Q1766&lt;=1980,"80's Movies",Q1766&lt;=2000,"90's Movies",Q1766&lt;=2020,"Mid Rang",Q1766&gt;2020,"Latest")</f>
        <v>Latest</v>
      </c>
      <c r="V1766" t="s">
        <v>5883</v>
      </c>
    </row>
    <row r="1767" spans="1:22" x14ac:dyDescent="0.3">
      <c r="A1767" t="s">
        <v>5884</v>
      </c>
      <c r="B1767" t="s">
        <v>5885</v>
      </c>
      <c r="C1767" t="s">
        <v>5886</v>
      </c>
      <c r="D1767" s="6">
        <v>94</v>
      </c>
      <c r="E1767" s="6" t="str">
        <f t="shared" si="162"/>
        <v>Medium</v>
      </c>
      <c r="F1767" s="4">
        <f t="shared" si="163"/>
        <v>1.5666666666666667</v>
      </c>
      <c r="G1767" s="8" t="s">
        <v>7406</v>
      </c>
      <c r="H1767" t="s">
        <v>105</v>
      </c>
      <c r="I1767" t="s">
        <v>10890</v>
      </c>
      <c r="J1767">
        <v>4.5999999999999996</v>
      </c>
      <c r="K1767" t="str">
        <f t="shared" si="164"/>
        <v>Poor</v>
      </c>
      <c r="L1767" s="10">
        <v>131097</v>
      </c>
      <c r="M1767" s="10">
        <v>40000000</v>
      </c>
      <c r="N1767" s="10">
        <v>130290885</v>
      </c>
      <c r="O1767" s="6">
        <f t="shared" si="165"/>
        <v>90290885</v>
      </c>
      <c r="P1767" s="10" t="str" cm="1">
        <f t="array" ref="P1767">_xlfn.IFS(O1767&lt;=0,"Flop",O1767&lt;10000000,"Hit",O1767&lt;=100000000,"Superhit",O1767&gt;100000000,"Blockbuster")</f>
        <v>Superhit</v>
      </c>
      <c r="Q1767" t="s">
        <v>5887</v>
      </c>
      <c r="R1767">
        <v>25</v>
      </c>
      <c r="S1767" t="str">
        <f t="shared" si="166"/>
        <v xml:space="preserve">December </v>
      </c>
      <c r="T1767" s="12" t="str">
        <f t="shared" si="167"/>
        <v xml:space="preserve"> 2007</v>
      </c>
      <c r="U1767" s="8" t="str" cm="1">
        <f t="array" ref="U1767">_xlfn.IFS(Q1767&lt;1970,"Old is Gold",Q1767&lt;=1980,"80's Movies",Q1767&lt;=2000,"90's Movies",Q1767&lt;=2020,"Mid Rang",Q1767&gt;2020,"Latest")</f>
        <v>Latest</v>
      </c>
      <c r="V1767" t="s">
        <v>5888</v>
      </c>
    </row>
    <row r="1768" spans="1:22" x14ac:dyDescent="0.3">
      <c r="A1768" t="s">
        <v>5889</v>
      </c>
      <c r="B1768" t="s">
        <v>381</v>
      </c>
      <c r="C1768" t="s">
        <v>381</v>
      </c>
      <c r="D1768" s="6">
        <v>97</v>
      </c>
      <c r="E1768" s="6" t="str">
        <f t="shared" si="162"/>
        <v>Medium</v>
      </c>
      <c r="F1768" s="4">
        <f t="shared" si="163"/>
        <v>1.6166666666666667</v>
      </c>
      <c r="G1768" s="8" t="s">
        <v>105</v>
      </c>
      <c r="H1768" t="s">
        <v>10895</v>
      </c>
      <c r="I1768" t="s">
        <v>5170</v>
      </c>
      <c r="J1768">
        <v>5.5</v>
      </c>
      <c r="K1768" t="str">
        <f t="shared" si="164"/>
        <v>Poor</v>
      </c>
      <c r="L1768" s="10">
        <v>115119</v>
      </c>
      <c r="M1768" s="10">
        <v>19000000</v>
      </c>
      <c r="N1768" s="10">
        <v>91509154</v>
      </c>
      <c r="O1768" s="6">
        <f t="shared" si="165"/>
        <v>72509154</v>
      </c>
      <c r="P1768" s="10" t="str" cm="1">
        <f t="array" ref="P1768">_xlfn.IFS(O1768&lt;=0,"Flop",O1768&lt;10000000,"Hit",O1768&lt;=100000000,"Superhit",O1768&gt;100000000,"Blockbuster")</f>
        <v>Superhit</v>
      </c>
      <c r="Q1768" t="s">
        <v>5890</v>
      </c>
      <c r="R1768">
        <v>9</v>
      </c>
      <c r="S1768" t="str">
        <f t="shared" si="166"/>
        <v xml:space="preserve">February </v>
      </c>
      <c r="T1768" s="12" t="str">
        <f t="shared" si="167"/>
        <v xml:space="preserve"> 2009</v>
      </c>
      <c r="U1768" s="8" t="str" cm="1">
        <f t="array" ref="U1768">_xlfn.IFS(Q1768&lt;1970,"Old is Gold",Q1768&lt;=1980,"80's Movies",Q1768&lt;=2000,"90's Movies",Q1768&lt;=2020,"Mid Rang",Q1768&gt;2020,"Latest")</f>
        <v>Latest</v>
      </c>
      <c r="V1768" t="s">
        <v>4153</v>
      </c>
    </row>
    <row r="1769" spans="1:22" x14ac:dyDescent="0.3">
      <c r="A1769" t="s">
        <v>5891</v>
      </c>
      <c r="B1769" t="s">
        <v>5892</v>
      </c>
      <c r="C1769" t="s">
        <v>5892</v>
      </c>
      <c r="D1769" s="6">
        <v>112</v>
      </c>
      <c r="E1769" s="6" t="str">
        <f t="shared" si="162"/>
        <v>Medium</v>
      </c>
      <c r="F1769" s="4">
        <f t="shared" si="163"/>
        <v>1.8666666666666667</v>
      </c>
      <c r="G1769" s="8" t="s">
        <v>172</v>
      </c>
      <c r="H1769" t="s">
        <v>190</v>
      </c>
      <c r="I1769" t="s">
        <v>10886</v>
      </c>
      <c r="J1769">
        <v>6.7</v>
      </c>
      <c r="K1769" t="str">
        <f t="shared" si="164"/>
        <v>Average</v>
      </c>
      <c r="L1769" s="10">
        <v>217609</v>
      </c>
      <c r="M1769" s="10">
        <v>30000000</v>
      </c>
      <c r="N1769" s="10">
        <v>102820008</v>
      </c>
      <c r="O1769" s="6">
        <f t="shared" si="165"/>
        <v>72820008</v>
      </c>
      <c r="P1769" s="10" t="str" cm="1">
        <f t="array" ref="P1769">_xlfn.IFS(O1769&lt;=0,"Flop",O1769&lt;10000000,"Hit",O1769&lt;=100000000,"Superhit",O1769&gt;100000000,"Blockbuster")</f>
        <v>Superhit</v>
      </c>
      <c r="Q1769" t="s">
        <v>5893</v>
      </c>
      <c r="R1769">
        <v>4</v>
      </c>
      <c r="S1769" t="str">
        <f t="shared" si="166"/>
        <v xml:space="preserve">November </v>
      </c>
      <c r="T1769" s="12" t="str">
        <f t="shared" si="167"/>
        <v xml:space="preserve"> 2010</v>
      </c>
      <c r="U1769" s="8" t="str" cm="1">
        <f t="array" ref="U1769">_xlfn.IFS(Q1769&lt;1970,"Old is Gold",Q1769&lt;=1980,"80's Movies",Q1769&lt;=2000,"90's Movies",Q1769&lt;=2020,"Mid Rang",Q1769&gt;2020,"Latest")</f>
        <v>Latest</v>
      </c>
      <c r="V1769" t="s">
        <v>1161</v>
      </c>
    </row>
    <row r="1770" spans="1:22" x14ac:dyDescent="0.3">
      <c r="A1770" t="s">
        <v>5894</v>
      </c>
      <c r="B1770" t="s">
        <v>5895</v>
      </c>
      <c r="C1770" t="s">
        <v>5895</v>
      </c>
      <c r="D1770" s="6">
        <v>148</v>
      </c>
      <c r="E1770" s="6" t="str">
        <f t="shared" si="162"/>
        <v>Long</v>
      </c>
      <c r="F1770" s="4">
        <f t="shared" si="163"/>
        <v>2.4666666666666668</v>
      </c>
      <c r="G1770" s="8" t="s">
        <v>10887</v>
      </c>
      <c r="H1770" t="s">
        <v>10889</v>
      </c>
      <c r="I1770" t="s">
        <v>190</v>
      </c>
      <c r="J1770">
        <v>8.1</v>
      </c>
      <c r="K1770" t="str">
        <f t="shared" si="164"/>
        <v>Excellent</v>
      </c>
      <c r="L1770" s="10">
        <v>646215</v>
      </c>
      <c r="M1770" s="10">
        <v>15000000</v>
      </c>
      <c r="N1770" s="10">
        <v>56675895</v>
      </c>
      <c r="O1770" s="6">
        <f t="shared" si="165"/>
        <v>41675895</v>
      </c>
      <c r="P1770" s="10" t="str" cm="1">
        <f t="array" ref="P1770">_xlfn.IFS(O1770&lt;=0,"Flop",O1770&lt;10000000,"Hit",O1770&lt;=100000000,"Superhit",O1770&gt;100000000,"Blockbuster")</f>
        <v>Superhit</v>
      </c>
      <c r="Q1770" t="s">
        <v>5651</v>
      </c>
      <c r="R1770">
        <v>1</v>
      </c>
      <c r="S1770" t="str">
        <f t="shared" si="166"/>
        <v xml:space="preserve">September </v>
      </c>
      <c r="T1770" s="12" t="str">
        <f t="shared" si="167"/>
        <v xml:space="preserve"> 2007</v>
      </c>
      <c r="U1770" s="8" t="str" cm="1">
        <f t="array" ref="U1770">_xlfn.IFS(Q1770&lt;1970,"Old is Gold",Q1770&lt;=1980,"80's Movies",Q1770&lt;=2000,"90's Movies",Q1770&lt;=2020,"Mid Rang",Q1770&gt;2020,"Latest")</f>
        <v>Latest</v>
      </c>
      <c r="V1770" t="s">
        <v>3435</v>
      </c>
    </row>
    <row r="1771" spans="1:22" x14ac:dyDescent="0.3">
      <c r="A1771" t="s">
        <v>5896</v>
      </c>
      <c r="B1771" t="s">
        <v>5897</v>
      </c>
      <c r="C1771" t="s">
        <v>5897</v>
      </c>
      <c r="D1771" s="6">
        <v>104</v>
      </c>
      <c r="E1771" s="6" t="str">
        <f t="shared" si="162"/>
        <v>Medium</v>
      </c>
      <c r="F1771" s="4">
        <f t="shared" si="163"/>
        <v>1.7333333333333334</v>
      </c>
      <c r="G1771" s="8" t="s">
        <v>172</v>
      </c>
      <c r="H1771" t="s">
        <v>10894</v>
      </c>
      <c r="I1771" t="s">
        <v>10886</v>
      </c>
      <c r="J1771">
        <v>6.5</v>
      </c>
      <c r="K1771" t="str">
        <f t="shared" si="164"/>
        <v>Average</v>
      </c>
      <c r="L1771" s="10">
        <v>106175</v>
      </c>
      <c r="M1771" s="10">
        <v>40000000</v>
      </c>
      <c r="N1771" s="10">
        <v>145896422</v>
      </c>
      <c r="O1771" s="6">
        <f t="shared" si="165"/>
        <v>105896422</v>
      </c>
      <c r="P1771" s="10" t="str" cm="1">
        <f t="array" ref="P1771">_xlfn.IFS(O1771&lt;=0,"Flop",O1771&lt;10000000,"Hit",O1771&lt;=100000000,"Superhit",O1771&gt;100000000,"Blockbuster")</f>
        <v>Blockbuster</v>
      </c>
      <c r="Q1771" t="s">
        <v>5710</v>
      </c>
      <c r="R1771">
        <v>9</v>
      </c>
      <c r="S1771" t="str">
        <f t="shared" si="166"/>
        <v xml:space="preserve">February </v>
      </c>
      <c r="T1771" s="12" t="str">
        <f t="shared" si="167"/>
        <v xml:space="preserve"> 2007</v>
      </c>
      <c r="U1771" s="8" t="str" cm="1">
        <f t="array" ref="U1771">_xlfn.IFS(Q1771&lt;1970,"Old is Gold",Q1771&lt;=1980,"80's Movies",Q1771&lt;=2000,"90's Movies",Q1771&lt;=2020,"Mid Rang",Q1771&gt;2020,"Latest")</f>
        <v>Latest</v>
      </c>
      <c r="V1771" t="s">
        <v>4066</v>
      </c>
    </row>
    <row r="1772" spans="1:22" x14ac:dyDescent="0.3">
      <c r="A1772" t="s">
        <v>5898</v>
      </c>
      <c r="B1772" t="s">
        <v>5899</v>
      </c>
      <c r="C1772" t="s">
        <v>5899</v>
      </c>
      <c r="D1772" s="6">
        <v>128</v>
      </c>
      <c r="E1772" s="6" t="str">
        <f t="shared" si="162"/>
        <v>Long</v>
      </c>
      <c r="F1772" s="4">
        <f t="shared" si="163"/>
        <v>2.1333333333333333</v>
      </c>
      <c r="G1772" s="8" t="s">
        <v>7406</v>
      </c>
      <c r="H1772" t="s">
        <v>190</v>
      </c>
      <c r="I1772" t="s">
        <v>5170</v>
      </c>
      <c r="J1772">
        <v>7</v>
      </c>
      <c r="K1772" t="str">
        <f t="shared" si="164"/>
        <v>Good</v>
      </c>
      <c r="L1772" s="10">
        <v>236161</v>
      </c>
      <c r="M1772" s="10">
        <v>70000000</v>
      </c>
      <c r="N1772" s="10">
        <v>115900897</v>
      </c>
      <c r="O1772" s="6">
        <f t="shared" si="165"/>
        <v>45900897</v>
      </c>
      <c r="P1772" s="10" t="str" cm="1">
        <f t="array" ref="P1772">_xlfn.IFS(O1772&lt;=0,"Flop",O1772&lt;10000000,"Hit",O1772&lt;=100000000,"Superhit",O1772&gt;100000000,"Blockbuster")</f>
        <v>Superhit</v>
      </c>
      <c r="Q1772" t="s">
        <v>5900</v>
      </c>
      <c r="R1772">
        <v>5</v>
      </c>
      <c r="S1772" t="str">
        <f t="shared" si="166"/>
        <v xml:space="preserve">October </v>
      </c>
      <c r="T1772" s="12" t="str">
        <f t="shared" si="167"/>
        <v xml:space="preserve"> 2008</v>
      </c>
      <c r="U1772" s="8" t="str" cm="1">
        <f t="array" ref="U1772">_xlfn.IFS(Q1772&lt;1970,"Old is Gold",Q1772&lt;=1980,"80's Movies",Q1772&lt;=2000,"90's Movies",Q1772&lt;=2020,"Mid Rang",Q1772&gt;2020,"Latest")</f>
        <v>Latest</v>
      </c>
      <c r="V1772" t="s">
        <v>312</v>
      </c>
    </row>
    <row r="1773" spans="1:22" x14ac:dyDescent="0.3">
      <c r="A1773" t="s">
        <v>5901</v>
      </c>
      <c r="B1773" t="s">
        <v>5902</v>
      </c>
      <c r="C1773" t="s">
        <v>5902</v>
      </c>
      <c r="D1773" s="6">
        <v>131</v>
      </c>
      <c r="E1773" s="6" t="str">
        <f t="shared" si="162"/>
        <v>Long</v>
      </c>
      <c r="F1773" s="4">
        <f t="shared" si="163"/>
        <v>2.1833333333333331</v>
      </c>
      <c r="G1773" s="8" t="s">
        <v>190</v>
      </c>
      <c r="H1773" t="s">
        <v>10897</v>
      </c>
      <c r="I1773" t="s">
        <v>10899</v>
      </c>
      <c r="J1773">
        <v>7</v>
      </c>
      <c r="K1773" t="str">
        <f t="shared" si="164"/>
        <v>Good</v>
      </c>
      <c r="L1773" s="10">
        <v>64044</v>
      </c>
      <c r="M1773" s="10">
        <v>65000000</v>
      </c>
      <c r="N1773" s="10">
        <v>43545364</v>
      </c>
      <c r="O1773" s="6">
        <f t="shared" si="165"/>
        <v>-21454636</v>
      </c>
      <c r="P1773" s="10" t="str" cm="1">
        <f t="array" ref="P1773">_xlfn.IFS(O1773&lt;=0,"Flop",O1773&lt;10000000,"Hit",O1773&lt;=100000000,"Superhit",O1773&gt;100000000,"Blockbuster")</f>
        <v>Flop</v>
      </c>
      <c r="Q1773" t="s">
        <v>5903</v>
      </c>
      <c r="R1773">
        <v>12</v>
      </c>
      <c r="S1773" t="str">
        <f t="shared" si="166"/>
        <v xml:space="preserve">December </v>
      </c>
      <c r="T1773" s="12" t="str">
        <f t="shared" si="167"/>
        <v xml:space="preserve"> 2006</v>
      </c>
      <c r="U1773" s="8" t="str" cm="1">
        <f t="array" ref="U1773">_xlfn.IFS(Q1773&lt;1970,"Old is Gold",Q1773&lt;=1980,"80's Movies",Q1773&lt;=2000,"90's Movies",Q1773&lt;=2020,"Mid Rang",Q1773&gt;2020,"Latest")</f>
        <v>Latest</v>
      </c>
      <c r="V1773" t="s">
        <v>3000</v>
      </c>
    </row>
    <row r="1774" spans="1:22" x14ac:dyDescent="0.3">
      <c r="A1774" t="s">
        <v>5904</v>
      </c>
      <c r="B1774" t="s">
        <v>5905</v>
      </c>
      <c r="C1774" t="s">
        <v>5906</v>
      </c>
      <c r="D1774" s="6">
        <v>134</v>
      </c>
      <c r="E1774" s="6" t="str">
        <f t="shared" si="162"/>
        <v>Long</v>
      </c>
      <c r="F1774" s="4">
        <f t="shared" si="163"/>
        <v>2.2333333333333334</v>
      </c>
      <c r="G1774" s="8" t="s">
        <v>190</v>
      </c>
      <c r="H1774" t="s">
        <v>10885</v>
      </c>
      <c r="I1774" t="s">
        <v>105</v>
      </c>
      <c r="J1774">
        <v>7.1</v>
      </c>
      <c r="K1774" t="str">
        <f t="shared" si="164"/>
        <v>Good</v>
      </c>
      <c r="L1774" s="10">
        <v>50360</v>
      </c>
      <c r="M1774" s="10">
        <v>5000000</v>
      </c>
      <c r="N1774" s="10">
        <v>13085023</v>
      </c>
      <c r="O1774" s="6">
        <f t="shared" si="165"/>
        <v>8085023</v>
      </c>
      <c r="P1774" s="10" t="str" cm="1">
        <f t="array" ref="P1774">_xlfn.IFS(O1774&lt;=0,"Flop",O1774&lt;10000000,"Hit",O1774&lt;=100000000,"Superhit",O1774&gt;100000000,"Blockbuster")</f>
        <v>Hit</v>
      </c>
      <c r="Q1774" t="s">
        <v>5907</v>
      </c>
      <c r="R1774">
        <v>30</v>
      </c>
      <c r="S1774" t="str">
        <f t="shared" si="166"/>
        <v xml:space="preserve">April </v>
      </c>
      <c r="T1774" s="12" t="str">
        <f t="shared" si="167"/>
        <v xml:space="preserve"> 2009</v>
      </c>
      <c r="U1774" s="8" t="str" cm="1">
        <f t="array" ref="U1774">_xlfn.IFS(Q1774&lt;1970,"Old is Gold",Q1774&lt;=1980,"80's Movies",Q1774&lt;=2000,"90's Movies",Q1774&lt;=2020,"Mid Rang",Q1774&gt;2020,"Latest")</f>
        <v>Latest</v>
      </c>
      <c r="V1774" t="s">
        <v>4033</v>
      </c>
    </row>
    <row r="1775" spans="1:22" x14ac:dyDescent="0.3">
      <c r="A1775" t="s">
        <v>5908</v>
      </c>
      <c r="B1775" t="s">
        <v>5909</v>
      </c>
      <c r="C1775" t="s">
        <v>5909</v>
      </c>
      <c r="D1775" s="6">
        <v>115</v>
      </c>
      <c r="E1775" s="6" t="str">
        <f t="shared" si="162"/>
        <v>Medium</v>
      </c>
      <c r="F1775" s="4">
        <f t="shared" si="163"/>
        <v>1.9166666666666667</v>
      </c>
      <c r="G1775" s="8" t="s">
        <v>172</v>
      </c>
      <c r="H1775" t="s">
        <v>10886</v>
      </c>
      <c r="I1775" t="s">
        <v>10899</v>
      </c>
      <c r="J1775">
        <v>5.9</v>
      </c>
      <c r="K1775" t="str">
        <f t="shared" si="164"/>
        <v>Poor</v>
      </c>
      <c r="L1775" s="10">
        <v>152290</v>
      </c>
      <c r="M1775" s="10">
        <v>85000000</v>
      </c>
      <c r="N1775" s="10">
        <v>187134117</v>
      </c>
      <c r="O1775" s="6">
        <f t="shared" si="165"/>
        <v>102134117</v>
      </c>
      <c r="P1775" s="10" t="str" cm="1">
        <f t="array" ref="P1775">_xlfn.IFS(O1775&lt;=0,"Flop",O1775&lt;10000000,"Hit",O1775&lt;=100000000,"Superhit",O1775&gt;100000000,"Blockbuster")</f>
        <v>Blockbuster</v>
      </c>
      <c r="Q1775" t="s">
        <v>5910</v>
      </c>
      <c r="R1775">
        <v>12</v>
      </c>
      <c r="S1775" t="str">
        <f t="shared" si="166"/>
        <v xml:space="preserve">July </v>
      </c>
      <c r="T1775" s="12" t="str">
        <f t="shared" si="167"/>
        <v xml:space="preserve"> 2007</v>
      </c>
      <c r="U1775" s="8" t="str" cm="1">
        <f t="array" ref="U1775">_xlfn.IFS(Q1775&lt;1970,"Old is Gold",Q1775&lt;=1980,"80's Movies",Q1775&lt;=2000,"90's Movies",Q1775&lt;=2020,"Mid Rang",Q1775&gt;2020,"Latest")</f>
        <v>Latest</v>
      </c>
      <c r="V1775" t="s">
        <v>2132</v>
      </c>
    </row>
    <row r="1776" spans="1:22" x14ac:dyDescent="0.3">
      <c r="A1776" t="s">
        <v>5911</v>
      </c>
      <c r="B1776" t="s">
        <v>5912</v>
      </c>
      <c r="C1776" t="s">
        <v>5912</v>
      </c>
      <c r="D1776" s="6">
        <v>91</v>
      </c>
      <c r="E1776" s="6" t="str">
        <f t="shared" si="162"/>
        <v>Medium</v>
      </c>
      <c r="F1776" s="4">
        <f t="shared" si="163"/>
        <v>1.5166666666666666</v>
      </c>
      <c r="G1776" s="8" t="s">
        <v>10887</v>
      </c>
      <c r="H1776" t="s">
        <v>10888</v>
      </c>
      <c r="I1776" t="s">
        <v>172</v>
      </c>
      <c r="J1776">
        <v>6</v>
      </c>
      <c r="K1776" t="str">
        <f t="shared" si="164"/>
        <v>Average</v>
      </c>
      <c r="L1776" s="10">
        <v>57740</v>
      </c>
      <c r="M1776" s="10">
        <v>70000000</v>
      </c>
      <c r="N1776" s="10">
        <v>105647102</v>
      </c>
      <c r="O1776" s="6">
        <f t="shared" si="165"/>
        <v>35647102</v>
      </c>
      <c r="P1776" s="10" t="str" cm="1">
        <f t="array" ref="P1776">_xlfn.IFS(O1776&lt;=0,"Flop",O1776&lt;10000000,"Hit",O1776&lt;=100000000,"Superhit",O1776&gt;100000000,"Blockbuster")</f>
        <v>Superhit</v>
      </c>
      <c r="Q1776" t="s">
        <v>5913</v>
      </c>
      <c r="R1776">
        <v>14</v>
      </c>
      <c r="S1776" t="str">
        <f t="shared" si="166"/>
        <v xml:space="preserve">November </v>
      </c>
      <c r="T1776" s="12" t="str">
        <f t="shared" si="167"/>
        <v xml:space="preserve"> 2009</v>
      </c>
      <c r="U1776" s="8" t="str" cm="1">
        <f t="array" ref="U1776">_xlfn.IFS(Q1776&lt;1970,"Old is Gold",Q1776&lt;=1980,"80's Movies",Q1776&lt;=2000,"90's Movies",Q1776&lt;=2020,"Mid Rang",Q1776&gt;2020,"Latest")</f>
        <v>Latest</v>
      </c>
      <c r="V1776" t="s">
        <v>5914</v>
      </c>
    </row>
    <row r="1777" spans="1:22" x14ac:dyDescent="0.3">
      <c r="A1777" t="s">
        <v>5915</v>
      </c>
      <c r="B1777" t="s">
        <v>5916</v>
      </c>
      <c r="C1777" t="s">
        <v>5916</v>
      </c>
      <c r="D1777" s="6">
        <v>105</v>
      </c>
      <c r="E1777" s="6" t="str">
        <f t="shared" si="162"/>
        <v>Medium</v>
      </c>
      <c r="F1777" s="4">
        <f t="shared" si="163"/>
        <v>1.75</v>
      </c>
      <c r="G1777" s="8" t="s">
        <v>190</v>
      </c>
      <c r="H1777" t="s">
        <v>5170</v>
      </c>
      <c r="I1777" t="s">
        <v>5878</v>
      </c>
      <c r="J1777">
        <v>7.1</v>
      </c>
      <c r="K1777" t="str">
        <f t="shared" si="164"/>
        <v>Good</v>
      </c>
      <c r="L1777" s="10">
        <v>140957</v>
      </c>
      <c r="M1777" s="10">
        <v>26000000</v>
      </c>
      <c r="N1777" s="10">
        <v>43474578</v>
      </c>
      <c r="O1777" s="6">
        <f t="shared" si="165"/>
        <v>17474578</v>
      </c>
      <c r="P1777" s="10" t="str" cm="1">
        <f t="array" ref="P1777">_xlfn.IFS(O1777&lt;=0,"Flop",O1777&lt;10000000,"Hit",O1777&lt;=100000000,"Superhit",O1777&gt;100000000,"Blockbuster")</f>
        <v>Superhit</v>
      </c>
      <c r="Q1777" t="s">
        <v>5917</v>
      </c>
      <c r="R1777">
        <v>22</v>
      </c>
      <c r="S1777" t="str">
        <f t="shared" si="166"/>
        <v xml:space="preserve">November </v>
      </c>
      <c r="T1777" s="12" t="str">
        <f t="shared" si="167"/>
        <v xml:space="preserve"> 2009</v>
      </c>
      <c r="U1777" s="8" t="str" cm="1">
        <f t="array" ref="U1777">_xlfn.IFS(Q1777&lt;1970,"Old is Gold",Q1777&lt;=1980,"80's Movies",Q1777&lt;=2000,"90's Movies",Q1777&lt;=2020,"Mid Rang",Q1777&gt;2020,"Latest")</f>
        <v>Latest</v>
      </c>
      <c r="V1777" t="s">
        <v>1632</v>
      </c>
    </row>
    <row r="1778" spans="1:22" x14ac:dyDescent="0.3">
      <c r="A1778" t="s">
        <v>5918</v>
      </c>
      <c r="B1778" t="s">
        <v>5919</v>
      </c>
      <c r="C1778" t="s">
        <v>5919</v>
      </c>
      <c r="D1778" s="6">
        <v>95</v>
      </c>
      <c r="E1778" s="6" t="str">
        <f t="shared" si="162"/>
        <v>Medium</v>
      </c>
      <c r="F1778" s="4">
        <f t="shared" si="163"/>
        <v>1.5833333333333333</v>
      </c>
      <c r="G1778" s="8" t="s">
        <v>190</v>
      </c>
      <c r="H1778" t="s">
        <v>10886</v>
      </c>
      <c r="I1778" t="s">
        <v>10899</v>
      </c>
      <c r="J1778">
        <v>6.6</v>
      </c>
      <c r="K1778" t="str">
        <f t="shared" si="164"/>
        <v>Average</v>
      </c>
      <c r="L1778" s="10">
        <v>56011</v>
      </c>
      <c r="M1778" s="10">
        <v>10000000</v>
      </c>
      <c r="N1778" s="10">
        <v>22007671</v>
      </c>
      <c r="O1778" s="6">
        <f t="shared" si="165"/>
        <v>12007671</v>
      </c>
      <c r="P1778" s="10" t="str" cm="1">
        <f t="array" ref="P1778">_xlfn.IFS(O1778&lt;=0,"Flop",O1778&lt;10000000,"Hit",O1778&lt;=100000000,"Superhit",O1778&gt;100000000,"Blockbuster")</f>
        <v>Superhit</v>
      </c>
      <c r="Q1778" t="s">
        <v>5920</v>
      </c>
      <c r="R1778">
        <v>16</v>
      </c>
      <c r="S1778" t="str">
        <f t="shared" si="166"/>
        <v xml:space="preserve">May </v>
      </c>
      <c r="T1778" s="12" t="str">
        <f t="shared" si="167"/>
        <v xml:space="preserve"> 2007</v>
      </c>
      <c r="U1778" s="8" t="str" cm="1">
        <f t="array" ref="U1778">_xlfn.IFS(Q1778&lt;1970,"Old is Gold",Q1778&lt;=1980,"80's Movies",Q1778&lt;=2000,"90's Movies",Q1778&lt;=2020,"Mid Rang",Q1778&gt;2020,"Latest")</f>
        <v>Latest</v>
      </c>
      <c r="V1778" t="s">
        <v>3333</v>
      </c>
    </row>
    <row r="1779" spans="1:22" x14ac:dyDescent="0.3">
      <c r="A1779" t="s">
        <v>5921</v>
      </c>
      <c r="B1779" t="s">
        <v>5922</v>
      </c>
      <c r="C1779" t="s">
        <v>5922</v>
      </c>
      <c r="D1779" s="6">
        <v>157</v>
      </c>
      <c r="E1779" s="6" t="str">
        <f t="shared" si="162"/>
        <v>Long</v>
      </c>
      <c r="F1779" s="4">
        <f t="shared" si="163"/>
        <v>2.6166666666666667</v>
      </c>
      <c r="G1779" s="8" t="s">
        <v>10889</v>
      </c>
      <c r="H1779" t="s">
        <v>10891</v>
      </c>
      <c r="I1779" t="s">
        <v>190</v>
      </c>
      <c r="J1779">
        <v>7.8</v>
      </c>
      <c r="K1779" t="str">
        <f t="shared" si="164"/>
        <v>Good</v>
      </c>
      <c r="L1779" s="10">
        <v>444311</v>
      </c>
      <c r="M1779" s="10">
        <v>100000000</v>
      </c>
      <c r="N1779" s="10">
        <v>269755430</v>
      </c>
      <c r="O1779" s="6">
        <f t="shared" si="165"/>
        <v>169755430</v>
      </c>
      <c r="P1779" s="10" t="str" cm="1">
        <f t="array" ref="P1779">_xlfn.IFS(O1779&lt;=0,"Flop",O1779&lt;10000000,"Hit",O1779&lt;=100000000,"Superhit",O1779&gt;100000000,"Blockbuster")</f>
        <v>Blockbuster</v>
      </c>
      <c r="Q1779" t="s">
        <v>5923</v>
      </c>
      <c r="R1779">
        <v>19</v>
      </c>
      <c r="S1779" t="str">
        <f t="shared" si="166"/>
        <v xml:space="preserve">October </v>
      </c>
      <c r="T1779" s="12" t="str">
        <f t="shared" si="167"/>
        <v xml:space="preserve"> 2007</v>
      </c>
      <c r="U1779" s="8" t="str" cm="1">
        <f t="array" ref="U1779">_xlfn.IFS(Q1779&lt;1970,"Old is Gold",Q1779&lt;=1980,"80's Movies",Q1779&lt;=2000,"90's Movies",Q1779&lt;=2020,"Mid Rang",Q1779&gt;2020,"Latest")</f>
        <v>Latest</v>
      </c>
      <c r="V1779" t="s">
        <v>312</v>
      </c>
    </row>
    <row r="1780" spans="1:22" x14ac:dyDescent="0.3">
      <c r="A1780" t="s">
        <v>5924</v>
      </c>
      <c r="B1780" t="s">
        <v>5925</v>
      </c>
      <c r="C1780" t="s">
        <v>5925</v>
      </c>
      <c r="D1780" s="6">
        <v>106</v>
      </c>
      <c r="E1780" s="6" t="str">
        <f t="shared" si="162"/>
        <v>Medium</v>
      </c>
      <c r="F1780" s="4">
        <f t="shared" si="163"/>
        <v>1.7666666666666666</v>
      </c>
      <c r="G1780" s="8" t="s">
        <v>172</v>
      </c>
      <c r="H1780" t="s">
        <v>10886</v>
      </c>
      <c r="I1780" t="s">
        <v>10899</v>
      </c>
      <c r="J1780">
        <v>6</v>
      </c>
      <c r="K1780" t="str">
        <f t="shared" si="164"/>
        <v>Average</v>
      </c>
      <c r="L1780" s="10">
        <v>85645</v>
      </c>
      <c r="M1780" s="10">
        <v>20000000</v>
      </c>
      <c r="N1780" s="10">
        <v>30426096</v>
      </c>
      <c r="O1780" s="6">
        <f t="shared" si="165"/>
        <v>10426096</v>
      </c>
      <c r="P1780" s="10" t="str" cm="1">
        <f t="array" ref="P1780">_xlfn.IFS(O1780&lt;=0,"Flop",O1780&lt;10000000,"Hit",O1780&lt;=100000000,"Superhit",O1780&gt;100000000,"Blockbuster")</f>
        <v>Superhit</v>
      </c>
      <c r="Q1780" t="s">
        <v>5926</v>
      </c>
      <c r="R1780">
        <v>19</v>
      </c>
      <c r="S1780" t="str">
        <f t="shared" si="166"/>
        <v xml:space="preserve">September </v>
      </c>
      <c r="T1780" s="12" t="str">
        <f t="shared" si="167"/>
        <v xml:space="preserve"> 2011</v>
      </c>
      <c r="U1780" s="8" t="str" cm="1">
        <f t="array" ref="U1780">_xlfn.IFS(Q1780&lt;1970,"Old is Gold",Q1780&lt;=1980,"80's Movies",Q1780&lt;=2000,"90's Movies",Q1780&lt;=2020,"Mid Rang",Q1780&gt;2020,"Latest")</f>
        <v>Latest</v>
      </c>
      <c r="V1780" t="s">
        <v>5927</v>
      </c>
    </row>
    <row r="1781" spans="1:22" x14ac:dyDescent="0.3">
      <c r="A1781" t="s">
        <v>5928</v>
      </c>
      <c r="B1781" t="s">
        <v>5929</v>
      </c>
      <c r="C1781" t="s">
        <v>5929</v>
      </c>
      <c r="D1781" s="6">
        <v>112</v>
      </c>
      <c r="E1781" s="6" t="str">
        <f t="shared" si="162"/>
        <v>Medium</v>
      </c>
      <c r="F1781" s="4">
        <f t="shared" si="163"/>
        <v>1.8666666666666667</v>
      </c>
      <c r="G1781" s="8" t="s">
        <v>7406</v>
      </c>
      <c r="H1781" t="s">
        <v>10887</v>
      </c>
      <c r="I1781" t="s">
        <v>172</v>
      </c>
      <c r="J1781">
        <v>5.7</v>
      </c>
      <c r="K1781" t="str">
        <f t="shared" si="164"/>
        <v>Poor</v>
      </c>
      <c r="L1781" s="10">
        <v>83229</v>
      </c>
      <c r="M1781" s="10">
        <v>70000000</v>
      </c>
      <c r="N1781" s="10">
        <v>111231041</v>
      </c>
      <c r="O1781" s="6">
        <f t="shared" si="165"/>
        <v>41231041</v>
      </c>
      <c r="P1781" s="10" t="str" cm="1">
        <f t="array" ref="P1781">_xlfn.IFS(O1781&lt;=0,"Flop",O1781&lt;10000000,"Hit",O1781&lt;=100000000,"Superhit",O1781&gt;100000000,"Blockbuster")</f>
        <v>Superhit</v>
      </c>
      <c r="Q1781" t="s">
        <v>5930</v>
      </c>
      <c r="R1781">
        <v>7</v>
      </c>
      <c r="S1781" t="str">
        <f t="shared" si="166"/>
        <v xml:space="preserve">February </v>
      </c>
      <c r="T1781" s="12" t="str">
        <f t="shared" si="167"/>
        <v xml:space="preserve"> 2008</v>
      </c>
      <c r="U1781" s="8" t="str" cm="1">
        <f t="array" ref="U1781">_xlfn.IFS(Q1781&lt;1970,"Old is Gold",Q1781&lt;=1980,"80's Movies",Q1781&lt;=2000,"90's Movies",Q1781&lt;=2020,"Mid Rang",Q1781&gt;2020,"Latest")</f>
        <v>Latest</v>
      </c>
      <c r="V1781" t="s">
        <v>2533</v>
      </c>
    </row>
    <row r="1782" spans="1:22" x14ac:dyDescent="0.3">
      <c r="A1782" t="s">
        <v>5931</v>
      </c>
      <c r="B1782" t="s">
        <v>5932</v>
      </c>
      <c r="C1782" t="s">
        <v>5932</v>
      </c>
      <c r="D1782" s="6">
        <v>143</v>
      </c>
      <c r="E1782" s="6" t="str">
        <f t="shared" si="162"/>
        <v>Long</v>
      </c>
      <c r="F1782" s="4">
        <f t="shared" si="163"/>
        <v>2.3833333333333333</v>
      </c>
      <c r="G1782" s="8" t="s">
        <v>7406</v>
      </c>
      <c r="H1782" t="s">
        <v>10887</v>
      </c>
      <c r="I1782" t="s">
        <v>10890</v>
      </c>
      <c r="J1782">
        <v>7.1</v>
      </c>
      <c r="K1782" t="str">
        <f t="shared" si="164"/>
        <v>Good</v>
      </c>
      <c r="L1782" s="10">
        <v>799713</v>
      </c>
      <c r="M1782" s="10">
        <v>225000000</v>
      </c>
      <c r="N1782" s="10">
        <v>670145518</v>
      </c>
      <c r="O1782" s="6">
        <f t="shared" si="165"/>
        <v>445145518</v>
      </c>
      <c r="P1782" s="10" t="str" cm="1">
        <f t="array" ref="P1782">_xlfn.IFS(O1782&lt;=0,"Flop",O1782&lt;10000000,"Hit",O1782&lt;=100000000,"Superhit",O1782&gt;100000000,"Blockbuster")</f>
        <v>Blockbuster</v>
      </c>
      <c r="Q1782" s="1">
        <v>41426</v>
      </c>
      <c r="R1782" s="1"/>
      <c r="S1782" t="e">
        <f t="shared" si="166"/>
        <v>#VALUE!</v>
      </c>
      <c r="T1782" s="12" t="str">
        <f t="shared" si="167"/>
        <v>41426</v>
      </c>
      <c r="U1782" s="8" t="str" cm="1">
        <f t="array" ref="U1782">_xlfn.IFS(Q1782&lt;1970,"Old is Gold",Q1782&lt;=1980,"80's Movies",Q1782&lt;=2000,"90's Movies",Q1782&lt;=2020,"Mid Rang",Q1782&gt;2020,"Latest")</f>
        <v>Latest</v>
      </c>
      <c r="V1782" t="s">
        <v>4493</v>
      </c>
    </row>
    <row r="1783" spans="1:22" x14ac:dyDescent="0.3">
      <c r="A1783" t="s">
        <v>5933</v>
      </c>
      <c r="B1783" t="s">
        <v>5934</v>
      </c>
      <c r="C1783" t="s">
        <v>5934</v>
      </c>
      <c r="D1783" s="6">
        <v>100</v>
      </c>
      <c r="E1783" s="6" t="str">
        <f t="shared" si="162"/>
        <v>Medium</v>
      </c>
      <c r="F1783" s="4">
        <f t="shared" si="163"/>
        <v>1.6666666666666667</v>
      </c>
      <c r="G1783" s="8" t="s">
        <v>7406</v>
      </c>
      <c r="H1783" t="s">
        <v>190</v>
      </c>
      <c r="I1783" t="s">
        <v>10899</v>
      </c>
      <c r="J1783">
        <v>7.8</v>
      </c>
      <c r="K1783" t="str">
        <f t="shared" si="164"/>
        <v>Good</v>
      </c>
      <c r="L1783" s="10">
        <v>686500</v>
      </c>
      <c r="M1783" s="10">
        <v>15000000</v>
      </c>
      <c r="N1783" s="10">
        <v>78714970</v>
      </c>
      <c r="O1783" s="6">
        <f t="shared" si="165"/>
        <v>63714970</v>
      </c>
      <c r="P1783" s="10" t="str" cm="1">
        <f t="array" ref="P1783">_xlfn.IFS(O1783&lt;=0,"Flop",O1783&lt;10000000,"Hit",O1783&lt;=100000000,"Superhit",O1783&gt;100000000,"Blockbuster")</f>
        <v>Superhit</v>
      </c>
      <c r="Q1783" t="s">
        <v>5935</v>
      </c>
      <c r="R1783">
        <v>20</v>
      </c>
      <c r="S1783" t="str">
        <f t="shared" si="166"/>
        <v xml:space="preserve">May </v>
      </c>
      <c r="T1783" s="12" t="str">
        <f t="shared" si="167"/>
        <v xml:space="preserve"> 2011</v>
      </c>
      <c r="U1783" s="8" t="str" cm="1">
        <f t="array" ref="U1783">_xlfn.IFS(Q1783&lt;1970,"Old is Gold",Q1783&lt;=1980,"80's Movies",Q1783&lt;=2000,"90's Movies",Q1783&lt;=2020,"Mid Rang",Q1783&gt;2020,"Latest")</f>
        <v>Latest</v>
      </c>
      <c r="V1783" t="s">
        <v>5936</v>
      </c>
    </row>
    <row r="1784" spans="1:22" x14ac:dyDescent="0.3">
      <c r="A1784" t="s">
        <v>5937</v>
      </c>
      <c r="B1784" t="s">
        <v>5938</v>
      </c>
      <c r="C1784" t="s">
        <v>5938</v>
      </c>
      <c r="D1784" s="6">
        <v>100</v>
      </c>
      <c r="E1784" s="6" t="str">
        <f t="shared" si="162"/>
        <v>Medium</v>
      </c>
      <c r="F1784" s="4">
        <f t="shared" si="163"/>
        <v>1.6666666666666667</v>
      </c>
      <c r="G1784" s="8" t="s">
        <v>10887</v>
      </c>
      <c r="H1784" t="s">
        <v>190</v>
      </c>
      <c r="I1784" t="s">
        <v>10899</v>
      </c>
      <c r="J1784">
        <v>7.1</v>
      </c>
      <c r="K1784" t="str">
        <f t="shared" si="164"/>
        <v>Good</v>
      </c>
      <c r="L1784" s="10">
        <v>63317</v>
      </c>
      <c r="M1784" s="10">
        <v>21000000</v>
      </c>
      <c r="N1784" s="10">
        <v>16443609</v>
      </c>
      <c r="O1784" s="6">
        <f t="shared" si="165"/>
        <v>-4556391</v>
      </c>
      <c r="P1784" s="10" t="str" cm="1">
        <f t="array" ref="P1784">_xlfn.IFS(O1784&lt;=0,"Flop",O1784&lt;10000000,"Hit",O1784&lt;=100000000,"Superhit",O1784&gt;100000000,"Blockbuster")</f>
        <v>Flop</v>
      </c>
      <c r="Q1784" t="s">
        <v>5939</v>
      </c>
      <c r="R1784">
        <v>3</v>
      </c>
      <c r="S1784" t="str">
        <f t="shared" si="166"/>
        <v xml:space="preserve">November </v>
      </c>
      <c r="T1784" s="12" t="str">
        <f t="shared" si="167"/>
        <v xml:space="preserve"> 2009</v>
      </c>
      <c r="U1784" s="8" t="str" cm="1">
        <f t="array" ref="U1784">_xlfn.IFS(Q1784&lt;1970,"Old is Gold",Q1784&lt;=1980,"80's Movies",Q1784&lt;=2000,"90's Movies",Q1784&lt;=2020,"Mid Rang",Q1784&gt;2020,"Latest")</f>
        <v>Latest</v>
      </c>
      <c r="V1784" t="s">
        <v>4895</v>
      </c>
    </row>
    <row r="1785" spans="1:22" x14ac:dyDescent="0.3">
      <c r="A1785" t="s">
        <v>5940</v>
      </c>
      <c r="B1785" t="s">
        <v>5941</v>
      </c>
      <c r="C1785" t="s">
        <v>5941</v>
      </c>
      <c r="D1785" s="6">
        <v>97</v>
      </c>
      <c r="E1785" s="6" t="str">
        <f t="shared" si="162"/>
        <v>Medium</v>
      </c>
      <c r="F1785" s="4">
        <f t="shared" si="163"/>
        <v>1.6166666666666667</v>
      </c>
      <c r="G1785" s="8" t="s">
        <v>10887</v>
      </c>
      <c r="H1785" t="s">
        <v>10888</v>
      </c>
      <c r="I1785" t="s">
        <v>172</v>
      </c>
      <c r="J1785">
        <v>7.1</v>
      </c>
      <c r="K1785" t="str">
        <f t="shared" si="164"/>
        <v>Good</v>
      </c>
      <c r="L1785" s="10">
        <v>161155</v>
      </c>
      <c r="M1785" s="10">
        <v>105000000</v>
      </c>
      <c r="N1785" s="10">
        <v>267045765</v>
      </c>
      <c r="O1785" s="6">
        <f t="shared" si="165"/>
        <v>162045765</v>
      </c>
      <c r="P1785" s="10" t="str" cm="1">
        <f t="array" ref="P1785">_xlfn.IFS(O1785&lt;=0,"Flop",O1785&lt;10000000,"Hit",O1785&lt;=100000000,"Superhit",O1785&gt;100000000,"Blockbuster")</f>
        <v>Blockbuster</v>
      </c>
      <c r="Q1785" t="s">
        <v>5942</v>
      </c>
      <c r="R1785">
        <v>15</v>
      </c>
      <c r="S1785" t="str">
        <f t="shared" si="166"/>
        <v xml:space="preserve">November </v>
      </c>
      <c r="T1785" s="12" t="str">
        <f t="shared" si="167"/>
        <v xml:space="preserve"> 2009</v>
      </c>
      <c r="U1785" s="8" t="str" cm="1">
        <f t="array" ref="U1785">_xlfn.IFS(Q1785&lt;1970,"Old is Gold",Q1785&lt;=1980,"80's Movies",Q1785&lt;=2000,"90's Movies",Q1785&lt;=2020,"Mid Rang",Q1785&gt;2020,"Latest")</f>
        <v>Latest</v>
      </c>
      <c r="V1785" t="s">
        <v>1184</v>
      </c>
    </row>
    <row r="1786" spans="1:22" x14ac:dyDescent="0.3">
      <c r="A1786" t="s">
        <v>5943</v>
      </c>
      <c r="B1786" t="s">
        <v>5944</v>
      </c>
      <c r="C1786" t="s">
        <v>5944</v>
      </c>
      <c r="D1786" s="6">
        <v>107</v>
      </c>
      <c r="E1786" s="6" t="str">
        <f t="shared" si="162"/>
        <v>Medium</v>
      </c>
      <c r="F1786" s="4">
        <f t="shared" si="163"/>
        <v>1.7833333333333334</v>
      </c>
      <c r="G1786" s="8" t="s">
        <v>172</v>
      </c>
      <c r="H1786" t="s">
        <v>10891</v>
      </c>
      <c r="I1786" t="s">
        <v>190</v>
      </c>
      <c r="J1786">
        <v>7.9</v>
      </c>
      <c r="K1786" t="str">
        <f t="shared" si="164"/>
        <v>Good</v>
      </c>
      <c r="L1786" s="10">
        <v>452822</v>
      </c>
      <c r="M1786" s="10">
        <v>15000000</v>
      </c>
      <c r="N1786" s="10">
        <v>38937018</v>
      </c>
      <c r="O1786" s="6">
        <f t="shared" si="165"/>
        <v>23937018</v>
      </c>
      <c r="P1786" s="10" t="str" cm="1">
        <f t="array" ref="P1786">_xlfn.IFS(O1786&lt;=0,"Flop",O1786&lt;10000000,"Hit",O1786&lt;=100000000,"Superhit",O1786&gt;100000000,"Blockbuster")</f>
        <v>Superhit</v>
      </c>
      <c r="Q1786" t="s">
        <v>5945</v>
      </c>
      <c r="R1786">
        <v>17</v>
      </c>
      <c r="S1786" t="str">
        <f t="shared" si="166"/>
        <v xml:space="preserve">January </v>
      </c>
      <c r="T1786" s="12" t="str">
        <f t="shared" si="167"/>
        <v xml:space="preserve"> 2008</v>
      </c>
      <c r="U1786" s="8" t="str" cm="1">
        <f t="array" ref="U1786">_xlfn.IFS(Q1786&lt;1970,"Old is Gold",Q1786&lt;=1980,"80's Movies",Q1786&lt;=2000,"90's Movies",Q1786&lt;=2020,"Mid Rang",Q1786&gt;2020,"Latest")</f>
        <v>Latest</v>
      </c>
      <c r="V1786" t="s">
        <v>5946</v>
      </c>
    </row>
    <row r="1787" spans="1:22" x14ac:dyDescent="0.3">
      <c r="A1787" t="s">
        <v>5947</v>
      </c>
      <c r="B1787" t="s">
        <v>5948</v>
      </c>
      <c r="C1787" t="s">
        <v>5948</v>
      </c>
      <c r="D1787" s="6">
        <v>120</v>
      </c>
      <c r="E1787" s="6" t="str">
        <f t="shared" si="162"/>
        <v>Medium</v>
      </c>
      <c r="F1787" s="4">
        <f t="shared" si="163"/>
        <v>2</v>
      </c>
      <c r="G1787" s="8" t="s">
        <v>10891</v>
      </c>
      <c r="H1787" t="s">
        <v>190</v>
      </c>
      <c r="I1787" t="s">
        <v>10895</v>
      </c>
      <c r="J1787">
        <v>7.3</v>
      </c>
      <c r="K1787" t="str">
        <f t="shared" si="164"/>
        <v>Good</v>
      </c>
      <c r="L1787" s="10">
        <v>154825</v>
      </c>
      <c r="M1787" s="10">
        <v>20000000</v>
      </c>
      <c r="N1787" s="10">
        <v>48443734</v>
      </c>
      <c r="O1787" s="6">
        <f t="shared" si="165"/>
        <v>28443734</v>
      </c>
      <c r="P1787" s="10" t="str" cm="1">
        <f t="array" ref="P1787">_xlfn.IFS(O1787&lt;=0,"Flop",O1787&lt;10000000,"Hit",O1787&lt;=100000000,"Superhit",O1787&gt;100000000,"Blockbuster")</f>
        <v>Superhit</v>
      </c>
      <c r="Q1787" t="s">
        <v>5949</v>
      </c>
      <c r="R1787">
        <v>22</v>
      </c>
      <c r="S1787" t="str">
        <f t="shared" si="166"/>
        <v xml:space="preserve">May </v>
      </c>
      <c r="T1787" s="12" t="str">
        <f t="shared" si="167"/>
        <v xml:space="preserve"> 2007</v>
      </c>
      <c r="U1787" s="8" t="str" cm="1">
        <f t="array" ref="U1787">_xlfn.IFS(Q1787&lt;1970,"Old is Gold",Q1787&lt;=1980,"80's Movies",Q1787&lt;=2000,"90's Movies",Q1787&lt;=2020,"Mid Rang",Q1787&gt;2020,"Latest")</f>
        <v>Latest</v>
      </c>
      <c r="V1787" t="s">
        <v>5950</v>
      </c>
    </row>
    <row r="1788" spans="1:22" x14ac:dyDescent="0.3">
      <c r="A1788" t="s">
        <v>5951</v>
      </c>
      <c r="B1788" t="s">
        <v>5952</v>
      </c>
      <c r="C1788" t="s">
        <v>5952</v>
      </c>
      <c r="D1788" s="6">
        <v>103</v>
      </c>
      <c r="E1788" s="6" t="str">
        <f t="shared" si="162"/>
        <v>Medium</v>
      </c>
      <c r="F1788" s="4">
        <f t="shared" si="163"/>
        <v>1.7166666666666666</v>
      </c>
      <c r="G1788" s="8" t="s">
        <v>190</v>
      </c>
      <c r="H1788" t="s">
        <v>10885</v>
      </c>
      <c r="I1788" t="s">
        <v>105</v>
      </c>
      <c r="J1788">
        <v>5.8</v>
      </c>
      <c r="K1788" t="str">
        <f t="shared" si="164"/>
        <v>Poor</v>
      </c>
      <c r="L1788" s="10">
        <v>110211</v>
      </c>
      <c r="M1788" s="10">
        <v>150000000</v>
      </c>
      <c r="N1788" s="10">
        <v>139789765</v>
      </c>
      <c r="O1788" s="6">
        <f t="shared" si="165"/>
        <v>-10210235</v>
      </c>
      <c r="P1788" s="10" t="str" cm="1">
        <f t="array" ref="P1788">_xlfn.IFS(O1788&lt;=0,"Flop",O1788&lt;10000000,"Hit",O1788&lt;=100000000,"Superhit",O1788&gt;100000000,"Blockbuster")</f>
        <v>Flop</v>
      </c>
      <c r="Q1788" t="s">
        <v>5953</v>
      </c>
      <c r="R1788">
        <v>27</v>
      </c>
      <c r="S1788" t="str">
        <f t="shared" si="166"/>
        <v xml:space="preserve">January </v>
      </c>
      <c r="T1788" s="12" t="str">
        <f t="shared" si="167"/>
        <v xml:space="preserve"> 2010</v>
      </c>
      <c r="U1788" s="8" t="str" cm="1">
        <f t="array" ref="U1788">_xlfn.IFS(Q1788&lt;1970,"Old is Gold",Q1788&lt;=1980,"80's Movies",Q1788&lt;=2000,"90's Movies",Q1788&lt;=2020,"Mid Rang",Q1788&gt;2020,"Latest")</f>
        <v>Latest</v>
      </c>
      <c r="V1788" t="s">
        <v>1168</v>
      </c>
    </row>
    <row r="1789" spans="1:22" x14ac:dyDescent="0.3">
      <c r="A1789" t="s">
        <v>5954</v>
      </c>
      <c r="B1789" t="s">
        <v>5955</v>
      </c>
      <c r="C1789" t="s">
        <v>5955</v>
      </c>
      <c r="D1789" s="6">
        <v>123</v>
      </c>
      <c r="E1789" s="6" t="str">
        <f t="shared" si="162"/>
        <v>Long</v>
      </c>
      <c r="F1789" s="4">
        <f t="shared" si="163"/>
        <v>2.0499999999999998</v>
      </c>
      <c r="G1789" s="8" t="s">
        <v>190</v>
      </c>
      <c r="H1789" t="s">
        <v>10895</v>
      </c>
      <c r="I1789" t="s">
        <v>10886</v>
      </c>
      <c r="J1789">
        <v>7.8</v>
      </c>
      <c r="K1789" t="str">
        <f t="shared" si="164"/>
        <v>Good</v>
      </c>
      <c r="L1789" s="10">
        <v>293503</v>
      </c>
      <c r="M1789" s="10">
        <v>30000000</v>
      </c>
      <c r="N1789" s="10">
        <v>129266061</v>
      </c>
      <c r="O1789" s="6">
        <f t="shared" si="165"/>
        <v>99266061</v>
      </c>
      <c r="P1789" s="10" t="str" cm="1">
        <f t="array" ref="P1789">_xlfn.IFS(O1789&lt;=0,"Flop",O1789&lt;10000000,"Hit",O1789&lt;=100000000,"Superhit",O1789&gt;100000000,"Blockbuster")</f>
        <v>Superhit</v>
      </c>
      <c r="Q1789" t="s">
        <v>5956</v>
      </c>
      <c r="R1789">
        <v>28</v>
      </c>
      <c r="S1789" t="str">
        <f t="shared" si="166"/>
        <v xml:space="preserve">August </v>
      </c>
      <c r="T1789" s="12" t="str">
        <f t="shared" si="167"/>
        <v xml:space="preserve"> 2007</v>
      </c>
      <c r="U1789" s="8" t="str" cm="1">
        <f t="array" ref="U1789">_xlfn.IFS(Q1789&lt;1970,"Old is Gold",Q1789&lt;=1980,"80's Movies",Q1789&lt;=2000,"90's Movies",Q1789&lt;=2020,"Mid Rang",Q1789&gt;2020,"Latest")</f>
        <v>Latest</v>
      </c>
      <c r="V1789" t="s">
        <v>5101</v>
      </c>
    </row>
    <row r="1790" spans="1:22" x14ac:dyDescent="0.3">
      <c r="A1790" t="s">
        <v>5957</v>
      </c>
      <c r="B1790" t="s">
        <v>5958</v>
      </c>
      <c r="C1790" t="s">
        <v>5958</v>
      </c>
      <c r="D1790" s="6">
        <v>96</v>
      </c>
      <c r="E1790" s="6" t="str">
        <f t="shared" si="162"/>
        <v>Medium</v>
      </c>
      <c r="F1790" s="4">
        <f t="shared" si="163"/>
        <v>1.6</v>
      </c>
      <c r="G1790" s="8" t="s">
        <v>10887</v>
      </c>
      <c r="H1790" t="s">
        <v>10888</v>
      </c>
      <c r="I1790" t="s">
        <v>172</v>
      </c>
      <c r="J1790">
        <v>6.8</v>
      </c>
      <c r="K1790" t="str">
        <f t="shared" si="164"/>
        <v>Average</v>
      </c>
      <c r="L1790" s="10">
        <v>60675</v>
      </c>
      <c r="M1790" s="10">
        <v>60000000</v>
      </c>
      <c r="N1790" s="10">
        <v>108255770</v>
      </c>
      <c r="O1790" s="6">
        <f t="shared" si="165"/>
        <v>48255770</v>
      </c>
      <c r="P1790" s="10" t="str" cm="1">
        <f t="array" ref="P1790">_xlfn.IFS(O1790&lt;=0,"Flop",O1790&lt;10000000,"Hit",O1790&lt;=100000000,"Superhit",O1790&gt;100000000,"Blockbuster")</f>
        <v>Superhit</v>
      </c>
      <c r="Q1790" t="s">
        <v>5959</v>
      </c>
      <c r="R1790">
        <v>31</v>
      </c>
      <c r="S1790" t="str">
        <f t="shared" si="166"/>
        <v xml:space="preserve">August </v>
      </c>
      <c r="T1790" s="12" t="str">
        <f t="shared" si="167"/>
        <v xml:space="preserve"> 2014</v>
      </c>
      <c r="U1790" s="8" t="str" cm="1">
        <f t="array" ref="U1790">_xlfn.IFS(Q1790&lt;1970,"Old is Gold",Q1790&lt;=1980,"80's Movies",Q1790&lt;=2000,"90's Movies",Q1790&lt;=2020,"Mid Rang",Q1790&gt;2020,"Latest")</f>
        <v>Latest</v>
      </c>
      <c r="V1790" t="s">
        <v>5960</v>
      </c>
    </row>
    <row r="1791" spans="1:22" x14ac:dyDescent="0.3">
      <c r="A1791" t="s">
        <v>5961</v>
      </c>
      <c r="B1791" t="s">
        <v>5962</v>
      </c>
      <c r="C1791" t="s">
        <v>5962</v>
      </c>
      <c r="D1791" s="6">
        <v>108</v>
      </c>
      <c r="E1791" s="6" t="str">
        <f t="shared" si="162"/>
        <v>Medium</v>
      </c>
      <c r="F1791" s="4">
        <f t="shared" si="163"/>
        <v>1.8</v>
      </c>
      <c r="G1791" s="8" t="s">
        <v>10889</v>
      </c>
      <c r="H1791" t="s">
        <v>190</v>
      </c>
      <c r="I1791" t="s">
        <v>10899</v>
      </c>
      <c r="J1791">
        <v>7.2</v>
      </c>
      <c r="K1791" t="str">
        <f t="shared" si="164"/>
        <v>Good</v>
      </c>
      <c r="L1791" s="10">
        <v>60746</v>
      </c>
      <c r="M1791" s="10">
        <v>10000000</v>
      </c>
      <c r="N1791" s="10">
        <v>12252684</v>
      </c>
      <c r="O1791" s="6">
        <f t="shared" si="165"/>
        <v>2252684</v>
      </c>
      <c r="P1791" s="10" t="str" cm="1">
        <f t="array" ref="P1791">_xlfn.IFS(O1791&lt;=0,"Flop",O1791&lt;10000000,"Hit",O1791&lt;=100000000,"Superhit",O1791&gt;100000000,"Blockbuster")</f>
        <v>Hit</v>
      </c>
      <c r="Q1791" t="s">
        <v>5963</v>
      </c>
      <c r="R1791">
        <v>17</v>
      </c>
      <c r="S1791" t="str">
        <f t="shared" si="166"/>
        <v xml:space="preserve">September </v>
      </c>
      <c r="T1791" s="12" t="str">
        <f t="shared" si="167"/>
        <v xml:space="preserve"> 2015</v>
      </c>
      <c r="U1791" s="8" t="str" cm="1">
        <f t="array" ref="U1791">_xlfn.IFS(Q1791&lt;1970,"Old is Gold",Q1791&lt;=1980,"80's Movies",Q1791&lt;=2000,"90's Movies",Q1791&lt;=2020,"Mid Rang",Q1791&gt;2020,"Latest")</f>
        <v>Latest</v>
      </c>
      <c r="V1791" t="s">
        <v>5964</v>
      </c>
    </row>
    <row r="1792" spans="1:22" x14ac:dyDescent="0.3">
      <c r="A1792" t="s">
        <v>5965</v>
      </c>
      <c r="B1792" t="s">
        <v>5966</v>
      </c>
      <c r="C1792" t="s">
        <v>5966</v>
      </c>
      <c r="D1792" s="6">
        <v>100</v>
      </c>
      <c r="E1792" s="6" t="str">
        <f t="shared" si="162"/>
        <v>Medium</v>
      </c>
      <c r="F1792" s="4">
        <f t="shared" si="163"/>
        <v>1.6666666666666667</v>
      </c>
      <c r="G1792" s="8" t="s">
        <v>172</v>
      </c>
      <c r="H1792" t="s">
        <v>10899</v>
      </c>
      <c r="I1792" t="s">
        <v>10899</v>
      </c>
      <c r="J1792">
        <v>5.9</v>
      </c>
      <c r="K1792" t="str">
        <f t="shared" si="164"/>
        <v>Poor</v>
      </c>
      <c r="L1792" s="10">
        <v>75380</v>
      </c>
      <c r="M1792" s="10">
        <v>30000000</v>
      </c>
      <c r="N1792" s="10">
        <v>27437881</v>
      </c>
      <c r="O1792" s="6">
        <f t="shared" si="165"/>
        <v>-2562119</v>
      </c>
      <c r="P1792" s="10" t="str" cm="1">
        <f t="array" ref="P1792">_xlfn.IFS(O1792&lt;=0,"Flop",O1792&lt;10000000,"Hit",O1792&lt;=100000000,"Superhit",O1792&gt;100000000,"Blockbuster")</f>
        <v>Flop</v>
      </c>
      <c r="Q1792" t="s">
        <v>5967</v>
      </c>
      <c r="R1792">
        <v>8</v>
      </c>
      <c r="S1792" t="str">
        <f t="shared" si="166"/>
        <v xml:space="preserve">March </v>
      </c>
      <c r="T1792" s="12" t="str">
        <f t="shared" si="167"/>
        <v xml:space="preserve"> 2013</v>
      </c>
      <c r="U1792" s="8" t="str" cm="1">
        <f t="array" ref="U1792">_xlfn.IFS(Q1792&lt;1970,"Old is Gold",Q1792&lt;=1980,"80's Movies",Q1792&lt;=2000,"90's Movies",Q1792&lt;=2020,"Mid Rang",Q1792&gt;2020,"Latest")</f>
        <v>Latest</v>
      </c>
      <c r="V1792" t="s">
        <v>5968</v>
      </c>
    </row>
    <row r="1793" spans="1:22" x14ac:dyDescent="0.3">
      <c r="A1793" t="s">
        <v>5969</v>
      </c>
      <c r="B1793" t="s">
        <v>5970</v>
      </c>
      <c r="C1793" t="s">
        <v>5970</v>
      </c>
      <c r="D1793" s="6">
        <v>117</v>
      </c>
      <c r="E1793" s="6" t="str">
        <f t="shared" si="162"/>
        <v>Medium</v>
      </c>
      <c r="F1793" s="4">
        <f t="shared" si="163"/>
        <v>1.95</v>
      </c>
      <c r="G1793" s="8" t="s">
        <v>10889</v>
      </c>
      <c r="H1793" t="s">
        <v>190</v>
      </c>
      <c r="I1793" t="s">
        <v>10899</v>
      </c>
      <c r="J1793">
        <v>7.9</v>
      </c>
      <c r="K1793" t="str">
        <f t="shared" si="164"/>
        <v>Good</v>
      </c>
      <c r="L1793" s="10">
        <v>509748</v>
      </c>
      <c r="M1793" s="10">
        <v>5000000</v>
      </c>
      <c r="N1793" s="10">
        <v>55198285</v>
      </c>
      <c r="O1793" s="6">
        <f t="shared" si="165"/>
        <v>50198285</v>
      </c>
      <c r="P1793" s="10" t="str" cm="1">
        <f t="array" ref="P1793">_xlfn.IFS(O1793&lt;=0,"Flop",O1793&lt;10000000,"Hit",O1793&lt;=100000000,"Superhit",O1793&gt;100000000,"Blockbuster")</f>
        <v>Superhit</v>
      </c>
      <c r="Q1793" t="s">
        <v>5971</v>
      </c>
      <c r="R1793">
        <v>7</v>
      </c>
      <c r="S1793" t="str">
        <f t="shared" si="166"/>
        <v xml:space="preserve">September </v>
      </c>
      <c r="T1793" s="12" t="str">
        <f t="shared" si="167"/>
        <v xml:space="preserve"> 2013</v>
      </c>
      <c r="U1793" s="8" t="str" cm="1">
        <f t="array" ref="U1793">_xlfn.IFS(Q1793&lt;1970,"Old is Gold",Q1793&lt;=1980,"80's Movies",Q1793&lt;=2000,"90's Movies",Q1793&lt;=2020,"Mid Rang",Q1793&gt;2020,"Latest")</f>
        <v>Latest</v>
      </c>
      <c r="V1793" t="s">
        <v>5972</v>
      </c>
    </row>
    <row r="1794" spans="1:22" x14ac:dyDescent="0.3">
      <c r="A1794" t="s">
        <v>5973</v>
      </c>
      <c r="B1794" t="s">
        <v>5974</v>
      </c>
      <c r="C1794" t="s">
        <v>5974</v>
      </c>
      <c r="D1794" s="6">
        <v>110</v>
      </c>
      <c r="E1794" s="6" t="str">
        <f t="shared" ref="E1794:E1857" si="168">IF(D1794&lt;90,"Short",IF(D1794&lt;=120,"Medium","Long"))</f>
        <v>Medium</v>
      </c>
      <c r="F1794" s="4">
        <f t="shared" ref="F1794:F1857" si="169">D1794/60</f>
        <v>1.8333333333333333</v>
      </c>
      <c r="G1794" s="8" t="s">
        <v>105</v>
      </c>
      <c r="H1794" t="s">
        <v>10895</v>
      </c>
      <c r="I1794" t="s">
        <v>10899</v>
      </c>
      <c r="J1794">
        <v>6.1</v>
      </c>
      <c r="K1794" t="str">
        <f t="shared" ref="K1794:K1857" si="170">IF(J1794&gt;=8,"Excellent",IF(J1794&gt;=7,"Good",IF(J1794&gt;=6,"Average","Poor")))</f>
        <v>Average</v>
      </c>
      <c r="L1794" s="10">
        <v>112348</v>
      </c>
      <c r="M1794" s="10">
        <v>35000000</v>
      </c>
      <c r="N1794" s="10">
        <v>78094714</v>
      </c>
      <c r="O1794" s="6">
        <f t="shared" ref="O1794:O1857" si="171">N1794-M1794</f>
        <v>43094714</v>
      </c>
      <c r="P1794" s="10" t="str" cm="1">
        <f t="array" ref="P1794">_xlfn.IFS(O1794&lt;=0,"Flop",O1794&lt;10000000,"Hit",O1794&lt;=100000000,"Superhit",O1794&gt;100000000,"Blockbuster")</f>
        <v>Superhit</v>
      </c>
      <c r="Q1794" t="s">
        <v>5975</v>
      </c>
      <c r="R1794">
        <v>14</v>
      </c>
      <c r="S1794" t="str">
        <f t="shared" ref="S1794:S1857" si="172">LEFT(Q1794,SEARCH(" ",Q1794))</f>
        <v xml:space="preserve">August </v>
      </c>
      <c r="T1794" s="12" t="str">
        <f t="shared" ref="T1794:T1857" si="173">RIGHT(Q1794,5)</f>
        <v xml:space="preserve"> 2008</v>
      </c>
      <c r="U1794" s="8" t="str" cm="1">
        <f t="array" ref="U1794">_xlfn.IFS(Q1794&lt;1970,"Old is Gold",Q1794&lt;=1980,"80's Movies",Q1794&lt;=2000,"90's Movies",Q1794&lt;=2020,"Mid Rang",Q1794&gt;2020,"Latest")</f>
        <v>Latest</v>
      </c>
      <c r="V1794" t="s">
        <v>5495</v>
      </c>
    </row>
    <row r="1795" spans="1:22" x14ac:dyDescent="0.3">
      <c r="A1795" t="s">
        <v>5976</v>
      </c>
      <c r="B1795" t="s">
        <v>5977</v>
      </c>
      <c r="C1795" t="s">
        <v>5977</v>
      </c>
      <c r="D1795" s="6">
        <v>130</v>
      </c>
      <c r="E1795" s="6" t="str">
        <f t="shared" si="168"/>
        <v>Long</v>
      </c>
      <c r="F1795" s="4">
        <f t="shared" si="169"/>
        <v>2.1666666666666665</v>
      </c>
      <c r="G1795" s="8" t="s">
        <v>7406</v>
      </c>
      <c r="H1795" t="s">
        <v>10895</v>
      </c>
      <c r="I1795" t="s">
        <v>5170</v>
      </c>
      <c r="J1795">
        <v>7</v>
      </c>
      <c r="K1795" t="str">
        <f t="shared" si="170"/>
        <v>Good</v>
      </c>
      <c r="L1795" s="10">
        <v>357412</v>
      </c>
      <c r="M1795" s="10">
        <v>60000000</v>
      </c>
      <c r="N1795" s="10">
        <v>218340595</v>
      </c>
      <c r="O1795" s="6">
        <f t="shared" si="171"/>
        <v>158340595</v>
      </c>
      <c r="P1795" s="10" t="str" cm="1">
        <f t="array" ref="P1795">_xlfn.IFS(O1795&lt;=0,"Flop",O1795&lt;10000000,"Hit",O1795&lt;=100000000,"Superhit",O1795&gt;100000000,"Blockbuster")</f>
        <v>Blockbuster</v>
      </c>
      <c r="Q1795" t="s">
        <v>5978</v>
      </c>
      <c r="R1795">
        <v>10</v>
      </c>
      <c r="S1795" t="str">
        <f t="shared" si="172"/>
        <v xml:space="preserve">December </v>
      </c>
      <c r="T1795" s="12" t="str">
        <f t="shared" si="173"/>
        <v xml:space="preserve"> 2012</v>
      </c>
      <c r="U1795" s="8" t="str" cm="1">
        <f t="array" ref="U1795">_xlfn.IFS(Q1795&lt;1970,"Old is Gold",Q1795&lt;=1980,"80's Movies",Q1795&lt;=2000,"90's Movies",Q1795&lt;=2020,"Mid Rang",Q1795&gt;2020,"Latest")</f>
        <v>Latest</v>
      </c>
      <c r="V1795" t="s">
        <v>5979</v>
      </c>
    </row>
    <row r="1796" spans="1:22" x14ac:dyDescent="0.3">
      <c r="A1796" t="s">
        <v>5980</v>
      </c>
      <c r="B1796" t="s">
        <v>5981</v>
      </c>
      <c r="C1796" t="s">
        <v>5981</v>
      </c>
      <c r="D1796" s="6">
        <v>96</v>
      </c>
      <c r="E1796" s="6" t="str">
        <f t="shared" si="168"/>
        <v>Medium</v>
      </c>
      <c r="F1796" s="4">
        <f t="shared" si="169"/>
        <v>1.6</v>
      </c>
      <c r="G1796" s="8" t="s">
        <v>7406</v>
      </c>
      <c r="H1796" t="s">
        <v>10887</v>
      </c>
      <c r="I1796" t="s">
        <v>172</v>
      </c>
      <c r="J1796">
        <v>5.6</v>
      </c>
      <c r="K1796" t="str">
        <f t="shared" si="170"/>
        <v>Poor</v>
      </c>
      <c r="L1796" s="10">
        <v>141494</v>
      </c>
      <c r="M1796" s="10">
        <v>130000000</v>
      </c>
      <c r="N1796" s="10">
        <v>78324220</v>
      </c>
      <c r="O1796" s="6">
        <f t="shared" si="171"/>
        <v>-51675780</v>
      </c>
      <c r="P1796" s="10" t="str" cm="1">
        <f t="array" ref="P1796">_xlfn.IFS(O1796&lt;=0,"Flop",O1796&lt;10000000,"Hit",O1796&lt;=100000000,"Superhit",O1796&gt;100000000,"Blockbuster")</f>
        <v>Flop</v>
      </c>
      <c r="Q1796" t="s">
        <v>5982</v>
      </c>
      <c r="R1796">
        <v>17</v>
      </c>
      <c r="S1796" t="str">
        <f t="shared" si="172"/>
        <v xml:space="preserve">July </v>
      </c>
      <c r="T1796" s="12" t="str">
        <f t="shared" si="173"/>
        <v xml:space="preserve"> 2013</v>
      </c>
      <c r="U1796" s="8" t="str" cm="1">
        <f t="array" ref="U1796">_xlfn.IFS(Q1796&lt;1970,"Old is Gold",Q1796&lt;=1980,"80's Movies",Q1796&lt;=2000,"90's Movies",Q1796&lt;=2020,"Mid Rang",Q1796&gt;2020,"Latest")</f>
        <v>Latest</v>
      </c>
      <c r="V1796" t="s">
        <v>5057</v>
      </c>
    </row>
    <row r="1797" spans="1:22" x14ac:dyDescent="0.3">
      <c r="A1797" t="s">
        <v>5983</v>
      </c>
      <c r="B1797" t="s">
        <v>5984</v>
      </c>
      <c r="C1797" t="s">
        <v>5984</v>
      </c>
      <c r="D1797" s="6">
        <v>109</v>
      </c>
      <c r="E1797" s="6" t="str">
        <f t="shared" si="168"/>
        <v>Medium</v>
      </c>
      <c r="F1797" s="4">
        <f t="shared" si="169"/>
        <v>1.8166666666666667</v>
      </c>
      <c r="G1797" s="8" t="s">
        <v>105</v>
      </c>
      <c r="H1797" t="s">
        <v>10895</v>
      </c>
      <c r="I1797" t="s">
        <v>5170</v>
      </c>
      <c r="J1797">
        <v>6.2</v>
      </c>
      <c r="K1797" t="str">
        <f t="shared" si="170"/>
        <v>Average</v>
      </c>
      <c r="L1797" s="10">
        <v>91946</v>
      </c>
      <c r="M1797" s="10">
        <v>26000000</v>
      </c>
      <c r="N1797" s="10">
        <v>28190603</v>
      </c>
      <c r="O1797" s="6">
        <f t="shared" si="171"/>
        <v>2190603</v>
      </c>
      <c r="P1797" s="10" t="str" cm="1">
        <f t="array" ref="P1797">_xlfn.IFS(O1797&lt;=0,"Flop",O1797&lt;10000000,"Hit",O1797&lt;=100000000,"Superhit",O1797&gt;100000000,"Blockbuster")</f>
        <v>Hit</v>
      </c>
      <c r="Q1797" t="s">
        <v>5985</v>
      </c>
      <c r="R1797">
        <v>13</v>
      </c>
      <c r="S1797" t="str">
        <f t="shared" si="172"/>
        <v xml:space="preserve">August </v>
      </c>
      <c r="T1797" s="12" t="str">
        <f t="shared" si="173"/>
        <v xml:space="preserve"> 2009</v>
      </c>
      <c r="U1797" s="8" t="str" cm="1">
        <f t="array" ref="U1797">_xlfn.IFS(Q1797&lt;1970,"Old is Gold",Q1797&lt;=1980,"80's Movies",Q1797&lt;=2000,"90's Movies",Q1797&lt;=2020,"Mid Rang",Q1797&gt;2020,"Latest")</f>
        <v>Latest</v>
      </c>
      <c r="V1797" t="s">
        <v>5986</v>
      </c>
    </row>
    <row r="1798" spans="1:22" x14ac:dyDescent="0.3">
      <c r="A1798" t="s">
        <v>5987</v>
      </c>
      <c r="B1798" t="s">
        <v>5988</v>
      </c>
      <c r="C1798" t="s">
        <v>5988</v>
      </c>
      <c r="D1798" s="6">
        <v>90</v>
      </c>
      <c r="E1798" s="6" t="str">
        <f t="shared" si="168"/>
        <v>Medium</v>
      </c>
      <c r="F1798" s="4">
        <f t="shared" si="169"/>
        <v>1.5</v>
      </c>
      <c r="G1798" s="8" t="s">
        <v>172</v>
      </c>
      <c r="H1798" t="s">
        <v>10899</v>
      </c>
      <c r="I1798" t="s">
        <v>10899</v>
      </c>
      <c r="J1798">
        <v>7.3</v>
      </c>
      <c r="K1798" t="str">
        <f t="shared" si="170"/>
        <v>Good</v>
      </c>
      <c r="L1798" s="10">
        <v>119506</v>
      </c>
      <c r="M1798" s="10">
        <v>9000000</v>
      </c>
      <c r="N1798" s="10">
        <v>46789413</v>
      </c>
      <c r="O1798" s="6">
        <f t="shared" si="171"/>
        <v>37789413</v>
      </c>
      <c r="P1798" s="10" t="str" cm="1">
        <f t="array" ref="P1798">_xlfn.IFS(O1798&lt;=0,"Flop",O1798&lt;10000000,"Hit",O1798&lt;=100000000,"Superhit",O1798&gt;100000000,"Blockbuster")</f>
        <v>Superhit</v>
      </c>
      <c r="Q1798" t="s">
        <v>5710</v>
      </c>
      <c r="R1798">
        <v>9</v>
      </c>
      <c r="S1798" t="str">
        <f t="shared" si="172"/>
        <v xml:space="preserve">February </v>
      </c>
      <c r="T1798" s="12" t="str">
        <f t="shared" si="173"/>
        <v xml:space="preserve"> 2007</v>
      </c>
      <c r="U1798" s="8" t="str" cm="1">
        <f t="array" ref="U1798">_xlfn.IFS(Q1798&lt;1970,"Old is Gold",Q1798&lt;=1980,"80's Movies",Q1798&lt;=2000,"90's Movies",Q1798&lt;=2020,"Mid Rang",Q1798&gt;2020,"Latest")</f>
        <v>Latest</v>
      </c>
      <c r="V1798" t="s">
        <v>863</v>
      </c>
    </row>
    <row r="1799" spans="1:22" x14ac:dyDescent="0.3">
      <c r="A1799" t="s">
        <v>5989</v>
      </c>
      <c r="B1799" t="s">
        <v>5990</v>
      </c>
      <c r="C1799" t="s">
        <v>5990</v>
      </c>
      <c r="D1799" s="6">
        <v>108</v>
      </c>
      <c r="E1799" s="6" t="str">
        <f t="shared" si="168"/>
        <v>Medium</v>
      </c>
      <c r="F1799" s="4">
        <f t="shared" si="169"/>
        <v>1.8</v>
      </c>
      <c r="G1799" s="8" t="s">
        <v>172</v>
      </c>
      <c r="H1799" t="s">
        <v>10893</v>
      </c>
      <c r="I1799" t="s">
        <v>10886</v>
      </c>
      <c r="J1799">
        <v>6.5</v>
      </c>
      <c r="K1799" t="str">
        <f t="shared" si="170"/>
        <v>Average</v>
      </c>
      <c r="L1799" s="10">
        <v>265200</v>
      </c>
      <c r="M1799" s="10">
        <v>52000000</v>
      </c>
      <c r="N1799" s="10">
        <v>694478392</v>
      </c>
      <c r="O1799" s="6">
        <f t="shared" si="171"/>
        <v>642478392</v>
      </c>
      <c r="P1799" s="10" t="str" cm="1">
        <f t="array" ref="P1799">_xlfn.IFS(O1799&lt;=0,"Flop",O1799&lt;10000000,"Hit",O1799&lt;=100000000,"Superhit",O1799&gt;100000000,"Blockbuster")</f>
        <v>Blockbuster</v>
      </c>
      <c r="Q1799" t="s">
        <v>5991</v>
      </c>
      <c r="R1799">
        <v>30</v>
      </c>
      <c r="S1799" t="str">
        <f t="shared" si="172"/>
        <v xml:space="preserve">June </v>
      </c>
      <c r="T1799" s="12" t="str">
        <f t="shared" si="173"/>
        <v xml:space="preserve"> 2008</v>
      </c>
      <c r="U1799" s="8" t="str" cm="1">
        <f t="array" ref="U1799">_xlfn.IFS(Q1799&lt;1970,"Old is Gold",Q1799&lt;=1980,"80's Movies",Q1799&lt;=2000,"90's Movies",Q1799&lt;=2020,"Mid Rang",Q1799&gt;2020,"Latest")</f>
        <v>Latest</v>
      </c>
      <c r="V1799" t="s">
        <v>5992</v>
      </c>
    </row>
    <row r="1800" spans="1:22" x14ac:dyDescent="0.3">
      <c r="A1800" t="s">
        <v>5993</v>
      </c>
      <c r="B1800" t="s">
        <v>5994</v>
      </c>
      <c r="C1800" t="s">
        <v>5995</v>
      </c>
      <c r="D1800" s="6">
        <v>88</v>
      </c>
      <c r="E1800" s="6" t="str">
        <f t="shared" si="168"/>
        <v>Short</v>
      </c>
      <c r="F1800" s="4">
        <f t="shared" si="169"/>
        <v>1.4666666666666666</v>
      </c>
      <c r="G1800" s="8" t="s">
        <v>172</v>
      </c>
      <c r="H1800" t="s">
        <v>105</v>
      </c>
      <c r="I1800" t="s">
        <v>10899</v>
      </c>
      <c r="J1800">
        <v>3.5</v>
      </c>
      <c r="K1800" t="str">
        <f t="shared" si="170"/>
        <v>Poor</v>
      </c>
      <c r="L1800" s="10">
        <v>75822</v>
      </c>
      <c r="M1800" s="10">
        <v>20000000</v>
      </c>
      <c r="N1800" s="10">
        <v>78378744</v>
      </c>
      <c r="O1800" s="6">
        <f t="shared" si="171"/>
        <v>58378744</v>
      </c>
      <c r="P1800" s="10" t="str" cm="1">
        <f t="array" ref="P1800">_xlfn.IFS(O1800&lt;=0,"Flop",O1800&lt;10000000,"Hit",O1800&lt;=100000000,"Superhit",O1800&gt;100000000,"Blockbuster")</f>
        <v>Superhit</v>
      </c>
      <c r="Q1800" t="s">
        <v>5996</v>
      </c>
      <c r="R1800">
        <v>11</v>
      </c>
      <c r="S1800" t="str">
        <f t="shared" si="172"/>
        <v xml:space="preserve">April </v>
      </c>
      <c r="T1800" s="12" t="str">
        <f t="shared" si="173"/>
        <v xml:space="preserve"> 2013</v>
      </c>
      <c r="U1800" s="8" t="str" cm="1">
        <f t="array" ref="U1800">_xlfn.IFS(Q1800&lt;1970,"Old is Gold",Q1800&lt;=1980,"80's Movies",Q1800&lt;=2000,"90's Movies",Q1800&lt;=2020,"Mid Rang",Q1800&gt;2020,"Latest")</f>
        <v>Latest</v>
      </c>
      <c r="V1800" t="s">
        <v>5997</v>
      </c>
    </row>
    <row r="1801" spans="1:22" x14ac:dyDescent="0.3">
      <c r="A1801" t="s">
        <v>5998</v>
      </c>
      <c r="B1801" t="s">
        <v>5999</v>
      </c>
      <c r="C1801" t="s">
        <v>5999</v>
      </c>
      <c r="D1801" s="6">
        <v>127</v>
      </c>
      <c r="E1801" s="6" t="str">
        <f t="shared" si="168"/>
        <v>Long</v>
      </c>
      <c r="F1801" s="4">
        <f t="shared" si="169"/>
        <v>2.1166666666666667</v>
      </c>
      <c r="G1801" s="8" t="s">
        <v>7406</v>
      </c>
      <c r="H1801" t="s">
        <v>10887</v>
      </c>
      <c r="I1801" t="s">
        <v>10890</v>
      </c>
      <c r="J1801">
        <v>7.9</v>
      </c>
      <c r="K1801" t="str">
        <f t="shared" si="170"/>
        <v>Good</v>
      </c>
      <c r="L1801" s="10">
        <v>615406</v>
      </c>
      <c r="M1801" s="10">
        <v>150000000</v>
      </c>
      <c r="N1801" s="10">
        <v>385680446</v>
      </c>
      <c r="O1801" s="6">
        <f t="shared" si="171"/>
        <v>235680446</v>
      </c>
      <c r="P1801" s="10" t="str" cm="1">
        <f t="array" ref="P1801">_xlfn.IFS(O1801&lt;=0,"Flop",O1801&lt;10000000,"Hit",O1801&lt;=100000000,"Superhit",O1801&gt;100000000,"Blockbuster")</f>
        <v>Blockbuster</v>
      </c>
      <c r="Q1801" t="s">
        <v>6000</v>
      </c>
      <c r="R1801">
        <v>6</v>
      </c>
      <c r="S1801" t="str">
        <f t="shared" si="172"/>
        <v xml:space="preserve">April </v>
      </c>
      <c r="T1801" s="12" t="str">
        <f t="shared" si="173"/>
        <v xml:space="preserve"> 2009</v>
      </c>
      <c r="U1801" s="8" t="str" cm="1">
        <f t="array" ref="U1801">_xlfn.IFS(Q1801&lt;1970,"Old is Gold",Q1801&lt;=1980,"80's Movies",Q1801&lt;=2000,"90's Movies",Q1801&lt;=2020,"Mid Rang",Q1801&gt;2020,"Latest")</f>
        <v>Latest</v>
      </c>
      <c r="V1801" t="s">
        <v>4114</v>
      </c>
    </row>
    <row r="1802" spans="1:22" x14ac:dyDescent="0.3">
      <c r="A1802" t="s">
        <v>6001</v>
      </c>
      <c r="B1802" t="s">
        <v>6002</v>
      </c>
      <c r="C1802" t="s">
        <v>6002</v>
      </c>
      <c r="D1802" s="6">
        <v>102</v>
      </c>
      <c r="E1802" s="6" t="str">
        <f t="shared" si="168"/>
        <v>Medium</v>
      </c>
      <c r="F1802" s="4">
        <f t="shared" si="169"/>
        <v>1.7</v>
      </c>
      <c r="G1802" s="8" t="s">
        <v>172</v>
      </c>
      <c r="H1802" t="s">
        <v>10899</v>
      </c>
      <c r="I1802" t="s">
        <v>10899</v>
      </c>
      <c r="J1802">
        <v>6.4</v>
      </c>
      <c r="K1802" t="str">
        <f t="shared" si="170"/>
        <v>Average</v>
      </c>
      <c r="L1802" s="10">
        <v>93386</v>
      </c>
      <c r="M1802" s="10">
        <v>20000000</v>
      </c>
      <c r="N1802" s="10">
        <v>30579406</v>
      </c>
      <c r="O1802" s="6">
        <f t="shared" si="171"/>
        <v>10579406</v>
      </c>
      <c r="P1802" s="10" t="str" cm="1">
        <f t="array" ref="P1802">_xlfn.IFS(O1802&lt;=0,"Flop",O1802&lt;10000000,"Hit",O1802&lt;=100000000,"Superhit",O1802&gt;100000000,"Blockbuster")</f>
        <v>Superhit</v>
      </c>
      <c r="Q1802" t="s">
        <v>6003</v>
      </c>
      <c r="R1802">
        <v>20</v>
      </c>
      <c r="S1802" t="str">
        <f t="shared" si="172"/>
        <v xml:space="preserve">January </v>
      </c>
      <c r="T1802" s="12" t="str">
        <f t="shared" si="173"/>
        <v xml:space="preserve"> 2008</v>
      </c>
      <c r="U1802" s="8" t="str" cm="1">
        <f t="array" ref="U1802">_xlfn.IFS(Q1802&lt;1970,"Old is Gold",Q1802&lt;=1980,"80's Movies",Q1802&lt;=2000,"90's Movies",Q1802&lt;=2020,"Mid Rang",Q1802&gt;2020,"Latest")</f>
        <v>Latest</v>
      </c>
      <c r="V1802" t="s">
        <v>4285</v>
      </c>
    </row>
    <row r="1803" spans="1:22" x14ac:dyDescent="0.3">
      <c r="A1803" t="s">
        <v>6004</v>
      </c>
      <c r="B1803" t="s">
        <v>6005</v>
      </c>
      <c r="C1803" t="s">
        <v>6005</v>
      </c>
      <c r="D1803" s="6">
        <v>86</v>
      </c>
      <c r="E1803" s="6" t="str">
        <f t="shared" si="168"/>
        <v>Short</v>
      </c>
      <c r="F1803" s="4">
        <f t="shared" si="169"/>
        <v>1.4333333333333333</v>
      </c>
      <c r="G1803" s="8" t="s">
        <v>10887</v>
      </c>
      <c r="H1803" t="s">
        <v>172</v>
      </c>
      <c r="I1803" t="s">
        <v>10885</v>
      </c>
      <c r="J1803">
        <v>2.4</v>
      </c>
      <c r="K1803" t="str">
        <f t="shared" si="170"/>
        <v>Poor</v>
      </c>
      <c r="L1803" s="10">
        <v>108506</v>
      </c>
      <c r="M1803" s="10">
        <v>20000000</v>
      </c>
      <c r="N1803" s="10">
        <v>87238158</v>
      </c>
      <c r="O1803" s="6">
        <f t="shared" si="171"/>
        <v>67238158</v>
      </c>
      <c r="P1803" s="10" t="str" cm="1">
        <f t="array" ref="P1803">_xlfn.IFS(O1803&lt;=0,"Flop",O1803&lt;10000000,"Hit",O1803&lt;=100000000,"Superhit",O1803&gt;100000000,"Blockbuster")</f>
        <v>Superhit</v>
      </c>
      <c r="Q1803" t="s">
        <v>6006</v>
      </c>
      <c r="R1803">
        <v>1</v>
      </c>
      <c r="S1803" t="str">
        <f t="shared" si="172"/>
        <v xml:space="preserve">January </v>
      </c>
      <c r="T1803" s="12" t="str">
        <f t="shared" si="173"/>
        <v xml:space="preserve"> 2007</v>
      </c>
      <c r="U1803" s="8" t="str" cm="1">
        <f t="array" ref="U1803">_xlfn.IFS(Q1803&lt;1970,"Old is Gold",Q1803&lt;=1980,"80's Movies",Q1803&lt;=2000,"90's Movies",Q1803&lt;=2020,"Mid Rang",Q1803&gt;2020,"Latest")</f>
        <v>Latest</v>
      </c>
      <c r="V1803" t="s">
        <v>6007</v>
      </c>
    </row>
    <row r="1804" spans="1:22" x14ac:dyDescent="0.3">
      <c r="A1804" t="s">
        <v>6008</v>
      </c>
      <c r="B1804" t="s">
        <v>6009</v>
      </c>
      <c r="C1804" t="s">
        <v>6009</v>
      </c>
      <c r="D1804" s="6">
        <v>111</v>
      </c>
      <c r="E1804" s="6" t="str">
        <f t="shared" si="168"/>
        <v>Medium</v>
      </c>
      <c r="F1804" s="4">
        <f t="shared" si="169"/>
        <v>1.85</v>
      </c>
      <c r="G1804" s="8" t="s">
        <v>172</v>
      </c>
      <c r="H1804" t="s">
        <v>190</v>
      </c>
      <c r="I1804" t="s">
        <v>10886</v>
      </c>
      <c r="J1804">
        <v>7.1</v>
      </c>
      <c r="K1804" t="str">
        <f t="shared" si="170"/>
        <v>Good</v>
      </c>
      <c r="L1804" s="10">
        <v>297777</v>
      </c>
      <c r="M1804" s="10">
        <v>30000000</v>
      </c>
      <c r="N1804" s="10">
        <v>105833257</v>
      </c>
      <c r="O1804" s="6">
        <f t="shared" si="171"/>
        <v>75833257</v>
      </c>
      <c r="P1804" s="10" t="str" cm="1">
        <f t="array" ref="P1804">_xlfn.IFS(O1804&lt;=0,"Flop",O1804&lt;10000000,"Hit",O1804&lt;=100000000,"Superhit",O1804&gt;100000000,"Blockbuster")</f>
        <v>Superhit</v>
      </c>
      <c r="Q1804" t="s">
        <v>6010</v>
      </c>
      <c r="R1804">
        <v>10</v>
      </c>
      <c r="S1804" t="str">
        <f t="shared" si="172"/>
        <v xml:space="preserve">March </v>
      </c>
      <c r="T1804" s="12" t="str">
        <f t="shared" si="173"/>
        <v xml:space="preserve"> 2008</v>
      </c>
      <c r="U1804" s="8" t="str" cm="1">
        <f t="array" ref="U1804">_xlfn.IFS(Q1804&lt;1970,"Old is Gold",Q1804&lt;=1980,"80's Movies",Q1804&lt;=2000,"90's Movies",Q1804&lt;=2020,"Mid Rang",Q1804&gt;2020,"Latest")</f>
        <v>Latest</v>
      </c>
      <c r="V1804" t="s">
        <v>6011</v>
      </c>
    </row>
    <row r="1805" spans="1:22" x14ac:dyDescent="0.3">
      <c r="A1805" t="s">
        <v>6012</v>
      </c>
      <c r="B1805" t="s">
        <v>6013</v>
      </c>
      <c r="C1805" t="s">
        <v>6014</v>
      </c>
      <c r="D1805" s="6">
        <v>89</v>
      </c>
      <c r="E1805" s="6" t="str">
        <f t="shared" si="168"/>
        <v>Short</v>
      </c>
      <c r="F1805" s="4">
        <f t="shared" si="169"/>
        <v>1.4833333333333334</v>
      </c>
      <c r="G1805" s="8" t="s">
        <v>105</v>
      </c>
      <c r="H1805" t="s">
        <v>5170</v>
      </c>
      <c r="I1805" t="s">
        <v>10899</v>
      </c>
      <c r="J1805">
        <v>5.0999999999999996</v>
      </c>
      <c r="K1805" t="str">
        <f t="shared" si="170"/>
        <v>Poor</v>
      </c>
      <c r="L1805" s="10">
        <v>66838</v>
      </c>
      <c r="M1805" s="10">
        <v>15000000</v>
      </c>
      <c r="N1805" s="10">
        <v>37697773</v>
      </c>
      <c r="O1805" s="6">
        <f t="shared" si="171"/>
        <v>22697773</v>
      </c>
      <c r="P1805" s="10" t="str" cm="1">
        <f t="array" ref="P1805">_xlfn.IFS(O1805&lt;=0,"Flop",O1805&lt;10000000,"Hit",O1805&lt;=100000000,"Superhit",O1805&gt;100000000,"Blockbuster")</f>
        <v>Superhit</v>
      </c>
      <c r="Q1805" t="s">
        <v>5522</v>
      </c>
      <c r="R1805">
        <v>16</v>
      </c>
      <c r="S1805" t="str">
        <f t="shared" si="172"/>
        <v xml:space="preserve">March </v>
      </c>
      <c r="T1805" s="12" t="str">
        <f t="shared" si="173"/>
        <v xml:space="preserve"> 2007</v>
      </c>
      <c r="U1805" s="8" t="str" cm="1">
        <f t="array" ref="U1805">_xlfn.IFS(Q1805&lt;1970,"Old is Gold",Q1805&lt;=1980,"80's Movies",Q1805&lt;=2000,"90's Movies",Q1805&lt;=2020,"Mid Rang",Q1805&gt;2020,"Latest")</f>
        <v>Latest</v>
      </c>
      <c r="V1805" t="s">
        <v>6015</v>
      </c>
    </row>
    <row r="1806" spans="1:22" x14ac:dyDescent="0.3">
      <c r="A1806" t="s">
        <v>6016</v>
      </c>
      <c r="B1806" t="s">
        <v>6017</v>
      </c>
      <c r="C1806" t="s">
        <v>6017</v>
      </c>
      <c r="D1806" s="6">
        <v>112</v>
      </c>
      <c r="E1806" s="6" t="str">
        <f t="shared" si="168"/>
        <v>Medium</v>
      </c>
      <c r="F1806" s="4">
        <f t="shared" si="169"/>
        <v>1.8666666666666667</v>
      </c>
      <c r="G1806" s="8" t="s">
        <v>7406</v>
      </c>
      <c r="H1806" t="s">
        <v>10887</v>
      </c>
      <c r="I1806" t="s">
        <v>10890</v>
      </c>
      <c r="J1806">
        <v>6.6</v>
      </c>
      <c r="K1806" t="str">
        <f t="shared" si="170"/>
        <v>Average</v>
      </c>
      <c r="L1806" s="10">
        <v>514773</v>
      </c>
      <c r="M1806" s="10">
        <v>150000000</v>
      </c>
      <c r="N1806" s="10">
        <v>264770996</v>
      </c>
      <c r="O1806" s="6">
        <f t="shared" si="171"/>
        <v>114770996</v>
      </c>
      <c r="P1806" s="10" t="str" cm="1">
        <f t="array" ref="P1806">_xlfn.IFS(O1806&lt;=0,"Flop",O1806&lt;10000000,"Hit",O1806&lt;=100000000,"Superhit",O1806&gt;100000000,"Blockbuster")</f>
        <v>Blockbuster</v>
      </c>
      <c r="Q1806" t="s">
        <v>6018</v>
      </c>
      <c r="R1806">
        <v>6</v>
      </c>
      <c r="S1806" t="str">
        <f t="shared" si="172"/>
        <v xml:space="preserve">June </v>
      </c>
      <c r="T1806" s="12" t="str">
        <f t="shared" si="173"/>
        <v xml:space="preserve"> 2008</v>
      </c>
      <c r="U1806" s="8" t="str" cm="1">
        <f t="array" ref="U1806">_xlfn.IFS(Q1806&lt;1970,"Old is Gold",Q1806&lt;=1980,"80's Movies",Q1806&lt;=2000,"90's Movies",Q1806&lt;=2020,"Mid Rang",Q1806&gt;2020,"Latest")</f>
        <v>Latest</v>
      </c>
      <c r="V1806" t="s">
        <v>4327</v>
      </c>
    </row>
    <row r="1807" spans="1:22" x14ac:dyDescent="0.3">
      <c r="A1807" t="s">
        <v>6019</v>
      </c>
      <c r="B1807" t="s">
        <v>6020</v>
      </c>
      <c r="C1807" t="s">
        <v>6020</v>
      </c>
      <c r="D1807" s="6">
        <v>111</v>
      </c>
      <c r="E1807" s="6" t="str">
        <f t="shared" si="168"/>
        <v>Medium</v>
      </c>
      <c r="F1807" s="4">
        <f t="shared" si="169"/>
        <v>1.85</v>
      </c>
      <c r="G1807" s="8" t="s">
        <v>10891</v>
      </c>
      <c r="H1807" t="s">
        <v>190</v>
      </c>
      <c r="I1807" t="s">
        <v>10895</v>
      </c>
      <c r="J1807">
        <v>6.6</v>
      </c>
      <c r="K1807" t="str">
        <f t="shared" si="170"/>
        <v>Average</v>
      </c>
      <c r="L1807" s="10">
        <v>54241</v>
      </c>
      <c r="M1807" s="10">
        <v>15000000</v>
      </c>
      <c r="N1807" s="10">
        <v>5926410</v>
      </c>
      <c r="O1807" s="6">
        <f t="shared" si="171"/>
        <v>-9073590</v>
      </c>
      <c r="P1807" s="10" t="str" cm="1">
        <f t="array" ref="P1807">_xlfn.IFS(O1807&lt;=0,"Flop",O1807&lt;10000000,"Hit",O1807&lt;=100000000,"Superhit",O1807&gt;100000000,"Blockbuster")</f>
        <v>Flop</v>
      </c>
      <c r="Q1807" t="s">
        <v>6021</v>
      </c>
      <c r="R1807">
        <v>18</v>
      </c>
      <c r="S1807" t="str">
        <f t="shared" si="172"/>
        <v xml:space="preserve">January </v>
      </c>
      <c r="T1807" s="12" t="str">
        <f t="shared" si="173"/>
        <v xml:space="preserve"> 2008</v>
      </c>
      <c r="U1807" s="8" t="str" cm="1">
        <f t="array" ref="U1807">_xlfn.IFS(Q1807&lt;1970,"Old is Gold",Q1807&lt;=1980,"80's Movies",Q1807&lt;=2000,"90's Movies",Q1807&lt;=2020,"Mid Rang",Q1807&gt;2020,"Latest")</f>
        <v>Latest</v>
      </c>
      <c r="V1807" t="s">
        <v>3645</v>
      </c>
    </row>
    <row r="1808" spans="1:22" x14ac:dyDescent="0.3">
      <c r="A1808" t="s">
        <v>6022</v>
      </c>
      <c r="B1808" t="s">
        <v>6023</v>
      </c>
      <c r="C1808" t="s">
        <v>6023</v>
      </c>
      <c r="D1808" s="6">
        <v>115</v>
      </c>
      <c r="E1808" s="6" t="str">
        <f t="shared" si="168"/>
        <v>Medium</v>
      </c>
      <c r="F1808" s="4">
        <f t="shared" si="169"/>
        <v>1.9166666666666667</v>
      </c>
      <c r="G1808" s="8" t="s">
        <v>7406</v>
      </c>
      <c r="H1808" t="s">
        <v>10891</v>
      </c>
      <c r="I1808" t="s">
        <v>190</v>
      </c>
      <c r="J1808">
        <v>6.7</v>
      </c>
      <c r="K1808" t="str">
        <f t="shared" si="170"/>
        <v>Average</v>
      </c>
      <c r="L1808" s="10">
        <v>63585</v>
      </c>
      <c r="M1808" s="10">
        <v>20000000</v>
      </c>
      <c r="N1808" s="10">
        <v>27712362</v>
      </c>
      <c r="O1808" s="6">
        <f t="shared" si="171"/>
        <v>7712362</v>
      </c>
      <c r="P1808" s="10" t="str" cm="1">
        <f t="array" ref="P1808">_xlfn.IFS(O1808&lt;=0,"Flop",O1808&lt;10000000,"Hit",O1808&lt;=100000000,"Superhit",O1808&gt;100000000,"Blockbuster")</f>
        <v>Hit</v>
      </c>
      <c r="Q1808" t="s">
        <v>6024</v>
      </c>
      <c r="R1808">
        <v>5</v>
      </c>
      <c r="S1808" t="str">
        <f t="shared" si="172"/>
        <v xml:space="preserve">September </v>
      </c>
      <c r="T1808" s="12" t="str">
        <f t="shared" si="173"/>
        <v xml:space="preserve"> 2008</v>
      </c>
      <c r="U1808" s="8" t="str" cm="1">
        <f t="array" ref="U1808">_xlfn.IFS(Q1808&lt;1970,"Old is Gold",Q1808&lt;=1980,"80's Movies",Q1808&lt;=2000,"90's Movies",Q1808&lt;=2020,"Mid Rang",Q1808&gt;2020,"Latest")</f>
        <v>Latest</v>
      </c>
      <c r="V1808" t="s">
        <v>6025</v>
      </c>
    </row>
    <row r="1809" spans="1:22" x14ac:dyDescent="0.3">
      <c r="A1809" t="s">
        <v>6026</v>
      </c>
      <c r="B1809" t="s">
        <v>6027</v>
      </c>
      <c r="C1809" t="s">
        <v>6027</v>
      </c>
      <c r="D1809" s="6">
        <v>106</v>
      </c>
      <c r="E1809" s="6" t="str">
        <f t="shared" si="168"/>
        <v>Medium</v>
      </c>
      <c r="F1809" s="4">
        <f t="shared" si="169"/>
        <v>1.7666666666666666</v>
      </c>
      <c r="G1809" s="8" t="s">
        <v>7406</v>
      </c>
      <c r="H1809" t="s">
        <v>10887</v>
      </c>
      <c r="I1809" t="s">
        <v>10885</v>
      </c>
      <c r="J1809">
        <v>5.8</v>
      </c>
      <c r="K1809" t="str">
        <f t="shared" si="170"/>
        <v>Poor</v>
      </c>
      <c r="L1809" s="10">
        <v>289827</v>
      </c>
      <c r="M1809" s="10">
        <v>125000000</v>
      </c>
      <c r="N1809" s="10">
        <v>493214993</v>
      </c>
      <c r="O1809" s="6">
        <f t="shared" si="171"/>
        <v>368214993</v>
      </c>
      <c r="P1809" s="10" t="str" cm="1">
        <f t="array" ref="P1809">_xlfn.IFS(O1809&lt;=0,"Flop",O1809&lt;10000000,"Hit",O1809&lt;=100000000,"Superhit",O1809&gt;100000000,"Blockbuster")</f>
        <v>Blockbuster</v>
      </c>
      <c r="Q1809" t="s">
        <v>6028</v>
      </c>
      <c r="R1809">
        <v>26</v>
      </c>
      <c r="S1809" t="str">
        <f t="shared" si="172"/>
        <v xml:space="preserve">March </v>
      </c>
      <c r="T1809" s="12" t="str">
        <f t="shared" si="173"/>
        <v xml:space="preserve"> 2010</v>
      </c>
      <c r="U1809" s="8" t="str" cm="1">
        <f t="array" ref="U1809">_xlfn.IFS(Q1809&lt;1970,"Old is Gold",Q1809&lt;=1980,"80's Movies",Q1809&lt;=2000,"90's Movies",Q1809&lt;=2020,"Mid Rang",Q1809&gt;2020,"Latest")</f>
        <v>Latest</v>
      </c>
      <c r="V1809" t="s">
        <v>4327</v>
      </c>
    </row>
    <row r="1810" spans="1:22" x14ac:dyDescent="0.3">
      <c r="A1810" t="s">
        <v>6029</v>
      </c>
      <c r="B1810" t="s">
        <v>6030</v>
      </c>
      <c r="C1810" t="s">
        <v>6030</v>
      </c>
      <c r="D1810" s="6">
        <v>123</v>
      </c>
      <c r="E1810" s="6" t="str">
        <f t="shared" si="168"/>
        <v>Long</v>
      </c>
      <c r="F1810" s="4">
        <f t="shared" si="169"/>
        <v>2.0499999999999998</v>
      </c>
      <c r="G1810" s="8" t="s">
        <v>7406</v>
      </c>
      <c r="H1810" t="s">
        <v>10887</v>
      </c>
      <c r="I1810" t="s">
        <v>10885</v>
      </c>
      <c r="J1810">
        <v>6.7</v>
      </c>
      <c r="K1810" t="str">
        <f t="shared" si="170"/>
        <v>Average</v>
      </c>
      <c r="L1810" s="10">
        <v>274390</v>
      </c>
      <c r="M1810" s="10">
        <v>160000000</v>
      </c>
      <c r="N1810" s="10">
        <v>439048914</v>
      </c>
      <c r="O1810" s="6">
        <f t="shared" si="171"/>
        <v>279048914</v>
      </c>
      <c r="P1810" s="10" t="str" cm="1">
        <f t="array" ref="P1810">_xlfn.IFS(O1810&lt;=0,"Flop",O1810&lt;10000000,"Hit",O1810&lt;=100000000,"Superhit",O1810&gt;100000000,"Blockbuster")</f>
        <v>Blockbuster</v>
      </c>
      <c r="Q1810" t="s">
        <v>6031</v>
      </c>
      <c r="R1810">
        <v>24</v>
      </c>
      <c r="S1810" t="str">
        <f t="shared" si="172"/>
        <v xml:space="preserve">May </v>
      </c>
      <c r="T1810" s="12" t="str">
        <f t="shared" si="173"/>
        <v xml:space="preserve"> 2016</v>
      </c>
      <c r="U1810" s="8" t="str" cm="1">
        <f t="array" ref="U1810">_xlfn.IFS(Q1810&lt;1970,"Old is Gold",Q1810&lt;=1980,"80's Movies",Q1810&lt;=2000,"90's Movies",Q1810&lt;=2020,"Mid Rang",Q1810&gt;2020,"Latest")</f>
        <v>Latest</v>
      </c>
      <c r="V1810" t="s">
        <v>6032</v>
      </c>
    </row>
    <row r="1811" spans="1:22" x14ac:dyDescent="0.3">
      <c r="A1811" t="s">
        <v>6033</v>
      </c>
      <c r="B1811" t="s">
        <v>6034</v>
      </c>
      <c r="C1811" t="s">
        <v>6034</v>
      </c>
      <c r="D1811" s="6">
        <v>101</v>
      </c>
      <c r="E1811" s="6" t="str">
        <f t="shared" si="168"/>
        <v>Medium</v>
      </c>
      <c r="F1811" s="4">
        <f t="shared" si="169"/>
        <v>1.6833333333333333</v>
      </c>
      <c r="G1811" s="8" t="s">
        <v>172</v>
      </c>
      <c r="H1811" t="s">
        <v>190</v>
      </c>
      <c r="I1811" t="s">
        <v>10886</v>
      </c>
      <c r="J1811">
        <v>7.1</v>
      </c>
      <c r="K1811" t="str">
        <f t="shared" si="170"/>
        <v>Good</v>
      </c>
      <c r="L1811" s="10">
        <v>146767</v>
      </c>
      <c r="M1811" s="10">
        <v>8000000</v>
      </c>
      <c r="N1811" s="10">
        <v>6491240</v>
      </c>
      <c r="O1811" s="6">
        <f t="shared" si="171"/>
        <v>-1508760</v>
      </c>
      <c r="P1811" s="10" t="str" cm="1">
        <f t="array" ref="P1811">_xlfn.IFS(O1811&lt;=0,"Flop",O1811&lt;10000000,"Hit",O1811&lt;=100000000,"Superhit",O1811&gt;100000000,"Blockbuster")</f>
        <v>Flop</v>
      </c>
      <c r="Q1811" t="s">
        <v>6035</v>
      </c>
      <c r="R1811">
        <v>2</v>
      </c>
      <c r="S1811" t="str">
        <f t="shared" si="172"/>
        <v xml:space="preserve">July </v>
      </c>
      <c r="T1811" s="12" t="str">
        <f t="shared" si="173"/>
        <v xml:space="preserve"> 2010</v>
      </c>
      <c r="U1811" s="8" t="str" cm="1">
        <f t="array" ref="U1811">_xlfn.IFS(Q1811&lt;1970,"Old is Gold",Q1811&lt;=1980,"80's Movies",Q1811&lt;=2000,"90's Movies",Q1811&lt;=2020,"Mid Rang",Q1811&gt;2020,"Latest")</f>
        <v>Latest</v>
      </c>
      <c r="V1811" t="s">
        <v>6036</v>
      </c>
    </row>
    <row r="1812" spans="1:22" x14ac:dyDescent="0.3">
      <c r="A1812" t="s">
        <v>6037</v>
      </c>
      <c r="B1812" t="s">
        <v>6038</v>
      </c>
      <c r="C1812" t="s">
        <v>6038</v>
      </c>
      <c r="D1812" s="6">
        <v>122</v>
      </c>
      <c r="E1812" s="6" t="str">
        <f t="shared" si="168"/>
        <v>Long</v>
      </c>
      <c r="F1812" s="4">
        <f t="shared" si="169"/>
        <v>2.0333333333333332</v>
      </c>
      <c r="G1812" s="8" t="s">
        <v>190</v>
      </c>
      <c r="H1812" t="s">
        <v>5170</v>
      </c>
      <c r="I1812" t="s">
        <v>10899</v>
      </c>
      <c r="J1812">
        <v>6.8</v>
      </c>
      <c r="K1812" t="str">
        <f t="shared" si="170"/>
        <v>Average</v>
      </c>
      <c r="L1812" s="10">
        <v>57752</v>
      </c>
      <c r="M1812" s="10">
        <v>27500000</v>
      </c>
      <c r="N1812" s="10">
        <v>27066382</v>
      </c>
      <c r="O1812" s="6">
        <f t="shared" si="171"/>
        <v>-433618</v>
      </c>
      <c r="P1812" s="10" t="str" cm="1">
        <f t="array" ref="P1812">_xlfn.IFS(O1812&lt;=0,"Flop",O1812&lt;10000000,"Hit",O1812&lt;=100000000,"Superhit",O1812&gt;100000000,"Blockbuster")</f>
        <v>Flop</v>
      </c>
      <c r="Q1812" t="s">
        <v>3898</v>
      </c>
      <c r="R1812">
        <v>7</v>
      </c>
      <c r="S1812" t="str">
        <f t="shared" si="172"/>
        <v xml:space="preserve">September </v>
      </c>
      <c r="T1812" s="12" t="str">
        <f t="shared" si="173"/>
        <v xml:space="preserve"> 2007</v>
      </c>
      <c r="U1812" s="8" t="str" cm="1">
        <f t="array" ref="U1812">_xlfn.IFS(Q1812&lt;1970,"Old is Gold",Q1812&lt;=1980,"80's Movies",Q1812&lt;=2000,"90's Movies",Q1812&lt;=2020,"Mid Rang",Q1812&gt;2020,"Latest")</f>
        <v>Latest</v>
      </c>
      <c r="V1812" t="s">
        <v>5563</v>
      </c>
    </row>
    <row r="1813" spans="1:22" x14ac:dyDescent="0.3">
      <c r="A1813" t="s">
        <v>6039</v>
      </c>
      <c r="B1813" t="s">
        <v>6040</v>
      </c>
      <c r="C1813" t="s">
        <v>6040</v>
      </c>
      <c r="D1813" s="6">
        <v>106</v>
      </c>
      <c r="E1813" s="6" t="str">
        <f t="shared" si="168"/>
        <v>Medium</v>
      </c>
      <c r="F1813" s="4">
        <f t="shared" si="169"/>
        <v>1.7666666666666666</v>
      </c>
      <c r="G1813" s="8" t="s">
        <v>172</v>
      </c>
      <c r="H1813" t="s">
        <v>190</v>
      </c>
      <c r="I1813" t="s">
        <v>10886</v>
      </c>
      <c r="J1813">
        <v>7.3</v>
      </c>
      <c r="K1813" t="str">
        <f t="shared" si="170"/>
        <v>Good</v>
      </c>
      <c r="L1813" s="10">
        <v>152245</v>
      </c>
      <c r="M1813" s="10">
        <v>12000000</v>
      </c>
      <c r="N1813" s="10">
        <v>11293663</v>
      </c>
      <c r="O1813" s="6">
        <f t="shared" si="171"/>
        <v>-706337</v>
      </c>
      <c r="P1813" s="10" t="str" cm="1">
        <f t="array" ref="P1813">_xlfn.IFS(O1813&lt;=0,"Flop",O1813&lt;10000000,"Hit",O1813&lt;=100000000,"Superhit",O1813&gt;100000000,"Blockbuster")</f>
        <v>Flop</v>
      </c>
      <c r="Q1813" t="s">
        <v>6041</v>
      </c>
      <c r="R1813">
        <v>16</v>
      </c>
      <c r="S1813" t="str">
        <f t="shared" si="172"/>
        <v xml:space="preserve">September </v>
      </c>
      <c r="T1813" s="12" t="str">
        <f t="shared" si="173"/>
        <v xml:space="preserve"> 2007</v>
      </c>
      <c r="U1813" s="8" t="str" cm="1">
        <f t="array" ref="U1813">_xlfn.IFS(Q1813&lt;1970,"Old is Gold",Q1813&lt;=1980,"80's Movies",Q1813&lt;=2000,"90's Movies",Q1813&lt;=2020,"Mid Rang",Q1813&gt;2020,"Latest")</f>
        <v>Latest</v>
      </c>
      <c r="V1813" t="s">
        <v>6042</v>
      </c>
    </row>
    <row r="1814" spans="1:22" x14ac:dyDescent="0.3">
      <c r="A1814" t="s">
        <v>6043</v>
      </c>
      <c r="B1814" t="s">
        <v>6044</v>
      </c>
      <c r="C1814" t="s">
        <v>6044</v>
      </c>
      <c r="D1814" s="6">
        <v>98</v>
      </c>
      <c r="E1814" s="6" t="str">
        <f t="shared" si="168"/>
        <v>Medium</v>
      </c>
      <c r="F1814" s="4">
        <f t="shared" si="169"/>
        <v>1.6333333333333333</v>
      </c>
      <c r="G1814" s="8" t="s">
        <v>105</v>
      </c>
      <c r="H1814" t="s">
        <v>10895</v>
      </c>
      <c r="I1814" t="s">
        <v>5170</v>
      </c>
      <c r="J1814">
        <v>6</v>
      </c>
      <c r="K1814" t="str">
        <f t="shared" si="170"/>
        <v>Average</v>
      </c>
      <c r="L1814" s="10">
        <v>69658</v>
      </c>
      <c r="M1814" s="10">
        <v>15000000</v>
      </c>
      <c r="N1814" s="10">
        <v>3534313</v>
      </c>
      <c r="O1814" s="6">
        <f t="shared" si="171"/>
        <v>-11465687</v>
      </c>
      <c r="P1814" s="10" t="str" cm="1">
        <f t="array" ref="P1814">_xlfn.IFS(O1814&lt;=0,"Flop",O1814&lt;10000000,"Hit",O1814&lt;=100000000,"Superhit",O1814&gt;100000000,"Blockbuster")</f>
        <v>Flop</v>
      </c>
      <c r="Q1814" t="s">
        <v>6045</v>
      </c>
      <c r="R1814">
        <v>16</v>
      </c>
      <c r="S1814" t="str">
        <f t="shared" si="172"/>
        <v xml:space="preserve">May </v>
      </c>
      <c r="T1814" s="12" t="str">
        <f t="shared" si="173"/>
        <v xml:space="preserve"> 2008</v>
      </c>
      <c r="U1814" s="8" t="str" cm="1">
        <f t="array" ref="U1814">_xlfn.IFS(Q1814&lt;1970,"Old is Gold",Q1814&lt;=1980,"80's Movies",Q1814&lt;=2000,"90's Movies",Q1814&lt;=2020,"Mid Rang",Q1814&gt;2020,"Latest")</f>
        <v>Latest</v>
      </c>
      <c r="V1814" t="s">
        <v>6046</v>
      </c>
    </row>
    <row r="1815" spans="1:22" x14ac:dyDescent="0.3">
      <c r="A1815" t="s">
        <v>6047</v>
      </c>
      <c r="B1815" t="s">
        <v>6048</v>
      </c>
      <c r="C1815" t="s">
        <v>6048</v>
      </c>
      <c r="D1815" s="6">
        <v>138</v>
      </c>
      <c r="E1815" s="6" t="str">
        <f t="shared" si="168"/>
        <v>Long</v>
      </c>
      <c r="F1815" s="4">
        <f t="shared" si="169"/>
        <v>2.2999999999999998</v>
      </c>
      <c r="G1815" s="8" t="s">
        <v>7406</v>
      </c>
      <c r="H1815" t="s">
        <v>10895</v>
      </c>
      <c r="I1815" t="s">
        <v>5170</v>
      </c>
      <c r="J1815">
        <v>6.7</v>
      </c>
      <c r="K1815" t="str">
        <f t="shared" si="170"/>
        <v>Average</v>
      </c>
      <c r="L1815" s="10">
        <v>305129</v>
      </c>
      <c r="M1815" s="10">
        <v>150000000</v>
      </c>
      <c r="N1815" s="10">
        <v>485930816</v>
      </c>
      <c r="O1815" s="6">
        <f t="shared" si="171"/>
        <v>335930816</v>
      </c>
      <c r="P1815" s="10" t="str" cm="1">
        <f t="array" ref="P1815">_xlfn.IFS(O1815&lt;=0,"Flop",O1815&lt;10000000,"Hit",O1815&lt;=100000000,"Superhit",O1815&gt;100000000,"Blockbuster")</f>
        <v>Blockbuster</v>
      </c>
      <c r="Q1815" t="s">
        <v>6049</v>
      </c>
      <c r="R1815">
        <v>4</v>
      </c>
      <c r="S1815" t="str">
        <f t="shared" si="172"/>
        <v xml:space="preserve">May </v>
      </c>
      <c r="T1815" s="12" t="str">
        <f t="shared" si="173"/>
        <v xml:space="preserve"> 2009</v>
      </c>
      <c r="U1815" s="8" t="str" cm="1">
        <f t="array" ref="U1815">_xlfn.IFS(Q1815&lt;1970,"Old is Gold",Q1815&lt;=1980,"80's Movies",Q1815&lt;=2000,"90's Movies",Q1815&lt;=2020,"Mid Rang",Q1815&gt;2020,"Latest")</f>
        <v>Latest</v>
      </c>
      <c r="V1815" t="s">
        <v>676</v>
      </c>
    </row>
    <row r="1816" spans="1:22" x14ac:dyDescent="0.3">
      <c r="A1816" t="s">
        <v>6050</v>
      </c>
      <c r="B1816" t="s">
        <v>6051</v>
      </c>
      <c r="C1816" t="s">
        <v>6051</v>
      </c>
      <c r="D1816" s="6">
        <v>111</v>
      </c>
      <c r="E1816" s="6" t="str">
        <f t="shared" si="168"/>
        <v>Medium</v>
      </c>
      <c r="F1816" s="4">
        <f t="shared" si="169"/>
        <v>1.85</v>
      </c>
      <c r="G1816" s="8" t="s">
        <v>10891</v>
      </c>
      <c r="H1816" t="s">
        <v>190</v>
      </c>
      <c r="I1816" t="s">
        <v>5170</v>
      </c>
      <c r="J1816">
        <v>6.5</v>
      </c>
      <c r="K1816" t="str">
        <f t="shared" si="170"/>
        <v>Average</v>
      </c>
      <c r="L1816" s="10">
        <v>102091</v>
      </c>
      <c r="M1816" s="10">
        <v>15000000</v>
      </c>
      <c r="N1816" s="10">
        <v>7947677</v>
      </c>
      <c r="O1816" s="6">
        <f t="shared" si="171"/>
        <v>-7052323</v>
      </c>
      <c r="P1816" s="10" t="str" cm="1">
        <f t="array" ref="P1816">_xlfn.IFS(O1816&lt;=0,"Flop",O1816&lt;10000000,"Hit",O1816&lt;=100000000,"Superhit",O1816&gt;100000000,"Blockbuster")</f>
        <v>Flop</v>
      </c>
      <c r="Q1816" t="s">
        <v>5572</v>
      </c>
      <c r="R1816">
        <v>20</v>
      </c>
      <c r="S1816" t="str">
        <f t="shared" si="172"/>
        <v xml:space="preserve">October </v>
      </c>
      <c r="T1816" s="12" t="str">
        <f t="shared" si="173"/>
        <v xml:space="preserve"> 2007</v>
      </c>
      <c r="U1816" s="8" t="str" cm="1">
        <f t="array" ref="U1816">_xlfn.IFS(Q1816&lt;1970,"Old is Gold",Q1816&lt;=1980,"80's Movies",Q1816&lt;=2000,"90's Movies",Q1816&lt;=2020,"Mid Rang",Q1816&gt;2020,"Latest")</f>
        <v>Latest</v>
      </c>
      <c r="V1816" t="s">
        <v>6052</v>
      </c>
    </row>
    <row r="1817" spans="1:22" x14ac:dyDescent="0.3">
      <c r="A1817" t="s">
        <v>6053</v>
      </c>
      <c r="B1817" t="s">
        <v>6054</v>
      </c>
      <c r="C1817" t="s">
        <v>6054</v>
      </c>
      <c r="D1817" s="6">
        <v>96</v>
      </c>
      <c r="E1817" s="6" t="str">
        <f t="shared" si="168"/>
        <v>Medium</v>
      </c>
      <c r="F1817" s="4">
        <f t="shared" si="169"/>
        <v>1.6</v>
      </c>
      <c r="G1817" s="8" t="s">
        <v>10888</v>
      </c>
      <c r="H1817" t="s">
        <v>10889</v>
      </c>
      <c r="I1817" t="s">
        <v>190</v>
      </c>
      <c r="J1817">
        <v>8</v>
      </c>
      <c r="K1817" t="str">
        <f t="shared" si="170"/>
        <v>Excellent</v>
      </c>
      <c r="L1817" s="10">
        <v>98553</v>
      </c>
      <c r="M1817" s="10">
        <v>7300000</v>
      </c>
      <c r="N1817" s="10">
        <v>22783978</v>
      </c>
      <c r="O1817" s="6">
        <f t="shared" si="171"/>
        <v>15483978</v>
      </c>
      <c r="P1817" s="10" t="str" cm="1">
        <f t="array" ref="P1817">_xlfn.IFS(O1817&lt;=0,"Flop",O1817&lt;10000000,"Hit",O1817&lt;=100000000,"Superhit",O1817&gt;100000000,"Blockbuster")</f>
        <v>Superhit</v>
      </c>
      <c r="Q1817" t="s">
        <v>6055</v>
      </c>
      <c r="R1817">
        <v>23</v>
      </c>
      <c r="S1817" t="str">
        <f t="shared" si="172"/>
        <v xml:space="preserve">May </v>
      </c>
      <c r="T1817" s="12" t="str">
        <f t="shared" si="173"/>
        <v xml:space="preserve"> 2007</v>
      </c>
      <c r="U1817" s="8" t="str" cm="1">
        <f t="array" ref="U1817">_xlfn.IFS(Q1817&lt;1970,"Old is Gold",Q1817&lt;=1980,"80's Movies",Q1817&lt;=2000,"90's Movies",Q1817&lt;=2020,"Mid Rang",Q1817&gt;2020,"Latest")</f>
        <v>Latest</v>
      </c>
      <c r="V1817" t="s">
        <v>6056</v>
      </c>
    </row>
    <row r="1818" spans="1:22" x14ac:dyDescent="0.3">
      <c r="A1818" t="s">
        <v>6057</v>
      </c>
      <c r="B1818" t="s">
        <v>6058</v>
      </c>
      <c r="C1818" t="s">
        <v>6058</v>
      </c>
      <c r="D1818" s="6">
        <v>119</v>
      </c>
      <c r="E1818" s="6" t="str">
        <f t="shared" si="168"/>
        <v>Medium</v>
      </c>
      <c r="F1818" s="4">
        <f t="shared" si="169"/>
        <v>1.9833333333333334</v>
      </c>
      <c r="G1818" s="8" t="s">
        <v>10889</v>
      </c>
      <c r="H1818" t="s">
        <v>10891</v>
      </c>
      <c r="I1818" t="s">
        <v>190</v>
      </c>
      <c r="J1818">
        <v>7.1</v>
      </c>
      <c r="K1818" t="str">
        <f t="shared" si="170"/>
        <v>Good</v>
      </c>
      <c r="L1818" s="10">
        <v>196168</v>
      </c>
      <c r="M1818" s="10">
        <v>15000000</v>
      </c>
      <c r="N1818" s="10">
        <v>64191523</v>
      </c>
      <c r="O1818" s="6">
        <f t="shared" si="171"/>
        <v>49191523</v>
      </c>
      <c r="P1818" s="10" t="str" cm="1">
        <f t="array" ref="P1818">_xlfn.IFS(O1818&lt;=0,"Flop",O1818&lt;10000000,"Hit",O1818&lt;=100000000,"Superhit",O1818&gt;100000000,"Blockbuster")</f>
        <v>Superhit</v>
      </c>
      <c r="Q1818" t="s">
        <v>6059</v>
      </c>
      <c r="R1818">
        <v>5</v>
      </c>
      <c r="S1818" t="str">
        <f t="shared" si="172"/>
        <v xml:space="preserve">September </v>
      </c>
      <c r="T1818" s="12" t="str">
        <f t="shared" si="173"/>
        <v xml:space="preserve"> 2015</v>
      </c>
      <c r="U1818" s="8" t="str" cm="1">
        <f t="array" ref="U1818">_xlfn.IFS(Q1818&lt;1970,"Old is Gold",Q1818&lt;=1980,"80's Movies",Q1818&lt;=2000,"90's Movies",Q1818&lt;=2020,"Mid Rang",Q1818&gt;2020,"Latest")</f>
        <v>Latest</v>
      </c>
      <c r="V1818" t="s">
        <v>6060</v>
      </c>
    </row>
    <row r="1819" spans="1:22" x14ac:dyDescent="0.3">
      <c r="A1819" t="s">
        <v>6061</v>
      </c>
      <c r="B1819" t="s">
        <v>6062</v>
      </c>
      <c r="C1819" t="s">
        <v>6062</v>
      </c>
      <c r="D1819" s="6">
        <v>91</v>
      </c>
      <c r="E1819" s="6" t="str">
        <f t="shared" si="168"/>
        <v>Medium</v>
      </c>
      <c r="F1819" s="4">
        <f t="shared" si="169"/>
        <v>1.5166666666666666</v>
      </c>
      <c r="G1819" s="8" t="s">
        <v>172</v>
      </c>
      <c r="H1819" t="s">
        <v>10899</v>
      </c>
      <c r="I1819" t="s">
        <v>10899</v>
      </c>
      <c r="J1819">
        <v>3.3</v>
      </c>
      <c r="K1819" t="str">
        <f t="shared" si="170"/>
        <v>Poor</v>
      </c>
      <c r="L1819" s="10">
        <v>88874</v>
      </c>
      <c r="M1819" s="10">
        <v>79000000</v>
      </c>
      <c r="N1819" s="10">
        <v>149673788</v>
      </c>
      <c r="O1819" s="6">
        <f t="shared" si="171"/>
        <v>70673788</v>
      </c>
      <c r="P1819" s="10" t="str" cm="1">
        <f t="array" ref="P1819">_xlfn.IFS(O1819&lt;=0,"Flop",O1819&lt;10000000,"Hit",O1819&lt;=100000000,"Superhit",O1819&gt;100000000,"Blockbuster")</f>
        <v>Superhit</v>
      </c>
      <c r="Q1819" t="s">
        <v>6063</v>
      </c>
      <c r="R1819">
        <v>11</v>
      </c>
      <c r="S1819" t="str">
        <f t="shared" si="172"/>
        <v xml:space="preserve">November </v>
      </c>
      <c r="T1819" s="12" t="str">
        <f t="shared" si="173"/>
        <v xml:space="preserve"> 2011</v>
      </c>
      <c r="U1819" s="8" t="str" cm="1">
        <f t="array" ref="U1819">_xlfn.IFS(Q1819&lt;1970,"Old is Gold",Q1819&lt;=1980,"80's Movies",Q1819&lt;=2000,"90's Movies",Q1819&lt;=2020,"Mid Rang",Q1819&gt;2020,"Latest")</f>
        <v>Latest</v>
      </c>
      <c r="V1819" t="s">
        <v>2132</v>
      </c>
    </row>
    <row r="1820" spans="1:22" x14ac:dyDescent="0.3">
      <c r="A1820" t="s">
        <v>6064</v>
      </c>
      <c r="B1820" t="s">
        <v>6065</v>
      </c>
      <c r="C1820" t="s">
        <v>6065</v>
      </c>
      <c r="D1820" s="6">
        <v>114</v>
      </c>
      <c r="E1820" s="6" t="str">
        <f t="shared" si="168"/>
        <v>Medium</v>
      </c>
      <c r="F1820" s="4">
        <f t="shared" si="169"/>
        <v>1.9</v>
      </c>
      <c r="G1820" s="8" t="s">
        <v>172</v>
      </c>
      <c r="H1820" t="s">
        <v>190</v>
      </c>
      <c r="I1820" t="s">
        <v>10886</v>
      </c>
      <c r="J1820">
        <v>6.3</v>
      </c>
      <c r="K1820" t="str">
        <f t="shared" si="170"/>
        <v>Average</v>
      </c>
      <c r="L1820" s="10">
        <v>54782</v>
      </c>
      <c r="M1820" s="10">
        <v>23000000</v>
      </c>
      <c r="N1820" s="10">
        <v>7550073</v>
      </c>
      <c r="O1820" s="6">
        <f t="shared" si="171"/>
        <v>-15449927</v>
      </c>
      <c r="P1820" s="10" t="str" cm="1">
        <f t="array" ref="P1820">_xlfn.IFS(O1820&lt;=0,"Flop",O1820&lt;10000000,"Hit",O1820&lt;=100000000,"Superhit",O1820&gt;100000000,"Blockbuster")</f>
        <v>Flop</v>
      </c>
      <c r="Q1820" t="s">
        <v>6066</v>
      </c>
      <c r="R1820">
        <v>2</v>
      </c>
      <c r="S1820" t="str">
        <f t="shared" si="172"/>
        <v xml:space="preserve">March </v>
      </c>
      <c r="T1820" s="12" t="str">
        <f t="shared" si="173"/>
        <v xml:space="preserve"> 2011</v>
      </c>
      <c r="U1820" s="8" t="str" cm="1">
        <f t="array" ref="U1820">_xlfn.IFS(Q1820&lt;1970,"Old is Gold",Q1820&lt;=1980,"80's Movies",Q1820&lt;=2000,"90's Movies",Q1820&lt;=2020,"Mid Rang",Q1820&gt;2020,"Latest")</f>
        <v>Latest</v>
      </c>
      <c r="V1820" t="s">
        <v>6067</v>
      </c>
    </row>
    <row r="1821" spans="1:22" x14ac:dyDescent="0.3">
      <c r="A1821" t="s">
        <v>6068</v>
      </c>
      <c r="B1821" t="s">
        <v>6069</v>
      </c>
      <c r="C1821" t="s">
        <v>6069</v>
      </c>
      <c r="D1821" s="6">
        <v>135</v>
      </c>
      <c r="E1821" s="6" t="str">
        <f t="shared" si="168"/>
        <v>Long</v>
      </c>
      <c r="F1821" s="4">
        <f t="shared" si="169"/>
        <v>2.25</v>
      </c>
      <c r="G1821" s="8" t="s">
        <v>7406</v>
      </c>
      <c r="H1821" t="s">
        <v>10887</v>
      </c>
      <c r="I1821" t="s">
        <v>172</v>
      </c>
      <c r="J1821">
        <v>6.1</v>
      </c>
      <c r="K1821" t="str">
        <f t="shared" si="170"/>
        <v>Average</v>
      </c>
      <c r="L1821" s="10">
        <v>77254</v>
      </c>
      <c r="M1821" s="10">
        <v>120000000</v>
      </c>
      <c r="N1821" s="10">
        <v>93945766</v>
      </c>
      <c r="O1821" s="6">
        <f t="shared" si="171"/>
        <v>-26054234</v>
      </c>
      <c r="P1821" s="10" t="str" cm="1">
        <f t="array" ref="P1821">_xlfn.IFS(O1821&lt;=0,"Flop",O1821&lt;10000000,"Hit",O1821&lt;=100000000,"Superhit",O1821&gt;100000000,"Blockbuster")</f>
        <v>Flop</v>
      </c>
      <c r="Q1821" t="s">
        <v>6070</v>
      </c>
      <c r="R1821">
        <v>28</v>
      </c>
      <c r="S1821" t="str">
        <f t="shared" si="172"/>
        <v xml:space="preserve">April </v>
      </c>
      <c r="T1821" s="12" t="str">
        <f t="shared" si="173"/>
        <v xml:space="preserve"> 2008</v>
      </c>
      <c r="U1821" s="8" t="str" cm="1">
        <f t="array" ref="U1821">_xlfn.IFS(Q1821&lt;1970,"Old is Gold",Q1821&lt;=1980,"80's Movies",Q1821&lt;=2000,"90's Movies",Q1821&lt;=2020,"Mid Rang",Q1821&gt;2020,"Latest")</f>
        <v>Latest</v>
      </c>
      <c r="V1821" t="s">
        <v>2070</v>
      </c>
    </row>
    <row r="1822" spans="1:22" x14ac:dyDescent="0.3">
      <c r="A1822" t="s">
        <v>6071</v>
      </c>
      <c r="B1822" t="s">
        <v>6072</v>
      </c>
      <c r="C1822" t="s">
        <v>6072</v>
      </c>
      <c r="D1822" s="6">
        <v>87</v>
      </c>
      <c r="E1822" s="6" t="str">
        <f t="shared" si="168"/>
        <v>Short</v>
      </c>
      <c r="F1822" s="4">
        <f t="shared" si="169"/>
        <v>1.45</v>
      </c>
      <c r="G1822" s="8" t="s">
        <v>172</v>
      </c>
      <c r="H1822" t="s">
        <v>10886</v>
      </c>
      <c r="I1822" t="s">
        <v>10897</v>
      </c>
      <c r="J1822">
        <v>3.8</v>
      </c>
      <c r="K1822" t="str">
        <f t="shared" si="170"/>
        <v>Poor</v>
      </c>
      <c r="L1822" s="10">
        <v>54420</v>
      </c>
      <c r="M1822" s="10">
        <v>62000000</v>
      </c>
      <c r="N1822" s="10">
        <v>40877556</v>
      </c>
      <c r="O1822" s="6">
        <f t="shared" si="171"/>
        <v>-21122444</v>
      </c>
      <c r="P1822" s="10" t="str" cm="1">
        <f t="array" ref="P1822">_xlfn.IFS(O1822&lt;=0,"Flop",O1822&lt;10000000,"Hit",O1822&lt;=100000000,"Superhit",O1822&gt;100000000,"Blockbuster")</f>
        <v>Flop</v>
      </c>
      <c r="Q1822" t="s">
        <v>6073</v>
      </c>
      <c r="R1822">
        <v>20</v>
      </c>
      <c r="S1822" t="str">
        <f t="shared" si="172"/>
        <v xml:space="preserve">June </v>
      </c>
      <c r="T1822" s="12" t="str">
        <f t="shared" si="173"/>
        <v xml:space="preserve"> 2008</v>
      </c>
      <c r="U1822" s="8" t="str" cm="1">
        <f t="array" ref="U1822">_xlfn.IFS(Q1822&lt;1970,"Old is Gold",Q1822&lt;=1980,"80's Movies",Q1822&lt;=2000,"90's Movies",Q1822&lt;=2020,"Mid Rang",Q1822&gt;2020,"Latest")</f>
        <v>Latest</v>
      </c>
      <c r="V1822" t="s">
        <v>6074</v>
      </c>
    </row>
    <row r="1823" spans="1:22" x14ac:dyDescent="0.3">
      <c r="A1823" t="s">
        <v>6075</v>
      </c>
      <c r="B1823" t="s">
        <v>6076</v>
      </c>
      <c r="C1823" t="s">
        <v>6076</v>
      </c>
      <c r="D1823" s="6">
        <v>99</v>
      </c>
      <c r="E1823" s="6" t="str">
        <f t="shared" si="168"/>
        <v>Medium</v>
      </c>
      <c r="F1823" s="4">
        <f t="shared" si="169"/>
        <v>1.65</v>
      </c>
      <c r="G1823" s="8" t="s">
        <v>7406</v>
      </c>
      <c r="H1823" t="s">
        <v>10891</v>
      </c>
      <c r="I1823" t="s">
        <v>5170</v>
      </c>
      <c r="J1823">
        <v>5.3</v>
      </c>
      <c r="K1823" t="str">
        <f t="shared" si="170"/>
        <v>Poor</v>
      </c>
      <c r="L1823" s="10">
        <v>57878</v>
      </c>
      <c r="M1823" s="10">
        <v>45000000</v>
      </c>
      <c r="N1823" s="10">
        <v>42487390</v>
      </c>
      <c r="O1823" s="6">
        <f t="shared" si="171"/>
        <v>-2512610</v>
      </c>
      <c r="P1823" s="10" t="str" cm="1">
        <f t="array" ref="P1823">_xlfn.IFS(O1823&lt;=0,"Flop",O1823&lt;10000000,"Hit",O1823&lt;=100000000,"Superhit",O1823&gt;100000000,"Blockbuster")</f>
        <v>Flop</v>
      </c>
      <c r="Q1823" t="s">
        <v>6077</v>
      </c>
      <c r="R1823">
        <v>22</v>
      </c>
      <c r="S1823" t="str">
        <f t="shared" si="172"/>
        <v xml:space="preserve">August </v>
      </c>
      <c r="T1823" s="12" t="str">
        <f t="shared" si="173"/>
        <v xml:space="preserve"> 2008</v>
      </c>
      <c r="U1823" s="8" t="str" cm="1">
        <f t="array" ref="U1823">_xlfn.IFS(Q1823&lt;1970,"Old is Gold",Q1823&lt;=1980,"80's Movies",Q1823&lt;=2000,"90's Movies",Q1823&lt;=2020,"Mid Rang",Q1823&gt;2020,"Latest")</f>
        <v>Latest</v>
      </c>
      <c r="V1823" t="s">
        <v>6078</v>
      </c>
    </row>
    <row r="1824" spans="1:22" x14ac:dyDescent="0.3">
      <c r="A1824" t="s">
        <v>6079</v>
      </c>
      <c r="B1824" t="s">
        <v>6080</v>
      </c>
      <c r="C1824" t="s">
        <v>6080</v>
      </c>
      <c r="D1824" s="6">
        <v>118</v>
      </c>
      <c r="E1824" s="6" t="str">
        <f t="shared" si="168"/>
        <v>Medium</v>
      </c>
      <c r="F1824" s="4">
        <f t="shared" si="169"/>
        <v>1.9666666666666666</v>
      </c>
      <c r="G1824" s="8" t="s">
        <v>10887</v>
      </c>
      <c r="H1824" t="s">
        <v>10892</v>
      </c>
      <c r="I1824" t="s">
        <v>10885</v>
      </c>
      <c r="J1824">
        <v>5.9</v>
      </c>
      <c r="K1824" t="str">
        <f t="shared" si="170"/>
        <v>Poor</v>
      </c>
      <c r="L1824" s="10">
        <v>197057</v>
      </c>
      <c r="M1824" s="10">
        <v>95000000</v>
      </c>
      <c r="N1824" s="10">
        <v>226497209</v>
      </c>
      <c r="O1824" s="6">
        <f t="shared" si="171"/>
        <v>131497209</v>
      </c>
      <c r="P1824" s="10" t="str" cm="1">
        <f t="array" ref="P1824">_xlfn.IFS(O1824&lt;=0,"Flop",O1824&lt;10000000,"Hit",O1824&lt;=100000000,"Superhit",O1824&gt;100000000,"Blockbuster")</f>
        <v>Blockbuster</v>
      </c>
      <c r="Q1824" t="s">
        <v>6081</v>
      </c>
      <c r="R1824">
        <v>10</v>
      </c>
      <c r="S1824" t="str">
        <f t="shared" si="172"/>
        <v xml:space="preserve">February </v>
      </c>
      <c r="T1824" s="12" t="str">
        <f t="shared" si="173"/>
        <v xml:space="preserve"> 2010</v>
      </c>
      <c r="U1824" s="8" t="str" cm="1">
        <f t="array" ref="U1824">_xlfn.IFS(Q1824&lt;1970,"Old is Gold",Q1824&lt;=1980,"80's Movies",Q1824&lt;=2000,"90's Movies",Q1824&lt;=2020,"Mid Rang",Q1824&gt;2020,"Latest")</f>
        <v>Latest</v>
      </c>
      <c r="V1824" t="s">
        <v>1291</v>
      </c>
    </row>
    <row r="1825" spans="1:22" x14ac:dyDescent="0.3">
      <c r="A1825" t="s">
        <v>6082</v>
      </c>
      <c r="B1825" t="s">
        <v>6083</v>
      </c>
      <c r="C1825" t="s">
        <v>6083</v>
      </c>
      <c r="D1825" s="6">
        <v>123</v>
      </c>
      <c r="E1825" s="6" t="str">
        <f t="shared" si="168"/>
        <v>Long</v>
      </c>
      <c r="F1825" s="4">
        <f t="shared" si="169"/>
        <v>2.0499999999999998</v>
      </c>
      <c r="G1825" s="8" t="s">
        <v>190</v>
      </c>
      <c r="H1825" t="s">
        <v>10895</v>
      </c>
      <c r="I1825" t="s">
        <v>5170</v>
      </c>
      <c r="J1825">
        <v>7.6</v>
      </c>
      <c r="K1825" t="str">
        <f t="shared" si="170"/>
        <v>Good</v>
      </c>
      <c r="L1825" s="10">
        <v>312017</v>
      </c>
      <c r="M1825" s="10">
        <v>55000000</v>
      </c>
      <c r="N1825" s="10">
        <v>169748929</v>
      </c>
      <c r="O1825" s="6">
        <f t="shared" si="171"/>
        <v>114748929</v>
      </c>
      <c r="P1825" s="10" t="str" cm="1">
        <f t="array" ref="P1825">_xlfn.IFS(O1825&lt;=0,"Flop",O1825&lt;10000000,"Hit",O1825&lt;=100000000,"Superhit",O1825&gt;100000000,"Blockbuster")</f>
        <v>Blockbuster</v>
      </c>
      <c r="Q1825" t="s">
        <v>6084</v>
      </c>
      <c r="R1825">
        <v>19</v>
      </c>
      <c r="S1825" t="str">
        <f t="shared" si="172"/>
        <v xml:space="preserve">December </v>
      </c>
      <c r="T1825" s="12" t="str">
        <f t="shared" si="173"/>
        <v xml:space="preserve"> 2008</v>
      </c>
      <c r="U1825" s="8" t="str" cm="1">
        <f t="array" ref="U1825">_xlfn.IFS(Q1825&lt;1970,"Old is Gold",Q1825&lt;=1980,"80's Movies",Q1825&lt;=2000,"90's Movies",Q1825&lt;=2020,"Mid Rang",Q1825&gt;2020,"Latest")</f>
        <v>Latest</v>
      </c>
      <c r="V1825" t="s">
        <v>5505</v>
      </c>
    </row>
    <row r="1826" spans="1:22" x14ac:dyDescent="0.3">
      <c r="A1826" t="s">
        <v>6085</v>
      </c>
      <c r="B1826" t="s">
        <v>6086</v>
      </c>
      <c r="C1826" t="s">
        <v>6086</v>
      </c>
      <c r="D1826" s="6">
        <v>104</v>
      </c>
      <c r="E1826" s="6" t="str">
        <f t="shared" si="168"/>
        <v>Medium</v>
      </c>
      <c r="F1826" s="4">
        <f t="shared" si="169"/>
        <v>1.7333333333333334</v>
      </c>
      <c r="G1826" s="8" t="s">
        <v>172</v>
      </c>
      <c r="H1826" t="s">
        <v>10886</v>
      </c>
      <c r="I1826" t="s">
        <v>10899</v>
      </c>
      <c r="J1826">
        <v>6.4</v>
      </c>
      <c r="K1826" t="str">
        <f t="shared" si="170"/>
        <v>Average</v>
      </c>
      <c r="L1826" s="10">
        <v>142103</v>
      </c>
      <c r="M1826" s="10">
        <v>20000000</v>
      </c>
      <c r="N1826" s="10">
        <v>49779728</v>
      </c>
      <c r="O1826" s="6">
        <f t="shared" si="171"/>
        <v>29779728</v>
      </c>
      <c r="P1826" s="10" t="str" cm="1">
        <f t="array" ref="P1826">_xlfn.IFS(O1826&lt;=0,"Flop",O1826&lt;10000000,"Hit",O1826&lt;=100000000,"Superhit",O1826&gt;100000000,"Blockbuster")</f>
        <v>Superhit</v>
      </c>
      <c r="Q1826" t="s">
        <v>6087</v>
      </c>
      <c r="R1826">
        <v>11</v>
      </c>
      <c r="S1826" t="str">
        <f t="shared" si="172"/>
        <v xml:space="preserve">March </v>
      </c>
      <c r="T1826" s="12" t="str">
        <f t="shared" si="173"/>
        <v xml:space="preserve"> 2010</v>
      </c>
      <c r="U1826" s="8" t="str" cm="1">
        <f t="array" ref="U1826">_xlfn.IFS(Q1826&lt;1970,"Old is Gold",Q1826&lt;=1980,"80's Movies",Q1826&lt;=2000,"90's Movies",Q1826&lt;=2020,"Mid Rang",Q1826&gt;2020,"Latest")</f>
        <v>Latest</v>
      </c>
      <c r="V1826" t="s">
        <v>6088</v>
      </c>
    </row>
    <row r="1827" spans="1:22" x14ac:dyDescent="0.3">
      <c r="A1827" t="s">
        <v>6089</v>
      </c>
      <c r="B1827" t="s">
        <v>6090</v>
      </c>
      <c r="C1827" t="s">
        <v>6090</v>
      </c>
      <c r="D1827" s="6">
        <v>101</v>
      </c>
      <c r="E1827" s="6" t="str">
        <f t="shared" si="168"/>
        <v>Medium</v>
      </c>
      <c r="F1827" s="4">
        <f t="shared" si="169"/>
        <v>1.6833333333333333</v>
      </c>
      <c r="G1827" s="8" t="s">
        <v>172</v>
      </c>
      <c r="H1827" t="s">
        <v>4855</v>
      </c>
      <c r="I1827" t="s">
        <v>5878</v>
      </c>
      <c r="J1827">
        <v>7.6</v>
      </c>
      <c r="K1827" t="str">
        <f t="shared" si="170"/>
        <v>Good</v>
      </c>
      <c r="L1827" s="10">
        <v>59977</v>
      </c>
      <c r="M1827" s="10">
        <v>2500000</v>
      </c>
      <c r="N1827" s="10">
        <v>13639115</v>
      </c>
      <c r="O1827" s="6">
        <f t="shared" si="171"/>
        <v>11139115</v>
      </c>
      <c r="P1827" s="10" t="str" cm="1">
        <f t="array" ref="P1827">_xlfn.IFS(O1827&lt;=0,"Flop",O1827&lt;10000000,"Hit",O1827&lt;=100000000,"Superhit",O1827&gt;100000000,"Blockbuster")</f>
        <v>Superhit</v>
      </c>
      <c r="Q1827" t="s">
        <v>6091</v>
      </c>
      <c r="R1827">
        <v>1</v>
      </c>
      <c r="S1827" t="str">
        <f t="shared" si="172"/>
        <v xml:space="preserve">August </v>
      </c>
      <c r="T1827" s="12" t="str">
        <f t="shared" si="173"/>
        <v xml:space="preserve"> 2008</v>
      </c>
      <c r="U1827" s="8" t="str" cm="1">
        <f t="array" ref="U1827">_xlfn.IFS(Q1827&lt;1970,"Old is Gold",Q1827&lt;=1980,"80's Movies",Q1827&lt;=2000,"90's Movies",Q1827&lt;=2020,"Mid Rang",Q1827&gt;2020,"Latest")</f>
        <v>Latest</v>
      </c>
      <c r="V1827" t="s">
        <v>5350</v>
      </c>
    </row>
    <row r="1828" spans="1:22" x14ac:dyDescent="0.3">
      <c r="A1828" t="s">
        <v>6092</v>
      </c>
      <c r="B1828" t="s">
        <v>6093</v>
      </c>
      <c r="C1828" t="s">
        <v>6093</v>
      </c>
      <c r="D1828" s="6">
        <v>108</v>
      </c>
      <c r="E1828" s="6" t="str">
        <f t="shared" si="168"/>
        <v>Medium</v>
      </c>
      <c r="F1828" s="4">
        <f t="shared" si="169"/>
        <v>1.8</v>
      </c>
      <c r="G1828" s="8" t="s">
        <v>172</v>
      </c>
      <c r="H1828" t="s">
        <v>190</v>
      </c>
      <c r="I1828" t="s">
        <v>10886</v>
      </c>
      <c r="J1828">
        <v>6.2</v>
      </c>
      <c r="K1828" t="str">
        <f t="shared" si="170"/>
        <v>Average</v>
      </c>
      <c r="L1828" s="10">
        <v>50404</v>
      </c>
      <c r="M1828" s="10">
        <v>16500000</v>
      </c>
      <c r="N1828" s="10">
        <v>13620075</v>
      </c>
      <c r="O1828" s="6">
        <f t="shared" si="171"/>
        <v>-2879925</v>
      </c>
      <c r="P1828" s="10" t="str" cm="1">
        <f t="array" ref="P1828">_xlfn.IFS(O1828&lt;=0,"Flop",O1828&lt;10000000,"Hit",O1828&lt;=100000000,"Superhit",O1828&gt;100000000,"Blockbuster")</f>
        <v>Flop</v>
      </c>
      <c r="Q1828" t="s">
        <v>6094</v>
      </c>
      <c r="R1828">
        <v>21</v>
      </c>
      <c r="S1828" t="str">
        <f t="shared" si="172"/>
        <v xml:space="preserve">September </v>
      </c>
      <c r="T1828" s="12" t="str">
        <f t="shared" si="173"/>
        <v xml:space="preserve"> 2007</v>
      </c>
      <c r="U1828" s="8" t="str" cm="1">
        <f t="array" ref="U1828">_xlfn.IFS(Q1828&lt;1970,"Old is Gold",Q1828&lt;=1980,"80's Movies",Q1828&lt;=2000,"90's Movies",Q1828&lt;=2020,"Mid Rang",Q1828&gt;2020,"Latest")</f>
        <v>Latest</v>
      </c>
      <c r="V1828" t="s">
        <v>6095</v>
      </c>
    </row>
    <row r="1829" spans="1:22" x14ac:dyDescent="0.3">
      <c r="A1829" t="s">
        <v>6096</v>
      </c>
      <c r="B1829" t="s">
        <v>6097</v>
      </c>
      <c r="C1829" t="s">
        <v>6097</v>
      </c>
      <c r="D1829" s="6">
        <v>131</v>
      </c>
      <c r="E1829" s="6" t="str">
        <f t="shared" si="168"/>
        <v>Long</v>
      </c>
      <c r="F1829" s="4">
        <f t="shared" si="169"/>
        <v>2.1833333333333331</v>
      </c>
      <c r="G1829" s="8" t="s">
        <v>190</v>
      </c>
      <c r="H1829" t="s">
        <v>5878</v>
      </c>
      <c r="I1829" t="s">
        <v>10899</v>
      </c>
      <c r="J1829">
        <v>7.5</v>
      </c>
      <c r="K1829" t="str">
        <f t="shared" si="170"/>
        <v>Good</v>
      </c>
      <c r="L1829" s="10">
        <v>140697</v>
      </c>
      <c r="M1829" s="10">
        <v>19000000</v>
      </c>
      <c r="N1829" s="10">
        <v>76586316</v>
      </c>
      <c r="O1829" s="6">
        <f t="shared" si="171"/>
        <v>57586316</v>
      </c>
      <c r="P1829" s="10" t="str" cm="1">
        <f t="array" ref="P1829">_xlfn.IFS(O1829&lt;=0,"Flop",O1829&lt;10000000,"Hit",O1829&lt;=100000000,"Superhit",O1829&gt;100000000,"Blockbuster")</f>
        <v>Superhit</v>
      </c>
      <c r="Q1829" t="s">
        <v>6098</v>
      </c>
      <c r="R1829">
        <v>3</v>
      </c>
      <c r="S1829" t="str">
        <f t="shared" si="172"/>
        <v xml:space="preserve">October </v>
      </c>
      <c r="T1829" s="12" t="str">
        <f t="shared" si="173"/>
        <v xml:space="preserve"> 2013</v>
      </c>
      <c r="U1829" s="8" t="str" cm="1">
        <f t="array" ref="U1829">_xlfn.IFS(Q1829&lt;1970,"Old is Gold",Q1829&lt;=1980,"80's Movies",Q1829&lt;=2000,"90's Movies",Q1829&lt;=2020,"Mid Rang",Q1829&gt;2020,"Latest")</f>
        <v>Latest</v>
      </c>
      <c r="V1829" t="s">
        <v>6099</v>
      </c>
    </row>
    <row r="1830" spans="1:22" x14ac:dyDescent="0.3">
      <c r="A1830" t="s">
        <v>6100</v>
      </c>
      <c r="B1830" t="s">
        <v>417</v>
      </c>
      <c r="C1830" t="s">
        <v>417</v>
      </c>
      <c r="D1830" s="6">
        <v>113</v>
      </c>
      <c r="E1830" s="6" t="str">
        <f t="shared" si="168"/>
        <v>Medium</v>
      </c>
      <c r="F1830" s="4">
        <f t="shared" si="169"/>
        <v>1.8833333333333333</v>
      </c>
      <c r="G1830" s="8" t="s">
        <v>7406</v>
      </c>
      <c r="H1830" t="s">
        <v>10887</v>
      </c>
      <c r="I1830" t="s">
        <v>10885</v>
      </c>
      <c r="J1830">
        <v>5.0999999999999996</v>
      </c>
      <c r="K1830" t="str">
        <f t="shared" si="170"/>
        <v>Poor</v>
      </c>
      <c r="L1830" s="10">
        <v>101850</v>
      </c>
      <c r="M1830" s="10">
        <v>90000000</v>
      </c>
      <c r="N1830" s="10">
        <v>63523283</v>
      </c>
      <c r="O1830" s="6">
        <f t="shared" si="171"/>
        <v>-26476717</v>
      </c>
      <c r="P1830" s="10" t="str" cm="1">
        <f t="array" ref="P1830">_xlfn.IFS(O1830&lt;=0,"Flop",O1830&lt;10000000,"Hit",O1830&lt;=100000000,"Superhit",O1830&gt;100000000,"Blockbuster")</f>
        <v>Flop</v>
      </c>
      <c r="Q1830" t="s">
        <v>6101</v>
      </c>
      <c r="R1830">
        <v>11</v>
      </c>
      <c r="S1830" t="str">
        <f t="shared" si="172"/>
        <v xml:space="preserve">August </v>
      </c>
      <c r="T1830" s="12" t="str">
        <f t="shared" si="173"/>
        <v xml:space="preserve"> 2011</v>
      </c>
      <c r="U1830" s="8" t="str" cm="1">
        <f t="array" ref="U1830">_xlfn.IFS(Q1830&lt;1970,"Old is Gold",Q1830&lt;=1980,"80's Movies",Q1830&lt;=2000,"90's Movies",Q1830&lt;=2020,"Mid Rang",Q1830&gt;2020,"Latest")</f>
        <v>Latest</v>
      </c>
      <c r="V1830" t="s">
        <v>4153</v>
      </c>
    </row>
    <row r="1831" spans="1:22" x14ac:dyDescent="0.3">
      <c r="A1831" t="s">
        <v>6102</v>
      </c>
      <c r="B1831" t="s">
        <v>6103</v>
      </c>
      <c r="C1831" t="s">
        <v>6103</v>
      </c>
      <c r="D1831" s="6">
        <v>169</v>
      </c>
      <c r="E1831" s="6" t="str">
        <f t="shared" si="168"/>
        <v>Long</v>
      </c>
      <c r="F1831" s="4">
        <f t="shared" si="169"/>
        <v>2.8166666666666669</v>
      </c>
      <c r="G1831" s="8" t="s">
        <v>10887</v>
      </c>
      <c r="H1831" t="s">
        <v>190</v>
      </c>
      <c r="I1831" t="s">
        <v>10890</v>
      </c>
      <c r="J1831">
        <v>8.6999999999999993</v>
      </c>
      <c r="K1831" t="str">
        <f t="shared" si="170"/>
        <v>Excellent</v>
      </c>
      <c r="L1831" s="10">
        <v>2009279</v>
      </c>
      <c r="M1831" s="10">
        <v>165000000</v>
      </c>
      <c r="N1831" s="10">
        <v>703170837</v>
      </c>
      <c r="O1831" s="6">
        <f t="shared" si="171"/>
        <v>538170837</v>
      </c>
      <c r="P1831" s="10" t="str" cm="1">
        <f t="array" ref="P1831">_xlfn.IFS(O1831&lt;=0,"Flop",O1831&lt;10000000,"Hit",O1831&lt;=100000000,"Superhit",O1831&gt;100000000,"Blockbuster")</f>
        <v>Blockbuster</v>
      </c>
      <c r="Q1831" t="s">
        <v>6104</v>
      </c>
      <c r="R1831">
        <v>26</v>
      </c>
      <c r="S1831" t="str">
        <f t="shared" si="172"/>
        <v xml:space="preserve">October </v>
      </c>
      <c r="T1831" s="12" t="str">
        <f t="shared" si="173"/>
        <v xml:space="preserve"> 2014</v>
      </c>
      <c r="U1831" s="8" t="str" cm="1">
        <f t="array" ref="U1831">_xlfn.IFS(Q1831&lt;1970,"Old is Gold",Q1831&lt;=1980,"80's Movies",Q1831&lt;=2000,"90's Movies",Q1831&lt;=2020,"Mid Rang",Q1831&gt;2020,"Latest")</f>
        <v>Latest</v>
      </c>
      <c r="V1831" t="s">
        <v>2976</v>
      </c>
    </row>
    <row r="1832" spans="1:22" x14ac:dyDescent="0.3">
      <c r="A1832" t="s">
        <v>6105</v>
      </c>
      <c r="B1832" t="s">
        <v>6106</v>
      </c>
      <c r="C1832" t="s">
        <v>6106</v>
      </c>
      <c r="D1832" s="6">
        <v>116</v>
      </c>
      <c r="E1832" s="6" t="str">
        <f t="shared" si="168"/>
        <v>Medium</v>
      </c>
      <c r="F1832" s="4">
        <f t="shared" si="169"/>
        <v>1.9333333333333333</v>
      </c>
      <c r="G1832" s="8" t="s">
        <v>7406</v>
      </c>
      <c r="H1832" t="s">
        <v>10887</v>
      </c>
      <c r="I1832" t="s">
        <v>105</v>
      </c>
      <c r="J1832">
        <v>7</v>
      </c>
      <c r="K1832" t="str">
        <f t="shared" si="170"/>
        <v>Good</v>
      </c>
      <c r="L1832" s="10">
        <v>702997</v>
      </c>
      <c r="M1832" s="10">
        <v>190000000</v>
      </c>
      <c r="N1832" s="10">
        <v>540455876</v>
      </c>
      <c r="O1832" s="6">
        <f t="shared" si="171"/>
        <v>350455876</v>
      </c>
      <c r="P1832" s="10" t="str" cm="1">
        <f t="array" ref="P1832">_xlfn.IFS(O1832&lt;=0,"Flop",O1832&lt;10000000,"Hit",O1832&lt;=100000000,"Superhit",O1832&gt;100000000,"Blockbuster")</f>
        <v>Blockbuster</v>
      </c>
      <c r="Q1832" t="s">
        <v>6107</v>
      </c>
      <c r="R1832">
        <v>2</v>
      </c>
      <c r="S1832" t="str">
        <f t="shared" si="172"/>
        <v xml:space="preserve">June </v>
      </c>
      <c r="T1832" s="12" t="str">
        <f t="shared" si="173"/>
        <v xml:space="preserve"> 2013</v>
      </c>
      <c r="U1832" s="8" t="str" cm="1">
        <f t="array" ref="U1832">_xlfn.IFS(Q1832&lt;1970,"Old is Gold",Q1832&lt;=1980,"80's Movies",Q1832&lt;=2000,"90's Movies",Q1832&lt;=2020,"Mid Rang",Q1832&gt;2020,"Latest")</f>
        <v>Latest</v>
      </c>
      <c r="V1832" t="s">
        <v>3832</v>
      </c>
    </row>
    <row r="1833" spans="1:22" x14ac:dyDescent="0.3">
      <c r="A1833" t="s">
        <v>6108</v>
      </c>
      <c r="B1833" t="s">
        <v>6109</v>
      </c>
      <c r="C1833" t="s">
        <v>6109</v>
      </c>
      <c r="D1833" s="6">
        <v>90</v>
      </c>
      <c r="E1833" s="6" t="str">
        <f t="shared" si="168"/>
        <v>Medium</v>
      </c>
      <c r="F1833" s="4">
        <f t="shared" si="169"/>
        <v>1.5</v>
      </c>
      <c r="G1833" s="8" t="s">
        <v>172</v>
      </c>
      <c r="H1833" t="s">
        <v>190</v>
      </c>
      <c r="I1833" t="s">
        <v>10886</v>
      </c>
      <c r="J1833">
        <v>7.7</v>
      </c>
      <c r="K1833" t="str">
        <f t="shared" si="170"/>
        <v>Good</v>
      </c>
      <c r="L1833" s="10">
        <v>95374</v>
      </c>
      <c r="M1833" s="10">
        <v>14000000</v>
      </c>
      <c r="N1833" s="10">
        <v>4324817</v>
      </c>
      <c r="O1833" s="6">
        <f t="shared" si="171"/>
        <v>-9675183</v>
      </c>
      <c r="P1833" s="10" t="str" cm="1">
        <f t="array" ref="P1833">_xlfn.IFS(O1833&lt;=0,"Flop",O1833&lt;10000000,"Hit",O1833&lt;=100000000,"Superhit",O1833&gt;100000000,"Blockbuster")</f>
        <v>Flop</v>
      </c>
      <c r="Q1833" t="s">
        <v>6110</v>
      </c>
      <c r="R1833">
        <v>26</v>
      </c>
      <c r="S1833" t="str">
        <f t="shared" si="172"/>
        <v xml:space="preserve">July </v>
      </c>
      <c r="T1833" s="12" t="str">
        <f t="shared" si="173"/>
        <v xml:space="preserve"> 2010</v>
      </c>
      <c r="U1833" s="8" t="str" cm="1">
        <f t="array" ref="U1833">_xlfn.IFS(Q1833&lt;1970,"Old is Gold",Q1833&lt;=1980,"80's Movies",Q1833&lt;=2000,"90's Movies",Q1833&lt;=2020,"Mid Rang",Q1833&gt;2020,"Latest")</f>
        <v>Latest</v>
      </c>
      <c r="V1833" t="s">
        <v>691</v>
      </c>
    </row>
    <row r="1834" spans="1:22" x14ac:dyDescent="0.3">
      <c r="A1834" t="s">
        <v>6111</v>
      </c>
      <c r="B1834" t="s">
        <v>6112</v>
      </c>
      <c r="C1834" t="s">
        <v>6112</v>
      </c>
      <c r="D1834" s="6">
        <v>125</v>
      </c>
      <c r="E1834" s="6" t="str">
        <f t="shared" si="168"/>
        <v>Long</v>
      </c>
      <c r="F1834" s="4">
        <f t="shared" si="169"/>
        <v>2.0833333333333335</v>
      </c>
      <c r="G1834" s="8" t="s">
        <v>172</v>
      </c>
      <c r="H1834" t="s">
        <v>10886</v>
      </c>
      <c r="I1834" t="s">
        <v>10899</v>
      </c>
      <c r="J1834">
        <v>5.7</v>
      </c>
      <c r="K1834" t="str">
        <f t="shared" si="170"/>
        <v>Poor</v>
      </c>
      <c r="L1834" s="10">
        <v>123510</v>
      </c>
      <c r="M1834" s="10">
        <v>52000000</v>
      </c>
      <c r="N1834" s="10">
        <v>216528528</v>
      </c>
      <c r="O1834" s="6">
        <f t="shared" si="171"/>
        <v>164528528</v>
      </c>
      <c r="P1834" s="10" t="str" cm="1">
        <f t="array" ref="P1834">_xlfn.IFS(O1834&lt;=0,"Flop",O1834&lt;10000000,"Hit",O1834&lt;=100000000,"Superhit",O1834&gt;100000000,"Blockbuster")</f>
        <v>Blockbuster</v>
      </c>
      <c r="Q1834" t="s">
        <v>6113</v>
      </c>
      <c r="R1834">
        <v>5</v>
      </c>
      <c r="S1834" t="str">
        <f t="shared" si="172"/>
        <v xml:space="preserve">February </v>
      </c>
      <c r="T1834" s="12" t="str">
        <f t="shared" si="173"/>
        <v xml:space="preserve"> 2010</v>
      </c>
      <c r="U1834" s="8" t="str" cm="1">
        <f t="array" ref="U1834">_xlfn.IFS(Q1834&lt;1970,"Old is Gold",Q1834&lt;=1980,"80's Movies",Q1834&lt;=2000,"90's Movies",Q1834&lt;=2020,"Mid Rang",Q1834&gt;2020,"Latest")</f>
        <v>Latest</v>
      </c>
      <c r="V1834" t="s">
        <v>960</v>
      </c>
    </row>
    <row r="1835" spans="1:22" x14ac:dyDescent="0.3">
      <c r="A1835" t="s">
        <v>6114</v>
      </c>
      <c r="B1835" t="s">
        <v>6115</v>
      </c>
      <c r="C1835" t="s">
        <v>6115</v>
      </c>
      <c r="D1835" s="6">
        <v>110</v>
      </c>
      <c r="E1835" s="6" t="str">
        <f t="shared" si="168"/>
        <v>Medium</v>
      </c>
      <c r="F1835" s="4">
        <f t="shared" si="169"/>
        <v>1.8333333333333333</v>
      </c>
      <c r="G1835" s="8" t="s">
        <v>7406</v>
      </c>
      <c r="H1835" t="s">
        <v>172</v>
      </c>
      <c r="I1835" t="s">
        <v>10891</v>
      </c>
      <c r="J1835">
        <v>5.7</v>
      </c>
      <c r="K1835" t="str">
        <f t="shared" si="170"/>
        <v>Poor</v>
      </c>
      <c r="L1835" s="10">
        <v>61903</v>
      </c>
      <c r="M1835" s="10">
        <v>40000000</v>
      </c>
      <c r="N1835" s="10">
        <v>49944325</v>
      </c>
      <c r="O1835" s="6">
        <f t="shared" si="171"/>
        <v>9944325</v>
      </c>
      <c r="P1835" s="10" t="str" cm="1">
        <f t="array" ref="P1835">_xlfn.IFS(O1835&lt;=0,"Flop",O1835&lt;10000000,"Hit",O1835&lt;=100000000,"Superhit",O1835&gt;100000000,"Blockbuster")</f>
        <v>Hit</v>
      </c>
      <c r="Q1835" t="s">
        <v>6116</v>
      </c>
      <c r="R1835">
        <v>20</v>
      </c>
      <c r="S1835" t="str">
        <f t="shared" si="172"/>
        <v xml:space="preserve">March </v>
      </c>
      <c r="T1835" s="12" t="str">
        <f t="shared" si="173"/>
        <v xml:space="preserve"> 2008</v>
      </c>
      <c r="U1835" s="8" t="str" cm="1">
        <f t="array" ref="U1835">_xlfn.IFS(Q1835&lt;1970,"Old is Gold",Q1835&lt;=1980,"80's Movies",Q1835&lt;=2000,"90's Movies",Q1835&lt;=2020,"Mid Rang",Q1835&gt;2020,"Latest")</f>
        <v>Latest</v>
      </c>
      <c r="V1835" t="s">
        <v>3199</v>
      </c>
    </row>
    <row r="1836" spans="1:22" x14ac:dyDescent="0.3">
      <c r="A1836" t="s">
        <v>6117</v>
      </c>
      <c r="B1836" t="s">
        <v>6118</v>
      </c>
      <c r="C1836" t="s">
        <v>6118</v>
      </c>
      <c r="D1836" s="6">
        <v>115</v>
      </c>
      <c r="E1836" s="6" t="str">
        <f t="shared" si="168"/>
        <v>Medium</v>
      </c>
      <c r="F1836" s="4">
        <f t="shared" si="169"/>
        <v>1.9166666666666667</v>
      </c>
      <c r="G1836" s="8" t="s">
        <v>172</v>
      </c>
      <c r="H1836" t="s">
        <v>10885</v>
      </c>
      <c r="I1836" t="s">
        <v>10886</v>
      </c>
      <c r="J1836">
        <v>5.8</v>
      </c>
      <c r="K1836" t="str">
        <f t="shared" si="170"/>
        <v>Poor</v>
      </c>
      <c r="L1836" s="10">
        <v>93326</v>
      </c>
      <c r="M1836" s="10">
        <v>37500000</v>
      </c>
      <c r="N1836" s="10">
        <v>102366815</v>
      </c>
      <c r="O1836" s="6">
        <f t="shared" si="171"/>
        <v>64866815</v>
      </c>
      <c r="P1836" s="10" t="str" cm="1">
        <f t="array" ref="P1836">_xlfn.IFS(O1836&lt;=0,"Flop",O1836&lt;10000000,"Hit",O1836&lt;=100000000,"Superhit",O1836&gt;100000000,"Blockbuster")</f>
        <v>Superhit</v>
      </c>
      <c r="Q1836" t="s">
        <v>6119</v>
      </c>
      <c r="R1836">
        <v>27</v>
      </c>
      <c r="S1836" t="str">
        <f t="shared" si="172"/>
        <v xml:space="preserve">April </v>
      </c>
      <c r="T1836" s="12" t="str">
        <f t="shared" si="173"/>
        <v xml:space="preserve"> 2009</v>
      </c>
      <c r="U1836" s="8" t="str" cm="1">
        <f t="array" ref="U1836">_xlfn.IFS(Q1836&lt;1970,"Old is Gold",Q1836&lt;=1980,"80's Movies",Q1836&lt;=2000,"90's Movies",Q1836&lt;=2020,"Mid Rang",Q1836&gt;2020,"Latest")</f>
        <v>Latest</v>
      </c>
      <c r="V1836" t="s">
        <v>4145</v>
      </c>
    </row>
    <row r="1837" spans="1:22" x14ac:dyDescent="0.3">
      <c r="A1837" t="s">
        <v>6120</v>
      </c>
      <c r="B1837" t="s">
        <v>6121</v>
      </c>
      <c r="C1837" t="s">
        <v>6121</v>
      </c>
      <c r="D1837" s="6">
        <v>117</v>
      </c>
      <c r="E1837" s="6" t="str">
        <f t="shared" si="168"/>
        <v>Medium</v>
      </c>
      <c r="F1837" s="4">
        <f t="shared" si="169"/>
        <v>1.95</v>
      </c>
      <c r="G1837" s="8" t="s">
        <v>10889</v>
      </c>
      <c r="H1837" t="s">
        <v>190</v>
      </c>
      <c r="I1837" t="s">
        <v>10894</v>
      </c>
      <c r="J1837">
        <v>6.7</v>
      </c>
      <c r="K1837" t="str">
        <f t="shared" si="170"/>
        <v>Average</v>
      </c>
      <c r="L1837" s="10">
        <v>54969</v>
      </c>
      <c r="M1837" s="10">
        <v>60000000</v>
      </c>
      <c r="N1837" s="10">
        <v>38332994</v>
      </c>
      <c r="O1837" s="6">
        <f t="shared" si="171"/>
        <v>-21667006</v>
      </c>
      <c r="P1837" s="10" t="str" cm="1">
        <f t="array" ref="P1837">_xlfn.IFS(O1837&lt;=0,"Flop",O1837&lt;10000000,"Hit",O1837&lt;=100000000,"Superhit",O1837&gt;100000000,"Blockbuster")</f>
        <v>Flop</v>
      </c>
      <c r="Q1837" t="s">
        <v>6122</v>
      </c>
      <c r="R1837">
        <v>20</v>
      </c>
      <c r="S1837" t="str">
        <f t="shared" si="172"/>
        <v xml:space="preserve">April </v>
      </c>
      <c r="T1837" s="12" t="str">
        <f t="shared" si="173"/>
        <v xml:space="preserve"> 2009</v>
      </c>
      <c r="U1837" s="8" t="str" cm="1">
        <f t="array" ref="U1837">_xlfn.IFS(Q1837&lt;1970,"Old is Gold",Q1837&lt;=1980,"80's Movies",Q1837&lt;=2000,"90's Movies",Q1837&lt;=2020,"Mid Rang",Q1837&gt;2020,"Latest")</f>
        <v>Latest</v>
      </c>
      <c r="V1837" t="s">
        <v>5101</v>
      </c>
    </row>
    <row r="1838" spans="1:22" x14ac:dyDescent="0.3">
      <c r="A1838" t="s">
        <v>6123</v>
      </c>
      <c r="B1838" t="s">
        <v>6124</v>
      </c>
      <c r="C1838" t="s">
        <v>6124</v>
      </c>
      <c r="D1838" s="6">
        <v>111</v>
      </c>
      <c r="E1838" s="6" t="str">
        <f t="shared" si="168"/>
        <v>Medium</v>
      </c>
      <c r="F1838" s="4">
        <f t="shared" si="169"/>
        <v>1.85</v>
      </c>
      <c r="G1838" s="8" t="s">
        <v>190</v>
      </c>
      <c r="H1838" t="s">
        <v>10892</v>
      </c>
      <c r="I1838" t="s">
        <v>10899</v>
      </c>
      <c r="J1838">
        <v>7</v>
      </c>
      <c r="K1838" t="str">
        <f t="shared" si="170"/>
        <v>Good</v>
      </c>
      <c r="L1838" s="10">
        <v>165098</v>
      </c>
      <c r="M1838" s="10">
        <v>60000000</v>
      </c>
      <c r="N1838" s="10">
        <v>255743093</v>
      </c>
      <c r="O1838" s="6">
        <f t="shared" si="171"/>
        <v>195743093</v>
      </c>
      <c r="P1838" s="10" t="str" cm="1">
        <f t="array" ref="P1838">_xlfn.IFS(O1838&lt;=0,"Flop",O1838&lt;10000000,"Hit",O1838&lt;=100000000,"Superhit",O1838&gt;100000000,"Blockbuster")</f>
        <v>Blockbuster</v>
      </c>
      <c r="Q1838" t="s">
        <v>6125</v>
      </c>
      <c r="R1838">
        <v>25</v>
      </c>
      <c r="S1838" t="str">
        <f t="shared" si="172"/>
        <v xml:space="preserve">December </v>
      </c>
      <c r="T1838" s="12" t="str">
        <f t="shared" si="173"/>
        <v xml:space="preserve"> 2008</v>
      </c>
      <c r="U1838" s="8" t="str" cm="1">
        <f t="array" ref="U1838">_xlfn.IFS(Q1838&lt;1970,"Old is Gold",Q1838&lt;=1980,"80's Movies",Q1838&lt;=2000,"90's Movies",Q1838&lt;=2020,"Mid Rang",Q1838&gt;2020,"Latest")</f>
        <v>Latest</v>
      </c>
      <c r="V1838" t="s">
        <v>5555</v>
      </c>
    </row>
    <row r="1839" spans="1:22" x14ac:dyDescent="0.3">
      <c r="A1839" t="s">
        <v>6126</v>
      </c>
      <c r="B1839" t="s">
        <v>6127</v>
      </c>
      <c r="C1839" t="s">
        <v>6127</v>
      </c>
      <c r="D1839" s="6">
        <v>87</v>
      </c>
      <c r="E1839" s="6" t="str">
        <f t="shared" si="168"/>
        <v>Short</v>
      </c>
      <c r="F1839" s="4">
        <f t="shared" si="169"/>
        <v>1.45</v>
      </c>
      <c r="G1839" s="8" t="s">
        <v>7406</v>
      </c>
      <c r="H1839" t="s">
        <v>10885</v>
      </c>
      <c r="I1839" t="s">
        <v>105</v>
      </c>
      <c r="J1839">
        <v>5.7</v>
      </c>
      <c r="K1839" t="str">
        <f t="shared" si="170"/>
        <v>Poor</v>
      </c>
      <c r="L1839" s="10">
        <v>123019</v>
      </c>
      <c r="M1839" s="10">
        <v>60000000</v>
      </c>
      <c r="N1839" s="10">
        <v>78309505</v>
      </c>
      <c r="O1839" s="6">
        <f t="shared" si="171"/>
        <v>18309505</v>
      </c>
      <c r="P1839" s="10" t="str" cm="1">
        <f t="array" ref="P1839">_xlfn.IFS(O1839&lt;=0,"Flop",O1839&lt;10000000,"Hit",O1839&lt;=100000000,"Superhit",O1839&gt;100000000,"Blockbuster")</f>
        <v>Superhit</v>
      </c>
      <c r="Q1839">
        <v>2011</v>
      </c>
      <c r="S1839" t="e">
        <f t="shared" si="172"/>
        <v>#VALUE!</v>
      </c>
      <c r="T1839" s="12" t="str">
        <f t="shared" si="173"/>
        <v>2011</v>
      </c>
      <c r="U1839" s="8" t="str" cm="1">
        <f t="array" ref="U1839">_xlfn.IFS(Q1839&lt;1970,"Old is Gold",Q1839&lt;=1980,"80's Movies",Q1839&lt;=2000,"90's Movies",Q1839&lt;=2020,"Mid Rang",Q1839&gt;2020,"Latest")</f>
        <v>Mid Rang</v>
      </c>
      <c r="V1839" t="s">
        <v>6128</v>
      </c>
    </row>
    <row r="1840" spans="1:22" x14ac:dyDescent="0.3">
      <c r="A1840" t="s">
        <v>6129</v>
      </c>
      <c r="B1840" t="s">
        <v>6130</v>
      </c>
      <c r="C1840" t="s">
        <v>6130</v>
      </c>
      <c r="D1840" s="6">
        <v>124</v>
      </c>
      <c r="E1840" s="6" t="str">
        <f t="shared" si="168"/>
        <v>Long</v>
      </c>
      <c r="F1840" s="4">
        <f t="shared" si="169"/>
        <v>2.0666666666666669</v>
      </c>
      <c r="G1840" s="8" t="s">
        <v>7406</v>
      </c>
      <c r="H1840" t="s">
        <v>190</v>
      </c>
      <c r="I1840" t="s">
        <v>5170</v>
      </c>
      <c r="J1840">
        <v>7.1</v>
      </c>
      <c r="K1840" t="str">
        <f t="shared" si="170"/>
        <v>Good</v>
      </c>
      <c r="L1840" s="10">
        <v>349177</v>
      </c>
      <c r="M1840" s="10">
        <v>61000000</v>
      </c>
      <c r="N1840" s="10">
        <v>95696996</v>
      </c>
      <c r="O1840" s="6">
        <f t="shared" si="171"/>
        <v>34696996</v>
      </c>
      <c r="P1840" s="10" t="str" cm="1">
        <f t="array" ref="P1840">_xlfn.IFS(O1840&lt;=0,"Flop",O1840&lt;10000000,"Hit",O1840&lt;=100000000,"Superhit",O1840&gt;100000000,"Blockbuster")</f>
        <v>Superhit</v>
      </c>
      <c r="Q1840" t="s">
        <v>6131</v>
      </c>
      <c r="R1840">
        <v>8</v>
      </c>
      <c r="S1840" t="str">
        <f t="shared" si="172"/>
        <v xml:space="preserve">March </v>
      </c>
      <c r="T1840" s="12" t="str">
        <f t="shared" si="173"/>
        <v xml:space="preserve"> 2007</v>
      </c>
      <c r="U1840" s="8" t="str" cm="1">
        <f t="array" ref="U1840">_xlfn.IFS(Q1840&lt;1970,"Old is Gold",Q1840&lt;=1980,"80's Movies",Q1840&lt;=2000,"90's Movies",Q1840&lt;=2020,"Mid Rang",Q1840&gt;2020,"Latest")</f>
        <v>Latest</v>
      </c>
      <c r="V1840" t="s">
        <v>2870</v>
      </c>
    </row>
    <row r="1841" spans="1:22" x14ac:dyDescent="0.3">
      <c r="A1841" t="s">
        <v>6132</v>
      </c>
      <c r="B1841" t="s">
        <v>6133</v>
      </c>
      <c r="C1841" t="s">
        <v>6133</v>
      </c>
      <c r="D1841" s="6">
        <v>141</v>
      </c>
      <c r="E1841" s="6" t="str">
        <f t="shared" si="168"/>
        <v>Long</v>
      </c>
      <c r="F1841" s="4">
        <f t="shared" si="169"/>
        <v>2.35</v>
      </c>
      <c r="G1841" s="8" t="s">
        <v>10889</v>
      </c>
      <c r="H1841" t="s">
        <v>10891</v>
      </c>
      <c r="I1841" t="s">
        <v>190</v>
      </c>
      <c r="J1841">
        <v>7.8</v>
      </c>
      <c r="K1841" t="str">
        <f t="shared" si="170"/>
        <v>Good</v>
      </c>
      <c r="L1841" s="10">
        <v>262698</v>
      </c>
      <c r="M1841" s="10">
        <v>55000000</v>
      </c>
      <c r="N1841" s="10">
        <v>113398237</v>
      </c>
      <c r="O1841" s="6">
        <f t="shared" si="171"/>
        <v>58398237</v>
      </c>
      <c r="P1841" s="10" t="str" cm="1">
        <f t="array" ref="P1841">_xlfn.IFS(O1841&lt;=0,"Flop",O1841&lt;10000000,"Hit",O1841&lt;=100000000,"Superhit",O1841&gt;100000000,"Blockbuster")</f>
        <v>Superhit</v>
      </c>
      <c r="Q1841" t="s">
        <v>6134</v>
      </c>
      <c r="R1841">
        <v>20</v>
      </c>
      <c r="S1841" t="str">
        <f t="shared" si="172"/>
        <v xml:space="preserve">May </v>
      </c>
      <c r="T1841" s="12" t="str">
        <f t="shared" si="173"/>
        <v xml:space="preserve"> 2008</v>
      </c>
      <c r="U1841" s="8" t="str" cm="1">
        <f t="array" ref="U1841">_xlfn.IFS(Q1841&lt;1970,"Old is Gold",Q1841&lt;=1980,"80's Movies",Q1841&lt;=2000,"90's Movies",Q1841&lt;=2020,"Mid Rang",Q1841&gt;2020,"Latest")</f>
        <v>Latest</v>
      </c>
      <c r="V1841" t="s">
        <v>87</v>
      </c>
    </row>
    <row r="1842" spans="1:22" x14ac:dyDescent="0.3">
      <c r="A1842" t="s">
        <v>6135</v>
      </c>
      <c r="B1842" t="s">
        <v>6136</v>
      </c>
      <c r="C1842" t="s">
        <v>6136</v>
      </c>
      <c r="D1842" s="6">
        <v>97</v>
      </c>
      <c r="E1842" s="6" t="str">
        <f t="shared" si="168"/>
        <v>Medium</v>
      </c>
      <c r="F1842" s="4">
        <f t="shared" si="169"/>
        <v>1.6166666666666667</v>
      </c>
      <c r="G1842" s="8" t="s">
        <v>10887</v>
      </c>
      <c r="H1842" t="s">
        <v>172</v>
      </c>
      <c r="I1842" t="s">
        <v>190</v>
      </c>
      <c r="J1842">
        <v>7.4</v>
      </c>
      <c r="K1842" t="str">
        <f t="shared" si="170"/>
        <v>Good</v>
      </c>
      <c r="L1842" s="10">
        <v>255878</v>
      </c>
      <c r="M1842" s="10">
        <v>45000000</v>
      </c>
      <c r="N1842" s="10">
        <v>175372502</v>
      </c>
      <c r="O1842" s="6">
        <f t="shared" si="171"/>
        <v>130372502</v>
      </c>
      <c r="P1842" s="10" t="str" cm="1">
        <f t="array" ref="P1842">_xlfn.IFS(O1842&lt;=0,"Flop",O1842&lt;10000000,"Hit",O1842&lt;=100000000,"Superhit",O1842&gt;100000000,"Blockbuster")</f>
        <v>Blockbuster</v>
      </c>
      <c r="Q1842" t="s">
        <v>6137</v>
      </c>
      <c r="R1842">
        <v>16</v>
      </c>
      <c r="S1842" t="str">
        <f t="shared" si="172"/>
        <v xml:space="preserve">December </v>
      </c>
      <c r="T1842" s="12" t="str">
        <f t="shared" si="173"/>
        <v xml:space="preserve"> 2007</v>
      </c>
      <c r="U1842" s="8" t="str" cm="1">
        <f t="array" ref="U1842">_xlfn.IFS(Q1842&lt;1970,"Old is Gold",Q1842&lt;=1980,"80's Movies",Q1842&lt;=2000,"90's Movies",Q1842&lt;=2020,"Mid Rang",Q1842&gt;2020,"Latest")</f>
        <v>Latest</v>
      </c>
      <c r="V1842" t="s">
        <v>691</v>
      </c>
    </row>
    <row r="1843" spans="1:22" x14ac:dyDescent="0.3">
      <c r="A1843" t="s">
        <v>6138</v>
      </c>
      <c r="B1843" t="s">
        <v>6139</v>
      </c>
      <c r="C1843" t="s">
        <v>6139</v>
      </c>
      <c r="D1843" s="6">
        <v>92</v>
      </c>
      <c r="E1843" s="6" t="str">
        <f t="shared" si="168"/>
        <v>Medium</v>
      </c>
      <c r="F1843" s="4">
        <f t="shared" si="169"/>
        <v>1.5333333333333334</v>
      </c>
      <c r="G1843" s="8" t="s">
        <v>7406</v>
      </c>
      <c r="H1843" t="s">
        <v>190</v>
      </c>
      <c r="I1843" t="s">
        <v>10885</v>
      </c>
      <c r="J1843">
        <v>6.2</v>
      </c>
      <c r="K1843" t="str">
        <f t="shared" si="170"/>
        <v>Average</v>
      </c>
      <c r="L1843" s="10">
        <v>204518</v>
      </c>
      <c r="M1843" s="10">
        <v>70000000</v>
      </c>
      <c r="N1843" s="10">
        <v>217124280</v>
      </c>
      <c r="O1843" s="6">
        <f t="shared" si="171"/>
        <v>147124280</v>
      </c>
      <c r="P1843" s="10" t="str" cm="1">
        <f t="array" ref="P1843">_xlfn.IFS(O1843&lt;=0,"Flop",O1843&lt;10000000,"Hit",O1843&lt;=100000000,"Superhit",O1843&gt;100000000,"Blockbuster")</f>
        <v>Blockbuster</v>
      </c>
      <c r="Q1843" t="s">
        <v>6140</v>
      </c>
      <c r="R1843">
        <v>30</v>
      </c>
      <c r="S1843" t="str">
        <f t="shared" si="172"/>
        <v xml:space="preserve">September </v>
      </c>
      <c r="T1843" s="12" t="str">
        <f t="shared" si="173"/>
        <v xml:space="preserve"> 2014</v>
      </c>
      <c r="U1843" s="8" t="str" cm="1">
        <f t="array" ref="U1843">_xlfn.IFS(Q1843&lt;1970,"Old is Gold",Q1843&lt;=1980,"80's Movies",Q1843&lt;=2000,"90's Movies",Q1843&lt;=2020,"Mid Rang",Q1843&gt;2020,"Latest")</f>
        <v>Latest</v>
      </c>
      <c r="V1843" t="s">
        <v>6141</v>
      </c>
    </row>
    <row r="1844" spans="1:22" x14ac:dyDescent="0.3">
      <c r="A1844" t="s">
        <v>6142</v>
      </c>
      <c r="B1844" t="s">
        <v>6143</v>
      </c>
      <c r="C1844" t="s">
        <v>6143</v>
      </c>
      <c r="D1844" s="6">
        <v>113</v>
      </c>
      <c r="E1844" s="6" t="str">
        <f t="shared" si="168"/>
        <v>Medium</v>
      </c>
      <c r="F1844" s="4">
        <f t="shared" si="169"/>
        <v>1.8833333333333333</v>
      </c>
      <c r="G1844" s="8" t="s">
        <v>172</v>
      </c>
      <c r="H1844" t="s">
        <v>10899</v>
      </c>
      <c r="I1844" t="s">
        <v>10899</v>
      </c>
      <c r="J1844">
        <v>7.6</v>
      </c>
      <c r="K1844" t="str">
        <f t="shared" si="170"/>
        <v>Good</v>
      </c>
      <c r="L1844" s="10">
        <v>616407</v>
      </c>
      <c r="M1844" s="10">
        <v>20000000</v>
      </c>
      <c r="N1844" s="10">
        <v>170812526</v>
      </c>
      <c r="O1844" s="6">
        <f t="shared" si="171"/>
        <v>150812526</v>
      </c>
      <c r="P1844" s="10" t="str" cm="1">
        <f t="array" ref="P1844">_xlfn.IFS(O1844&lt;=0,"Flop",O1844&lt;10000000,"Hit",O1844&lt;=100000000,"Superhit",O1844&gt;100000000,"Blockbuster")</f>
        <v>Blockbuster</v>
      </c>
      <c r="Q1844" t="s">
        <v>5232</v>
      </c>
      <c r="R1844">
        <v>17</v>
      </c>
      <c r="S1844" t="str">
        <f t="shared" si="172"/>
        <v xml:space="preserve">August </v>
      </c>
      <c r="T1844" s="12" t="str">
        <f t="shared" si="173"/>
        <v xml:space="preserve"> 2007</v>
      </c>
      <c r="U1844" s="8" t="str" cm="1">
        <f t="array" ref="U1844">_xlfn.IFS(Q1844&lt;1970,"Old is Gold",Q1844&lt;=1980,"80's Movies",Q1844&lt;=2000,"90's Movies",Q1844&lt;=2020,"Mid Rang",Q1844&gt;2020,"Latest")</f>
        <v>Latest</v>
      </c>
      <c r="V1844" t="s">
        <v>6144</v>
      </c>
    </row>
    <row r="1845" spans="1:22" x14ac:dyDescent="0.3">
      <c r="A1845" t="s">
        <v>6145</v>
      </c>
      <c r="B1845" t="s">
        <v>6146</v>
      </c>
      <c r="C1845" t="s">
        <v>6146</v>
      </c>
      <c r="D1845" s="6">
        <v>106</v>
      </c>
      <c r="E1845" s="6" t="str">
        <f t="shared" si="168"/>
        <v>Medium</v>
      </c>
      <c r="F1845" s="4">
        <f t="shared" si="169"/>
        <v>1.7666666666666666</v>
      </c>
      <c r="G1845" s="8" t="s">
        <v>7406</v>
      </c>
      <c r="H1845" t="s">
        <v>10887</v>
      </c>
      <c r="I1845" t="s">
        <v>10895</v>
      </c>
      <c r="J1845">
        <v>6.6</v>
      </c>
      <c r="K1845" t="str">
        <f t="shared" si="170"/>
        <v>Average</v>
      </c>
      <c r="L1845" s="10">
        <v>464183</v>
      </c>
      <c r="M1845" s="10">
        <v>200000000</v>
      </c>
      <c r="N1845" s="10">
        <v>589580482</v>
      </c>
      <c r="O1845" s="6">
        <f t="shared" si="171"/>
        <v>389580482</v>
      </c>
      <c r="P1845" s="10" t="str" cm="1">
        <f t="array" ref="P1845">_xlfn.IFS(O1845&lt;=0,"Flop",O1845&lt;10000000,"Hit",O1845&lt;=100000000,"Superhit",O1845&gt;100000000,"Blockbuster")</f>
        <v>Blockbuster</v>
      </c>
      <c r="Q1845" t="s">
        <v>6147</v>
      </c>
      <c r="R1845">
        <v>29</v>
      </c>
      <c r="S1845" t="str">
        <f t="shared" si="172"/>
        <v xml:space="preserve">October </v>
      </c>
      <c r="T1845" s="12" t="str">
        <f t="shared" si="173"/>
        <v xml:space="preserve"> 2008</v>
      </c>
      <c r="U1845" s="8" t="str" cm="1">
        <f t="array" ref="U1845">_xlfn.IFS(Q1845&lt;1970,"Old is Gold",Q1845&lt;=1980,"80's Movies",Q1845&lt;=2000,"90's Movies",Q1845&lt;=2020,"Mid Rang",Q1845&gt;2020,"Latest")</f>
        <v>Latest</v>
      </c>
      <c r="V1845" t="s">
        <v>3832</v>
      </c>
    </row>
    <row r="1846" spans="1:22" x14ac:dyDescent="0.3">
      <c r="A1846" t="s">
        <v>6148</v>
      </c>
      <c r="B1846" t="s">
        <v>2567</v>
      </c>
      <c r="C1846" t="s">
        <v>2567</v>
      </c>
      <c r="D1846" s="6">
        <v>123</v>
      </c>
      <c r="E1846" s="6" t="str">
        <f t="shared" si="168"/>
        <v>Long</v>
      </c>
      <c r="F1846" s="4">
        <f t="shared" si="169"/>
        <v>2.0499999999999998</v>
      </c>
      <c r="G1846" s="8" t="s">
        <v>7406</v>
      </c>
      <c r="H1846" t="s">
        <v>10887</v>
      </c>
      <c r="I1846" t="s">
        <v>10890</v>
      </c>
      <c r="J1846">
        <v>6.4</v>
      </c>
      <c r="K1846" t="str">
        <f t="shared" si="170"/>
        <v>Average</v>
      </c>
      <c r="L1846" s="10">
        <v>429548</v>
      </c>
      <c r="M1846" s="10">
        <v>160000000</v>
      </c>
      <c r="N1846" s="10">
        <v>524976069</v>
      </c>
      <c r="O1846" s="6">
        <f t="shared" si="171"/>
        <v>364976069</v>
      </c>
      <c r="P1846" s="10" t="str" cm="1">
        <f t="array" ref="P1846">_xlfn.IFS(O1846&lt;=0,"Flop",O1846&lt;10000000,"Hit",O1846&lt;=100000000,"Superhit",O1846&gt;100000000,"Blockbuster")</f>
        <v>Blockbuster</v>
      </c>
      <c r="Q1846" t="s">
        <v>6149</v>
      </c>
      <c r="R1846">
        <v>8</v>
      </c>
      <c r="S1846" t="str">
        <f t="shared" si="172"/>
        <v xml:space="preserve">May </v>
      </c>
      <c r="T1846" s="12" t="str">
        <f t="shared" si="173"/>
        <v xml:space="preserve"> 2014</v>
      </c>
      <c r="U1846" s="8" t="str" cm="1">
        <f t="array" ref="U1846">_xlfn.IFS(Q1846&lt;1970,"Old is Gold",Q1846&lt;=1980,"80's Movies",Q1846&lt;=2000,"90's Movies",Q1846&lt;=2020,"Mid Rang",Q1846&gt;2020,"Latest")</f>
        <v>Latest</v>
      </c>
      <c r="V1846" t="s">
        <v>6150</v>
      </c>
    </row>
    <row r="1847" spans="1:22" x14ac:dyDescent="0.3">
      <c r="A1847" t="s">
        <v>6151</v>
      </c>
      <c r="B1847" t="s">
        <v>6152</v>
      </c>
      <c r="C1847" t="s">
        <v>6152</v>
      </c>
      <c r="D1847" s="6">
        <v>103</v>
      </c>
      <c r="E1847" s="6" t="str">
        <f t="shared" si="168"/>
        <v>Medium</v>
      </c>
      <c r="F1847" s="4">
        <f t="shared" si="169"/>
        <v>1.7166666666666666</v>
      </c>
      <c r="G1847" s="8" t="s">
        <v>7406</v>
      </c>
      <c r="H1847" t="s">
        <v>10891</v>
      </c>
      <c r="I1847" t="s">
        <v>10885</v>
      </c>
      <c r="J1847">
        <v>4.7</v>
      </c>
      <c r="K1847" t="str">
        <f t="shared" si="170"/>
        <v>Poor</v>
      </c>
      <c r="L1847" s="10">
        <v>62455</v>
      </c>
      <c r="M1847" s="10">
        <v>60000000</v>
      </c>
      <c r="N1847" s="10">
        <v>39164441</v>
      </c>
      <c r="O1847" s="6">
        <f t="shared" si="171"/>
        <v>-20835559</v>
      </c>
      <c r="P1847" s="10" t="str" cm="1">
        <f t="array" ref="P1847">_xlfn.IFS(O1847&lt;=0,"Flop",O1847&lt;10000000,"Hit",O1847&lt;=100000000,"Superhit",O1847&gt;100000000,"Blockbuster")</f>
        <v>Flop</v>
      </c>
      <c r="Q1847" t="s">
        <v>6125</v>
      </c>
      <c r="R1847">
        <v>25</v>
      </c>
      <c r="S1847" t="str">
        <f t="shared" si="172"/>
        <v xml:space="preserve">December </v>
      </c>
      <c r="T1847" s="12" t="str">
        <f t="shared" si="173"/>
        <v xml:space="preserve"> 2008</v>
      </c>
      <c r="U1847" s="8" t="str" cm="1">
        <f t="array" ref="U1847">_xlfn.IFS(Q1847&lt;1970,"Old is Gold",Q1847&lt;=1980,"80's Movies",Q1847&lt;=2000,"90's Movies",Q1847&lt;=2020,"Mid Rang",Q1847&gt;2020,"Latest")</f>
        <v>Latest</v>
      </c>
      <c r="V1847" t="s">
        <v>6153</v>
      </c>
    </row>
    <row r="1848" spans="1:22" x14ac:dyDescent="0.3">
      <c r="A1848" t="s">
        <v>6154</v>
      </c>
      <c r="B1848" t="s">
        <v>6155</v>
      </c>
      <c r="C1848" t="s">
        <v>6155</v>
      </c>
      <c r="D1848" s="6">
        <v>92</v>
      </c>
      <c r="E1848" s="6" t="str">
        <f t="shared" si="168"/>
        <v>Medium</v>
      </c>
      <c r="F1848" s="4">
        <f t="shared" si="169"/>
        <v>1.5333333333333334</v>
      </c>
      <c r="G1848" s="8" t="s">
        <v>7406</v>
      </c>
      <c r="H1848" t="s">
        <v>10885</v>
      </c>
      <c r="I1848" t="s">
        <v>5170</v>
      </c>
      <c r="J1848">
        <v>6.5</v>
      </c>
      <c r="K1848" t="str">
        <f t="shared" si="170"/>
        <v>Average</v>
      </c>
      <c r="L1848" s="10">
        <v>165888</v>
      </c>
      <c r="M1848" s="10">
        <v>35000000</v>
      </c>
      <c r="N1848" s="10">
        <v>92158961</v>
      </c>
      <c r="O1848" s="6">
        <f t="shared" si="171"/>
        <v>57158961</v>
      </c>
      <c r="P1848" s="10" t="str" cm="1">
        <f t="array" ref="P1848">_xlfn.IFS(O1848&lt;=0,"Flop",O1848&lt;10000000,"Hit",O1848&lt;=100000000,"Superhit",O1848&gt;100000000,"Blockbuster")</f>
        <v>Superhit</v>
      </c>
      <c r="Q1848" t="s">
        <v>6156</v>
      </c>
      <c r="R1848">
        <v>22</v>
      </c>
      <c r="S1848" t="str">
        <f t="shared" si="172"/>
        <v xml:space="preserve">January </v>
      </c>
      <c r="T1848" s="12" t="str">
        <f t="shared" si="173"/>
        <v xml:space="preserve"> 2009</v>
      </c>
      <c r="U1848" s="8" t="str" cm="1">
        <f t="array" ref="U1848">_xlfn.IFS(Q1848&lt;1970,"Old is Gold",Q1848&lt;=1980,"80's Movies",Q1848&lt;=2000,"90's Movies",Q1848&lt;=2020,"Mid Rang",Q1848&gt;2020,"Latest")</f>
        <v>Latest</v>
      </c>
      <c r="V1848" t="s">
        <v>6157</v>
      </c>
    </row>
    <row r="1849" spans="1:22" x14ac:dyDescent="0.3">
      <c r="A1849" t="s">
        <v>6158</v>
      </c>
      <c r="B1849" t="s">
        <v>6159</v>
      </c>
      <c r="C1849" t="s">
        <v>6159</v>
      </c>
      <c r="D1849" s="6">
        <v>91</v>
      </c>
      <c r="E1849" s="6" t="str">
        <f t="shared" si="168"/>
        <v>Medium</v>
      </c>
      <c r="F1849" s="4">
        <f t="shared" si="169"/>
        <v>1.5166666666666666</v>
      </c>
      <c r="G1849" s="8" t="s">
        <v>10887</v>
      </c>
      <c r="H1849" t="s">
        <v>10888</v>
      </c>
      <c r="I1849" t="s">
        <v>172</v>
      </c>
      <c r="J1849">
        <v>7</v>
      </c>
      <c r="K1849" t="str">
        <f t="shared" si="170"/>
        <v>Good</v>
      </c>
      <c r="L1849" s="10">
        <v>273899</v>
      </c>
      <c r="M1849" s="10">
        <v>85000000</v>
      </c>
      <c r="N1849" s="10">
        <v>358375603</v>
      </c>
      <c r="O1849" s="6">
        <f t="shared" si="171"/>
        <v>273375603</v>
      </c>
      <c r="P1849" s="10" t="str" cm="1">
        <f t="array" ref="P1849">_xlfn.IFS(O1849&lt;=0,"Flop",O1849&lt;10000000,"Hit",O1849&lt;=100000000,"Superhit",O1849&gt;100000000,"Blockbuster")</f>
        <v>Blockbuster</v>
      </c>
      <c r="Q1849" t="s">
        <v>6160</v>
      </c>
      <c r="R1849">
        <v>8</v>
      </c>
      <c r="S1849" t="str">
        <f t="shared" si="172"/>
        <v xml:space="preserve">September </v>
      </c>
      <c r="T1849" s="12" t="str">
        <f t="shared" si="173"/>
        <v xml:space="preserve"> 2012</v>
      </c>
      <c r="U1849" s="8" t="str" cm="1">
        <f t="array" ref="U1849">_xlfn.IFS(Q1849&lt;1970,"Old is Gold",Q1849&lt;=1980,"80's Movies",Q1849&lt;=2000,"90's Movies",Q1849&lt;=2020,"Mid Rang",Q1849&gt;2020,"Latest")</f>
        <v>Latest</v>
      </c>
      <c r="V1849" t="s">
        <v>6161</v>
      </c>
    </row>
    <row r="1850" spans="1:22" x14ac:dyDescent="0.3">
      <c r="A1850" t="s">
        <v>6162</v>
      </c>
      <c r="B1850" t="s">
        <v>1195</v>
      </c>
      <c r="C1850" t="s">
        <v>1195</v>
      </c>
      <c r="D1850" s="6">
        <v>101</v>
      </c>
      <c r="E1850" s="6" t="str">
        <f t="shared" si="168"/>
        <v>Medium</v>
      </c>
      <c r="F1850" s="4">
        <f t="shared" si="169"/>
        <v>1.6833333333333333</v>
      </c>
      <c r="G1850" s="8" t="s">
        <v>105</v>
      </c>
      <c r="H1850" t="s">
        <v>10895</v>
      </c>
      <c r="I1850" t="s">
        <v>5170</v>
      </c>
      <c r="J1850">
        <v>5.7</v>
      </c>
      <c r="K1850" t="str">
        <f t="shared" si="170"/>
        <v>Poor</v>
      </c>
      <c r="L1850" s="10">
        <v>96929</v>
      </c>
      <c r="M1850" s="10">
        <v>21000000</v>
      </c>
      <c r="N1850" s="10">
        <v>113118226</v>
      </c>
      <c r="O1850" s="6">
        <f t="shared" si="171"/>
        <v>92118226</v>
      </c>
      <c r="P1850" s="10" t="str" cm="1">
        <f t="array" ref="P1850">_xlfn.IFS(O1850&lt;=0,"Flop",O1850&lt;10000000,"Hit",O1850&lt;=100000000,"Superhit",O1850&gt;100000000,"Blockbuster")</f>
        <v>Superhit</v>
      </c>
      <c r="Q1850" t="s">
        <v>6163</v>
      </c>
      <c r="R1850">
        <v>16</v>
      </c>
      <c r="S1850" t="str">
        <f t="shared" si="172"/>
        <v xml:space="preserve">March </v>
      </c>
      <c r="T1850" s="12" t="str">
        <f t="shared" si="173"/>
        <v xml:space="preserve"> 2019</v>
      </c>
      <c r="U1850" s="8" t="str" cm="1">
        <f t="array" ref="U1850">_xlfn.IFS(Q1850&lt;1970,"Old is Gold",Q1850&lt;=1980,"80's Movies",Q1850&lt;=2000,"90's Movies",Q1850&lt;=2020,"Mid Rang",Q1850&gt;2020,"Latest")</f>
        <v>Latest</v>
      </c>
      <c r="V1850" t="s">
        <v>6164</v>
      </c>
    </row>
    <row r="1851" spans="1:22" x14ac:dyDescent="0.3">
      <c r="A1851" t="s">
        <v>6165</v>
      </c>
      <c r="B1851" t="s">
        <v>6166</v>
      </c>
      <c r="C1851" t="s">
        <v>6166</v>
      </c>
      <c r="D1851" s="6">
        <v>91</v>
      </c>
      <c r="E1851" s="6" t="str">
        <f t="shared" si="168"/>
        <v>Medium</v>
      </c>
      <c r="F1851" s="4">
        <f t="shared" si="169"/>
        <v>1.5166666666666666</v>
      </c>
      <c r="G1851" s="8" t="s">
        <v>10887</v>
      </c>
      <c r="H1851" t="s">
        <v>172</v>
      </c>
      <c r="I1851" t="s">
        <v>190</v>
      </c>
      <c r="J1851">
        <v>7.2</v>
      </c>
      <c r="K1851" t="str">
        <f t="shared" si="170"/>
        <v>Good</v>
      </c>
      <c r="L1851" s="10">
        <v>212811</v>
      </c>
      <c r="M1851" s="10">
        <v>16000000</v>
      </c>
      <c r="N1851" s="10">
        <v>35080988</v>
      </c>
      <c r="O1851" s="6">
        <f t="shared" si="171"/>
        <v>19080988</v>
      </c>
      <c r="P1851" s="10" t="str" cm="1">
        <f t="array" ref="P1851">_xlfn.IFS(O1851&lt;=0,"Flop",O1851&lt;10000000,"Hit",O1851&lt;=100000000,"Superhit",O1851&gt;100000000,"Blockbuster")</f>
        <v>Superhit</v>
      </c>
      <c r="Q1851" s="1">
        <v>39295</v>
      </c>
      <c r="R1851" s="1"/>
      <c r="S1851" t="e">
        <f t="shared" si="172"/>
        <v>#VALUE!</v>
      </c>
      <c r="T1851" s="12" t="str">
        <f t="shared" si="173"/>
        <v>39295</v>
      </c>
      <c r="U1851" s="8" t="str" cm="1">
        <f t="array" ref="U1851">_xlfn.IFS(Q1851&lt;1970,"Old is Gold",Q1851&lt;=1980,"80's Movies",Q1851&lt;=2000,"90's Movies",Q1851&lt;=2020,"Mid Rang",Q1851&gt;2020,"Latest")</f>
        <v>Latest</v>
      </c>
      <c r="V1851" t="s">
        <v>2066</v>
      </c>
    </row>
    <row r="1852" spans="1:22" x14ac:dyDescent="0.3">
      <c r="A1852" t="s">
        <v>6167</v>
      </c>
      <c r="B1852" t="s">
        <v>6168</v>
      </c>
      <c r="C1852" t="s">
        <v>6168</v>
      </c>
      <c r="D1852" s="6">
        <v>98</v>
      </c>
      <c r="E1852" s="6" t="str">
        <f t="shared" si="168"/>
        <v>Medium</v>
      </c>
      <c r="F1852" s="4">
        <f t="shared" si="169"/>
        <v>1.6333333333333333</v>
      </c>
      <c r="G1852" s="8" t="s">
        <v>172</v>
      </c>
      <c r="H1852" t="s">
        <v>10899</v>
      </c>
      <c r="I1852" t="s">
        <v>10899</v>
      </c>
      <c r="J1852">
        <v>6.9</v>
      </c>
      <c r="K1852" t="str">
        <f t="shared" si="170"/>
        <v>Average</v>
      </c>
      <c r="L1852" s="10">
        <v>311875</v>
      </c>
      <c r="M1852" s="10">
        <v>65000000</v>
      </c>
      <c r="N1852" s="10">
        <v>128108211</v>
      </c>
      <c r="O1852" s="6">
        <f t="shared" si="171"/>
        <v>63108211</v>
      </c>
      <c r="P1852" s="10" t="str" cm="1">
        <f t="array" ref="P1852">_xlfn.IFS(O1852&lt;=0,"Flop",O1852&lt;10000000,"Hit",O1852&lt;=100000000,"Superhit",O1852&gt;100000000,"Blockbuster")</f>
        <v>Superhit</v>
      </c>
      <c r="Q1852" t="s">
        <v>6169</v>
      </c>
      <c r="R1852">
        <v>25</v>
      </c>
      <c r="S1852" t="str">
        <f t="shared" si="172"/>
        <v xml:space="preserve">July </v>
      </c>
      <c r="T1852" s="12" t="str">
        <f t="shared" si="173"/>
        <v xml:space="preserve"> 2008</v>
      </c>
      <c r="U1852" s="8" t="str" cm="1">
        <f t="array" ref="U1852">_xlfn.IFS(Q1852&lt;1970,"Old is Gold",Q1852&lt;=1980,"80's Movies",Q1852&lt;=2000,"90's Movies",Q1852&lt;=2020,"Mid Rang",Q1852&gt;2020,"Latest")</f>
        <v>Latest</v>
      </c>
      <c r="V1852" t="s">
        <v>4442</v>
      </c>
    </row>
    <row r="1853" spans="1:22" x14ac:dyDescent="0.3">
      <c r="A1853" t="s">
        <v>6170</v>
      </c>
      <c r="B1853" t="s">
        <v>6171</v>
      </c>
      <c r="C1853" t="s">
        <v>6171</v>
      </c>
      <c r="D1853" s="6">
        <v>91</v>
      </c>
      <c r="E1853" s="6" t="str">
        <f t="shared" si="168"/>
        <v>Medium</v>
      </c>
      <c r="F1853" s="4">
        <f t="shared" si="169"/>
        <v>1.5166666666666666</v>
      </c>
      <c r="G1853" s="8" t="s">
        <v>172</v>
      </c>
      <c r="H1853" t="s">
        <v>10897</v>
      </c>
      <c r="I1853" t="s">
        <v>10899</v>
      </c>
      <c r="J1853">
        <v>5.8</v>
      </c>
      <c r="K1853" t="str">
        <f t="shared" si="170"/>
        <v>Poor</v>
      </c>
      <c r="L1853" s="10">
        <v>85027</v>
      </c>
      <c r="M1853" s="10">
        <v>55000000</v>
      </c>
      <c r="N1853" s="10">
        <v>44004502</v>
      </c>
      <c r="O1853" s="6">
        <f t="shared" si="171"/>
        <v>-10995498</v>
      </c>
      <c r="P1853" s="10" t="str" cm="1">
        <f t="array" ref="P1853">_xlfn.IFS(O1853&lt;=0,"Flop",O1853&lt;10000000,"Hit",O1853&lt;=100000000,"Superhit",O1853&gt;100000000,"Blockbuster")</f>
        <v>Flop</v>
      </c>
      <c r="Q1853" t="s">
        <v>3255</v>
      </c>
      <c r="R1853">
        <v>19</v>
      </c>
      <c r="S1853" t="str">
        <f t="shared" si="172"/>
        <v xml:space="preserve">February </v>
      </c>
      <c r="T1853" s="12" t="str">
        <f t="shared" si="173"/>
        <v xml:space="preserve"> 2008</v>
      </c>
      <c r="U1853" s="8" t="str" cm="1">
        <f t="array" ref="U1853">_xlfn.IFS(Q1853&lt;1970,"Old is Gold",Q1853&lt;=1980,"80's Movies",Q1853&lt;=2000,"90's Movies",Q1853&lt;=2020,"Mid Rang",Q1853&gt;2020,"Latest")</f>
        <v>Latest</v>
      </c>
      <c r="V1853" t="s">
        <v>6172</v>
      </c>
    </row>
    <row r="1854" spans="1:22" x14ac:dyDescent="0.3">
      <c r="A1854" t="s">
        <v>6173</v>
      </c>
      <c r="B1854" t="s">
        <v>6174</v>
      </c>
      <c r="C1854" t="s">
        <v>6174</v>
      </c>
      <c r="D1854" s="6">
        <v>125</v>
      </c>
      <c r="E1854" s="6" t="str">
        <f t="shared" si="168"/>
        <v>Long</v>
      </c>
      <c r="F1854" s="4">
        <f t="shared" si="169"/>
        <v>2.0833333333333335</v>
      </c>
      <c r="G1854" s="8" t="s">
        <v>10891</v>
      </c>
      <c r="H1854" t="s">
        <v>190</v>
      </c>
      <c r="I1854" t="s">
        <v>5170</v>
      </c>
      <c r="J1854">
        <v>7.5</v>
      </c>
      <c r="K1854" t="str">
        <f t="shared" si="170"/>
        <v>Good</v>
      </c>
      <c r="L1854" s="10">
        <v>408089</v>
      </c>
      <c r="M1854" s="10">
        <v>37000000</v>
      </c>
      <c r="N1854" s="10">
        <v>154026136</v>
      </c>
      <c r="O1854" s="6">
        <f t="shared" si="171"/>
        <v>117026136</v>
      </c>
      <c r="P1854" s="10" t="str" cm="1">
        <f t="array" ref="P1854">_xlfn.IFS(O1854&lt;=0,"Flop",O1854&lt;10000000,"Hit",O1854&lt;=100000000,"Superhit",O1854&gt;100000000,"Blockbuster")</f>
        <v>Blockbuster</v>
      </c>
      <c r="Q1854" t="s">
        <v>6175</v>
      </c>
      <c r="R1854">
        <v>8</v>
      </c>
      <c r="S1854" t="str">
        <f t="shared" si="172"/>
        <v xml:space="preserve">September </v>
      </c>
      <c r="T1854" s="12" t="str">
        <f t="shared" si="173"/>
        <v xml:space="preserve"> 2010</v>
      </c>
      <c r="U1854" s="8" t="str" cm="1">
        <f t="array" ref="U1854">_xlfn.IFS(Q1854&lt;1970,"Old is Gold",Q1854&lt;=1980,"80's Movies",Q1854&lt;=2000,"90's Movies",Q1854&lt;=2020,"Mid Rang",Q1854&gt;2020,"Latest")</f>
        <v>Latest</v>
      </c>
      <c r="V1854" t="s">
        <v>5466</v>
      </c>
    </row>
    <row r="1855" spans="1:22" x14ac:dyDescent="0.3">
      <c r="A1855" t="s">
        <v>6176</v>
      </c>
      <c r="B1855" t="s">
        <v>6177</v>
      </c>
      <c r="C1855" t="s">
        <v>6177</v>
      </c>
      <c r="D1855" s="6">
        <v>96</v>
      </c>
      <c r="E1855" s="6" t="str">
        <f t="shared" si="168"/>
        <v>Medium</v>
      </c>
      <c r="F1855" s="4">
        <f t="shared" si="169"/>
        <v>1.6</v>
      </c>
      <c r="G1855" s="8" t="s">
        <v>172</v>
      </c>
      <c r="H1855" t="s">
        <v>10894</v>
      </c>
      <c r="I1855" t="s">
        <v>10899</v>
      </c>
      <c r="J1855">
        <v>6.8</v>
      </c>
      <c r="K1855" t="str">
        <f t="shared" si="170"/>
        <v>Average</v>
      </c>
      <c r="L1855" s="10">
        <v>76208</v>
      </c>
      <c r="M1855" s="10">
        <v>35000000</v>
      </c>
      <c r="N1855" s="10">
        <v>20576198</v>
      </c>
      <c r="O1855" s="6">
        <f t="shared" si="171"/>
        <v>-14423802</v>
      </c>
      <c r="P1855" s="10" t="str" cm="1">
        <f t="array" ref="P1855">_xlfn.IFS(O1855&lt;=0,"Flop",O1855&lt;10000000,"Hit",O1855&lt;=100000000,"Superhit",O1855&gt;100000000,"Blockbuster")</f>
        <v>Flop</v>
      </c>
      <c r="Q1855" t="s">
        <v>6178</v>
      </c>
      <c r="R1855">
        <v>21</v>
      </c>
      <c r="S1855" t="str">
        <f t="shared" si="172"/>
        <v xml:space="preserve">December </v>
      </c>
      <c r="T1855" s="12" t="str">
        <f t="shared" si="173"/>
        <v xml:space="preserve"> 2007</v>
      </c>
      <c r="U1855" s="8" t="str" cm="1">
        <f t="array" ref="U1855">_xlfn.IFS(Q1855&lt;1970,"Old is Gold",Q1855&lt;=1980,"80's Movies",Q1855&lt;=2000,"90's Movies",Q1855&lt;=2020,"Mid Rang",Q1855&gt;2020,"Latest")</f>
        <v>Latest</v>
      </c>
      <c r="V1855" t="s">
        <v>3756</v>
      </c>
    </row>
    <row r="1856" spans="1:22" x14ac:dyDescent="0.3">
      <c r="A1856" t="s">
        <v>6179</v>
      </c>
      <c r="B1856" t="s">
        <v>6180</v>
      </c>
      <c r="C1856" t="s">
        <v>6180</v>
      </c>
      <c r="D1856" s="6">
        <v>106</v>
      </c>
      <c r="E1856" s="6" t="str">
        <f t="shared" si="168"/>
        <v>Medium</v>
      </c>
      <c r="F1856" s="4">
        <f t="shared" si="169"/>
        <v>1.7666666666666666</v>
      </c>
      <c r="G1856" s="8" t="s">
        <v>172</v>
      </c>
      <c r="H1856" t="s">
        <v>190</v>
      </c>
      <c r="I1856" t="s">
        <v>10886</v>
      </c>
      <c r="J1856">
        <v>7</v>
      </c>
      <c r="K1856" t="str">
        <f t="shared" si="170"/>
        <v>Good</v>
      </c>
      <c r="L1856" s="10">
        <v>133453</v>
      </c>
      <c r="M1856" s="10">
        <v>4000000</v>
      </c>
      <c r="N1856" s="10">
        <v>34758951</v>
      </c>
      <c r="O1856" s="6">
        <f t="shared" si="171"/>
        <v>30758951</v>
      </c>
      <c r="P1856" s="10" t="str" cm="1">
        <f t="array" ref="P1856">_xlfn.IFS(O1856&lt;=0,"Flop",O1856&lt;10000000,"Hit",O1856&lt;=100000000,"Superhit",O1856&gt;100000000,"Blockbuster")</f>
        <v>Superhit</v>
      </c>
      <c r="Q1856" t="s">
        <v>6181</v>
      </c>
      <c r="R1856">
        <v>25</v>
      </c>
      <c r="S1856" t="str">
        <f t="shared" si="172"/>
        <v xml:space="preserve">January </v>
      </c>
      <c r="T1856" s="12" t="str">
        <f t="shared" si="173"/>
        <v xml:space="preserve"> 2010</v>
      </c>
      <c r="U1856" s="8" t="str" cm="1">
        <f t="array" ref="U1856">_xlfn.IFS(Q1856&lt;1970,"Old is Gold",Q1856&lt;=1980,"80's Movies",Q1856&lt;=2000,"90's Movies",Q1856&lt;=2020,"Mid Rang",Q1856&gt;2020,"Latest")</f>
        <v>Latest</v>
      </c>
      <c r="V1856" t="s">
        <v>6182</v>
      </c>
    </row>
    <row r="1857" spans="1:22" x14ac:dyDescent="0.3">
      <c r="A1857" t="s">
        <v>6183</v>
      </c>
      <c r="B1857" t="s">
        <v>6184</v>
      </c>
      <c r="C1857" t="s">
        <v>6184</v>
      </c>
      <c r="D1857" s="6">
        <v>114</v>
      </c>
      <c r="E1857" s="6" t="str">
        <f t="shared" si="168"/>
        <v>Medium</v>
      </c>
      <c r="F1857" s="4">
        <f t="shared" si="169"/>
        <v>1.9</v>
      </c>
      <c r="G1857" s="8" t="s">
        <v>7406</v>
      </c>
      <c r="H1857" t="s">
        <v>10887</v>
      </c>
      <c r="I1857" t="s">
        <v>172</v>
      </c>
      <c r="J1857">
        <v>6.7</v>
      </c>
      <c r="K1857" t="str">
        <f t="shared" si="170"/>
        <v>Average</v>
      </c>
      <c r="L1857" s="10">
        <v>52148</v>
      </c>
      <c r="M1857" s="10">
        <v>20000000</v>
      </c>
      <c r="N1857" s="10">
        <v>5530764</v>
      </c>
      <c r="O1857" s="6">
        <f t="shared" si="171"/>
        <v>-14469236</v>
      </c>
      <c r="P1857" s="10" t="str" cm="1">
        <f t="array" ref="P1857">_xlfn.IFS(O1857&lt;=0,"Flop",O1857&lt;10000000,"Hit",O1857&lt;=100000000,"Superhit",O1857&gt;100000000,"Blockbuster")</f>
        <v>Flop</v>
      </c>
      <c r="Q1857" t="s">
        <v>5788</v>
      </c>
      <c r="R1857">
        <v>9</v>
      </c>
      <c r="S1857" t="str">
        <f t="shared" si="172"/>
        <v xml:space="preserve">September </v>
      </c>
      <c r="T1857" s="12" t="str">
        <f t="shared" si="173"/>
        <v xml:space="preserve"> 2008</v>
      </c>
      <c r="U1857" s="8" t="str" cm="1">
        <f t="array" ref="U1857">_xlfn.IFS(Q1857&lt;1970,"Old is Gold",Q1857&lt;=1980,"80's Movies",Q1857&lt;=2000,"90's Movies",Q1857&lt;=2020,"Mid Rang",Q1857&gt;2020,"Latest")</f>
        <v>Latest</v>
      </c>
      <c r="V1857" t="s">
        <v>4867</v>
      </c>
    </row>
    <row r="1858" spans="1:22" x14ac:dyDescent="0.3">
      <c r="A1858" t="s">
        <v>6185</v>
      </c>
      <c r="B1858" t="s">
        <v>6186</v>
      </c>
      <c r="C1858" t="s">
        <v>6186</v>
      </c>
      <c r="D1858" s="6">
        <v>90</v>
      </c>
      <c r="E1858" s="6" t="str">
        <f t="shared" ref="E1858:E1921" si="174">IF(D1858&lt;90,"Short",IF(D1858&lt;=120,"Medium","Long"))</f>
        <v>Medium</v>
      </c>
      <c r="F1858" s="4">
        <f t="shared" ref="F1858:F1921" si="175">D1858/60</f>
        <v>1.5</v>
      </c>
      <c r="G1858" s="8" t="s">
        <v>10887</v>
      </c>
      <c r="H1858" t="s">
        <v>10888</v>
      </c>
      <c r="I1858" t="s">
        <v>172</v>
      </c>
      <c r="J1858">
        <v>6.9</v>
      </c>
      <c r="K1858" t="str">
        <f t="shared" ref="K1858:K1921" si="176">IF(J1858&gt;=8,"Excellent",IF(J1858&gt;=7,"Good",IF(J1858&gt;=6,"Average","Poor")))</f>
        <v>Average</v>
      </c>
      <c r="L1858" s="10">
        <v>250877</v>
      </c>
      <c r="M1858" s="10">
        <v>100000000</v>
      </c>
      <c r="N1858" s="10">
        <v>243006126</v>
      </c>
      <c r="O1858" s="6">
        <f t="shared" ref="O1858:O1921" si="177">N1858-M1858</f>
        <v>143006126</v>
      </c>
      <c r="P1858" s="10" t="str" cm="1">
        <f t="array" ref="P1858">_xlfn.IFS(O1858&lt;=0,"Flop",O1858&lt;10000000,"Hit",O1858&lt;=100000000,"Superhit",O1858&gt;100000000,"Blockbuster")</f>
        <v>Blockbuster</v>
      </c>
      <c r="Q1858" t="s">
        <v>6187</v>
      </c>
      <c r="R1858">
        <v>12</v>
      </c>
      <c r="S1858" t="str">
        <f t="shared" ref="S1858:S1921" si="178">LEFT(Q1858,SEARCH(" ",Q1858))</f>
        <v xml:space="preserve">September </v>
      </c>
      <c r="T1858" s="12" t="str">
        <f t="shared" ref="T1858:T1921" si="179">RIGHT(Q1858,5)</f>
        <v xml:space="preserve"> 2009</v>
      </c>
      <c r="U1858" s="8" t="str" cm="1">
        <f t="array" ref="U1858">_xlfn.IFS(Q1858&lt;1970,"Old is Gold",Q1858&lt;=1980,"80's Movies",Q1858&lt;=2000,"90's Movies",Q1858&lt;=2020,"Mid Rang",Q1858&gt;2020,"Latest")</f>
        <v>Latest</v>
      </c>
      <c r="V1858" t="s">
        <v>6188</v>
      </c>
    </row>
    <row r="1859" spans="1:22" x14ac:dyDescent="0.3">
      <c r="A1859" t="s">
        <v>6189</v>
      </c>
      <c r="B1859" t="s">
        <v>6190</v>
      </c>
      <c r="C1859" t="s">
        <v>6190</v>
      </c>
      <c r="D1859" s="6">
        <v>90</v>
      </c>
      <c r="E1859" s="6" t="str">
        <f t="shared" si="174"/>
        <v>Medium</v>
      </c>
      <c r="F1859" s="4">
        <f t="shared" si="175"/>
        <v>1.5</v>
      </c>
      <c r="G1859" s="8" t="s">
        <v>105</v>
      </c>
      <c r="H1859" t="s">
        <v>5170</v>
      </c>
      <c r="I1859" t="s">
        <v>10899</v>
      </c>
      <c r="J1859">
        <v>6.3</v>
      </c>
      <c r="K1859" t="str">
        <f t="shared" si="176"/>
        <v>Average</v>
      </c>
      <c r="L1859" s="10">
        <v>70555</v>
      </c>
      <c r="M1859" s="10">
        <v>6000000</v>
      </c>
      <c r="N1859" s="10">
        <v>10234475</v>
      </c>
      <c r="O1859" s="6">
        <f t="shared" si="177"/>
        <v>4234475</v>
      </c>
      <c r="P1859" s="10" t="str" cm="1">
        <f t="array" ref="P1859">_xlfn.IFS(O1859&lt;=0,"Flop",O1859&lt;10000000,"Hit",O1859&lt;=100000000,"Superhit",O1859&gt;100000000,"Blockbuster")</f>
        <v>Hit</v>
      </c>
      <c r="Q1859" t="s">
        <v>6191</v>
      </c>
      <c r="R1859">
        <v>31</v>
      </c>
      <c r="S1859" t="str">
        <f t="shared" si="178"/>
        <v xml:space="preserve">July </v>
      </c>
      <c r="T1859" s="12" t="str">
        <f t="shared" si="179"/>
        <v xml:space="preserve"> 2009</v>
      </c>
      <c r="U1859" s="8" t="str" cm="1">
        <f t="array" ref="U1859">_xlfn.IFS(Q1859&lt;1970,"Old is Gold",Q1859&lt;=1980,"80's Movies",Q1859&lt;=2000,"90's Movies",Q1859&lt;=2020,"Mid Rang",Q1859&gt;2020,"Latest")</f>
        <v>Latest</v>
      </c>
      <c r="V1859" t="s">
        <v>6192</v>
      </c>
    </row>
    <row r="1860" spans="1:22" x14ac:dyDescent="0.3">
      <c r="A1860" t="s">
        <v>6193</v>
      </c>
      <c r="B1860" t="s">
        <v>6194</v>
      </c>
      <c r="C1860" t="s">
        <v>6194</v>
      </c>
      <c r="D1860" s="6">
        <v>110</v>
      </c>
      <c r="E1860" s="6" t="str">
        <f t="shared" si="174"/>
        <v>Medium</v>
      </c>
      <c r="F1860" s="4">
        <f t="shared" si="175"/>
        <v>1.8333333333333333</v>
      </c>
      <c r="G1860" s="8" t="s">
        <v>105</v>
      </c>
      <c r="H1860" t="s">
        <v>5170</v>
      </c>
      <c r="I1860" t="s">
        <v>10899</v>
      </c>
      <c r="J1860">
        <v>6.5</v>
      </c>
      <c r="K1860" t="str">
        <f t="shared" si="176"/>
        <v>Average</v>
      </c>
      <c r="L1860" s="10">
        <v>98577</v>
      </c>
      <c r="M1860" s="10">
        <v>15000000</v>
      </c>
      <c r="N1860" s="10">
        <v>45995223</v>
      </c>
      <c r="O1860" s="6">
        <f t="shared" si="177"/>
        <v>30995223</v>
      </c>
      <c r="P1860" s="10" t="str" cm="1">
        <f t="array" ref="P1860">_xlfn.IFS(O1860&lt;=0,"Flop",O1860&lt;10000000,"Hit",O1860&lt;=100000000,"Superhit",O1860&gt;100000000,"Blockbuster")</f>
        <v>Superhit</v>
      </c>
      <c r="Q1860" t="s">
        <v>6195</v>
      </c>
      <c r="R1860">
        <v>13</v>
      </c>
      <c r="S1860" t="str">
        <f t="shared" si="178"/>
        <v xml:space="preserve">March </v>
      </c>
      <c r="T1860" s="12" t="str">
        <f t="shared" si="179"/>
        <v xml:space="preserve"> 2009</v>
      </c>
      <c r="U1860" s="8" t="str" cm="1">
        <f t="array" ref="U1860">_xlfn.IFS(Q1860&lt;1970,"Old is Gold",Q1860&lt;=1980,"80's Movies",Q1860&lt;=2000,"90's Movies",Q1860&lt;=2020,"Mid Rang",Q1860&gt;2020,"Latest")</f>
        <v>Latest</v>
      </c>
      <c r="V1860" t="s">
        <v>6196</v>
      </c>
    </row>
    <row r="1861" spans="1:22" x14ac:dyDescent="0.3">
      <c r="A1861" t="s">
        <v>6197</v>
      </c>
      <c r="B1861" t="s">
        <v>6198</v>
      </c>
      <c r="C1861" t="s">
        <v>6198</v>
      </c>
      <c r="D1861" s="6">
        <v>143</v>
      </c>
      <c r="E1861" s="6" t="str">
        <f t="shared" si="174"/>
        <v>Long</v>
      </c>
      <c r="F1861" s="4">
        <f t="shared" si="175"/>
        <v>2.3833333333333333</v>
      </c>
      <c r="G1861" s="8" t="s">
        <v>7406</v>
      </c>
      <c r="H1861" t="s">
        <v>10890</v>
      </c>
      <c r="I1861" t="s">
        <v>10899</v>
      </c>
      <c r="J1861">
        <v>8</v>
      </c>
      <c r="K1861" t="str">
        <f t="shared" si="176"/>
        <v>Excellent</v>
      </c>
      <c r="L1861" s="10">
        <v>1438396</v>
      </c>
      <c r="M1861" s="10">
        <v>220000000</v>
      </c>
      <c r="N1861" s="10">
        <v>1520538536</v>
      </c>
      <c r="O1861" s="6">
        <f t="shared" si="177"/>
        <v>1300538536</v>
      </c>
      <c r="P1861" s="10" t="str" cm="1">
        <f t="array" ref="P1861">_xlfn.IFS(O1861&lt;=0,"Flop",O1861&lt;10000000,"Hit",O1861&lt;=100000000,"Superhit",O1861&gt;100000000,"Blockbuster")</f>
        <v>Blockbuster</v>
      </c>
      <c r="Q1861" t="s">
        <v>6199</v>
      </c>
      <c r="R1861">
        <v>11</v>
      </c>
      <c r="S1861" t="str">
        <f t="shared" si="178"/>
        <v xml:space="preserve">April </v>
      </c>
      <c r="T1861" s="12" t="str">
        <f t="shared" si="179"/>
        <v xml:space="preserve"> 2012</v>
      </c>
      <c r="U1861" s="8" t="str" cm="1">
        <f t="array" ref="U1861">_xlfn.IFS(Q1861&lt;1970,"Old is Gold",Q1861&lt;=1980,"80's Movies",Q1861&lt;=2000,"90's Movies",Q1861&lt;=2020,"Mid Rang",Q1861&gt;2020,"Latest")</f>
        <v>Latest</v>
      </c>
      <c r="V1861" t="s">
        <v>4716</v>
      </c>
    </row>
    <row r="1862" spans="1:22" x14ac:dyDescent="0.3">
      <c r="A1862" t="s">
        <v>6200</v>
      </c>
      <c r="B1862" t="s">
        <v>6201</v>
      </c>
      <c r="C1862" t="s">
        <v>6201</v>
      </c>
      <c r="D1862" s="6">
        <v>102</v>
      </c>
      <c r="E1862" s="6" t="str">
        <f t="shared" si="174"/>
        <v>Medium</v>
      </c>
      <c r="F1862" s="4">
        <f t="shared" si="175"/>
        <v>1.7</v>
      </c>
      <c r="G1862" s="8" t="s">
        <v>7406</v>
      </c>
      <c r="H1862" t="s">
        <v>10887</v>
      </c>
      <c r="I1862" t="s">
        <v>10888</v>
      </c>
      <c r="J1862">
        <v>6.6</v>
      </c>
      <c r="K1862" t="str">
        <f t="shared" si="176"/>
        <v>Average</v>
      </c>
      <c r="L1862" s="10">
        <v>108738</v>
      </c>
      <c r="M1862" s="10">
        <v>100000000</v>
      </c>
      <c r="N1862" s="10">
        <v>268426634</v>
      </c>
      <c r="O1862" s="6">
        <f t="shared" si="177"/>
        <v>168426634</v>
      </c>
      <c r="P1862" s="10" t="str" cm="1">
        <f t="array" ref="P1862">_xlfn.IFS(O1862&lt;=0,"Flop",O1862&lt;10000000,"Hit",O1862&lt;=100000000,"Superhit",O1862&gt;100000000,"Blockbuster")</f>
        <v>Blockbuster</v>
      </c>
      <c r="Q1862" t="s">
        <v>6202</v>
      </c>
      <c r="R1862">
        <v>1</v>
      </c>
      <c r="S1862" t="str">
        <f t="shared" si="178"/>
        <v xml:space="preserve">May </v>
      </c>
      <c r="T1862" s="12" t="str">
        <f t="shared" si="179"/>
        <v xml:space="preserve"> 2013</v>
      </c>
      <c r="U1862" s="8" t="str" cm="1">
        <f t="array" ref="U1862">_xlfn.IFS(Q1862&lt;1970,"Old is Gold",Q1862&lt;=1980,"80's Movies",Q1862&lt;=2000,"90's Movies",Q1862&lt;=2020,"Mid Rang",Q1862&gt;2020,"Latest")</f>
        <v>Latest</v>
      </c>
      <c r="V1862" t="s">
        <v>6203</v>
      </c>
    </row>
    <row r="1863" spans="1:22" x14ac:dyDescent="0.3">
      <c r="A1863" t="s">
        <v>6204</v>
      </c>
      <c r="B1863" t="s">
        <v>6205</v>
      </c>
      <c r="C1863" t="s">
        <v>6205</v>
      </c>
      <c r="D1863" s="6">
        <v>97</v>
      </c>
      <c r="E1863" s="6" t="str">
        <f t="shared" si="174"/>
        <v>Medium</v>
      </c>
      <c r="F1863" s="4">
        <f t="shared" si="175"/>
        <v>1.6166666666666667</v>
      </c>
      <c r="G1863" s="8" t="s">
        <v>172</v>
      </c>
      <c r="H1863" t="s">
        <v>10899</v>
      </c>
      <c r="I1863" t="s">
        <v>10899</v>
      </c>
      <c r="J1863">
        <v>5.5</v>
      </c>
      <c r="K1863" t="str">
        <f t="shared" si="176"/>
        <v>Poor</v>
      </c>
      <c r="L1863" s="10">
        <v>88437</v>
      </c>
      <c r="M1863" s="10">
        <v>25000000</v>
      </c>
      <c r="N1863" s="10">
        <v>70439696</v>
      </c>
      <c r="O1863" s="6">
        <f t="shared" si="177"/>
        <v>45439696</v>
      </c>
      <c r="P1863" s="10" t="str" cm="1">
        <f t="array" ref="P1863">_xlfn.IFS(O1863&lt;=0,"Flop",O1863&lt;10000000,"Hit",O1863&lt;=100000000,"Superhit",O1863&gt;100000000,"Blockbuster")</f>
        <v>Superhit</v>
      </c>
      <c r="Q1863" t="s">
        <v>6206</v>
      </c>
      <c r="R1863">
        <v>18</v>
      </c>
      <c r="S1863" t="str">
        <f t="shared" si="178"/>
        <v xml:space="preserve">August </v>
      </c>
      <c r="T1863" s="12" t="str">
        <f t="shared" si="179"/>
        <v xml:space="preserve"> 2008</v>
      </c>
      <c r="U1863" s="8" t="str" cm="1">
        <f t="array" ref="U1863">_xlfn.IFS(Q1863&lt;1970,"Old is Gold",Q1863&lt;=1980,"80's Movies",Q1863&lt;=2000,"90's Movies",Q1863&lt;=2020,"Mid Rang",Q1863&gt;2020,"Latest")</f>
        <v>Latest</v>
      </c>
      <c r="V1863" t="s">
        <v>6207</v>
      </c>
    </row>
    <row r="1864" spans="1:22" x14ac:dyDescent="0.3">
      <c r="A1864" t="s">
        <v>6208</v>
      </c>
      <c r="B1864" t="s">
        <v>6209</v>
      </c>
      <c r="C1864" t="s">
        <v>6209</v>
      </c>
      <c r="D1864" s="6">
        <v>112</v>
      </c>
      <c r="E1864" s="6" t="str">
        <f t="shared" si="174"/>
        <v>Medium</v>
      </c>
      <c r="F1864" s="4">
        <f t="shared" si="175"/>
        <v>1.8666666666666667</v>
      </c>
      <c r="G1864" s="8" t="s">
        <v>7406</v>
      </c>
      <c r="H1864" t="s">
        <v>10887</v>
      </c>
      <c r="I1864" t="s">
        <v>10885</v>
      </c>
      <c r="J1864">
        <v>5.2</v>
      </c>
      <c r="K1864" t="str">
        <f t="shared" si="176"/>
        <v>Poor</v>
      </c>
      <c r="L1864" s="10">
        <v>168374</v>
      </c>
      <c r="M1864" s="10">
        <v>145000000</v>
      </c>
      <c r="N1864" s="10">
        <v>403449830</v>
      </c>
      <c r="O1864" s="6">
        <f t="shared" si="177"/>
        <v>258449830</v>
      </c>
      <c r="P1864" s="10" t="str" cm="1">
        <f t="array" ref="P1864">_xlfn.IFS(O1864&lt;=0,"Flop",O1864&lt;10000000,"Hit",O1864&lt;=100000000,"Superhit",O1864&gt;100000000,"Blockbuster")</f>
        <v>Blockbuster</v>
      </c>
      <c r="Q1864" t="s">
        <v>5375</v>
      </c>
      <c r="R1864">
        <v>24</v>
      </c>
      <c r="S1864" t="str">
        <f t="shared" si="178"/>
        <v xml:space="preserve">July </v>
      </c>
      <c r="T1864" s="12" t="str">
        <f t="shared" si="179"/>
        <v xml:space="preserve"> 2008</v>
      </c>
      <c r="U1864" s="8" t="str" cm="1">
        <f t="array" ref="U1864">_xlfn.IFS(Q1864&lt;1970,"Old is Gold",Q1864&lt;=1980,"80's Movies",Q1864&lt;=2000,"90's Movies",Q1864&lt;=2020,"Mid Rang",Q1864&gt;2020,"Latest")</f>
        <v>Latest</v>
      </c>
      <c r="V1864" t="s">
        <v>2092</v>
      </c>
    </row>
    <row r="1865" spans="1:22" x14ac:dyDescent="0.3">
      <c r="A1865" t="s">
        <v>6210</v>
      </c>
      <c r="B1865" t="s">
        <v>6211</v>
      </c>
      <c r="C1865" t="s">
        <v>6211</v>
      </c>
      <c r="D1865" s="6">
        <v>121</v>
      </c>
      <c r="E1865" s="6" t="str">
        <f t="shared" si="174"/>
        <v>Long</v>
      </c>
      <c r="F1865" s="4">
        <f t="shared" si="175"/>
        <v>2.0166666666666666</v>
      </c>
      <c r="G1865" s="8" t="s">
        <v>190</v>
      </c>
      <c r="H1865" t="s">
        <v>10895</v>
      </c>
      <c r="I1865" t="s">
        <v>5170</v>
      </c>
      <c r="J1865">
        <v>6.5</v>
      </c>
      <c r="K1865" t="str">
        <f t="shared" si="176"/>
        <v>Average</v>
      </c>
      <c r="L1865" s="10">
        <v>74580</v>
      </c>
      <c r="M1865" s="10">
        <v>25000000</v>
      </c>
      <c r="N1865" s="10">
        <v>19844979</v>
      </c>
      <c r="O1865" s="6">
        <f t="shared" si="177"/>
        <v>-5155021</v>
      </c>
      <c r="P1865" s="10" t="str" cm="1">
        <f t="array" ref="P1865">_xlfn.IFS(O1865&lt;=0,"Flop",O1865&lt;10000000,"Hit",O1865&lt;=100000000,"Superhit",O1865&gt;100000000,"Blockbuster")</f>
        <v>Flop</v>
      </c>
      <c r="Q1865" t="s">
        <v>6212</v>
      </c>
      <c r="R1865">
        <v>14</v>
      </c>
      <c r="S1865" t="str">
        <f t="shared" si="178"/>
        <v xml:space="preserve">May </v>
      </c>
      <c r="T1865" s="12" t="str">
        <f t="shared" si="179"/>
        <v xml:space="preserve"> 2008</v>
      </c>
      <c r="U1865" s="8" t="str" cm="1">
        <f t="array" ref="U1865">_xlfn.IFS(Q1865&lt;1970,"Old is Gold",Q1865&lt;=1980,"80's Movies",Q1865&lt;=2000,"90's Movies",Q1865&lt;=2020,"Mid Rang",Q1865&gt;2020,"Latest")</f>
        <v>Latest</v>
      </c>
      <c r="V1865" t="s">
        <v>4814</v>
      </c>
    </row>
    <row r="1866" spans="1:22" x14ac:dyDescent="0.3">
      <c r="A1866" t="s">
        <v>6213</v>
      </c>
      <c r="B1866" t="s">
        <v>6214</v>
      </c>
      <c r="C1866" t="s">
        <v>6215</v>
      </c>
      <c r="D1866" s="6">
        <v>115</v>
      </c>
      <c r="E1866" s="6" t="str">
        <f t="shared" si="174"/>
        <v>Medium</v>
      </c>
      <c r="F1866" s="4">
        <f t="shared" si="175"/>
        <v>1.9166666666666667</v>
      </c>
      <c r="G1866" s="8" t="s">
        <v>7406</v>
      </c>
      <c r="H1866" t="s">
        <v>10891</v>
      </c>
      <c r="I1866" t="s">
        <v>190</v>
      </c>
      <c r="J1866">
        <v>8</v>
      </c>
      <c r="K1866" t="str">
        <f t="shared" si="176"/>
        <v>Excellent</v>
      </c>
      <c r="L1866" s="10">
        <v>108290</v>
      </c>
      <c r="M1866" s="10">
        <v>4000000</v>
      </c>
      <c r="N1866" s="10">
        <v>14759148</v>
      </c>
      <c r="O1866" s="6">
        <f t="shared" si="177"/>
        <v>10759148</v>
      </c>
      <c r="P1866" s="10" t="str" cm="1">
        <f t="array" ref="P1866">_xlfn.IFS(O1866&lt;=0,"Flop",O1866&lt;10000000,"Hit",O1866&lt;=100000000,"Superhit",O1866&gt;100000000,"Blockbuster")</f>
        <v>Superhit</v>
      </c>
      <c r="Q1866" t="s">
        <v>5232</v>
      </c>
      <c r="R1866">
        <v>17</v>
      </c>
      <c r="S1866" t="str">
        <f t="shared" si="178"/>
        <v xml:space="preserve">August </v>
      </c>
      <c r="T1866" s="12" t="str">
        <f t="shared" si="179"/>
        <v xml:space="preserve"> 2007</v>
      </c>
      <c r="U1866" s="8" t="str" cm="1">
        <f t="array" ref="U1866">_xlfn.IFS(Q1866&lt;1970,"Old is Gold",Q1866&lt;=1980,"80's Movies",Q1866&lt;=2000,"90's Movies",Q1866&lt;=2020,"Mid Rang",Q1866&gt;2020,"Latest")</f>
        <v>Latest</v>
      </c>
      <c r="V1866" t="s">
        <v>6216</v>
      </c>
    </row>
    <row r="1867" spans="1:22" x14ac:dyDescent="0.3">
      <c r="A1867" t="s">
        <v>6217</v>
      </c>
      <c r="B1867" t="s">
        <v>6218</v>
      </c>
      <c r="C1867" t="s">
        <v>6218</v>
      </c>
      <c r="D1867" s="6">
        <v>91</v>
      </c>
      <c r="E1867" s="6" t="str">
        <f t="shared" si="174"/>
        <v>Medium</v>
      </c>
      <c r="F1867" s="4">
        <f t="shared" si="175"/>
        <v>1.5166666666666666</v>
      </c>
      <c r="G1867" s="8" t="s">
        <v>172</v>
      </c>
      <c r="H1867" t="s">
        <v>190</v>
      </c>
      <c r="I1867" t="s">
        <v>10899</v>
      </c>
      <c r="J1867">
        <v>6.8</v>
      </c>
      <c r="K1867" t="str">
        <f t="shared" si="176"/>
        <v>Average</v>
      </c>
      <c r="L1867" s="10">
        <v>73446</v>
      </c>
      <c r="M1867" s="10">
        <v>8000000</v>
      </c>
      <c r="N1867" s="10">
        <v>16580250</v>
      </c>
      <c r="O1867" s="6">
        <f t="shared" si="177"/>
        <v>8580250</v>
      </c>
      <c r="P1867" s="10" t="str" cm="1">
        <f t="array" ref="P1867">_xlfn.IFS(O1867&lt;=0,"Flop",O1867&lt;10000000,"Hit",O1867&lt;=100000000,"Superhit",O1867&gt;100000000,"Blockbuster")</f>
        <v>Hit</v>
      </c>
      <c r="Q1867" t="s">
        <v>6021</v>
      </c>
      <c r="R1867">
        <v>18</v>
      </c>
      <c r="S1867" t="str">
        <f t="shared" si="178"/>
        <v xml:space="preserve">January </v>
      </c>
      <c r="T1867" s="12" t="str">
        <f t="shared" si="179"/>
        <v xml:space="preserve"> 2008</v>
      </c>
      <c r="U1867" s="8" t="str" cm="1">
        <f t="array" ref="U1867">_xlfn.IFS(Q1867&lt;1970,"Old is Gold",Q1867&lt;=1980,"80's Movies",Q1867&lt;=2000,"90's Movies",Q1867&lt;=2020,"Mid Rang",Q1867&gt;2020,"Latest")</f>
        <v>Latest</v>
      </c>
      <c r="V1867" t="s">
        <v>6219</v>
      </c>
    </row>
    <row r="1868" spans="1:22" x14ac:dyDescent="0.3">
      <c r="A1868" t="s">
        <v>6220</v>
      </c>
      <c r="B1868" t="s">
        <v>6221</v>
      </c>
      <c r="C1868" t="s">
        <v>6221</v>
      </c>
      <c r="D1868" s="6">
        <v>82</v>
      </c>
      <c r="E1868" s="6" t="str">
        <f t="shared" si="174"/>
        <v>Short</v>
      </c>
      <c r="F1868" s="4">
        <f t="shared" si="175"/>
        <v>1.3666666666666667</v>
      </c>
      <c r="G1868" s="8" t="s">
        <v>172</v>
      </c>
      <c r="H1868" t="s">
        <v>105</v>
      </c>
      <c r="I1868" t="s">
        <v>10899</v>
      </c>
      <c r="J1868">
        <v>6.8</v>
      </c>
      <c r="K1868" t="str">
        <f t="shared" si="176"/>
        <v>Average</v>
      </c>
      <c r="L1868" s="10">
        <v>102976</v>
      </c>
      <c r="M1868" s="10">
        <v>12000000</v>
      </c>
      <c r="N1868" s="10">
        <v>0</v>
      </c>
      <c r="O1868" s="6">
        <f t="shared" si="177"/>
        <v>-12000000</v>
      </c>
      <c r="P1868" s="10" t="str" cm="1">
        <f t="array" ref="P1868">_xlfn.IFS(O1868&lt;=0,"Flop",O1868&lt;10000000,"Hit",O1868&lt;=100000000,"Superhit",O1868&gt;100000000,"Blockbuster")</f>
        <v>Flop</v>
      </c>
      <c r="Q1868" t="s">
        <v>6222</v>
      </c>
      <c r="R1868">
        <v>9</v>
      </c>
      <c r="S1868" t="str">
        <f t="shared" si="178"/>
        <v xml:space="preserve">December </v>
      </c>
      <c r="T1868" s="12" t="str">
        <f t="shared" si="179"/>
        <v xml:space="preserve"> 2007</v>
      </c>
      <c r="U1868" s="8" t="str" cm="1">
        <f t="array" ref="U1868">_xlfn.IFS(Q1868&lt;1970,"Old is Gold",Q1868&lt;=1980,"80's Movies",Q1868&lt;=2000,"90's Movies",Q1868&lt;=2020,"Mid Rang",Q1868&gt;2020,"Latest")</f>
        <v>Latest</v>
      </c>
      <c r="V1868" t="s">
        <v>6223</v>
      </c>
    </row>
    <row r="1869" spans="1:22" x14ac:dyDescent="0.3">
      <c r="A1869" t="s">
        <v>6224</v>
      </c>
      <c r="B1869" t="s">
        <v>6225</v>
      </c>
      <c r="C1869" t="s">
        <v>6225</v>
      </c>
      <c r="D1869" s="6">
        <v>92</v>
      </c>
      <c r="E1869" s="6" t="str">
        <f t="shared" si="174"/>
        <v>Medium</v>
      </c>
      <c r="F1869" s="4">
        <f t="shared" si="175"/>
        <v>1.5333333333333334</v>
      </c>
      <c r="G1869" s="8" t="s">
        <v>10887</v>
      </c>
      <c r="H1869" t="s">
        <v>10888</v>
      </c>
      <c r="I1869" t="s">
        <v>172</v>
      </c>
      <c r="J1869">
        <v>6.8</v>
      </c>
      <c r="K1869" t="str">
        <f t="shared" si="176"/>
        <v>Average</v>
      </c>
      <c r="L1869" s="10">
        <v>76039</v>
      </c>
      <c r="M1869" s="10">
        <v>145000000</v>
      </c>
      <c r="N1869" s="10">
        <v>275698039</v>
      </c>
      <c r="O1869" s="6">
        <f t="shared" si="177"/>
        <v>130698039</v>
      </c>
      <c r="P1869" s="10" t="str" cm="1">
        <f t="array" ref="P1869">_xlfn.IFS(O1869&lt;=0,"Flop",O1869&lt;10000000,"Hit",O1869&lt;=100000000,"Superhit",O1869&gt;100000000,"Blockbuster")</f>
        <v>Blockbuster</v>
      </c>
      <c r="Q1869" t="s">
        <v>6226</v>
      </c>
      <c r="R1869">
        <v>7</v>
      </c>
      <c r="S1869" t="str">
        <f t="shared" si="178"/>
        <v xml:space="preserve">February </v>
      </c>
      <c r="T1869" s="12" t="str">
        <f t="shared" si="179"/>
        <v xml:space="preserve"> 2014</v>
      </c>
      <c r="U1869" s="8" t="str" cm="1">
        <f t="array" ref="U1869">_xlfn.IFS(Q1869&lt;1970,"Old is Gold",Q1869&lt;=1980,"80's Movies",Q1869&lt;=2000,"90's Movies",Q1869&lt;=2020,"Mid Rang",Q1869&gt;2020,"Latest")</f>
        <v>Latest</v>
      </c>
      <c r="V1869" t="s">
        <v>3052</v>
      </c>
    </row>
    <row r="1870" spans="1:22" x14ac:dyDescent="0.3">
      <c r="A1870" t="s">
        <v>6227</v>
      </c>
      <c r="B1870" t="s">
        <v>6228</v>
      </c>
      <c r="C1870" t="s">
        <v>6228</v>
      </c>
      <c r="D1870" s="6">
        <v>104</v>
      </c>
      <c r="E1870" s="6" t="str">
        <f t="shared" si="174"/>
        <v>Medium</v>
      </c>
      <c r="F1870" s="4">
        <f t="shared" si="175"/>
        <v>1.7333333333333334</v>
      </c>
      <c r="G1870" s="8" t="s">
        <v>7406</v>
      </c>
      <c r="H1870" t="s">
        <v>10887</v>
      </c>
      <c r="I1870" t="s">
        <v>10885</v>
      </c>
      <c r="J1870">
        <v>6.5</v>
      </c>
      <c r="K1870" t="str">
        <f t="shared" si="176"/>
        <v>Average</v>
      </c>
      <c r="L1870" s="10">
        <v>108625</v>
      </c>
      <c r="M1870" s="10">
        <v>55000000</v>
      </c>
      <c r="N1870" s="10">
        <v>128792411</v>
      </c>
      <c r="O1870" s="6">
        <f t="shared" si="177"/>
        <v>73792411</v>
      </c>
      <c r="P1870" s="10" t="str" cm="1">
        <f t="array" ref="P1870">_xlfn.IFS(O1870&lt;=0,"Flop",O1870&lt;10000000,"Hit",O1870&lt;=100000000,"Superhit",O1870&gt;100000000,"Blockbuster")</f>
        <v>Superhit</v>
      </c>
      <c r="Q1870">
        <v>2008</v>
      </c>
      <c r="S1870" t="e">
        <f t="shared" si="178"/>
        <v>#VALUE!</v>
      </c>
      <c r="T1870" s="12" t="str">
        <f t="shared" si="179"/>
        <v>2008</v>
      </c>
      <c r="U1870" s="8" t="str" cm="1">
        <f t="array" ref="U1870">_xlfn.IFS(Q1870&lt;1970,"Old is Gold",Q1870&lt;=1980,"80's Movies",Q1870&lt;=2000,"90's Movies",Q1870&lt;=2020,"Mid Rang",Q1870&gt;2020,"Latest")</f>
        <v>Mid Rang</v>
      </c>
      <c r="V1870" t="s">
        <v>3052</v>
      </c>
    </row>
    <row r="1871" spans="1:22" x14ac:dyDescent="0.3">
      <c r="A1871" t="s">
        <v>6229</v>
      </c>
      <c r="B1871" t="s">
        <v>6230</v>
      </c>
      <c r="C1871" t="s">
        <v>6230</v>
      </c>
      <c r="D1871" s="6">
        <v>101</v>
      </c>
      <c r="E1871" s="6" t="str">
        <f t="shared" si="174"/>
        <v>Medium</v>
      </c>
      <c r="F1871" s="4">
        <f t="shared" si="175"/>
        <v>1.6833333333333333</v>
      </c>
      <c r="G1871" s="8" t="s">
        <v>172</v>
      </c>
      <c r="H1871" t="s">
        <v>10886</v>
      </c>
      <c r="I1871" t="s">
        <v>10899</v>
      </c>
      <c r="J1871">
        <v>5.8</v>
      </c>
      <c r="K1871" t="str">
        <f t="shared" si="176"/>
        <v>Poor</v>
      </c>
      <c r="L1871" s="10">
        <v>74894</v>
      </c>
      <c r="M1871" s="10">
        <v>40000000</v>
      </c>
      <c r="N1871" s="10">
        <v>106407672</v>
      </c>
      <c r="O1871" s="6">
        <f t="shared" si="177"/>
        <v>66407672</v>
      </c>
      <c r="P1871" s="10" t="str" cm="1">
        <f t="array" ref="P1871">_xlfn.IFS(O1871&lt;=0,"Flop",O1871&lt;10000000,"Hit",O1871&lt;=100000000,"Superhit",O1871&gt;100000000,"Blockbuster")</f>
        <v>Superhit</v>
      </c>
      <c r="Q1871" t="s">
        <v>6231</v>
      </c>
      <c r="R1871">
        <v>21</v>
      </c>
      <c r="S1871" t="str">
        <f t="shared" si="178"/>
        <v xml:space="preserve">April </v>
      </c>
      <c r="T1871" s="12" t="str">
        <f t="shared" si="179"/>
        <v xml:space="preserve"> 2008</v>
      </c>
      <c r="U1871" s="8" t="str" cm="1">
        <f t="array" ref="U1871">_xlfn.IFS(Q1871&lt;1970,"Old is Gold",Q1871&lt;=1980,"80's Movies",Q1871&lt;=2000,"90's Movies",Q1871&lt;=2020,"Mid Rang",Q1871&gt;2020,"Latest")</f>
        <v>Latest</v>
      </c>
      <c r="V1871" t="s">
        <v>6232</v>
      </c>
    </row>
    <row r="1872" spans="1:22" x14ac:dyDescent="0.3">
      <c r="A1872" t="s">
        <v>6233</v>
      </c>
      <c r="B1872" t="s">
        <v>6234</v>
      </c>
      <c r="C1872" t="s">
        <v>6234</v>
      </c>
      <c r="D1872" s="6">
        <v>122</v>
      </c>
      <c r="E1872" s="6" t="str">
        <f t="shared" si="174"/>
        <v>Long</v>
      </c>
      <c r="F1872" s="4">
        <f t="shared" si="175"/>
        <v>2.0333333333333332</v>
      </c>
      <c r="G1872" s="8" t="s">
        <v>10889</v>
      </c>
      <c r="H1872" t="s">
        <v>190</v>
      </c>
      <c r="I1872" t="s">
        <v>10896</v>
      </c>
      <c r="J1872">
        <v>7.7</v>
      </c>
      <c r="K1872" t="str">
        <f t="shared" si="176"/>
        <v>Good</v>
      </c>
      <c r="L1872" s="10">
        <v>111303</v>
      </c>
      <c r="M1872" s="10">
        <v>25000000</v>
      </c>
      <c r="N1872" s="10">
        <v>27426335</v>
      </c>
      <c r="O1872" s="6">
        <f t="shared" si="177"/>
        <v>2426335</v>
      </c>
      <c r="P1872" s="10" t="str" cm="1">
        <f t="array" ref="P1872">_xlfn.IFS(O1872&lt;=0,"Flop",O1872&lt;10000000,"Hit",O1872&lt;=100000000,"Superhit",O1872&gt;100000000,"Blockbuster")</f>
        <v>Hit</v>
      </c>
      <c r="Q1872" t="s">
        <v>6235</v>
      </c>
      <c r="R1872">
        <v>15</v>
      </c>
      <c r="S1872" t="str">
        <f t="shared" si="178"/>
        <v xml:space="preserve">October </v>
      </c>
      <c r="T1872" s="12" t="str">
        <f t="shared" si="179"/>
        <v xml:space="preserve"> 2008</v>
      </c>
      <c r="U1872" s="8" t="str" cm="1">
        <f t="array" ref="U1872">_xlfn.IFS(Q1872&lt;1970,"Old is Gold",Q1872&lt;=1980,"80's Movies",Q1872&lt;=2000,"90's Movies",Q1872&lt;=2020,"Mid Rang",Q1872&gt;2020,"Latest")</f>
        <v>Latest</v>
      </c>
      <c r="V1872" t="s">
        <v>676</v>
      </c>
    </row>
    <row r="1873" spans="1:22" x14ac:dyDescent="0.3">
      <c r="A1873" t="s">
        <v>6236</v>
      </c>
      <c r="B1873" t="s">
        <v>6237</v>
      </c>
      <c r="C1873" t="s">
        <v>6237</v>
      </c>
      <c r="D1873" s="6">
        <v>127</v>
      </c>
      <c r="E1873" s="6" t="str">
        <f t="shared" si="174"/>
        <v>Long</v>
      </c>
      <c r="F1873" s="4">
        <f t="shared" si="175"/>
        <v>2.1166666666666667</v>
      </c>
      <c r="G1873" s="8" t="s">
        <v>7406</v>
      </c>
      <c r="H1873" t="s">
        <v>10887</v>
      </c>
      <c r="I1873" t="s">
        <v>172</v>
      </c>
      <c r="J1873">
        <v>6.6</v>
      </c>
      <c r="K1873" t="str">
        <f t="shared" si="176"/>
        <v>Average</v>
      </c>
      <c r="L1873" s="10">
        <v>206427</v>
      </c>
      <c r="M1873" s="10">
        <v>200000000</v>
      </c>
      <c r="N1873" s="10">
        <v>220889446</v>
      </c>
      <c r="O1873" s="6">
        <f t="shared" si="177"/>
        <v>20889446</v>
      </c>
      <c r="P1873" s="10" t="str" cm="1">
        <f t="array" ref="P1873">_xlfn.IFS(O1873&lt;=0,"Flop",O1873&lt;10000000,"Hit",O1873&lt;=100000000,"Superhit",O1873&gt;100000000,"Blockbuster")</f>
        <v>Superhit</v>
      </c>
      <c r="Q1873" t="s">
        <v>6238</v>
      </c>
      <c r="R1873">
        <v>24</v>
      </c>
      <c r="S1873" t="str">
        <f t="shared" si="178"/>
        <v xml:space="preserve">July </v>
      </c>
      <c r="T1873" s="12" t="str">
        <f t="shared" si="179"/>
        <v xml:space="preserve"> 2021</v>
      </c>
      <c r="U1873" s="8" t="str" cm="1">
        <f t="array" ref="U1873">_xlfn.IFS(Q1873&lt;1970,"Old is Gold",Q1873&lt;=1980,"80's Movies",Q1873&lt;=2000,"90's Movies",Q1873&lt;=2020,"Mid Rang",Q1873&gt;2020,"Latest")</f>
        <v>Latest</v>
      </c>
      <c r="V1873" t="s">
        <v>4899</v>
      </c>
    </row>
    <row r="1874" spans="1:22" x14ac:dyDescent="0.3">
      <c r="A1874" t="s">
        <v>6239</v>
      </c>
      <c r="B1874" t="s">
        <v>6240</v>
      </c>
      <c r="C1874" t="s">
        <v>6240</v>
      </c>
      <c r="D1874" s="6">
        <v>108</v>
      </c>
      <c r="E1874" s="6" t="str">
        <f t="shared" si="174"/>
        <v>Medium</v>
      </c>
      <c r="F1874" s="4">
        <f t="shared" si="175"/>
        <v>1.8</v>
      </c>
      <c r="G1874" s="8" t="s">
        <v>190</v>
      </c>
      <c r="H1874" t="s">
        <v>105</v>
      </c>
      <c r="I1874" t="s">
        <v>5170</v>
      </c>
      <c r="J1874">
        <v>6.5</v>
      </c>
      <c r="K1874" t="str">
        <f t="shared" si="176"/>
        <v>Average</v>
      </c>
      <c r="L1874" s="10">
        <v>133713</v>
      </c>
      <c r="M1874" s="10">
        <v>11000000</v>
      </c>
      <c r="N1874" s="10">
        <v>7413863</v>
      </c>
      <c r="O1874" s="6">
        <f t="shared" si="177"/>
        <v>-3586137</v>
      </c>
      <c r="P1874" s="10" t="str" cm="1">
        <f t="array" ref="P1874">_xlfn.IFS(O1874&lt;=0,"Flop",O1874&lt;10000000,"Hit",O1874&lt;=100000000,"Superhit",O1874&gt;100000000,"Blockbuster")</f>
        <v>Flop</v>
      </c>
      <c r="Q1874" t="s">
        <v>6241</v>
      </c>
      <c r="R1874">
        <v>18</v>
      </c>
      <c r="S1874" t="str">
        <f t="shared" si="178"/>
        <v xml:space="preserve">May </v>
      </c>
      <c r="T1874" s="12" t="str">
        <f t="shared" si="179"/>
        <v xml:space="preserve"> 2009</v>
      </c>
      <c r="U1874" s="8" t="str" cm="1">
        <f t="array" ref="U1874">_xlfn.IFS(Q1874&lt;1970,"Old is Gold",Q1874&lt;=1980,"80's Movies",Q1874&lt;=2000,"90's Movies",Q1874&lt;=2020,"Mid Rang",Q1874&gt;2020,"Latest")</f>
        <v>Latest</v>
      </c>
      <c r="V1874" t="s">
        <v>3087</v>
      </c>
    </row>
    <row r="1875" spans="1:22" x14ac:dyDescent="0.3">
      <c r="A1875" t="s">
        <v>6242</v>
      </c>
      <c r="B1875" t="s">
        <v>6243</v>
      </c>
      <c r="C1875" t="s">
        <v>6243</v>
      </c>
      <c r="D1875" s="6">
        <v>88</v>
      </c>
      <c r="E1875" s="6" t="str">
        <f t="shared" si="174"/>
        <v>Short</v>
      </c>
      <c r="F1875" s="4">
        <f t="shared" si="175"/>
        <v>1.4666666666666666</v>
      </c>
      <c r="G1875" s="8" t="s">
        <v>7406</v>
      </c>
      <c r="H1875" t="s">
        <v>10891</v>
      </c>
      <c r="I1875" t="s">
        <v>105</v>
      </c>
      <c r="J1875">
        <v>6.1</v>
      </c>
      <c r="K1875" t="str">
        <f t="shared" si="176"/>
        <v>Average</v>
      </c>
      <c r="L1875" s="10">
        <v>66356</v>
      </c>
      <c r="M1875" s="10">
        <v>4000000</v>
      </c>
      <c r="N1875" s="10">
        <v>1874460</v>
      </c>
      <c r="O1875" s="6">
        <f t="shared" si="177"/>
        <v>-2125540</v>
      </c>
      <c r="P1875" s="10" t="str" cm="1">
        <f t="array" ref="P1875">_xlfn.IFS(O1875&lt;=0,"Flop",O1875&lt;10000000,"Hit",O1875&lt;=100000000,"Superhit",O1875&gt;100000000,"Blockbuster")</f>
        <v>Flop</v>
      </c>
      <c r="Q1875" t="s">
        <v>4701</v>
      </c>
      <c r="R1875">
        <v>23</v>
      </c>
      <c r="S1875" t="str">
        <f t="shared" si="178"/>
        <v xml:space="preserve">January </v>
      </c>
      <c r="T1875" s="12" t="str">
        <f t="shared" si="179"/>
        <v xml:space="preserve"> 2011</v>
      </c>
      <c r="U1875" s="8" t="str" cm="1">
        <f t="array" ref="U1875">_xlfn.IFS(Q1875&lt;1970,"Old is Gold",Q1875&lt;=1980,"80's Movies",Q1875&lt;=2000,"90's Movies",Q1875&lt;=2020,"Mid Rang",Q1875&gt;2020,"Latest")</f>
        <v>Latest</v>
      </c>
      <c r="V1875" t="s">
        <v>1736</v>
      </c>
    </row>
    <row r="1876" spans="1:22" x14ac:dyDescent="0.3">
      <c r="A1876" t="s">
        <v>6244</v>
      </c>
      <c r="B1876" t="s">
        <v>6245</v>
      </c>
      <c r="C1876" t="s">
        <v>6246</v>
      </c>
      <c r="D1876" s="6">
        <v>101</v>
      </c>
      <c r="E1876" s="6" t="str">
        <f t="shared" si="174"/>
        <v>Medium</v>
      </c>
      <c r="F1876" s="4">
        <f t="shared" si="175"/>
        <v>1.6833333333333333</v>
      </c>
      <c r="G1876" s="8" t="s">
        <v>10887</v>
      </c>
      <c r="H1876" t="s">
        <v>10888</v>
      </c>
      <c r="I1876" t="s">
        <v>172</v>
      </c>
      <c r="J1876">
        <v>7.6</v>
      </c>
      <c r="K1876" t="str">
        <f t="shared" si="176"/>
        <v>Good</v>
      </c>
      <c r="L1876" s="10">
        <v>156243</v>
      </c>
      <c r="M1876" s="10">
        <v>34000000</v>
      </c>
      <c r="N1876" s="10">
        <v>204920882</v>
      </c>
      <c r="O1876" s="6">
        <f t="shared" si="177"/>
        <v>170920882</v>
      </c>
      <c r="P1876" s="10" t="str" cm="1">
        <f t="array" ref="P1876">_xlfn.IFS(O1876&lt;=0,"Flop",O1876&lt;10000000,"Hit",O1876&lt;=100000000,"Superhit",O1876&gt;100000000,"Blockbuster")</f>
        <v>Blockbuster</v>
      </c>
      <c r="Q1876" t="s">
        <v>6247</v>
      </c>
      <c r="R1876">
        <v>19</v>
      </c>
      <c r="S1876" t="str">
        <f t="shared" si="178"/>
        <v xml:space="preserve">July </v>
      </c>
      <c r="T1876" s="12" t="str">
        <f t="shared" si="179"/>
        <v xml:space="preserve"> 2008</v>
      </c>
      <c r="U1876" s="8" t="str" cm="1">
        <f t="array" ref="U1876">_xlfn.IFS(Q1876&lt;1970,"Old is Gold",Q1876&lt;=1980,"80's Movies",Q1876&lt;=2000,"90's Movies",Q1876&lt;=2020,"Mid Rang",Q1876&gt;2020,"Latest")</f>
        <v>Latest</v>
      </c>
      <c r="V1876" t="s">
        <v>639</v>
      </c>
    </row>
    <row r="1877" spans="1:22" x14ac:dyDescent="0.3">
      <c r="A1877" t="s">
        <v>6248</v>
      </c>
      <c r="B1877" t="s">
        <v>6249</v>
      </c>
      <c r="C1877" t="s">
        <v>6249</v>
      </c>
      <c r="D1877" s="6">
        <v>129</v>
      </c>
      <c r="E1877" s="6" t="str">
        <f t="shared" si="174"/>
        <v>Long</v>
      </c>
      <c r="F1877" s="4">
        <f t="shared" si="175"/>
        <v>2.15</v>
      </c>
      <c r="G1877" s="8" t="s">
        <v>10889</v>
      </c>
      <c r="H1877" t="s">
        <v>190</v>
      </c>
      <c r="I1877" t="s">
        <v>10897</v>
      </c>
      <c r="J1877">
        <v>7.6</v>
      </c>
      <c r="K1877" t="str">
        <f t="shared" si="176"/>
        <v>Good</v>
      </c>
      <c r="L1877" s="10">
        <v>353429</v>
      </c>
      <c r="M1877" s="10">
        <v>29000000</v>
      </c>
      <c r="N1877" s="10">
        <v>309231694</v>
      </c>
      <c r="O1877" s="6">
        <f t="shared" si="177"/>
        <v>280231694</v>
      </c>
      <c r="P1877" s="10" t="str" cm="1">
        <f t="array" ref="P1877">_xlfn.IFS(O1877&lt;=0,"Flop",O1877&lt;10000000,"Hit",O1877&lt;=100000000,"Superhit",O1877&gt;100000000,"Blockbuster")</f>
        <v>Blockbuster</v>
      </c>
      <c r="Q1877" t="s">
        <v>6250</v>
      </c>
      <c r="R1877">
        <v>17</v>
      </c>
      <c r="S1877" t="str">
        <f t="shared" si="178"/>
        <v xml:space="preserve">November </v>
      </c>
      <c r="T1877" s="12" t="str">
        <f t="shared" si="179"/>
        <v xml:space="preserve"> 2009</v>
      </c>
      <c r="U1877" s="8" t="str" cm="1">
        <f t="array" ref="U1877">_xlfn.IFS(Q1877&lt;1970,"Old is Gold",Q1877&lt;=1980,"80's Movies",Q1877&lt;=2000,"90's Movies",Q1877&lt;=2020,"Mid Rang",Q1877&gt;2020,"Latest")</f>
        <v>Latest</v>
      </c>
      <c r="V1877" t="s">
        <v>6251</v>
      </c>
    </row>
    <row r="1878" spans="1:22" x14ac:dyDescent="0.3">
      <c r="A1878" t="s">
        <v>6252</v>
      </c>
      <c r="B1878" t="s">
        <v>6253</v>
      </c>
      <c r="C1878" t="s">
        <v>6253</v>
      </c>
      <c r="D1878" s="6">
        <v>133</v>
      </c>
      <c r="E1878" s="6" t="str">
        <f t="shared" si="174"/>
        <v>Long</v>
      </c>
      <c r="F1878" s="4">
        <f t="shared" si="175"/>
        <v>2.2166666666666668</v>
      </c>
      <c r="G1878" s="8" t="s">
        <v>10889</v>
      </c>
      <c r="H1878" t="s">
        <v>190</v>
      </c>
      <c r="I1878" t="s">
        <v>10886</v>
      </c>
      <c r="J1878">
        <v>5.8</v>
      </c>
      <c r="K1878" t="str">
        <f t="shared" si="176"/>
        <v>Poor</v>
      </c>
      <c r="L1878" s="10">
        <v>103545</v>
      </c>
      <c r="M1878" s="10">
        <v>60000000</v>
      </c>
      <c r="N1878" s="10">
        <v>204594016</v>
      </c>
      <c r="O1878" s="6">
        <f t="shared" si="177"/>
        <v>144594016</v>
      </c>
      <c r="P1878" s="10" t="str" cm="1">
        <f t="array" ref="P1878">_xlfn.IFS(O1878&lt;=0,"Flop",O1878&lt;10000000,"Hit",O1878&lt;=100000000,"Superhit",O1878&gt;100000000,"Blockbuster")</f>
        <v>Blockbuster</v>
      </c>
      <c r="Q1878" t="s">
        <v>6254</v>
      </c>
      <c r="R1878">
        <v>10</v>
      </c>
      <c r="S1878" t="str">
        <f t="shared" si="178"/>
        <v xml:space="preserve">August </v>
      </c>
      <c r="T1878" s="12" t="str">
        <f t="shared" si="179"/>
        <v xml:space="preserve"> 2010</v>
      </c>
      <c r="U1878" s="8" t="str" cm="1">
        <f t="array" ref="U1878">_xlfn.IFS(Q1878&lt;1970,"Old is Gold",Q1878&lt;=1980,"80's Movies",Q1878&lt;=2000,"90's Movies",Q1878&lt;=2020,"Mid Rang",Q1878&gt;2020,"Latest")</f>
        <v>Latest</v>
      </c>
      <c r="V1878" t="s">
        <v>6255</v>
      </c>
    </row>
    <row r="1879" spans="1:22" x14ac:dyDescent="0.3">
      <c r="A1879" t="s">
        <v>6256</v>
      </c>
      <c r="B1879" t="s">
        <v>6257</v>
      </c>
      <c r="C1879" t="s">
        <v>6257</v>
      </c>
      <c r="D1879" s="6">
        <v>101</v>
      </c>
      <c r="E1879" s="6" t="str">
        <f t="shared" si="174"/>
        <v>Medium</v>
      </c>
      <c r="F1879" s="4">
        <f t="shared" si="175"/>
        <v>1.6833333333333333</v>
      </c>
      <c r="G1879" s="8" t="s">
        <v>10891</v>
      </c>
      <c r="H1879" t="s">
        <v>10895</v>
      </c>
      <c r="I1879" t="s">
        <v>5170</v>
      </c>
      <c r="J1879">
        <v>6.2</v>
      </c>
      <c r="K1879" t="str">
        <f t="shared" si="176"/>
        <v>Average</v>
      </c>
      <c r="L1879" s="10">
        <v>52303</v>
      </c>
      <c r="M1879" s="10">
        <v>35000000</v>
      </c>
      <c r="N1879" s="10">
        <v>52933513</v>
      </c>
      <c r="O1879" s="6">
        <f t="shared" si="177"/>
        <v>17933513</v>
      </c>
      <c r="P1879" s="10" t="str" cm="1">
        <f t="array" ref="P1879">_xlfn.IFS(O1879&lt;=0,"Flop",O1879&lt;10000000,"Hit",O1879&lt;=100000000,"Superhit",O1879&gt;100000000,"Blockbuster")</f>
        <v>Superhit</v>
      </c>
      <c r="Q1879" t="s">
        <v>6258</v>
      </c>
      <c r="R1879">
        <v>22</v>
      </c>
      <c r="S1879" t="str">
        <f t="shared" si="178"/>
        <v xml:space="preserve">January </v>
      </c>
      <c r="T1879" s="12" t="str">
        <f t="shared" si="179"/>
        <v xml:space="preserve"> 2008</v>
      </c>
      <c r="U1879" s="8" t="str" cm="1">
        <f t="array" ref="U1879">_xlfn.IFS(Q1879&lt;1970,"Old is Gold",Q1879&lt;=1980,"80's Movies",Q1879&lt;=2000,"90's Movies",Q1879&lt;=2020,"Mid Rang",Q1879&gt;2020,"Latest")</f>
        <v>Latest</v>
      </c>
      <c r="V1879" t="s">
        <v>2185</v>
      </c>
    </row>
    <row r="1880" spans="1:22" x14ac:dyDescent="0.3">
      <c r="A1880" t="s">
        <v>6259</v>
      </c>
      <c r="B1880" t="s">
        <v>6260</v>
      </c>
      <c r="C1880" t="s">
        <v>6260</v>
      </c>
      <c r="D1880" s="6">
        <v>108</v>
      </c>
      <c r="E1880" s="6" t="str">
        <f t="shared" si="174"/>
        <v>Medium</v>
      </c>
      <c r="F1880" s="4">
        <f t="shared" si="175"/>
        <v>1.8</v>
      </c>
      <c r="G1880" s="8" t="s">
        <v>7406</v>
      </c>
      <c r="H1880" t="s">
        <v>10887</v>
      </c>
      <c r="I1880" t="s">
        <v>190</v>
      </c>
      <c r="J1880">
        <v>5.9</v>
      </c>
      <c r="K1880" t="str">
        <f t="shared" si="176"/>
        <v>Poor</v>
      </c>
      <c r="L1880" s="10">
        <v>56847</v>
      </c>
      <c r="M1880" s="10">
        <v>30000000</v>
      </c>
      <c r="N1880" s="10">
        <v>108609310</v>
      </c>
      <c r="O1880" s="6">
        <f t="shared" si="177"/>
        <v>78609310</v>
      </c>
      <c r="P1880" s="10" t="str" cm="1">
        <f t="array" ref="P1880">_xlfn.IFS(O1880&lt;=0,"Flop",O1880&lt;10000000,"Hit",O1880&lt;=100000000,"Superhit",O1880&gt;100000000,"Blockbuster")</f>
        <v>Superhit</v>
      </c>
      <c r="Q1880" t="s">
        <v>6261</v>
      </c>
      <c r="R1880">
        <v>3</v>
      </c>
      <c r="S1880" t="str">
        <f t="shared" si="178"/>
        <v xml:space="preserve">February </v>
      </c>
      <c r="T1880" s="12" t="str">
        <f t="shared" si="179"/>
        <v xml:space="preserve"> 2011</v>
      </c>
      <c r="U1880" s="8" t="str" cm="1">
        <f t="array" ref="U1880">_xlfn.IFS(Q1880&lt;1970,"Old is Gold",Q1880&lt;=1980,"80's Movies",Q1880&lt;=2000,"90's Movies",Q1880&lt;=2020,"Mid Rang",Q1880&gt;2020,"Latest")</f>
        <v>Latest</v>
      </c>
      <c r="V1880" t="s">
        <v>6262</v>
      </c>
    </row>
    <row r="1881" spans="1:22" x14ac:dyDescent="0.3">
      <c r="A1881" t="s">
        <v>6263</v>
      </c>
      <c r="B1881" t="s">
        <v>6264</v>
      </c>
      <c r="C1881" t="s">
        <v>6264</v>
      </c>
      <c r="D1881" s="6">
        <v>112</v>
      </c>
      <c r="E1881" s="6" t="str">
        <f t="shared" si="174"/>
        <v>Medium</v>
      </c>
      <c r="F1881" s="4">
        <f t="shared" si="175"/>
        <v>1.8666666666666667</v>
      </c>
      <c r="G1881" s="8" t="s">
        <v>7406</v>
      </c>
      <c r="H1881" t="s">
        <v>190</v>
      </c>
      <c r="I1881" t="s">
        <v>5170</v>
      </c>
      <c r="J1881">
        <v>6.4</v>
      </c>
      <c r="K1881" t="str">
        <f t="shared" si="176"/>
        <v>Average</v>
      </c>
      <c r="L1881" s="10">
        <v>91800</v>
      </c>
      <c r="M1881" s="10">
        <v>15000000</v>
      </c>
      <c r="N1881" s="10">
        <v>57824674</v>
      </c>
      <c r="O1881" s="6">
        <f t="shared" si="177"/>
        <v>42824674</v>
      </c>
      <c r="P1881" s="10" t="str" cm="1">
        <f t="array" ref="P1881">_xlfn.IFS(O1881&lt;=0,"Flop",O1881&lt;10000000,"Hit",O1881&lt;=100000000,"Superhit",O1881&gt;100000000,"Blockbuster")</f>
        <v>Superhit</v>
      </c>
      <c r="Q1881" t="s">
        <v>6265</v>
      </c>
      <c r="R1881">
        <v>21</v>
      </c>
      <c r="S1881" t="str">
        <f t="shared" si="178"/>
        <v xml:space="preserve">February </v>
      </c>
      <c r="T1881" s="12" t="str">
        <f t="shared" si="179"/>
        <v xml:space="preserve"> 2013</v>
      </c>
      <c r="U1881" s="8" t="str" cm="1">
        <f t="array" ref="U1881">_xlfn.IFS(Q1881&lt;1970,"Old is Gold",Q1881&lt;=1980,"80's Movies",Q1881&lt;=2000,"90's Movies",Q1881&lt;=2020,"Mid Rang",Q1881&gt;2020,"Latest")</f>
        <v>Latest</v>
      </c>
      <c r="V1881" t="s">
        <v>6266</v>
      </c>
    </row>
    <row r="1882" spans="1:22" x14ac:dyDescent="0.3">
      <c r="A1882" t="s">
        <v>6267</v>
      </c>
      <c r="B1882" t="s">
        <v>6268</v>
      </c>
      <c r="C1882" t="s">
        <v>6268</v>
      </c>
      <c r="D1882" s="6">
        <v>126</v>
      </c>
      <c r="E1882" s="6" t="str">
        <f t="shared" si="174"/>
        <v>Long</v>
      </c>
      <c r="F1882" s="4">
        <f t="shared" si="175"/>
        <v>2.1</v>
      </c>
      <c r="G1882" s="8" t="s">
        <v>105</v>
      </c>
      <c r="H1882" t="s">
        <v>10890</v>
      </c>
      <c r="I1882" t="s">
        <v>5170</v>
      </c>
      <c r="J1882">
        <v>7.1</v>
      </c>
      <c r="K1882" t="str">
        <f t="shared" si="176"/>
        <v>Good</v>
      </c>
      <c r="L1882" s="10">
        <v>331460</v>
      </c>
      <c r="M1882" s="10">
        <v>18000000</v>
      </c>
      <c r="N1882" s="10">
        <v>57470220</v>
      </c>
      <c r="O1882" s="6">
        <f t="shared" si="177"/>
        <v>39470220</v>
      </c>
      <c r="P1882" s="10" t="str" cm="1">
        <f t="array" ref="P1882">_xlfn.IFS(O1882&lt;=0,"Flop",O1882&lt;10000000,"Hit",O1882&lt;=100000000,"Superhit",O1882&gt;100000000,"Blockbuster")</f>
        <v>Superhit</v>
      </c>
      <c r="Q1882" t="s">
        <v>6269</v>
      </c>
      <c r="R1882">
        <v>9</v>
      </c>
      <c r="S1882" t="str">
        <f t="shared" si="178"/>
        <v xml:space="preserve">May </v>
      </c>
      <c r="T1882" s="12" t="str">
        <f t="shared" si="179"/>
        <v xml:space="preserve"> 2007</v>
      </c>
      <c r="U1882" s="8" t="str" cm="1">
        <f t="array" ref="U1882">_xlfn.IFS(Q1882&lt;1970,"Old is Gold",Q1882&lt;=1980,"80's Movies",Q1882&lt;=2000,"90's Movies",Q1882&lt;=2020,"Mid Rang",Q1882&gt;2020,"Latest")</f>
        <v>Latest</v>
      </c>
      <c r="V1882" t="s">
        <v>1830</v>
      </c>
    </row>
    <row r="1883" spans="1:22" x14ac:dyDescent="0.3">
      <c r="A1883" t="s">
        <v>6270</v>
      </c>
      <c r="B1883" t="s">
        <v>6271</v>
      </c>
      <c r="C1883" t="s">
        <v>6271</v>
      </c>
      <c r="D1883" s="6">
        <v>101</v>
      </c>
      <c r="E1883" s="6" t="str">
        <f t="shared" si="174"/>
        <v>Medium</v>
      </c>
      <c r="F1883" s="4">
        <f t="shared" si="175"/>
        <v>1.6833333333333333</v>
      </c>
      <c r="G1883" s="8" t="s">
        <v>172</v>
      </c>
      <c r="H1883" t="s">
        <v>10886</v>
      </c>
      <c r="I1883" t="s">
        <v>10899</v>
      </c>
      <c r="J1883">
        <v>6.6</v>
      </c>
      <c r="K1883" t="str">
        <f t="shared" si="176"/>
        <v>Average</v>
      </c>
      <c r="L1883" s="10">
        <v>79149</v>
      </c>
      <c r="M1883" s="10">
        <v>23000000</v>
      </c>
      <c r="N1883" s="10">
        <v>79799880</v>
      </c>
      <c r="O1883" s="6">
        <f t="shared" si="177"/>
        <v>56799880</v>
      </c>
      <c r="P1883" s="10" t="str" cm="1">
        <f t="array" ref="P1883">_xlfn.IFS(O1883&lt;=0,"Flop",O1883&lt;10000000,"Hit",O1883&lt;=100000000,"Superhit",O1883&gt;100000000,"Blockbuster")</f>
        <v>Superhit</v>
      </c>
      <c r="Q1883">
        <v>2015</v>
      </c>
      <c r="S1883" t="e">
        <f t="shared" si="178"/>
        <v>#VALUE!</v>
      </c>
      <c r="T1883" s="12" t="str">
        <f t="shared" si="179"/>
        <v>2015</v>
      </c>
      <c r="U1883" s="8" t="str" cm="1">
        <f t="array" ref="U1883">_xlfn.IFS(Q1883&lt;1970,"Old is Gold",Q1883&lt;=1980,"80's Movies",Q1883&lt;=2000,"90's Movies",Q1883&lt;=2020,"Mid Rang",Q1883&gt;2020,"Latest")</f>
        <v>Mid Rang</v>
      </c>
      <c r="V1883" t="s">
        <v>6272</v>
      </c>
    </row>
    <row r="1884" spans="1:22" x14ac:dyDescent="0.3">
      <c r="A1884" t="s">
        <v>6273</v>
      </c>
      <c r="B1884" t="s">
        <v>6274</v>
      </c>
      <c r="C1884" t="s">
        <v>6274</v>
      </c>
      <c r="D1884" s="6">
        <v>96</v>
      </c>
      <c r="E1884" s="6" t="str">
        <f t="shared" si="174"/>
        <v>Medium</v>
      </c>
      <c r="F1884" s="4">
        <f t="shared" si="175"/>
        <v>1.6</v>
      </c>
      <c r="G1884" s="8" t="s">
        <v>172</v>
      </c>
      <c r="H1884" t="s">
        <v>10891</v>
      </c>
      <c r="I1884" t="s">
        <v>190</v>
      </c>
      <c r="J1884">
        <v>7</v>
      </c>
      <c r="K1884" t="str">
        <f t="shared" si="176"/>
        <v>Good</v>
      </c>
      <c r="L1884" s="10">
        <v>346660</v>
      </c>
      <c r="M1884" s="10">
        <v>37000000</v>
      </c>
      <c r="N1884" s="10">
        <v>163728902</v>
      </c>
      <c r="O1884" s="6">
        <f t="shared" si="177"/>
        <v>126728902</v>
      </c>
      <c r="P1884" s="10" t="str" cm="1">
        <f t="array" ref="P1884">_xlfn.IFS(O1884&lt;=0,"Flop",O1884&lt;10000000,"Hit",O1884&lt;=100000000,"Superhit",O1884&gt;100000000,"Blockbuster")</f>
        <v>Blockbuster</v>
      </c>
      <c r="Q1884" t="s">
        <v>6275</v>
      </c>
      <c r="R1884">
        <v>27</v>
      </c>
      <c r="S1884" t="str">
        <f t="shared" si="178"/>
        <v xml:space="preserve">August </v>
      </c>
      <c r="T1884" s="12" t="str">
        <f t="shared" si="179"/>
        <v xml:space="preserve"> 2008</v>
      </c>
      <c r="U1884" s="8" t="str" cm="1">
        <f t="array" ref="U1884">_xlfn.IFS(Q1884&lt;1970,"Old is Gold",Q1884&lt;=1980,"80's Movies",Q1884&lt;=2000,"90's Movies",Q1884&lt;=2020,"Mid Rang",Q1884&gt;2020,"Latest")</f>
        <v>Latest</v>
      </c>
      <c r="V1884" t="s">
        <v>973</v>
      </c>
    </row>
    <row r="1885" spans="1:22" x14ac:dyDescent="0.3">
      <c r="A1885" t="s">
        <v>6276</v>
      </c>
      <c r="B1885" t="s">
        <v>6277</v>
      </c>
      <c r="C1885" t="s">
        <v>6277</v>
      </c>
      <c r="D1885" s="6">
        <v>131</v>
      </c>
      <c r="E1885" s="6" t="str">
        <f t="shared" si="174"/>
        <v>Long</v>
      </c>
      <c r="F1885" s="4">
        <f t="shared" si="175"/>
        <v>2.1833333333333331</v>
      </c>
      <c r="G1885" s="8" t="s">
        <v>190</v>
      </c>
      <c r="H1885" t="s">
        <v>5170</v>
      </c>
      <c r="I1885" t="s">
        <v>5878</v>
      </c>
      <c r="J1885">
        <v>7.5</v>
      </c>
      <c r="K1885" t="str">
        <f t="shared" si="176"/>
        <v>Good</v>
      </c>
      <c r="L1885" s="10">
        <v>467081</v>
      </c>
      <c r="M1885" s="10">
        <v>15000000</v>
      </c>
      <c r="N1885" s="10">
        <v>49259766</v>
      </c>
      <c r="O1885" s="6">
        <f t="shared" si="177"/>
        <v>34259766</v>
      </c>
      <c r="P1885" s="10" t="str" cm="1">
        <f t="array" ref="P1885">_xlfn.IFS(O1885&lt;=0,"Flop",O1885&lt;10000000,"Hit",O1885&lt;=100000000,"Superhit",O1885&gt;100000000,"Blockbuster")</f>
        <v>Superhit</v>
      </c>
      <c r="Q1885" t="s">
        <v>6278</v>
      </c>
      <c r="R1885">
        <v>4</v>
      </c>
      <c r="S1885" t="str">
        <f t="shared" si="178"/>
        <v xml:space="preserve">September </v>
      </c>
      <c r="T1885" s="12" t="str">
        <f t="shared" si="179"/>
        <v xml:space="preserve"> 2008</v>
      </c>
      <c r="U1885" s="8" t="str" cm="1">
        <f t="array" ref="U1885">_xlfn.IFS(Q1885&lt;1970,"Old is Gold",Q1885&lt;=1980,"80's Movies",Q1885&lt;=2000,"90's Movies",Q1885&lt;=2020,"Mid Rang",Q1885&gt;2020,"Latest")</f>
        <v>Latest</v>
      </c>
      <c r="V1885" t="s">
        <v>1411</v>
      </c>
    </row>
    <row r="1886" spans="1:22" x14ac:dyDescent="0.3">
      <c r="A1886" t="s">
        <v>6279</v>
      </c>
      <c r="B1886" t="s">
        <v>6280</v>
      </c>
      <c r="C1886" t="s">
        <v>6280</v>
      </c>
      <c r="D1886" s="6">
        <v>101</v>
      </c>
      <c r="E1886" s="6" t="str">
        <f t="shared" si="174"/>
        <v>Medium</v>
      </c>
      <c r="F1886" s="4">
        <f t="shared" si="175"/>
        <v>1.6833333333333333</v>
      </c>
      <c r="G1886" s="8" t="s">
        <v>172</v>
      </c>
      <c r="H1886" t="s">
        <v>190</v>
      </c>
      <c r="I1886" t="s">
        <v>10886</v>
      </c>
      <c r="J1886">
        <v>6.1</v>
      </c>
      <c r="K1886" t="str">
        <f t="shared" si="176"/>
        <v>Average</v>
      </c>
      <c r="L1886" s="10">
        <v>110719</v>
      </c>
      <c r="M1886" s="10">
        <v>19000000</v>
      </c>
      <c r="N1886" s="10">
        <v>49843011</v>
      </c>
      <c r="O1886" s="6">
        <f t="shared" si="177"/>
        <v>30843011</v>
      </c>
      <c r="P1886" s="10" t="str" cm="1">
        <f t="array" ref="P1886">_xlfn.IFS(O1886&lt;=0,"Flop",O1886&lt;10000000,"Hit",O1886&lt;=100000000,"Superhit",O1886&gt;100000000,"Blockbuster")</f>
        <v>Superhit</v>
      </c>
      <c r="Q1886" t="s">
        <v>6281</v>
      </c>
      <c r="R1886">
        <v>16</v>
      </c>
      <c r="S1886" t="str">
        <f t="shared" si="178"/>
        <v xml:space="preserve">August </v>
      </c>
      <c r="T1886" s="12" t="str">
        <f t="shared" si="179"/>
        <v xml:space="preserve"> 2010</v>
      </c>
      <c r="U1886" s="8" t="str" cm="1">
        <f t="array" ref="U1886">_xlfn.IFS(Q1886&lt;1970,"Old is Gold",Q1886&lt;=1980,"80's Movies",Q1886&lt;=2000,"90's Movies",Q1886&lt;=2020,"Mid Rang",Q1886&gt;2020,"Latest")</f>
        <v>Latest</v>
      </c>
      <c r="V1886" t="s">
        <v>5385</v>
      </c>
    </row>
    <row r="1887" spans="1:22" x14ac:dyDescent="0.3">
      <c r="A1887" t="s">
        <v>6282</v>
      </c>
      <c r="B1887" t="s">
        <v>6283</v>
      </c>
      <c r="C1887" t="s">
        <v>6283</v>
      </c>
      <c r="D1887" s="6">
        <v>81</v>
      </c>
      <c r="E1887" s="6" t="str">
        <f t="shared" si="174"/>
        <v>Short</v>
      </c>
      <c r="F1887" s="4">
        <f t="shared" si="175"/>
        <v>1.35</v>
      </c>
      <c r="G1887" s="8" t="s">
        <v>172</v>
      </c>
      <c r="H1887" t="s">
        <v>10899</v>
      </c>
      <c r="I1887" t="s">
        <v>10899</v>
      </c>
      <c r="J1887">
        <v>5.9</v>
      </c>
      <c r="K1887" t="str">
        <f t="shared" si="176"/>
        <v>Poor</v>
      </c>
      <c r="L1887" s="10">
        <v>152481</v>
      </c>
      <c r="M1887" s="10">
        <v>42000000</v>
      </c>
      <c r="N1887" s="10">
        <v>138805831</v>
      </c>
      <c r="O1887" s="6">
        <f t="shared" si="177"/>
        <v>96805831</v>
      </c>
      <c r="P1887" s="10" t="str" cm="1">
        <f t="array" ref="P1887">_xlfn.IFS(O1887&lt;=0,"Flop",O1887&lt;10000000,"Hit",O1887&lt;=100000000,"Superhit",O1887&gt;100000000,"Blockbuster")</f>
        <v>Superhit</v>
      </c>
      <c r="Q1887" t="s">
        <v>6284</v>
      </c>
      <c r="R1887">
        <v>25</v>
      </c>
      <c r="S1887" t="str">
        <f t="shared" si="178"/>
        <v xml:space="preserve">June </v>
      </c>
      <c r="T1887" s="12" t="str">
        <f t="shared" si="179"/>
        <v xml:space="preserve"> 2009</v>
      </c>
      <c r="U1887" s="8" t="str" cm="1">
        <f t="array" ref="U1887">_xlfn.IFS(Q1887&lt;1970,"Old is Gold",Q1887&lt;=1980,"80's Movies",Q1887&lt;=2000,"90's Movies",Q1887&lt;=2020,"Mid Rang",Q1887&gt;2020,"Latest")</f>
        <v>Latest</v>
      </c>
      <c r="V1887" t="s">
        <v>5350</v>
      </c>
    </row>
    <row r="1888" spans="1:22" x14ac:dyDescent="0.3">
      <c r="A1888" t="s">
        <v>6285</v>
      </c>
      <c r="B1888" t="s">
        <v>6286</v>
      </c>
      <c r="C1888" t="s">
        <v>6286</v>
      </c>
      <c r="D1888" s="6">
        <v>93</v>
      </c>
      <c r="E1888" s="6" t="str">
        <f t="shared" si="174"/>
        <v>Medium</v>
      </c>
      <c r="F1888" s="4">
        <f t="shared" si="175"/>
        <v>1.55</v>
      </c>
      <c r="G1888" s="8" t="s">
        <v>105</v>
      </c>
      <c r="H1888" t="s">
        <v>10895</v>
      </c>
      <c r="I1888" t="s">
        <v>5170</v>
      </c>
      <c r="J1888">
        <v>5.9</v>
      </c>
      <c r="K1888" t="str">
        <f t="shared" si="176"/>
        <v>Poor</v>
      </c>
      <c r="L1888" s="10">
        <v>161499</v>
      </c>
      <c r="M1888" s="10">
        <v>10000000</v>
      </c>
      <c r="N1888" s="10">
        <v>139352633</v>
      </c>
      <c r="O1888" s="6">
        <f t="shared" si="177"/>
        <v>129352633</v>
      </c>
      <c r="P1888" s="10" t="str" cm="1">
        <f t="array" ref="P1888">_xlfn.IFS(O1888&lt;=0,"Flop",O1888&lt;10000000,"Hit",O1888&lt;=100000000,"Superhit",O1888&gt;100000000,"Blockbuster")</f>
        <v>Blockbuster</v>
      </c>
      <c r="Q1888" t="s">
        <v>6287</v>
      </c>
      <c r="R1888">
        <v>25</v>
      </c>
      <c r="S1888" t="str">
        <f t="shared" si="178"/>
        <v xml:space="preserve">October </v>
      </c>
      <c r="T1888" s="12" t="str">
        <f t="shared" si="179"/>
        <v xml:space="preserve"> 2007</v>
      </c>
      <c r="U1888" s="8" t="str" cm="1">
        <f t="array" ref="U1888">_xlfn.IFS(Q1888&lt;1970,"Old is Gold",Q1888&lt;=1980,"80's Movies",Q1888&lt;=2000,"90's Movies",Q1888&lt;=2020,"Mid Rang",Q1888&gt;2020,"Latest")</f>
        <v>Latest</v>
      </c>
      <c r="V1888" t="s">
        <v>5280</v>
      </c>
    </row>
    <row r="1889" spans="1:22" x14ac:dyDescent="0.3">
      <c r="A1889" t="s">
        <v>6288</v>
      </c>
      <c r="B1889" t="s">
        <v>6289</v>
      </c>
      <c r="C1889" t="s">
        <v>6289</v>
      </c>
      <c r="D1889" s="6">
        <v>92</v>
      </c>
      <c r="E1889" s="6" t="str">
        <f t="shared" si="174"/>
        <v>Medium</v>
      </c>
      <c r="F1889" s="4">
        <f t="shared" si="175"/>
        <v>1.5333333333333334</v>
      </c>
      <c r="G1889" s="8" t="s">
        <v>10891</v>
      </c>
      <c r="H1889" t="s">
        <v>190</v>
      </c>
      <c r="I1889" t="s">
        <v>10895</v>
      </c>
      <c r="J1889">
        <v>6.2</v>
      </c>
      <c r="K1889" t="str">
        <f t="shared" si="176"/>
        <v>Average</v>
      </c>
      <c r="L1889" s="10">
        <v>51846</v>
      </c>
      <c r="M1889" s="10">
        <v>35000000</v>
      </c>
      <c r="N1889" s="10">
        <v>64811540</v>
      </c>
      <c r="O1889" s="6">
        <f t="shared" si="177"/>
        <v>29811540</v>
      </c>
      <c r="P1889" s="10" t="str" cm="1">
        <f t="array" ref="P1889">_xlfn.IFS(O1889&lt;=0,"Flop",O1889&lt;10000000,"Hit",O1889&lt;=100000000,"Superhit",O1889&gt;100000000,"Blockbuster")</f>
        <v>Superhit</v>
      </c>
      <c r="Q1889" t="s">
        <v>6290</v>
      </c>
      <c r="R1889">
        <v>18</v>
      </c>
      <c r="S1889" t="str">
        <f t="shared" si="178"/>
        <v xml:space="preserve">October </v>
      </c>
      <c r="T1889" s="12" t="str">
        <f t="shared" si="179"/>
        <v xml:space="preserve"> 2007</v>
      </c>
      <c r="U1889" s="8" t="str" cm="1">
        <f t="array" ref="U1889">_xlfn.IFS(Q1889&lt;1970,"Old is Gold",Q1889&lt;=1980,"80's Movies",Q1889&lt;=2000,"90's Movies",Q1889&lt;=2020,"Mid Rang",Q1889&gt;2020,"Latest")</f>
        <v>Latest</v>
      </c>
      <c r="V1889" t="s">
        <v>391</v>
      </c>
    </row>
    <row r="1890" spans="1:22" x14ac:dyDescent="0.3">
      <c r="A1890" t="s">
        <v>6291</v>
      </c>
      <c r="B1890" t="s">
        <v>6292</v>
      </c>
      <c r="C1890" t="s">
        <v>6292</v>
      </c>
      <c r="D1890" s="6">
        <v>105</v>
      </c>
      <c r="E1890" s="6" t="str">
        <f t="shared" si="174"/>
        <v>Medium</v>
      </c>
      <c r="F1890" s="4">
        <f t="shared" si="175"/>
        <v>1.75</v>
      </c>
      <c r="G1890" s="8" t="s">
        <v>10887</v>
      </c>
      <c r="H1890" t="s">
        <v>172</v>
      </c>
      <c r="I1890" t="s">
        <v>190</v>
      </c>
      <c r="J1890">
        <v>6.5</v>
      </c>
      <c r="K1890" t="str">
        <f t="shared" si="176"/>
        <v>Average</v>
      </c>
      <c r="L1890" s="10">
        <v>105539</v>
      </c>
      <c r="M1890" s="10">
        <v>30000000</v>
      </c>
      <c r="N1890" s="10">
        <v>79293444</v>
      </c>
      <c r="O1890" s="6">
        <f t="shared" si="177"/>
        <v>49293444</v>
      </c>
      <c r="P1890" s="10" t="str" cm="1">
        <f t="array" ref="P1890">_xlfn.IFS(O1890&lt;=0,"Flop",O1890&lt;10000000,"Hit",O1890&lt;=100000000,"Superhit",O1890&gt;100000000,"Blockbuster")</f>
        <v>Superhit</v>
      </c>
      <c r="Q1890" t="s">
        <v>6293</v>
      </c>
      <c r="R1890">
        <v>25</v>
      </c>
      <c r="S1890" t="str">
        <f t="shared" si="178"/>
        <v xml:space="preserve">April </v>
      </c>
      <c r="T1890" s="12" t="str">
        <f t="shared" si="179"/>
        <v xml:space="preserve"> 2010</v>
      </c>
      <c r="U1890" s="8" t="str" cm="1">
        <f t="array" ref="U1890">_xlfn.IFS(Q1890&lt;1970,"Old is Gold",Q1890&lt;=1980,"80's Movies",Q1890&lt;=2000,"90's Movies",Q1890&lt;=2020,"Mid Rang",Q1890&gt;2020,"Latest")</f>
        <v>Latest</v>
      </c>
      <c r="V1890" t="s">
        <v>4273</v>
      </c>
    </row>
    <row r="1891" spans="1:22" x14ac:dyDescent="0.3">
      <c r="A1891" t="s">
        <v>6294</v>
      </c>
      <c r="B1891" t="s">
        <v>6295</v>
      </c>
      <c r="C1891" t="s">
        <v>6295</v>
      </c>
      <c r="D1891" s="6">
        <v>98</v>
      </c>
      <c r="E1891" s="6" t="str">
        <f t="shared" si="174"/>
        <v>Medium</v>
      </c>
      <c r="F1891" s="4">
        <f t="shared" si="175"/>
        <v>1.6333333333333333</v>
      </c>
      <c r="G1891" s="8" t="s">
        <v>7406</v>
      </c>
      <c r="H1891" t="s">
        <v>10887</v>
      </c>
      <c r="I1891" t="s">
        <v>10888</v>
      </c>
      <c r="J1891">
        <v>8.1</v>
      </c>
      <c r="K1891" t="str">
        <f t="shared" si="176"/>
        <v>Excellent</v>
      </c>
      <c r="L1891" s="10">
        <v>780353</v>
      </c>
      <c r="M1891" s="10">
        <v>165000000</v>
      </c>
      <c r="N1891" s="10">
        <v>494879471</v>
      </c>
      <c r="O1891" s="6">
        <f t="shared" si="177"/>
        <v>329879471</v>
      </c>
      <c r="P1891" s="10" t="str" cm="1">
        <f t="array" ref="P1891">_xlfn.IFS(O1891&lt;=0,"Flop",O1891&lt;10000000,"Hit",O1891&lt;=100000000,"Superhit",O1891&gt;100000000,"Blockbuster")</f>
        <v>Blockbuster</v>
      </c>
      <c r="Q1891" t="s">
        <v>6296</v>
      </c>
      <c r="R1891">
        <v>18</v>
      </c>
      <c r="S1891" t="str">
        <f t="shared" si="178"/>
        <v xml:space="preserve">March </v>
      </c>
      <c r="T1891" s="12" t="str">
        <f t="shared" si="179"/>
        <v xml:space="preserve"> 2010</v>
      </c>
      <c r="U1891" s="8" t="str" cm="1">
        <f t="array" ref="U1891">_xlfn.IFS(Q1891&lt;1970,"Old is Gold",Q1891&lt;=1980,"80's Movies",Q1891&lt;=2000,"90's Movies",Q1891&lt;=2020,"Mid Rang",Q1891&gt;2020,"Latest")</f>
        <v>Latest</v>
      </c>
      <c r="V1891" t="s">
        <v>6297</v>
      </c>
    </row>
    <row r="1892" spans="1:22" x14ac:dyDescent="0.3">
      <c r="A1892" t="s">
        <v>6298</v>
      </c>
      <c r="B1892" t="s">
        <v>6299</v>
      </c>
      <c r="C1892" t="s">
        <v>6299</v>
      </c>
      <c r="D1892" s="6">
        <v>94</v>
      </c>
      <c r="E1892" s="6" t="str">
        <f t="shared" si="174"/>
        <v>Medium</v>
      </c>
      <c r="F1892" s="4">
        <f t="shared" si="175"/>
        <v>1.5666666666666667</v>
      </c>
      <c r="G1892" s="8" t="s">
        <v>7406</v>
      </c>
      <c r="H1892" t="s">
        <v>10887</v>
      </c>
      <c r="I1892" t="s">
        <v>10888</v>
      </c>
      <c r="J1892">
        <v>6.4</v>
      </c>
      <c r="K1892" t="str">
        <f t="shared" si="176"/>
        <v>Average</v>
      </c>
      <c r="L1892" s="10">
        <v>172644</v>
      </c>
      <c r="M1892" s="10">
        <v>175000000</v>
      </c>
      <c r="N1892" s="10">
        <v>381509870</v>
      </c>
      <c r="O1892" s="6">
        <f t="shared" si="177"/>
        <v>206509870</v>
      </c>
      <c r="P1892" s="10" t="str" cm="1">
        <f t="array" ref="P1892">_xlfn.IFS(O1892&lt;=0,"Flop",O1892&lt;10000000,"Hit",O1892&lt;=100000000,"Superhit",O1892&gt;100000000,"Blockbuster")</f>
        <v>Blockbuster</v>
      </c>
      <c r="Q1892" t="s">
        <v>5400</v>
      </c>
      <c r="R1892">
        <v>9</v>
      </c>
      <c r="S1892" t="str">
        <f t="shared" si="178"/>
        <v xml:space="preserve">March </v>
      </c>
      <c r="T1892" s="12" t="str">
        <f t="shared" si="179"/>
        <v xml:space="preserve"> 2009</v>
      </c>
      <c r="U1892" s="8" t="str" cm="1">
        <f t="array" ref="U1892">_xlfn.IFS(Q1892&lt;1970,"Old is Gold",Q1892&lt;=1980,"80's Movies",Q1892&lt;=2000,"90's Movies",Q1892&lt;=2020,"Mid Rang",Q1892&gt;2020,"Latest")</f>
        <v>Latest</v>
      </c>
      <c r="V1892" t="s">
        <v>6300</v>
      </c>
    </row>
    <row r="1893" spans="1:22" x14ac:dyDescent="0.3">
      <c r="A1893" t="s">
        <v>6301</v>
      </c>
      <c r="B1893" t="s">
        <v>6302</v>
      </c>
      <c r="C1893" t="s">
        <v>6302</v>
      </c>
      <c r="D1893" s="6">
        <v>95</v>
      </c>
      <c r="E1893" s="6" t="str">
        <f t="shared" si="174"/>
        <v>Medium</v>
      </c>
      <c r="F1893" s="4">
        <f t="shared" si="175"/>
        <v>1.5833333333333333</v>
      </c>
      <c r="G1893" s="8" t="s">
        <v>10887</v>
      </c>
      <c r="H1893" t="s">
        <v>10888</v>
      </c>
      <c r="I1893" t="s">
        <v>172</v>
      </c>
      <c r="J1893">
        <v>6.3</v>
      </c>
      <c r="K1893" t="str">
        <f t="shared" si="176"/>
        <v>Average</v>
      </c>
      <c r="L1893" s="10">
        <v>219545</v>
      </c>
      <c r="M1893" s="10">
        <v>165000000</v>
      </c>
      <c r="N1893" s="10">
        <v>752600867</v>
      </c>
      <c r="O1893" s="6">
        <f t="shared" si="177"/>
        <v>587600867</v>
      </c>
      <c r="P1893" s="10" t="str" cm="1">
        <f t="array" ref="P1893">_xlfn.IFS(O1893&lt;=0,"Flop",O1893&lt;10000000,"Hit",O1893&lt;=100000000,"Superhit",O1893&gt;100000000,"Blockbuster")</f>
        <v>Blockbuster</v>
      </c>
      <c r="Q1893" t="s">
        <v>6303</v>
      </c>
      <c r="R1893">
        <v>21</v>
      </c>
      <c r="S1893" t="str">
        <f t="shared" si="178"/>
        <v xml:space="preserve">April </v>
      </c>
      <c r="T1893" s="12" t="str">
        <f t="shared" si="179"/>
        <v xml:space="preserve"> 2010</v>
      </c>
      <c r="U1893" s="8" t="str" cm="1">
        <f t="array" ref="U1893">_xlfn.IFS(Q1893&lt;1970,"Old is Gold",Q1893&lt;=1980,"80's Movies",Q1893&lt;=2000,"90's Movies",Q1893&lt;=2020,"Mid Rang",Q1893&gt;2020,"Latest")</f>
        <v>Latest</v>
      </c>
      <c r="V1893" t="s">
        <v>3274</v>
      </c>
    </row>
    <row r="1894" spans="1:22" x14ac:dyDescent="0.3">
      <c r="A1894" t="s">
        <v>6304</v>
      </c>
      <c r="B1894" t="s">
        <v>6305</v>
      </c>
      <c r="C1894" t="s">
        <v>6305</v>
      </c>
      <c r="D1894" s="6">
        <v>111</v>
      </c>
      <c r="E1894" s="6" t="str">
        <f t="shared" si="174"/>
        <v>Medium</v>
      </c>
      <c r="F1894" s="4">
        <f t="shared" si="175"/>
        <v>1.85</v>
      </c>
      <c r="G1894" s="8" t="s">
        <v>190</v>
      </c>
      <c r="H1894" t="s">
        <v>5170</v>
      </c>
      <c r="I1894" t="s">
        <v>10899</v>
      </c>
      <c r="J1894">
        <v>7.2</v>
      </c>
      <c r="K1894" t="str">
        <f t="shared" si="176"/>
        <v>Good</v>
      </c>
      <c r="L1894" s="10">
        <v>249920</v>
      </c>
      <c r="M1894" s="10">
        <v>25000000</v>
      </c>
      <c r="N1894" s="10">
        <v>27639579</v>
      </c>
      <c r="O1894" s="6">
        <f t="shared" si="177"/>
        <v>2639579</v>
      </c>
      <c r="P1894" s="10" t="str" cm="1">
        <f t="array" ref="P1894">_xlfn.IFS(O1894&lt;=0,"Flop",O1894&lt;10000000,"Hit",O1894&lt;=100000000,"Superhit",O1894&gt;100000000,"Blockbuster")</f>
        <v>Hit</v>
      </c>
      <c r="Q1894" t="s">
        <v>6306</v>
      </c>
      <c r="R1894">
        <v>3</v>
      </c>
      <c r="S1894" t="str">
        <f t="shared" si="178"/>
        <v xml:space="preserve">September </v>
      </c>
      <c r="T1894" s="12" t="str">
        <f t="shared" si="179"/>
        <v xml:space="preserve"> 2009</v>
      </c>
      <c r="U1894" s="8" t="str" cm="1">
        <f t="array" ref="U1894">_xlfn.IFS(Q1894&lt;1970,"Old is Gold",Q1894&lt;=1980,"80's Movies",Q1894&lt;=2000,"90's Movies",Q1894&lt;=2020,"Mid Rang",Q1894&gt;2020,"Latest")</f>
        <v>Latest</v>
      </c>
      <c r="V1894" t="s">
        <v>5167</v>
      </c>
    </row>
    <row r="1895" spans="1:22" x14ac:dyDescent="0.3">
      <c r="A1895" t="s">
        <v>6307</v>
      </c>
      <c r="B1895" t="s">
        <v>6308</v>
      </c>
      <c r="C1895" t="s">
        <v>6308</v>
      </c>
      <c r="D1895" s="6">
        <v>89</v>
      </c>
      <c r="E1895" s="6" t="str">
        <f t="shared" si="174"/>
        <v>Short</v>
      </c>
      <c r="F1895" s="4">
        <f t="shared" si="175"/>
        <v>1.4833333333333334</v>
      </c>
      <c r="G1895" s="8" t="s">
        <v>172</v>
      </c>
      <c r="H1895" t="s">
        <v>10886</v>
      </c>
      <c r="I1895" t="s">
        <v>10899</v>
      </c>
      <c r="J1895">
        <v>5.5</v>
      </c>
      <c r="K1895" t="str">
        <f t="shared" si="176"/>
        <v>Poor</v>
      </c>
      <c r="L1895" s="10">
        <v>113289</v>
      </c>
      <c r="M1895" s="10">
        <v>30000000</v>
      </c>
      <c r="N1895" s="10">
        <v>115375850</v>
      </c>
      <c r="O1895" s="6">
        <f t="shared" si="177"/>
        <v>85375850</v>
      </c>
      <c r="P1895" s="10" t="str" cm="1">
        <f t="array" ref="P1895">_xlfn.IFS(O1895&lt;=0,"Flop",O1895&lt;10000000,"Hit",O1895&lt;=100000000,"Superhit",O1895&gt;100000000,"Blockbuster")</f>
        <v>Superhit</v>
      </c>
      <c r="Q1895" t="s">
        <v>6309</v>
      </c>
      <c r="R1895">
        <v>5</v>
      </c>
      <c r="S1895" t="str">
        <f t="shared" si="178"/>
        <v xml:space="preserve">January </v>
      </c>
      <c r="T1895" s="12" t="str">
        <f t="shared" si="179"/>
        <v xml:space="preserve"> 2009</v>
      </c>
      <c r="U1895" s="8" t="str" cm="1">
        <f t="array" ref="U1895">_xlfn.IFS(Q1895&lt;1970,"Old is Gold",Q1895&lt;=1980,"80's Movies",Q1895&lt;=2000,"90's Movies",Q1895&lt;=2020,"Mid Rang",Q1895&gt;2020,"Latest")</f>
        <v>Latest</v>
      </c>
      <c r="V1895" t="s">
        <v>4273</v>
      </c>
    </row>
    <row r="1896" spans="1:22" x14ac:dyDescent="0.3">
      <c r="A1896" t="s">
        <v>6310</v>
      </c>
      <c r="B1896" t="s">
        <v>6311</v>
      </c>
      <c r="C1896" t="s">
        <v>6311</v>
      </c>
      <c r="D1896" s="6">
        <v>169</v>
      </c>
      <c r="E1896" s="6" t="str">
        <f t="shared" si="174"/>
        <v>Long</v>
      </c>
      <c r="F1896" s="4">
        <f t="shared" si="175"/>
        <v>2.8166666666666669</v>
      </c>
      <c r="G1896" s="8" t="s">
        <v>10887</v>
      </c>
      <c r="H1896" t="s">
        <v>10885</v>
      </c>
      <c r="I1896" t="s">
        <v>10899</v>
      </c>
      <c r="J1896">
        <v>7.8</v>
      </c>
      <c r="K1896" t="str">
        <f t="shared" si="176"/>
        <v>Good</v>
      </c>
      <c r="L1896" s="10">
        <v>856631</v>
      </c>
      <c r="M1896" s="10">
        <v>180000000</v>
      </c>
      <c r="N1896" s="10">
        <v>1017030651</v>
      </c>
      <c r="O1896" s="6">
        <f t="shared" si="177"/>
        <v>837030651</v>
      </c>
      <c r="P1896" s="10" t="str" cm="1">
        <f t="array" ref="P1896">_xlfn.IFS(O1896&lt;=0,"Flop",O1896&lt;10000000,"Hit",O1896&lt;=100000000,"Superhit",O1896&gt;100000000,"Blockbuster")</f>
        <v>Blockbuster</v>
      </c>
      <c r="Q1896" t="s">
        <v>6312</v>
      </c>
      <c r="R1896">
        <v>28</v>
      </c>
      <c r="S1896" t="str">
        <f t="shared" si="178"/>
        <v xml:space="preserve">November </v>
      </c>
      <c r="T1896" s="12" t="str">
        <f t="shared" si="179"/>
        <v xml:space="preserve"> 2012</v>
      </c>
      <c r="U1896" s="8" t="str" cm="1">
        <f t="array" ref="U1896">_xlfn.IFS(Q1896&lt;1970,"Old is Gold",Q1896&lt;=1980,"80's Movies",Q1896&lt;=2000,"90's Movies",Q1896&lt;=2020,"Mid Rang",Q1896&gt;2020,"Latest")</f>
        <v>Latest</v>
      </c>
      <c r="V1896" t="s">
        <v>1464</v>
      </c>
    </row>
    <row r="1897" spans="1:22" x14ac:dyDescent="0.3">
      <c r="A1897" t="s">
        <v>6313</v>
      </c>
      <c r="B1897" t="s">
        <v>515</v>
      </c>
      <c r="C1897" t="s">
        <v>515</v>
      </c>
      <c r="D1897" s="6">
        <v>103</v>
      </c>
      <c r="E1897" s="6" t="str">
        <f t="shared" si="174"/>
        <v>Medium</v>
      </c>
      <c r="F1897" s="4">
        <f t="shared" si="175"/>
        <v>1.7166666666666666</v>
      </c>
      <c r="G1897" s="8" t="s">
        <v>105</v>
      </c>
      <c r="H1897" t="s">
        <v>10895</v>
      </c>
      <c r="I1897" t="s">
        <v>10890</v>
      </c>
      <c r="J1897">
        <v>6.2</v>
      </c>
      <c r="K1897" t="str">
        <f t="shared" si="176"/>
        <v>Average</v>
      </c>
      <c r="L1897" s="10">
        <v>143024</v>
      </c>
      <c r="M1897" s="10">
        <v>38000000</v>
      </c>
      <c r="N1897" s="10">
        <v>31505287</v>
      </c>
      <c r="O1897" s="6">
        <f t="shared" si="177"/>
        <v>-6494713</v>
      </c>
      <c r="P1897" s="10" t="str" cm="1">
        <f t="array" ref="P1897">_xlfn.IFS(O1897&lt;=0,"Flop",O1897&lt;10000000,"Hit",O1897&lt;=100000000,"Superhit",O1897&gt;100000000,"Blockbuster")</f>
        <v>Flop</v>
      </c>
      <c r="Q1897" t="s">
        <v>6314</v>
      </c>
      <c r="R1897">
        <v>10</v>
      </c>
      <c r="S1897" t="str">
        <f t="shared" si="178"/>
        <v xml:space="preserve">October </v>
      </c>
      <c r="T1897" s="12" t="str">
        <f t="shared" si="179"/>
        <v xml:space="preserve"> 2011</v>
      </c>
      <c r="U1897" s="8" t="str" cm="1">
        <f t="array" ref="U1897">_xlfn.IFS(Q1897&lt;1970,"Old is Gold",Q1897&lt;=1980,"80's Movies",Q1897&lt;=2000,"90's Movies",Q1897&lt;=2020,"Mid Rang",Q1897&gt;2020,"Latest")</f>
        <v>Latest</v>
      </c>
      <c r="V1897" t="s">
        <v>6315</v>
      </c>
    </row>
    <row r="1898" spans="1:22" x14ac:dyDescent="0.3">
      <c r="A1898" t="s">
        <v>6316</v>
      </c>
      <c r="B1898" t="s">
        <v>6317</v>
      </c>
      <c r="C1898" t="s">
        <v>6317</v>
      </c>
      <c r="D1898" s="6">
        <v>86</v>
      </c>
      <c r="E1898" s="6" t="str">
        <f t="shared" si="174"/>
        <v>Short</v>
      </c>
      <c r="F1898" s="4">
        <f t="shared" si="175"/>
        <v>1.4333333333333333</v>
      </c>
      <c r="G1898" s="8" t="s">
        <v>190</v>
      </c>
      <c r="H1898" t="s">
        <v>10894</v>
      </c>
      <c r="I1898" t="s">
        <v>10886</v>
      </c>
      <c r="J1898">
        <v>7.8</v>
      </c>
      <c r="K1898" t="str">
        <f t="shared" si="176"/>
        <v>Good</v>
      </c>
      <c r="L1898" s="10">
        <v>120072</v>
      </c>
      <c r="M1898" s="10">
        <v>150000</v>
      </c>
      <c r="N1898" s="10">
        <v>20936722</v>
      </c>
      <c r="O1898" s="6">
        <f t="shared" si="177"/>
        <v>20786722</v>
      </c>
      <c r="P1898" s="10" t="str" cm="1">
        <f t="array" ref="P1898">_xlfn.IFS(O1898&lt;=0,"Flop",O1898&lt;10000000,"Hit",O1898&lt;=100000000,"Superhit",O1898&gt;100000000,"Blockbuster")</f>
        <v>Superhit</v>
      </c>
      <c r="Q1898" t="s">
        <v>6318</v>
      </c>
      <c r="R1898">
        <v>20</v>
      </c>
      <c r="S1898" t="str">
        <f t="shared" si="178"/>
        <v xml:space="preserve">January </v>
      </c>
      <c r="T1898" s="12" t="str">
        <f t="shared" si="179"/>
        <v xml:space="preserve"> 2007</v>
      </c>
      <c r="U1898" s="8" t="str" cm="1">
        <f t="array" ref="U1898">_xlfn.IFS(Q1898&lt;1970,"Old is Gold",Q1898&lt;=1980,"80's Movies",Q1898&lt;=2000,"90's Movies",Q1898&lt;=2020,"Mid Rang",Q1898&gt;2020,"Latest")</f>
        <v>Latest</v>
      </c>
      <c r="V1898" t="s">
        <v>6319</v>
      </c>
    </row>
    <row r="1899" spans="1:22" x14ac:dyDescent="0.3">
      <c r="A1899" t="s">
        <v>6320</v>
      </c>
      <c r="B1899" t="s">
        <v>6321</v>
      </c>
      <c r="C1899" t="s">
        <v>6321</v>
      </c>
      <c r="D1899" s="6">
        <v>111</v>
      </c>
      <c r="E1899" s="6" t="str">
        <f t="shared" si="174"/>
        <v>Medium</v>
      </c>
      <c r="F1899" s="4">
        <f t="shared" si="175"/>
        <v>1.85</v>
      </c>
      <c r="G1899" s="8" t="s">
        <v>7406</v>
      </c>
      <c r="H1899" t="s">
        <v>172</v>
      </c>
      <c r="I1899" t="s">
        <v>10891</v>
      </c>
      <c r="J1899">
        <v>6.9</v>
      </c>
      <c r="K1899" t="str">
        <f t="shared" si="176"/>
        <v>Average</v>
      </c>
      <c r="L1899" s="10">
        <v>352424</v>
      </c>
      <c r="M1899" s="10">
        <v>27000000</v>
      </c>
      <c r="N1899" s="10">
        <v>101624843</v>
      </c>
      <c r="O1899" s="6">
        <f t="shared" si="177"/>
        <v>74624843</v>
      </c>
      <c r="P1899" s="10" t="str" cm="1">
        <f t="array" ref="P1899">_xlfn.IFS(O1899&lt;=0,"Flop",O1899&lt;10000000,"Hit",O1899&lt;=100000000,"Superhit",O1899&gt;100000000,"Blockbuster")</f>
        <v>Superhit</v>
      </c>
      <c r="Q1899" t="s">
        <v>6322</v>
      </c>
      <c r="R1899">
        <v>31</v>
      </c>
      <c r="S1899" t="str">
        <f t="shared" si="178"/>
        <v xml:space="preserve">July </v>
      </c>
      <c r="T1899" s="12" t="str">
        <f t="shared" si="179"/>
        <v xml:space="preserve"> 2008</v>
      </c>
      <c r="U1899" s="8" t="str" cm="1">
        <f t="array" ref="U1899">_xlfn.IFS(Q1899&lt;1970,"Old is Gold",Q1899&lt;=1980,"80's Movies",Q1899&lt;=2000,"90's Movies",Q1899&lt;=2020,"Mid Rang",Q1899&gt;2020,"Latest")</f>
        <v>Latest</v>
      </c>
      <c r="V1899" t="s">
        <v>6323</v>
      </c>
    </row>
    <row r="1900" spans="1:22" x14ac:dyDescent="0.3">
      <c r="A1900" t="s">
        <v>6324</v>
      </c>
      <c r="B1900" t="s">
        <v>6325</v>
      </c>
      <c r="C1900" t="s">
        <v>6325</v>
      </c>
      <c r="D1900" s="6">
        <v>98</v>
      </c>
      <c r="E1900" s="6" t="str">
        <f t="shared" si="174"/>
        <v>Medium</v>
      </c>
      <c r="F1900" s="4">
        <f t="shared" si="175"/>
        <v>1.6333333333333333</v>
      </c>
      <c r="G1900" s="8" t="s">
        <v>10887</v>
      </c>
      <c r="H1900" t="s">
        <v>10888</v>
      </c>
      <c r="I1900" t="s">
        <v>10892</v>
      </c>
      <c r="J1900">
        <v>8.4</v>
      </c>
      <c r="K1900" t="str">
        <f t="shared" si="176"/>
        <v>Excellent</v>
      </c>
      <c r="L1900" s="10">
        <v>1171355</v>
      </c>
      <c r="M1900" s="10">
        <v>180000000</v>
      </c>
      <c r="N1900" s="10">
        <v>521311890</v>
      </c>
      <c r="O1900" s="6">
        <f t="shared" si="177"/>
        <v>341311890</v>
      </c>
      <c r="P1900" s="10" t="str" cm="1">
        <f t="array" ref="P1900">_xlfn.IFS(O1900&lt;=0,"Flop",O1900&lt;10000000,"Hit",O1900&lt;=100000000,"Superhit",O1900&gt;100000000,"Blockbuster")</f>
        <v>Blockbuster</v>
      </c>
      <c r="Q1900" t="s">
        <v>6326</v>
      </c>
      <c r="R1900">
        <v>21</v>
      </c>
      <c r="S1900" t="str">
        <f t="shared" si="178"/>
        <v xml:space="preserve">June </v>
      </c>
      <c r="T1900" s="12" t="str">
        <f t="shared" si="179"/>
        <v xml:space="preserve"> 2008</v>
      </c>
      <c r="U1900" s="8" t="str" cm="1">
        <f t="array" ref="U1900">_xlfn.IFS(Q1900&lt;1970,"Old is Gold",Q1900&lt;=1980,"80's Movies",Q1900&lt;=2000,"90's Movies",Q1900&lt;=2020,"Mid Rang",Q1900&gt;2020,"Latest")</f>
        <v>Latest</v>
      </c>
      <c r="V1900" t="s">
        <v>4964</v>
      </c>
    </row>
    <row r="1901" spans="1:22" x14ac:dyDescent="0.3">
      <c r="A1901" t="s">
        <v>6327</v>
      </c>
      <c r="B1901" t="s">
        <v>6328</v>
      </c>
      <c r="C1901" t="s">
        <v>6328</v>
      </c>
      <c r="D1901" s="6">
        <v>94</v>
      </c>
      <c r="E1901" s="6" t="str">
        <f t="shared" si="174"/>
        <v>Medium</v>
      </c>
      <c r="F1901" s="4">
        <f t="shared" si="175"/>
        <v>1.5666666666666667</v>
      </c>
      <c r="G1901" s="8" t="s">
        <v>190</v>
      </c>
      <c r="H1901" t="s">
        <v>5878</v>
      </c>
      <c r="I1901" t="s">
        <v>10899</v>
      </c>
      <c r="J1901">
        <v>7.7</v>
      </c>
      <c r="K1901" t="str">
        <f t="shared" si="176"/>
        <v>Good</v>
      </c>
      <c r="L1901" s="10">
        <v>237227</v>
      </c>
      <c r="M1901" s="10">
        <v>12500000</v>
      </c>
      <c r="N1901" s="10">
        <v>40416563</v>
      </c>
      <c r="O1901" s="6">
        <f t="shared" si="177"/>
        <v>27916563</v>
      </c>
      <c r="P1901" s="10" t="str" cm="1">
        <f t="array" ref="P1901">_xlfn.IFS(O1901&lt;=0,"Flop",O1901&lt;10000000,"Hit",O1901&lt;=100000000,"Superhit",O1901&gt;100000000,"Blockbuster")</f>
        <v>Superhit</v>
      </c>
      <c r="Q1901" t="s">
        <v>6329</v>
      </c>
      <c r="R1901">
        <v>28</v>
      </c>
      <c r="S1901" t="str">
        <f t="shared" si="178"/>
        <v xml:space="preserve">August </v>
      </c>
      <c r="T1901" s="12" t="str">
        <f t="shared" si="179"/>
        <v xml:space="preserve"> 2008</v>
      </c>
      <c r="U1901" s="8" t="str" cm="1">
        <f t="array" ref="U1901">_xlfn.IFS(Q1901&lt;1970,"Old is Gold",Q1901&lt;=1980,"80's Movies",Q1901&lt;=2000,"90's Movies",Q1901&lt;=2020,"Mid Rang",Q1901&gt;2020,"Latest")</f>
        <v>Latest</v>
      </c>
      <c r="V1901" t="s">
        <v>6330</v>
      </c>
    </row>
    <row r="1902" spans="1:22" x14ac:dyDescent="0.3">
      <c r="A1902" t="s">
        <v>6331</v>
      </c>
      <c r="B1902" t="s">
        <v>6332</v>
      </c>
      <c r="C1902" t="s">
        <v>6332</v>
      </c>
      <c r="D1902" s="6">
        <v>97</v>
      </c>
      <c r="E1902" s="6" t="str">
        <f t="shared" si="174"/>
        <v>Medium</v>
      </c>
      <c r="F1902" s="4">
        <f t="shared" si="175"/>
        <v>1.6166666666666667</v>
      </c>
      <c r="G1902" s="8" t="s">
        <v>10891</v>
      </c>
      <c r="H1902" t="s">
        <v>190</v>
      </c>
      <c r="I1902" t="s">
        <v>5170</v>
      </c>
      <c r="J1902">
        <v>7</v>
      </c>
      <c r="K1902" t="str">
        <f t="shared" si="176"/>
        <v>Good</v>
      </c>
      <c r="L1902" s="10">
        <v>91064</v>
      </c>
      <c r="M1902" s="10">
        <v>15000000</v>
      </c>
      <c r="N1902" s="10">
        <v>1669947</v>
      </c>
      <c r="O1902" s="6">
        <f t="shared" si="177"/>
        <v>-13330053</v>
      </c>
      <c r="P1902" s="10" t="str" cm="1">
        <f t="array" ref="P1902">_xlfn.IFS(O1902&lt;=0,"Flop",O1902&lt;10000000,"Hit",O1902&lt;=100000000,"Superhit",O1902&gt;100000000,"Blockbuster")</f>
        <v>Flop</v>
      </c>
      <c r="Q1902" t="s">
        <v>6333</v>
      </c>
      <c r="R1902">
        <v>26</v>
      </c>
      <c r="S1902" t="str">
        <f t="shared" si="178"/>
        <v xml:space="preserve">May </v>
      </c>
      <c r="T1902" s="12" t="str">
        <f t="shared" si="179"/>
        <v xml:space="preserve"> 2010</v>
      </c>
      <c r="U1902" s="8" t="str" cm="1">
        <f t="array" ref="U1902">_xlfn.IFS(Q1902&lt;1970,"Old is Gold",Q1902&lt;=1980,"80's Movies",Q1902&lt;=2000,"90's Movies",Q1902&lt;=2020,"Mid Rang",Q1902&gt;2020,"Latest")</f>
        <v>Latest</v>
      </c>
      <c r="V1902" t="s">
        <v>6334</v>
      </c>
    </row>
    <row r="1903" spans="1:22" x14ac:dyDescent="0.3">
      <c r="A1903" t="s">
        <v>6335</v>
      </c>
      <c r="B1903" t="s">
        <v>6336</v>
      </c>
      <c r="C1903" t="s">
        <v>6336</v>
      </c>
      <c r="D1903" s="6">
        <v>104</v>
      </c>
      <c r="E1903" s="6" t="str">
        <f t="shared" si="174"/>
        <v>Medium</v>
      </c>
      <c r="F1903" s="4">
        <f t="shared" si="175"/>
        <v>1.7333333333333334</v>
      </c>
      <c r="G1903" s="8" t="s">
        <v>190</v>
      </c>
      <c r="H1903" t="s">
        <v>10895</v>
      </c>
      <c r="I1903" t="s">
        <v>10899</v>
      </c>
      <c r="J1903">
        <v>7.5</v>
      </c>
      <c r="K1903" t="str">
        <f t="shared" si="176"/>
        <v>Good</v>
      </c>
      <c r="L1903" s="10">
        <v>134530</v>
      </c>
      <c r="M1903" s="10">
        <v>20000000</v>
      </c>
      <c r="N1903" s="10">
        <v>51699984</v>
      </c>
      <c r="O1903" s="6">
        <f t="shared" si="177"/>
        <v>31699984</v>
      </c>
      <c r="P1903" s="10" t="str" cm="1">
        <f t="array" ref="P1903">_xlfn.IFS(O1903&lt;=0,"Flop",O1903&lt;10000000,"Hit",O1903&lt;=100000000,"Superhit",O1903&gt;100000000,"Blockbuster")</f>
        <v>Superhit</v>
      </c>
      <c r="Q1903" t="s">
        <v>5748</v>
      </c>
      <c r="R1903">
        <v>30</v>
      </c>
      <c r="S1903" t="str">
        <f t="shared" si="178"/>
        <v xml:space="preserve">October </v>
      </c>
      <c r="T1903" s="12" t="str">
        <f t="shared" si="179"/>
        <v xml:space="preserve"> 2008</v>
      </c>
      <c r="U1903" s="8" t="str" cm="1">
        <f t="array" ref="U1903">_xlfn.IFS(Q1903&lt;1970,"Old is Gold",Q1903&lt;=1980,"80's Movies",Q1903&lt;=2000,"90's Movies",Q1903&lt;=2020,"Mid Rang",Q1903&gt;2020,"Latest")</f>
        <v>Latest</v>
      </c>
      <c r="V1903" t="s">
        <v>6337</v>
      </c>
    </row>
    <row r="1904" spans="1:22" x14ac:dyDescent="0.3">
      <c r="A1904" t="s">
        <v>6338</v>
      </c>
      <c r="B1904" t="s">
        <v>6339</v>
      </c>
      <c r="C1904" t="s">
        <v>6339</v>
      </c>
      <c r="D1904" s="6">
        <v>110</v>
      </c>
      <c r="E1904" s="6" t="str">
        <f t="shared" si="174"/>
        <v>Medium</v>
      </c>
      <c r="F1904" s="4">
        <f t="shared" si="175"/>
        <v>1.8333333333333333</v>
      </c>
      <c r="G1904" s="8" t="s">
        <v>7406</v>
      </c>
      <c r="H1904" t="s">
        <v>10887</v>
      </c>
      <c r="I1904" t="s">
        <v>190</v>
      </c>
      <c r="J1904">
        <v>6.2</v>
      </c>
      <c r="K1904" t="str">
        <f t="shared" si="176"/>
        <v>Average</v>
      </c>
      <c r="L1904" s="10">
        <v>184225</v>
      </c>
      <c r="M1904" s="10">
        <v>180000000</v>
      </c>
      <c r="N1904" s="10">
        <v>357243061</v>
      </c>
      <c r="O1904" s="6">
        <f t="shared" si="177"/>
        <v>177243061</v>
      </c>
      <c r="P1904" s="10" t="str" cm="1">
        <f t="array" ref="P1904">_xlfn.IFS(O1904&lt;=0,"Flop",O1904&lt;10000000,"Hit",O1904&lt;=100000000,"Superhit",O1904&gt;100000000,"Blockbuster")</f>
        <v>Blockbuster</v>
      </c>
      <c r="Q1904" t="s">
        <v>6340</v>
      </c>
      <c r="R1904">
        <v>27</v>
      </c>
      <c r="S1904" t="str">
        <f t="shared" si="178"/>
        <v xml:space="preserve">June </v>
      </c>
      <c r="T1904" s="12" t="str">
        <f t="shared" si="179"/>
        <v xml:space="preserve"> 2016</v>
      </c>
      <c r="U1904" s="8" t="str" cm="1">
        <f t="array" ref="U1904">_xlfn.IFS(Q1904&lt;1970,"Old is Gold",Q1904&lt;=1980,"80's Movies",Q1904&lt;=2000,"90's Movies",Q1904&lt;=2020,"Mid Rang",Q1904&gt;2020,"Latest")</f>
        <v>Latest</v>
      </c>
      <c r="V1904" t="s">
        <v>4651</v>
      </c>
    </row>
    <row r="1905" spans="1:22" x14ac:dyDescent="0.3">
      <c r="A1905" t="s">
        <v>6341</v>
      </c>
      <c r="B1905" t="s">
        <v>6342</v>
      </c>
      <c r="C1905" t="s">
        <v>6343</v>
      </c>
      <c r="D1905" s="6">
        <v>146</v>
      </c>
      <c r="E1905" s="6" t="str">
        <f t="shared" si="174"/>
        <v>Long</v>
      </c>
      <c r="F1905" s="4">
        <f t="shared" si="175"/>
        <v>2.4333333333333331</v>
      </c>
      <c r="G1905" s="8" t="s">
        <v>10887</v>
      </c>
      <c r="H1905" t="s">
        <v>10892</v>
      </c>
      <c r="I1905" t="s">
        <v>10885</v>
      </c>
      <c r="J1905">
        <v>7.7</v>
      </c>
      <c r="K1905" t="str">
        <f t="shared" si="176"/>
        <v>Good</v>
      </c>
      <c r="L1905" s="10">
        <v>582119</v>
      </c>
      <c r="M1905" s="10">
        <v>125000000</v>
      </c>
      <c r="N1905" s="10">
        <v>972584232</v>
      </c>
      <c r="O1905" s="6">
        <f t="shared" si="177"/>
        <v>847584232</v>
      </c>
      <c r="P1905" s="10" t="str" cm="1">
        <f t="array" ref="P1905">_xlfn.IFS(O1905&lt;=0,"Flop",O1905&lt;10000000,"Hit",O1905&lt;=100000000,"Superhit",O1905&gt;100000000,"Blockbuster")</f>
        <v>Blockbuster</v>
      </c>
      <c r="Q1905" t="s">
        <v>6344</v>
      </c>
      <c r="R1905">
        <v>11</v>
      </c>
      <c r="S1905" t="str">
        <f t="shared" si="178"/>
        <v xml:space="preserve">November </v>
      </c>
      <c r="T1905" s="12" t="str">
        <f t="shared" si="179"/>
        <v xml:space="preserve"> 2010</v>
      </c>
      <c r="U1905" s="8" t="str" cm="1">
        <f t="array" ref="U1905">_xlfn.IFS(Q1905&lt;1970,"Old is Gold",Q1905&lt;=1980,"80's Movies",Q1905&lt;=2000,"90's Movies",Q1905&lt;=2020,"Mid Rang",Q1905&gt;2020,"Latest")</f>
        <v>Latest</v>
      </c>
      <c r="V1905" t="s">
        <v>4651</v>
      </c>
    </row>
    <row r="1906" spans="1:22" x14ac:dyDescent="0.3">
      <c r="A1906" t="s">
        <v>6345</v>
      </c>
      <c r="B1906" t="s">
        <v>6346</v>
      </c>
      <c r="C1906" t="s">
        <v>6346</v>
      </c>
      <c r="D1906" s="6">
        <v>110</v>
      </c>
      <c r="E1906" s="6" t="str">
        <f t="shared" si="174"/>
        <v>Medium</v>
      </c>
      <c r="F1906" s="4">
        <f t="shared" si="175"/>
        <v>1.8333333333333333</v>
      </c>
      <c r="G1906" s="8" t="s">
        <v>190</v>
      </c>
      <c r="H1906" t="s">
        <v>10899</v>
      </c>
      <c r="I1906" t="s">
        <v>10899</v>
      </c>
      <c r="J1906">
        <v>7.3</v>
      </c>
      <c r="K1906" t="str">
        <f t="shared" si="176"/>
        <v>Good</v>
      </c>
      <c r="L1906" s="10">
        <v>114874</v>
      </c>
      <c r="M1906" s="10">
        <v>10000000</v>
      </c>
      <c r="N1906" s="10">
        <v>63649529</v>
      </c>
      <c r="O1906" s="6">
        <f t="shared" si="177"/>
        <v>53649529</v>
      </c>
      <c r="P1906" s="10" t="str" cm="1">
        <f t="array" ref="P1906">_xlfn.IFS(O1906&lt;=0,"Flop",O1906&lt;10000000,"Hit",O1906&lt;=100000000,"Superhit",O1906&gt;100000000,"Blockbuster")</f>
        <v>Superhit</v>
      </c>
      <c r="Q1906" t="s">
        <v>6347</v>
      </c>
      <c r="R1906">
        <v>16</v>
      </c>
      <c r="S1906" t="str">
        <f t="shared" si="178"/>
        <v xml:space="preserve">January </v>
      </c>
      <c r="T1906" s="12" t="str">
        <f t="shared" si="179"/>
        <v xml:space="preserve"> 2009</v>
      </c>
      <c r="U1906" s="8" t="str" cm="1">
        <f t="array" ref="U1906">_xlfn.IFS(Q1906&lt;1970,"Old is Gold",Q1906&lt;=1980,"80's Movies",Q1906&lt;=2000,"90's Movies",Q1906&lt;=2020,"Mid Rang",Q1906&gt;2020,"Latest")</f>
        <v>Latest</v>
      </c>
      <c r="V1906" t="s">
        <v>6348</v>
      </c>
    </row>
    <row r="1907" spans="1:22" x14ac:dyDescent="0.3">
      <c r="A1907" t="s">
        <v>6349</v>
      </c>
      <c r="B1907" t="s">
        <v>6350</v>
      </c>
      <c r="C1907" t="s">
        <v>6350</v>
      </c>
      <c r="D1907" s="6">
        <v>91</v>
      </c>
      <c r="E1907" s="6" t="str">
        <f t="shared" si="174"/>
        <v>Medium</v>
      </c>
      <c r="F1907" s="4">
        <f t="shared" si="175"/>
        <v>1.5166666666666666</v>
      </c>
      <c r="G1907" s="8" t="s">
        <v>190</v>
      </c>
      <c r="H1907" t="s">
        <v>10899</v>
      </c>
      <c r="I1907" t="s">
        <v>10899</v>
      </c>
      <c r="J1907">
        <v>7</v>
      </c>
      <c r="K1907" t="str">
        <f t="shared" si="176"/>
        <v>Good</v>
      </c>
      <c r="L1907" s="10">
        <v>50720</v>
      </c>
      <c r="M1907" s="10">
        <v>5000000</v>
      </c>
      <c r="N1907" s="10">
        <v>5144717</v>
      </c>
      <c r="O1907" s="6">
        <f t="shared" si="177"/>
        <v>144717</v>
      </c>
      <c r="P1907" s="10" t="str" cm="1">
        <f t="array" ref="P1907">_xlfn.IFS(O1907&lt;=0,"Flop",O1907&lt;10000000,"Hit",O1907&lt;=100000000,"Superhit",O1907&gt;100000000,"Blockbuster")</f>
        <v>Hit</v>
      </c>
      <c r="Q1907" t="s">
        <v>6351</v>
      </c>
      <c r="R1907">
        <v>13</v>
      </c>
      <c r="S1907" t="str">
        <f t="shared" si="178"/>
        <v xml:space="preserve">September </v>
      </c>
      <c r="T1907" s="12" t="str">
        <f t="shared" si="179"/>
        <v xml:space="preserve"> 2010</v>
      </c>
      <c r="U1907" s="8" t="str" cm="1">
        <f t="array" ref="U1907">_xlfn.IFS(Q1907&lt;1970,"Old is Gold",Q1907&lt;=1980,"80's Movies",Q1907&lt;=2000,"90's Movies",Q1907&lt;=2020,"Mid Rang",Q1907&gt;2020,"Latest")</f>
        <v>Latest</v>
      </c>
      <c r="V1907" t="s">
        <v>6352</v>
      </c>
    </row>
    <row r="1908" spans="1:22" x14ac:dyDescent="0.3">
      <c r="A1908" t="s">
        <v>6353</v>
      </c>
      <c r="B1908" t="s">
        <v>6354</v>
      </c>
      <c r="C1908" t="s">
        <v>6354</v>
      </c>
      <c r="D1908" s="6">
        <v>90</v>
      </c>
      <c r="E1908" s="6" t="str">
        <f t="shared" si="174"/>
        <v>Medium</v>
      </c>
      <c r="F1908" s="4">
        <f t="shared" si="175"/>
        <v>1.5</v>
      </c>
      <c r="G1908" s="8" t="s">
        <v>7406</v>
      </c>
      <c r="H1908" t="s">
        <v>10891</v>
      </c>
      <c r="I1908" t="s">
        <v>5170</v>
      </c>
      <c r="J1908">
        <v>7.8</v>
      </c>
      <c r="K1908" t="str">
        <f t="shared" si="176"/>
        <v>Good</v>
      </c>
      <c r="L1908" s="10">
        <v>623291</v>
      </c>
      <c r="M1908" s="10">
        <v>25000000</v>
      </c>
      <c r="N1908" s="10">
        <v>226837760</v>
      </c>
      <c r="O1908" s="6">
        <f t="shared" si="177"/>
        <v>201837760</v>
      </c>
      <c r="P1908" s="10" t="str" cm="1">
        <f t="array" ref="P1908">_xlfn.IFS(O1908&lt;=0,"Flop",O1908&lt;10000000,"Hit",O1908&lt;=100000000,"Superhit",O1908&gt;100000000,"Blockbuster")</f>
        <v>Blockbuster</v>
      </c>
      <c r="Q1908" t="s">
        <v>6355</v>
      </c>
      <c r="R1908">
        <v>16</v>
      </c>
      <c r="S1908" t="str">
        <f t="shared" si="178"/>
        <v xml:space="preserve">February </v>
      </c>
      <c r="T1908" s="12" t="str">
        <f t="shared" si="179"/>
        <v xml:space="preserve"> 2008</v>
      </c>
      <c r="U1908" s="8" t="str" cm="1">
        <f t="array" ref="U1908">_xlfn.IFS(Q1908&lt;1970,"Old is Gold",Q1908&lt;=1980,"80's Movies",Q1908&lt;=2000,"90's Movies",Q1908&lt;=2020,"Mid Rang",Q1908&gt;2020,"Latest")</f>
        <v>Latest</v>
      </c>
      <c r="V1908" t="s">
        <v>6356</v>
      </c>
    </row>
    <row r="1909" spans="1:22" x14ac:dyDescent="0.3">
      <c r="A1909" t="s">
        <v>6357</v>
      </c>
      <c r="B1909" t="s">
        <v>6358</v>
      </c>
      <c r="C1909" t="s">
        <v>6358</v>
      </c>
      <c r="D1909" s="6">
        <v>103</v>
      </c>
      <c r="E1909" s="6" t="str">
        <f t="shared" si="174"/>
        <v>Medium</v>
      </c>
      <c r="F1909" s="4">
        <f t="shared" si="175"/>
        <v>1.7166666666666666</v>
      </c>
      <c r="G1909" s="8" t="s">
        <v>7406</v>
      </c>
      <c r="H1909" t="s">
        <v>10887</v>
      </c>
      <c r="I1909" t="s">
        <v>10892</v>
      </c>
      <c r="J1909">
        <v>4</v>
      </c>
      <c r="K1909" t="str">
        <f t="shared" si="176"/>
        <v>Poor</v>
      </c>
      <c r="L1909" s="10">
        <v>169441</v>
      </c>
      <c r="M1909" s="10">
        <v>150000000</v>
      </c>
      <c r="N1909" s="10">
        <v>319713881</v>
      </c>
      <c r="O1909" s="6">
        <f t="shared" si="177"/>
        <v>169713881</v>
      </c>
      <c r="P1909" s="10" t="str" cm="1">
        <f t="array" ref="P1909">_xlfn.IFS(O1909&lt;=0,"Flop",O1909&lt;10000000,"Hit",O1909&lt;=100000000,"Superhit",O1909&gt;100000000,"Blockbuster")</f>
        <v>Blockbuster</v>
      </c>
      <c r="Q1909" t="s">
        <v>6359</v>
      </c>
      <c r="R1909">
        <v>30</v>
      </c>
      <c r="S1909" t="str">
        <f t="shared" si="178"/>
        <v xml:space="preserve">June </v>
      </c>
      <c r="T1909" s="12" t="str">
        <f t="shared" si="179"/>
        <v xml:space="preserve"> 2010</v>
      </c>
      <c r="U1909" s="8" t="str" cm="1">
        <f t="array" ref="U1909">_xlfn.IFS(Q1909&lt;1970,"Old is Gold",Q1909&lt;=1980,"80's Movies",Q1909&lt;=2000,"90's Movies",Q1909&lt;=2020,"Mid Rang",Q1909&gt;2020,"Latest")</f>
        <v>Latest</v>
      </c>
      <c r="V1909" t="s">
        <v>3083</v>
      </c>
    </row>
    <row r="1910" spans="1:22" x14ac:dyDescent="0.3">
      <c r="A1910" t="s">
        <v>6360</v>
      </c>
      <c r="B1910" t="s">
        <v>6361</v>
      </c>
      <c r="C1910" t="s">
        <v>6361</v>
      </c>
      <c r="D1910" s="6">
        <v>95</v>
      </c>
      <c r="E1910" s="6" t="str">
        <f t="shared" si="174"/>
        <v>Medium</v>
      </c>
      <c r="F1910" s="4">
        <f t="shared" si="175"/>
        <v>1.5833333333333333</v>
      </c>
      <c r="G1910" s="8" t="s">
        <v>105</v>
      </c>
      <c r="H1910" t="s">
        <v>10895</v>
      </c>
      <c r="I1910" t="s">
        <v>5170</v>
      </c>
      <c r="J1910">
        <v>4.9000000000000004</v>
      </c>
      <c r="K1910" t="str">
        <f t="shared" si="176"/>
        <v>Poor</v>
      </c>
      <c r="L1910" s="10">
        <v>65939</v>
      </c>
      <c r="M1910" s="10">
        <v>20000000</v>
      </c>
      <c r="N1910" s="10">
        <v>55362705</v>
      </c>
      <c r="O1910" s="6">
        <f t="shared" si="177"/>
        <v>35362705</v>
      </c>
      <c r="P1910" s="10" t="str" cm="1">
        <f t="array" ref="P1910">_xlfn.IFS(O1910&lt;=0,"Flop",O1910&lt;10000000,"Hit",O1910&lt;=100000000,"Superhit",O1910&gt;100000000,"Blockbuster")</f>
        <v>Superhit</v>
      </c>
      <c r="Q1910" t="s">
        <v>6362</v>
      </c>
      <c r="R1910">
        <v>25</v>
      </c>
      <c r="S1910" t="str">
        <f t="shared" si="178"/>
        <v xml:space="preserve">October </v>
      </c>
      <c r="T1910" s="12" t="str">
        <f t="shared" si="179"/>
        <v xml:space="preserve"> 2012</v>
      </c>
      <c r="U1910" s="8" t="str" cm="1">
        <f t="array" ref="U1910">_xlfn.IFS(Q1910&lt;1970,"Old is Gold",Q1910&lt;=1980,"80's Movies",Q1910&lt;=2000,"90's Movies",Q1910&lt;=2020,"Mid Rang",Q1910&gt;2020,"Latest")</f>
        <v>Latest</v>
      </c>
      <c r="V1910" t="s">
        <v>6363</v>
      </c>
    </row>
    <row r="1911" spans="1:22" x14ac:dyDescent="0.3">
      <c r="A1911" t="s">
        <v>6364</v>
      </c>
      <c r="B1911" t="s">
        <v>6365</v>
      </c>
      <c r="C1911" t="s">
        <v>6365</v>
      </c>
      <c r="D1911" s="6">
        <v>107</v>
      </c>
      <c r="E1911" s="6" t="str">
        <f t="shared" si="174"/>
        <v>Medium</v>
      </c>
      <c r="F1911" s="4">
        <f t="shared" si="175"/>
        <v>1.7833333333333334</v>
      </c>
      <c r="G1911" s="8" t="s">
        <v>7406</v>
      </c>
      <c r="H1911" t="s">
        <v>172</v>
      </c>
      <c r="I1911" t="s">
        <v>5878</v>
      </c>
      <c r="J1911">
        <v>7.1</v>
      </c>
      <c r="K1911" t="str">
        <f t="shared" si="176"/>
        <v>Good</v>
      </c>
      <c r="L1911" s="10">
        <v>438291</v>
      </c>
      <c r="M1911" s="10">
        <v>92000000</v>
      </c>
      <c r="N1911" s="10">
        <v>195702963</v>
      </c>
      <c r="O1911" s="6">
        <f t="shared" si="177"/>
        <v>103702963</v>
      </c>
      <c r="P1911" s="10" t="str" cm="1">
        <f t="array" ref="P1911">_xlfn.IFS(O1911&lt;=0,"Flop",O1911&lt;10000000,"Hit",O1911&lt;=100000000,"Superhit",O1911&gt;100000000,"Blockbuster")</f>
        <v>Blockbuster</v>
      </c>
      <c r="Q1911" t="s">
        <v>6366</v>
      </c>
      <c r="R1911">
        <v>11</v>
      </c>
      <c r="S1911" t="str">
        <f t="shared" si="178"/>
        <v xml:space="preserve">August </v>
      </c>
      <c r="T1911" s="12" t="str">
        <f t="shared" si="179"/>
        <v xml:space="preserve"> 2008</v>
      </c>
      <c r="U1911" s="8" t="str" cm="1">
        <f t="array" ref="U1911">_xlfn.IFS(Q1911&lt;1970,"Old is Gold",Q1911&lt;=1980,"80's Movies",Q1911&lt;=2000,"90's Movies",Q1911&lt;=2020,"Mid Rang",Q1911&gt;2020,"Latest")</f>
        <v>Latest</v>
      </c>
      <c r="V1911" t="s">
        <v>1813</v>
      </c>
    </row>
    <row r="1912" spans="1:22" x14ac:dyDescent="0.3">
      <c r="A1912" t="s">
        <v>6367</v>
      </c>
      <c r="B1912" t="s">
        <v>6368</v>
      </c>
      <c r="C1912" t="s">
        <v>6368</v>
      </c>
      <c r="D1912" s="6">
        <v>100</v>
      </c>
      <c r="E1912" s="6" t="str">
        <f t="shared" si="174"/>
        <v>Medium</v>
      </c>
      <c r="F1912" s="4">
        <f t="shared" si="175"/>
        <v>1.6666666666666667</v>
      </c>
      <c r="G1912" s="8" t="s">
        <v>7406</v>
      </c>
      <c r="H1912" t="s">
        <v>5170</v>
      </c>
      <c r="I1912" t="s">
        <v>10899</v>
      </c>
      <c r="J1912">
        <v>6.4</v>
      </c>
      <c r="K1912" t="str">
        <f t="shared" si="176"/>
        <v>Average</v>
      </c>
      <c r="L1912" s="10">
        <v>325885</v>
      </c>
      <c r="M1912" s="10">
        <v>110000000</v>
      </c>
      <c r="N1912" s="10">
        <v>293503354</v>
      </c>
      <c r="O1912" s="6">
        <f t="shared" si="177"/>
        <v>183503354</v>
      </c>
      <c r="P1912" s="10" t="str" cm="1">
        <f t="array" ref="P1912">_xlfn.IFS(O1912&lt;=0,"Flop",O1912&lt;10000000,"Hit",O1912&lt;=100000000,"Superhit",O1912&gt;100000000,"Blockbuster")</f>
        <v>Blockbuster</v>
      </c>
      <c r="Q1912" t="s">
        <v>5219</v>
      </c>
      <c r="R1912">
        <v>19</v>
      </c>
      <c r="S1912" t="str">
        <f t="shared" si="178"/>
        <v xml:space="preserve">July </v>
      </c>
      <c r="T1912" s="12" t="str">
        <f t="shared" si="179"/>
        <v xml:space="preserve"> 2010</v>
      </c>
      <c r="U1912" s="8" t="str" cm="1">
        <f t="array" ref="U1912">_xlfn.IFS(Q1912&lt;1970,"Old is Gold",Q1912&lt;=1980,"80's Movies",Q1912&lt;=2000,"90's Movies",Q1912&lt;=2020,"Mid Rang",Q1912&gt;2020,"Latest")</f>
        <v>Latest</v>
      </c>
      <c r="V1912" t="s">
        <v>1527</v>
      </c>
    </row>
    <row r="1913" spans="1:22" x14ac:dyDescent="0.3">
      <c r="A1913" t="s">
        <v>6369</v>
      </c>
      <c r="B1913" t="s">
        <v>6370</v>
      </c>
      <c r="C1913" t="s">
        <v>6370</v>
      </c>
      <c r="D1913" s="6">
        <v>93</v>
      </c>
      <c r="E1913" s="6" t="str">
        <f t="shared" si="174"/>
        <v>Medium</v>
      </c>
      <c r="F1913" s="4">
        <f t="shared" si="175"/>
        <v>1.55</v>
      </c>
      <c r="G1913" s="8" t="s">
        <v>7406</v>
      </c>
      <c r="H1913" t="s">
        <v>190</v>
      </c>
      <c r="I1913" t="s">
        <v>10895</v>
      </c>
      <c r="J1913">
        <v>7.5</v>
      </c>
      <c r="K1913" t="str">
        <f t="shared" si="176"/>
        <v>Good</v>
      </c>
      <c r="L1913" s="10">
        <v>540177</v>
      </c>
      <c r="M1913" s="10">
        <v>32000000</v>
      </c>
      <c r="N1913" s="10">
        <v>147332697</v>
      </c>
      <c r="O1913" s="6">
        <f t="shared" si="177"/>
        <v>115332697</v>
      </c>
      <c r="P1913" s="10" t="str" cm="1">
        <f t="array" ref="P1913">_xlfn.IFS(O1913&lt;=0,"Flop",O1913&lt;10000000,"Hit",O1913&lt;=100000000,"Superhit",O1913&gt;100000000,"Blockbuster")</f>
        <v>Blockbuster</v>
      </c>
      <c r="Q1913" t="s">
        <v>6371</v>
      </c>
      <c r="R1913">
        <v>11</v>
      </c>
      <c r="S1913" t="str">
        <f t="shared" si="178"/>
        <v xml:space="preserve">March </v>
      </c>
      <c r="T1913" s="12" t="str">
        <f t="shared" si="179"/>
        <v xml:space="preserve"> 2011</v>
      </c>
      <c r="U1913" s="8" t="str" cm="1">
        <f t="array" ref="U1913">_xlfn.IFS(Q1913&lt;1970,"Old is Gold",Q1913&lt;=1980,"80's Movies",Q1913&lt;=2000,"90's Movies",Q1913&lt;=2020,"Mid Rang",Q1913&gt;2020,"Latest")</f>
        <v>Latest</v>
      </c>
      <c r="V1913" t="s">
        <v>6032</v>
      </c>
    </row>
    <row r="1914" spans="1:22" x14ac:dyDescent="0.3">
      <c r="A1914" t="s">
        <v>6372</v>
      </c>
      <c r="B1914" t="s">
        <v>6373</v>
      </c>
      <c r="C1914" t="s">
        <v>6373</v>
      </c>
      <c r="D1914" s="6">
        <v>108</v>
      </c>
      <c r="E1914" s="6" t="str">
        <f t="shared" si="174"/>
        <v>Medium</v>
      </c>
      <c r="F1914" s="4">
        <f t="shared" si="175"/>
        <v>1.8</v>
      </c>
      <c r="G1914" s="8" t="s">
        <v>190</v>
      </c>
      <c r="H1914" t="s">
        <v>5170</v>
      </c>
      <c r="I1914" t="s">
        <v>10899</v>
      </c>
      <c r="J1914">
        <v>8</v>
      </c>
      <c r="K1914" t="str">
        <f t="shared" si="176"/>
        <v>Excellent</v>
      </c>
      <c r="L1914" s="10">
        <v>804835</v>
      </c>
      <c r="M1914" s="10">
        <v>13000000</v>
      </c>
      <c r="N1914" s="10">
        <v>329398046</v>
      </c>
      <c r="O1914" s="6">
        <f t="shared" si="177"/>
        <v>316398046</v>
      </c>
      <c r="P1914" s="10" t="str" cm="1">
        <f t="array" ref="P1914">_xlfn.IFS(O1914&lt;=0,"Flop",O1914&lt;10000000,"Hit",O1914&lt;=100000000,"Superhit",O1914&gt;100000000,"Blockbuster")</f>
        <v>Blockbuster</v>
      </c>
      <c r="Q1914" t="s">
        <v>6374</v>
      </c>
      <c r="R1914">
        <v>1</v>
      </c>
      <c r="S1914" t="str">
        <f t="shared" si="178"/>
        <v xml:space="preserve">September </v>
      </c>
      <c r="T1914" s="12" t="str">
        <f t="shared" si="179"/>
        <v xml:space="preserve"> 2010</v>
      </c>
      <c r="U1914" s="8" t="str" cm="1">
        <f t="array" ref="U1914">_xlfn.IFS(Q1914&lt;1970,"Old is Gold",Q1914&lt;=1980,"80's Movies",Q1914&lt;=2000,"90's Movies",Q1914&lt;=2020,"Mid Rang",Q1914&gt;2020,"Latest")</f>
        <v>Latest</v>
      </c>
      <c r="V1914" t="s">
        <v>2853</v>
      </c>
    </row>
    <row r="1915" spans="1:22" x14ac:dyDescent="0.3">
      <c r="A1915" t="s">
        <v>6375</v>
      </c>
      <c r="B1915" t="s">
        <v>6376</v>
      </c>
      <c r="C1915" t="s">
        <v>6376</v>
      </c>
      <c r="D1915" s="6">
        <v>110</v>
      </c>
      <c r="E1915" s="6" t="str">
        <f t="shared" si="174"/>
        <v>Medium</v>
      </c>
      <c r="F1915" s="4">
        <f t="shared" si="175"/>
        <v>1.8333333333333333</v>
      </c>
      <c r="G1915" s="8" t="s">
        <v>10891</v>
      </c>
      <c r="H1915" t="s">
        <v>190</v>
      </c>
      <c r="I1915" t="s">
        <v>5170</v>
      </c>
      <c r="J1915">
        <v>6.2</v>
      </c>
      <c r="K1915" t="str">
        <f t="shared" si="176"/>
        <v>Average</v>
      </c>
      <c r="L1915" s="10">
        <v>54664</v>
      </c>
      <c r="M1915" s="10">
        <v>20000000</v>
      </c>
      <c r="N1915" s="10">
        <v>44655002</v>
      </c>
      <c r="O1915" s="6">
        <f t="shared" si="177"/>
        <v>24655002</v>
      </c>
      <c r="P1915" s="10" t="str" cm="1">
        <f t="array" ref="P1915">_xlfn.IFS(O1915&lt;=0,"Flop",O1915&lt;10000000,"Hit",O1915&lt;=100000000,"Superhit",O1915&gt;100000000,"Blockbuster")</f>
        <v>Superhit</v>
      </c>
      <c r="Q1915" t="s">
        <v>6377</v>
      </c>
      <c r="R1915">
        <v>15</v>
      </c>
      <c r="S1915" t="str">
        <f t="shared" si="178"/>
        <v xml:space="preserve">September </v>
      </c>
      <c r="T1915" s="12" t="str">
        <f t="shared" si="179"/>
        <v xml:space="preserve"> 2008</v>
      </c>
      <c r="U1915" s="8" t="str" cm="1">
        <f t="array" ref="U1915">_xlfn.IFS(Q1915&lt;1970,"Old is Gold",Q1915&lt;=1980,"80's Movies",Q1915&lt;=2000,"90's Movies",Q1915&lt;=2020,"Mid Rang",Q1915&gt;2020,"Latest")</f>
        <v>Latest</v>
      </c>
      <c r="V1915" t="s">
        <v>5447</v>
      </c>
    </row>
    <row r="1916" spans="1:22" x14ac:dyDescent="0.3">
      <c r="A1916" t="s">
        <v>6378</v>
      </c>
      <c r="B1916" t="s">
        <v>6379</v>
      </c>
      <c r="C1916" t="s">
        <v>6379</v>
      </c>
      <c r="D1916" s="6">
        <v>115</v>
      </c>
      <c r="E1916" s="6" t="str">
        <f t="shared" si="174"/>
        <v>Medium</v>
      </c>
      <c r="F1916" s="4">
        <f t="shared" si="175"/>
        <v>1.9166666666666667</v>
      </c>
      <c r="G1916" s="8" t="s">
        <v>7406</v>
      </c>
      <c r="H1916" t="s">
        <v>190</v>
      </c>
      <c r="I1916" t="s">
        <v>5170</v>
      </c>
      <c r="J1916">
        <v>6.8</v>
      </c>
      <c r="K1916" t="str">
        <f t="shared" si="176"/>
        <v>Average</v>
      </c>
      <c r="L1916" s="10">
        <v>141434</v>
      </c>
      <c r="M1916" s="10">
        <v>100000000</v>
      </c>
      <c r="N1916" s="10">
        <v>113377594</v>
      </c>
      <c r="O1916" s="6">
        <f t="shared" si="177"/>
        <v>13377594</v>
      </c>
      <c r="P1916" s="10" t="str" cm="1">
        <f t="array" ref="P1916">_xlfn.IFS(O1916&lt;=0,"Flop",O1916&lt;10000000,"Hit",O1916&lt;=100000000,"Superhit",O1916&gt;100000000,"Blockbuster")</f>
        <v>Superhit</v>
      </c>
      <c r="Q1916" t="s">
        <v>6380</v>
      </c>
      <c r="R1916">
        <v>26</v>
      </c>
      <c r="S1916" t="str">
        <f t="shared" si="178"/>
        <v xml:space="preserve">February </v>
      </c>
      <c r="T1916" s="12" t="str">
        <f t="shared" si="179"/>
        <v xml:space="preserve"> 2010</v>
      </c>
      <c r="U1916" s="8" t="str" cm="1">
        <f t="array" ref="U1916">_xlfn.IFS(Q1916&lt;1970,"Old is Gold",Q1916&lt;=1980,"80's Movies",Q1916&lt;=2000,"90's Movies",Q1916&lt;=2020,"Mid Rang",Q1916&gt;2020,"Latest")</f>
        <v>Latest</v>
      </c>
      <c r="V1916" t="s">
        <v>4623</v>
      </c>
    </row>
    <row r="1917" spans="1:22" x14ac:dyDescent="0.3">
      <c r="A1917" t="s">
        <v>6381</v>
      </c>
      <c r="B1917" t="s">
        <v>6382</v>
      </c>
      <c r="C1917" t="s">
        <v>6382</v>
      </c>
      <c r="D1917" s="6">
        <v>136</v>
      </c>
      <c r="E1917" s="6" t="str">
        <f t="shared" si="174"/>
        <v>Long</v>
      </c>
      <c r="F1917" s="4">
        <f t="shared" si="175"/>
        <v>2.2666666666666666</v>
      </c>
      <c r="G1917" s="8" t="s">
        <v>7406</v>
      </c>
      <c r="H1917" t="s">
        <v>10887</v>
      </c>
      <c r="I1917" t="s">
        <v>10890</v>
      </c>
      <c r="J1917">
        <v>6.9</v>
      </c>
      <c r="K1917" t="str">
        <f t="shared" si="176"/>
        <v>Average</v>
      </c>
      <c r="L1917" s="10">
        <v>687648</v>
      </c>
      <c r="M1917" s="10">
        <v>230000000</v>
      </c>
      <c r="N1917" s="10">
        <v>757930663</v>
      </c>
      <c r="O1917" s="6">
        <f t="shared" si="177"/>
        <v>527930663</v>
      </c>
      <c r="P1917" s="10" t="str" cm="1">
        <f t="array" ref="P1917">_xlfn.IFS(O1917&lt;=0,"Flop",O1917&lt;10000000,"Hit",O1917&lt;=100000000,"Superhit",O1917&gt;100000000,"Blockbuster")</f>
        <v>Blockbuster</v>
      </c>
      <c r="Q1917" t="s">
        <v>6383</v>
      </c>
      <c r="R1917">
        <v>13</v>
      </c>
      <c r="S1917" t="str">
        <f t="shared" si="178"/>
        <v xml:space="preserve">June </v>
      </c>
      <c r="T1917" s="12" t="str">
        <f t="shared" si="179"/>
        <v xml:space="preserve"> 2012</v>
      </c>
      <c r="U1917" s="8" t="str" cm="1">
        <f t="array" ref="U1917">_xlfn.IFS(Q1917&lt;1970,"Old is Gold",Q1917&lt;=1980,"80's Movies",Q1917&lt;=2000,"90's Movies",Q1917&lt;=2020,"Mid Rang",Q1917&gt;2020,"Latest")</f>
        <v>Latest</v>
      </c>
      <c r="V1917" t="s">
        <v>6384</v>
      </c>
    </row>
    <row r="1918" spans="1:22" x14ac:dyDescent="0.3">
      <c r="A1918" t="s">
        <v>6385</v>
      </c>
      <c r="B1918" t="s">
        <v>6386</v>
      </c>
      <c r="C1918" t="s">
        <v>6386</v>
      </c>
      <c r="D1918" s="6">
        <v>91</v>
      </c>
      <c r="E1918" s="6" t="str">
        <f t="shared" si="174"/>
        <v>Medium</v>
      </c>
      <c r="F1918" s="4">
        <f t="shared" si="175"/>
        <v>1.5166666666666666</v>
      </c>
      <c r="G1918" s="8" t="s">
        <v>10887</v>
      </c>
      <c r="H1918" t="s">
        <v>190</v>
      </c>
      <c r="I1918" t="s">
        <v>10890</v>
      </c>
      <c r="J1918">
        <v>5</v>
      </c>
      <c r="K1918" t="str">
        <f t="shared" si="176"/>
        <v>Poor</v>
      </c>
      <c r="L1918" s="10">
        <v>214081</v>
      </c>
      <c r="M1918" s="10">
        <v>48000000</v>
      </c>
      <c r="N1918" s="10">
        <v>163403799</v>
      </c>
      <c r="O1918" s="6">
        <f t="shared" si="177"/>
        <v>115403799</v>
      </c>
      <c r="P1918" s="10" t="str" cm="1">
        <f t="array" ref="P1918">_xlfn.IFS(O1918&lt;=0,"Flop",O1918&lt;10000000,"Hit",O1918&lt;=100000000,"Superhit",O1918&gt;100000000,"Blockbuster")</f>
        <v>Blockbuster</v>
      </c>
      <c r="Q1918" t="s">
        <v>6387</v>
      </c>
      <c r="R1918">
        <v>10</v>
      </c>
      <c r="S1918" t="str">
        <f t="shared" si="178"/>
        <v xml:space="preserve">June </v>
      </c>
      <c r="T1918" s="12" t="str">
        <f t="shared" si="179"/>
        <v xml:space="preserve"> 2008</v>
      </c>
      <c r="U1918" s="8" t="str" cm="1">
        <f t="array" ref="U1918">_xlfn.IFS(Q1918&lt;1970,"Old is Gold",Q1918&lt;=1980,"80's Movies",Q1918&lt;=2000,"90's Movies",Q1918&lt;=2020,"Mid Rang",Q1918&gt;2020,"Latest")</f>
        <v>Latest</v>
      </c>
      <c r="V1918" t="s">
        <v>3083</v>
      </c>
    </row>
    <row r="1919" spans="1:22" x14ac:dyDescent="0.3">
      <c r="A1919" t="s">
        <v>6388</v>
      </c>
      <c r="B1919" t="s">
        <v>6389</v>
      </c>
      <c r="C1919" t="s">
        <v>6389</v>
      </c>
      <c r="D1919" s="6">
        <v>92</v>
      </c>
      <c r="E1919" s="6" t="str">
        <f t="shared" si="174"/>
        <v>Medium</v>
      </c>
      <c r="F1919" s="4">
        <f t="shared" si="175"/>
        <v>1.5333333333333334</v>
      </c>
      <c r="G1919" s="8" t="s">
        <v>10887</v>
      </c>
      <c r="H1919" t="s">
        <v>172</v>
      </c>
      <c r="I1919" t="s">
        <v>10892</v>
      </c>
      <c r="J1919">
        <v>5.2</v>
      </c>
      <c r="K1919" t="str">
        <f t="shared" si="176"/>
        <v>Poor</v>
      </c>
      <c r="L1919" s="10">
        <v>92353</v>
      </c>
      <c r="M1919" s="10">
        <v>60000000</v>
      </c>
      <c r="N1919" s="10">
        <v>365352546</v>
      </c>
      <c r="O1919" s="6">
        <f t="shared" si="177"/>
        <v>305352546</v>
      </c>
      <c r="P1919" s="10" t="str" cm="1">
        <f t="array" ref="P1919">_xlfn.IFS(O1919&lt;=0,"Flop",O1919&lt;10000000,"Hit",O1919&lt;=100000000,"Superhit",O1919&gt;100000000,"Blockbuster")</f>
        <v>Blockbuster</v>
      </c>
      <c r="Q1919" t="s">
        <v>5616</v>
      </c>
      <c r="R1919">
        <v>13</v>
      </c>
      <c r="S1919" t="str">
        <f t="shared" si="178"/>
        <v xml:space="preserve">December </v>
      </c>
      <c r="T1919" s="12" t="str">
        <f t="shared" si="179"/>
        <v xml:space="preserve"> 2007</v>
      </c>
      <c r="U1919" s="8" t="str" cm="1">
        <f t="array" ref="U1919">_xlfn.IFS(Q1919&lt;1970,"Old is Gold",Q1919&lt;=1980,"80's Movies",Q1919&lt;=2000,"90's Movies",Q1919&lt;=2020,"Mid Rang",Q1919&gt;2020,"Latest")</f>
        <v>Latest</v>
      </c>
      <c r="V1919" t="s">
        <v>6390</v>
      </c>
    </row>
    <row r="1920" spans="1:22" x14ac:dyDescent="0.3">
      <c r="A1920" t="s">
        <v>6391</v>
      </c>
      <c r="B1920" t="s">
        <v>121</v>
      </c>
      <c r="C1920" t="s">
        <v>121</v>
      </c>
      <c r="D1920" s="6">
        <v>140</v>
      </c>
      <c r="E1920" s="6" t="str">
        <f t="shared" si="174"/>
        <v>Long</v>
      </c>
      <c r="F1920" s="4">
        <f t="shared" si="175"/>
        <v>2.3333333333333335</v>
      </c>
      <c r="G1920" s="8" t="s">
        <v>7406</v>
      </c>
      <c r="H1920" t="s">
        <v>10887</v>
      </c>
      <c r="I1920" t="s">
        <v>190</v>
      </c>
      <c r="J1920">
        <v>6.6</v>
      </c>
      <c r="K1920" t="str">
        <f t="shared" si="176"/>
        <v>Average</v>
      </c>
      <c r="L1920" s="10">
        <v>278988</v>
      </c>
      <c r="M1920" s="10">
        <v>200000000</v>
      </c>
      <c r="N1920" s="10">
        <v>321669741</v>
      </c>
      <c r="O1920" s="6">
        <f t="shared" si="177"/>
        <v>121669741</v>
      </c>
      <c r="P1920" s="10" t="str" cm="1">
        <f t="array" ref="P1920">_xlfn.IFS(O1920&lt;=0,"Flop",O1920&lt;10000000,"Hit",O1920&lt;=100000000,"Superhit",O1920&gt;100000000,"Blockbuster")</f>
        <v>Blockbuster</v>
      </c>
      <c r="Q1920" t="s">
        <v>6392</v>
      </c>
      <c r="R1920">
        <v>12</v>
      </c>
      <c r="S1920" t="str">
        <f t="shared" si="178"/>
        <v xml:space="preserve">May </v>
      </c>
      <c r="T1920" s="12" t="str">
        <f t="shared" si="179"/>
        <v xml:space="preserve"> 2010</v>
      </c>
      <c r="U1920" s="8" t="str" cm="1">
        <f t="array" ref="U1920">_xlfn.IFS(Q1920&lt;1970,"Old is Gold",Q1920&lt;=1980,"80's Movies",Q1920&lt;=2000,"90's Movies",Q1920&lt;=2020,"Mid Rang",Q1920&gt;2020,"Latest")</f>
        <v>Latest</v>
      </c>
      <c r="V1920" t="s">
        <v>312</v>
      </c>
    </row>
    <row r="1921" spans="1:22" x14ac:dyDescent="0.3">
      <c r="A1921" t="s">
        <v>6393</v>
      </c>
      <c r="B1921" t="s">
        <v>6394</v>
      </c>
      <c r="C1921" t="s">
        <v>6394</v>
      </c>
      <c r="D1921" s="6">
        <v>119</v>
      </c>
      <c r="E1921" s="6" t="str">
        <f t="shared" si="174"/>
        <v>Medium</v>
      </c>
      <c r="F1921" s="4">
        <f t="shared" si="175"/>
        <v>1.9833333333333334</v>
      </c>
      <c r="G1921" s="8" t="s">
        <v>190</v>
      </c>
      <c r="H1921" t="s">
        <v>10886</v>
      </c>
      <c r="I1921" t="s">
        <v>10899</v>
      </c>
      <c r="J1921">
        <v>7.3</v>
      </c>
      <c r="K1921" t="str">
        <f t="shared" si="176"/>
        <v>Good</v>
      </c>
      <c r="L1921" s="10">
        <v>221724</v>
      </c>
      <c r="M1921" s="10">
        <v>35000000</v>
      </c>
      <c r="N1921" s="10">
        <v>75981180</v>
      </c>
      <c r="O1921" s="6">
        <f t="shared" si="177"/>
        <v>40981180</v>
      </c>
      <c r="P1921" s="10" t="str" cm="1">
        <f t="array" ref="P1921">_xlfn.IFS(O1921&lt;=0,"Flop",O1921&lt;10000000,"Hit",O1921&lt;=100000000,"Superhit",O1921&gt;100000000,"Blockbuster")</f>
        <v>Superhit</v>
      </c>
      <c r="Q1921" t="s">
        <v>6395</v>
      </c>
      <c r="R1921">
        <v>15</v>
      </c>
      <c r="S1921" t="str">
        <f t="shared" si="178"/>
        <v xml:space="preserve">December </v>
      </c>
      <c r="T1921" s="12" t="str">
        <f t="shared" si="179"/>
        <v xml:space="preserve"> 2008</v>
      </c>
      <c r="U1921" s="8" t="str" cm="1">
        <f t="array" ref="U1921">_xlfn.IFS(Q1921&lt;1970,"Old is Gold",Q1921&lt;=1980,"80's Movies",Q1921&lt;=2000,"90's Movies",Q1921&lt;=2020,"Mid Rang",Q1921&gt;2020,"Latest")</f>
        <v>Latest</v>
      </c>
      <c r="V1921" t="s">
        <v>3091</v>
      </c>
    </row>
    <row r="1922" spans="1:22" x14ac:dyDescent="0.3">
      <c r="A1922" t="s">
        <v>6396</v>
      </c>
      <c r="B1922" t="s">
        <v>6397</v>
      </c>
      <c r="C1922" t="s">
        <v>6397</v>
      </c>
      <c r="D1922" s="6">
        <v>113</v>
      </c>
      <c r="E1922" s="6" t="str">
        <f t="shared" ref="E1922:E1985" si="180">IF(D1922&lt;90,"Short",IF(D1922&lt;=120,"Medium","Long"))</f>
        <v>Medium</v>
      </c>
      <c r="F1922" s="4">
        <f t="shared" ref="F1922:F1985" si="181">D1922/60</f>
        <v>1.8833333333333333</v>
      </c>
      <c r="G1922" s="8" t="s">
        <v>7406</v>
      </c>
      <c r="H1922" t="s">
        <v>172</v>
      </c>
      <c r="I1922" t="s">
        <v>10899</v>
      </c>
      <c r="J1922">
        <v>5.6</v>
      </c>
      <c r="K1922" t="str">
        <f t="shared" ref="K1922:K1985" si="182">IF(J1922&gt;=8,"Excellent",IF(J1922&gt;=7,"Good",IF(J1922&gt;=6,"Average","Poor")))</f>
        <v>Poor</v>
      </c>
      <c r="L1922" s="10">
        <v>210823</v>
      </c>
      <c r="M1922" s="10">
        <v>90000000</v>
      </c>
      <c r="N1922" s="10">
        <v>204313400</v>
      </c>
      <c r="O1922" s="6">
        <f t="shared" ref="O1922:O1985" si="183">N1922-M1922</f>
        <v>114313400</v>
      </c>
      <c r="P1922" s="10" t="str" cm="1">
        <f t="array" ref="P1922">_xlfn.IFS(O1922&lt;=0,"Flop",O1922&lt;10000000,"Hit",O1922&lt;=100000000,"Superhit",O1922&gt;100000000,"Blockbuster")</f>
        <v>Blockbuster</v>
      </c>
      <c r="Q1922" t="s">
        <v>6018</v>
      </c>
      <c r="R1922">
        <v>6</v>
      </c>
      <c r="S1922" t="str">
        <f t="shared" ref="S1922:S1985" si="184">LEFT(Q1922,SEARCH(" ",Q1922))</f>
        <v xml:space="preserve">June </v>
      </c>
      <c r="T1922" s="12" t="str">
        <f t="shared" ref="T1922:T1985" si="185">RIGHT(Q1922,5)</f>
        <v xml:space="preserve"> 2008</v>
      </c>
      <c r="U1922" s="8" t="str" cm="1">
        <f t="array" ref="U1922">_xlfn.IFS(Q1922&lt;1970,"Old is Gold",Q1922&lt;=1980,"80's Movies",Q1922&lt;=2000,"90's Movies",Q1922&lt;=2020,"Mid Rang",Q1922&gt;2020,"Latest")</f>
        <v>Latest</v>
      </c>
      <c r="V1922" t="s">
        <v>2132</v>
      </c>
    </row>
    <row r="1923" spans="1:22" x14ac:dyDescent="0.3">
      <c r="A1923" t="s">
        <v>6398</v>
      </c>
      <c r="B1923" t="s">
        <v>6399</v>
      </c>
      <c r="C1923" t="s">
        <v>6399</v>
      </c>
      <c r="D1923" s="6">
        <v>99</v>
      </c>
      <c r="E1923" s="6" t="str">
        <f t="shared" si="180"/>
        <v>Medium</v>
      </c>
      <c r="F1923" s="4">
        <f t="shared" si="181"/>
        <v>1.65</v>
      </c>
      <c r="G1923" s="8" t="s">
        <v>10887</v>
      </c>
      <c r="H1923" t="s">
        <v>172</v>
      </c>
      <c r="I1923" t="s">
        <v>10892</v>
      </c>
      <c r="J1923">
        <v>6</v>
      </c>
      <c r="K1923" t="str">
        <f t="shared" si="182"/>
        <v>Average</v>
      </c>
      <c r="L1923" s="10">
        <v>99819</v>
      </c>
      <c r="M1923" s="10">
        <v>80000000</v>
      </c>
      <c r="N1923" s="10">
        <v>212874864</v>
      </c>
      <c r="O1923" s="6">
        <f t="shared" si="183"/>
        <v>132874864</v>
      </c>
      <c r="P1923" s="10" t="str" cm="1">
        <f t="array" ref="P1923">_xlfn.IFS(O1923&lt;=0,"Flop",O1923&lt;10000000,"Hit",O1923&lt;=100000000,"Superhit",O1923&gt;100000000,"Blockbuster")</f>
        <v>Blockbuster</v>
      </c>
      <c r="Q1923" t="s">
        <v>6400</v>
      </c>
      <c r="R1923">
        <v>24</v>
      </c>
      <c r="S1923" t="str">
        <f t="shared" si="184"/>
        <v xml:space="preserve">December </v>
      </c>
      <c r="T1923" s="12" t="str">
        <f t="shared" si="185"/>
        <v xml:space="preserve"> 2008</v>
      </c>
      <c r="U1923" s="8" t="str" cm="1">
        <f t="array" ref="U1923">_xlfn.IFS(Q1923&lt;1970,"Old is Gold",Q1923&lt;=1980,"80's Movies",Q1923&lt;=2000,"90's Movies",Q1923&lt;=2020,"Mid Rang",Q1923&gt;2020,"Latest")</f>
        <v>Latest</v>
      </c>
      <c r="V1923" t="s">
        <v>3301</v>
      </c>
    </row>
    <row r="1924" spans="1:22" x14ac:dyDescent="0.3">
      <c r="A1924" t="s">
        <v>6401</v>
      </c>
      <c r="B1924" t="s">
        <v>6402</v>
      </c>
      <c r="C1924" t="s">
        <v>6402</v>
      </c>
      <c r="D1924" s="6">
        <v>112</v>
      </c>
      <c r="E1924" s="6" t="str">
        <f t="shared" si="180"/>
        <v>Medium</v>
      </c>
      <c r="F1924" s="4">
        <f t="shared" si="181"/>
        <v>1.8666666666666667</v>
      </c>
      <c r="G1924" s="8" t="s">
        <v>172</v>
      </c>
      <c r="H1924" t="s">
        <v>190</v>
      </c>
      <c r="I1924" t="s">
        <v>10892</v>
      </c>
      <c r="J1924">
        <v>4.9000000000000004</v>
      </c>
      <c r="K1924" t="str">
        <f t="shared" si="182"/>
        <v>Poor</v>
      </c>
      <c r="L1924" s="10">
        <v>66253</v>
      </c>
      <c r="M1924" s="10">
        <v>11000000</v>
      </c>
      <c r="N1924" s="10">
        <v>252909177</v>
      </c>
      <c r="O1924" s="6">
        <f t="shared" si="183"/>
        <v>241909177</v>
      </c>
      <c r="P1924" s="10" t="str" cm="1">
        <f t="array" ref="P1924">_xlfn.IFS(O1924&lt;=0,"Flop",O1924&lt;10000000,"Hit",O1924&lt;=100000000,"Superhit",O1924&gt;100000000,"Blockbuster")</f>
        <v>Blockbuster</v>
      </c>
      <c r="Q1924" t="s">
        <v>6403</v>
      </c>
      <c r="R1924">
        <v>28</v>
      </c>
      <c r="S1924" t="str">
        <f t="shared" si="184"/>
        <v xml:space="preserve">September </v>
      </c>
      <c r="T1924" s="12" t="str">
        <f t="shared" si="185"/>
        <v xml:space="preserve"> 2008</v>
      </c>
      <c r="U1924" s="8" t="str" cm="1">
        <f t="array" ref="U1924">_xlfn.IFS(Q1924&lt;1970,"Old is Gold",Q1924&lt;=1980,"80's Movies",Q1924&lt;=2000,"90's Movies",Q1924&lt;=2020,"Mid Rang",Q1924&gt;2020,"Latest")</f>
        <v>Latest</v>
      </c>
      <c r="V1924" t="s">
        <v>1622</v>
      </c>
    </row>
    <row r="1925" spans="1:22" x14ac:dyDescent="0.3">
      <c r="A1925" t="s">
        <v>6404</v>
      </c>
      <c r="B1925" t="s">
        <v>6405</v>
      </c>
      <c r="C1925" t="s">
        <v>6405</v>
      </c>
      <c r="D1925" s="6">
        <v>105</v>
      </c>
      <c r="E1925" s="6" t="str">
        <f t="shared" si="180"/>
        <v>Medium</v>
      </c>
      <c r="F1925" s="4">
        <f t="shared" si="181"/>
        <v>1.75</v>
      </c>
      <c r="G1925" s="8" t="s">
        <v>10889</v>
      </c>
      <c r="H1925" t="s">
        <v>190</v>
      </c>
      <c r="I1925" t="s">
        <v>10896</v>
      </c>
      <c r="J1925">
        <v>7.2</v>
      </c>
      <c r="K1925" t="str">
        <f t="shared" si="182"/>
        <v>Good</v>
      </c>
      <c r="L1925" s="10">
        <v>65497</v>
      </c>
      <c r="M1925" s="10">
        <v>35000000</v>
      </c>
      <c r="N1925" s="10">
        <v>29196409</v>
      </c>
      <c r="O1925" s="6">
        <f t="shared" si="183"/>
        <v>-5803591</v>
      </c>
      <c r="P1925" s="10" t="str" cm="1">
        <f t="array" ref="P1925">_xlfn.IFS(O1925&lt;=0,"Flop",O1925&lt;10000000,"Hit",O1925&lt;=100000000,"Superhit",O1925&gt;100000000,"Blockbuster")</f>
        <v>Flop</v>
      </c>
      <c r="Q1925" t="s">
        <v>6406</v>
      </c>
      <c r="R1925">
        <v>6</v>
      </c>
      <c r="S1925" t="str">
        <f t="shared" si="184"/>
        <v xml:space="preserve">March </v>
      </c>
      <c r="T1925" s="12" t="str">
        <f t="shared" si="185"/>
        <v xml:space="preserve"> 2009</v>
      </c>
      <c r="U1925" s="8" t="str" cm="1">
        <f t="array" ref="U1925">_xlfn.IFS(Q1925&lt;1970,"Old is Gold",Q1925&lt;=1980,"80's Movies",Q1925&lt;=2000,"90's Movies",Q1925&lt;=2020,"Mid Rang",Q1925&gt;2020,"Latest")</f>
        <v>Latest</v>
      </c>
      <c r="V1925" t="s">
        <v>5972</v>
      </c>
    </row>
    <row r="1926" spans="1:22" x14ac:dyDescent="0.3">
      <c r="A1926" t="s">
        <v>6407</v>
      </c>
      <c r="B1926" t="s">
        <v>6408</v>
      </c>
      <c r="C1926" t="s">
        <v>6408</v>
      </c>
      <c r="D1926" s="6">
        <v>118</v>
      </c>
      <c r="E1926" s="6" t="str">
        <f t="shared" si="180"/>
        <v>Medium</v>
      </c>
      <c r="F1926" s="4">
        <f t="shared" si="181"/>
        <v>1.9666666666666666</v>
      </c>
      <c r="G1926" s="8" t="s">
        <v>7406</v>
      </c>
      <c r="H1926" t="s">
        <v>10891</v>
      </c>
      <c r="I1926" t="s">
        <v>190</v>
      </c>
      <c r="J1926">
        <v>6.5</v>
      </c>
      <c r="K1926" t="str">
        <f t="shared" si="182"/>
        <v>Average</v>
      </c>
      <c r="L1926" s="10">
        <v>98381</v>
      </c>
      <c r="M1926" s="10">
        <v>50000000</v>
      </c>
      <c r="N1926" s="10">
        <v>60253843</v>
      </c>
      <c r="O1926" s="6">
        <f t="shared" si="183"/>
        <v>10253843</v>
      </c>
      <c r="P1926" s="10" t="str" cm="1">
        <f t="array" ref="P1926">_xlfn.IFS(O1926&lt;=0,"Flop",O1926&lt;10000000,"Hit",O1926&lt;=100000000,"Superhit",O1926&gt;100000000,"Blockbuster")</f>
        <v>Superhit</v>
      </c>
      <c r="Q1926" t="s">
        <v>4194</v>
      </c>
      <c r="R1926">
        <v>5</v>
      </c>
      <c r="S1926" t="str">
        <f t="shared" si="184"/>
        <v xml:space="preserve">February </v>
      </c>
      <c r="T1926" s="12" t="str">
        <f t="shared" si="185"/>
        <v xml:space="preserve"> 2009</v>
      </c>
      <c r="U1926" s="8" t="str" cm="1">
        <f t="array" ref="U1926">_xlfn.IFS(Q1926&lt;1970,"Old is Gold",Q1926&lt;=1980,"80's Movies",Q1926&lt;=2000,"90's Movies",Q1926&lt;=2020,"Mid Rang",Q1926&gt;2020,"Latest")</f>
        <v>Latest</v>
      </c>
      <c r="V1926" t="s">
        <v>4884</v>
      </c>
    </row>
    <row r="1927" spans="1:22" x14ac:dyDescent="0.3">
      <c r="A1927" t="s">
        <v>6409</v>
      </c>
      <c r="B1927" t="s">
        <v>6410</v>
      </c>
      <c r="C1927" t="s">
        <v>6410</v>
      </c>
      <c r="D1927" s="6">
        <v>90</v>
      </c>
      <c r="E1927" s="6" t="str">
        <f t="shared" si="180"/>
        <v>Medium</v>
      </c>
      <c r="F1927" s="4">
        <f t="shared" si="181"/>
        <v>1.5</v>
      </c>
      <c r="G1927" s="8" t="s">
        <v>10887</v>
      </c>
      <c r="H1927" t="s">
        <v>105</v>
      </c>
      <c r="I1927" t="s">
        <v>5170</v>
      </c>
      <c r="J1927">
        <v>5.9</v>
      </c>
      <c r="K1927" t="str">
        <f t="shared" si="182"/>
        <v>Poor</v>
      </c>
      <c r="L1927" s="10">
        <v>81350</v>
      </c>
      <c r="M1927" s="10">
        <v>8000000</v>
      </c>
      <c r="N1927" s="10">
        <v>22818256</v>
      </c>
      <c r="O1927" s="6">
        <f t="shared" si="183"/>
        <v>14818256</v>
      </c>
      <c r="P1927" s="10" t="str" cm="1">
        <f t="array" ref="P1927">_xlfn.IFS(O1927&lt;=0,"Flop",O1927&lt;10000000,"Hit",O1927&lt;=100000000,"Superhit",O1927&gt;100000000,"Blockbuster")</f>
        <v>Superhit</v>
      </c>
      <c r="Q1927" t="s">
        <v>6411</v>
      </c>
      <c r="R1927">
        <v>2</v>
      </c>
      <c r="S1927" t="str">
        <f t="shared" si="184"/>
        <v xml:space="preserve">April </v>
      </c>
      <c r="T1927" s="12" t="str">
        <f t="shared" si="185"/>
        <v xml:space="preserve"> 2008</v>
      </c>
      <c r="U1927" s="8" t="str" cm="1">
        <f t="array" ref="U1927">_xlfn.IFS(Q1927&lt;1970,"Old is Gold",Q1927&lt;=1980,"80's Movies",Q1927&lt;=2000,"90's Movies",Q1927&lt;=2020,"Mid Rang",Q1927&gt;2020,"Latest")</f>
        <v>Latest</v>
      </c>
      <c r="V1927" t="s">
        <v>6412</v>
      </c>
    </row>
    <row r="1928" spans="1:22" x14ac:dyDescent="0.3">
      <c r="A1928" t="s">
        <v>6413</v>
      </c>
      <c r="B1928" t="s">
        <v>6414</v>
      </c>
      <c r="C1928" t="s">
        <v>6414</v>
      </c>
      <c r="D1928" s="6">
        <v>109</v>
      </c>
      <c r="E1928" s="6" t="str">
        <f t="shared" si="180"/>
        <v>Medium</v>
      </c>
      <c r="F1928" s="4">
        <f t="shared" si="181"/>
        <v>1.8166666666666667</v>
      </c>
      <c r="G1928" s="8" t="s">
        <v>7406</v>
      </c>
      <c r="H1928" t="s">
        <v>10887</v>
      </c>
      <c r="I1928" t="s">
        <v>10892</v>
      </c>
      <c r="J1928">
        <v>6.1</v>
      </c>
      <c r="K1928" t="str">
        <f t="shared" si="182"/>
        <v>Average</v>
      </c>
      <c r="L1928" s="10">
        <v>167950</v>
      </c>
      <c r="M1928" s="10">
        <v>150000000</v>
      </c>
      <c r="N1928" s="10">
        <v>215283742</v>
      </c>
      <c r="O1928" s="6">
        <f t="shared" si="183"/>
        <v>65283742</v>
      </c>
      <c r="P1928" s="10" t="str" cm="1">
        <f t="array" ref="P1928">_xlfn.IFS(O1928&lt;=0,"Flop",O1928&lt;10000000,"Hit",O1928&lt;=100000000,"Superhit",O1928&gt;100000000,"Blockbuster")</f>
        <v>Superhit</v>
      </c>
      <c r="Q1928" t="s">
        <v>6415</v>
      </c>
      <c r="R1928">
        <v>6</v>
      </c>
      <c r="S1928" t="str">
        <f t="shared" si="184"/>
        <v xml:space="preserve">July </v>
      </c>
      <c r="T1928" s="12" t="str">
        <f t="shared" si="185"/>
        <v xml:space="preserve"> 2010</v>
      </c>
      <c r="U1928" s="8" t="str" cm="1">
        <f t="array" ref="U1928">_xlfn.IFS(Q1928&lt;1970,"Old is Gold",Q1928&lt;=1980,"80's Movies",Q1928&lt;=2000,"90's Movies",Q1928&lt;=2020,"Mid Rang",Q1928&gt;2020,"Latest")</f>
        <v>Latest</v>
      </c>
      <c r="V1928" t="s">
        <v>1591</v>
      </c>
    </row>
    <row r="1929" spans="1:22" x14ac:dyDescent="0.3">
      <c r="A1929" t="s">
        <v>6416</v>
      </c>
      <c r="B1929" t="s">
        <v>6417</v>
      </c>
      <c r="C1929" t="s">
        <v>6417</v>
      </c>
      <c r="D1929" s="6">
        <v>116</v>
      </c>
      <c r="E1929" s="6" t="str">
        <f t="shared" si="180"/>
        <v>Medium</v>
      </c>
      <c r="F1929" s="4">
        <f t="shared" si="181"/>
        <v>1.9333333333333333</v>
      </c>
      <c r="G1929" s="8" t="s">
        <v>7406</v>
      </c>
      <c r="H1929" t="s">
        <v>10889</v>
      </c>
      <c r="I1929" t="s">
        <v>190</v>
      </c>
      <c r="J1929">
        <v>7.8</v>
      </c>
      <c r="K1929" t="str">
        <f t="shared" si="182"/>
        <v>Good</v>
      </c>
      <c r="L1929" s="10">
        <v>383140</v>
      </c>
      <c r="M1929" s="10">
        <v>25000000</v>
      </c>
      <c r="N1929" s="10">
        <v>129190869</v>
      </c>
      <c r="O1929" s="6">
        <f t="shared" si="183"/>
        <v>104190869</v>
      </c>
      <c r="P1929" s="10" t="str" cm="1">
        <f t="array" ref="P1929">_xlfn.IFS(O1929&lt;=0,"Flop",O1929&lt;10000000,"Hit",O1929&lt;=100000000,"Superhit",O1929&gt;100000000,"Blockbuster")</f>
        <v>Blockbuster</v>
      </c>
      <c r="Q1929" t="s">
        <v>6418</v>
      </c>
      <c r="R1929">
        <v>6</v>
      </c>
      <c r="S1929" t="str">
        <f t="shared" si="184"/>
        <v xml:space="preserve">December </v>
      </c>
      <c r="T1929" s="12" t="str">
        <f t="shared" si="185"/>
        <v xml:space="preserve"> 2010</v>
      </c>
      <c r="U1929" s="8" t="str" cm="1">
        <f t="array" ref="U1929">_xlfn.IFS(Q1929&lt;1970,"Old is Gold",Q1929&lt;=1980,"80's Movies",Q1929&lt;=2000,"90's Movies",Q1929&lt;=2020,"Mid Rang",Q1929&gt;2020,"Latest")</f>
        <v>Latest</v>
      </c>
      <c r="V1929" t="s">
        <v>2466</v>
      </c>
    </row>
    <row r="1930" spans="1:22" x14ac:dyDescent="0.3">
      <c r="A1930" t="s">
        <v>6419</v>
      </c>
      <c r="B1930" t="s">
        <v>6420</v>
      </c>
      <c r="C1930" t="s">
        <v>6420</v>
      </c>
      <c r="D1930" s="6">
        <v>126</v>
      </c>
      <c r="E1930" s="6" t="str">
        <f t="shared" si="180"/>
        <v>Long</v>
      </c>
      <c r="F1930" s="4">
        <f t="shared" si="181"/>
        <v>2.1</v>
      </c>
      <c r="G1930" s="8" t="s">
        <v>10887</v>
      </c>
      <c r="H1930" t="s">
        <v>190</v>
      </c>
      <c r="I1930" t="s">
        <v>10892</v>
      </c>
      <c r="J1930">
        <v>7.5</v>
      </c>
      <c r="K1930" t="str">
        <f t="shared" si="182"/>
        <v>Good</v>
      </c>
      <c r="L1930" s="10">
        <v>332863</v>
      </c>
      <c r="M1930" s="10">
        <v>150000000</v>
      </c>
      <c r="N1930" s="10">
        <v>185770310</v>
      </c>
      <c r="O1930" s="6">
        <f t="shared" si="183"/>
        <v>35770310</v>
      </c>
      <c r="P1930" s="10" t="str" cm="1">
        <f t="array" ref="P1930">_xlfn.IFS(O1930&lt;=0,"Flop",O1930&lt;10000000,"Hit",O1930&lt;=100000000,"Superhit",O1930&gt;100000000,"Blockbuster")</f>
        <v>Superhit</v>
      </c>
      <c r="Q1930" t="s">
        <v>6314</v>
      </c>
      <c r="R1930">
        <v>10</v>
      </c>
      <c r="S1930" t="str">
        <f t="shared" si="184"/>
        <v xml:space="preserve">October </v>
      </c>
      <c r="T1930" s="12" t="str">
        <f t="shared" si="185"/>
        <v xml:space="preserve"> 2011</v>
      </c>
      <c r="U1930" s="8" t="str" cm="1">
        <f t="array" ref="U1930">_xlfn.IFS(Q1930&lt;1970,"Old is Gold",Q1930&lt;=1980,"80's Movies",Q1930&lt;=2000,"90's Movies",Q1930&lt;=2020,"Mid Rang",Q1930&gt;2020,"Latest")</f>
        <v>Latest</v>
      </c>
      <c r="V1930" t="s">
        <v>113</v>
      </c>
    </row>
    <row r="1931" spans="1:22" x14ac:dyDescent="0.3">
      <c r="A1931" t="s">
        <v>6421</v>
      </c>
      <c r="B1931" t="s">
        <v>6422</v>
      </c>
      <c r="C1931" t="s">
        <v>6422</v>
      </c>
      <c r="D1931" s="6">
        <v>90</v>
      </c>
      <c r="E1931" s="6" t="str">
        <f t="shared" si="180"/>
        <v>Medium</v>
      </c>
      <c r="F1931" s="4">
        <f t="shared" si="181"/>
        <v>1.5</v>
      </c>
      <c r="G1931" s="8" t="s">
        <v>10887</v>
      </c>
      <c r="H1931" t="s">
        <v>190</v>
      </c>
      <c r="I1931" t="s">
        <v>10892</v>
      </c>
      <c r="J1931">
        <v>6.4</v>
      </c>
      <c r="K1931" t="str">
        <f t="shared" si="182"/>
        <v>Average</v>
      </c>
      <c r="L1931" s="10">
        <v>68861</v>
      </c>
      <c r="M1931" s="10">
        <v>55000000</v>
      </c>
      <c r="N1931" s="10">
        <v>17929684</v>
      </c>
      <c r="O1931" s="6">
        <f t="shared" si="183"/>
        <v>-37070316</v>
      </c>
      <c r="P1931" s="10" t="str" cm="1">
        <f t="array" ref="P1931">_xlfn.IFS(O1931&lt;=0,"Flop",O1931&lt;10000000,"Hit",O1931&lt;=100000000,"Superhit",O1931&gt;100000000,"Blockbuster")</f>
        <v>Flop</v>
      </c>
      <c r="Q1931" t="s">
        <v>6423</v>
      </c>
      <c r="R1931">
        <v>25</v>
      </c>
      <c r="S1931" t="str">
        <f t="shared" si="184"/>
        <v xml:space="preserve">September </v>
      </c>
      <c r="T1931" s="12" t="str">
        <f t="shared" si="185"/>
        <v xml:space="preserve"> 2008</v>
      </c>
      <c r="U1931" s="8" t="str" cm="1">
        <f t="array" ref="U1931">_xlfn.IFS(Q1931&lt;1970,"Old is Gold",Q1931&lt;=1980,"80's Movies",Q1931&lt;=2000,"90's Movies",Q1931&lt;=2020,"Mid Rang",Q1931&gt;2020,"Latest")</f>
        <v>Latest</v>
      </c>
      <c r="V1931" t="s">
        <v>4795</v>
      </c>
    </row>
    <row r="1932" spans="1:22" x14ac:dyDescent="0.3">
      <c r="A1932" t="s">
        <v>6424</v>
      </c>
      <c r="B1932" t="s">
        <v>6425</v>
      </c>
      <c r="C1932" t="s">
        <v>6425</v>
      </c>
      <c r="D1932" s="6">
        <v>104</v>
      </c>
      <c r="E1932" s="6" t="str">
        <f t="shared" si="180"/>
        <v>Medium</v>
      </c>
      <c r="F1932" s="4">
        <f t="shared" si="181"/>
        <v>1.7333333333333334</v>
      </c>
      <c r="G1932" s="8" t="s">
        <v>10887</v>
      </c>
      <c r="H1932" t="s">
        <v>190</v>
      </c>
      <c r="I1932" t="s">
        <v>10890</v>
      </c>
      <c r="J1932">
        <v>5.5</v>
      </c>
      <c r="K1932" t="str">
        <f t="shared" si="182"/>
        <v>Poor</v>
      </c>
      <c r="L1932" s="10">
        <v>176570</v>
      </c>
      <c r="M1932" s="10">
        <v>80000000</v>
      </c>
      <c r="N1932" s="10">
        <v>233093859</v>
      </c>
      <c r="O1932" s="6">
        <f t="shared" si="183"/>
        <v>153093859</v>
      </c>
      <c r="P1932" s="10" t="str" cm="1">
        <f t="array" ref="P1932">_xlfn.IFS(O1932&lt;=0,"Flop",O1932&lt;10000000,"Hit",O1932&lt;=100000000,"Superhit",O1932&gt;100000000,"Blockbuster")</f>
        <v>Blockbuster</v>
      </c>
      <c r="Q1932" t="s">
        <v>5173</v>
      </c>
      <c r="R1932">
        <v>10</v>
      </c>
      <c r="S1932" t="str">
        <f t="shared" si="184"/>
        <v xml:space="preserve">December </v>
      </c>
      <c r="T1932" s="12" t="str">
        <f t="shared" si="185"/>
        <v xml:space="preserve"> 2008</v>
      </c>
      <c r="U1932" s="8" t="str" cm="1">
        <f t="array" ref="U1932">_xlfn.IFS(Q1932&lt;1970,"Old is Gold",Q1932&lt;=1980,"80's Movies",Q1932&lt;=2000,"90's Movies",Q1932&lt;=2020,"Mid Rang",Q1932&gt;2020,"Latest")</f>
        <v>Latest</v>
      </c>
      <c r="V1932" t="s">
        <v>5002</v>
      </c>
    </row>
    <row r="1933" spans="1:22" x14ac:dyDescent="0.3">
      <c r="A1933" t="s">
        <v>6426</v>
      </c>
      <c r="B1933" t="s">
        <v>6427</v>
      </c>
      <c r="C1933" t="s">
        <v>6427</v>
      </c>
      <c r="D1933" s="6">
        <v>104</v>
      </c>
      <c r="E1933" s="6" t="str">
        <f t="shared" si="180"/>
        <v>Medium</v>
      </c>
      <c r="F1933" s="4">
        <f t="shared" si="181"/>
        <v>1.7333333333333334</v>
      </c>
      <c r="G1933" s="8" t="s">
        <v>7406</v>
      </c>
      <c r="H1933" t="s">
        <v>10887</v>
      </c>
      <c r="I1933" t="s">
        <v>10885</v>
      </c>
      <c r="J1933">
        <v>6.1</v>
      </c>
      <c r="K1933" t="str">
        <f t="shared" si="182"/>
        <v>Average</v>
      </c>
      <c r="L1933" s="10">
        <v>75576</v>
      </c>
      <c r="M1933" s="10">
        <v>45000000</v>
      </c>
      <c r="N1933" s="10">
        <v>19652185</v>
      </c>
      <c r="O1933" s="6">
        <f t="shared" si="183"/>
        <v>-25347815</v>
      </c>
      <c r="P1933" s="10" t="str" cm="1">
        <f t="array" ref="P1933">_xlfn.IFS(O1933&lt;=0,"Flop",O1933&lt;10000000,"Hit",O1933&lt;=100000000,"Superhit",O1933&gt;100000000,"Blockbuster")</f>
        <v>Flop</v>
      </c>
      <c r="Q1933" t="s">
        <v>6428</v>
      </c>
      <c r="R1933">
        <v>16</v>
      </c>
      <c r="S1933" t="str">
        <f t="shared" si="184"/>
        <v xml:space="preserve">September </v>
      </c>
      <c r="T1933" s="12" t="str">
        <f t="shared" si="185"/>
        <v xml:space="preserve"> 2009</v>
      </c>
      <c r="U1933" s="8" t="str" cm="1">
        <f t="array" ref="U1933">_xlfn.IFS(Q1933&lt;1970,"Old is Gold",Q1933&lt;=1980,"80's Movies",Q1933&lt;=2000,"90's Movies",Q1933&lt;=2020,"Mid Rang",Q1933&gt;2020,"Latest")</f>
        <v>Latest</v>
      </c>
      <c r="V1933" t="s">
        <v>6363</v>
      </c>
    </row>
    <row r="1934" spans="1:22" x14ac:dyDescent="0.3">
      <c r="A1934" t="s">
        <v>6429</v>
      </c>
      <c r="B1934" t="s">
        <v>6430</v>
      </c>
      <c r="C1934" t="s">
        <v>6430</v>
      </c>
      <c r="D1934" s="6">
        <v>98</v>
      </c>
      <c r="E1934" s="6" t="str">
        <f t="shared" si="180"/>
        <v>Medium</v>
      </c>
      <c r="F1934" s="4">
        <f t="shared" si="181"/>
        <v>1.6333333333333333</v>
      </c>
      <c r="G1934" s="8" t="s">
        <v>172</v>
      </c>
      <c r="H1934" t="s">
        <v>10886</v>
      </c>
      <c r="I1934" t="s">
        <v>10899</v>
      </c>
      <c r="J1934">
        <v>5.5</v>
      </c>
      <c r="K1934" t="str">
        <f t="shared" si="182"/>
        <v>Poor</v>
      </c>
      <c r="L1934" s="10">
        <v>117221</v>
      </c>
      <c r="M1934" s="10">
        <v>100000000</v>
      </c>
      <c r="N1934" s="10">
        <v>310650585</v>
      </c>
      <c r="O1934" s="6">
        <f t="shared" si="183"/>
        <v>210650585</v>
      </c>
      <c r="P1934" s="10" t="str" cm="1">
        <f t="array" ref="P1934">_xlfn.IFS(O1934&lt;=0,"Flop",O1934&lt;10000000,"Hit",O1934&lt;=100000000,"Superhit",O1934&gt;100000000,"Blockbuster")</f>
        <v>Blockbuster</v>
      </c>
      <c r="Q1934" t="s">
        <v>6431</v>
      </c>
      <c r="R1934">
        <v>22</v>
      </c>
      <c r="S1934" t="str">
        <f t="shared" si="184"/>
        <v xml:space="preserve">December </v>
      </c>
      <c r="T1934" s="12" t="str">
        <f t="shared" si="185"/>
        <v xml:space="preserve"> 2010</v>
      </c>
      <c r="U1934" s="8" t="str" cm="1">
        <f t="array" ref="U1934">_xlfn.IFS(Q1934&lt;1970,"Old is Gold",Q1934&lt;=1980,"80's Movies",Q1934&lt;=2000,"90's Movies",Q1934&lt;=2020,"Mid Rang",Q1934&gt;2020,"Latest")</f>
        <v>Latest</v>
      </c>
      <c r="V1934" t="s">
        <v>4784</v>
      </c>
    </row>
    <row r="1935" spans="1:22" x14ac:dyDescent="0.3">
      <c r="A1935" t="s">
        <v>6432</v>
      </c>
      <c r="B1935" t="s">
        <v>6433</v>
      </c>
      <c r="C1935" t="s">
        <v>6433</v>
      </c>
      <c r="D1935" s="6">
        <v>98</v>
      </c>
      <c r="E1935" s="6" t="str">
        <f t="shared" si="180"/>
        <v>Medium</v>
      </c>
      <c r="F1935" s="4">
        <f t="shared" si="181"/>
        <v>1.6333333333333333</v>
      </c>
      <c r="G1935" s="8" t="s">
        <v>190</v>
      </c>
      <c r="H1935" t="s">
        <v>10895</v>
      </c>
      <c r="I1935" t="s">
        <v>5170</v>
      </c>
      <c r="J1935">
        <v>6.5</v>
      </c>
      <c r="K1935" t="str">
        <f t="shared" si="182"/>
        <v>Average</v>
      </c>
      <c r="L1935" s="10">
        <v>75613</v>
      </c>
      <c r="M1935" s="10">
        <v>14000000</v>
      </c>
      <c r="N1935" s="10">
        <v>22955544</v>
      </c>
      <c r="O1935" s="6">
        <f t="shared" si="183"/>
        <v>8955544</v>
      </c>
      <c r="P1935" s="10" t="str" cm="1">
        <f t="array" ref="P1935">_xlfn.IFS(O1935&lt;=0,"Flop",O1935&lt;10000000,"Hit",O1935&lt;=100000000,"Superhit",O1935&gt;100000000,"Blockbuster")</f>
        <v>Hit</v>
      </c>
      <c r="Q1935" t="s">
        <v>6434</v>
      </c>
      <c r="R1935">
        <v>6</v>
      </c>
      <c r="S1935" t="str">
        <f t="shared" si="184"/>
        <v xml:space="preserve">August </v>
      </c>
      <c r="T1935" s="12" t="str">
        <f t="shared" si="185"/>
        <v xml:space="preserve"> 2009</v>
      </c>
      <c r="U1935" s="8" t="str" cm="1">
        <f t="array" ref="U1935">_xlfn.IFS(Q1935&lt;1970,"Old is Gold",Q1935&lt;=1980,"80's Movies",Q1935&lt;=2000,"90's Movies",Q1935&lt;=2020,"Mid Rang",Q1935&gt;2020,"Latest")</f>
        <v>Latest</v>
      </c>
      <c r="V1935" t="s">
        <v>2829</v>
      </c>
    </row>
    <row r="1936" spans="1:22" x14ac:dyDescent="0.3">
      <c r="A1936" t="s">
        <v>6435</v>
      </c>
      <c r="B1936" t="s">
        <v>6436</v>
      </c>
      <c r="C1936" t="s">
        <v>6436</v>
      </c>
      <c r="D1936" s="6">
        <v>120</v>
      </c>
      <c r="E1936" s="6" t="str">
        <f t="shared" si="180"/>
        <v>Medium</v>
      </c>
      <c r="F1936" s="4">
        <f t="shared" si="181"/>
        <v>2</v>
      </c>
      <c r="G1936" s="8" t="s">
        <v>7406</v>
      </c>
      <c r="H1936" t="s">
        <v>10887</v>
      </c>
      <c r="I1936" t="s">
        <v>10885</v>
      </c>
      <c r="J1936">
        <v>6.1</v>
      </c>
      <c r="K1936" t="str">
        <f t="shared" si="182"/>
        <v>Average</v>
      </c>
      <c r="L1936" s="10">
        <v>471345</v>
      </c>
      <c r="M1936" s="10">
        <v>300000000</v>
      </c>
      <c r="N1936" s="10">
        <v>661326987</v>
      </c>
      <c r="O1936" s="6">
        <f t="shared" si="183"/>
        <v>361326987</v>
      </c>
      <c r="P1936" s="10" t="str" cm="1">
        <f t="array" ref="P1936">_xlfn.IFS(O1936&lt;=0,"Flop",O1936&lt;10000000,"Hit",O1936&lt;=100000000,"Superhit",O1936&gt;100000000,"Blockbuster")</f>
        <v>Blockbuster</v>
      </c>
      <c r="Q1936" t="s">
        <v>6437</v>
      </c>
      <c r="R1936">
        <v>26</v>
      </c>
      <c r="S1936" t="str">
        <f t="shared" si="184"/>
        <v xml:space="preserve">October </v>
      </c>
      <c r="T1936" s="12" t="str">
        <f t="shared" si="185"/>
        <v xml:space="preserve"> 2017</v>
      </c>
      <c r="U1936" s="8" t="str" cm="1">
        <f t="array" ref="U1936">_xlfn.IFS(Q1936&lt;1970,"Old is Gold",Q1936&lt;=1980,"80's Movies",Q1936&lt;=2000,"90's Movies",Q1936&lt;=2020,"Mid Rang",Q1936&gt;2020,"Latest")</f>
        <v>Latest</v>
      </c>
      <c r="V1936" t="s">
        <v>4493</v>
      </c>
    </row>
    <row r="1937" spans="1:22" x14ac:dyDescent="0.3">
      <c r="A1937" t="s">
        <v>6438</v>
      </c>
      <c r="B1937" t="s">
        <v>6439</v>
      </c>
      <c r="C1937" t="s">
        <v>6439</v>
      </c>
      <c r="D1937" s="6">
        <v>102</v>
      </c>
      <c r="E1937" s="6" t="str">
        <f t="shared" si="180"/>
        <v>Medium</v>
      </c>
      <c r="F1937" s="4">
        <f t="shared" si="181"/>
        <v>1.7</v>
      </c>
      <c r="G1937" s="8" t="s">
        <v>172</v>
      </c>
      <c r="H1937" t="s">
        <v>190</v>
      </c>
      <c r="I1937" t="s">
        <v>10885</v>
      </c>
      <c r="J1937">
        <v>6.4</v>
      </c>
      <c r="K1937" t="str">
        <f t="shared" si="182"/>
        <v>Average</v>
      </c>
      <c r="L1937" s="10">
        <v>212178</v>
      </c>
      <c r="M1937" s="10">
        <v>20000000</v>
      </c>
      <c r="N1937" s="10">
        <v>136316880</v>
      </c>
      <c r="O1937" s="6">
        <f t="shared" si="183"/>
        <v>116316880</v>
      </c>
      <c r="P1937" s="10" t="str" cm="1">
        <f t="array" ref="P1937">_xlfn.IFS(O1937&lt;=0,"Flop",O1937&lt;10000000,"Hit",O1937&lt;=100000000,"Superhit",O1937&gt;100000000,"Blockbuster")</f>
        <v>Blockbuster</v>
      </c>
      <c r="Q1937" t="s">
        <v>6440</v>
      </c>
      <c r="R1937">
        <v>11</v>
      </c>
      <c r="S1937" t="str">
        <f t="shared" si="184"/>
        <v xml:space="preserve">March </v>
      </c>
      <c r="T1937" s="12" t="str">
        <f t="shared" si="185"/>
        <v xml:space="preserve"> 2009</v>
      </c>
      <c r="U1937" s="8" t="str" cm="1">
        <f t="array" ref="U1937">_xlfn.IFS(Q1937&lt;1970,"Old is Gold",Q1937&lt;=1980,"80's Movies",Q1937&lt;=2000,"90's Movies",Q1937&lt;=2020,"Mid Rang",Q1937&gt;2020,"Latest")</f>
        <v>Latest</v>
      </c>
      <c r="V1937" t="s">
        <v>6441</v>
      </c>
    </row>
    <row r="1938" spans="1:22" x14ac:dyDescent="0.3">
      <c r="A1938" t="s">
        <v>6442</v>
      </c>
      <c r="B1938" t="s">
        <v>6443</v>
      </c>
      <c r="C1938" t="s">
        <v>6443</v>
      </c>
      <c r="D1938" s="6">
        <v>98</v>
      </c>
      <c r="E1938" s="6" t="str">
        <f t="shared" si="180"/>
        <v>Medium</v>
      </c>
      <c r="F1938" s="4">
        <f t="shared" si="181"/>
        <v>1.6333333333333333</v>
      </c>
      <c r="G1938" s="8" t="s">
        <v>10889</v>
      </c>
      <c r="H1938" t="s">
        <v>190</v>
      </c>
      <c r="I1938" t="s">
        <v>10886</v>
      </c>
      <c r="J1938">
        <v>6.8</v>
      </c>
      <c r="K1938" t="str">
        <f t="shared" si="182"/>
        <v>Average</v>
      </c>
      <c r="L1938" s="10">
        <v>78422</v>
      </c>
      <c r="M1938" s="10">
        <v>15700000</v>
      </c>
      <c r="N1938" s="10">
        <v>27039669</v>
      </c>
      <c r="O1938" s="6">
        <f t="shared" si="183"/>
        <v>11339669</v>
      </c>
      <c r="P1938" s="10" t="str" cm="1">
        <f t="array" ref="P1938">_xlfn.IFS(O1938&lt;=0,"Flop",O1938&lt;10000000,"Hit",O1938&lt;=100000000,"Superhit",O1938&gt;100000000,"Blockbuster")</f>
        <v>Superhit</v>
      </c>
      <c r="Q1938" t="s">
        <v>6444</v>
      </c>
      <c r="R1938">
        <v>1</v>
      </c>
      <c r="S1938" t="str">
        <f t="shared" si="184"/>
        <v xml:space="preserve">November </v>
      </c>
      <c r="T1938" s="12" t="str">
        <f t="shared" si="185"/>
        <v xml:space="preserve"> 2012</v>
      </c>
      <c r="U1938" s="8" t="str" cm="1">
        <f t="array" ref="U1938">_xlfn.IFS(Q1938&lt;1970,"Old is Gold",Q1938&lt;=1980,"80's Movies",Q1938&lt;=2000,"90's Movies",Q1938&lt;=2020,"Mid Rang",Q1938&gt;2020,"Latest")</f>
        <v>Latest</v>
      </c>
      <c r="V1938" t="s">
        <v>6445</v>
      </c>
    </row>
    <row r="1939" spans="1:22" x14ac:dyDescent="0.3">
      <c r="A1939" t="s">
        <v>6446</v>
      </c>
      <c r="B1939" t="s">
        <v>6447</v>
      </c>
      <c r="C1939" t="s">
        <v>6447</v>
      </c>
      <c r="D1939" s="6">
        <v>124</v>
      </c>
      <c r="E1939" s="6" t="str">
        <f t="shared" si="180"/>
        <v>Long</v>
      </c>
      <c r="F1939" s="4">
        <f t="shared" si="181"/>
        <v>2.0666666666666669</v>
      </c>
      <c r="G1939" s="8" t="s">
        <v>190</v>
      </c>
      <c r="H1939" t="s">
        <v>10895</v>
      </c>
      <c r="I1939" t="s">
        <v>10886</v>
      </c>
      <c r="J1939">
        <v>7.6</v>
      </c>
      <c r="K1939" t="str">
        <f t="shared" si="182"/>
        <v>Good</v>
      </c>
      <c r="L1939" s="10">
        <v>254983</v>
      </c>
      <c r="M1939" s="10">
        <v>32000000</v>
      </c>
      <c r="N1939" s="10">
        <v>108902486</v>
      </c>
      <c r="O1939" s="6">
        <f t="shared" si="183"/>
        <v>76902486</v>
      </c>
      <c r="P1939" s="10" t="str" cm="1">
        <f t="array" ref="P1939">_xlfn.IFS(O1939&lt;=0,"Flop",O1939&lt;10000000,"Hit",O1939&lt;=100000000,"Superhit",O1939&gt;100000000,"Blockbuster")</f>
        <v>Superhit</v>
      </c>
      <c r="Q1939" t="s">
        <v>5173</v>
      </c>
      <c r="R1939">
        <v>10</v>
      </c>
      <c r="S1939" t="str">
        <f t="shared" si="184"/>
        <v xml:space="preserve">December </v>
      </c>
      <c r="T1939" s="12" t="str">
        <f t="shared" si="185"/>
        <v xml:space="preserve"> 2008</v>
      </c>
      <c r="U1939" s="8" t="str" cm="1">
        <f t="array" ref="U1939">_xlfn.IFS(Q1939&lt;1970,"Old is Gold",Q1939&lt;=1980,"80's Movies",Q1939&lt;=2000,"90's Movies",Q1939&lt;=2020,"Mid Rang",Q1939&gt;2020,"Latest")</f>
        <v>Latest</v>
      </c>
      <c r="V1939" t="s">
        <v>3547</v>
      </c>
    </row>
    <row r="1940" spans="1:22" x14ac:dyDescent="0.3">
      <c r="A1940" t="s">
        <v>6448</v>
      </c>
      <c r="B1940" t="s">
        <v>6449</v>
      </c>
      <c r="C1940" t="s">
        <v>6449</v>
      </c>
      <c r="D1940" s="6">
        <v>108</v>
      </c>
      <c r="E1940" s="6" t="str">
        <f t="shared" si="180"/>
        <v>Medium</v>
      </c>
      <c r="F1940" s="4">
        <f t="shared" si="181"/>
        <v>1.8</v>
      </c>
      <c r="G1940" s="8" t="s">
        <v>10889</v>
      </c>
      <c r="H1940" t="s">
        <v>190</v>
      </c>
      <c r="I1940" t="s">
        <v>5170</v>
      </c>
      <c r="J1940">
        <v>6.8</v>
      </c>
      <c r="K1940" t="str">
        <f t="shared" si="182"/>
        <v>Average</v>
      </c>
      <c r="L1940" s="10">
        <v>50597</v>
      </c>
      <c r="M1940" s="10">
        <v>22000000</v>
      </c>
      <c r="N1940" s="10">
        <v>25806953</v>
      </c>
      <c r="O1940" s="6">
        <f t="shared" si="183"/>
        <v>3806953</v>
      </c>
      <c r="P1940" s="10" t="str" cm="1">
        <f t="array" ref="P1940">_xlfn.IFS(O1940&lt;=0,"Flop",O1940&lt;10000000,"Hit",O1940&lt;=100000000,"Superhit",O1940&gt;100000000,"Blockbuster")</f>
        <v>Hit</v>
      </c>
      <c r="Q1940" t="s">
        <v>6450</v>
      </c>
      <c r="R1940">
        <v>20</v>
      </c>
      <c r="S1940" t="str">
        <f t="shared" si="184"/>
        <v xml:space="preserve">May </v>
      </c>
      <c r="T1940" s="12" t="str">
        <f t="shared" si="185"/>
        <v xml:space="preserve"> 2010</v>
      </c>
      <c r="U1940" s="8" t="str" cm="1">
        <f t="array" ref="U1940">_xlfn.IFS(Q1940&lt;1970,"Old is Gold",Q1940&lt;=1980,"80's Movies",Q1940&lt;=2000,"90's Movies",Q1940&lt;=2020,"Mid Rang",Q1940&gt;2020,"Latest")</f>
        <v>Latest</v>
      </c>
      <c r="V1940" t="s">
        <v>2217</v>
      </c>
    </row>
    <row r="1941" spans="1:22" x14ac:dyDescent="0.3">
      <c r="A1941" t="s">
        <v>6451</v>
      </c>
      <c r="B1941" t="s">
        <v>6452</v>
      </c>
      <c r="C1941" t="s">
        <v>6452</v>
      </c>
      <c r="D1941" s="6">
        <v>110</v>
      </c>
      <c r="E1941" s="6" t="str">
        <f t="shared" si="180"/>
        <v>Medium</v>
      </c>
      <c r="F1941" s="4">
        <f t="shared" si="181"/>
        <v>1.8333333333333333</v>
      </c>
      <c r="G1941" s="8" t="s">
        <v>7406</v>
      </c>
      <c r="H1941" t="s">
        <v>10887</v>
      </c>
      <c r="I1941" t="s">
        <v>10885</v>
      </c>
      <c r="J1941">
        <v>6</v>
      </c>
      <c r="K1941" t="str">
        <f t="shared" si="182"/>
        <v>Average</v>
      </c>
      <c r="L1941" s="10">
        <v>249076</v>
      </c>
      <c r="M1941" s="10">
        <v>82000000</v>
      </c>
      <c r="N1941" s="10">
        <v>89792502</v>
      </c>
      <c r="O1941" s="6">
        <f t="shared" si="183"/>
        <v>7792502</v>
      </c>
      <c r="P1941" s="10" t="str" cm="1">
        <f t="array" ref="P1941">_xlfn.IFS(O1941&lt;=0,"Flop",O1941&lt;10000000,"Hit",O1941&lt;=100000000,"Superhit",O1941&gt;100000000,"Blockbuster")</f>
        <v>Hit</v>
      </c>
      <c r="Q1941" t="s">
        <v>6453</v>
      </c>
      <c r="R1941">
        <v>21</v>
      </c>
      <c r="S1941" t="str">
        <f t="shared" si="184"/>
        <v xml:space="preserve">March </v>
      </c>
      <c r="T1941" s="12" t="str">
        <f t="shared" si="185"/>
        <v xml:space="preserve"> 2011</v>
      </c>
      <c r="U1941" s="8" t="str" cm="1">
        <f t="array" ref="U1941">_xlfn.IFS(Q1941&lt;1970,"Old is Gold",Q1941&lt;=1980,"80's Movies",Q1941&lt;=2000,"90's Movies",Q1941&lt;=2020,"Mid Rang",Q1941&gt;2020,"Latest")</f>
        <v>Latest</v>
      </c>
      <c r="V1941" t="s">
        <v>4493</v>
      </c>
    </row>
    <row r="1942" spans="1:22" x14ac:dyDescent="0.3">
      <c r="A1942" t="s">
        <v>6454</v>
      </c>
      <c r="B1942" t="s">
        <v>6455</v>
      </c>
      <c r="C1942" t="s">
        <v>6455</v>
      </c>
      <c r="D1942" s="6">
        <v>113</v>
      </c>
      <c r="E1942" s="6" t="str">
        <f t="shared" si="180"/>
        <v>Medium</v>
      </c>
      <c r="F1942" s="4">
        <f t="shared" si="181"/>
        <v>1.8833333333333333</v>
      </c>
      <c r="G1942" s="8" t="s">
        <v>10887</v>
      </c>
      <c r="H1942" t="s">
        <v>10892</v>
      </c>
      <c r="I1942" t="s">
        <v>10885</v>
      </c>
      <c r="J1942">
        <v>6.3</v>
      </c>
      <c r="K1942" t="str">
        <f t="shared" si="182"/>
        <v>Average</v>
      </c>
      <c r="L1942" s="10">
        <v>162857</v>
      </c>
      <c r="M1942" s="10">
        <v>155000000</v>
      </c>
      <c r="N1942" s="10">
        <v>415686217</v>
      </c>
      <c r="O1942" s="6">
        <f t="shared" si="183"/>
        <v>260686217</v>
      </c>
      <c r="P1942" s="10" t="str" cm="1">
        <f t="array" ref="P1942">_xlfn.IFS(O1942&lt;=0,"Flop",O1942&lt;10000000,"Hit",O1942&lt;=100000000,"Superhit",O1942&gt;100000000,"Blockbuster")</f>
        <v>Blockbuster</v>
      </c>
      <c r="Q1942" t="s">
        <v>6456</v>
      </c>
      <c r="R1942">
        <v>2</v>
      </c>
      <c r="S1942" t="str">
        <f t="shared" si="184"/>
        <v xml:space="preserve">December </v>
      </c>
      <c r="T1942" s="12" t="str">
        <f t="shared" si="185"/>
        <v xml:space="preserve"> 2010</v>
      </c>
      <c r="U1942" s="8" t="str" cm="1">
        <f t="array" ref="U1942">_xlfn.IFS(Q1942&lt;1970,"Old is Gold",Q1942&lt;=1980,"80's Movies",Q1942&lt;=2000,"90's Movies",Q1942&lt;=2020,"Mid Rang",Q1942&gt;2020,"Latest")</f>
        <v>Latest</v>
      </c>
      <c r="V1942" t="s">
        <v>2892</v>
      </c>
    </row>
    <row r="1943" spans="1:22" x14ac:dyDescent="0.3">
      <c r="A1943" t="s">
        <v>6457</v>
      </c>
      <c r="B1943" t="s">
        <v>6458</v>
      </c>
      <c r="C1943" t="s">
        <v>6458</v>
      </c>
      <c r="D1943" s="6">
        <v>90</v>
      </c>
      <c r="E1943" s="6" t="str">
        <f t="shared" si="180"/>
        <v>Medium</v>
      </c>
      <c r="F1943" s="4">
        <f t="shared" si="181"/>
        <v>1.5</v>
      </c>
      <c r="G1943" s="8" t="s">
        <v>172</v>
      </c>
      <c r="H1943" t="s">
        <v>190</v>
      </c>
      <c r="I1943" t="s">
        <v>10894</v>
      </c>
      <c r="J1943">
        <v>6.6</v>
      </c>
      <c r="K1943" t="str">
        <f t="shared" si="182"/>
        <v>Average</v>
      </c>
      <c r="L1943" s="10">
        <v>94759</v>
      </c>
      <c r="M1943" s="10">
        <v>10000000</v>
      </c>
      <c r="N1943" s="10">
        <v>33556631</v>
      </c>
      <c r="O1943" s="6">
        <f t="shared" si="183"/>
        <v>23556631</v>
      </c>
      <c r="P1943" s="10" t="str" cm="1">
        <f t="array" ref="P1943">_xlfn.IFS(O1943&lt;=0,"Flop",O1943&lt;10000000,"Hit",O1943&lt;=100000000,"Superhit",O1943&gt;100000000,"Blockbuster")</f>
        <v>Superhit</v>
      </c>
      <c r="Q1943" t="s">
        <v>6459</v>
      </c>
      <c r="R1943">
        <v>6</v>
      </c>
      <c r="S1943" t="str">
        <f t="shared" si="184"/>
        <v xml:space="preserve">September </v>
      </c>
      <c r="T1943" s="12" t="str">
        <f t="shared" si="185"/>
        <v xml:space="preserve"> 2008</v>
      </c>
      <c r="U1943" s="8" t="str" cm="1">
        <f t="array" ref="U1943">_xlfn.IFS(Q1943&lt;1970,"Old is Gold",Q1943&lt;=1980,"80's Movies",Q1943&lt;=2000,"90's Movies",Q1943&lt;=2020,"Mid Rang",Q1943&gt;2020,"Latest")</f>
        <v>Latest</v>
      </c>
      <c r="V1943" t="s">
        <v>6460</v>
      </c>
    </row>
    <row r="1944" spans="1:22" x14ac:dyDescent="0.3">
      <c r="A1944" t="s">
        <v>6461</v>
      </c>
      <c r="B1944" t="s">
        <v>6462</v>
      </c>
      <c r="C1944" t="s">
        <v>6462</v>
      </c>
      <c r="D1944" s="6">
        <v>107</v>
      </c>
      <c r="E1944" s="6" t="str">
        <f t="shared" si="180"/>
        <v>Medium</v>
      </c>
      <c r="F1944" s="4">
        <f t="shared" si="181"/>
        <v>1.7833333333333334</v>
      </c>
      <c r="G1944" s="8" t="s">
        <v>7406</v>
      </c>
      <c r="H1944" t="s">
        <v>10887</v>
      </c>
      <c r="I1944" t="s">
        <v>10888</v>
      </c>
      <c r="J1944">
        <v>7.3</v>
      </c>
      <c r="K1944" t="str">
        <f t="shared" si="182"/>
        <v>Good</v>
      </c>
      <c r="L1944" s="10">
        <v>239886</v>
      </c>
      <c r="M1944" s="10">
        <v>135000000</v>
      </c>
      <c r="N1944" s="10">
        <v>373993951</v>
      </c>
      <c r="O1944" s="6">
        <f t="shared" si="183"/>
        <v>238993951</v>
      </c>
      <c r="P1944" s="10" t="str" cm="1">
        <f t="array" ref="P1944">_xlfn.IFS(O1944&lt;=0,"Flop",O1944&lt;10000000,"Hit",O1944&lt;=100000000,"Superhit",O1944&gt;100000000,"Blockbuster")</f>
        <v>Blockbuster</v>
      </c>
      <c r="Q1944" t="s">
        <v>5410</v>
      </c>
      <c r="R1944">
        <v>23</v>
      </c>
      <c r="S1944" t="str">
        <f t="shared" si="184"/>
        <v xml:space="preserve">October </v>
      </c>
      <c r="T1944" s="12" t="str">
        <f t="shared" si="185"/>
        <v xml:space="preserve"> 2011</v>
      </c>
      <c r="U1944" s="8" t="str" cm="1">
        <f t="array" ref="U1944">_xlfn.IFS(Q1944&lt;1970,"Old is Gold",Q1944&lt;=1980,"80's Movies",Q1944&lt;=2000,"90's Movies",Q1944&lt;=2020,"Mid Rang",Q1944&gt;2020,"Latest")</f>
        <v>Latest</v>
      </c>
      <c r="V1944" t="s">
        <v>183</v>
      </c>
    </row>
    <row r="1945" spans="1:22" x14ac:dyDescent="0.3">
      <c r="A1945" t="s">
        <v>6463</v>
      </c>
      <c r="B1945" t="s">
        <v>6464</v>
      </c>
      <c r="C1945" t="s">
        <v>6465</v>
      </c>
      <c r="D1945" s="6">
        <v>63</v>
      </c>
      <c r="E1945" s="6" t="str">
        <f t="shared" si="180"/>
        <v>Short</v>
      </c>
      <c r="F1945" s="4">
        <f t="shared" si="181"/>
        <v>1.05</v>
      </c>
      <c r="G1945" s="8" t="s">
        <v>10888</v>
      </c>
      <c r="H1945" t="s">
        <v>190</v>
      </c>
      <c r="I1945" t="s">
        <v>10892</v>
      </c>
      <c r="J1945">
        <v>7.5</v>
      </c>
      <c r="K1945" t="str">
        <f t="shared" si="182"/>
        <v>Good</v>
      </c>
      <c r="L1945" s="10">
        <v>62032</v>
      </c>
      <c r="M1945" s="10">
        <v>5000000</v>
      </c>
      <c r="N1945" s="10">
        <v>493937</v>
      </c>
      <c r="O1945" s="6">
        <f t="shared" si="183"/>
        <v>-4506063</v>
      </c>
      <c r="P1945" s="10" t="str" cm="1">
        <f t="array" ref="P1945">_xlfn.IFS(O1945&lt;=0,"Flop",O1945&lt;10000000,"Hit",O1945&lt;=100000000,"Superhit",O1945&gt;100000000,"Blockbuster")</f>
        <v>Flop</v>
      </c>
      <c r="Q1945" t="s">
        <v>6466</v>
      </c>
      <c r="R1945">
        <v>3</v>
      </c>
      <c r="S1945" t="str">
        <f t="shared" si="184"/>
        <v xml:space="preserve">March </v>
      </c>
      <c r="T1945" s="12" t="str">
        <f t="shared" si="185"/>
        <v xml:space="preserve"> 2007</v>
      </c>
      <c r="U1945" s="8" t="str" cm="1">
        <f t="array" ref="U1945">_xlfn.IFS(Q1945&lt;1970,"Old is Gold",Q1945&lt;=1980,"80's Movies",Q1945&lt;=2000,"90's Movies",Q1945&lt;=2020,"Mid Rang",Q1945&gt;2020,"Latest")</f>
        <v>Latest</v>
      </c>
      <c r="V1945" t="s">
        <v>6467</v>
      </c>
    </row>
    <row r="1946" spans="1:22" x14ac:dyDescent="0.3">
      <c r="A1946" t="s">
        <v>6468</v>
      </c>
      <c r="B1946" t="s">
        <v>6469</v>
      </c>
      <c r="C1946" t="s">
        <v>6469</v>
      </c>
      <c r="D1946" s="6">
        <v>109</v>
      </c>
      <c r="E1946" s="6" t="str">
        <f t="shared" si="180"/>
        <v>Medium</v>
      </c>
      <c r="F1946" s="4">
        <f t="shared" si="181"/>
        <v>1.8166666666666667</v>
      </c>
      <c r="G1946" s="8" t="s">
        <v>10885</v>
      </c>
      <c r="H1946" t="s">
        <v>105</v>
      </c>
      <c r="I1946" t="s">
        <v>10895</v>
      </c>
      <c r="J1946">
        <v>4.9000000000000004</v>
      </c>
      <c r="K1946" t="str">
        <f t="shared" si="182"/>
        <v>Poor</v>
      </c>
      <c r="L1946" s="10">
        <v>56517</v>
      </c>
      <c r="M1946" s="10">
        <v>7000000</v>
      </c>
      <c r="N1946" s="10">
        <v>49447308</v>
      </c>
      <c r="O1946" s="6">
        <f t="shared" si="183"/>
        <v>42447308</v>
      </c>
      <c r="P1946" s="10" t="str" cm="1">
        <f t="array" ref="P1946">_xlfn.IFS(O1946&lt;=0,"Flop",O1946&lt;10000000,"Hit",O1946&lt;=100000000,"Superhit",O1946&gt;100000000,"Blockbuster")</f>
        <v>Superhit</v>
      </c>
      <c r="Q1946" t="s">
        <v>6470</v>
      </c>
      <c r="R1946">
        <v>11</v>
      </c>
      <c r="S1946" t="str">
        <f t="shared" si="184"/>
        <v xml:space="preserve">February </v>
      </c>
      <c r="T1946" s="12" t="str">
        <f t="shared" si="185"/>
        <v xml:space="preserve"> 2020</v>
      </c>
      <c r="U1946" s="8" t="str" cm="1">
        <f t="array" ref="U1946">_xlfn.IFS(Q1946&lt;1970,"Old is Gold",Q1946&lt;=1980,"80's Movies",Q1946&lt;=2000,"90's Movies",Q1946&lt;=2020,"Mid Rang",Q1946&gt;2020,"Latest")</f>
        <v>Latest</v>
      </c>
      <c r="V1946" t="s">
        <v>6471</v>
      </c>
    </row>
    <row r="1947" spans="1:22" x14ac:dyDescent="0.3">
      <c r="A1947" t="s">
        <v>6472</v>
      </c>
      <c r="B1947" t="s">
        <v>6473</v>
      </c>
      <c r="C1947" t="s">
        <v>6473</v>
      </c>
      <c r="D1947" s="6">
        <v>105</v>
      </c>
      <c r="E1947" s="6" t="str">
        <f t="shared" si="180"/>
        <v>Medium</v>
      </c>
      <c r="F1947" s="4">
        <f t="shared" si="181"/>
        <v>1.75</v>
      </c>
      <c r="G1947" s="8" t="s">
        <v>7406</v>
      </c>
      <c r="H1947" t="s">
        <v>10891</v>
      </c>
      <c r="I1947" t="s">
        <v>5170</v>
      </c>
      <c r="J1947">
        <v>6.6</v>
      </c>
      <c r="K1947" t="str">
        <f t="shared" si="182"/>
        <v>Average</v>
      </c>
      <c r="L1947" s="10">
        <v>202238</v>
      </c>
      <c r="M1947" s="10">
        <v>10500000</v>
      </c>
      <c r="N1947" s="10">
        <v>45491656</v>
      </c>
      <c r="O1947" s="6">
        <f t="shared" si="183"/>
        <v>34991656</v>
      </c>
      <c r="P1947" s="10" t="str" cm="1">
        <f t="array" ref="P1947">_xlfn.IFS(O1947&lt;=0,"Flop",O1947&lt;10000000,"Hit",O1947&lt;=100000000,"Superhit",O1947&gt;100000000,"Blockbuster")</f>
        <v>Superhit</v>
      </c>
      <c r="Q1947" t="s">
        <v>6374</v>
      </c>
      <c r="R1947">
        <v>1</v>
      </c>
      <c r="S1947" t="str">
        <f t="shared" si="184"/>
        <v xml:space="preserve">September </v>
      </c>
      <c r="T1947" s="12" t="str">
        <f t="shared" si="185"/>
        <v xml:space="preserve"> 2010</v>
      </c>
      <c r="U1947" s="8" t="str" cm="1">
        <f t="array" ref="U1947">_xlfn.IFS(Q1947&lt;1970,"Old is Gold",Q1947&lt;=1980,"80's Movies",Q1947&lt;=2000,"90's Movies",Q1947&lt;=2020,"Mid Rang",Q1947&gt;2020,"Latest")</f>
        <v>Latest</v>
      </c>
      <c r="V1947" t="s">
        <v>6474</v>
      </c>
    </row>
    <row r="1948" spans="1:22" x14ac:dyDescent="0.3">
      <c r="A1948" t="s">
        <v>6475</v>
      </c>
      <c r="B1948" t="s">
        <v>6476</v>
      </c>
      <c r="C1948" t="s">
        <v>6476</v>
      </c>
      <c r="D1948" s="6">
        <v>121</v>
      </c>
      <c r="E1948" s="6" t="str">
        <f t="shared" si="180"/>
        <v>Long</v>
      </c>
      <c r="F1948" s="4">
        <f t="shared" si="181"/>
        <v>2.0166666666666666</v>
      </c>
      <c r="G1948" s="8" t="s">
        <v>190</v>
      </c>
      <c r="H1948" t="s">
        <v>10896</v>
      </c>
      <c r="I1948" t="s">
        <v>5170</v>
      </c>
      <c r="J1948">
        <v>7.1</v>
      </c>
      <c r="K1948" t="str">
        <f t="shared" si="182"/>
        <v>Good</v>
      </c>
      <c r="L1948" s="10">
        <v>255278</v>
      </c>
      <c r="M1948" s="10">
        <v>75000000</v>
      </c>
      <c r="N1948" s="10">
        <v>201545517</v>
      </c>
      <c r="O1948" s="6">
        <f t="shared" si="183"/>
        <v>126545517</v>
      </c>
      <c r="P1948" s="10" t="str" cm="1">
        <f t="array" ref="P1948">_xlfn.IFS(O1948&lt;=0,"Flop",O1948&lt;10000000,"Hit",O1948&lt;=100000000,"Superhit",O1948&gt;100000000,"Blockbuster")</f>
        <v>Blockbuster</v>
      </c>
      <c r="Q1948" t="s">
        <v>6125</v>
      </c>
      <c r="R1948">
        <v>25</v>
      </c>
      <c r="S1948" t="str">
        <f t="shared" si="184"/>
        <v xml:space="preserve">December </v>
      </c>
      <c r="T1948" s="12" t="str">
        <f t="shared" si="185"/>
        <v xml:space="preserve"> 2008</v>
      </c>
      <c r="U1948" s="8" t="str" cm="1">
        <f t="array" ref="U1948">_xlfn.IFS(Q1948&lt;1970,"Old is Gold",Q1948&lt;=1980,"80's Movies",Q1948&lt;=2000,"90's Movies",Q1948&lt;=2020,"Mid Rang",Q1948&gt;2020,"Latest")</f>
        <v>Latest</v>
      </c>
      <c r="V1948" t="s">
        <v>2047</v>
      </c>
    </row>
    <row r="1949" spans="1:22" x14ac:dyDescent="0.3">
      <c r="A1949" t="s">
        <v>6477</v>
      </c>
      <c r="B1949" t="s">
        <v>6478</v>
      </c>
      <c r="C1949" t="s">
        <v>6478</v>
      </c>
      <c r="D1949" s="6">
        <v>89</v>
      </c>
      <c r="E1949" s="6" t="str">
        <f t="shared" si="180"/>
        <v>Short</v>
      </c>
      <c r="F1949" s="4">
        <f t="shared" si="181"/>
        <v>1.4833333333333334</v>
      </c>
      <c r="G1949" s="8" t="s">
        <v>7406</v>
      </c>
      <c r="H1949" t="s">
        <v>10890</v>
      </c>
      <c r="I1949" t="s">
        <v>5170</v>
      </c>
      <c r="J1949">
        <v>6.3</v>
      </c>
      <c r="K1949" t="str">
        <f t="shared" si="182"/>
        <v>Average</v>
      </c>
      <c r="L1949" s="10">
        <v>178937</v>
      </c>
      <c r="M1949" s="10">
        <v>80000000</v>
      </c>
      <c r="N1949" s="10">
        <v>122444772</v>
      </c>
      <c r="O1949" s="6">
        <f t="shared" si="183"/>
        <v>42444772</v>
      </c>
      <c r="P1949" s="10" t="str" cm="1">
        <f t="array" ref="P1949">_xlfn.IFS(O1949&lt;=0,"Flop",O1949&lt;10000000,"Hit",O1949&lt;=100000000,"Superhit",O1949&gt;100000000,"Blockbuster")</f>
        <v>Superhit</v>
      </c>
      <c r="Q1949" t="s">
        <v>6479</v>
      </c>
      <c r="R1949">
        <v>24</v>
      </c>
      <c r="S1949" t="str">
        <f t="shared" si="184"/>
        <v xml:space="preserve">September </v>
      </c>
      <c r="T1949" s="12" t="str">
        <f t="shared" si="185"/>
        <v xml:space="preserve"> 2009</v>
      </c>
      <c r="U1949" s="8" t="str" cm="1">
        <f t="array" ref="U1949">_xlfn.IFS(Q1949&lt;1970,"Old is Gold",Q1949&lt;=1980,"80's Movies",Q1949&lt;=2000,"90's Movies",Q1949&lt;=2020,"Mid Rang",Q1949&gt;2020,"Latest")</f>
        <v>Latest</v>
      </c>
      <c r="V1949" t="s">
        <v>2271</v>
      </c>
    </row>
    <row r="1950" spans="1:22" x14ac:dyDescent="0.3">
      <c r="A1950" t="s">
        <v>6480</v>
      </c>
      <c r="B1950" t="s">
        <v>6481</v>
      </c>
      <c r="C1950" t="s">
        <v>6481</v>
      </c>
      <c r="D1950" s="6">
        <v>128</v>
      </c>
      <c r="E1950" s="6" t="str">
        <f t="shared" si="180"/>
        <v>Long</v>
      </c>
      <c r="F1950" s="4">
        <f t="shared" si="181"/>
        <v>2.1333333333333333</v>
      </c>
      <c r="G1950" s="8" t="s">
        <v>7406</v>
      </c>
      <c r="H1950" t="s">
        <v>10887</v>
      </c>
      <c r="I1950" t="s">
        <v>10895</v>
      </c>
      <c r="J1950">
        <v>7.6</v>
      </c>
      <c r="K1950" t="str">
        <f t="shared" si="182"/>
        <v>Good</v>
      </c>
      <c r="L1950" s="10">
        <v>658507</v>
      </c>
      <c r="M1950" s="10">
        <v>90000000</v>
      </c>
      <c r="N1950" s="10">
        <v>524028679</v>
      </c>
      <c r="O1950" s="6">
        <f t="shared" si="183"/>
        <v>434028679</v>
      </c>
      <c r="P1950" s="10" t="str" cm="1">
        <f t="array" ref="P1950">_xlfn.IFS(O1950&lt;=0,"Flop",O1950&lt;10000000,"Hit",O1950&lt;=100000000,"Superhit",O1950&gt;100000000,"Blockbuster")</f>
        <v>Blockbuster</v>
      </c>
      <c r="Q1950" t="s">
        <v>6482</v>
      </c>
      <c r="R1950">
        <v>14</v>
      </c>
      <c r="S1950" t="str">
        <f t="shared" si="184"/>
        <v xml:space="preserve">December </v>
      </c>
      <c r="T1950" s="12" t="str">
        <f t="shared" si="185"/>
        <v xml:space="preserve"> 2009</v>
      </c>
      <c r="U1950" s="8" t="str" cm="1">
        <f t="array" ref="U1950">_xlfn.IFS(Q1950&lt;1970,"Old is Gold",Q1950&lt;=1980,"80's Movies",Q1950&lt;=2000,"90's Movies",Q1950&lt;=2020,"Mid Rang",Q1950&gt;2020,"Latest")</f>
        <v>Latest</v>
      </c>
      <c r="V1950" t="s">
        <v>6483</v>
      </c>
    </row>
    <row r="1951" spans="1:22" x14ac:dyDescent="0.3">
      <c r="A1951" t="s">
        <v>6484</v>
      </c>
      <c r="B1951" t="s">
        <v>6485</v>
      </c>
      <c r="C1951" t="s">
        <v>6485</v>
      </c>
      <c r="D1951" s="6">
        <v>114</v>
      </c>
      <c r="E1951" s="6" t="str">
        <f t="shared" si="180"/>
        <v>Medium</v>
      </c>
      <c r="F1951" s="4">
        <f t="shared" si="181"/>
        <v>1.9</v>
      </c>
      <c r="G1951" s="8" t="s">
        <v>7406</v>
      </c>
      <c r="H1951" t="s">
        <v>10891</v>
      </c>
      <c r="I1951" t="s">
        <v>190</v>
      </c>
      <c r="J1951">
        <v>6.9</v>
      </c>
      <c r="K1951" t="str">
        <f t="shared" si="182"/>
        <v>Average</v>
      </c>
      <c r="L1951" s="10">
        <v>58760</v>
      </c>
      <c r="M1951" s="10">
        <v>22000000</v>
      </c>
      <c r="N1951" s="10">
        <v>27675014</v>
      </c>
      <c r="O1951" s="6">
        <f t="shared" si="183"/>
        <v>5675014</v>
      </c>
      <c r="P1951" s="10" t="str" cm="1">
        <f t="array" ref="P1951">_xlfn.IFS(O1951&lt;=0,"Flop",O1951&lt;10000000,"Hit",O1951&lt;=100000000,"Superhit",O1951&gt;100000000,"Blockbuster")</f>
        <v>Hit</v>
      </c>
      <c r="Q1951" t="s">
        <v>5462</v>
      </c>
      <c r="R1951">
        <v>21</v>
      </c>
      <c r="S1951" t="str">
        <f t="shared" si="184"/>
        <v xml:space="preserve">August </v>
      </c>
      <c r="T1951" s="12" t="str">
        <f t="shared" si="185"/>
        <v xml:space="preserve"> 2008</v>
      </c>
      <c r="U1951" s="8" t="str" cm="1">
        <f t="array" ref="U1951">_xlfn.IFS(Q1951&lt;1970,"Old is Gold",Q1951&lt;=1980,"80's Movies",Q1951&lt;=2000,"90's Movies",Q1951&lt;=2020,"Mid Rang",Q1951&gt;2020,"Latest")</f>
        <v>Latest</v>
      </c>
      <c r="V1951" t="s">
        <v>6486</v>
      </c>
    </row>
    <row r="1952" spans="1:22" x14ac:dyDescent="0.3">
      <c r="A1952" t="s">
        <v>6487</v>
      </c>
      <c r="B1952" t="s">
        <v>6488</v>
      </c>
      <c r="C1952" t="s">
        <v>6488</v>
      </c>
      <c r="D1952" s="6">
        <v>111</v>
      </c>
      <c r="E1952" s="6" t="str">
        <f t="shared" si="180"/>
        <v>Medium</v>
      </c>
      <c r="F1952" s="4">
        <f t="shared" si="181"/>
        <v>1.85</v>
      </c>
      <c r="G1952" s="8" t="s">
        <v>172</v>
      </c>
      <c r="H1952" t="s">
        <v>10886</v>
      </c>
      <c r="I1952" t="s">
        <v>10899</v>
      </c>
      <c r="J1952">
        <v>6.1</v>
      </c>
      <c r="K1952" t="str">
        <f t="shared" si="182"/>
        <v>Average</v>
      </c>
      <c r="L1952" s="10">
        <v>171679</v>
      </c>
      <c r="M1952" s="10">
        <v>30000000</v>
      </c>
      <c r="N1952" s="10">
        <v>162655351</v>
      </c>
      <c r="O1952" s="6">
        <f t="shared" si="183"/>
        <v>132655351</v>
      </c>
      <c r="P1952" s="10" t="str" cm="1">
        <f t="array" ref="P1952">_xlfn.IFS(O1952&lt;=0,"Flop",O1952&lt;10000000,"Hit",O1952&lt;=100000000,"Superhit",O1952&gt;100000000,"Blockbuster")</f>
        <v>Blockbuster</v>
      </c>
      <c r="Q1952" t="s">
        <v>6489</v>
      </c>
      <c r="R1952">
        <v>9</v>
      </c>
      <c r="S1952" t="str">
        <f t="shared" si="184"/>
        <v xml:space="preserve">January </v>
      </c>
      <c r="T1952" s="12" t="str">
        <f t="shared" si="185"/>
        <v xml:space="preserve"> 2008</v>
      </c>
      <c r="U1952" s="8" t="str" cm="1">
        <f t="array" ref="U1952">_xlfn.IFS(Q1952&lt;1970,"Old is Gold",Q1952&lt;=1980,"80's Movies",Q1952&lt;=2000,"90's Movies",Q1952&lt;=2020,"Mid Rang",Q1952&gt;2020,"Latest")</f>
        <v>Latest</v>
      </c>
      <c r="V1952" t="s">
        <v>5596</v>
      </c>
    </row>
    <row r="1953" spans="1:22" x14ac:dyDescent="0.3">
      <c r="A1953" t="s">
        <v>6490</v>
      </c>
      <c r="B1953" t="s">
        <v>6491</v>
      </c>
      <c r="C1953" t="s">
        <v>6491</v>
      </c>
      <c r="D1953" s="6">
        <v>108</v>
      </c>
      <c r="E1953" s="6" t="str">
        <f t="shared" si="180"/>
        <v>Medium</v>
      </c>
      <c r="F1953" s="4">
        <f t="shared" si="181"/>
        <v>1.8</v>
      </c>
      <c r="G1953" s="8" t="s">
        <v>190</v>
      </c>
      <c r="H1953" t="s">
        <v>10886</v>
      </c>
      <c r="I1953" t="s">
        <v>5878</v>
      </c>
      <c r="J1953">
        <v>6.3</v>
      </c>
      <c r="K1953" t="str">
        <f t="shared" si="182"/>
        <v>Average</v>
      </c>
      <c r="L1953" s="10">
        <v>155677</v>
      </c>
      <c r="M1953" s="10">
        <v>25000000</v>
      </c>
      <c r="N1953" s="10">
        <v>114984666</v>
      </c>
      <c r="O1953" s="6">
        <f t="shared" si="183"/>
        <v>89984666</v>
      </c>
      <c r="P1953" s="10" t="str" cm="1">
        <f t="array" ref="P1953">_xlfn.IFS(O1953&lt;=0,"Flop",O1953&lt;10000000,"Hit",O1953&lt;=100000000,"Superhit",O1953&gt;100000000,"Blockbuster")</f>
        <v>Superhit</v>
      </c>
      <c r="Q1953" t="s">
        <v>6492</v>
      </c>
      <c r="R1953">
        <v>24</v>
      </c>
      <c r="S1953" t="str">
        <f t="shared" si="184"/>
        <v xml:space="preserve">January </v>
      </c>
      <c r="T1953" s="12" t="str">
        <f t="shared" si="185"/>
        <v xml:space="preserve"> 2010</v>
      </c>
      <c r="U1953" s="8" t="str" cm="1">
        <f t="array" ref="U1953">_xlfn.IFS(Q1953&lt;1970,"Old is Gold",Q1953&lt;=1980,"80's Movies",Q1953&lt;=2000,"90's Movies",Q1953&lt;=2020,"Mid Rang",Q1953&gt;2020,"Latest")</f>
        <v>Latest</v>
      </c>
      <c r="V1953" t="s">
        <v>1720</v>
      </c>
    </row>
    <row r="1954" spans="1:22" x14ac:dyDescent="0.3">
      <c r="A1954" t="s">
        <v>6493</v>
      </c>
      <c r="B1954" t="s">
        <v>6494</v>
      </c>
      <c r="C1954" t="s">
        <v>6494</v>
      </c>
      <c r="D1954" s="6">
        <v>119</v>
      </c>
      <c r="E1954" s="6" t="str">
        <f t="shared" si="180"/>
        <v>Medium</v>
      </c>
      <c r="F1954" s="4">
        <f t="shared" si="181"/>
        <v>1.9833333333333334</v>
      </c>
      <c r="G1954" s="8" t="s">
        <v>7406</v>
      </c>
      <c r="H1954" t="s">
        <v>172</v>
      </c>
      <c r="I1954" t="s">
        <v>10891</v>
      </c>
      <c r="J1954">
        <v>5.8</v>
      </c>
      <c r="K1954" t="str">
        <f t="shared" si="182"/>
        <v>Poor</v>
      </c>
      <c r="L1954" s="10">
        <v>163525</v>
      </c>
      <c r="M1954" s="10">
        <v>120000000</v>
      </c>
      <c r="N1954" s="10">
        <v>227817248</v>
      </c>
      <c r="O1954" s="6">
        <f t="shared" si="183"/>
        <v>107817248</v>
      </c>
      <c r="P1954" s="10" t="str" cm="1">
        <f t="array" ref="P1954">_xlfn.IFS(O1954&lt;=0,"Flop",O1954&lt;10000000,"Hit",O1954&lt;=100000000,"Superhit",O1954&gt;100000000,"Blockbuster")</f>
        <v>Blockbuster</v>
      </c>
      <c r="Q1954" t="s">
        <v>6495</v>
      </c>
      <c r="R1954">
        <v>12</v>
      </c>
      <c r="S1954" t="str">
        <f t="shared" si="184"/>
        <v xml:space="preserve">January </v>
      </c>
      <c r="T1954" s="12" t="str">
        <f t="shared" si="185"/>
        <v xml:space="preserve"> 2011</v>
      </c>
      <c r="U1954" s="8" t="str" cm="1">
        <f t="array" ref="U1954">_xlfn.IFS(Q1954&lt;1970,"Old is Gold",Q1954&lt;=1980,"80's Movies",Q1954&lt;=2000,"90's Movies",Q1954&lt;=2020,"Mid Rang",Q1954&gt;2020,"Latest")</f>
        <v>Latest</v>
      </c>
      <c r="V1954" t="s">
        <v>4285</v>
      </c>
    </row>
    <row r="1955" spans="1:22" x14ac:dyDescent="0.3">
      <c r="A1955" t="s">
        <v>6496</v>
      </c>
      <c r="B1955" t="s">
        <v>6497</v>
      </c>
      <c r="C1955" t="s">
        <v>6497</v>
      </c>
      <c r="D1955" s="6">
        <v>148</v>
      </c>
      <c r="E1955" s="6" t="str">
        <f t="shared" si="180"/>
        <v>Long</v>
      </c>
      <c r="F1955" s="4">
        <f t="shared" si="181"/>
        <v>2.4666666666666668</v>
      </c>
      <c r="G1955" s="8" t="s">
        <v>7406</v>
      </c>
      <c r="H1955" t="s">
        <v>10891</v>
      </c>
      <c r="I1955" t="s">
        <v>190</v>
      </c>
      <c r="J1955">
        <v>5.8</v>
      </c>
      <c r="K1955" t="str">
        <f t="shared" si="182"/>
        <v>Poor</v>
      </c>
      <c r="L1955" s="10">
        <v>182315</v>
      </c>
      <c r="M1955" s="10">
        <v>70000000</v>
      </c>
      <c r="N1955" s="10">
        <v>0</v>
      </c>
      <c r="O1955" s="6">
        <f t="shared" si="183"/>
        <v>-70000000</v>
      </c>
      <c r="P1955" s="10" t="str" cm="1">
        <f t="array" ref="P1955">_xlfn.IFS(O1955&lt;=0,"Flop",O1955&lt;10000000,"Hit",O1955&lt;=100000000,"Superhit",O1955&gt;100000000,"Blockbuster")</f>
        <v>Flop</v>
      </c>
      <c r="Q1955" t="s">
        <v>6498</v>
      </c>
      <c r="R1955">
        <v>14</v>
      </c>
      <c r="S1955" t="str">
        <f t="shared" si="184"/>
        <v xml:space="preserve">May </v>
      </c>
      <c r="T1955" s="12" t="str">
        <f t="shared" si="185"/>
        <v xml:space="preserve"> 2021</v>
      </c>
      <c r="U1955" s="8" t="str" cm="1">
        <f t="array" ref="U1955">_xlfn.IFS(Q1955&lt;1970,"Old is Gold",Q1955&lt;=1980,"80's Movies",Q1955&lt;=2000,"90's Movies",Q1955&lt;=2020,"Mid Rang",Q1955&gt;2020,"Latest")</f>
        <v>Latest</v>
      </c>
      <c r="V1955" t="s">
        <v>4493</v>
      </c>
    </row>
    <row r="1956" spans="1:22" x14ac:dyDescent="0.3">
      <c r="A1956" t="s">
        <v>6499</v>
      </c>
      <c r="B1956" t="s">
        <v>6500</v>
      </c>
      <c r="C1956" t="s">
        <v>6500</v>
      </c>
      <c r="D1956" s="6">
        <v>111</v>
      </c>
      <c r="E1956" s="6" t="str">
        <f t="shared" si="180"/>
        <v>Medium</v>
      </c>
      <c r="F1956" s="4">
        <f t="shared" si="181"/>
        <v>1.85</v>
      </c>
      <c r="G1956" s="8" t="s">
        <v>7406</v>
      </c>
      <c r="H1956" t="s">
        <v>10887</v>
      </c>
      <c r="I1956" t="s">
        <v>190</v>
      </c>
      <c r="J1956">
        <v>6.8</v>
      </c>
      <c r="K1956" t="str">
        <f t="shared" si="182"/>
        <v>Average</v>
      </c>
      <c r="L1956" s="10">
        <v>204961</v>
      </c>
      <c r="M1956" s="10">
        <v>30000000</v>
      </c>
      <c r="N1956" s="10">
        <v>63782078</v>
      </c>
      <c r="O1956" s="6">
        <f t="shared" si="183"/>
        <v>33782078</v>
      </c>
      <c r="P1956" s="10" t="str" cm="1">
        <f t="array" ref="P1956">_xlfn.IFS(O1956&lt;=0,"Flop",O1956&lt;10000000,"Hit",O1956&lt;=100000000,"Superhit",O1956&gt;100000000,"Blockbuster")</f>
        <v>Superhit</v>
      </c>
      <c r="Q1956" t="s">
        <v>6501</v>
      </c>
      <c r="R1956">
        <v>7</v>
      </c>
      <c r="S1956" t="str">
        <f t="shared" si="184"/>
        <v xml:space="preserve">April </v>
      </c>
      <c r="T1956" s="12" t="str">
        <f t="shared" si="185"/>
        <v xml:space="preserve"> 2011</v>
      </c>
      <c r="U1956" s="8" t="str" cm="1">
        <f t="array" ref="U1956">_xlfn.IFS(Q1956&lt;1970,"Old is Gold",Q1956&lt;=1980,"80's Movies",Q1956&lt;=2000,"90's Movies",Q1956&lt;=2020,"Mid Rang",Q1956&gt;2020,"Latest")</f>
        <v>Latest</v>
      </c>
      <c r="V1956" t="s">
        <v>5101</v>
      </c>
    </row>
    <row r="1957" spans="1:22" x14ac:dyDescent="0.3">
      <c r="A1957" t="s">
        <v>6502</v>
      </c>
      <c r="B1957" t="s">
        <v>6503</v>
      </c>
      <c r="C1957" t="s">
        <v>6503</v>
      </c>
      <c r="D1957" s="6">
        <v>180</v>
      </c>
      <c r="E1957" s="6" t="str">
        <f t="shared" si="180"/>
        <v>Long</v>
      </c>
      <c r="F1957" s="4">
        <f t="shared" si="181"/>
        <v>3</v>
      </c>
      <c r="G1957" s="8" t="s">
        <v>10889</v>
      </c>
      <c r="H1957" t="s">
        <v>172</v>
      </c>
      <c r="I1957" t="s">
        <v>10891</v>
      </c>
      <c r="J1957">
        <v>8.1999999999999993</v>
      </c>
      <c r="K1957" t="str">
        <f t="shared" si="182"/>
        <v>Excellent</v>
      </c>
      <c r="L1957" s="10">
        <v>1524626</v>
      </c>
      <c r="M1957" s="10">
        <v>100000000</v>
      </c>
      <c r="N1957" s="10">
        <v>406878233</v>
      </c>
      <c r="O1957" s="6">
        <f t="shared" si="183"/>
        <v>306878233</v>
      </c>
      <c r="P1957" s="10" t="str" cm="1">
        <f t="array" ref="P1957">_xlfn.IFS(O1957&lt;=0,"Flop",O1957&lt;10000000,"Hit",O1957&lt;=100000000,"Superhit",O1957&gt;100000000,"Blockbuster")</f>
        <v>Blockbuster</v>
      </c>
      <c r="Q1957" t="s">
        <v>6504</v>
      </c>
      <c r="R1957">
        <v>9</v>
      </c>
      <c r="S1957" t="str">
        <f t="shared" si="184"/>
        <v xml:space="preserve">December </v>
      </c>
      <c r="T1957" s="12" t="str">
        <f t="shared" si="185"/>
        <v xml:space="preserve"> 2013</v>
      </c>
      <c r="U1957" s="8" t="str" cm="1">
        <f t="array" ref="U1957">_xlfn.IFS(Q1957&lt;1970,"Old is Gold",Q1957&lt;=1980,"80's Movies",Q1957&lt;=2000,"90's Movies",Q1957&lt;=2020,"Mid Rang",Q1957&gt;2020,"Latest")</f>
        <v>Latest</v>
      </c>
      <c r="V1957" t="s">
        <v>113</v>
      </c>
    </row>
    <row r="1958" spans="1:22" x14ac:dyDescent="0.3">
      <c r="A1958" t="s">
        <v>6505</v>
      </c>
      <c r="B1958" t="s">
        <v>6506</v>
      </c>
      <c r="C1958" t="s">
        <v>6506</v>
      </c>
      <c r="D1958" s="6">
        <v>102</v>
      </c>
      <c r="E1958" s="6" t="str">
        <f t="shared" si="180"/>
        <v>Medium</v>
      </c>
      <c r="F1958" s="4">
        <f t="shared" si="181"/>
        <v>1.7</v>
      </c>
      <c r="G1958" s="8" t="s">
        <v>172</v>
      </c>
      <c r="H1958" t="s">
        <v>190</v>
      </c>
      <c r="I1958" t="s">
        <v>10885</v>
      </c>
      <c r="J1958">
        <v>6.7</v>
      </c>
      <c r="K1958" t="str">
        <f t="shared" si="182"/>
        <v>Average</v>
      </c>
      <c r="L1958" s="10">
        <v>76897</v>
      </c>
      <c r="M1958" s="10">
        <v>20000000</v>
      </c>
      <c r="N1958" s="10">
        <v>27090159</v>
      </c>
      <c r="O1958" s="6">
        <f t="shared" si="183"/>
        <v>7090159</v>
      </c>
      <c r="P1958" s="10" t="str" cm="1">
        <f t="array" ref="P1958">_xlfn.IFS(O1958&lt;=0,"Flop",O1958&lt;10000000,"Hit",O1958&lt;=100000000,"Superhit",O1958&gt;100000000,"Blockbuster")</f>
        <v>Hit</v>
      </c>
      <c r="Q1958" t="s">
        <v>6024</v>
      </c>
      <c r="R1958">
        <v>5</v>
      </c>
      <c r="S1958" t="str">
        <f t="shared" si="184"/>
        <v xml:space="preserve">September </v>
      </c>
      <c r="T1958" s="12" t="str">
        <f t="shared" si="185"/>
        <v xml:space="preserve"> 2008</v>
      </c>
      <c r="U1958" s="8" t="str" cm="1">
        <f t="array" ref="U1958">_xlfn.IFS(Q1958&lt;1970,"Old is Gold",Q1958&lt;=1980,"80's Movies",Q1958&lt;=2000,"90's Movies",Q1958&lt;=2020,"Mid Rang",Q1958&gt;2020,"Latest")</f>
        <v>Latest</v>
      </c>
      <c r="V1958" t="s">
        <v>3042</v>
      </c>
    </row>
    <row r="1959" spans="1:22" x14ac:dyDescent="0.3">
      <c r="A1959" t="s">
        <v>6507</v>
      </c>
      <c r="B1959" t="s">
        <v>6508</v>
      </c>
      <c r="C1959" t="s">
        <v>6508</v>
      </c>
      <c r="D1959" s="6">
        <v>96</v>
      </c>
      <c r="E1959" s="6" t="str">
        <f t="shared" si="180"/>
        <v>Medium</v>
      </c>
      <c r="F1959" s="4">
        <f t="shared" si="181"/>
        <v>1.6</v>
      </c>
      <c r="G1959" s="8" t="s">
        <v>190</v>
      </c>
      <c r="H1959" t="s">
        <v>5170</v>
      </c>
      <c r="I1959" t="s">
        <v>10899</v>
      </c>
      <c r="J1959">
        <v>6.4</v>
      </c>
      <c r="K1959" t="str">
        <f t="shared" si="182"/>
        <v>Average</v>
      </c>
      <c r="L1959" s="10">
        <v>56577</v>
      </c>
      <c r="M1959" s="10">
        <v>21800000</v>
      </c>
      <c r="N1959" s="10">
        <v>716580</v>
      </c>
      <c r="O1959" s="6">
        <f t="shared" si="183"/>
        <v>-21083420</v>
      </c>
      <c r="P1959" s="10" t="str" cm="1">
        <f t="array" ref="P1959">_xlfn.IFS(O1959&lt;=0,"Flop",O1959&lt;10000000,"Hit",O1959&lt;=100000000,"Superhit",O1959&gt;100000000,"Blockbuster")</f>
        <v>Flop</v>
      </c>
      <c r="Q1959" t="s">
        <v>6509</v>
      </c>
      <c r="R1959">
        <v>15</v>
      </c>
      <c r="S1959" t="str">
        <f t="shared" si="184"/>
        <v xml:space="preserve">July </v>
      </c>
      <c r="T1959" s="12" t="str">
        <f t="shared" si="185"/>
        <v xml:space="preserve"> 2010</v>
      </c>
      <c r="U1959" s="8" t="str" cm="1">
        <f t="array" ref="U1959">_xlfn.IFS(Q1959&lt;1970,"Old is Gold",Q1959&lt;=1980,"80's Movies",Q1959&lt;=2000,"90's Movies",Q1959&lt;=2020,"Mid Rang",Q1959&gt;2020,"Latest")</f>
        <v>Latest</v>
      </c>
      <c r="V1959" t="s">
        <v>6510</v>
      </c>
    </row>
    <row r="1960" spans="1:22" x14ac:dyDescent="0.3">
      <c r="A1960" t="s">
        <v>6511</v>
      </c>
      <c r="B1960" t="s">
        <v>6512</v>
      </c>
      <c r="C1960" t="s">
        <v>6512</v>
      </c>
      <c r="D1960" s="6">
        <v>145</v>
      </c>
      <c r="E1960" s="6" t="str">
        <f t="shared" si="180"/>
        <v>Long</v>
      </c>
      <c r="F1960" s="4">
        <f t="shared" si="181"/>
        <v>2.4166666666666665</v>
      </c>
      <c r="G1960" s="8" t="s">
        <v>172</v>
      </c>
      <c r="H1960" t="s">
        <v>190</v>
      </c>
      <c r="I1960" t="s">
        <v>10886</v>
      </c>
      <c r="J1960">
        <v>5.7</v>
      </c>
      <c r="K1960" t="str">
        <f t="shared" si="182"/>
        <v>Poor</v>
      </c>
      <c r="L1960" s="10">
        <v>125852</v>
      </c>
      <c r="M1960" s="10">
        <v>65000000</v>
      </c>
      <c r="N1960" s="10">
        <v>418765519</v>
      </c>
      <c r="O1960" s="6">
        <f t="shared" si="183"/>
        <v>353765519</v>
      </c>
      <c r="P1960" s="10" t="str" cm="1">
        <f t="array" ref="P1960">_xlfn.IFS(O1960&lt;=0,"Flop",O1960&lt;10000000,"Hit",O1960&lt;=100000000,"Superhit",O1960&gt;100000000,"Blockbuster")</f>
        <v>Blockbuster</v>
      </c>
      <c r="Q1960" t="s">
        <v>6513</v>
      </c>
      <c r="R1960">
        <v>12</v>
      </c>
      <c r="S1960" t="str">
        <f t="shared" si="184"/>
        <v xml:space="preserve">May </v>
      </c>
      <c r="T1960" s="12" t="str">
        <f t="shared" si="185"/>
        <v xml:space="preserve"> 2008</v>
      </c>
      <c r="U1960" s="8" t="str" cm="1">
        <f t="array" ref="U1960">_xlfn.IFS(Q1960&lt;1970,"Old is Gold",Q1960&lt;=1980,"80's Movies",Q1960&lt;=2000,"90's Movies",Q1960&lt;=2020,"Mid Rang",Q1960&gt;2020,"Latest")</f>
        <v>Latest</v>
      </c>
      <c r="V1960" t="s">
        <v>6514</v>
      </c>
    </row>
    <row r="1961" spans="1:22" x14ac:dyDescent="0.3">
      <c r="A1961" t="s">
        <v>6515</v>
      </c>
      <c r="B1961" t="s">
        <v>6516</v>
      </c>
      <c r="C1961" t="s">
        <v>6516</v>
      </c>
      <c r="D1961" s="6">
        <v>129</v>
      </c>
      <c r="E1961" s="6" t="str">
        <f t="shared" si="180"/>
        <v>Long</v>
      </c>
      <c r="F1961" s="4">
        <f t="shared" si="181"/>
        <v>2.15</v>
      </c>
      <c r="G1961" s="8" t="s">
        <v>172</v>
      </c>
      <c r="H1961" t="s">
        <v>190</v>
      </c>
      <c r="I1961" t="s">
        <v>10886</v>
      </c>
      <c r="J1961">
        <v>6.4</v>
      </c>
      <c r="K1961" t="str">
        <f t="shared" si="182"/>
        <v>Average</v>
      </c>
      <c r="L1961" s="10">
        <v>179958</v>
      </c>
      <c r="M1961" s="10">
        <v>40000000</v>
      </c>
      <c r="N1961" s="10">
        <v>178866158</v>
      </c>
      <c r="O1961" s="6">
        <f t="shared" si="183"/>
        <v>138866158</v>
      </c>
      <c r="P1961" s="10" t="str" cm="1">
        <f t="array" ref="P1961">_xlfn.IFS(O1961&lt;=0,"Flop",O1961&lt;10000000,"Hit",O1961&lt;=100000000,"Superhit",O1961&gt;100000000,"Blockbuster")</f>
        <v>Blockbuster</v>
      </c>
      <c r="Q1961" t="s">
        <v>6517</v>
      </c>
      <c r="R1961">
        <v>24</v>
      </c>
      <c r="S1961" t="str">
        <f t="shared" si="184"/>
        <v xml:space="preserve">January </v>
      </c>
      <c r="T1961" s="12" t="str">
        <f t="shared" si="185"/>
        <v xml:space="preserve"> 2009</v>
      </c>
      <c r="U1961" s="8" t="str" cm="1">
        <f t="array" ref="U1961">_xlfn.IFS(Q1961&lt;1970,"Old is Gold",Q1961&lt;=1980,"80's Movies",Q1961&lt;=2000,"90's Movies",Q1961&lt;=2020,"Mid Rang",Q1961&gt;2020,"Latest")</f>
        <v>Latest</v>
      </c>
      <c r="V1961" t="s">
        <v>4990</v>
      </c>
    </row>
    <row r="1962" spans="1:22" x14ac:dyDescent="0.3">
      <c r="A1962" t="s">
        <v>6518</v>
      </c>
      <c r="B1962" t="s">
        <v>6519</v>
      </c>
      <c r="C1962" t="s">
        <v>6519</v>
      </c>
      <c r="D1962" s="6">
        <v>95</v>
      </c>
      <c r="E1962" s="6" t="str">
        <f t="shared" si="180"/>
        <v>Medium</v>
      </c>
      <c r="F1962" s="4">
        <f t="shared" si="181"/>
        <v>1.5833333333333333</v>
      </c>
      <c r="G1962" s="8" t="s">
        <v>7406</v>
      </c>
      <c r="H1962" t="s">
        <v>10888</v>
      </c>
      <c r="I1962" t="s">
        <v>172</v>
      </c>
      <c r="J1962">
        <v>7.3</v>
      </c>
      <c r="K1962" t="str">
        <f t="shared" si="182"/>
        <v>Good</v>
      </c>
      <c r="L1962" s="10">
        <v>285669</v>
      </c>
      <c r="M1962" s="10">
        <v>130000000</v>
      </c>
      <c r="N1962" s="10">
        <v>321885765</v>
      </c>
      <c r="O1962" s="6">
        <f t="shared" si="183"/>
        <v>191885765</v>
      </c>
      <c r="P1962" s="10" t="str" cm="1">
        <f t="array" ref="P1962">_xlfn.IFS(O1962&lt;=0,"Flop",O1962&lt;10000000,"Hit",O1962&lt;=100000000,"Superhit",O1962&gt;100000000,"Blockbuster")</f>
        <v>Blockbuster</v>
      </c>
      <c r="Q1962" t="s">
        <v>6520</v>
      </c>
      <c r="R1962">
        <v>28</v>
      </c>
      <c r="S1962" t="str">
        <f t="shared" si="184"/>
        <v xml:space="preserve">October </v>
      </c>
      <c r="T1962" s="12" t="str">
        <f t="shared" si="185"/>
        <v xml:space="preserve"> 2010</v>
      </c>
      <c r="U1962" s="8" t="str" cm="1">
        <f t="array" ref="U1962">_xlfn.IFS(Q1962&lt;1970,"Old is Gold",Q1962&lt;=1980,"80's Movies",Q1962&lt;=2000,"90's Movies",Q1962&lt;=2020,"Mid Rang",Q1962&gt;2020,"Latest")</f>
        <v>Latest</v>
      </c>
      <c r="V1962" t="s">
        <v>6521</v>
      </c>
    </row>
    <row r="1963" spans="1:22" x14ac:dyDescent="0.3">
      <c r="A1963" t="s">
        <v>6522</v>
      </c>
      <c r="B1963" t="s">
        <v>6523</v>
      </c>
      <c r="C1963" t="s">
        <v>6523</v>
      </c>
      <c r="D1963" s="6">
        <v>128</v>
      </c>
      <c r="E1963" s="6" t="str">
        <f t="shared" si="180"/>
        <v>Long</v>
      </c>
      <c r="F1963" s="4">
        <f t="shared" si="181"/>
        <v>2.1333333333333333</v>
      </c>
      <c r="G1963" s="8" t="s">
        <v>10891</v>
      </c>
      <c r="H1963" t="s">
        <v>190</v>
      </c>
      <c r="I1963" t="s">
        <v>10895</v>
      </c>
      <c r="J1963">
        <v>6.3</v>
      </c>
      <c r="K1963" t="str">
        <f t="shared" si="182"/>
        <v>Average</v>
      </c>
      <c r="L1963" s="10">
        <v>119048</v>
      </c>
      <c r="M1963" s="10">
        <v>30000000</v>
      </c>
      <c r="N1963" s="10">
        <v>30842746</v>
      </c>
      <c r="O1963" s="6">
        <f t="shared" si="183"/>
        <v>842746</v>
      </c>
      <c r="P1963" s="10" t="str" cm="1">
        <f t="array" ref="P1963">_xlfn.IFS(O1963&lt;=0,"Flop",O1963&lt;10000000,"Hit",O1963&lt;=100000000,"Superhit",O1963&gt;100000000,"Blockbuster")</f>
        <v>Hit</v>
      </c>
      <c r="Q1963">
        <v>2021</v>
      </c>
      <c r="S1963" t="e">
        <f t="shared" si="184"/>
        <v>#VALUE!</v>
      </c>
      <c r="T1963" s="12" t="str">
        <f t="shared" si="185"/>
        <v>2021</v>
      </c>
      <c r="U1963" s="8" t="str" cm="1">
        <f t="array" ref="U1963">_xlfn.IFS(Q1963&lt;1970,"Old is Gold",Q1963&lt;=1980,"80's Movies",Q1963&lt;=2000,"90's Movies",Q1963&lt;=2020,"Mid Rang",Q1963&gt;2020,"Latest")</f>
        <v>Latest</v>
      </c>
      <c r="V1963" t="s">
        <v>6251</v>
      </c>
    </row>
    <row r="1964" spans="1:22" x14ac:dyDescent="0.3">
      <c r="A1964" t="s">
        <v>6524</v>
      </c>
      <c r="B1964" t="s">
        <v>6525</v>
      </c>
      <c r="C1964" t="s">
        <v>6525</v>
      </c>
      <c r="D1964" s="6">
        <v>90</v>
      </c>
      <c r="E1964" s="6" t="str">
        <f t="shared" si="180"/>
        <v>Medium</v>
      </c>
      <c r="F1964" s="4">
        <f t="shared" si="181"/>
        <v>1.5</v>
      </c>
      <c r="G1964" s="8" t="s">
        <v>7406</v>
      </c>
      <c r="H1964" t="s">
        <v>5170</v>
      </c>
      <c r="I1964" t="s">
        <v>10899</v>
      </c>
      <c r="J1964">
        <v>6</v>
      </c>
      <c r="K1964" t="str">
        <f t="shared" si="182"/>
        <v>Average</v>
      </c>
      <c r="L1964" s="10">
        <v>74619</v>
      </c>
      <c r="M1964" s="10">
        <v>33000000</v>
      </c>
      <c r="N1964" s="10">
        <v>44331465</v>
      </c>
      <c r="O1964" s="6">
        <f t="shared" si="183"/>
        <v>11331465</v>
      </c>
      <c r="P1964" s="10" t="str" cm="1">
        <f t="array" ref="P1964">_xlfn.IFS(O1964&lt;=0,"Flop",O1964&lt;10000000,"Hit",O1964&lt;=100000000,"Superhit",O1964&gt;100000000,"Blockbuster")</f>
        <v>Superhit</v>
      </c>
      <c r="Q1964" t="s">
        <v>6526</v>
      </c>
      <c r="R1964">
        <v>16</v>
      </c>
      <c r="S1964" t="str">
        <f t="shared" si="184"/>
        <v xml:space="preserve">July </v>
      </c>
      <c r="T1964" s="12" t="str">
        <f t="shared" si="185"/>
        <v xml:space="preserve"> 2020</v>
      </c>
      <c r="U1964" s="8" t="str" cm="1">
        <f t="array" ref="U1964">_xlfn.IFS(Q1964&lt;1970,"Old is Gold",Q1964&lt;=1980,"80's Movies",Q1964&lt;=2000,"90's Movies",Q1964&lt;=2020,"Mid Rang",Q1964&gt;2020,"Latest")</f>
        <v>Latest</v>
      </c>
      <c r="V1964" t="s">
        <v>6527</v>
      </c>
    </row>
    <row r="1965" spans="1:22" x14ac:dyDescent="0.3">
      <c r="A1965" t="s">
        <v>6528</v>
      </c>
      <c r="B1965" t="s">
        <v>6529</v>
      </c>
      <c r="C1965" t="s">
        <v>6529</v>
      </c>
      <c r="D1965" s="6">
        <v>101</v>
      </c>
      <c r="E1965" s="6" t="str">
        <f t="shared" si="180"/>
        <v>Medium</v>
      </c>
      <c r="F1965" s="4">
        <f t="shared" si="181"/>
        <v>1.6833333333333333</v>
      </c>
      <c r="G1965" s="8" t="s">
        <v>172</v>
      </c>
      <c r="H1965" t="s">
        <v>10886</v>
      </c>
      <c r="I1965" t="s">
        <v>10899</v>
      </c>
      <c r="J1965">
        <v>6.5</v>
      </c>
      <c r="K1965" t="str">
        <f t="shared" si="182"/>
        <v>Average</v>
      </c>
      <c r="L1965" s="10">
        <v>181080</v>
      </c>
      <c r="M1965" s="10">
        <v>24000000</v>
      </c>
      <c r="N1965" s="10">
        <v>42784344</v>
      </c>
      <c r="O1965" s="6">
        <f t="shared" si="183"/>
        <v>18784344</v>
      </c>
      <c r="P1965" s="10" t="str" cm="1">
        <f t="array" ref="P1965">_xlfn.IFS(O1965&lt;=0,"Flop",O1965&lt;10000000,"Hit",O1965&lt;=100000000,"Superhit",O1965&gt;100000000,"Blockbuster")</f>
        <v>Superhit</v>
      </c>
      <c r="Q1965" t="s">
        <v>6530</v>
      </c>
      <c r="R1965">
        <v>7</v>
      </c>
      <c r="S1965" t="str">
        <f t="shared" si="184"/>
        <v xml:space="preserve">September </v>
      </c>
      <c r="T1965" s="12" t="str">
        <f t="shared" si="185"/>
        <v xml:space="preserve"> 2008</v>
      </c>
      <c r="U1965" s="8" t="str" cm="1">
        <f t="array" ref="U1965">_xlfn.IFS(Q1965&lt;1970,"Old is Gold",Q1965&lt;=1980,"80's Movies",Q1965&lt;=2000,"90's Movies",Q1965&lt;=2020,"Mid Rang",Q1965&gt;2020,"Latest")</f>
        <v>Latest</v>
      </c>
      <c r="V1965" t="s">
        <v>1736</v>
      </c>
    </row>
    <row r="1966" spans="1:22" x14ac:dyDescent="0.3">
      <c r="A1966" t="s">
        <v>6531</v>
      </c>
      <c r="B1966" t="s">
        <v>6532</v>
      </c>
      <c r="C1966" t="s">
        <v>6532</v>
      </c>
      <c r="D1966" s="6">
        <v>105</v>
      </c>
      <c r="E1966" s="6" t="str">
        <f t="shared" si="180"/>
        <v>Medium</v>
      </c>
      <c r="F1966" s="4">
        <f t="shared" si="181"/>
        <v>1.75</v>
      </c>
      <c r="G1966" s="8" t="s">
        <v>10889</v>
      </c>
      <c r="H1966" t="s">
        <v>190</v>
      </c>
      <c r="I1966" t="s">
        <v>10899</v>
      </c>
      <c r="J1966">
        <v>6.4</v>
      </c>
      <c r="K1966" t="str">
        <f t="shared" si="182"/>
        <v>Average</v>
      </c>
      <c r="L1966" s="10">
        <v>112571</v>
      </c>
      <c r="M1966" s="10">
        <v>13000000</v>
      </c>
      <c r="N1966" s="10">
        <v>115890699</v>
      </c>
      <c r="O1966" s="6">
        <f t="shared" si="183"/>
        <v>102890699</v>
      </c>
      <c r="P1966" s="10" t="str" cm="1">
        <f t="array" ref="P1966">_xlfn.IFS(O1966&lt;=0,"Flop",O1966&lt;10000000,"Hit",O1966&lt;=100000000,"Superhit",O1966&gt;100000000,"Blockbuster")</f>
        <v>Blockbuster</v>
      </c>
      <c r="Q1966" t="s">
        <v>6533</v>
      </c>
      <c r="R1966">
        <v>26</v>
      </c>
      <c r="S1966" t="str">
        <f t="shared" si="184"/>
        <v xml:space="preserve">December </v>
      </c>
      <c r="T1966" s="12" t="str">
        <f t="shared" si="185"/>
        <v xml:space="preserve"> 2011</v>
      </c>
      <c r="U1966" s="8" t="str" cm="1">
        <f t="array" ref="U1966">_xlfn.IFS(Q1966&lt;1970,"Old is Gold",Q1966&lt;=1980,"80's Movies",Q1966&lt;=2000,"90's Movies",Q1966&lt;=2020,"Mid Rang",Q1966&gt;2020,"Latest")</f>
        <v>Latest</v>
      </c>
      <c r="V1966" t="s">
        <v>5992</v>
      </c>
    </row>
    <row r="1967" spans="1:22" x14ac:dyDescent="0.3">
      <c r="A1967" t="s">
        <v>6534</v>
      </c>
      <c r="B1967" t="s">
        <v>6535</v>
      </c>
      <c r="C1967" t="s">
        <v>6535</v>
      </c>
      <c r="D1967" s="6">
        <v>120</v>
      </c>
      <c r="E1967" s="6" t="str">
        <f t="shared" si="180"/>
        <v>Medium</v>
      </c>
      <c r="F1967" s="4">
        <f t="shared" si="181"/>
        <v>2</v>
      </c>
      <c r="G1967" s="8" t="s">
        <v>10891</v>
      </c>
      <c r="H1967" t="s">
        <v>190</v>
      </c>
      <c r="I1967" t="s">
        <v>10886</v>
      </c>
      <c r="J1967">
        <v>8</v>
      </c>
      <c r="K1967" t="str">
        <f t="shared" si="182"/>
        <v>Excellent</v>
      </c>
      <c r="L1967" s="10">
        <v>867512</v>
      </c>
      <c r="M1967" s="10">
        <v>15000000</v>
      </c>
      <c r="N1967" s="10">
        <v>378410542</v>
      </c>
      <c r="O1967" s="6">
        <f t="shared" si="183"/>
        <v>363410542</v>
      </c>
      <c r="P1967" s="10" t="str" cm="1">
        <f t="array" ref="P1967">_xlfn.IFS(O1967&lt;=0,"Flop",O1967&lt;10000000,"Hit",O1967&lt;=100000000,"Superhit",O1967&gt;100000000,"Blockbuster")</f>
        <v>Blockbuster</v>
      </c>
      <c r="Q1967" t="s">
        <v>6536</v>
      </c>
      <c r="R1967">
        <v>30</v>
      </c>
      <c r="S1967" t="str">
        <f t="shared" si="184"/>
        <v xml:space="preserve">August </v>
      </c>
      <c r="T1967" s="12" t="str">
        <f t="shared" si="185"/>
        <v xml:space="preserve"> 2008</v>
      </c>
      <c r="U1967" s="8" t="str" cm="1">
        <f t="array" ref="U1967">_xlfn.IFS(Q1967&lt;1970,"Old is Gold",Q1967&lt;=1980,"80's Movies",Q1967&lt;=2000,"90's Movies",Q1967&lt;=2020,"Mid Rang",Q1967&gt;2020,"Latest")</f>
        <v>Latest</v>
      </c>
      <c r="V1967" t="s">
        <v>6537</v>
      </c>
    </row>
    <row r="1968" spans="1:22" x14ac:dyDescent="0.3">
      <c r="A1968" t="s">
        <v>6538</v>
      </c>
      <c r="B1968" t="s">
        <v>6539</v>
      </c>
      <c r="C1968" t="s">
        <v>6539</v>
      </c>
      <c r="D1968" s="6">
        <v>109</v>
      </c>
      <c r="E1968" s="6" t="str">
        <f t="shared" si="180"/>
        <v>Medium</v>
      </c>
      <c r="F1968" s="4">
        <f t="shared" si="181"/>
        <v>1.8166666666666667</v>
      </c>
      <c r="G1968" s="8" t="s">
        <v>7406</v>
      </c>
      <c r="H1968" t="s">
        <v>10887</v>
      </c>
      <c r="I1968" t="s">
        <v>172</v>
      </c>
      <c r="J1968">
        <v>6.3</v>
      </c>
      <c r="K1968" t="str">
        <f t="shared" si="182"/>
        <v>Average</v>
      </c>
      <c r="L1968" s="10">
        <v>206919</v>
      </c>
      <c r="M1968" s="10">
        <v>117000000</v>
      </c>
      <c r="N1968" s="10">
        <v>261989769</v>
      </c>
      <c r="O1968" s="6">
        <f t="shared" si="183"/>
        <v>144989769</v>
      </c>
      <c r="P1968" s="10" t="str" cm="1">
        <f t="array" ref="P1968">_xlfn.IFS(O1968&lt;=0,"Flop",O1968&lt;10000000,"Hit",O1968&lt;=100000000,"Superhit",O1968&gt;100000000,"Blockbuster")</f>
        <v>Blockbuster</v>
      </c>
      <c r="Q1968" t="s">
        <v>6540</v>
      </c>
      <c r="R1968">
        <v>16</v>
      </c>
      <c r="S1968" t="str">
        <f t="shared" si="184"/>
        <v xml:space="preserve">June </v>
      </c>
      <c r="T1968" s="12" t="str">
        <f t="shared" si="185"/>
        <v xml:space="preserve"> 2010</v>
      </c>
      <c r="U1968" s="8" t="str" cm="1">
        <f t="array" ref="U1968">_xlfn.IFS(Q1968&lt;1970,"Old is Gold",Q1968&lt;=1980,"80's Movies",Q1968&lt;=2000,"90's Movies",Q1968&lt;=2020,"Mid Rang",Q1968&gt;2020,"Latest")</f>
        <v>Latest</v>
      </c>
      <c r="V1968" t="s">
        <v>13</v>
      </c>
    </row>
    <row r="1969" spans="1:22" x14ac:dyDescent="0.3">
      <c r="A1969" t="s">
        <v>6541</v>
      </c>
      <c r="B1969" t="s">
        <v>6542</v>
      </c>
      <c r="C1969" t="s">
        <v>6542</v>
      </c>
      <c r="D1969" s="6">
        <v>107</v>
      </c>
      <c r="E1969" s="6" t="str">
        <f t="shared" si="180"/>
        <v>Medium</v>
      </c>
      <c r="F1969" s="4">
        <f t="shared" si="181"/>
        <v>1.7833333333333334</v>
      </c>
      <c r="G1969" s="8" t="s">
        <v>7406</v>
      </c>
      <c r="H1969" t="s">
        <v>10891</v>
      </c>
      <c r="I1969" t="s">
        <v>5170</v>
      </c>
      <c r="J1969">
        <v>6.5</v>
      </c>
      <c r="K1969" t="str">
        <f t="shared" si="182"/>
        <v>Average</v>
      </c>
      <c r="L1969" s="10">
        <v>304782</v>
      </c>
      <c r="M1969" s="10">
        <v>85000000</v>
      </c>
      <c r="N1969" s="10">
        <v>360366870</v>
      </c>
      <c r="O1969" s="6">
        <f t="shared" si="183"/>
        <v>275366870</v>
      </c>
      <c r="P1969" s="10" t="str" cm="1">
        <f t="array" ref="P1969">_xlfn.IFS(O1969&lt;=0,"Flop",O1969&lt;10000000,"Hit",O1969&lt;=100000000,"Superhit",O1969&gt;100000000,"Blockbuster")</f>
        <v>Blockbuster</v>
      </c>
      <c r="Q1969" t="s">
        <v>6543</v>
      </c>
      <c r="R1969">
        <v>12</v>
      </c>
      <c r="S1969" t="str">
        <f t="shared" si="184"/>
        <v xml:space="preserve">March </v>
      </c>
      <c r="T1969" s="12" t="str">
        <f t="shared" si="185"/>
        <v xml:space="preserve"> 2009</v>
      </c>
      <c r="U1969" s="8" t="str" cm="1">
        <f t="array" ref="U1969">_xlfn.IFS(Q1969&lt;1970,"Old is Gold",Q1969&lt;=1980,"80's Movies",Q1969&lt;=2000,"90's Movies",Q1969&lt;=2020,"Mid Rang",Q1969&gt;2020,"Latest")</f>
        <v>Latest</v>
      </c>
      <c r="V1969" t="s">
        <v>5607</v>
      </c>
    </row>
    <row r="1970" spans="1:22" x14ac:dyDescent="0.3">
      <c r="A1970" t="s">
        <v>6544</v>
      </c>
      <c r="B1970" t="s">
        <v>6545</v>
      </c>
      <c r="C1970" t="s">
        <v>6545</v>
      </c>
      <c r="D1970" s="6">
        <v>128</v>
      </c>
      <c r="E1970" s="6" t="str">
        <f t="shared" si="180"/>
        <v>Long</v>
      </c>
      <c r="F1970" s="4">
        <f t="shared" si="181"/>
        <v>2.1333333333333333</v>
      </c>
      <c r="G1970" s="8" t="s">
        <v>10889</v>
      </c>
      <c r="H1970" t="s">
        <v>190</v>
      </c>
      <c r="I1970" t="s">
        <v>10896</v>
      </c>
      <c r="J1970">
        <v>7.5</v>
      </c>
      <c r="K1970" t="str">
        <f t="shared" si="182"/>
        <v>Good</v>
      </c>
      <c r="L1970" s="10">
        <v>178156</v>
      </c>
      <c r="M1970" s="10">
        <v>20000000</v>
      </c>
      <c r="N1970" s="10">
        <v>54589558</v>
      </c>
      <c r="O1970" s="6">
        <f t="shared" si="183"/>
        <v>34589558</v>
      </c>
      <c r="P1970" s="10" t="str" cm="1">
        <f t="array" ref="P1970">_xlfn.IFS(O1970&lt;=0,"Flop",O1970&lt;10000000,"Hit",O1970&lt;=100000000,"Superhit",O1970&gt;100000000,"Blockbuster")</f>
        <v>Superhit</v>
      </c>
      <c r="Q1970" t="s">
        <v>6546</v>
      </c>
      <c r="R1970">
        <v>28</v>
      </c>
      <c r="S1970" t="str">
        <f t="shared" si="184"/>
        <v xml:space="preserve">October </v>
      </c>
      <c r="T1970" s="12" t="str">
        <f t="shared" si="185"/>
        <v xml:space="preserve"> 2008</v>
      </c>
      <c r="U1970" s="8" t="str" cm="1">
        <f t="array" ref="U1970">_xlfn.IFS(Q1970&lt;1970,"Old is Gold",Q1970&lt;=1980,"80's Movies",Q1970&lt;=2000,"90's Movies",Q1970&lt;=2020,"Mid Rang",Q1970&gt;2020,"Latest")</f>
        <v>Latest</v>
      </c>
      <c r="V1970" t="s">
        <v>1400</v>
      </c>
    </row>
    <row r="1971" spans="1:22" x14ac:dyDescent="0.3">
      <c r="A1971" t="s">
        <v>6547</v>
      </c>
      <c r="B1971" t="s">
        <v>6548</v>
      </c>
      <c r="C1971" t="s">
        <v>6548</v>
      </c>
      <c r="D1971" s="6">
        <v>108</v>
      </c>
      <c r="E1971" s="6" t="str">
        <f t="shared" si="180"/>
        <v>Medium</v>
      </c>
      <c r="F1971" s="4">
        <f t="shared" si="181"/>
        <v>1.8</v>
      </c>
      <c r="G1971" s="8" t="s">
        <v>10887</v>
      </c>
      <c r="H1971" t="s">
        <v>10892</v>
      </c>
      <c r="I1971" t="s">
        <v>10885</v>
      </c>
      <c r="J1971">
        <v>6.4</v>
      </c>
      <c r="K1971" t="str">
        <f t="shared" si="182"/>
        <v>Average</v>
      </c>
      <c r="L1971" s="10">
        <v>433131</v>
      </c>
      <c r="M1971" s="10">
        <v>200000000</v>
      </c>
      <c r="N1971" s="10">
        <v>1025468216</v>
      </c>
      <c r="O1971" s="6">
        <f t="shared" si="183"/>
        <v>825468216</v>
      </c>
      <c r="P1971" s="10" t="str" cm="1">
        <f t="array" ref="P1971">_xlfn.IFS(O1971&lt;=0,"Flop",O1971&lt;10000000,"Hit",O1971&lt;=100000000,"Superhit",O1971&gt;100000000,"Blockbuster")</f>
        <v>Blockbuster</v>
      </c>
      <c r="Q1971" t="s">
        <v>6549</v>
      </c>
      <c r="R1971">
        <v>25</v>
      </c>
      <c r="S1971" t="str">
        <f t="shared" si="184"/>
        <v xml:space="preserve">February </v>
      </c>
      <c r="T1971" s="12" t="str">
        <f t="shared" si="185"/>
        <v xml:space="preserve"> 2010</v>
      </c>
      <c r="U1971" s="8" t="str" cm="1">
        <f t="array" ref="U1971">_xlfn.IFS(Q1971&lt;1970,"Old is Gold",Q1971&lt;=1980,"80's Movies",Q1971&lt;=2000,"90's Movies",Q1971&lt;=2020,"Mid Rang",Q1971&gt;2020,"Latest")</f>
        <v>Latest</v>
      </c>
      <c r="V1971" t="s">
        <v>766</v>
      </c>
    </row>
    <row r="1972" spans="1:22" x14ac:dyDescent="0.3">
      <c r="A1972" t="s">
        <v>6550</v>
      </c>
      <c r="B1972" t="s">
        <v>6551</v>
      </c>
      <c r="C1972" t="s">
        <v>6551</v>
      </c>
      <c r="D1972" s="6">
        <v>137</v>
      </c>
      <c r="E1972" s="6" t="str">
        <f t="shared" si="180"/>
        <v>Long</v>
      </c>
      <c r="F1972" s="4">
        <f t="shared" si="181"/>
        <v>2.2833333333333332</v>
      </c>
      <c r="G1972" s="8" t="s">
        <v>10891</v>
      </c>
      <c r="H1972" t="s">
        <v>190</v>
      </c>
      <c r="I1972" t="s">
        <v>10896</v>
      </c>
      <c r="J1972">
        <v>6.4</v>
      </c>
      <c r="K1972" t="str">
        <f t="shared" si="182"/>
        <v>Average</v>
      </c>
      <c r="L1972" s="10">
        <v>74726</v>
      </c>
      <c r="M1972" s="10">
        <v>50000000</v>
      </c>
      <c r="N1972" s="10">
        <v>12951093</v>
      </c>
      <c r="O1972" s="6">
        <f t="shared" si="183"/>
        <v>-37048907</v>
      </c>
      <c r="P1972" s="10" t="str" cm="1">
        <f t="array" ref="P1972">_xlfn.IFS(O1972&lt;=0,"Flop",O1972&lt;10000000,"Hit",O1972&lt;=100000000,"Superhit",O1972&gt;100000000,"Blockbuster")</f>
        <v>Flop</v>
      </c>
      <c r="Q1972" t="s">
        <v>6552</v>
      </c>
      <c r="R1972">
        <v>15</v>
      </c>
      <c r="S1972" t="str">
        <f t="shared" si="184"/>
        <v xml:space="preserve">April </v>
      </c>
      <c r="T1972" s="12" t="str">
        <f t="shared" si="185"/>
        <v xml:space="preserve"> 2015</v>
      </c>
      <c r="U1972" s="8" t="str" cm="1">
        <f t="array" ref="U1972">_xlfn.IFS(Q1972&lt;1970,"Old is Gold",Q1972&lt;=1980,"80's Movies",Q1972&lt;=2000,"90's Movies",Q1972&lt;=2020,"Mid Rang",Q1972&gt;2020,"Latest")</f>
        <v>Latest</v>
      </c>
      <c r="V1972" t="s">
        <v>6553</v>
      </c>
    </row>
    <row r="1973" spans="1:22" x14ac:dyDescent="0.3">
      <c r="A1973" t="s">
        <v>6554</v>
      </c>
      <c r="B1973" t="s">
        <v>6555</v>
      </c>
      <c r="C1973" t="s">
        <v>6555</v>
      </c>
      <c r="D1973" s="6">
        <v>130</v>
      </c>
      <c r="E1973" s="6" t="str">
        <f t="shared" si="180"/>
        <v>Long</v>
      </c>
      <c r="F1973" s="4">
        <f t="shared" si="181"/>
        <v>2.1666666666666665</v>
      </c>
      <c r="G1973" s="8" t="s">
        <v>7406</v>
      </c>
      <c r="H1973" t="s">
        <v>10887</v>
      </c>
      <c r="I1973" t="s">
        <v>172</v>
      </c>
      <c r="J1973">
        <v>6</v>
      </c>
      <c r="K1973" t="str">
        <f t="shared" si="182"/>
        <v>Average</v>
      </c>
      <c r="L1973" s="10">
        <v>112249</v>
      </c>
      <c r="M1973" s="10">
        <v>125000000</v>
      </c>
      <c r="N1973" s="10">
        <v>133838006</v>
      </c>
      <c r="O1973" s="6">
        <f t="shared" si="183"/>
        <v>8838006</v>
      </c>
      <c r="P1973" s="10" t="str" cm="1">
        <f t="array" ref="P1973">_xlfn.IFS(O1973&lt;=0,"Flop",O1973&lt;10000000,"Hit",O1973&lt;=100000000,"Superhit",O1973&gt;100000000,"Blockbuster")</f>
        <v>Hit</v>
      </c>
      <c r="Q1973" s="1">
        <v>44986</v>
      </c>
      <c r="R1973" s="1"/>
      <c r="S1973" t="e">
        <f t="shared" si="184"/>
        <v>#VALUE!</v>
      </c>
      <c r="T1973" s="12" t="str">
        <f t="shared" si="185"/>
        <v>44986</v>
      </c>
      <c r="U1973" s="8" t="str" cm="1">
        <f t="array" ref="U1973">_xlfn.IFS(Q1973&lt;1970,"Old is Gold",Q1973&lt;=1980,"80's Movies",Q1973&lt;=2000,"90's Movies",Q1973&lt;=2020,"Mid Rang",Q1973&gt;2020,"Latest")</f>
        <v>Latest</v>
      </c>
      <c r="V1973" t="s">
        <v>5404</v>
      </c>
    </row>
    <row r="1974" spans="1:22" x14ac:dyDescent="0.3">
      <c r="A1974" t="s">
        <v>6556</v>
      </c>
      <c r="B1974" t="s">
        <v>6557</v>
      </c>
      <c r="C1974" t="s">
        <v>6557</v>
      </c>
      <c r="D1974" s="6">
        <v>131</v>
      </c>
      <c r="E1974" s="6" t="str">
        <f t="shared" si="180"/>
        <v>Long</v>
      </c>
      <c r="F1974" s="4">
        <f t="shared" si="181"/>
        <v>2.1833333333333331</v>
      </c>
      <c r="G1974" s="8" t="s">
        <v>190</v>
      </c>
      <c r="H1974" t="s">
        <v>105</v>
      </c>
      <c r="I1974" t="s">
        <v>10886</v>
      </c>
      <c r="J1974">
        <v>6.8</v>
      </c>
      <c r="K1974" t="str">
        <f t="shared" si="182"/>
        <v>Average</v>
      </c>
      <c r="L1974" s="10">
        <v>52010</v>
      </c>
      <c r="M1974" s="10">
        <v>16000000</v>
      </c>
      <c r="N1974" s="10">
        <v>15134907</v>
      </c>
      <c r="O1974" s="6">
        <f t="shared" si="183"/>
        <v>-865093</v>
      </c>
      <c r="P1974" s="10" t="str" cm="1">
        <f t="array" ref="P1974">_xlfn.IFS(O1974&lt;=0,"Flop",O1974&lt;10000000,"Hit",O1974&lt;=100000000,"Superhit",O1974&gt;100000000,"Blockbuster")</f>
        <v>Flop</v>
      </c>
      <c r="Q1974" t="s">
        <v>6558</v>
      </c>
      <c r="R1974">
        <v>2</v>
      </c>
      <c r="S1974" t="str">
        <f t="shared" si="184"/>
        <v xml:space="preserve">September </v>
      </c>
      <c r="T1974" s="12" t="str">
        <f t="shared" si="185"/>
        <v xml:space="preserve"> 2022</v>
      </c>
      <c r="U1974" s="8" t="str" cm="1">
        <f t="array" ref="U1974">_xlfn.IFS(Q1974&lt;1970,"Old is Gold",Q1974&lt;=1980,"80's Movies",Q1974&lt;=2000,"90's Movies",Q1974&lt;=2020,"Mid Rang",Q1974&gt;2020,"Latest")</f>
        <v>Latest</v>
      </c>
      <c r="V1974" t="s">
        <v>6559</v>
      </c>
    </row>
    <row r="1975" spans="1:22" x14ac:dyDescent="0.3">
      <c r="A1975" t="s">
        <v>6560</v>
      </c>
      <c r="B1975" t="s">
        <v>6561</v>
      </c>
      <c r="C1975" t="s">
        <v>6561</v>
      </c>
      <c r="D1975" s="6">
        <v>106</v>
      </c>
      <c r="E1975" s="6" t="str">
        <f t="shared" si="180"/>
        <v>Medium</v>
      </c>
      <c r="F1975" s="4">
        <f t="shared" si="181"/>
        <v>1.7666666666666666</v>
      </c>
      <c r="G1975" s="8" t="s">
        <v>10889</v>
      </c>
      <c r="H1975" t="s">
        <v>190</v>
      </c>
      <c r="I1975" t="s">
        <v>10894</v>
      </c>
      <c r="J1975">
        <v>6.5</v>
      </c>
      <c r="K1975" t="str">
        <f t="shared" si="182"/>
        <v>Average</v>
      </c>
      <c r="L1975" s="10">
        <v>50491</v>
      </c>
      <c r="M1975" s="10">
        <v>10000000</v>
      </c>
      <c r="N1975" s="10">
        <v>4681651</v>
      </c>
      <c r="O1975" s="6">
        <f t="shared" si="183"/>
        <v>-5318349</v>
      </c>
      <c r="P1975" s="10" t="str" cm="1">
        <f t="array" ref="P1975">_xlfn.IFS(O1975&lt;=0,"Flop",O1975&lt;10000000,"Hit",O1975&lt;=100000000,"Superhit",O1975&gt;100000000,"Blockbuster")</f>
        <v>Flop</v>
      </c>
      <c r="Q1975" t="s">
        <v>6492</v>
      </c>
      <c r="R1975">
        <v>24</v>
      </c>
      <c r="S1975" t="str">
        <f t="shared" si="184"/>
        <v xml:space="preserve">January </v>
      </c>
      <c r="T1975" s="12" t="str">
        <f t="shared" si="185"/>
        <v xml:space="preserve"> 2010</v>
      </c>
      <c r="U1975" s="8" t="str" cm="1">
        <f t="array" ref="U1975">_xlfn.IFS(Q1975&lt;1970,"Old is Gold",Q1975&lt;=1980,"80's Movies",Q1975&lt;=2000,"90's Movies",Q1975&lt;=2020,"Mid Rang",Q1975&gt;2020,"Latest")</f>
        <v>Latest</v>
      </c>
      <c r="V1975" t="s">
        <v>6562</v>
      </c>
    </row>
    <row r="1976" spans="1:22" x14ac:dyDescent="0.3">
      <c r="A1976" t="s">
        <v>6563</v>
      </c>
      <c r="B1976" t="s">
        <v>6564</v>
      </c>
      <c r="C1976" t="s">
        <v>6564</v>
      </c>
      <c r="D1976" s="6">
        <v>104</v>
      </c>
      <c r="E1976" s="6" t="str">
        <f t="shared" si="180"/>
        <v>Medium</v>
      </c>
      <c r="F1976" s="4">
        <f t="shared" si="181"/>
        <v>1.7333333333333334</v>
      </c>
      <c r="G1976" s="8" t="s">
        <v>105</v>
      </c>
      <c r="H1976" t="s">
        <v>10890</v>
      </c>
      <c r="I1976" t="s">
        <v>10899</v>
      </c>
      <c r="J1976">
        <v>5.8</v>
      </c>
      <c r="K1976" t="str">
        <f t="shared" si="182"/>
        <v>Poor</v>
      </c>
      <c r="L1976" s="10">
        <v>100779</v>
      </c>
      <c r="M1976" s="10">
        <v>30000000</v>
      </c>
      <c r="N1976" s="10">
        <v>27127620</v>
      </c>
      <c r="O1976" s="6">
        <f t="shared" si="183"/>
        <v>-2872380</v>
      </c>
      <c r="P1976" s="10" t="str" cm="1">
        <f t="array" ref="P1976">_xlfn.IFS(O1976&lt;=0,"Flop",O1976&lt;10000000,"Hit",O1976&lt;=100000000,"Superhit",O1976&gt;100000000,"Blockbuster")</f>
        <v>Flop</v>
      </c>
      <c r="Q1976" t="s">
        <v>6565</v>
      </c>
      <c r="R1976">
        <v>6</v>
      </c>
      <c r="S1976" t="str">
        <f t="shared" si="184"/>
        <v xml:space="preserve">October </v>
      </c>
      <c r="T1976" s="12" t="str">
        <f t="shared" si="185"/>
        <v xml:space="preserve"> 2009</v>
      </c>
      <c r="U1976" s="8" t="str" cm="1">
        <f t="array" ref="U1976">_xlfn.IFS(Q1976&lt;1970,"Old is Gold",Q1976&lt;=1980,"80's Movies",Q1976&lt;=2000,"90's Movies",Q1976&lt;=2020,"Mid Rang",Q1976&gt;2020,"Latest")</f>
        <v>Latest</v>
      </c>
      <c r="V1976" t="s">
        <v>6566</v>
      </c>
    </row>
    <row r="1977" spans="1:22" x14ac:dyDescent="0.3">
      <c r="A1977" t="s">
        <v>6567</v>
      </c>
      <c r="B1977" t="s">
        <v>6568</v>
      </c>
      <c r="C1977" t="s">
        <v>6568</v>
      </c>
      <c r="D1977" s="6">
        <v>106</v>
      </c>
      <c r="E1977" s="6" t="str">
        <f t="shared" si="180"/>
        <v>Medium</v>
      </c>
      <c r="F1977" s="4">
        <f t="shared" si="181"/>
        <v>1.7666666666666666</v>
      </c>
      <c r="G1977" s="8" t="s">
        <v>172</v>
      </c>
      <c r="H1977" t="s">
        <v>190</v>
      </c>
      <c r="I1977" t="s">
        <v>10899</v>
      </c>
      <c r="J1977">
        <v>7</v>
      </c>
      <c r="K1977" t="str">
        <f t="shared" si="182"/>
        <v>Good</v>
      </c>
      <c r="L1977" s="10">
        <v>147758</v>
      </c>
      <c r="M1977" s="10">
        <v>7000000</v>
      </c>
      <c r="N1977" s="10">
        <v>31430334</v>
      </c>
      <c r="O1977" s="6">
        <f t="shared" si="183"/>
        <v>24430334</v>
      </c>
      <c r="P1977" s="10" t="str" cm="1">
        <f t="array" ref="P1977">_xlfn.IFS(O1977&lt;=0,"Flop",O1977&lt;10000000,"Hit",O1977&lt;=100000000,"Superhit",O1977&gt;100000000,"Blockbuster")</f>
        <v>Superhit</v>
      </c>
      <c r="Q1977" t="s">
        <v>6187</v>
      </c>
      <c r="R1977">
        <v>12</v>
      </c>
      <c r="S1977" t="str">
        <f t="shared" si="184"/>
        <v xml:space="preserve">September </v>
      </c>
      <c r="T1977" s="12" t="str">
        <f t="shared" si="185"/>
        <v xml:space="preserve"> 2009</v>
      </c>
      <c r="U1977" s="8" t="str" cm="1">
        <f t="array" ref="U1977">_xlfn.IFS(Q1977&lt;1970,"Old is Gold",Q1977&lt;=1980,"80's Movies",Q1977&lt;=2000,"90's Movies",Q1977&lt;=2020,"Mid Rang",Q1977&gt;2020,"Latest")</f>
        <v>Latest</v>
      </c>
      <c r="V1977" t="s">
        <v>973</v>
      </c>
    </row>
    <row r="1978" spans="1:22" x14ac:dyDescent="0.3">
      <c r="A1978" t="s">
        <v>6569</v>
      </c>
      <c r="B1978" t="s">
        <v>6570</v>
      </c>
      <c r="C1978" t="s">
        <v>6570</v>
      </c>
      <c r="D1978" s="6">
        <v>128</v>
      </c>
      <c r="E1978" s="6" t="str">
        <f t="shared" si="180"/>
        <v>Long</v>
      </c>
      <c r="F1978" s="4">
        <f t="shared" si="181"/>
        <v>2.1333333333333333</v>
      </c>
      <c r="G1978" s="8" t="s">
        <v>10889</v>
      </c>
      <c r="H1978" t="s">
        <v>190</v>
      </c>
      <c r="I1978" t="s">
        <v>10896</v>
      </c>
      <c r="J1978">
        <v>7.5</v>
      </c>
      <c r="K1978" t="str">
        <f t="shared" si="182"/>
        <v>Good</v>
      </c>
      <c r="L1978" s="10">
        <v>94307</v>
      </c>
      <c r="M1978" s="10">
        <v>20000000</v>
      </c>
      <c r="N1978" s="10">
        <v>67782762</v>
      </c>
      <c r="O1978" s="6">
        <f t="shared" si="183"/>
        <v>47782762</v>
      </c>
      <c r="P1978" s="10" t="str" cm="1">
        <f t="array" ref="P1978">_xlfn.IFS(O1978&lt;=0,"Flop",O1978&lt;10000000,"Hit",O1978&lt;=100000000,"Superhit",O1978&gt;100000000,"Blockbuster")</f>
        <v>Superhit</v>
      </c>
      <c r="Q1978" t="s">
        <v>6571</v>
      </c>
      <c r="R1978">
        <v>11</v>
      </c>
      <c r="S1978" t="str">
        <f t="shared" si="184"/>
        <v xml:space="preserve">November </v>
      </c>
      <c r="T1978" s="12" t="str">
        <f t="shared" si="185"/>
        <v xml:space="preserve"> 2014</v>
      </c>
      <c r="U1978" s="8" t="str" cm="1">
        <f t="array" ref="U1978">_xlfn.IFS(Q1978&lt;1970,"Old is Gold",Q1978&lt;=1980,"80's Movies",Q1978&lt;=2000,"90's Movies",Q1978&lt;=2020,"Mid Rang",Q1978&gt;2020,"Latest")</f>
        <v>Latest</v>
      </c>
      <c r="V1978" t="s">
        <v>6572</v>
      </c>
    </row>
    <row r="1979" spans="1:22" x14ac:dyDescent="0.3">
      <c r="A1979" t="s">
        <v>6573</v>
      </c>
      <c r="B1979" t="s">
        <v>6574</v>
      </c>
      <c r="C1979" t="s">
        <v>6574</v>
      </c>
      <c r="D1979" s="6">
        <v>97</v>
      </c>
      <c r="E1979" s="6" t="str">
        <f t="shared" si="180"/>
        <v>Medium</v>
      </c>
      <c r="F1979" s="4">
        <f t="shared" si="181"/>
        <v>1.6166666666666667</v>
      </c>
      <c r="G1979" s="8" t="s">
        <v>7406</v>
      </c>
      <c r="H1979" t="s">
        <v>190</v>
      </c>
      <c r="I1979" t="s">
        <v>10896</v>
      </c>
      <c r="J1979">
        <v>6.3</v>
      </c>
      <c r="K1979" t="str">
        <f t="shared" si="182"/>
        <v>Average</v>
      </c>
      <c r="L1979" s="10">
        <v>85292</v>
      </c>
      <c r="M1979" s="10">
        <v>12000000</v>
      </c>
      <c r="N1979" s="10">
        <v>6890432</v>
      </c>
      <c r="O1979" s="6">
        <f t="shared" si="183"/>
        <v>-5109568</v>
      </c>
      <c r="P1979" s="10" t="str" cm="1">
        <f t="array" ref="P1979">_xlfn.IFS(O1979&lt;=0,"Flop",O1979&lt;10000000,"Hit",O1979&lt;=100000000,"Superhit",O1979&gt;100000000,"Blockbuster")</f>
        <v>Flop</v>
      </c>
      <c r="Q1979" t="s">
        <v>6575</v>
      </c>
      <c r="R1979">
        <v>15</v>
      </c>
      <c r="S1979" t="str">
        <f t="shared" si="184"/>
        <v xml:space="preserve">February </v>
      </c>
      <c r="T1979" s="12" t="str">
        <f t="shared" si="185"/>
        <v xml:space="preserve"> 2010</v>
      </c>
      <c r="U1979" s="8" t="str" cm="1">
        <f t="array" ref="U1979">_xlfn.IFS(Q1979&lt;1970,"Old is Gold",Q1979&lt;=1980,"80's Movies",Q1979&lt;=2000,"90's Movies",Q1979&lt;=2020,"Mid Rang",Q1979&gt;2020,"Latest")</f>
        <v>Latest</v>
      </c>
      <c r="V1979" t="s">
        <v>3809</v>
      </c>
    </row>
    <row r="1980" spans="1:22" x14ac:dyDescent="0.3">
      <c r="A1980" t="s">
        <v>6576</v>
      </c>
      <c r="B1980" t="s">
        <v>6577</v>
      </c>
      <c r="C1980" t="s">
        <v>6578</v>
      </c>
      <c r="D1980" s="6">
        <v>95</v>
      </c>
      <c r="E1980" s="6" t="str">
        <f t="shared" si="180"/>
        <v>Medium</v>
      </c>
      <c r="F1980" s="4">
        <f t="shared" si="181"/>
        <v>1.5833333333333333</v>
      </c>
      <c r="G1980" s="8" t="s">
        <v>172</v>
      </c>
      <c r="H1980" t="s">
        <v>190</v>
      </c>
      <c r="I1980" t="s">
        <v>10886</v>
      </c>
      <c r="J1980">
        <v>7.7</v>
      </c>
      <c r="K1980" t="str">
        <f t="shared" si="182"/>
        <v>Good</v>
      </c>
      <c r="L1980" s="10">
        <v>543580</v>
      </c>
      <c r="M1980" s="10">
        <v>7500000</v>
      </c>
      <c r="N1980" s="10">
        <v>60800444</v>
      </c>
      <c r="O1980" s="6">
        <f t="shared" si="183"/>
        <v>53300444</v>
      </c>
      <c r="P1980" s="10" t="str" cm="1">
        <f t="array" ref="P1980">_xlfn.IFS(O1980&lt;=0,"Flop",O1980&lt;10000000,"Hit",O1980&lt;=100000000,"Superhit",O1980&gt;100000000,"Blockbuster")</f>
        <v>Superhit</v>
      </c>
      <c r="Q1980" t="s">
        <v>6579</v>
      </c>
      <c r="R1980">
        <v>17</v>
      </c>
      <c r="S1980" t="str">
        <f t="shared" si="184"/>
        <v xml:space="preserve">January </v>
      </c>
      <c r="T1980" s="12" t="str">
        <f t="shared" si="185"/>
        <v xml:space="preserve"> 2009</v>
      </c>
      <c r="U1980" s="8" t="str" cm="1">
        <f t="array" ref="U1980">_xlfn.IFS(Q1980&lt;1970,"Old is Gold",Q1980&lt;=1980,"80's Movies",Q1980&lt;=2000,"90's Movies",Q1980&lt;=2020,"Mid Rang",Q1980&gt;2020,"Latest")</f>
        <v>Latest</v>
      </c>
      <c r="V1980" t="s">
        <v>6384</v>
      </c>
    </row>
    <row r="1981" spans="1:22" x14ac:dyDescent="0.3">
      <c r="A1981" t="s">
        <v>6580</v>
      </c>
      <c r="B1981" t="s">
        <v>6581</v>
      </c>
      <c r="C1981" t="s">
        <v>6581</v>
      </c>
      <c r="D1981" s="6">
        <v>113</v>
      </c>
      <c r="E1981" s="6" t="str">
        <f t="shared" si="180"/>
        <v>Medium</v>
      </c>
      <c r="F1981" s="4">
        <f t="shared" si="181"/>
        <v>1.8833333333333333</v>
      </c>
      <c r="G1981" s="8" t="s">
        <v>7406</v>
      </c>
      <c r="H1981" t="s">
        <v>190</v>
      </c>
      <c r="I1981" t="s">
        <v>10897</v>
      </c>
      <c r="J1981">
        <v>6.5</v>
      </c>
      <c r="K1981" t="str">
        <f t="shared" si="182"/>
        <v>Average</v>
      </c>
      <c r="L1981" s="10">
        <v>105113</v>
      </c>
      <c r="M1981" s="10">
        <v>20000000</v>
      </c>
      <c r="N1981" s="10">
        <v>41627431</v>
      </c>
      <c r="O1981" s="6">
        <f t="shared" si="183"/>
        <v>21627431</v>
      </c>
      <c r="P1981" s="10" t="str" cm="1">
        <f t="array" ref="P1981">_xlfn.IFS(O1981&lt;=0,"Flop",O1981&lt;10000000,"Hit",O1981&lt;=100000000,"Superhit",O1981&gt;100000000,"Blockbuster")</f>
        <v>Superhit</v>
      </c>
      <c r="Q1981" t="s">
        <v>6582</v>
      </c>
      <c r="R1981">
        <v>4</v>
      </c>
      <c r="S1981" t="str">
        <f t="shared" si="184"/>
        <v xml:space="preserve">March </v>
      </c>
      <c r="T1981" s="12" t="str">
        <f t="shared" si="185"/>
        <v xml:space="preserve"> 2008</v>
      </c>
      <c r="U1981" s="8" t="str" cm="1">
        <f t="array" ref="U1981">_xlfn.IFS(Q1981&lt;1970,"Old is Gold",Q1981&lt;=1980,"80's Movies",Q1981&lt;=2000,"90's Movies",Q1981&lt;=2020,"Mid Rang",Q1981&gt;2020,"Latest")</f>
        <v>Latest</v>
      </c>
      <c r="V1981" t="s">
        <v>6471</v>
      </c>
    </row>
    <row r="1982" spans="1:22" x14ac:dyDescent="0.3">
      <c r="A1982" t="s">
        <v>6583</v>
      </c>
      <c r="B1982" t="s">
        <v>6584</v>
      </c>
      <c r="C1982" t="s">
        <v>6584</v>
      </c>
      <c r="D1982" s="6">
        <v>133</v>
      </c>
      <c r="E1982" s="6" t="str">
        <f t="shared" si="180"/>
        <v>Long</v>
      </c>
      <c r="F1982" s="4">
        <f t="shared" si="181"/>
        <v>2.2166666666666668</v>
      </c>
      <c r="G1982" s="8" t="s">
        <v>10887</v>
      </c>
      <c r="H1982" t="s">
        <v>190</v>
      </c>
      <c r="I1982" t="s">
        <v>10896</v>
      </c>
      <c r="J1982">
        <v>7.3</v>
      </c>
      <c r="K1982" t="str">
        <f t="shared" si="182"/>
        <v>Good</v>
      </c>
      <c r="L1982" s="10">
        <v>120506</v>
      </c>
      <c r="M1982" s="10">
        <v>30000000</v>
      </c>
      <c r="N1982" s="10">
        <v>24172201</v>
      </c>
      <c r="O1982" s="6">
        <f t="shared" si="183"/>
        <v>-5827799</v>
      </c>
      <c r="P1982" s="10" t="str" cm="1">
        <f t="array" ref="P1982">_xlfn.IFS(O1982&lt;=0,"Flop",O1982&lt;10000000,"Hit",O1982&lt;=100000000,"Superhit",O1982&gt;100000000,"Blockbuster")</f>
        <v>Flop</v>
      </c>
      <c r="Q1982" t="s">
        <v>6585</v>
      </c>
      <c r="R1982">
        <v>3</v>
      </c>
      <c r="S1982" t="str">
        <f t="shared" si="184"/>
        <v xml:space="preserve">September </v>
      </c>
      <c r="T1982" s="12" t="str">
        <f t="shared" si="185"/>
        <v xml:space="preserve"> 2010</v>
      </c>
      <c r="U1982" s="8" t="str" cm="1">
        <f t="array" ref="U1982">_xlfn.IFS(Q1982&lt;1970,"Old is Gold",Q1982&lt;=1980,"80's Movies",Q1982&lt;=2000,"90's Movies",Q1982&lt;=2020,"Mid Rang",Q1982&gt;2020,"Latest")</f>
        <v>Latest</v>
      </c>
      <c r="V1982" t="s">
        <v>802</v>
      </c>
    </row>
    <row r="1983" spans="1:22" x14ac:dyDescent="0.3">
      <c r="A1983" t="s">
        <v>6586</v>
      </c>
      <c r="B1983" t="s">
        <v>6587</v>
      </c>
      <c r="C1983" t="s">
        <v>6587</v>
      </c>
      <c r="D1983" s="6">
        <v>98</v>
      </c>
      <c r="E1983" s="6" t="str">
        <f t="shared" si="180"/>
        <v>Medium</v>
      </c>
      <c r="F1983" s="4">
        <f t="shared" si="181"/>
        <v>1.6333333333333333</v>
      </c>
      <c r="G1983" s="8" t="s">
        <v>190</v>
      </c>
      <c r="H1983" t="s">
        <v>10894</v>
      </c>
      <c r="I1983" t="s">
        <v>10886</v>
      </c>
      <c r="J1983">
        <v>6.2</v>
      </c>
      <c r="K1983" t="str">
        <f t="shared" si="182"/>
        <v>Average</v>
      </c>
      <c r="L1983" s="10">
        <v>90166</v>
      </c>
      <c r="M1983" s="10">
        <v>17500000</v>
      </c>
      <c r="N1983" s="10">
        <v>150988382</v>
      </c>
      <c r="O1983" s="6">
        <f t="shared" si="183"/>
        <v>133488382</v>
      </c>
      <c r="P1983" s="10" t="str" cm="1">
        <f t="array" ref="P1983">_xlfn.IFS(O1983&lt;=0,"Flop",O1983&lt;10000000,"Hit",O1983&lt;=100000000,"Superhit",O1983&gt;100000000,"Blockbuster")</f>
        <v>Blockbuster</v>
      </c>
      <c r="Q1983" t="s">
        <v>6588</v>
      </c>
      <c r="R1983">
        <v>14</v>
      </c>
      <c r="S1983" t="str">
        <f t="shared" si="184"/>
        <v xml:space="preserve">February </v>
      </c>
      <c r="T1983" s="12" t="str">
        <f t="shared" si="185"/>
        <v xml:space="preserve"> 2008</v>
      </c>
      <c r="U1983" s="8" t="str" cm="1">
        <f t="array" ref="U1983">_xlfn.IFS(Q1983&lt;1970,"Old is Gold",Q1983&lt;=1980,"80's Movies",Q1983&lt;=2000,"90's Movies",Q1983&lt;=2020,"Mid Rang",Q1983&gt;2020,"Latest")</f>
        <v>Latest</v>
      </c>
      <c r="V1983" t="s">
        <v>6589</v>
      </c>
    </row>
    <row r="1984" spans="1:22" x14ac:dyDescent="0.3">
      <c r="A1984" t="s">
        <v>6590</v>
      </c>
      <c r="B1984" t="s">
        <v>6591</v>
      </c>
      <c r="C1984" t="s">
        <v>6591</v>
      </c>
      <c r="D1984" s="6">
        <v>98</v>
      </c>
      <c r="E1984" s="6" t="str">
        <f t="shared" si="180"/>
        <v>Medium</v>
      </c>
      <c r="F1984" s="4">
        <f t="shared" si="181"/>
        <v>1.6333333333333333</v>
      </c>
      <c r="G1984" s="8" t="s">
        <v>172</v>
      </c>
      <c r="H1984" t="s">
        <v>10899</v>
      </c>
      <c r="I1984" t="s">
        <v>10899</v>
      </c>
      <c r="J1984">
        <v>6.1</v>
      </c>
      <c r="K1984" t="str">
        <f t="shared" si="182"/>
        <v>Average</v>
      </c>
      <c r="L1984" s="10">
        <v>62582</v>
      </c>
      <c r="M1984" s="10">
        <v>20000000</v>
      </c>
      <c r="N1984" s="10">
        <v>21972336</v>
      </c>
      <c r="O1984" s="6">
        <f t="shared" si="183"/>
        <v>1972336</v>
      </c>
      <c r="P1984" s="10" t="str" cm="1">
        <f t="array" ref="P1984">_xlfn.IFS(O1984&lt;=0,"Flop",O1984&lt;10000000,"Hit",O1984&lt;=100000000,"Superhit",O1984&gt;100000000,"Blockbuster")</f>
        <v>Hit</v>
      </c>
      <c r="Q1984" t="s">
        <v>5975</v>
      </c>
      <c r="R1984">
        <v>14</v>
      </c>
      <c r="S1984" t="str">
        <f t="shared" si="184"/>
        <v xml:space="preserve">August </v>
      </c>
      <c r="T1984" s="12" t="str">
        <f t="shared" si="185"/>
        <v xml:space="preserve"> 2008</v>
      </c>
      <c r="U1984" s="8" t="str" cm="1">
        <f t="array" ref="U1984">_xlfn.IFS(Q1984&lt;1970,"Old is Gold",Q1984&lt;=1980,"80's Movies",Q1984&lt;=2000,"90's Movies",Q1984&lt;=2020,"Mid Rang",Q1984&gt;2020,"Latest")</f>
        <v>Latest</v>
      </c>
      <c r="V1984" t="s">
        <v>6592</v>
      </c>
    </row>
    <row r="1985" spans="1:22" x14ac:dyDescent="0.3">
      <c r="A1985" t="s">
        <v>6593</v>
      </c>
      <c r="B1985" t="s">
        <v>6594</v>
      </c>
      <c r="C1985" t="s">
        <v>6594</v>
      </c>
      <c r="D1985" s="6">
        <v>120</v>
      </c>
      <c r="E1985" s="6" t="str">
        <f t="shared" si="180"/>
        <v>Medium</v>
      </c>
      <c r="F1985" s="4">
        <f t="shared" si="181"/>
        <v>2</v>
      </c>
      <c r="G1985" s="8" t="s">
        <v>10889</v>
      </c>
      <c r="H1985" t="s">
        <v>190</v>
      </c>
      <c r="I1985" t="s">
        <v>5170</v>
      </c>
      <c r="J1985">
        <v>7.7</v>
      </c>
      <c r="K1985" t="str">
        <f t="shared" si="182"/>
        <v>Good</v>
      </c>
      <c r="L1985" s="10">
        <v>631397</v>
      </c>
      <c r="M1985" s="10">
        <v>44500000</v>
      </c>
      <c r="N1985" s="10">
        <v>232325503</v>
      </c>
      <c r="O1985" s="6">
        <f t="shared" si="183"/>
        <v>187825503</v>
      </c>
      <c r="P1985" s="10" t="str" cm="1">
        <f t="array" ref="P1985">_xlfn.IFS(O1985&lt;=0,"Flop",O1985&lt;10000000,"Hit",O1985&lt;=100000000,"Superhit",O1985&gt;100000000,"Blockbuster")</f>
        <v>Blockbuster</v>
      </c>
      <c r="Q1985" t="s">
        <v>6595</v>
      </c>
      <c r="R1985">
        <v>31</v>
      </c>
      <c r="S1985" t="str">
        <f t="shared" si="184"/>
        <v xml:space="preserve">August </v>
      </c>
      <c r="T1985" s="12" t="str">
        <f t="shared" si="185"/>
        <v xml:space="preserve"> 2012</v>
      </c>
      <c r="U1985" s="8" t="str" cm="1">
        <f t="array" ref="U1985">_xlfn.IFS(Q1985&lt;1970,"Old is Gold",Q1985&lt;=1980,"80's Movies",Q1985&lt;=2000,"90's Movies",Q1985&lt;=2020,"Mid Rang",Q1985&gt;2020,"Latest")</f>
        <v>Latest</v>
      </c>
      <c r="V1985" t="s">
        <v>5466</v>
      </c>
    </row>
    <row r="1986" spans="1:22" x14ac:dyDescent="0.3">
      <c r="A1986" t="s">
        <v>6596</v>
      </c>
      <c r="B1986" t="s">
        <v>6597</v>
      </c>
      <c r="C1986" t="s">
        <v>6597</v>
      </c>
      <c r="D1986" s="6">
        <v>117</v>
      </c>
      <c r="E1986" s="6" t="str">
        <f t="shared" ref="E1986:E2049" si="186">IF(D1986&lt;90,"Short",IF(D1986&lt;=120,"Medium","Long"))</f>
        <v>Medium</v>
      </c>
      <c r="F1986" s="4">
        <f t="shared" ref="F1986:F2049" si="187">D1986/60</f>
        <v>1.95</v>
      </c>
      <c r="G1986" s="8" t="s">
        <v>7406</v>
      </c>
      <c r="H1986" t="s">
        <v>10890</v>
      </c>
      <c r="I1986" t="s">
        <v>5170</v>
      </c>
      <c r="J1986">
        <v>5.7</v>
      </c>
      <c r="K1986" t="str">
        <f t="shared" ref="K1986:K2049" si="188">IF(J1986&gt;=8,"Excellent",IF(J1986&gt;=7,"Good",IF(J1986&gt;=6,"Average","Poor")))</f>
        <v>Poor</v>
      </c>
      <c r="L1986" s="10">
        <v>119600</v>
      </c>
      <c r="M1986" s="10">
        <v>138000000</v>
      </c>
      <c r="N1986" s="10">
        <v>173469516</v>
      </c>
      <c r="O1986" s="6">
        <f t="shared" ref="O1986:O2049" si="189">N1986-M1986</f>
        <v>35469516</v>
      </c>
      <c r="P1986" s="10" t="str" cm="1">
        <f t="array" ref="P1986">_xlfn.IFS(O1986&lt;=0,"Flop",O1986&lt;10000000,"Hit",O1986&lt;=100000000,"Superhit",O1986&gt;100000000,"Blockbuster")</f>
        <v>Superhit</v>
      </c>
      <c r="Q1986" t="s">
        <v>6598</v>
      </c>
      <c r="R1986">
        <v>25</v>
      </c>
      <c r="S1986" t="str">
        <f t="shared" ref="S1986:S2049" si="190">LEFT(Q1986,SEARCH(" ",Q1986))</f>
        <v xml:space="preserve">September </v>
      </c>
      <c r="T1986" s="12" t="str">
        <f t="shared" ref="T1986:T2049" si="191">RIGHT(Q1986,5)</f>
        <v xml:space="preserve"> 2019</v>
      </c>
      <c r="U1986" s="8" t="str" cm="1">
        <f t="array" ref="U1986">_xlfn.IFS(Q1986&lt;1970,"Old is Gold",Q1986&lt;=1980,"80's Movies",Q1986&lt;=2000,"90's Movies",Q1986&lt;=2020,"Mid Rang",Q1986&gt;2020,"Latest")</f>
        <v>Latest</v>
      </c>
      <c r="V1986" t="s">
        <v>2020</v>
      </c>
    </row>
    <row r="1987" spans="1:22" x14ac:dyDescent="0.3">
      <c r="A1987" t="s">
        <v>6599</v>
      </c>
      <c r="B1987" t="s">
        <v>6600</v>
      </c>
      <c r="C1987" t="s">
        <v>6600</v>
      </c>
      <c r="D1987" s="6">
        <v>97</v>
      </c>
      <c r="E1987" s="6" t="str">
        <f t="shared" si="186"/>
        <v>Medium</v>
      </c>
      <c r="F1987" s="4">
        <f t="shared" si="187"/>
        <v>1.6166666666666667</v>
      </c>
      <c r="G1987" s="8" t="s">
        <v>190</v>
      </c>
      <c r="H1987" t="s">
        <v>10895</v>
      </c>
      <c r="I1987" t="s">
        <v>10899</v>
      </c>
      <c r="J1987">
        <v>8.1999999999999993</v>
      </c>
      <c r="K1987" t="str">
        <f t="shared" si="188"/>
        <v>Excellent</v>
      </c>
      <c r="L1987" s="10">
        <v>180196</v>
      </c>
      <c r="M1987" s="10">
        <v>6000000</v>
      </c>
      <c r="N1987" s="10">
        <v>24043318</v>
      </c>
      <c r="O1987" s="6">
        <f t="shared" si="189"/>
        <v>18043318</v>
      </c>
      <c r="P1987" s="10" t="str" cm="1">
        <f t="array" ref="P1987">_xlfn.IFS(O1987&lt;=0,"Flop",O1987&lt;10000000,"Hit",O1987&lt;=100000000,"Superhit",O1987&gt;100000000,"Blockbuster")</f>
        <v>Superhit</v>
      </c>
      <c r="Q1987" t="s">
        <v>6601</v>
      </c>
      <c r="R1987">
        <v>27</v>
      </c>
      <c r="S1987" t="str">
        <f t="shared" si="190"/>
        <v xml:space="preserve">January </v>
      </c>
      <c r="T1987" s="12" t="str">
        <f t="shared" si="191"/>
        <v xml:space="preserve"> 2020</v>
      </c>
      <c r="U1987" s="8" t="str" cm="1">
        <f t="array" ref="U1987">_xlfn.IFS(Q1987&lt;1970,"Old is Gold",Q1987&lt;=1980,"80's Movies",Q1987&lt;=2000,"90's Movies",Q1987&lt;=2020,"Mid Rang",Q1987&gt;2020,"Latest")</f>
        <v>Latest</v>
      </c>
      <c r="V1987" t="s">
        <v>6602</v>
      </c>
    </row>
    <row r="1988" spans="1:22" x14ac:dyDescent="0.3">
      <c r="A1988" t="s">
        <v>6603</v>
      </c>
      <c r="B1988" t="s">
        <v>6604</v>
      </c>
      <c r="C1988" t="s">
        <v>6604</v>
      </c>
      <c r="D1988" s="6">
        <v>133</v>
      </c>
      <c r="E1988" s="6" t="str">
        <f t="shared" si="186"/>
        <v>Long</v>
      </c>
      <c r="F1988" s="4">
        <f t="shared" si="187"/>
        <v>2.2166666666666668</v>
      </c>
      <c r="G1988" s="8" t="s">
        <v>190</v>
      </c>
      <c r="H1988" t="s">
        <v>10899</v>
      </c>
      <c r="I1988" t="s">
        <v>10899</v>
      </c>
      <c r="J1988">
        <v>6.2</v>
      </c>
      <c r="K1988" t="str">
        <f t="shared" si="188"/>
        <v>Average</v>
      </c>
      <c r="L1988" s="10">
        <v>105599</v>
      </c>
      <c r="M1988" s="10">
        <v>70000000</v>
      </c>
      <c r="N1988" s="10">
        <v>134748021</v>
      </c>
      <c r="O1988" s="6">
        <f t="shared" si="189"/>
        <v>64748021</v>
      </c>
      <c r="P1988" s="10" t="str" cm="1">
        <f t="array" ref="P1988">_xlfn.IFS(O1988&lt;=0,"Flop",O1988&lt;10000000,"Hit",O1988&lt;=100000000,"Superhit",O1988&gt;100000000,"Blockbuster")</f>
        <v>Superhit</v>
      </c>
      <c r="Q1988" t="s">
        <v>6605</v>
      </c>
      <c r="R1988">
        <v>14</v>
      </c>
      <c r="S1988" t="str">
        <f t="shared" si="190"/>
        <v xml:space="preserve">May </v>
      </c>
      <c r="T1988" s="12" t="str">
        <f t="shared" si="191"/>
        <v xml:space="preserve"> 2010</v>
      </c>
      <c r="U1988" s="8" t="str" cm="1">
        <f t="array" ref="U1988">_xlfn.IFS(Q1988&lt;1970,"Old is Gold",Q1988&lt;=1980,"80's Movies",Q1988&lt;=2000,"90's Movies",Q1988&lt;=2020,"Mid Rang",Q1988&gt;2020,"Latest")</f>
        <v>Latest</v>
      </c>
      <c r="V1988" t="s">
        <v>876</v>
      </c>
    </row>
    <row r="1989" spans="1:22" x14ac:dyDescent="0.3">
      <c r="A1989" t="s">
        <v>6606</v>
      </c>
      <c r="B1989" t="s">
        <v>6607</v>
      </c>
      <c r="C1989" t="s">
        <v>6607</v>
      </c>
      <c r="D1989" s="6">
        <v>93</v>
      </c>
      <c r="E1989" s="6" t="str">
        <f t="shared" si="186"/>
        <v>Medium</v>
      </c>
      <c r="F1989" s="4">
        <f t="shared" si="187"/>
        <v>1.55</v>
      </c>
      <c r="G1989" s="8" t="s">
        <v>10889</v>
      </c>
      <c r="H1989" t="s">
        <v>190</v>
      </c>
      <c r="I1989" t="s">
        <v>10892</v>
      </c>
      <c r="J1989">
        <v>8.1</v>
      </c>
      <c r="K1989" t="str">
        <f t="shared" si="188"/>
        <v>Excellent</v>
      </c>
      <c r="L1989" s="10">
        <v>302932</v>
      </c>
      <c r="M1989" s="10">
        <v>16000000</v>
      </c>
      <c r="N1989" s="10">
        <v>46749646</v>
      </c>
      <c r="O1989" s="6">
        <f t="shared" si="189"/>
        <v>30749646</v>
      </c>
      <c r="P1989" s="10" t="str" cm="1">
        <f t="array" ref="P1989">_xlfn.IFS(O1989&lt;=0,"Flop",O1989&lt;10000000,"Hit",O1989&lt;=100000000,"Superhit",O1989&gt;100000000,"Blockbuster")</f>
        <v>Superhit</v>
      </c>
      <c r="Q1989" t="s">
        <v>6608</v>
      </c>
      <c r="R1989">
        <v>13</v>
      </c>
      <c r="S1989" t="str">
        <f t="shared" si="190"/>
        <v xml:space="preserve">June </v>
      </c>
      <c r="T1989" s="12" t="str">
        <f t="shared" si="191"/>
        <v xml:space="preserve"> 2009</v>
      </c>
      <c r="U1989" s="8" t="str" cm="1">
        <f t="array" ref="U1989">_xlfn.IFS(Q1989&lt;1970,"Old is Gold",Q1989&lt;=1980,"80's Movies",Q1989&lt;=2000,"90's Movies",Q1989&lt;=2020,"Mid Rang",Q1989&gt;2020,"Latest")</f>
        <v>Latest</v>
      </c>
      <c r="V1989" t="s">
        <v>1720</v>
      </c>
    </row>
    <row r="1990" spans="1:22" x14ac:dyDescent="0.3">
      <c r="A1990" t="s">
        <v>6609</v>
      </c>
      <c r="B1990" t="s">
        <v>503</v>
      </c>
      <c r="C1990" t="s">
        <v>503</v>
      </c>
      <c r="D1990" s="6">
        <v>93</v>
      </c>
      <c r="E1990" s="6" t="str">
        <f t="shared" si="186"/>
        <v>Medium</v>
      </c>
      <c r="F1990" s="4">
        <f t="shared" si="187"/>
        <v>1.55</v>
      </c>
      <c r="G1990" s="8" t="s">
        <v>105</v>
      </c>
      <c r="H1990" t="s">
        <v>5170</v>
      </c>
      <c r="I1990" t="s">
        <v>10899</v>
      </c>
      <c r="J1990">
        <v>4.9000000000000004</v>
      </c>
      <c r="K1990" t="str">
        <f t="shared" si="188"/>
        <v>Poor</v>
      </c>
      <c r="L1990" s="10">
        <v>60415</v>
      </c>
      <c r="M1990" s="10">
        <v>35000000</v>
      </c>
      <c r="N1990" s="10">
        <v>95437994</v>
      </c>
      <c r="O1990" s="6">
        <f t="shared" si="189"/>
        <v>60437994</v>
      </c>
      <c r="P1990" s="10" t="str" cm="1">
        <f t="array" ref="P1990">_xlfn.IFS(O1990&lt;=0,"Flop",O1990&lt;10000000,"Hit",O1990&lt;=100000000,"Superhit",O1990&gt;100000000,"Blockbuster")</f>
        <v>Superhit</v>
      </c>
      <c r="Q1990" t="s">
        <v>6610</v>
      </c>
      <c r="R1990">
        <v>18</v>
      </c>
      <c r="S1990" t="str">
        <f t="shared" si="190"/>
        <v xml:space="preserve">May </v>
      </c>
      <c r="T1990" s="12" t="str">
        <f t="shared" si="191"/>
        <v xml:space="preserve"> 2015</v>
      </c>
      <c r="U1990" s="8" t="str" cm="1">
        <f t="array" ref="U1990">_xlfn.IFS(Q1990&lt;1970,"Old is Gold",Q1990&lt;=1980,"80's Movies",Q1990&lt;=2000,"90's Movies",Q1990&lt;=2020,"Mid Rang",Q1990&gt;2020,"Latest")</f>
        <v>Latest</v>
      </c>
      <c r="V1990" t="s">
        <v>4795</v>
      </c>
    </row>
    <row r="1991" spans="1:22" x14ac:dyDescent="0.3">
      <c r="A1991" t="s">
        <v>6611</v>
      </c>
      <c r="B1991" t="s">
        <v>6612</v>
      </c>
      <c r="C1991" t="s">
        <v>6612</v>
      </c>
      <c r="D1991" s="6">
        <v>105</v>
      </c>
      <c r="E1991" s="6" t="str">
        <f t="shared" si="186"/>
        <v>Medium</v>
      </c>
      <c r="F1991" s="4">
        <f t="shared" si="187"/>
        <v>1.75</v>
      </c>
      <c r="G1991" s="8" t="s">
        <v>7406</v>
      </c>
      <c r="H1991" t="s">
        <v>10887</v>
      </c>
      <c r="I1991" t="s">
        <v>10888</v>
      </c>
      <c r="J1991">
        <v>6.1</v>
      </c>
      <c r="K1991" t="str">
        <f t="shared" si="188"/>
        <v>Average</v>
      </c>
      <c r="L1991" s="10">
        <v>119565</v>
      </c>
      <c r="M1991" s="10">
        <v>200000000</v>
      </c>
      <c r="N1991" s="10">
        <v>226425420</v>
      </c>
      <c r="O1991" s="6">
        <f t="shared" si="189"/>
        <v>26425420</v>
      </c>
      <c r="P1991" s="10" t="str" cm="1">
        <f t="array" ref="P1991">_xlfn.IFS(O1991&lt;=0,"Flop",O1991&lt;10000000,"Hit",O1991&lt;=100000000,"Superhit",O1991&gt;100000000,"Blockbuster")</f>
        <v>Superhit</v>
      </c>
      <c r="Q1991" t="s">
        <v>6613</v>
      </c>
      <c r="R1991">
        <v>15</v>
      </c>
      <c r="S1991" t="str">
        <f t="shared" si="190"/>
        <v xml:space="preserve">June </v>
      </c>
      <c r="T1991" s="12" t="str">
        <f t="shared" si="191"/>
        <v xml:space="preserve"> 2022</v>
      </c>
      <c r="U1991" s="8" t="str" cm="1">
        <f t="array" ref="U1991">_xlfn.IFS(Q1991&lt;1970,"Old is Gold",Q1991&lt;=1980,"80's Movies",Q1991&lt;=2000,"90's Movies",Q1991&lt;=2020,"Mid Rang",Q1991&gt;2020,"Latest")</f>
        <v>Latest</v>
      </c>
      <c r="V1991" t="s">
        <v>6614</v>
      </c>
    </row>
    <row r="1992" spans="1:22" x14ac:dyDescent="0.3">
      <c r="A1992" t="s">
        <v>6615</v>
      </c>
      <c r="B1992" t="s">
        <v>6616</v>
      </c>
      <c r="C1992" t="s">
        <v>6616</v>
      </c>
      <c r="D1992" s="6">
        <v>134</v>
      </c>
      <c r="E1992" s="6" t="str">
        <f t="shared" si="186"/>
        <v>Long</v>
      </c>
      <c r="F1992" s="4">
        <f t="shared" si="187"/>
        <v>2.2333333333333334</v>
      </c>
      <c r="G1992" s="8" t="s">
        <v>172</v>
      </c>
      <c r="H1992" t="s">
        <v>190</v>
      </c>
      <c r="I1992" t="s">
        <v>10896</v>
      </c>
      <c r="J1992">
        <v>6.1</v>
      </c>
      <c r="K1992" t="str">
        <f t="shared" si="188"/>
        <v>Average</v>
      </c>
      <c r="L1992" s="10">
        <v>85765</v>
      </c>
      <c r="M1992" s="10">
        <v>80000000</v>
      </c>
      <c r="N1992" s="10">
        <v>31245810</v>
      </c>
      <c r="O1992" s="6">
        <f t="shared" si="189"/>
        <v>-48754190</v>
      </c>
      <c r="P1992" s="10" t="str" cm="1">
        <f t="array" ref="P1992">_xlfn.IFS(O1992&lt;=0,"Flop",O1992&lt;10000000,"Hit",O1992&lt;=100000000,"Superhit",O1992&gt;100000000,"Blockbuster")</f>
        <v>Flop</v>
      </c>
      <c r="Q1992" t="s">
        <v>6617</v>
      </c>
      <c r="R1992">
        <v>18</v>
      </c>
      <c r="S1992" t="str">
        <f t="shared" si="190"/>
        <v xml:space="preserve">September </v>
      </c>
      <c r="T1992" s="12" t="str">
        <f t="shared" si="191"/>
        <v xml:space="preserve"> 2022</v>
      </c>
      <c r="U1992" s="8" t="str" cm="1">
        <f t="array" ref="U1992">_xlfn.IFS(Q1992&lt;1970,"Old is Gold",Q1992&lt;=1980,"80's Movies",Q1992&lt;=2000,"90's Movies",Q1992&lt;=2020,"Mid Rang",Q1992&gt;2020,"Latest")</f>
        <v>Latest</v>
      </c>
      <c r="V1992" t="s">
        <v>2466</v>
      </c>
    </row>
    <row r="1993" spans="1:22" x14ac:dyDescent="0.3">
      <c r="A1993" t="s">
        <v>6618</v>
      </c>
      <c r="B1993" t="s">
        <v>6619</v>
      </c>
      <c r="C1993" t="s">
        <v>6619</v>
      </c>
      <c r="D1993" s="6">
        <v>114</v>
      </c>
      <c r="E1993" s="6" t="str">
        <f t="shared" si="186"/>
        <v>Medium</v>
      </c>
      <c r="F1993" s="4">
        <f t="shared" si="187"/>
        <v>1.9</v>
      </c>
      <c r="G1993" s="8" t="s">
        <v>7406</v>
      </c>
      <c r="H1993" t="s">
        <v>10891</v>
      </c>
      <c r="I1993" t="s">
        <v>5170</v>
      </c>
      <c r="J1993">
        <v>7.2</v>
      </c>
      <c r="K1993" t="str">
        <f t="shared" si="188"/>
        <v>Good</v>
      </c>
      <c r="L1993" s="10">
        <v>261689</v>
      </c>
      <c r="M1993" s="10">
        <v>18000000</v>
      </c>
      <c r="N1993" s="10">
        <v>25740863</v>
      </c>
      <c r="O1993" s="6">
        <f t="shared" si="189"/>
        <v>7740863</v>
      </c>
      <c r="P1993" s="10" t="str" cm="1">
        <f t="array" ref="P1993">_xlfn.IFS(O1993&lt;=0,"Flop",O1993&lt;10000000,"Hit",O1993&lt;=100000000,"Superhit",O1993&gt;100000000,"Blockbuster")</f>
        <v>Hit</v>
      </c>
      <c r="Q1993" t="s">
        <v>6278</v>
      </c>
      <c r="R1993">
        <v>4</v>
      </c>
      <c r="S1993" t="str">
        <f t="shared" si="190"/>
        <v xml:space="preserve">September </v>
      </c>
      <c r="T1993" s="12" t="str">
        <f t="shared" si="191"/>
        <v xml:space="preserve"> 2008</v>
      </c>
      <c r="U1993" s="8" t="str" cm="1">
        <f t="array" ref="U1993">_xlfn.IFS(Q1993&lt;1970,"Old is Gold",Q1993&lt;=1980,"80's Movies",Q1993&lt;=2000,"90's Movies",Q1993&lt;=2020,"Mid Rang",Q1993&gt;2020,"Latest")</f>
        <v>Latest</v>
      </c>
      <c r="V1993" t="s">
        <v>6483</v>
      </c>
    </row>
    <row r="1994" spans="1:22" x14ac:dyDescent="0.3">
      <c r="A1994" t="s">
        <v>6620</v>
      </c>
      <c r="B1994" t="s">
        <v>6621</v>
      </c>
      <c r="C1994" t="s">
        <v>6621</v>
      </c>
      <c r="D1994" s="6">
        <v>115</v>
      </c>
      <c r="E1994" s="6" t="str">
        <f t="shared" si="186"/>
        <v>Medium</v>
      </c>
      <c r="F1994" s="4">
        <f t="shared" si="187"/>
        <v>1.9166666666666667</v>
      </c>
      <c r="G1994" s="8" t="s">
        <v>172</v>
      </c>
      <c r="H1994" t="s">
        <v>190</v>
      </c>
      <c r="I1994" t="s">
        <v>10899</v>
      </c>
      <c r="J1994">
        <v>7.3</v>
      </c>
      <c r="K1994" t="str">
        <f t="shared" si="188"/>
        <v>Good</v>
      </c>
      <c r="L1994" s="10">
        <v>247740</v>
      </c>
      <c r="M1994" s="10">
        <v>20000000</v>
      </c>
      <c r="N1994" s="10">
        <v>177243185</v>
      </c>
      <c r="O1994" s="6">
        <f t="shared" si="189"/>
        <v>157243185</v>
      </c>
      <c r="P1994" s="10" t="str" cm="1">
        <f t="array" ref="P1994">_xlfn.IFS(O1994&lt;=0,"Flop",O1994&lt;10000000,"Hit",O1994&lt;=100000000,"Superhit",O1994&gt;100000000,"Blockbuster")</f>
        <v>Blockbuster</v>
      </c>
      <c r="Q1994" t="s">
        <v>6622</v>
      </c>
      <c r="R1994">
        <v>2</v>
      </c>
      <c r="S1994" t="str">
        <f t="shared" si="190"/>
        <v xml:space="preserve">September </v>
      </c>
      <c r="T1994" s="12" t="str">
        <f t="shared" si="191"/>
        <v xml:space="preserve"> 2011</v>
      </c>
      <c r="U1994" s="8" t="str" cm="1">
        <f t="array" ref="U1994">_xlfn.IFS(Q1994&lt;1970,"Old is Gold",Q1994&lt;=1980,"80's Movies",Q1994&lt;=2000,"90's Movies",Q1994&lt;=2020,"Mid Rang",Q1994&gt;2020,"Latest")</f>
        <v>Latest</v>
      </c>
      <c r="V1994" t="s">
        <v>2758</v>
      </c>
    </row>
    <row r="1995" spans="1:22" x14ac:dyDescent="0.3">
      <c r="A1995" t="s">
        <v>6623</v>
      </c>
      <c r="B1995" t="s">
        <v>6624</v>
      </c>
      <c r="C1995" t="s">
        <v>6624</v>
      </c>
      <c r="D1995" s="6">
        <v>99</v>
      </c>
      <c r="E1995" s="6" t="str">
        <f t="shared" si="186"/>
        <v>Medium</v>
      </c>
      <c r="F1995" s="4">
        <f t="shared" si="187"/>
        <v>1.65</v>
      </c>
      <c r="G1995" s="8" t="s">
        <v>172</v>
      </c>
      <c r="H1995" t="s">
        <v>10886</v>
      </c>
      <c r="I1995" t="s">
        <v>10899</v>
      </c>
      <c r="J1995">
        <v>6.1</v>
      </c>
      <c r="K1995" t="str">
        <f t="shared" si="188"/>
        <v>Average</v>
      </c>
      <c r="L1995" s="10">
        <v>184895</v>
      </c>
      <c r="M1995" s="10">
        <v>35000000</v>
      </c>
      <c r="N1995" s="10">
        <v>219375562</v>
      </c>
      <c r="O1995" s="6">
        <f t="shared" si="189"/>
        <v>184375562</v>
      </c>
      <c r="P1995" s="10" t="str" cm="1">
        <f t="array" ref="P1995">_xlfn.IFS(O1995&lt;=0,"Flop",O1995&lt;10000000,"Hit",O1995&lt;=100000000,"Superhit",O1995&gt;100000000,"Blockbuster")</f>
        <v>Blockbuster</v>
      </c>
      <c r="Q1995" t="s">
        <v>6625</v>
      </c>
      <c r="R1995">
        <v>22</v>
      </c>
      <c r="S1995" t="str">
        <f t="shared" si="190"/>
        <v xml:space="preserve">April </v>
      </c>
      <c r="T1995" s="12" t="str">
        <f t="shared" si="191"/>
        <v xml:space="preserve"> 2008</v>
      </c>
      <c r="U1995" s="8" t="str" cm="1">
        <f t="array" ref="U1995">_xlfn.IFS(Q1995&lt;1970,"Old is Gold",Q1995&lt;=1980,"80's Movies",Q1995&lt;=2000,"90's Movies",Q1995&lt;=2020,"Mid Rang",Q1995&gt;2020,"Latest")</f>
        <v>Latest</v>
      </c>
      <c r="V1995" t="s">
        <v>6626</v>
      </c>
    </row>
    <row r="1996" spans="1:22" x14ac:dyDescent="0.3">
      <c r="A1996" t="s">
        <v>6627</v>
      </c>
      <c r="B1996" t="s">
        <v>6628</v>
      </c>
      <c r="C1996" t="s">
        <v>6628</v>
      </c>
      <c r="D1996" s="6">
        <v>95</v>
      </c>
      <c r="E1996" s="6" t="str">
        <f t="shared" si="186"/>
        <v>Medium</v>
      </c>
      <c r="F1996" s="4">
        <f t="shared" si="187"/>
        <v>1.5833333333333333</v>
      </c>
      <c r="G1996" s="8" t="s">
        <v>7406</v>
      </c>
      <c r="H1996" t="s">
        <v>10890</v>
      </c>
      <c r="I1996" t="s">
        <v>5170</v>
      </c>
      <c r="J1996">
        <v>5.7</v>
      </c>
      <c r="K1996" t="str">
        <f t="shared" si="188"/>
        <v>Poor</v>
      </c>
      <c r="L1996" s="10">
        <v>138486</v>
      </c>
      <c r="M1996" s="10">
        <v>50000000</v>
      </c>
      <c r="N1996" s="10">
        <v>40828540</v>
      </c>
      <c r="O1996" s="6">
        <f t="shared" si="189"/>
        <v>-9171460</v>
      </c>
      <c r="P1996" s="10" t="str" cm="1">
        <f t="array" ref="P1996">_xlfn.IFS(O1996&lt;=0,"Flop",O1996&lt;10000000,"Hit",O1996&lt;=100000000,"Superhit",O1996&gt;100000000,"Blockbuster")</f>
        <v>Flop</v>
      </c>
      <c r="Q1996" t="s">
        <v>6306</v>
      </c>
      <c r="R1996">
        <v>3</v>
      </c>
      <c r="S1996" t="str">
        <f t="shared" si="190"/>
        <v xml:space="preserve">September </v>
      </c>
      <c r="T1996" s="12" t="str">
        <f t="shared" si="191"/>
        <v xml:space="preserve"> 2009</v>
      </c>
      <c r="U1996" s="8" t="str" cm="1">
        <f t="array" ref="U1996">_xlfn.IFS(Q1996&lt;1970,"Old is Gold",Q1996&lt;=1980,"80's Movies",Q1996&lt;=2000,"90's Movies",Q1996&lt;=2020,"Mid Rang",Q1996&gt;2020,"Latest")</f>
        <v>Latest</v>
      </c>
      <c r="V1996" t="s">
        <v>5745</v>
      </c>
    </row>
    <row r="1997" spans="1:22" x14ac:dyDescent="0.3">
      <c r="A1997" t="s">
        <v>6629</v>
      </c>
      <c r="B1997" t="s">
        <v>6630</v>
      </c>
      <c r="C1997" t="s">
        <v>6631</v>
      </c>
      <c r="D1997" s="6">
        <v>93</v>
      </c>
      <c r="E1997" s="6" t="str">
        <f t="shared" si="186"/>
        <v>Medium</v>
      </c>
      <c r="F1997" s="4">
        <f t="shared" si="187"/>
        <v>1.55</v>
      </c>
      <c r="G1997" s="8" t="s">
        <v>10891</v>
      </c>
      <c r="H1997" t="s">
        <v>105</v>
      </c>
      <c r="I1997" t="s">
        <v>10895</v>
      </c>
      <c r="J1997">
        <v>5.2</v>
      </c>
      <c r="K1997" t="str">
        <f t="shared" si="188"/>
        <v>Poor</v>
      </c>
      <c r="L1997" s="10">
        <v>64956</v>
      </c>
      <c r="M1997" s="10">
        <v>20000000</v>
      </c>
      <c r="N1997" s="10">
        <v>40618920</v>
      </c>
      <c r="O1997" s="6">
        <f t="shared" si="189"/>
        <v>20618920</v>
      </c>
      <c r="P1997" s="10" t="str" cm="1">
        <f t="array" ref="P1997">_xlfn.IFS(O1997&lt;=0,"Flop",O1997&lt;10000000,"Hit",O1997&lt;=100000000,"Superhit",O1997&gt;100000000,"Blockbuster")</f>
        <v>Superhit</v>
      </c>
      <c r="Q1997" t="s">
        <v>6632</v>
      </c>
      <c r="R1997">
        <v>12</v>
      </c>
      <c r="S1997" t="str">
        <f t="shared" si="190"/>
        <v xml:space="preserve">May </v>
      </c>
      <c r="T1997" s="12" t="str">
        <f t="shared" si="191"/>
        <v xml:space="preserve"> 2021</v>
      </c>
      <c r="U1997" s="8" t="str" cm="1">
        <f t="array" ref="U1997">_xlfn.IFS(Q1997&lt;1970,"Old is Gold",Q1997&lt;=1980,"80's Movies",Q1997&lt;=2000,"90's Movies",Q1997&lt;=2020,"Mid Rang",Q1997&gt;2020,"Latest")</f>
        <v>Latest</v>
      </c>
      <c r="V1997" t="s">
        <v>5280</v>
      </c>
    </row>
    <row r="1998" spans="1:22" x14ac:dyDescent="0.3">
      <c r="A1998" t="s">
        <v>6633</v>
      </c>
      <c r="B1998" t="s">
        <v>6634</v>
      </c>
      <c r="C1998" t="s">
        <v>6634</v>
      </c>
      <c r="D1998" s="6">
        <v>137</v>
      </c>
      <c r="E1998" s="6" t="str">
        <f t="shared" si="186"/>
        <v>Long</v>
      </c>
      <c r="F1998" s="4">
        <f t="shared" si="187"/>
        <v>2.2833333333333332</v>
      </c>
      <c r="G1998" s="8" t="s">
        <v>7406</v>
      </c>
      <c r="H1998" t="s">
        <v>190</v>
      </c>
      <c r="I1998" t="s">
        <v>10896</v>
      </c>
      <c r="J1998">
        <v>7.1</v>
      </c>
      <c r="K1998" t="str">
        <f t="shared" si="188"/>
        <v>Good</v>
      </c>
      <c r="L1998" s="10">
        <v>153830</v>
      </c>
      <c r="M1998" s="10">
        <v>32000000</v>
      </c>
      <c r="N1998" s="10">
        <v>51262751</v>
      </c>
      <c r="O1998" s="6">
        <f t="shared" si="189"/>
        <v>19262751</v>
      </c>
      <c r="P1998" s="10" t="str" cm="1">
        <f t="array" ref="P1998">_xlfn.IFS(O1998&lt;=0,"Flop",O1998&lt;10000000,"Hit",O1998&lt;=100000000,"Superhit",O1998&gt;100000000,"Blockbuster")</f>
        <v>Superhit</v>
      </c>
      <c r="Q1998" t="s">
        <v>6635</v>
      </c>
      <c r="R1998">
        <v>31</v>
      </c>
      <c r="S1998" t="str">
        <f t="shared" si="190"/>
        <v xml:space="preserve">December </v>
      </c>
      <c r="T1998" s="12" t="str">
        <f t="shared" si="191"/>
        <v xml:space="preserve"> 2008</v>
      </c>
      <c r="U1998" s="8" t="str" cm="1">
        <f t="array" ref="U1998">_xlfn.IFS(Q1998&lt;1970,"Old is Gold",Q1998&lt;=1980,"80's Movies",Q1998&lt;=2000,"90's Movies",Q1998&lt;=2020,"Mid Rang",Q1998&gt;2020,"Latest")</f>
        <v>Latest</v>
      </c>
      <c r="V1998" t="s">
        <v>1161</v>
      </c>
    </row>
    <row r="1999" spans="1:22" x14ac:dyDescent="0.3">
      <c r="A1999" t="s">
        <v>6636</v>
      </c>
      <c r="B1999" t="s">
        <v>6637</v>
      </c>
      <c r="C1999" t="s">
        <v>6637</v>
      </c>
      <c r="D1999" s="6">
        <v>101</v>
      </c>
      <c r="E1999" s="6" t="str">
        <f t="shared" si="186"/>
        <v>Medium</v>
      </c>
      <c r="F1999" s="4">
        <f t="shared" si="187"/>
        <v>1.6833333333333333</v>
      </c>
      <c r="G1999" s="8" t="s">
        <v>10891</v>
      </c>
      <c r="H1999" t="s">
        <v>10895</v>
      </c>
      <c r="I1999" t="s">
        <v>5170</v>
      </c>
      <c r="J1999">
        <v>6</v>
      </c>
      <c r="K1999" t="str">
        <f t="shared" si="188"/>
        <v>Average</v>
      </c>
      <c r="L1999" s="10">
        <v>91150</v>
      </c>
      <c r="M1999" s="10">
        <v>60000000</v>
      </c>
      <c r="N1999" s="10">
        <v>79498846</v>
      </c>
      <c r="O1999" s="6">
        <f t="shared" si="189"/>
        <v>19498846</v>
      </c>
      <c r="P1999" s="10" t="str" cm="1">
        <f t="array" ref="P1999">_xlfn.IFS(O1999&lt;=0,"Flop",O1999&lt;10000000,"Hit",O1999&lt;=100000000,"Superhit",O1999&gt;100000000,"Blockbuster")</f>
        <v>Superhit</v>
      </c>
      <c r="Q1999" t="s">
        <v>6638</v>
      </c>
      <c r="R1999">
        <v>10</v>
      </c>
      <c r="S1999" t="str">
        <f t="shared" si="190"/>
        <v xml:space="preserve">September </v>
      </c>
      <c r="T1999" s="12" t="str">
        <f t="shared" si="191"/>
        <v xml:space="preserve"> 2008</v>
      </c>
      <c r="U1999" s="8" t="str" cm="1">
        <f t="array" ref="U1999">_xlfn.IFS(Q1999&lt;1970,"Old is Gold",Q1999&lt;=1980,"80's Movies",Q1999&lt;=2000,"90's Movies",Q1999&lt;=2020,"Mid Rang",Q1999&gt;2020,"Latest")</f>
        <v>Latest</v>
      </c>
      <c r="V1999" t="s">
        <v>1377</v>
      </c>
    </row>
    <row r="2000" spans="1:22" x14ac:dyDescent="0.3">
      <c r="A2000" t="s">
        <v>6639</v>
      </c>
      <c r="B2000" t="s">
        <v>6640</v>
      </c>
      <c r="C2000" t="s">
        <v>6640</v>
      </c>
      <c r="D2000" s="6">
        <v>114</v>
      </c>
      <c r="E2000" s="6" t="str">
        <f t="shared" si="186"/>
        <v>Medium</v>
      </c>
      <c r="F2000" s="4">
        <f t="shared" si="187"/>
        <v>1.9</v>
      </c>
      <c r="G2000" s="8" t="s">
        <v>7406</v>
      </c>
      <c r="H2000" t="s">
        <v>10887</v>
      </c>
      <c r="I2000" t="s">
        <v>190</v>
      </c>
      <c r="J2000">
        <v>6.2</v>
      </c>
      <c r="K2000" t="str">
        <f t="shared" si="188"/>
        <v>Average</v>
      </c>
      <c r="L2000" s="10">
        <v>73093</v>
      </c>
      <c r="M2000" s="10">
        <v>25000000</v>
      </c>
      <c r="N2000" s="10">
        <v>37989684</v>
      </c>
      <c r="O2000" s="6">
        <f t="shared" si="189"/>
        <v>12989684</v>
      </c>
      <c r="P2000" s="10" t="str" cm="1">
        <f t="array" ref="P2000">_xlfn.IFS(O2000&lt;=0,"Flop",O2000&lt;10000000,"Hit",O2000&lt;=100000000,"Superhit",O2000&gt;100000000,"Blockbuster")</f>
        <v>Superhit</v>
      </c>
      <c r="Q2000" t="s">
        <v>6641</v>
      </c>
      <c r="R2000">
        <v>9</v>
      </c>
      <c r="S2000" t="str">
        <f t="shared" si="190"/>
        <v xml:space="preserve">February </v>
      </c>
      <c r="T2000" s="12" t="str">
        <f t="shared" si="191"/>
        <v xml:space="preserve"> 2011</v>
      </c>
      <c r="U2000" s="8" t="str" cm="1">
        <f t="array" ref="U2000">_xlfn.IFS(Q2000&lt;1970,"Old is Gold",Q2000&lt;=1980,"80's Movies",Q2000&lt;=2000,"90's Movies",Q2000&lt;=2020,"Mid Rang",Q2000&gt;2020,"Latest")</f>
        <v>Latest</v>
      </c>
      <c r="V2000" t="s">
        <v>5519</v>
      </c>
    </row>
    <row r="2001" spans="1:22" x14ac:dyDescent="0.3">
      <c r="A2001" t="s">
        <v>6642</v>
      </c>
      <c r="B2001" t="s">
        <v>6643</v>
      </c>
      <c r="C2001" t="s">
        <v>6643</v>
      </c>
      <c r="D2001" s="6">
        <v>152</v>
      </c>
      <c r="E2001" s="6" t="str">
        <f t="shared" si="186"/>
        <v>Long</v>
      </c>
      <c r="F2001" s="4">
        <f t="shared" si="187"/>
        <v>2.5333333333333332</v>
      </c>
      <c r="G2001" s="8" t="s">
        <v>190</v>
      </c>
      <c r="H2001" t="s">
        <v>10885</v>
      </c>
      <c r="I2001" t="s">
        <v>105</v>
      </c>
      <c r="J2001">
        <v>6.7</v>
      </c>
      <c r="K2001" t="str">
        <f t="shared" si="188"/>
        <v>Average</v>
      </c>
      <c r="L2001" s="10">
        <v>88537</v>
      </c>
      <c r="M2001" s="10">
        <v>20000000</v>
      </c>
      <c r="N2001" s="10">
        <v>7942093</v>
      </c>
      <c r="O2001" s="6">
        <f t="shared" si="189"/>
        <v>-12057907</v>
      </c>
      <c r="P2001" s="10" t="str" cm="1">
        <f t="array" ref="P2001">_xlfn.IFS(O2001&lt;=0,"Flop",O2001&lt;10000000,"Hit",O2001&lt;=100000000,"Superhit",O2001&gt;100000000,"Blockbuster")</f>
        <v>Flop</v>
      </c>
      <c r="Q2001" t="s">
        <v>6644</v>
      </c>
      <c r="R2001">
        <v>1</v>
      </c>
      <c r="S2001" t="str">
        <f t="shared" si="190"/>
        <v xml:space="preserve">September </v>
      </c>
      <c r="T2001" s="12" t="str">
        <f t="shared" si="191"/>
        <v xml:space="preserve"> 2018</v>
      </c>
      <c r="U2001" s="8" t="str" cm="1">
        <f t="array" ref="U2001">_xlfn.IFS(Q2001&lt;1970,"Old is Gold",Q2001&lt;=1980,"80's Movies",Q2001&lt;=2000,"90's Movies",Q2001&lt;=2020,"Mid Rang",Q2001&gt;2020,"Latest")</f>
        <v>Latest</v>
      </c>
      <c r="V2001" t="s">
        <v>6559</v>
      </c>
    </row>
    <row r="2002" spans="1:22" x14ac:dyDescent="0.3">
      <c r="A2002" t="s">
        <v>6645</v>
      </c>
      <c r="B2002" t="s">
        <v>6646</v>
      </c>
      <c r="C2002" t="s">
        <v>6646</v>
      </c>
      <c r="D2002" s="6">
        <v>169</v>
      </c>
      <c r="E2002" s="6" t="str">
        <f t="shared" si="186"/>
        <v>Long</v>
      </c>
      <c r="F2002" s="4">
        <f t="shared" si="187"/>
        <v>2.8166666666666669</v>
      </c>
      <c r="G2002" s="8" t="s">
        <v>7406</v>
      </c>
      <c r="H2002" t="s">
        <v>10891</v>
      </c>
      <c r="I2002" t="s">
        <v>5170</v>
      </c>
      <c r="J2002">
        <v>7.7</v>
      </c>
      <c r="K2002" t="str">
        <f t="shared" si="188"/>
        <v>Good</v>
      </c>
      <c r="L2002" s="10">
        <v>295088</v>
      </c>
      <c r="M2002" s="10">
        <v>100000000</v>
      </c>
      <c r="N2002" s="10">
        <v>440146694</v>
      </c>
      <c r="O2002" s="6">
        <f t="shared" si="189"/>
        <v>340146694</v>
      </c>
      <c r="P2002" s="10" t="str" cm="1">
        <f t="array" ref="P2002">_xlfn.IFS(O2002&lt;=0,"Flop",O2002&lt;10000000,"Hit",O2002&lt;=100000000,"Superhit",O2002&gt;100000000,"Blockbuster")</f>
        <v>Blockbuster</v>
      </c>
      <c r="Q2002" s="1">
        <v>44986</v>
      </c>
      <c r="R2002" s="1"/>
      <c r="S2002" t="e">
        <f t="shared" si="190"/>
        <v>#VALUE!</v>
      </c>
      <c r="T2002" s="12" t="str">
        <f t="shared" si="191"/>
        <v>44986</v>
      </c>
      <c r="U2002" s="8" t="str" cm="1">
        <f t="array" ref="U2002">_xlfn.IFS(Q2002&lt;1970,"Old is Gold",Q2002&lt;=1980,"80's Movies",Q2002&lt;=2000,"90's Movies",Q2002&lt;=2020,"Mid Rang",Q2002&gt;2020,"Latest")</f>
        <v>Latest</v>
      </c>
      <c r="V2002" t="s">
        <v>6647</v>
      </c>
    </row>
    <row r="2003" spans="1:22" x14ac:dyDescent="0.3">
      <c r="A2003" t="s">
        <v>6648</v>
      </c>
      <c r="B2003" t="s">
        <v>6649</v>
      </c>
      <c r="C2003" t="s">
        <v>6649</v>
      </c>
      <c r="D2003" s="6">
        <v>111</v>
      </c>
      <c r="E2003" s="6" t="str">
        <f t="shared" si="186"/>
        <v>Medium</v>
      </c>
      <c r="F2003" s="4">
        <f t="shared" si="187"/>
        <v>1.85</v>
      </c>
      <c r="G2003" s="8" t="s">
        <v>172</v>
      </c>
      <c r="H2003" t="s">
        <v>190</v>
      </c>
      <c r="I2003" t="s">
        <v>10894</v>
      </c>
      <c r="J2003">
        <v>8</v>
      </c>
      <c r="K2003" t="str">
        <f t="shared" si="188"/>
        <v>Excellent</v>
      </c>
      <c r="L2003" s="10">
        <v>155161</v>
      </c>
      <c r="M2003" s="10">
        <v>10000000</v>
      </c>
      <c r="N2003" s="10">
        <v>1905058</v>
      </c>
      <c r="O2003" s="6">
        <f t="shared" si="189"/>
        <v>-8094942</v>
      </c>
      <c r="P2003" s="10" t="str" cm="1">
        <f t="array" ref="P2003">_xlfn.IFS(O2003&lt;=0,"Flop",O2003&lt;10000000,"Hit",O2003&lt;=100000000,"Superhit",O2003&gt;100000000,"Blockbuster")</f>
        <v>Flop</v>
      </c>
      <c r="Q2003" t="s">
        <v>6650</v>
      </c>
      <c r="R2003">
        <v>29</v>
      </c>
      <c r="S2003" t="str">
        <f t="shared" si="190"/>
        <v xml:space="preserve">January </v>
      </c>
      <c r="T2003" s="12" t="str">
        <f t="shared" si="191"/>
        <v xml:space="preserve"> 2021</v>
      </c>
      <c r="U2003" s="8" t="str" cm="1">
        <f t="array" ref="U2003">_xlfn.IFS(Q2003&lt;1970,"Old is Gold",Q2003&lt;=1980,"80's Movies",Q2003&lt;=2000,"90's Movies",Q2003&lt;=2020,"Mid Rang",Q2003&gt;2020,"Latest")</f>
        <v>Latest</v>
      </c>
      <c r="V2003" t="s">
        <v>6651</v>
      </c>
    </row>
    <row r="2004" spans="1:22" x14ac:dyDescent="0.3">
      <c r="A2004" t="s">
        <v>6652</v>
      </c>
      <c r="B2004" t="s">
        <v>6653</v>
      </c>
      <c r="C2004" t="s">
        <v>6653</v>
      </c>
      <c r="D2004" s="6">
        <v>118</v>
      </c>
      <c r="E2004" s="6" t="str">
        <f t="shared" si="186"/>
        <v>Medium</v>
      </c>
      <c r="F2004" s="4">
        <f t="shared" si="187"/>
        <v>1.9666666666666666</v>
      </c>
      <c r="G2004" s="8" t="s">
        <v>7406</v>
      </c>
      <c r="H2004" t="s">
        <v>10887</v>
      </c>
      <c r="I2004" t="s">
        <v>190</v>
      </c>
      <c r="J2004">
        <v>6.8</v>
      </c>
      <c r="K2004" t="str">
        <f t="shared" si="188"/>
        <v>Average</v>
      </c>
      <c r="L2004" s="10">
        <v>333118</v>
      </c>
      <c r="M2004" s="10">
        <v>80000000</v>
      </c>
      <c r="N2004" s="10">
        <v>157107755</v>
      </c>
      <c r="O2004" s="6">
        <f t="shared" si="189"/>
        <v>77107755</v>
      </c>
      <c r="P2004" s="10" t="str" cm="1">
        <f t="array" ref="P2004">_xlfn.IFS(O2004&lt;=0,"Flop",O2004&lt;10000000,"Hit",O2004&lt;=100000000,"Superhit",O2004&gt;100000000,"Blockbuster")</f>
        <v>Superhit</v>
      </c>
      <c r="Q2004" t="s">
        <v>6654</v>
      </c>
      <c r="R2004">
        <v>11</v>
      </c>
      <c r="S2004" t="str">
        <f t="shared" si="190"/>
        <v xml:space="preserve">January </v>
      </c>
      <c r="T2004" s="12" t="str">
        <f t="shared" si="191"/>
        <v xml:space="preserve"> 2010</v>
      </c>
      <c r="U2004" s="8" t="str" cm="1">
        <f t="array" ref="U2004">_xlfn.IFS(Q2004&lt;1970,"Old is Gold",Q2004&lt;=1980,"80's Movies",Q2004&lt;=2000,"90's Movies",Q2004&lt;=2020,"Mid Rang",Q2004&gt;2020,"Latest")</f>
        <v>Latest</v>
      </c>
      <c r="V2004" t="s">
        <v>1648</v>
      </c>
    </row>
    <row r="2005" spans="1:22" x14ac:dyDescent="0.3">
      <c r="A2005" t="s">
        <v>6655</v>
      </c>
      <c r="B2005" t="s">
        <v>6656</v>
      </c>
      <c r="C2005" t="s">
        <v>6656</v>
      </c>
      <c r="D2005" s="6">
        <v>100</v>
      </c>
      <c r="E2005" s="6" t="str">
        <f t="shared" si="186"/>
        <v>Medium</v>
      </c>
      <c r="F2005" s="4">
        <f t="shared" si="187"/>
        <v>1.6666666666666667</v>
      </c>
      <c r="G2005" s="8" t="s">
        <v>7406</v>
      </c>
      <c r="H2005" t="s">
        <v>10885</v>
      </c>
      <c r="I2005" t="s">
        <v>105</v>
      </c>
      <c r="J2005">
        <v>5.3</v>
      </c>
      <c r="K2005" t="str">
        <f t="shared" si="188"/>
        <v>Poor</v>
      </c>
      <c r="L2005" s="10">
        <v>109767</v>
      </c>
      <c r="M2005" s="10">
        <v>26000000</v>
      </c>
      <c r="N2005" s="10">
        <v>67918658</v>
      </c>
      <c r="O2005" s="6">
        <f t="shared" si="189"/>
        <v>41918658</v>
      </c>
      <c r="P2005" s="10" t="str" cm="1">
        <f t="array" ref="P2005">_xlfn.IFS(O2005&lt;=0,"Flop",O2005&lt;10000000,"Hit",O2005&lt;=100000000,"Superhit",O2005&gt;100000000,"Blockbuster")</f>
        <v>Superhit</v>
      </c>
      <c r="Q2005" t="s">
        <v>6657</v>
      </c>
      <c r="R2005">
        <v>21</v>
      </c>
      <c r="S2005" t="str">
        <f t="shared" si="190"/>
        <v xml:space="preserve">January </v>
      </c>
      <c r="T2005" s="12" t="str">
        <f t="shared" si="191"/>
        <v xml:space="preserve"> 2010</v>
      </c>
      <c r="U2005" s="8" t="str" cm="1">
        <f t="array" ref="U2005">_xlfn.IFS(Q2005&lt;1970,"Old is Gold",Q2005&lt;=1980,"80's Movies",Q2005&lt;=2000,"90's Movies",Q2005&lt;=2020,"Mid Rang",Q2005&gt;2020,"Latest")</f>
        <v>Latest</v>
      </c>
      <c r="V2005" t="s">
        <v>6128</v>
      </c>
    </row>
    <row r="2006" spans="1:22" x14ac:dyDescent="0.3">
      <c r="A2006" t="s">
        <v>6658</v>
      </c>
      <c r="B2006" t="s">
        <v>6659</v>
      </c>
      <c r="C2006" t="s">
        <v>6659</v>
      </c>
      <c r="D2006" s="6">
        <v>110</v>
      </c>
      <c r="E2006" s="6" t="str">
        <f t="shared" si="186"/>
        <v>Medium</v>
      </c>
      <c r="F2006" s="4">
        <f t="shared" si="187"/>
        <v>1.8333333333333333</v>
      </c>
      <c r="G2006" s="8" t="s">
        <v>7406</v>
      </c>
      <c r="H2006" t="s">
        <v>172</v>
      </c>
      <c r="I2006" t="s">
        <v>10886</v>
      </c>
      <c r="J2006">
        <v>5.5</v>
      </c>
      <c r="K2006" t="str">
        <f t="shared" si="188"/>
        <v>Poor</v>
      </c>
      <c r="L2006" s="10">
        <v>132772</v>
      </c>
      <c r="M2006" s="10">
        <v>40000000</v>
      </c>
      <c r="N2006" s="10">
        <v>136333522</v>
      </c>
      <c r="O2006" s="6">
        <f t="shared" si="189"/>
        <v>96333522</v>
      </c>
      <c r="P2006" s="10" t="str" cm="1">
        <f t="array" ref="P2006">_xlfn.IFS(O2006&lt;=0,"Flop",O2006&lt;10000000,"Hit",O2006&lt;=100000000,"Superhit",O2006&gt;100000000,"Blockbuster")</f>
        <v>Superhit</v>
      </c>
      <c r="Q2006" t="s">
        <v>6087</v>
      </c>
      <c r="R2006">
        <v>11</v>
      </c>
      <c r="S2006" t="str">
        <f t="shared" si="190"/>
        <v xml:space="preserve">March </v>
      </c>
      <c r="T2006" s="12" t="str">
        <f t="shared" si="191"/>
        <v xml:space="preserve"> 2010</v>
      </c>
      <c r="U2006" s="8" t="str" cm="1">
        <f t="array" ref="U2006">_xlfn.IFS(Q2006&lt;1970,"Old is Gold",Q2006&lt;=1980,"80's Movies",Q2006&lt;=2000,"90's Movies",Q2006&lt;=2020,"Mid Rang",Q2006&gt;2020,"Latest")</f>
        <v>Latest</v>
      </c>
      <c r="V2006" t="s">
        <v>2533</v>
      </c>
    </row>
    <row r="2007" spans="1:22" x14ac:dyDescent="0.3">
      <c r="A2007" t="s">
        <v>6660</v>
      </c>
      <c r="B2007" t="s">
        <v>6661</v>
      </c>
      <c r="C2007" t="s">
        <v>6661</v>
      </c>
      <c r="D2007" s="6">
        <v>108</v>
      </c>
      <c r="E2007" s="6" t="str">
        <f t="shared" si="186"/>
        <v>Medium</v>
      </c>
      <c r="F2007" s="4">
        <f t="shared" si="187"/>
        <v>1.8</v>
      </c>
      <c r="G2007" s="8" t="s">
        <v>172</v>
      </c>
      <c r="H2007" t="s">
        <v>190</v>
      </c>
      <c r="I2007" t="s">
        <v>10886</v>
      </c>
      <c r="J2007">
        <v>6.7</v>
      </c>
      <c r="K2007" t="str">
        <f t="shared" si="188"/>
        <v>Average</v>
      </c>
      <c r="L2007" s="10">
        <v>347032</v>
      </c>
      <c r="M2007" s="10">
        <v>40000000</v>
      </c>
      <c r="N2007" s="10">
        <v>317375031</v>
      </c>
      <c r="O2007" s="6">
        <f t="shared" si="189"/>
        <v>277375031</v>
      </c>
      <c r="P2007" s="10" t="str" cm="1">
        <f t="array" ref="P2007">_xlfn.IFS(O2007&lt;=0,"Flop",O2007&lt;10000000,"Hit",O2007&lt;=100000000,"Superhit",O2007&gt;100000000,"Blockbuster")</f>
        <v>Blockbuster</v>
      </c>
      <c r="Q2007" t="s">
        <v>6662</v>
      </c>
      <c r="R2007">
        <v>1</v>
      </c>
      <c r="S2007" t="str">
        <f t="shared" si="190"/>
        <v xml:space="preserve">June </v>
      </c>
      <c r="T2007" s="12" t="str">
        <f t="shared" si="191"/>
        <v xml:space="preserve"> 2009</v>
      </c>
      <c r="U2007" s="8" t="str" cm="1">
        <f t="array" ref="U2007">_xlfn.IFS(Q2007&lt;1970,"Old is Gold",Q2007&lt;=1980,"80's Movies",Q2007&lt;=2000,"90's Movies",Q2007&lt;=2020,"Mid Rang",Q2007&gt;2020,"Latest")</f>
        <v>Latest</v>
      </c>
      <c r="V2007" t="s">
        <v>5596</v>
      </c>
    </row>
    <row r="2008" spans="1:22" x14ac:dyDescent="0.3">
      <c r="A2008" t="s">
        <v>6663</v>
      </c>
      <c r="B2008" t="s">
        <v>6664</v>
      </c>
      <c r="C2008" t="s">
        <v>6664</v>
      </c>
      <c r="D2008" s="6">
        <v>99</v>
      </c>
      <c r="E2008" s="6" t="str">
        <f t="shared" si="186"/>
        <v>Medium</v>
      </c>
      <c r="F2008" s="4">
        <f t="shared" si="187"/>
        <v>1.65</v>
      </c>
      <c r="G2008" s="8" t="s">
        <v>7406</v>
      </c>
      <c r="H2008" t="s">
        <v>10887</v>
      </c>
      <c r="I2008" t="s">
        <v>10885</v>
      </c>
      <c r="J2008">
        <v>4.2</v>
      </c>
      <c r="K2008" t="str">
        <f t="shared" si="188"/>
        <v>Poor</v>
      </c>
      <c r="L2008" s="10">
        <v>55601</v>
      </c>
      <c r="M2008" s="10">
        <v>70000000</v>
      </c>
      <c r="N2008" s="10">
        <v>61279452</v>
      </c>
      <c r="O2008" s="6">
        <f t="shared" si="189"/>
        <v>-8720548</v>
      </c>
      <c r="P2008" s="10" t="str" cm="1">
        <f t="array" ref="P2008">_xlfn.IFS(O2008&lt;=0,"Flop",O2008&lt;10000000,"Hit",O2008&lt;=100000000,"Superhit",O2008&gt;100000000,"Blockbuster")</f>
        <v>Flop</v>
      </c>
      <c r="Q2008" t="s">
        <v>6665</v>
      </c>
      <c r="R2008">
        <v>6</v>
      </c>
      <c r="S2008" t="str">
        <f t="shared" si="190"/>
        <v xml:space="preserve">January </v>
      </c>
      <c r="T2008" s="12" t="str">
        <f t="shared" si="191"/>
        <v xml:space="preserve"> 2014</v>
      </c>
      <c r="U2008" s="8" t="str" cm="1">
        <f t="array" ref="U2008">_xlfn.IFS(Q2008&lt;1970,"Old is Gold",Q2008&lt;=1980,"80's Movies",Q2008&lt;=2000,"90's Movies",Q2008&lt;=2020,"Mid Rang",Q2008&gt;2020,"Latest")</f>
        <v>Latest</v>
      </c>
      <c r="V2008" t="s">
        <v>1070</v>
      </c>
    </row>
    <row r="2009" spans="1:22" x14ac:dyDescent="0.3">
      <c r="A2009" t="s">
        <v>6666</v>
      </c>
      <c r="B2009" t="s">
        <v>6667</v>
      </c>
      <c r="C2009" t="s">
        <v>6667</v>
      </c>
      <c r="D2009" s="6">
        <v>122</v>
      </c>
      <c r="E2009" s="6" t="str">
        <f t="shared" si="186"/>
        <v>Long</v>
      </c>
      <c r="F2009" s="4">
        <f t="shared" si="187"/>
        <v>2.0333333333333332</v>
      </c>
      <c r="G2009" s="8" t="s">
        <v>172</v>
      </c>
      <c r="H2009" t="s">
        <v>190</v>
      </c>
      <c r="I2009" t="s">
        <v>10886</v>
      </c>
      <c r="J2009">
        <v>7.7</v>
      </c>
      <c r="K2009" t="str">
        <f t="shared" si="188"/>
        <v>Good</v>
      </c>
      <c r="L2009" s="10">
        <v>731573</v>
      </c>
      <c r="M2009" s="10">
        <v>21000000</v>
      </c>
      <c r="N2009" s="10">
        <v>236412453</v>
      </c>
      <c r="O2009" s="6">
        <f t="shared" si="189"/>
        <v>215412453</v>
      </c>
      <c r="P2009" s="10" t="str" cm="1">
        <f t="array" ref="P2009">_xlfn.IFS(O2009&lt;=0,"Flop",O2009&lt;10000000,"Hit",O2009&lt;=100000000,"Superhit",O2009&gt;100000000,"Blockbuster")</f>
        <v>Blockbuster</v>
      </c>
      <c r="Q2009" t="s">
        <v>6160</v>
      </c>
      <c r="R2009">
        <v>8</v>
      </c>
      <c r="S2009" t="str">
        <f t="shared" si="190"/>
        <v xml:space="preserve">September </v>
      </c>
      <c r="T2009" s="12" t="str">
        <f t="shared" si="191"/>
        <v xml:space="preserve"> 2012</v>
      </c>
      <c r="U2009" s="8" t="str" cm="1">
        <f t="array" ref="U2009">_xlfn.IFS(Q2009&lt;1970,"Old is Gold",Q2009&lt;=1980,"80's Movies",Q2009&lt;=2000,"90's Movies",Q2009&lt;=2020,"Mid Rang",Q2009&gt;2020,"Latest")</f>
        <v>Latest</v>
      </c>
      <c r="V2009" t="s">
        <v>2466</v>
      </c>
    </row>
    <row r="2010" spans="1:22" x14ac:dyDescent="0.3">
      <c r="A2010" t="s">
        <v>6668</v>
      </c>
      <c r="B2010" t="s">
        <v>6669</v>
      </c>
      <c r="C2010" t="s">
        <v>6669</v>
      </c>
      <c r="D2010" s="6">
        <v>102</v>
      </c>
      <c r="E2010" s="6" t="str">
        <f t="shared" si="186"/>
        <v>Medium</v>
      </c>
      <c r="F2010" s="4">
        <f t="shared" si="187"/>
        <v>1.7</v>
      </c>
      <c r="G2010" s="8" t="s">
        <v>10889</v>
      </c>
      <c r="H2010" t="s">
        <v>172</v>
      </c>
      <c r="I2010" t="s">
        <v>10891</v>
      </c>
      <c r="J2010">
        <v>6.6</v>
      </c>
      <c r="K2010" t="str">
        <f t="shared" si="188"/>
        <v>Average</v>
      </c>
      <c r="L2010" s="10">
        <v>98804</v>
      </c>
      <c r="M2010" s="10">
        <v>13000000</v>
      </c>
      <c r="N2010" s="10">
        <v>20768906</v>
      </c>
      <c r="O2010" s="6">
        <f t="shared" si="189"/>
        <v>7768906</v>
      </c>
      <c r="P2010" s="10" t="str" cm="1">
        <f t="array" ref="P2010">_xlfn.IFS(O2010&lt;=0,"Flop",O2010&lt;10000000,"Hit",O2010&lt;=100000000,"Superhit",O2010&gt;100000000,"Blockbuster")</f>
        <v>Hit</v>
      </c>
      <c r="Q2010" t="s">
        <v>6670</v>
      </c>
      <c r="R2010">
        <v>18</v>
      </c>
      <c r="S2010" t="str">
        <f t="shared" si="190"/>
        <v xml:space="preserve">January </v>
      </c>
      <c r="T2010" s="12" t="str">
        <f t="shared" si="191"/>
        <v xml:space="preserve"> 2009</v>
      </c>
      <c r="U2010" s="8" t="str" cm="1">
        <f t="array" ref="U2010">_xlfn.IFS(Q2010&lt;1970,"Old is Gold",Q2010&lt;=1980,"80's Movies",Q2010&lt;=2000,"90's Movies",Q2010&lt;=2020,"Mid Rang",Q2010&gt;2020,"Latest")</f>
        <v>Latest</v>
      </c>
      <c r="V2010" t="s">
        <v>6671</v>
      </c>
    </row>
    <row r="2011" spans="1:22" x14ac:dyDescent="0.3">
      <c r="A2011" t="s">
        <v>6672</v>
      </c>
      <c r="B2011" t="s">
        <v>6673</v>
      </c>
      <c r="C2011" t="s">
        <v>6673</v>
      </c>
      <c r="D2011" s="6">
        <v>97</v>
      </c>
      <c r="E2011" s="6" t="str">
        <f t="shared" si="186"/>
        <v>Medium</v>
      </c>
      <c r="F2011" s="4">
        <f t="shared" si="187"/>
        <v>1.6166666666666667</v>
      </c>
      <c r="G2011" s="8" t="s">
        <v>172</v>
      </c>
      <c r="H2011" t="s">
        <v>10899</v>
      </c>
      <c r="I2011" t="s">
        <v>10899</v>
      </c>
      <c r="J2011">
        <v>4.9000000000000004</v>
      </c>
      <c r="K2011" t="str">
        <f t="shared" si="188"/>
        <v>Poor</v>
      </c>
      <c r="L2011" s="10">
        <v>101972</v>
      </c>
      <c r="M2011" s="10">
        <v>60000000</v>
      </c>
      <c r="N2011" s="10">
        <v>62357900</v>
      </c>
      <c r="O2011" s="6">
        <f t="shared" si="189"/>
        <v>2357900</v>
      </c>
      <c r="P2011" s="10" t="str" cm="1">
        <f t="array" ref="P2011">_xlfn.IFS(O2011&lt;=0,"Flop",O2011&lt;10000000,"Hit",O2011&lt;=100000000,"Superhit",O2011&gt;100000000,"Blockbuster")</f>
        <v>Hit</v>
      </c>
      <c r="Q2011" t="s">
        <v>6674</v>
      </c>
      <c r="R2011">
        <v>18</v>
      </c>
      <c r="S2011" t="str">
        <f t="shared" si="190"/>
        <v xml:space="preserve">June </v>
      </c>
      <c r="T2011" s="12" t="str">
        <f t="shared" si="191"/>
        <v xml:space="preserve"> 2009</v>
      </c>
      <c r="U2011" s="8" t="str" cm="1">
        <f t="array" ref="U2011">_xlfn.IFS(Q2011&lt;1970,"Old is Gold",Q2011&lt;=1980,"80's Movies",Q2011&lt;=2000,"90's Movies",Q2011&lt;=2020,"Mid Rang",Q2011&gt;2020,"Latest")</f>
        <v>Latest</v>
      </c>
      <c r="V2011" t="s">
        <v>367</v>
      </c>
    </row>
    <row r="2012" spans="1:22" x14ac:dyDescent="0.3">
      <c r="A2012" t="s">
        <v>6675</v>
      </c>
      <c r="B2012" t="s">
        <v>6676</v>
      </c>
      <c r="C2012" t="s">
        <v>6676</v>
      </c>
      <c r="D2012" s="6">
        <v>118</v>
      </c>
      <c r="E2012" s="6" t="str">
        <f t="shared" si="186"/>
        <v>Medium</v>
      </c>
      <c r="F2012" s="4">
        <f t="shared" si="187"/>
        <v>1.9666666666666666</v>
      </c>
      <c r="G2012" s="8" t="s">
        <v>7406</v>
      </c>
      <c r="H2012" t="s">
        <v>10887</v>
      </c>
      <c r="I2012" t="s">
        <v>10890</v>
      </c>
      <c r="J2012">
        <v>5.7</v>
      </c>
      <c r="K2012" t="str">
        <f t="shared" si="188"/>
        <v>Poor</v>
      </c>
      <c r="L2012" s="10">
        <v>213535</v>
      </c>
      <c r="M2012" s="10">
        <v>175000000</v>
      </c>
      <c r="N2012" s="10">
        <v>302469017</v>
      </c>
      <c r="O2012" s="6">
        <f t="shared" si="189"/>
        <v>127469017</v>
      </c>
      <c r="P2012" s="10" t="str" cm="1">
        <f t="array" ref="P2012">_xlfn.IFS(O2012&lt;=0,"Flop",O2012&lt;10000000,"Hit",O2012&lt;=100000000,"Superhit",O2012&gt;100000000,"Blockbuster")</f>
        <v>Blockbuster</v>
      </c>
      <c r="Q2012" t="s">
        <v>6677</v>
      </c>
      <c r="R2012">
        <v>27</v>
      </c>
      <c r="S2012" t="str">
        <f t="shared" si="190"/>
        <v xml:space="preserve">July </v>
      </c>
      <c r="T2012" s="12" t="str">
        <f t="shared" si="191"/>
        <v xml:space="preserve"> 2009</v>
      </c>
      <c r="U2012" s="8" t="str" cm="1">
        <f t="array" ref="U2012">_xlfn.IFS(Q2012&lt;1970,"Old is Gold",Q2012&lt;=1980,"80's Movies",Q2012&lt;=2000,"90's Movies",Q2012&lt;=2020,"Mid Rang",Q2012&gt;2020,"Latest")</f>
        <v>Latest</v>
      </c>
      <c r="V2012" t="s">
        <v>2520</v>
      </c>
    </row>
    <row r="2013" spans="1:22" x14ac:dyDescent="0.3">
      <c r="A2013" t="s">
        <v>6678</v>
      </c>
      <c r="B2013" t="s">
        <v>6679</v>
      </c>
      <c r="C2013" t="s">
        <v>6679</v>
      </c>
      <c r="D2013" s="6">
        <v>96</v>
      </c>
      <c r="E2013" s="6" t="str">
        <f t="shared" si="186"/>
        <v>Medium</v>
      </c>
      <c r="F2013" s="4">
        <f t="shared" si="187"/>
        <v>1.6</v>
      </c>
      <c r="G2013" s="8" t="s">
        <v>10887</v>
      </c>
      <c r="H2013" t="s">
        <v>10888</v>
      </c>
      <c r="I2013" t="s">
        <v>172</v>
      </c>
      <c r="J2013">
        <v>8.3000000000000007</v>
      </c>
      <c r="K2013" t="str">
        <f t="shared" si="188"/>
        <v>Excellent</v>
      </c>
      <c r="L2013" s="10">
        <v>1097334</v>
      </c>
      <c r="M2013" s="10">
        <v>175000000</v>
      </c>
      <c r="N2013" s="10">
        <v>735099102</v>
      </c>
      <c r="O2013" s="6">
        <f t="shared" si="189"/>
        <v>560099102</v>
      </c>
      <c r="P2013" s="10" t="str" cm="1">
        <f t="array" ref="P2013">_xlfn.IFS(O2013&lt;=0,"Flop",O2013&lt;10000000,"Hit",O2013&lt;=100000000,"Superhit",O2013&gt;100000000,"Blockbuster")</f>
        <v>Blockbuster</v>
      </c>
      <c r="Q2013" t="s">
        <v>6680</v>
      </c>
      <c r="R2013">
        <v>13</v>
      </c>
      <c r="S2013" t="str">
        <f t="shared" si="190"/>
        <v xml:space="preserve">May </v>
      </c>
      <c r="T2013" s="12" t="str">
        <f t="shared" si="191"/>
        <v xml:space="preserve"> 2009</v>
      </c>
      <c r="U2013" s="8" t="str" cm="1">
        <f t="array" ref="U2013">_xlfn.IFS(Q2013&lt;1970,"Old is Gold",Q2013&lt;=1980,"80's Movies",Q2013&lt;=2000,"90's Movies",Q2013&lt;=2020,"Mid Rang",Q2013&gt;2020,"Latest")</f>
        <v>Latest</v>
      </c>
      <c r="V2013" t="s">
        <v>6681</v>
      </c>
    </row>
    <row r="2014" spans="1:22" x14ac:dyDescent="0.3">
      <c r="A2014" t="s">
        <v>6682</v>
      </c>
      <c r="B2014" t="s">
        <v>6683</v>
      </c>
      <c r="C2014" t="s">
        <v>6683</v>
      </c>
      <c r="D2014" s="6">
        <v>103</v>
      </c>
      <c r="E2014" s="6" t="str">
        <f t="shared" si="186"/>
        <v>Medium</v>
      </c>
      <c r="F2014" s="4">
        <f t="shared" si="187"/>
        <v>1.7166666666666666</v>
      </c>
      <c r="G2014" s="8" t="s">
        <v>10887</v>
      </c>
      <c r="H2014" t="s">
        <v>172</v>
      </c>
      <c r="I2014" t="s">
        <v>10885</v>
      </c>
      <c r="J2014">
        <v>6.3</v>
      </c>
      <c r="K2014" t="str">
        <f t="shared" si="188"/>
        <v>Average</v>
      </c>
      <c r="L2014" s="10">
        <v>93999</v>
      </c>
      <c r="M2014" s="10">
        <v>58000000</v>
      </c>
      <c r="N2014" s="10">
        <v>158261424</v>
      </c>
      <c r="O2014" s="6">
        <f t="shared" si="189"/>
        <v>100261424</v>
      </c>
      <c r="P2014" s="10" t="str" cm="1">
        <f t="array" ref="P2014">_xlfn.IFS(O2014&lt;=0,"Flop",O2014&lt;10000000,"Hit",O2014&lt;=100000000,"Superhit",O2014&gt;100000000,"Blockbuster")</f>
        <v>Blockbuster</v>
      </c>
      <c r="Q2014" t="s">
        <v>6684</v>
      </c>
      <c r="R2014">
        <v>3</v>
      </c>
      <c r="S2014" t="str">
        <f t="shared" si="190"/>
        <v xml:space="preserve">October </v>
      </c>
      <c r="T2014" s="12" t="str">
        <f t="shared" si="191"/>
        <v xml:space="preserve"> 2015</v>
      </c>
      <c r="U2014" s="8" t="str" cm="1">
        <f t="array" ref="U2014">_xlfn.IFS(Q2014&lt;1970,"Old is Gold",Q2014&lt;=1980,"80's Movies",Q2014&lt;=2000,"90's Movies",Q2014&lt;=2020,"Mid Rang",Q2014&gt;2020,"Latest")</f>
        <v>Latest</v>
      </c>
      <c r="V2014" t="s">
        <v>6685</v>
      </c>
    </row>
    <row r="2015" spans="1:22" x14ac:dyDescent="0.3">
      <c r="A2015" t="s">
        <v>6686</v>
      </c>
      <c r="B2015" t="s">
        <v>6687</v>
      </c>
      <c r="C2015" t="s">
        <v>6687</v>
      </c>
      <c r="D2015" s="6">
        <v>124</v>
      </c>
      <c r="E2015" s="6" t="str">
        <f t="shared" si="186"/>
        <v>Long</v>
      </c>
      <c r="F2015" s="4">
        <f t="shared" si="187"/>
        <v>2.0666666666666669</v>
      </c>
      <c r="G2015" s="8" t="s">
        <v>190</v>
      </c>
      <c r="H2015" t="s">
        <v>105</v>
      </c>
      <c r="I2015" t="s">
        <v>10895</v>
      </c>
      <c r="J2015">
        <v>7.1</v>
      </c>
      <c r="K2015" t="str">
        <f t="shared" si="188"/>
        <v>Good</v>
      </c>
      <c r="L2015" s="10">
        <v>246716</v>
      </c>
      <c r="M2015" s="10">
        <v>7000000</v>
      </c>
      <c r="N2015" s="10">
        <v>144492724</v>
      </c>
      <c r="O2015" s="6">
        <f t="shared" si="189"/>
        <v>137492724</v>
      </c>
      <c r="P2015" s="10" t="str" cm="1">
        <f t="array" ref="P2015">_xlfn.IFS(O2015&lt;=0,"Flop",O2015&lt;10000000,"Hit",O2015&lt;=100000000,"Superhit",O2015&gt;100000000,"Blockbuster")</f>
        <v>Blockbuster</v>
      </c>
      <c r="Q2015" t="s">
        <v>6688</v>
      </c>
      <c r="R2015">
        <v>24</v>
      </c>
      <c r="S2015" t="str">
        <f t="shared" si="190"/>
        <v xml:space="preserve">February </v>
      </c>
      <c r="T2015" s="12" t="str">
        <f t="shared" si="191"/>
        <v xml:space="preserve"> 2020</v>
      </c>
      <c r="U2015" s="8" t="str" cm="1">
        <f t="array" ref="U2015">_xlfn.IFS(Q2015&lt;1970,"Old is Gold",Q2015&lt;=1980,"80's Movies",Q2015&lt;=2000,"90's Movies",Q2015&lt;=2020,"Mid Rang",Q2015&gt;2020,"Latest")</f>
        <v>Latest</v>
      </c>
      <c r="V2015" t="s">
        <v>6689</v>
      </c>
    </row>
    <row r="2016" spans="1:22" x14ac:dyDescent="0.3">
      <c r="A2016" t="s">
        <v>6690</v>
      </c>
      <c r="B2016" t="s">
        <v>6691</v>
      </c>
      <c r="C2016" t="s">
        <v>6691</v>
      </c>
      <c r="D2016" s="6">
        <v>111</v>
      </c>
      <c r="E2016" s="6" t="str">
        <f t="shared" si="186"/>
        <v>Medium</v>
      </c>
      <c r="F2016" s="4">
        <f t="shared" si="187"/>
        <v>1.85</v>
      </c>
      <c r="G2016" s="8" t="s">
        <v>7406</v>
      </c>
      <c r="H2016" t="s">
        <v>10890</v>
      </c>
      <c r="I2016" t="s">
        <v>5170</v>
      </c>
      <c r="J2016">
        <v>6.3</v>
      </c>
      <c r="K2016" t="str">
        <f t="shared" si="188"/>
        <v>Average</v>
      </c>
      <c r="L2016" s="10">
        <v>109744</v>
      </c>
      <c r="M2016" s="10">
        <v>32000000</v>
      </c>
      <c r="N2016" s="10">
        <v>18409891</v>
      </c>
      <c r="O2016" s="6">
        <f t="shared" si="189"/>
        <v>-13590109</v>
      </c>
      <c r="P2016" s="10" t="str" cm="1">
        <f t="array" ref="P2016">_xlfn.IFS(O2016&lt;=0,"Flop",O2016&lt;10000000,"Hit",O2016&lt;=100000000,"Superhit",O2016&gt;100000000,"Blockbuster")</f>
        <v>Flop</v>
      </c>
      <c r="Q2016" t="s">
        <v>6692</v>
      </c>
      <c r="R2016">
        <v>1</v>
      </c>
      <c r="S2016" t="str">
        <f t="shared" si="190"/>
        <v xml:space="preserve">January </v>
      </c>
      <c r="T2016" s="12" t="str">
        <f t="shared" si="191"/>
        <v xml:space="preserve"> 2010</v>
      </c>
      <c r="U2016" s="8" t="str" cm="1">
        <f t="array" ref="U2016">_xlfn.IFS(Q2016&lt;1970,"Old is Gold",Q2016&lt;=1980,"80's Movies",Q2016&lt;=2000,"90's Movies",Q2016&lt;=2020,"Mid Rang",Q2016&gt;2020,"Latest")</f>
        <v>Latest</v>
      </c>
      <c r="V2016" t="s">
        <v>6693</v>
      </c>
    </row>
    <row r="2017" spans="1:22" x14ac:dyDescent="0.3">
      <c r="A2017" t="s">
        <v>6694</v>
      </c>
      <c r="B2017" t="s">
        <v>6695</v>
      </c>
      <c r="C2017" t="s">
        <v>6695</v>
      </c>
      <c r="D2017" s="6">
        <v>123</v>
      </c>
      <c r="E2017" s="6" t="str">
        <f t="shared" si="186"/>
        <v>Long</v>
      </c>
      <c r="F2017" s="4">
        <f t="shared" si="187"/>
        <v>2.0499999999999998</v>
      </c>
      <c r="G2017" s="8" t="s">
        <v>10887</v>
      </c>
      <c r="H2017" t="s">
        <v>172</v>
      </c>
      <c r="I2017" t="s">
        <v>10885</v>
      </c>
      <c r="J2017">
        <v>6.8</v>
      </c>
      <c r="K2017" t="str">
        <f t="shared" si="188"/>
        <v>Average</v>
      </c>
      <c r="L2017" s="10">
        <v>152782</v>
      </c>
      <c r="M2017" s="10">
        <v>30000000</v>
      </c>
      <c r="N2017" s="10">
        <v>61808775</v>
      </c>
      <c r="O2017" s="6">
        <f t="shared" si="189"/>
        <v>31808775</v>
      </c>
      <c r="P2017" s="10" t="str" cm="1">
        <f t="array" ref="P2017">_xlfn.IFS(O2017&lt;=0,"Flop",O2017&lt;10000000,"Hit",O2017&lt;=100000000,"Superhit",O2017&gt;100000000,"Blockbuster")</f>
        <v>Superhit</v>
      </c>
      <c r="Q2017" t="s">
        <v>6696</v>
      </c>
      <c r="R2017">
        <v>22</v>
      </c>
      <c r="S2017" t="str">
        <f t="shared" si="190"/>
        <v xml:space="preserve">May </v>
      </c>
      <c r="T2017" s="12" t="str">
        <f t="shared" si="191"/>
        <v xml:space="preserve"> 2009</v>
      </c>
      <c r="U2017" s="8" t="str" cm="1">
        <f t="array" ref="U2017">_xlfn.IFS(Q2017&lt;1970,"Old is Gold",Q2017&lt;=1980,"80's Movies",Q2017&lt;=2000,"90's Movies",Q2017&lt;=2020,"Mid Rang",Q2017&gt;2020,"Latest")</f>
        <v>Latest</v>
      </c>
      <c r="V2017" t="s">
        <v>405</v>
      </c>
    </row>
    <row r="2018" spans="1:22" x14ac:dyDescent="0.3">
      <c r="A2018" t="s">
        <v>6697</v>
      </c>
      <c r="B2018" t="s">
        <v>6698</v>
      </c>
      <c r="C2018" t="s">
        <v>6698</v>
      </c>
      <c r="D2018" s="6">
        <v>115</v>
      </c>
      <c r="E2018" s="6" t="str">
        <f t="shared" si="186"/>
        <v>Medium</v>
      </c>
      <c r="F2018" s="4">
        <f t="shared" si="187"/>
        <v>1.9166666666666667</v>
      </c>
      <c r="G2018" s="8" t="s">
        <v>172</v>
      </c>
      <c r="H2018" t="s">
        <v>190</v>
      </c>
      <c r="I2018" t="s">
        <v>10886</v>
      </c>
      <c r="J2018">
        <v>6.5</v>
      </c>
      <c r="K2018" t="str">
        <f t="shared" si="188"/>
        <v>Average</v>
      </c>
      <c r="L2018" s="10">
        <v>137150</v>
      </c>
      <c r="M2018" s="10">
        <v>38000000</v>
      </c>
      <c r="N2018" s="10">
        <v>105734416</v>
      </c>
      <c r="O2018" s="6">
        <f t="shared" si="189"/>
        <v>67734416</v>
      </c>
      <c r="P2018" s="10" t="str" cm="1">
        <f t="array" ref="P2018">_xlfn.IFS(O2018&lt;=0,"Flop",O2018&lt;10000000,"Hit",O2018&lt;=100000000,"Superhit",O2018&gt;100000000,"Blockbuster")</f>
        <v>Superhit</v>
      </c>
      <c r="Q2018" t="s">
        <v>6699</v>
      </c>
      <c r="R2018">
        <v>2</v>
      </c>
      <c r="S2018" t="str">
        <f t="shared" si="190"/>
        <v xml:space="preserve">October </v>
      </c>
      <c r="T2018" s="12" t="str">
        <f t="shared" si="191"/>
        <v xml:space="preserve"> 2010</v>
      </c>
      <c r="U2018" s="8" t="str" cm="1">
        <f t="array" ref="U2018">_xlfn.IFS(Q2018&lt;1970,"Old is Gold",Q2018&lt;=1980,"80's Movies",Q2018&lt;=2000,"90's Movies",Q2018&lt;=2020,"Mid Rang",Q2018&gt;2020,"Latest")</f>
        <v>Latest</v>
      </c>
      <c r="V2018" t="s">
        <v>6700</v>
      </c>
    </row>
    <row r="2019" spans="1:22" x14ac:dyDescent="0.3">
      <c r="A2019" t="s">
        <v>6701</v>
      </c>
      <c r="B2019" t="s">
        <v>6702</v>
      </c>
      <c r="C2019" t="s">
        <v>6702</v>
      </c>
      <c r="D2019" s="6">
        <v>149</v>
      </c>
      <c r="E2019" s="6" t="str">
        <f t="shared" si="186"/>
        <v>Long</v>
      </c>
      <c r="F2019" s="4">
        <f t="shared" si="187"/>
        <v>2.4833333333333334</v>
      </c>
      <c r="G2019" s="8" t="s">
        <v>7406</v>
      </c>
      <c r="H2019" t="s">
        <v>10887</v>
      </c>
      <c r="I2019" t="s">
        <v>10890</v>
      </c>
      <c r="J2019">
        <v>6</v>
      </c>
      <c r="K2019" t="str">
        <f t="shared" si="188"/>
        <v>Average</v>
      </c>
      <c r="L2019" s="10">
        <v>422577</v>
      </c>
      <c r="M2019" s="10">
        <v>200000000</v>
      </c>
      <c r="N2019" s="10">
        <v>836303693</v>
      </c>
      <c r="O2019" s="6">
        <f t="shared" si="189"/>
        <v>636303693</v>
      </c>
      <c r="P2019" s="10" t="str" cm="1">
        <f t="array" ref="P2019">_xlfn.IFS(O2019&lt;=0,"Flop",O2019&lt;10000000,"Hit",O2019&lt;=100000000,"Superhit",O2019&gt;100000000,"Blockbuster")</f>
        <v>Blockbuster</v>
      </c>
      <c r="Q2019" t="s">
        <v>6703</v>
      </c>
      <c r="R2019">
        <v>8</v>
      </c>
      <c r="S2019" t="str">
        <f t="shared" si="190"/>
        <v xml:space="preserve">June </v>
      </c>
      <c r="T2019" s="12" t="str">
        <f t="shared" si="191"/>
        <v xml:space="preserve"> 2009</v>
      </c>
      <c r="U2019" s="8" t="str" cm="1">
        <f t="array" ref="U2019">_xlfn.IFS(Q2019&lt;1970,"Old is Gold",Q2019&lt;=1980,"80's Movies",Q2019&lt;=2000,"90's Movies",Q2019&lt;=2020,"Mid Rang",Q2019&gt;2020,"Latest")</f>
        <v>Latest</v>
      </c>
      <c r="V2019" t="s">
        <v>1884</v>
      </c>
    </row>
    <row r="2020" spans="1:22" x14ac:dyDescent="0.3">
      <c r="A2020" t="s">
        <v>6704</v>
      </c>
      <c r="B2020" t="s">
        <v>6705</v>
      </c>
      <c r="C2020" t="s">
        <v>6706</v>
      </c>
      <c r="D2020" s="6">
        <v>130</v>
      </c>
      <c r="E2020" s="6" t="str">
        <f t="shared" si="186"/>
        <v>Long</v>
      </c>
      <c r="F2020" s="4">
        <f t="shared" si="187"/>
        <v>2.1666666666666665</v>
      </c>
      <c r="G2020" s="8" t="s">
        <v>190</v>
      </c>
      <c r="H2020" t="s">
        <v>5878</v>
      </c>
      <c r="I2020" t="s">
        <v>10899</v>
      </c>
      <c r="J2020">
        <v>8.1</v>
      </c>
      <c r="K2020" t="str">
        <f t="shared" si="188"/>
        <v>Excellent</v>
      </c>
      <c r="L2020" s="10">
        <v>81640</v>
      </c>
      <c r="M2020" s="10">
        <v>3600000</v>
      </c>
      <c r="N2020" s="10">
        <v>52786</v>
      </c>
      <c r="O2020" s="6">
        <f t="shared" si="189"/>
        <v>-3547214</v>
      </c>
      <c r="P2020" s="10" t="str" cm="1">
        <f t="array" ref="P2020">_xlfn.IFS(O2020&lt;=0,"Flop",O2020&lt;10000000,"Hit",O2020&lt;=100000000,"Superhit",O2020&gt;100000000,"Blockbuster")</f>
        <v>Flop</v>
      </c>
      <c r="Q2020" t="s">
        <v>6707</v>
      </c>
      <c r="R2020">
        <v>25</v>
      </c>
      <c r="S2020" t="str">
        <f t="shared" si="190"/>
        <v xml:space="preserve">November </v>
      </c>
      <c r="T2020" s="12" t="str">
        <f t="shared" si="191"/>
        <v xml:space="preserve"> 2020</v>
      </c>
      <c r="U2020" s="8" t="str" cm="1">
        <f t="array" ref="U2020">_xlfn.IFS(Q2020&lt;1970,"Old is Gold",Q2020&lt;=1980,"80's Movies",Q2020&lt;=2000,"90's Movies",Q2020&lt;=2020,"Mid Rang",Q2020&gt;2020,"Latest")</f>
        <v>Latest</v>
      </c>
      <c r="V2020" t="s">
        <v>6708</v>
      </c>
    </row>
    <row r="2021" spans="1:22" x14ac:dyDescent="0.3">
      <c r="A2021" t="s">
        <v>6709</v>
      </c>
      <c r="B2021" t="s">
        <v>6710</v>
      </c>
      <c r="C2021" t="s">
        <v>6710</v>
      </c>
      <c r="D2021" s="6">
        <v>100</v>
      </c>
      <c r="E2021" s="6" t="str">
        <f t="shared" si="186"/>
        <v>Medium</v>
      </c>
      <c r="F2021" s="4">
        <f t="shared" si="187"/>
        <v>1.6666666666666667</v>
      </c>
      <c r="G2021" s="8" t="s">
        <v>172</v>
      </c>
      <c r="H2021" t="s">
        <v>10885</v>
      </c>
      <c r="I2021" t="s">
        <v>10886</v>
      </c>
      <c r="J2021">
        <v>6.3</v>
      </c>
      <c r="K2021" t="str">
        <f t="shared" si="188"/>
        <v>Average</v>
      </c>
      <c r="L2021" s="10">
        <v>146944</v>
      </c>
      <c r="M2021" s="10">
        <v>18500000</v>
      </c>
      <c r="N2021" s="10">
        <v>32406507</v>
      </c>
      <c r="O2021" s="6">
        <f t="shared" si="189"/>
        <v>13906507</v>
      </c>
      <c r="P2021" s="10" t="str" cm="1">
        <f t="array" ref="P2021">_xlfn.IFS(O2021&lt;=0,"Flop",O2021&lt;10000000,"Hit",O2021&lt;=100000000,"Superhit",O2021&gt;100000000,"Blockbuster")</f>
        <v>Superhit</v>
      </c>
      <c r="Q2021" t="s">
        <v>6711</v>
      </c>
      <c r="R2021">
        <v>14</v>
      </c>
      <c r="S2021" t="str">
        <f t="shared" si="190"/>
        <v xml:space="preserve">September </v>
      </c>
      <c r="T2021" s="12" t="str">
        <f t="shared" si="191"/>
        <v xml:space="preserve"> 2009</v>
      </c>
      <c r="U2021" s="8" t="str" cm="1">
        <f t="array" ref="U2021">_xlfn.IFS(Q2021&lt;1970,"Old is Gold",Q2021&lt;=1980,"80's Movies",Q2021&lt;=2000,"90's Movies",Q2021&lt;=2020,"Mid Rang",Q2021&gt;2020,"Latest")</f>
        <v>Latest</v>
      </c>
      <c r="V2021" t="s">
        <v>6712</v>
      </c>
    </row>
    <row r="2022" spans="1:22" x14ac:dyDescent="0.3">
      <c r="A2022" t="s">
        <v>6713</v>
      </c>
      <c r="B2022" t="s">
        <v>6714</v>
      </c>
      <c r="C2022" t="s">
        <v>6714</v>
      </c>
      <c r="D2022" s="6">
        <v>118</v>
      </c>
      <c r="E2022" s="6" t="str">
        <f t="shared" si="186"/>
        <v>Medium</v>
      </c>
      <c r="F2022" s="4">
        <f t="shared" si="187"/>
        <v>1.9666666666666666</v>
      </c>
      <c r="G2022" s="8" t="s">
        <v>7406</v>
      </c>
      <c r="H2022" t="s">
        <v>10895</v>
      </c>
      <c r="I2022" t="s">
        <v>5170</v>
      </c>
      <c r="J2022">
        <v>6.6</v>
      </c>
      <c r="K2022" t="str">
        <f t="shared" si="188"/>
        <v>Average</v>
      </c>
      <c r="L2022" s="10">
        <v>193260</v>
      </c>
      <c r="M2022" s="10">
        <v>80000000</v>
      </c>
      <c r="N2022" s="10">
        <v>178767383</v>
      </c>
      <c r="O2022" s="6">
        <f t="shared" si="189"/>
        <v>98767383</v>
      </c>
      <c r="P2022" s="10" t="str" cm="1">
        <f t="array" ref="P2022">_xlfn.IFS(O2022&lt;=0,"Flop",O2022&lt;10000000,"Hit",O2022&lt;=100000000,"Superhit",O2022&gt;100000000,"Blockbuster")</f>
        <v>Superhit</v>
      </c>
      <c r="Q2022" t="s">
        <v>6715</v>
      </c>
      <c r="R2022">
        <v>16</v>
      </c>
      <c r="S2022" t="str">
        <f t="shared" si="190"/>
        <v xml:space="preserve">September </v>
      </c>
      <c r="T2022" s="12" t="str">
        <f t="shared" si="191"/>
        <v xml:space="preserve"> 2008</v>
      </c>
      <c r="U2022" s="8" t="str" cm="1">
        <f t="array" ref="U2022">_xlfn.IFS(Q2022&lt;1970,"Old is Gold",Q2022&lt;=1980,"80's Movies",Q2022&lt;=2000,"90's Movies",Q2022&lt;=2020,"Mid Rang",Q2022&gt;2020,"Latest")</f>
        <v>Latest</v>
      </c>
      <c r="V2022" t="s">
        <v>4506</v>
      </c>
    </row>
    <row r="2023" spans="1:22" x14ac:dyDescent="0.3">
      <c r="A2023" t="s">
        <v>6716</v>
      </c>
      <c r="B2023" t="s">
        <v>6717</v>
      </c>
      <c r="C2023" t="s">
        <v>6717</v>
      </c>
      <c r="D2023" s="6">
        <v>85</v>
      </c>
      <c r="E2023" s="6" t="str">
        <f t="shared" si="186"/>
        <v>Short</v>
      </c>
      <c r="F2023" s="4">
        <f t="shared" si="187"/>
        <v>1.4166666666666667</v>
      </c>
      <c r="G2023" s="8" t="s">
        <v>7406</v>
      </c>
      <c r="H2023" t="s">
        <v>10887</v>
      </c>
      <c r="I2023" t="s">
        <v>105</v>
      </c>
      <c r="J2023">
        <v>7</v>
      </c>
      <c r="K2023" t="str">
        <f t="shared" si="188"/>
        <v>Good</v>
      </c>
      <c r="L2023" s="10">
        <v>414524</v>
      </c>
      <c r="M2023" s="10">
        <v>25000000</v>
      </c>
      <c r="N2023" s="10">
        <v>172394180</v>
      </c>
      <c r="O2023" s="6">
        <f t="shared" si="189"/>
        <v>147394180</v>
      </c>
      <c r="P2023" s="10" t="str" cm="1">
        <f t="array" ref="P2023">_xlfn.IFS(O2023&lt;=0,"Flop",O2023&lt;10000000,"Hit",O2023&lt;=100000000,"Superhit",O2023&gt;100000000,"Blockbuster")</f>
        <v>Blockbuster</v>
      </c>
      <c r="Q2023" t="s">
        <v>6718</v>
      </c>
      <c r="R2023">
        <v>16</v>
      </c>
      <c r="S2023" t="str">
        <f t="shared" si="190"/>
        <v xml:space="preserve">January </v>
      </c>
      <c r="T2023" s="12" t="str">
        <f t="shared" si="191"/>
        <v xml:space="preserve"> 2008</v>
      </c>
      <c r="U2023" s="8" t="str" cm="1">
        <f t="array" ref="U2023">_xlfn.IFS(Q2023&lt;1970,"Old is Gold",Q2023&lt;=1980,"80's Movies",Q2023&lt;=2000,"90's Movies",Q2023&lt;=2020,"Mid Rang",Q2023&gt;2020,"Latest")</f>
        <v>Latest</v>
      </c>
      <c r="V2023" t="s">
        <v>6719</v>
      </c>
    </row>
    <row r="2024" spans="1:22" x14ac:dyDescent="0.3">
      <c r="A2024" t="s">
        <v>6720</v>
      </c>
      <c r="B2024" t="s">
        <v>6721</v>
      </c>
      <c r="C2024" t="s">
        <v>6721</v>
      </c>
      <c r="D2024" s="6">
        <v>115</v>
      </c>
      <c r="E2024" s="6" t="str">
        <f t="shared" si="186"/>
        <v>Medium</v>
      </c>
      <c r="F2024" s="4">
        <f t="shared" si="187"/>
        <v>1.9166666666666667</v>
      </c>
      <c r="G2024" s="8" t="s">
        <v>190</v>
      </c>
      <c r="H2024" t="s">
        <v>10899</v>
      </c>
      <c r="I2024" t="s">
        <v>10899</v>
      </c>
      <c r="J2024">
        <v>7.4</v>
      </c>
      <c r="K2024" t="str">
        <f t="shared" si="188"/>
        <v>Good</v>
      </c>
      <c r="L2024" s="10">
        <v>91684</v>
      </c>
      <c r="M2024" s="10">
        <v>2000000</v>
      </c>
      <c r="N2024" s="10">
        <v>15282731</v>
      </c>
      <c r="O2024" s="6">
        <f t="shared" si="189"/>
        <v>13282731</v>
      </c>
      <c r="P2024" s="10" t="str" cm="1">
        <f t="array" ref="P2024">_xlfn.IFS(O2024&lt;=0,"Flop",O2024&lt;10000000,"Hit",O2024&lt;=100000000,"Superhit",O2024&gt;100000000,"Blockbuster")</f>
        <v>Superhit</v>
      </c>
      <c r="Q2024" t="s">
        <v>6722</v>
      </c>
      <c r="R2024">
        <v>26</v>
      </c>
      <c r="S2024" t="str">
        <f t="shared" si="190"/>
        <v xml:space="preserve">January </v>
      </c>
      <c r="T2024" s="12" t="str">
        <f t="shared" si="191"/>
        <v xml:space="preserve"> 2020</v>
      </c>
      <c r="U2024" s="8" t="str" cm="1">
        <f t="array" ref="U2024">_xlfn.IFS(Q2024&lt;1970,"Old is Gold",Q2024&lt;=1980,"80's Movies",Q2024&lt;=2000,"90's Movies",Q2024&lt;=2020,"Mid Rang",Q2024&gt;2020,"Latest")</f>
        <v>Latest</v>
      </c>
      <c r="V2024" t="s">
        <v>6723</v>
      </c>
    </row>
    <row r="2025" spans="1:22" x14ac:dyDescent="0.3">
      <c r="A2025" t="s">
        <v>6724</v>
      </c>
      <c r="B2025" t="s">
        <v>6725</v>
      </c>
      <c r="C2025" t="s">
        <v>6725</v>
      </c>
      <c r="D2025" s="6">
        <v>95</v>
      </c>
      <c r="E2025" s="6" t="str">
        <f t="shared" si="186"/>
        <v>Medium</v>
      </c>
      <c r="F2025" s="4">
        <f t="shared" si="187"/>
        <v>1.5833333333333333</v>
      </c>
      <c r="G2025" s="8" t="s">
        <v>105</v>
      </c>
      <c r="H2025" t="s">
        <v>5170</v>
      </c>
      <c r="I2025" t="s">
        <v>10899</v>
      </c>
      <c r="J2025">
        <v>7.1</v>
      </c>
      <c r="K2025" t="str">
        <f t="shared" si="188"/>
        <v>Good</v>
      </c>
      <c r="L2025" s="10">
        <v>97397</v>
      </c>
      <c r="M2025" s="10">
        <v>4500000</v>
      </c>
      <c r="N2025" s="10">
        <v>91392971</v>
      </c>
      <c r="O2025" s="6">
        <f t="shared" si="189"/>
        <v>86892971</v>
      </c>
      <c r="P2025" s="10" t="str" cm="1">
        <f t="array" ref="P2025">_xlfn.IFS(O2025&lt;=0,"Flop",O2025&lt;10000000,"Hit",O2025&lt;=100000000,"Superhit",O2025&gt;100000000,"Blockbuster")</f>
        <v>Superhit</v>
      </c>
      <c r="Q2025" t="s">
        <v>6726</v>
      </c>
      <c r="R2025">
        <v>30</v>
      </c>
      <c r="S2025" t="str">
        <f t="shared" si="190"/>
        <v xml:space="preserve">October </v>
      </c>
      <c r="T2025" s="12" t="str">
        <f t="shared" si="191"/>
        <v xml:space="preserve"> 2022</v>
      </c>
      <c r="U2025" s="8" t="str" cm="1">
        <f t="array" ref="U2025">_xlfn.IFS(Q2025&lt;1970,"Old is Gold",Q2025&lt;=1980,"80's Movies",Q2025&lt;=2000,"90's Movies",Q2025&lt;=2020,"Mid Rang",Q2025&gt;2020,"Latest")</f>
        <v>Latest</v>
      </c>
      <c r="V2025" t="s">
        <v>6727</v>
      </c>
    </row>
    <row r="2026" spans="1:22" x14ac:dyDescent="0.3">
      <c r="A2026" t="s">
        <v>6728</v>
      </c>
      <c r="B2026" t="s">
        <v>6729</v>
      </c>
      <c r="C2026" t="s">
        <v>6729</v>
      </c>
      <c r="D2026" s="6">
        <v>189</v>
      </c>
      <c r="E2026" s="6" t="str">
        <f t="shared" si="186"/>
        <v>Long</v>
      </c>
      <c r="F2026" s="4">
        <f t="shared" si="187"/>
        <v>3.15</v>
      </c>
      <c r="G2026" s="8" t="s">
        <v>172</v>
      </c>
      <c r="H2026" t="s">
        <v>190</v>
      </c>
      <c r="I2026" t="s">
        <v>10896</v>
      </c>
      <c r="J2026">
        <v>7.1</v>
      </c>
      <c r="K2026" t="str">
        <f t="shared" si="188"/>
        <v>Good</v>
      </c>
      <c r="L2026" s="10">
        <v>151337</v>
      </c>
      <c r="M2026" s="10">
        <v>110000000</v>
      </c>
      <c r="N2026" s="10">
        <v>63351455</v>
      </c>
      <c r="O2026" s="6">
        <f t="shared" si="189"/>
        <v>-46648545</v>
      </c>
      <c r="P2026" s="10" t="str" cm="1">
        <f t="array" ref="P2026">_xlfn.IFS(O2026&lt;=0,"Flop",O2026&lt;10000000,"Hit",O2026&lt;=100000000,"Superhit",O2026&gt;100000000,"Blockbuster")</f>
        <v>Flop</v>
      </c>
      <c r="Q2026" t="s">
        <v>6730</v>
      </c>
      <c r="R2026">
        <v>15</v>
      </c>
      <c r="S2026" t="str">
        <f t="shared" si="190"/>
        <v xml:space="preserve">December </v>
      </c>
      <c r="T2026" s="12" t="str">
        <f t="shared" si="191"/>
        <v xml:space="preserve"> 2022</v>
      </c>
      <c r="U2026" s="8" t="str" cm="1">
        <f t="array" ref="U2026">_xlfn.IFS(Q2026&lt;1970,"Old is Gold",Q2026&lt;=1980,"80's Movies",Q2026&lt;=2000,"90's Movies",Q2026&lt;=2020,"Mid Rang",Q2026&gt;2020,"Latest")</f>
        <v>Latest</v>
      </c>
      <c r="V2026" t="s">
        <v>6731</v>
      </c>
    </row>
    <row r="2027" spans="1:22" x14ac:dyDescent="0.3">
      <c r="A2027" t="s">
        <v>6732</v>
      </c>
      <c r="B2027" t="s">
        <v>6733</v>
      </c>
      <c r="C2027" t="s">
        <v>6733</v>
      </c>
      <c r="D2027" s="6">
        <v>118</v>
      </c>
      <c r="E2027" s="6" t="str">
        <f t="shared" si="186"/>
        <v>Medium</v>
      </c>
      <c r="F2027" s="4">
        <f t="shared" si="187"/>
        <v>1.9666666666666666</v>
      </c>
      <c r="G2027" s="8" t="s">
        <v>7406</v>
      </c>
      <c r="H2027" t="s">
        <v>10887</v>
      </c>
      <c r="I2027" t="s">
        <v>172</v>
      </c>
      <c r="J2027">
        <v>6.2</v>
      </c>
      <c r="K2027" t="str">
        <f t="shared" si="188"/>
        <v>Average</v>
      </c>
      <c r="L2027" s="10">
        <v>382562</v>
      </c>
      <c r="M2027" s="10">
        <v>250000000</v>
      </c>
      <c r="N2027" s="10">
        <v>760928081</v>
      </c>
      <c r="O2027" s="6">
        <f t="shared" si="189"/>
        <v>510928081</v>
      </c>
      <c r="P2027" s="10" t="str" cm="1">
        <f t="array" ref="P2027">_xlfn.IFS(O2027&lt;=0,"Flop",O2027&lt;10000000,"Hit",O2027&lt;=100000000,"Superhit",O2027&gt;100000000,"Blockbuster")</f>
        <v>Blockbuster</v>
      </c>
      <c r="Q2027" t="s">
        <v>6734</v>
      </c>
      <c r="R2027">
        <v>23</v>
      </c>
      <c r="S2027" t="str">
        <f t="shared" si="190"/>
        <v xml:space="preserve">June </v>
      </c>
      <c r="T2027" s="12" t="str">
        <f t="shared" si="191"/>
        <v xml:space="preserve"> 2022</v>
      </c>
      <c r="U2027" s="8" t="str" cm="1">
        <f t="array" ref="U2027">_xlfn.IFS(Q2027&lt;1970,"Old is Gold",Q2027&lt;=1980,"80's Movies",Q2027&lt;=2000,"90's Movies",Q2027&lt;=2020,"Mid Rang",Q2027&gt;2020,"Latest")</f>
        <v>Latest</v>
      </c>
      <c r="V2027" t="s">
        <v>6735</v>
      </c>
    </row>
    <row r="2028" spans="1:22" x14ac:dyDescent="0.3">
      <c r="A2028" t="s">
        <v>6736</v>
      </c>
      <c r="B2028" t="s">
        <v>6737</v>
      </c>
      <c r="C2028" t="s">
        <v>6737</v>
      </c>
      <c r="D2028" s="6">
        <v>165</v>
      </c>
      <c r="E2028" s="6" t="str">
        <f t="shared" si="186"/>
        <v>Long</v>
      </c>
      <c r="F2028" s="4">
        <f t="shared" si="187"/>
        <v>2.75</v>
      </c>
      <c r="G2028" s="8" t="s">
        <v>190</v>
      </c>
      <c r="H2028" t="s">
        <v>10899</v>
      </c>
      <c r="I2028" t="s">
        <v>10899</v>
      </c>
      <c r="J2028">
        <v>7.9</v>
      </c>
      <c r="K2028" t="str">
        <f t="shared" si="188"/>
        <v>Good</v>
      </c>
      <c r="L2028" s="10">
        <v>363686</v>
      </c>
      <c r="M2028" s="10">
        <v>4000000</v>
      </c>
      <c r="N2028" s="10">
        <v>48137666</v>
      </c>
      <c r="O2028" s="6">
        <f t="shared" si="189"/>
        <v>44137666</v>
      </c>
      <c r="P2028" s="10" t="str" cm="1">
        <f t="array" ref="P2028">_xlfn.IFS(O2028&lt;=0,"Flop",O2028&lt;10000000,"Hit",O2028&lt;=100000000,"Superhit",O2028&gt;100000000,"Blockbuster")</f>
        <v>Superhit</v>
      </c>
      <c r="Q2028" t="s">
        <v>6738</v>
      </c>
      <c r="R2028">
        <v>19</v>
      </c>
      <c r="S2028" t="str">
        <f t="shared" si="190"/>
        <v xml:space="preserve">January </v>
      </c>
      <c r="T2028" s="12" t="str">
        <f t="shared" si="191"/>
        <v xml:space="preserve"> 2014</v>
      </c>
      <c r="U2028" s="8" t="str" cm="1">
        <f t="array" ref="U2028">_xlfn.IFS(Q2028&lt;1970,"Old is Gold",Q2028&lt;=1980,"80's Movies",Q2028&lt;=2000,"90's Movies",Q2028&lt;=2020,"Mid Rang",Q2028&gt;2020,"Latest")</f>
        <v>Latest</v>
      </c>
      <c r="V2028" t="s">
        <v>1597</v>
      </c>
    </row>
    <row r="2029" spans="1:22" x14ac:dyDescent="0.3">
      <c r="A2029" t="s">
        <v>6739</v>
      </c>
      <c r="B2029" t="s">
        <v>6740</v>
      </c>
      <c r="C2029" t="s">
        <v>6740</v>
      </c>
      <c r="D2029" s="6">
        <v>105</v>
      </c>
      <c r="E2029" s="6" t="str">
        <f t="shared" si="186"/>
        <v>Medium</v>
      </c>
      <c r="F2029" s="4">
        <f t="shared" si="187"/>
        <v>1.75</v>
      </c>
      <c r="G2029" s="8" t="s">
        <v>7406</v>
      </c>
      <c r="H2029" t="s">
        <v>105</v>
      </c>
      <c r="I2029" t="s">
        <v>5170</v>
      </c>
      <c r="J2029">
        <v>5.5</v>
      </c>
      <c r="K2029" t="str">
        <f t="shared" si="188"/>
        <v>Poor</v>
      </c>
      <c r="L2029" s="10">
        <v>95794</v>
      </c>
      <c r="M2029" s="10">
        <v>20000000</v>
      </c>
      <c r="N2029" s="10">
        <v>133423964</v>
      </c>
      <c r="O2029" s="6">
        <f t="shared" si="189"/>
        <v>113423964</v>
      </c>
      <c r="P2029" s="10" t="str" cm="1">
        <f t="array" ref="P2029">_xlfn.IFS(O2029&lt;=0,"Flop",O2029&lt;10000000,"Hit",O2029&lt;=100000000,"Superhit",O2029&gt;100000000,"Blockbuster")</f>
        <v>Blockbuster</v>
      </c>
      <c r="Q2029" t="s">
        <v>6741</v>
      </c>
      <c r="R2029">
        <v>8</v>
      </c>
      <c r="S2029" t="str">
        <f t="shared" si="190"/>
        <v xml:space="preserve">September </v>
      </c>
      <c r="T2029" s="12" t="str">
        <f t="shared" si="191"/>
        <v xml:space="preserve"> 2021</v>
      </c>
      <c r="U2029" s="8" t="str" cm="1">
        <f t="array" ref="U2029">_xlfn.IFS(Q2029&lt;1970,"Old is Gold",Q2029&lt;=1980,"80's Movies",Q2029&lt;=2000,"90's Movies",Q2029&lt;=2020,"Mid Rang",Q2029&gt;2020,"Latest")</f>
        <v>Latest</v>
      </c>
      <c r="V2029" t="s">
        <v>6323</v>
      </c>
    </row>
    <row r="2030" spans="1:22" x14ac:dyDescent="0.3">
      <c r="A2030" t="s">
        <v>6742</v>
      </c>
      <c r="B2030" t="s">
        <v>6743</v>
      </c>
      <c r="C2030" t="s">
        <v>6743</v>
      </c>
      <c r="D2030" s="6">
        <v>111</v>
      </c>
      <c r="E2030" s="6" t="str">
        <f t="shared" si="186"/>
        <v>Medium</v>
      </c>
      <c r="F2030" s="4">
        <f t="shared" si="187"/>
        <v>1.85</v>
      </c>
      <c r="G2030" s="8" t="s">
        <v>105</v>
      </c>
      <c r="H2030" t="s">
        <v>5170</v>
      </c>
      <c r="I2030" t="s">
        <v>10899</v>
      </c>
      <c r="J2030">
        <v>5</v>
      </c>
      <c r="K2030" t="str">
        <f t="shared" si="188"/>
        <v>Poor</v>
      </c>
      <c r="L2030" s="10">
        <v>68387</v>
      </c>
      <c r="M2030" s="10">
        <v>20000000</v>
      </c>
      <c r="N2030" s="10">
        <v>104362940</v>
      </c>
      <c r="O2030" s="6">
        <f t="shared" si="189"/>
        <v>84362940</v>
      </c>
      <c r="P2030" s="10" t="str" cm="1">
        <f t="array" ref="P2030">_xlfn.IFS(O2030&lt;=0,"Flop",O2030&lt;10000000,"Hit",O2030&lt;=100000000,"Superhit",O2030&gt;100000000,"Blockbuster")</f>
        <v>Superhit</v>
      </c>
      <c r="Q2030" t="s">
        <v>6744</v>
      </c>
      <c r="R2030">
        <v>6</v>
      </c>
      <c r="S2030" t="str">
        <f t="shared" si="190"/>
        <v xml:space="preserve">October </v>
      </c>
      <c r="T2030" s="12" t="str">
        <f t="shared" si="191"/>
        <v xml:space="preserve"> 2022</v>
      </c>
      <c r="U2030" s="8" t="str" cm="1">
        <f t="array" ref="U2030">_xlfn.IFS(Q2030&lt;1970,"Old is Gold",Q2030&lt;=1980,"80's Movies",Q2030&lt;=2000,"90's Movies",Q2030&lt;=2020,"Mid Rang",Q2030&gt;2020,"Latest")</f>
        <v>Latest</v>
      </c>
      <c r="V2030" t="s">
        <v>6323</v>
      </c>
    </row>
    <row r="2031" spans="1:22" x14ac:dyDescent="0.3">
      <c r="A2031" t="s">
        <v>6745</v>
      </c>
      <c r="B2031" t="s">
        <v>6746</v>
      </c>
      <c r="C2031" t="s">
        <v>6746</v>
      </c>
      <c r="D2031" s="6">
        <v>96</v>
      </c>
      <c r="E2031" s="6" t="str">
        <f t="shared" si="186"/>
        <v>Medium</v>
      </c>
      <c r="F2031" s="4">
        <f t="shared" si="187"/>
        <v>1.6</v>
      </c>
      <c r="G2031" s="8" t="s">
        <v>10887</v>
      </c>
      <c r="H2031" t="s">
        <v>10888</v>
      </c>
      <c r="I2031" t="s">
        <v>172</v>
      </c>
      <c r="J2031">
        <v>6.8</v>
      </c>
      <c r="K2031" t="str">
        <f t="shared" si="188"/>
        <v>Average</v>
      </c>
      <c r="L2031" s="10">
        <v>124612</v>
      </c>
      <c r="M2031" s="10">
        <v>200000000</v>
      </c>
      <c r="N2031" s="10">
        <v>325286646</v>
      </c>
      <c r="O2031" s="6">
        <f t="shared" si="189"/>
        <v>125286646</v>
      </c>
      <c r="P2031" s="10" t="str" cm="1">
        <f t="array" ref="P2031">_xlfn.IFS(O2031&lt;=0,"Flop",O2031&lt;10000000,"Hit",O2031&lt;=100000000,"Superhit",O2031&gt;100000000,"Blockbuster")</f>
        <v>Blockbuster</v>
      </c>
      <c r="Q2031" t="s">
        <v>5939</v>
      </c>
      <c r="R2031">
        <v>3</v>
      </c>
      <c r="S2031" t="str">
        <f t="shared" si="190"/>
        <v xml:space="preserve">November </v>
      </c>
      <c r="T2031" s="12" t="str">
        <f t="shared" si="191"/>
        <v xml:space="preserve"> 2009</v>
      </c>
      <c r="U2031" s="8" t="str" cm="1">
        <f t="array" ref="U2031">_xlfn.IFS(Q2031&lt;1970,"Old is Gold",Q2031&lt;=1980,"80's Movies",Q2031&lt;=2000,"90's Movies",Q2031&lt;=2020,"Mid Rang",Q2031&gt;2020,"Latest")</f>
        <v>Latest</v>
      </c>
      <c r="V2031" t="s">
        <v>669</v>
      </c>
    </row>
    <row r="2032" spans="1:22" x14ac:dyDescent="0.3">
      <c r="A2032" t="s">
        <v>6747</v>
      </c>
      <c r="B2032" t="s">
        <v>6748</v>
      </c>
      <c r="C2032" t="s">
        <v>6748</v>
      </c>
      <c r="D2032" s="6">
        <v>122</v>
      </c>
      <c r="E2032" s="6" t="str">
        <f t="shared" si="186"/>
        <v>Long</v>
      </c>
      <c r="F2032" s="4">
        <f t="shared" si="187"/>
        <v>2.0333333333333332</v>
      </c>
      <c r="G2032" s="8" t="s">
        <v>190</v>
      </c>
      <c r="H2032" t="s">
        <v>10886</v>
      </c>
      <c r="I2032" t="s">
        <v>10899</v>
      </c>
      <c r="J2032">
        <v>6.9</v>
      </c>
      <c r="K2032" t="str">
        <f t="shared" si="188"/>
        <v>Average</v>
      </c>
      <c r="L2032" s="10">
        <v>119442</v>
      </c>
      <c r="M2032" s="10">
        <v>38000000</v>
      </c>
      <c r="N2032" s="10">
        <v>117094902</v>
      </c>
      <c r="O2032" s="6">
        <f t="shared" si="189"/>
        <v>79094902</v>
      </c>
      <c r="P2032" s="10" t="str" cm="1">
        <f t="array" ref="P2032">_xlfn.IFS(O2032&lt;=0,"Flop",O2032&lt;10000000,"Hit",O2032&lt;=100000000,"Superhit",O2032&gt;100000000,"Blockbuster")</f>
        <v>Superhit</v>
      </c>
      <c r="Q2032" t="s">
        <v>6749</v>
      </c>
      <c r="R2032">
        <v>15</v>
      </c>
      <c r="S2032" t="str">
        <f t="shared" si="190"/>
        <v xml:space="preserve">April </v>
      </c>
      <c r="T2032" s="12" t="str">
        <f t="shared" si="191"/>
        <v xml:space="preserve"> 2011</v>
      </c>
      <c r="U2032" s="8" t="str" cm="1">
        <f t="array" ref="U2032">_xlfn.IFS(Q2032&lt;1970,"Old is Gold",Q2032&lt;=1980,"80's Movies",Q2032&lt;=2000,"90's Movies",Q2032&lt;=2020,"Mid Rang",Q2032&gt;2020,"Latest")</f>
        <v>Latest</v>
      </c>
      <c r="V2032" t="s">
        <v>4463</v>
      </c>
    </row>
    <row r="2033" spans="1:22" x14ac:dyDescent="0.3">
      <c r="A2033" t="s">
        <v>6750</v>
      </c>
      <c r="B2033" t="s">
        <v>615</v>
      </c>
      <c r="C2033" t="s">
        <v>615</v>
      </c>
      <c r="D2033" s="6">
        <v>113</v>
      </c>
      <c r="E2033" s="6" t="str">
        <f t="shared" si="186"/>
        <v>Medium</v>
      </c>
      <c r="F2033" s="4">
        <f t="shared" si="187"/>
        <v>1.8833333333333333</v>
      </c>
      <c r="G2033" s="8" t="s">
        <v>172</v>
      </c>
      <c r="H2033" t="s">
        <v>190</v>
      </c>
      <c r="I2033" t="s">
        <v>10894</v>
      </c>
      <c r="J2033">
        <v>5.8</v>
      </c>
      <c r="K2033" t="str">
        <f t="shared" si="188"/>
        <v>Poor</v>
      </c>
      <c r="L2033" s="10">
        <v>52221</v>
      </c>
      <c r="M2033" s="10">
        <v>24000000</v>
      </c>
      <c r="N2033" s="10">
        <v>63543328</v>
      </c>
      <c r="O2033" s="6">
        <f t="shared" si="189"/>
        <v>39543328</v>
      </c>
      <c r="P2033" s="10" t="str" cm="1">
        <f t="array" ref="P2033">_xlfn.IFS(O2033&lt;=0,"Flop",O2033&lt;10000000,"Hit",O2033&lt;=100000000,"Superhit",O2033&gt;100000000,"Blockbuster")</f>
        <v>Superhit</v>
      </c>
      <c r="Q2033" t="s">
        <v>6751</v>
      </c>
      <c r="R2033">
        <v>6</v>
      </c>
      <c r="S2033" t="str">
        <f t="shared" si="190"/>
        <v xml:space="preserve">October </v>
      </c>
      <c r="T2033" s="12" t="str">
        <f t="shared" si="191"/>
        <v xml:space="preserve"> 2011</v>
      </c>
      <c r="U2033" s="8" t="str" cm="1">
        <f t="array" ref="U2033">_xlfn.IFS(Q2033&lt;1970,"Old is Gold",Q2033&lt;=1980,"80's Movies",Q2033&lt;=2000,"90's Movies",Q2033&lt;=2020,"Mid Rang",Q2033&gt;2020,"Latest")</f>
        <v>Latest</v>
      </c>
      <c r="V2033" t="s">
        <v>5575</v>
      </c>
    </row>
    <row r="2034" spans="1:22" x14ac:dyDescent="0.3">
      <c r="A2034" t="s">
        <v>6752</v>
      </c>
      <c r="B2034" t="s">
        <v>6753</v>
      </c>
      <c r="C2034" t="s">
        <v>6753</v>
      </c>
      <c r="D2034" s="6">
        <v>104</v>
      </c>
      <c r="E2034" s="6" t="str">
        <f t="shared" si="186"/>
        <v>Medium</v>
      </c>
      <c r="F2034" s="4">
        <f t="shared" si="187"/>
        <v>1.7333333333333334</v>
      </c>
      <c r="G2034" s="8" t="s">
        <v>172</v>
      </c>
      <c r="H2034" t="s">
        <v>10886</v>
      </c>
      <c r="I2034" t="s">
        <v>10899</v>
      </c>
      <c r="J2034">
        <v>6.8</v>
      </c>
      <c r="K2034" t="str">
        <f t="shared" si="188"/>
        <v>Average</v>
      </c>
      <c r="L2034" s="10">
        <v>377092</v>
      </c>
      <c r="M2034" s="10">
        <v>70000000</v>
      </c>
      <c r="N2034" s="10">
        <v>223241637</v>
      </c>
      <c r="O2034" s="6">
        <f t="shared" si="189"/>
        <v>153241637</v>
      </c>
      <c r="P2034" s="10" t="str" cm="1">
        <f t="array" ref="P2034">_xlfn.IFS(O2034&lt;=0,"Flop",O2034&lt;10000000,"Hit",O2034&lt;=100000000,"Superhit",O2034&gt;100000000,"Blockbuster")</f>
        <v>Blockbuster</v>
      </c>
      <c r="Q2034" t="s">
        <v>6754</v>
      </c>
      <c r="R2034">
        <v>9</v>
      </c>
      <c r="S2034" t="str">
        <f t="shared" si="190"/>
        <v xml:space="preserve">December </v>
      </c>
      <c r="T2034" s="12" t="str">
        <f t="shared" si="191"/>
        <v xml:space="preserve"> 2008</v>
      </c>
      <c r="U2034" s="8" t="str" cm="1">
        <f t="array" ref="U2034">_xlfn.IFS(Q2034&lt;1970,"Old is Gold",Q2034&lt;=1980,"80's Movies",Q2034&lt;=2000,"90's Movies",Q2034&lt;=2020,"Mid Rang",Q2034&gt;2020,"Latest")</f>
        <v>Latest</v>
      </c>
      <c r="V2034" t="s">
        <v>3270</v>
      </c>
    </row>
    <row r="2035" spans="1:22" x14ac:dyDescent="0.3">
      <c r="A2035" t="s">
        <v>6755</v>
      </c>
      <c r="B2035" t="s">
        <v>6756</v>
      </c>
      <c r="C2035" t="s">
        <v>6756</v>
      </c>
      <c r="D2035" s="6">
        <v>129</v>
      </c>
      <c r="E2035" s="6" t="str">
        <f t="shared" si="186"/>
        <v>Long</v>
      </c>
      <c r="F2035" s="4">
        <f t="shared" si="187"/>
        <v>2.15</v>
      </c>
      <c r="G2035" s="8" t="s">
        <v>190</v>
      </c>
      <c r="H2035" t="s">
        <v>10896</v>
      </c>
      <c r="I2035" t="s">
        <v>5170</v>
      </c>
      <c r="J2035">
        <v>7.7</v>
      </c>
      <c r="K2035" t="str">
        <f t="shared" si="188"/>
        <v>Good</v>
      </c>
      <c r="L2035" s="10">
        <v>188788</v>
      </c>
      <c r="M2035" s="10">
        <v>35000000</v>
      </c>
      <c r="N2035" s="10">
        <v>0</v>
      </c>
      <c r="O2035" s="6">
        <f t="shared" si="189"/>
        <v>-35000000</v>
      </c>
      <c r="P2035" s="10" t="str" cm="1">
        <f t="array" ref="P2035">_xlfn.IFS(O2035&lt;=0,"Flop",O2035&lt;10000000,"Hit",O2035&lt;=100000000,"Superhit",O2035&gt;100000000,"Blockbuster")</f>
        <v>Flop</v>
      </c>
      <c r="Q2035" t="s">
        <v>6757</v>
      </c>
      <c r="R2035">
        <v>25</v>
      </c>
      <c r="S2035" t="str">
        <f t="shared" si="190"/>
        <v xml:space="preserve">September </v>
      </c>
      <c r="T2035" s="12" t="str">
        <f t="shared" si="191"/>
        <v xml:space="preserve"> 2020</v>
      </c>
      <c r="U2035" s="8" t="str" cm="1">
        <f t="array" ref="U2035">_xlfn.IFS(Q2035&lt;1970,"Old is Gold",Q2035&lt;=1980,"80's Movies",Q2035&lt;=2000,"90's Movies",Q2035&lt;=2020,"Mid Rang",Q2035&gt;2020,"Latest")</f>
        <v>Latest</v>
      </c>
      <c r="V2035" t="s">
        <v>6758</v>
      </c>
    </row>
    <row r="2036" spans="1:22" x14ac:dyDescent="0.3">
      <c r="A2036" t="s">
        <v>6759</v>
      </c>
      <c r="B2036" t="s">
        <v>6760</v>
      </c>
      <c r="C2036" t="s">
        <v>6760</v>
      </c>
      <c r="D2036" s="6">
        <v>96</v>
      </c>
      <c r="E2036" s="6" t="str">
        <f t="shared" si="186"/>
        <v>Medium</v>
      </c>
      <c r="F2036" s="4">
        <f t="shared" si="187"/>
        <v>1.6</v>
      </c>
      <c r="G2036" s="8" t="s">
        <v>7406</v>
      </c>
      <c r="H2036" t="s">
        <v>10885</v>
      </c>
      <c r="I2036" t="s">
        <v>5170</v>
      </c>
      <c r="J2036">
        <v>4.3</v>
      </c>
      <c r="K2036" t="str">
        <f t="shared" si="188"/>
        <v>Poor</v>
      </c>
      <c r="L2036" s="10">
        <v>124522</v>
      </c>
      <c r="M2036" s="10">
        <v>57000000</v>
      </c>
      <c r="N2036" s="10">
        <v>132563930</v>
      </c>
      <c r="O2036" s="6">
        <f t="shared" si="189"/>
        <v>75563930</v>
      </c>
      <c r="P2036" s="10" t="str" cm="1">
        <f t="array" ref="P2036">_xlfn.IFS(O2036&lt;=0,"Flop",O2036&lt;10000000,"Hit",O2036&lt;=100000000,"Superhit",O2036&gt;100000000,"Blockbuster")</f>
        <v>Superhit</v>
      </c>
      <c r="Q2036" t="s">
        <v>6761</v>
      </c>
      <c r="R2036">
        <v>11</v>
      </c>
      <c r="S2036" t="str">
        <f t="shared" si="190"/>
        <v xml:space="preserve">December </v>
      </c>
      <c r="T2036" s="12" t="str">
        <f t="shared" si="191"/>
        <v xml:space="preserve"> 2011</v>
      </c>
      <c r="U2036" s="8" t="str" cm="1">
        <f t="array" ref="U2036">_xlfn.IFS(Q2036&lt;1970,"Old is Gold",Q2036&lt;=1980,"80's Movies",Q2036&lt;=2000,"90's Movies",Q2036&lt;=2020,"Mid Rang",Q2036&gt;2020,"Latest")</f>
        <v>Latest</v>
      </c>
      <c r="V2036" t="s">
        <v>5745</v>
      </c>
    </row>
    <row r="2037" spans="1:22" x14ac:dyDescent="0.3">
      <c r="A2037" t="s">
        <v>6762</v>
      </c>
      <c r="B2037" t="s">
        <v>6763</v>
      </c>
      <c r="C2037" t="s">
        <v>6763</v>
      </c>
      <c r="D2037" s="6">
        <v>123</v>
      </c>
      <c r="E2037" s="6" t="str">
        <f t="shared" si="186"/>
        <v>Long</v>
      </c>
      <c r="F2037" s="4">
        <f t="shared" si="187"/>
        <v>2.0499999999999998</v>
      </c>
      <c r="G2037" s="8" t="s">
        <v>190</v>
      </c>
      <c r="H2037" t="s">
        <v>10895</v>
      </c>
      <c r="I2037" t="s">
        <v>5170</v>
      </c>
      <c r="J2037">
        <v>6.3</v>
      </c>
      <c r="K2037" t="str">
        <f t="shared" si="188"/>
        <v>Average</v>
      </c>
      <c r="L2037" s="10">
        <v>132896</v>
      </c>
      <c r="M2037" s="10">
        <v>20000000</v>
      </c>
      <c r="N2037" s="10">
        <v>87609403</v>
      </c>
      <c r="O2037" s="6">
        <f t="shared" si="189"/>
        <v>67609403</v>
      </c>
      <c r="P2037" s="10" t="str" cm="1">
        <f t="array" ref="P2037">_xlfn.IFS(O2037&lt;=0,"Flop",O2037&lt;10000000,"Hit",O2037&lt;=100000000,"Superhit",O2037&gt;100000000,"Blockbuster")</f>
        <v>Superhit</v>
      </c>
      <c r="Q2037" t="s">
        <v>6764</v>
      </c>
      <c r="R2037">
        <v>5</v>
      </c>
      <c r="S2037" t="str">
        <f t="shared" si="190"/>
        <v xml:space="preserve">September </v>
      </c>
      <c r="T2037" s="12" t="str">
        <f t="shared" si="191"/>
        <v xml:space="preserve"> 2022</v>
      </c>
      <c r="U2037" s="8" t="str" cm="1">
        <f t="array" ref="U2037">_xlfn.IFS(Q2037&lt;1970,"Old is Gold",Q2037&lt;=1980,"80's Movies",Q2037&lt;=2000,"90's Movies",Q2037&lt;=2020,"Mid Rang",Q2037&gt;2020,"Latest")</f>
        <v>Latest</v>
      </c>
      <c r="V2037" t="s">
        <v>6765</v>
      </c>
    </row>
    <row r="2038" spans="1:22" x14ac:dyDescent="0.3">
      <c r="A2038" t="s">
        <v>6766</v>
      </c>
      <c r="B2038" t="s">
        <v>6767</v>
      </c>
      <c r="C2038" t="s">
        <v>6767</v>
      </c>
      <c r="D2038" s="6">
        <v>87</v>
      </c>
      <c r="E2038" s="6" t="str">
        <f t="shared" si="186"/>
        <v>Short</v>
      </c>
      <c r="F2038" s="4">
        <f t="shared" si="187"/>
        <v>1.45</v>
      </c>
      <c r="G2038" s="8" t="s">
        <v>172</v>
      </c>
      <c r="H2038" t="s">
        <v>10885</v>
      </c>
      <c r="I2038" t="s">
        <v>10899</v>
      </c>
      <c r="J2038">
        <v>2.8</v>
      </c>
      <c r="K2038" t="str">
        <f t="shared" si="188"/>
        <v>Poor</v>
      </c>
      <c r="L2038" s="10">
        <v>110745</v>
      </c>
      <c r="M2038" s="10">
        <v>30000000</v>
      </c>
      <c r="N2038" s="10">
        <v>85897593</v>
      </c>
      <c r="O2038" s="6">
        <f t="shared" si="189"/>
        <v>55897593</v>
      </c>
      <c r="P2038" s="10" t="str" cm="1">
        <f t="array" ref="P2038">_xlfn.IFS(O2038&lt;=0,"Flop",O2038&lt;10000000,"Hit",O2038&lt;=100000000,"Superhit",O2038&gt;100000000,"Blockbuster")</f>
        <v>Superhit</v>
      </c>
      <c r="Q2038" t="s">
        <v>6768</v>
      </c>
      <c r="R2038">
        <v>24</v>
      </c>
      <c r="S2038" t="str">
        <f t="shared" si="190"/>
        <v xml:space="preserve">January </v>
      </c>
      <c r="T2038" s="12" t="str">
        <f t="shared" si="191"/>
        <v xml:space="preserve"> 2008</v>
      </c>
      <c r="U2038" s="8" t="str" cm="1">
        <f t="array" ref="U2038">_xlfn.IFS(Q2038&lt;1970,"Old is Gold",Q2038&lt;=1980,"80's Movies",Q2038&lt;=2000,"90's Movies",Q2038&lt;=2020,"Mid Rang",Q2038&gt;2020,"Latest")</f>
        <v>Latest</v>
      </c>
      <c r="V2038" t="s">
        <v>5639</v>
      </c>
    </row>
    <row r="2039" spans="1:22" x14ac:dyDescent="0.3">
      <c r="A2039" t="s">
        <v>6769</v>
      </c>
      <c r="B2039" t="s">
        <v>6770</v>
      </c>
      <c r="C2039" t="s">
        <v>6770</v>
      </c>
      <c r="D2039" s="6">
        <v>143</v>
      </c>
      <c r="E2039" s="6" t="str">
        <f t="shared" si="186"/>
        <v>Long</v>
      </c>
      <c r="F2039" s="4">
        <f t="shared" si="187"/>
        <v>2.3833333333333333</v>
      </c>
      <c r="G2039" s="8" t="s">
        <v>7406</v>
      </c>
      <c r="H2039" t="s">
        <v>10887</v>
      </c>
      <c r="I2039" t="s">
        <v>5170</v>
      </c>
      <c r="J2039">
        <v>7.8</v>
      </c>
      <c r="K2039" t="str">
        <f t="shared" si="188"/>
        <v>Good</v>
      </c>
      <c r="L2039" s="10">
        <v>719912</v>
      </c>
      <c r="M2039" s="10">
        <v>200000000</v>
      </c>
      <c r="N2039" s="10">
        <v>1142471295</v>
      </c>
      <c r="O2039" s="6">
        <f t="shared" si="189"/>
        <v>942471295</v>
      </c>
      <c r="P2039" s="10" t="str" cm="1">
        <f t="array" ref="P2039">_xlfn.IFS(O2039&lt;=0,"Flop",O2039&lt;10000000,"Hit",O2039&lt;=100000000,"Superhit",O2039&gt;100000000,"Blockbuster")</f>
        <v>Blockbuster</v>
      </c>
      <c r="Q2039" t="s">
        <v>6771</v>
      </c>
      <c r="R2039">
        <v>23</v>
      </c>
      <c r="S2039" t="str">
        <f t="shared" si="190"/>
        <v xml:space="preserve">October </v>
      </c>
      <c r="T2039" s="12" t="str">
        <f t="shared" si="191"/>
        <v xml:space="preserve"> 2012</v>
      </c>
      <c r="U2039" s="8" t="str" cm="1">
        <f t="array" ref="U2039">_xlfn.IFS(Q2039&lt;1970,"Old is Gold",Q2039&lt;=1980,"80's Movies",Q2039&lt;=2000,"90's Movies",Q2039&lt;=2020,"Mid Rang",Q2039&gt;2020,"Latest")</f>
        <v>Latest</v>
      </c>
      <c r="V2039" t="s">
        <v>3091</v>
      </c>
    </row>
    <row r="2040" spans="1:22" x14ac:dyDescent="0.3">
      <c r="A2040" t="s">
        <v>6772</v>
      </c>
      <c r="B2040" t="s">
        <v>6773</v>
      </c>
      <c r="C2040" t="s">
        <v>6773</v>
      </c>
      <c r="D2040" s="6">
        <v>98</v>
      </c>
      <c r="E2040" s="6" t="str">
        <f t="shared" si="186"/>
        <v>Medium</v>
      </c>
      <c r="F2040" s="4">
        <f t="shared" si="187"/>
        <v>1.6333333333333333</v>
      </c>
      <c r="G2040" s="8" t="s">
        <v>7406</v>
      </c>
      <c r="H2040" t="s">
        <v>10887</v>
      </c>
      <c r="I2040" t="s">
        <v>10892</v>
      </c>
      <c r="J2040">
        <v>5.7</v>
      </c>
      <c r="K2040" t="str">
        <f t="shared" si="188"/>
        <v>Poor</v>
      </c>
      <c r="L2040" s="10">
        <v>62213</v>
      </c>
      <c r="M2040" s="10">
        <v>65000000</v>
      </c>
      <c r="N2040" s="10">
        <v>106387141</v>
      </c>
      <c r="O2040" s="6">
        <f t="shared" si="189"/>
        <v>41387141</v>
      </c>
      <c r="P2040" s="10" t="str" cm="1">
        <f t="array" ref="P2040">_xlfn.IFS(O2040&lt;=0,"Flop",O2040&lt;10000000,"Hit",O2040&lt;=100000000,"Superhit",O2040&gt;100000000,"Blockbuster")</f>
        <v>Superhit</v>
      </c>
      <c r="Q2040" t="s">
        <v>6440</v>
      </c>
      <c r="R2040">
        <v>11</v>
      </c>
      <c r="S2040" t="str">
        <f t="shared" si="190"/>
        <v xml:space="preserve">March </v>
      </c>
      <c r="T2040" s="12" t="str">
        <f t="shared" si="191"/>
        <v xml:space="preserve"> 2009</v>
      </c>
      <c r="U2040" s="8" t="str" cm="1">
        <f t="array" ref="U2040">_xlfn.IFS(Q2040&lt;1970,"Old is Gold",Q2040&lt;=1980,"80's Movies",Q2040&lt;=2000,"90's Movies",Q2040&lt;=2020,"Mid Rang",Q2040&gt;2020,"Latest")</f>
        <v>Latest</v>
      </c>
      <c r="V2040" t="s">
        <v>5509</v>
      </c>
    </row>
    <row r="2041" spans="1:22" x14ac:dyDescent="0.3">
      <c r="A2041" t="s">
        <v>6774</v>
      </c>
      <c r="B2041" t="s">
        <v>6775</v>
      </c>
      <c r="C2041" t="s">
        <v>6775</v>
      </c>
      <c r="D2041" s="6">
        <v>81</v>
      </c>
      <c r="E2041" s="6" t="str">
        <f t="shared" si="186"/>
        <v>Short</v>
      </c>
      <c r="F2041" s="4">
        <f t="shared" si="187"/>
        <v>1.35</v>
      </c>
      <c r="G2041" s="8" t="s">
        <v>7406</v>
      </c>
      <c r="H2041" t="s">
        <v>190</v>
      </c>
      <c r="I2041" t="s">
        <v>10885</v>
      </c>
      <c r="J2041">
        <v>4.7</v>
      </c>
      <c r="K2041" t="str">
        <f t="shared" si="188"/>
        <v>Poor</v>
      </c>
      <c r="L2041" s="10">
        <v>60976</v>
      </c>
      <c r="M2041" s="10">
        <v>47000000</v>
      </c>
      <c r="N2041" s="10">
        <v>10903312</v>
      </c>
      <c r="O2041" s="6">
        <f t="shared" si="189"/>
        <v>-36096688</v>
      </c>
      <c r="P2041" s="10" t="str" cm="1">
        <f t="array" ref="P2041">_xlfn.IFS(O2041&lt;=0,"Flop",O2041&lt;10000000,"Hit",O2041&lt;=100000000,"Superhit",O2041&gt;100000000,"Blockbuster")</f>
        <v>Flop</v>
      </c>
      <c r="Q2041" t="s">
        <v>6776</v>
      </c>
      <c r="R2041">
        <v>17</v>
      </c>
      <c r="S2041" t="str">
        <f t="shared" si="190"/>
        <v xml:space="preserve">June </v>
      </c>
      <c r="T2041" s="12" t="str">
        <f t="shared" si="191"/>
        <v xml:space="preserve"> 2010</v>
      </c>
      <c r="U2041" s="8" t="str" cm="1">
        <f t="array" ref="U2041">_xlfn.IFS(Q2041&lt;1970,"Old is Gold",Q2041&lt;=1980,"80's Movies",Q2041&lt;=2000,"90's Movies",Q2041&lt;=2020,"Mid Rang",Q2041&gt;2020,"Latest")</f>
        <v>Latest</v>
      </c>
      <c r="V2041" t="s">
        <v>6777</v>
      </c>
    </row>
    <row r="2042" spans="1:22" x14ac:dyDescent="0.3">
      <c r="A2042" t="s">
        <v>6778</v>
      </c>
      <c r="B2042" t="s">
        <v>6779</v>
      </c>
      <c r="C2042" t="s">
        <v>6779</v>
      </c>
      <c r="D2042" s="6">
        <v>113</v>
      </c>
      <c r="E2042" s="6" t="str">
        <f t="shared" si="186"/>
        <v>Medium</v>
      </c>
      <c r="F2042" s="4">
        <f t="shared" si="187"/>
        <v>1.8833333333333333</v>
      </c>
      <c r="G2042" s="8" t="s">
        <v>172</v>
      </c>
      <c r="H2042" t="s">
        <v>10892</v>
      </c>
      <c r="I2042" t="s">
        <v>10885</v>
      </c>
      <c r="J2042">
        <v>6.2</v>
      </c>
      <c r="K2042" t="str">
        <f t="shared" si="188"/>
        <v>Average</v>
      </c>
      <c r="L2042" s="10">
        <v>276846</v>
      </c>
      <c r="M2042" s="10">
        <v>150000000</v>
      </c>
      <c r="N2042" s="10">
        <v>245527149</v>
      </c>
      <c r="O2042" s="6">
        <f t="shared" si="189"/>
        <v>95527149</v>
      </c>
      <c r="P2042" s="10" t="str" cm="1">
        <f t="array" ref="P2042">_xlfn.IFS(O2042&lt;=0,"Flop",O2042&lt;10000000,"Hit",O2042&lt;=100000000,"Superhit",O2042&gt;100000000,"Blockbuster")</f>
        <v>Superhit</v>
      </c>
      <c r="Q2042" t="s">
        <v>6780</v>
      </c>
      <c r="R2042">
        <v>9</v>
      </c>
      <c r="S2042" t="str">
        <f t="shared" si="190"/>
        <v xml:space="preserve">May </v>
      </c>
      <c r="T2042" s="12" t="str">
        <f t="shared" si="191"/>
        <v xml:space="preserve"> 2012</v>
      </c>
      <c r="U2042" s="8" t="str" cm="1">
        <f t="array" ref="U2042">_xlfn.IFS(Q2042&lt;1970,"Old is Gold",Q2042&lt;=1980,"80's Movies",Q2042&lt;=2000,"90's Movies",Q2042&lt;=2020,"Mid Rang",Q2042&gt;2020,"Latest")</f>
        <v>Latest</v>
      </c>
      <c r="V2042" t="s">
        <v>766</v>
      </c>
    </row>
    <row r="2043" spans="1:22" x14ac:dyDescent="0.3">
      <c r="A2043" t="s">
        <v>6781</v>
      </c>
      <c r="B2043" t="s">
        <v>6782</v>
      </c>
      <c r="C2043" t="s">
        <v>6782</v>
      </c>
      <c r="D2043" s="6">
        <v>109</v>
      </c>
      <c r="E2043" s="6" t="str">
        <f t="shared" si="186"/>
        <v>Medium</v>
      </c>
      <c r="F2043" s="4">
        <f t="shared" si="187"/>
        <v>1.8166666666666667</v>
      </c>
      <c r="G2043" s="8" t="s">
        <v>190</v>
      </c>
      <c r="H2043" t="s">
        <v>10892</v>
      </c>
      <c r="I2043" t="s">
        <v>10899</v>
      </c>
      <c r="J2043">
        <v>7.3</v>
      </c>
      <c r="K2043" t="str">
        <f t="shared" si="188"/>
        <v>Good</v>
      </c>
      <c r="L2043" s="10">
        <v>96883</v>
      </c>
      <c r="M2043" s="10">
        <v>30000000</v>
      </c>
      <c r="N2043" s="10">
        <v>95714875</v>
      </c>
      <c r="O2043" s="6">
        <f t="shared" si="189"/>
        <v>65714875</v>
      </c>
      <c r="P2043" s="10" t="str" cm="1">
        <f t="array" ref="P2043">_xlfn.IFS(O2043&lt;=0,"Flop",O2043&lt;10000000,"Hit",O2043&lt;=100000000,"Superhit",O2043&gt;100000000,"Blockbuster")</f>
        <v>Superhit</v>
      </c>
      <c r="Q2043" t="s">
        <v>6783</v>
      </c>
      <c r="R2043">
        <v>26</v>
      </c>
      <c r="S2043" t="str">
        <f t="shared" si="190"/>
        <v xml:space="preserve">June </v>
      </c>
      <c r="T2043" s="12" t="str">
        <f t="shared" si="191"/>
        <v xml:space="preserve"> 2009</v>
      </c>
      <c r="U2043" s="8" t="str" cm="1">
        <f t="array" ref="U2043">_xlfn.IFS(Q2043&lt;1970,"Old is Gold",Q2043&lt;=1980,"80's Movies",Q2043&lt;=2000,"90's Movies",Q2043&lt;=2020,"Mid Rang",Q2043&gt;2020,"Latest")</f>
        <v>Latest</v>
      </c>
      <c r="V2043" t="s">
        <v>3567</v>
      </c>
    </row>
    <row r="2044" spans="1:22" x14ac:dyDescent="0.3">
      <c r="A2044" t="s">
        <v>6784</v>
      </c>
      <c r="B2044" t="s">
        <v>6785</v>
      </c>
      <c r="C2044" t="s">
        <v>6785</v>
      </c>
      <c r="D2044" s="6">
        <v>105</v>
      </c>
      <c r="E2044" s="6" t="str">
        <f t="shared" si="186"/>
        <v>Medium</v>
      </c>
      <c r="F2044" s="4">
        <f t="shared" si="187"/>
        <v>1.75</v>
      </c>
      <c r="G2044" s="8" t="s">
        <v>10887</v>
      </c>
      <c r="H2044" t="s">
        <v>172</v>
      </c>
      <c r="I2044" t="s">
        <v>10892</v>
      </c>
      <c r="J2044">
        <v>6</v>
      </c>
      <c r="K2044" t="str">
        <f t="shared" si="188"/>
        <v>Average</v>
      </c>
      <c r="L2044" s="10">
        <v>208280</v>
      </c>
      <c r="M2044" s="10">
        <v>150000000</v>
      </c>
      <c r="N2044" s="10">
        <v>413106170</v>
      </c>
      <c r="O2044" s="6">
        <f t="shared" si="189"/>
        <v>263106170</v>
      </c>
      <c r="P2044" s="10" t="str" cm="1">
        <f t="array" ref="P2044">_xlfn.IFS(O2044&lt;=0,"Flop",O2044&lt;10000000,"Hit",O2044&lt;=100000000,"Superhit",O2044&gt;100000000,"Blockbuster")</f>
        <v>Blockbuster</v>
      </c>
      <c r="Q2044" t="s">
        <v>5320</v>
      </c>
      <c r="R2044">
        <v>14</v>
      </c>
      <c r="S2044" t="str">
        <f t="shared" si="190"/>
        <v xml:space="preserve">May </v>
      </c>
      <c r="T2044" s="12" t="str">
        <f t="shared" si="191"/>
        <v xml:space="preserve"> 2009</v>
      </c>
      <c r="U2044" s="8" t="str" cm="1">
        <f t="array" ref="U2044">_xlfn.IFS(Q2044&lt;1970,"Old is Gold",Q2044&lt;=1980,"80's Movies",Q2044&lt;=2000,"90's Movies",Q2044&lt;=2020,"Mid Rang",Q2044&gt;2020,"Latest")</f>
        <v>Latest</v>
      </c>
      <c r="V2044" t="s">
        <v>4002</v>
      </c>
    </row>
    <row r="2045" spans="1:22" x14ac:dyDescent="0.3">
      <c r="A2045" t="s">
        <v>6786</v>
      </c>
      <c r="B2045" t="s">
        <v>6787</v>
      </c>
      <c r="C2045" t="s">
        <v>6787</v>
      </c>
      <c r="D2045" s="6">
        <v>113</v>
      </c>
      <c r="E2045" s="6" t="str">
        <f t="shared" si="186"/>
        <v>Medium</v>
      </c>
      <c r="F2045" s="4">
        <f t="shared" si="187"/>
        <v>1.8833333333333333</v>
      </c>
      <c r="G2045" s="8" t="s">
        <v>172</v>
      </c>
      <c r="H2045" t="s">
        <v>10899</v>
      </c>
      <c r="I2045" t="s">
        <v>10899</v>
      </c>
      <c r="J2045">
        <v>5.5</v>
      </c>
      <c r="K2045" t="str">
        <f t="shared" si="188"/>
        <v>Poor</v>
      </c>
      <c r="L2045" s="10">
        <v>113357</v>
      </c>
      <c r="M2045" s="10">
        <v>70000000</v>
      </c>
      <c r="N2045" s="10">
        <v>171844840</v>
      </c>
      <c r="O2045" s="6">
        <f t="shared" si="189"/>
        <v>101844840</v>
      </c>
      <c r="P2045" s="10" t="str" cm="1">
        <f t="array" ref="P2045">_xlfn.IFS(O2045&lt;=0,"Flop",O2045&lt;10000000,"Hit",O2045&lt;=100000000,"Superhit",O2045&gt;100000000,"Blockbuster")</f>
        <v>Blockbuster</v>
      </c>
      <c r="Q2045" t="s">
        <v>6788</v>
      </c>
      <c r="R2045">
        <v>5</v>
      </c>
      <c r="S2045" t="str">
        <f t="shared" si="190"/>
        <v xml:space="preserve">October </v>
      </c>
      <c r="T2045" s="12" t="str">
        <f t="shared" si="191"/>
        <v xml:space="preserve"> 2009</v>
      </c>
      <c r="U2045" s="8" t="str" cm="1">
        <f t="array" ref="U2045">_xlfn.IFS(Q2045&lt;1970,"Old is Gold",Q2045&lt;=1980,"80's Movies",Q2045&lt;=2000,"90's Movies",Q2045&lt;=2020,"Mid Rang",Q2045&gt;2020,"Latest")</f>
        <v>Latest</v>
      </c>
      <c r="V2045" t="s">
        <v>6789</v>
      </c>
    </row>
    <row r="2046" spans="1:22" x14ac:dyDescent="0.3">
      <c r="A2046" t="s">
        <v>6790</v>
      </c>
      <c r="B2046" t="s">
        <v>6791</v>
      </c>
      <c r="C2046" t="s">
        <v>6791</v>
      </c>
      <c r="D2046" s="6">
        <v>94</v>
      </c>
      <c r="E2046" s="6" t="str">
        <f t="shared" si="186"/>
        <v>Medium</v>
      </c>
      <c r="F2046" s="4">
        <f t="shared" si="187"/>
        <v>1.5666666666666667</v>
      </c>
      <c r="G2046" s="8" t="s">
        <v>10887</v>
      </c>
      <c r="H2046" t="s">
        <v>10888</v>
      </c>
      <c r="I2046" t="s">
        <v>172</v>
      </c>
      <c r="J2046">
        <v>6.9</v>
      </c>
      <c r="K2046" t="str">
        <f t="shared" si="188"/>
        <v>Average</v>
      </c>
      <c r="L2046" s="10">
        <v>258495</v>
      </c>
      <c r="M2046" s="10">
        <v>90000000</v>
      </c>
      <c r="N2046" s="10">
        <v>886686817</v>
      </c>
      <c r="O2046" s="6">
        <f t="shared" si="189"/>
        <v>796686817</v>
      </c>
      <c r="P2046" s="10" t="str" cm="1">
        <f t="array" ref="P2046">_xlfn.IFS(O2046&lt;=0,"Flop",O2046&lt;10000000,"Hit",O2046&lt;=100000000,"Superhit",O2046&gt;100000000,"Blockbuster")</f>
        <v>Blockbuster</v>
      </c>
      <c r="Q2046" t="s">
        <v>6783</v>
      </c>
      <c r="R2046">
        <v>26</v>
      </c>
      <c r="S2046" t="str">
        <f t="shared" si="190"/>
        <v xml:space="preserve">June </v>
      </c>
      <c r="T2046" s="12" t="str">
        <f t="shared" si="191"/>
        <v xml:space="preserve"> 2009</v>
      </c>
      <c r="U2046" s="8" t="str" cm="1">
        <f t="array" ref="U2046">_xlfn.IFS(Q2046&lt;1970,"Old is Gold",Q2046&lt;=1980,"80's Movies",Q2046&lt;=2000,"90's Movies",Q2046&lt;=2020,"Mid Rang",Q2046&gt;2020,"Latest")</f>
        <v>Latest</v>
      </c>
      <c r="V2046" t="s">
        <v>6792</v>
      </c>
    </row>
    <row r="2047" spans="1:22" x14ac:dyDescent="0.3">
      <c r="A2047" t="s">
        <v>6793</v>
      </c>
      <c r="B2047" t="s">
        <v>6794</v>
      </c>
      <c r="C2047" t="s">
        <v>6794</v>
      </c>
      <c r="D2047" s="6">
        <v>89</v>
      </c>
      <c r="E2047" s="6" t="str">
        <f t="shared" si="186"/>
        <v>Short</v>
      </c>
      <c r="F2047" s="4">
        <f t="shared" si="187"/>
        <v>1.4833333333333334</v>
      </c>
      <c r="G2047" s="8" t="s">
        <v>105</v>
      </c>
      <c r="H2047" t="s">
        <v>5170</v>
      </c>
      <c r="I2047" t="s">
        <v>10899</v>
      </c>
      <c r="J2047">
        <v>6.1</v>
      </c>
      <c r="K2047" t="str">
        <f t="shared" si="188"/>
        <v>Average</v>
      </c>
      <c r="L2047" s="10">
        <v>56360</v>
      </c>
      <c r="M2047" s="10">
        <v>5000000</v>
      </c>
      <c r="N2047" s="10">
        <v>11084630</v>
      </c>
      <c r="O2047" s="6">
        <f t="shared" si="189"/>
        <v>6084630</v>
      </c>
      <c r="P2047" s="10" t="str" cm="1">
        <f t="array" ref="P2047">_xlfn.IFS(O2047&lt;=0,"Flop",O2047&lt;10000000,"Hit",O2047&lt;=100000000,"Superhit",O2047&gt;100000000,"Blockbuster")</f>
        <v>Hit</v>
      </c>
      <c r="Q2047" t="s">
        <v>6795</v>
      </c>
      <c r="R2047">
        <v>10</v>
      </c>
      <c r="S2047" t="str">
        <f t="shared" si="190"/>
        <v xml:space="preserve">September </v>
      </c>
      <c r="T2047" s="12" t="str">
        <f t="shared" si="191"/>
        <v xml:space="preserve"> 2016</v>
      </c>
      <c r="U2047" s="8" t="str" cm="1">
        <f t="array" ref="U2047">_xlfn.IFS(Q2047&lt;1970,"Old is Gold",Q2047&lt;=1980,"80's Movies",Q2047&lt;=2000,"90's Movies",Q2047&lt;=2020,"Mid Rang",Q2047&gt;2020,"Latest")</f>
        <v>Latest</v>
      </c>
      <c r="V2047" t="s">
        <v>5114</v>
      </c>
    </row>
    <row r="2048" spans="1:22" x14ac:dyDescent="0.3">
      <c r="A2048" t="s">
        <v>6796</v>
      </c>
      <c r="B2048" t="s">
        <v>6797</v>
      </c>
      <c r="C2048" t="s">
        <v>6797</v>
      </c>
      <c r="D2048" s="6">
        <v>89</v>
      </c>
      <c r="E2048" s="6" t="str">
        <f t="shared" si="186"/>
        <v>Short</v>
      </c>
      <c r="F2048" s="4">
        <f t="shared" si="187"/>
        <v>1.4833333333333334</v>
      </c>
      <c r="G2048" s="8" t="s">
        <v>105</v>
      </c>
      <c r="H2048" t="s">
        <v>10890</v>
      </c>
      <c r="I2048" t="s">
        <v>5170</v>
      </c>
      <c r="J2048">
        <v>5.9</v>
      </c>
      <c r="K2048" t="str">
        <f t="shared" si="188"/>
        <v>Poor</v>
      </c>
      <c r="L2048" s="10">
        <v>76075</v>
      </c>
      <c r="M2048" s="10">
        <v>12000000</v>
      </c>
      <c r="N2048" s="10">
        <v>41319906</v>
      </c>
      <c r="O2048" s="6">
        <f t="shared" si="189"/>
        <v>29319906</v>
      </c>
      <c r="P2048" s="10" t="str" cm="1">
        <f t="array" ref="P2048">_xlfn.IFS(O2048&lt;=0,"Flop",O2048&lt;10000000,"Hit",O2048&lt;=100000000,"Superhit",O2048&gt;100000000,"Blockbuster")</f>
        <v>Superhit</v>
      </c>
      <c r="Q2048" t="s">
        <v>6798</v>
      </c>
      <c r="R2048">
        <v>10</v>
      </c>
      <c r="S2048" t="str">
        <f t="shared" si="190"/>
        <v xml:space="preserve">October </v>
      </c>
      <c r="T2048" s="12" t="str">
        <f t="shared" si="191"/>
        <v xml:space="preserve"> 2008</v>
      </c>
      <c r="U2048" s="8" t="str" cm="1">
        <f t="array" ref="U2048">_xlfn.IFS(Q2048&lt;1970,"Old is Gold",Q2048&lt;=1980,"80's Movies",Q2048&lt;=2000,"90's Movies",Q2048&lt;=2020,"Mid Rang",Q2048&gt;2020,"Latest")</f>
        <v>Latest</v>
      </c>
      <c r="V2048" t="s">
        <v>6799</v>
      </c>
    </row>
    <row r="2049" spans="1:22" x14ac:dyDescent="0.3">
      <c r="A2049" t="s">
        <v>6800</v>
      </c>
      <c r="B2049" t="s">
        <v>6801</v>
      </c>
      <c r="C2049" t="s">
        <v>6801</v>
      </c>
      <c r="D2049" s="6">
        <v>106</v>
      </c>
      <c r="E2049" s="6" t="str">
        <f t="shared" si="186"/>
        <v>Medium</v>
      </c>
      <c r="F2049" s="4">
        <f t="shared" si="187"/>
        <v>1.7666666666666666</v>
      </c>
      <c r="G2049" s="8" t="s">
        <v>10887</v>
      </c>
      <c r="H2049" t="s">
        <v>10889</v>
      </c>
      <c r="I2049" t="s">
        <v>172</v>
      </c>
      <c r="J2049">
        <v>7.3</v>
      </c>
      <c r="K2049" t="str">
        <f t="shared" si="188"/>
        <v>Good</v>
      </c>
      <c r="L2049" s="10">
        <v>98469</v>
      </c>
      <c r="M2049" s="10">
        <v>23000000</v>
      </c>
      <c r="N2049" s="10">
        <v>46152800</v>
      </c>
      <c r="O2049" s="6">
        <f t="shared" si="189"/>
        <v>23152800</v>
      </c>
      <c r="P2049" s="10" t="str" cm="1">
        <f t="array" ref="P2049">_xlfn.IFS(O2049&lt;=0,"Flop",O2049&lt;10000000,"Hit",O2049&lt;=100000000,"Superhit",O2049&gt;100000000,"Blockbuster")</f>
        <v>Superhit</v>
      </c>
      <c r="Q2049" t="s">
        <v>6802</v>
      </c>
      <c r="R2049">
        <v>12</v>
      </c>
      <c r="S2049" t="str">
        <f t="shared" si="190"/>
        <v xml:space="preserve">December </v>
      </c>
      <c r="T2049" s="12" t="str">
        <f t="shared" si="191"/>
        <v xml:space="preserve"> 2015</v>
      </c>
      <c r="U2049" s="8" t="str" cm="1">
        <f t="array" ref="U2049">_xlfn.IFS(Q2049&lt;1970,"Old is Gold",Q2049&lt;=1980,"80's Movies",Q2049&lt;=2000,"90's Movies",Q2049&lt;=2020,"Mid Rang",Q2049&gt;2020,"Latest")</f>
        <v>Latest</v>
      </c>
      <c r="V2049" t="s">
        <v>6803</v>
      </c>
    </row>
    <row r="2050" spans="1:22" x14ac:dyDescent="0.3">
      <c r="A2050" t="s">
        <v>6804</v>
      </c>
      <c r="B2050" t="s">
        <v>6805</v>
      </c>
      <c r="C2050" t="s">
        <v>6805</v>
      </c>
      <c r="D2050" s="6">
        <v>148</v>
      </c>
      <c r="E2050" s="6" t="str">
        <f t="shared" ref="E2050:E2113" si="192">IF(D2050&lt;90,"Short",IF(D2050&lt;=120,"Medium","Long"))</f>
        <v>Long</v>
      </c>
      <c r="F2050" s="4">
        <f t="shared" ref="F2050:F2113" si="193">D2050/60</f>
        <v>2.4666666666666668</v>
      </c>
      <c r="G2050" s="8" t="s">
        <v>7406</v>
      </c>
      <c r="H2050" t="s">
        <v>10890</v>
      </c>
      <c r="I2050" t="s">
        <v>10899</v>
      </c>
      <c r="J2050">
        <v>5.7</v>
      </c>
      <c r="K2050" t="str">
        <f t="shared" ref="K2050:K2113" si="194">IF(J2050&gt;=8,"Excellent",IF(J2050&gt;=7,"Good",IF(J2050&gt;=6,"Average","Poor")))</f>
        <v>Poor</v>
      </c>
      <c r="L2050" s="10">
        <v>270870</v>
      </c>
      <c r="M2050" s="10">
        <v>190000000</v>
      </c>
      <c r="N2050" s="10">
        <v>157286805</v>
      </c>
      <c r="O2050" s="6">
        <f t="shared" ref="O2050:O2113" si="195">N2050-M2050</f>
        <v>-32713195</v>
      </c>
      <c r="P2050" s="10" t="str" cm="1">
        <f t="array" ref="P2050">_xlfn.IFS(O2050&lt;=0,"Flop",O2050&lt;10000000,"Hit",O2050&lt;=100000000,"Superhit",O2050&gt;100000000,"Blockbuster")</f>
        <v>Flop</v>
      </c>
      <c r="Q2050" t="s">
        <v>6806</v>
      </c>
      <c r="R2050">
        <v>16</v>
      </c>
      <c r="S2050" t="str">
        <f t="shared" ref="S2050:S2113" si="196">LEFT(Q2050,SEARCH(" ",Q2050))</f>
        <v xml:space="preserve">December </v>
      </c>
      <c r="T2050" s="12" t="str">
        <f t="shared" ref="T2050:T2113" si="197">RIGHT(Q2050,5)</f>
        <v xml:space="preserve"> 2021</v>
      </c>
      <c r="U2050" s="8" t="str" cm="1">
        <f t="array" ref="U2050">_xlfn.IFS(Q2050&lt;1970,"Old is Gold",Q2050&lt;=1980,"80's Movies",Q2050&lt;=2000,"90's Movies",Q2050&lt;=2020,"Mid Rang",Q2050&gt;2020,"Latest")</f>
        <v>Latest</v>
      </c>
      <c r="V2050" t="s">
        <v>6807</v>
      </c>
    </row>
    <row r="2051" spans="1:22" x14ac:dyDescent="0.3">
      <c r="A2051" t="s">
        <v>6808</v>
      </c>
      <c r="B2051" t="s">
        <v>6809</v>
      </c>
      <c r="C2051" t="s">
        <v>6809</v>
      </c>
      <c r="D2051" s="6">
        <v>111</v>
      </c>
      <c r="E2051" s="6" t="str">
        <f t="shared" si="192"/>
        <v>Medium</v>
      </c>
      <c r="F2051" s="4">
        <f t="shared" si="193"/>
        <v>1.85</v>
      </c>
      <c r="G2051" s="8" t="s">
        <v>190</v>
      </c>
      <c r="H2051" t="s">
        <v>10895</v>
      </c>
      <c r="I2051" t="s">
        <v>5170</v>
      </c>
      <c r="J2051">
        <v>7.1</v>
      </c>
      <c r="K2051" t="str">
        <f t="shared" si="194"/>
        <v>Good</v>
      </c>
      <c r="L2051" s="10">
        <v>52479</v>
      </c>
      <c r="M2051" s="10">
        <v>7000000</v>
      </c>
      <c r="N2051" s="10">
        <v>48767848</v>
      </c>
      <c r="O2051" s="6">
        <f t="shared" si="195"/>
        <v>41767848</v>
      </c>
      <c r="P2051" s="10" t="str" cm="1">
        <f t="array" ref="P2051">_xlfn.IFS(O2051&lt;=0,"Flop",O2051&lt;10000000,"Hit",O2051&lt;=100000000,"Superhit",O2051&gt;100000000,"Blockbuster")</f>
        <v>Superhit</v>
      </c>
      <c r="Q2051" t="s">
        <v>6810</v>
      </c>
      <c r="R2051">
        <v>20</v>
      </c>
      <c r="S2051" t="str">
        <f t="shared" si="196"/>
        <v xml:space="preserve">January </v>
      </c>
      <c r="T2051" s="12" t="str">
        <f t="shared" si="197"/>
        <v xml:space="preserve"> 2023</v>
      </c>
      <c r="U2051" s="8" t="str" cm="1">
        <f t="array" ref="U2051">_xlfn.IFS(Q2051&lt;1970,"Old is Gold",Q2051&lt;=1980,"80's Movies",Q2051&lt;=2000,"90's Movies",Q2051&lt;=2020,"Mid Rang",Q2051&gt;2020,"Latest")</f>
        <v>Latest</v>
      </c>
      <c r="V2051" t="s">
        <v>6811</v>
      </c>
    </row>
    <row r="2052" spans="1:22" x14ac:dyDescent="0.3">
      <c r="A2052" t="s">
        <v>6812</v>
      </c>
      <c r="B2052" t="s">
        <v>6813</v>
      </c>
      <c r="C2052" t="s">
        <v>6813</v>
      </c>
      <c r="D2052" s="6">
        <v>117</v>
      </c>
      <c r="E2052" s="6" t="str">
        <f t="shared" si="192"/>
        <v>Medium</v>
      </c>
      <c r="F2052" s="4">
        <f t="shared" si="193"/>
        <v>1.95</v>
      </c>
      <c r="G2052" s="8" t="s">
        <v>172</v>
      </c>
      <c r="H2052" t="s">
        <v>10886</v>
      </c>
      <c r="I2052" t="s">
        <v>10899</v>
      </c>
      <c r="J2052">
        <v>6.5</v>
      </c>
      <c r="K2052" t="str">
        <f t="shared" si="194"/>
        <v>Average</v>
      </c>
      <c r="L2052" s="10">
        <v>140746</v>
      </c>
      <c r="M2052" s="10">
        <v>40000000</v>
      </c>
      <c r="N2052" s="10">
        <v>128006208</v>
      </c>
      <c r="O2052" s="6">
        <f t="shared" si="195"/>
        <v>88006208</v>
      </c>
      <c r="P2052" s="10" t="str" cm="1">
        <f t="array" ref="P2052">_xlfn.IFS(O2052&lt;=0,"Flop",O2052&lt;10000000,"Hit",O2052&lt;=100000000,"Superhit",O2052&gt;100000000,"Blockbuster")</f>
        <v>Superhit</v>
      </c>
      <c r="Q2052" t="s">
        <v>6814</v>
      </c>
      <c r="R2052">
        <v>19</v>
      </c>
      <c r="S2052" t="str">
        <f t="shared" si="196"/>
        <v xml:space="preserve">May </v>
      </c>
      <c r="T2052" s="12" t="str">
        <f t="shared" si="197"/>
        <v xml:space="preserve"> 2014</v>
      </c>
      <c r="U2052" s="8" t="str" cm="1">
        <f t="array" ref="U2052">_xlfn.IFS(Q2052&lt;1970,"Old is Gold",Q2052&lt;=1980,"80's Movies",Q2052&lt;=2000,"90's Movies",Q2052&lt;=2020,"Mid Rang",Q2052&gt;2020,"Latest")</f>
        <v>Latest</v>
      </c>
      <c r="V2052" t="s">
        <v>2497</v>
      </c>
    </row>
    <row r="2053" spans="1:22" x14ac:dyDescent="0.3">
      <c r="A2053" t="s">
        <v>6815</v>
      </c>
      <c r="B2053" t="s">
        <v>6816</v>
      </c>
      <c r="C2053" t="s">
        <v>6816</v>
      </c>
      <c r="D2053" s="6">
        <v>148</v>
      </c>
      <c r="E2053" s="6" t="str">
        <f t="shared" si="192"/>
        <v>Long</v>
      </c>
      <c r="F2053" s="4">
        <f t="shared" si="193"/>
        <v>2.4666666666666668</v>
      </c>
      <c r="G2053" s="8" t="s">
        <v>7406</v>
      </c>
      <c r="H2053" t="s">
        <v>10887</v>
      </c>
      <c r="I2053" t="s">
        <v>10885</v>
      </c>
      <c r="J2053">
        <v>8.1999999999999993</v>
      </c>
      <c r="K2053" t="str">
        <f t="shared" si="194"/>
        <v>Excellent</v>
      </c>
      <c r="L2053" s="10">
        <v>841498</v>
      </c>
      <c r="M2053" s="10">
        <v>200000000</v>
      </c>
      <c r="N2053" s="10">
        <v>1921847111</v>
      </c>
      <c r="O2053" s="6">
        <f t="shared" si="195"/>
        <v>1721847111</v>
      </c>
      <c r="P2053" s="10" t="str" cm="1">
        <f t="array" ref="P2053">_xlfn.IFS(O2053&lt;=0,"Flop",O2053&lt;10000000,"Hit",O2053&lt;=100000000,"Superhit",O2053&gt;100000000,"Blockbuster")</f>
        <v>Blockbuster</v>
      </c>
      <c r="Q2053" t="s">
        <v>6817</v>
      </c>
      <c r="R2053">
        <v>13</v>
      </c>
      <c r="S2053" t="str">
        <f t="shared" si="196"/>
        <v xml:space="preserve">December </v>
      </c>
      <c r="T2053" s="12" t="str">
        <f t="shared" si="197"/>
        <v xml:space="preserve"> 2021</v>
      </c>
      <c r="U2053" s="8" t="str" cm="1">
        <f t="array" ref="U2053">_xlfn.IFS(Q2053&lt;1970,"Old is Gold",Q2053&lt;=1980,"80's Movies",Q2053&lt;=2000,"90's Movies",Q2053&lt;=2020,"Mid Rang",Q2053&gt;2020,"Latest")</f>
        <v>Latest</v>
      </c>
      <c r="V2053" t="s">
        <v>6818</v>
      </c>
    </row>
    <row r="2054" spans="1:22" x14ac:dyDescent="0.3">
      <c r="A2054" t="s">
        <v>6819</v>
      </c>
      <c r="B2054" t="s">
        <v>6820</v>
      </c>
      <c r="C2054" t="s">
        <v>6820</v>
      </c>
      <c r="D2054" s="6">
        <v>121</v>
      </c>
      <c r="E2054" s="6" t="str">
        <f t="shared" si="192"/>
        <v>Long</v>
      </c>
      <c r="F2054" s="4">
        <f t="shared" si="193"/>
        <v>2.0166666666666666</v>
      </c>
      <c r="G2054" s="8" t="s">
        <v>7406</v>
      </c>
      <c r="H2054" t="s">
        <v>10889</v>
      </c>
      <c r="I2054" t="s">
        <v>190</v>
      </c>
      <c r="J2054">
        <v>7.5</v>
      </c>
      <c r="K2054" t="str">
        <f t="shared" si="194"/>
        <v>Good</v>
      </c>
      <c r="L2054" s="10">
        <v>300791</v>
      </c>
      <c r="M2054" s="10">
        <v>40000000</v>
      </c>
      <c r="N2054" s="10">
        <v>154802912</v>
      </c>
      <c r="O2054" s="6">
        <f t="shared" si="195"/>
        <v>114802912</v>
      </c>
      <c r="P2054" s="10" t="str" cm="1">
        <f t="array" ref="P2054">_xlfn.IFS(O2054&lt;=0,"Flop",O2054&lt;10000000,"Hit",O2054&lt;=100000000,"Superhit",O2054&gt;100000000,"Blockbuster")</f>
        <v>Blockbuster</v>
      </c>
      <c r="Q2054" t="s">
        <v>6821</v>
      </c>
      <c r="R2054">
        <v>12</v>
      </c>
      <c r="S2054" t="str">
        <f t="shared" si="196"/>
        <v xml:space="preserve">November </v>
      </c>
      <c r="T2054" s="12" t="str">
        <f t="shared" si="197"/>
        <v xml:space="preserve"> 2013</v>
      </c>
      <c r="U2054" s="8" t="str" cm="1">
        <f t="array" ref="U2054">_xlfn.IFS(Q2054&lt;1970,"Old is Gold",Q2054&lt;=1980,"80's Movies",Q2054&lt;=2000,"90's Movies",Q2054&lt;=2020,"Mid Rang",Q2054&gt;2020,"Latest")</f>
        <v>Latest</v>
      </c>
      <c r="V2054" t="s">
        <v>4202</v>
      </c>
    </row>
    <row r="2055" spans="1:22" x14ac:dyDescent="0.3">
      <c r="A2055" t="s">
        <v>6822</v>
      </c>
      <c r="B2055" t="s">
        <v>6823</v>
      </c>
      <c r="C2055" t="s">
        <v>6823</v>
      </c>
      <c r="D2055" s="6">
        <v>102</v>
      </c>
      <c r="E2055" s="6" t="str">
        <f t="shared" si="192"/>
        <v>Medium</v>
      </c>
      <c r="F2055" s="4">
        <f t="shared" si="193"/>
        <v>1.7</v>
      </c>
      <c r="G2055" s="8" t="s">
        <v>172</v>
      </c>
      <c r="H2055" t="s">
        <v>105</v>
      </c>
      <c r="I2055" t="s">
        <v>5170</v>
      </c>
      <c r="J2055">
        <v>6.3</v>
      </c>
      <c r="K2055" t="str">
        <f t="shared" si="194"/>
        <v>Average</v>
      </c>
      <c r="L2055" s="10">
        <v>69274</v>
      </c>
      <c r="M2055" s="10">
        <v>5000000</v>
      </c>
      <c r="N2055" s="10">
        <v>18073433</v>
      </c>
      <c r="O2055" s="6">
        <f t="shared" si="195"/>
        <v>13073433</v>
      </c>
      <c r="P2055" s="10" t="str" cm="1">
        <f t="array" ref="P2055">_xlfn.IFS(O2055&lt;=0,"Flop",O2055&lt;10000000,"Hit",O2055&lt;=100000000,"Superhit",O2055&gt;100000000,"Blockbuster")</f>
        <v>Superhit</v>
      </c>
      <c r="Q2055" t="s">
        <v>6824</v>
      </c>
      <c r="R2055">
        <v>8</v>
      </c>
      <c r="S2055" t="str">
        <f t="shared" si="196"/>
        <v xml:space="preserve">October </v>
      </c>
      <c r="T2055" s="12" t="str">
        <f t="shared" si="197"/>
        <v xml:space="preserve"> 2020</v>
      </c>
      <c r="U2055" s="8" t="str" cm="1">
        <f t="array" ref="U2055">_xlfn.IFS(Q2055&lt;1970,"Old is Gold",Q2055&lt;=1980,"80's Movies",Q2055&lt;=2000,"90's Movies",Q2055&lt;=2020,"Mid Rang",Q2055&gt;2020,"Latest")</f>
        <v>Latest</v>
      </c>
      <c r="V2055" t="s">
        <v>6825</v>
      </c>
    </row>
    <row r="2056" spans="1:22" x14ac:dyDescent="0.3">
      <c r="A2056" t="s">
        <v>6826</v>
      </c>
      <c r="B2056" t="s">
        <v>6827</v>
      </c>
      <c r="C2056" t="s">
        <v>6827</v>
      </c>
      <c r="D2056" s="6">
        <v>104</v>
      </c>
      <c r="E2056" s="6" t="str">
        <f t="shared" si="192"/>
        <v>Medium</v>
      </c>
      <c r="F2056" s="4">
        <f t="shared" si="193"/>
        <v>1.7333333333333334</v>
      </c>
      <c r="G2056" s="8" t="s">
        <v>10887</v>
      </c>
      <c r="H2056" t="s">
        <v>172</v>
      </c>
      <c r="I2056" t="s">
        <v>10890</v>
      </c>
      <c r="J2056">
        <v>6.9</v>
      </c>
      <c r="K2056" t="str">
        <f t="shared" si="194"/>
        <v>Average</v>
      </c>
      <c r="L2056" s="10">
        <v>262836</v>
      </c>
      <c r="M2056" s="10">
        <v>40000000</v>
      </c>
      <c r="N2056" s="10">
        <v>97984015</v>
      </c>
      <c r="O2056" s="6">
        <f t="shared" si="195"/>
        <v>57984015</v>
      </c>
      <c r="P2056" s="10" t="str" cm="1">
        <f t="array" ref="P2056">_xlfn.IFS(O2056&lt;=0,"Flop",O2056&lt;10000000,"Hit",O2056&lt;=100000000,"Superhit",O2056&gt;100000000,"Blockbuster")</f>
        <v>Superhit</v>
      </c>
      <c r="Q2056" t="s">
        <v>6828</v>
      </c>
      <c r="R2056">
        <v>7</v>
      </c>
      <c r="S2056" t="str">
        <f t="shared" si="196"/>
        <v xml:space="preserve">February </v>
      </c>
      <c r="T2056" s="12" t="str">
        <f t="shared" si="197"/>
        <v xml:space="preserve"> 2011</v>
      </c>
      <c r="U2056" s="8" t="str" cm="1">
        <f t="array" ref="U2056">_xlfn.IFS(Q2056&lt;1970,"Old is Gold",Q2056&lt;=1980,"80's Movies",Q2056&lt;=2000,"90's Movies",Q2056&lt;=2020,"Mid Rang",Q2056&gt;2020,"Latest")</f>
        <v>Latest</v>
      </c>
      <c r="V2056" t="s">
        <v>6144</v>
      </c>
    </row>
    <row r="2057" spans="1:22" x14ac:dyDescent="0.3">
      <c r="A2057" t="s">
        <v>6829</v>
      </c>
      <c r="B2057" t="s">
        <v>6830</v>
      </c>
      <c r="C2057" t="s">
        <v>6830</v>
      </c>
      <c r="D2057" s="6">
        <v>89</v>
      </c>
      <c r="E2057" s="6" t="str">
        <f t="shared" si="192"/>
        <v>Short</v>
      </c>
      <c r="F2057" s="4">
        <f t="shared" si="193"/>
        <v>1.4833333333333334</v>
      </c>
      <c r="G2057" s="8" t="s">
        <v>7406</v>
      </c>
      <c r="H2057" t="s">
        <v>10887</v>
      </c>
      <c r="I2057" t="s">
        <v>105</v>
      </c>
      <c r="J2057">
        <v>4.9000000000000004</v>
      </c>
      <c r="K2057" t="str">
        <f t="shared" si="194"/>
        <v>Poor</v>
      </c>
      <c r="L2057" s="10">
        <v>63121</v>
      </c>
      <c r="M2057" s="10">
        <v>30000000</v>
      </c>
      <c r="N2057" s="10">
        <v>64626786</v>
      </c>
      <c r="O2057" s="6">
        <f t="shared" si="195"/>
        <v>34626786</v>
      </c>
      <c r="P2057" s="10" t="str" cm="1">
        <f t="array" ref="P2057">_xlfn.IFS(O2057&lt;=0,"Flop",O2057&lt;10000000,"Hit",O2057&lt;=100000000,"Superhit",O2057&gt;100000000,"Blockbuster")</f>
        <v>Superhit</v>
      </c>
      <c r="Q2057" t="s">
        <v>6831</v>
      </c>
      <c r="R2057">
        <v>22</v>
      </c>
      <c r="S2057" t="str">
        <f t="shared" si="196"/>
        <v xml:space="preserve">December </v>
      </c>
      <c r="T2057" s="12" t="str">
        <f t="shared" si="197"/>
        <v xml:space="preserve"> 2011</v>
      </c>
      <c r="U2057" s="8" t="str" cm="1">
        <f t="array" ref="U2057">_xlfn.IFS(Q2057&lt;1970,"Old is Gold",Q2057&lt;=1980,"80's Movies",Q2057&lt;=2000,"90's Movies",Q2057&lt;=2020,"Mid Rang",Q2057&gt;2020,"Latest")</f>
        <v>Latest</v>
      </c>
      <c r="V2057" t="s">
        <v>6832</v>
      </c>
    </row>
    <row r="2058" spans="1:22" x14ac:dyDescent="0.3">
      <c r="A2058" t="s">
        <v>6833</v>
      </c>
      <c r="B2058" t="s">
        <v>6834</v>
      </c>
      <c r="C2058" t="s">
        <v>6835</v>
      </c>
      <c r="D2058" s="6">
        <v>122</v>
      </c>
      <c r="E2058" s="6" t="str">
        <f t="shared" si="192"/>
        <v>Long</v>
      </c>
      <c r="F2058" s="4">
        <f t="shared" si="193"/>
        <v>2.0333333333333332</v>
      </c>
      <c r="G2058" s="8" t="s">
        <v>10891</v>
      </c>
      <c r="H2058" t="s">
        <v>190</v>
      </c>
      <c r="I2058" t="s">
        <v>10899</v>
      </c>
      <c r="J2058">
        <v>6.6</v>
      </c>
      <c r="K2058" t="str">
        <f t="shared" si="194"/>
        <v>Average</v>
      </c>
      <c r="L2058" s="10">
        <v>80049</v>
      </c>
      <c r="M2058" s="10">
        <v>25000000</v>
      </c>
      <c r="N2058" s="10">
        <v>10606422</v>
      </c>
      <c r="O2058" s="6">
        <f t="shared" si="195"/>
        <v>-14393578</v>
      </c>
      <c r="P2058" s="10" t="str" cm="1">
        <f t="array" ref="P2058">_xlfn.IFS(O2058&lt;=0,"Flop",O2058&lt;10000000,"Hit",O2058&lt;=100000000,"Superhit",O2058&gt;100000000,"Blockbuster")</f>
        <v>Flop</v>
      </c>
      <c r="Q2058" t="s">
        <v>6836</v>
      </c>
      <c r="R2058">
        <v>4</v>
      </c>
      <c r="S2058" t="str">
        <f t="shared" si="196"/>
        <v xml:space="preserve">September </v>
      </c>
      <c r="T2058" s="12" t="str">
        <f t="shared" si="197"/>
        <v xml:space="preserve"> 2009</v>
      </c>
      <c r="U2058" s="8" t="str" cm="1">
        <f t="array" ref="U2058">_xlfn.IFS(Q2058&lt;1970,"Old is Gold",Q2058&lt;=1980,"80's Movies",Q2058&lt;=2000,"90's Movies",Q2058&lt;=2020,"Mid Rang",Q2058&gt;2020,"Latest")</f>
        <v>Latest</v>
      </c>
      <c r="V2058" t="s">
        <v>71</v>
      </c>
    </row>
    <row r="2059" spans="1:22" x14ac:dyDescent="0.3">
      <c r="A2059" t="s">
        <v>6837</v>
      </c>
      <c r="B2059" t="s">
        <v>6838</v>
      </c>
      <c r="C2059" t="s">
        <v>6838</v>
      </c>
      <c r="D2059" s="6">
        <v>124</v>
      </c>
      <c r="E2059" s="6" t="str">
        <f t="shared" si="192"/>
        <v>Long</v>
      </c>
      <c r="F2059" s="4">
        <f t="shared" si="193"/>
        <v>2.0666666666666669</v>
      </c>
      <c r="G2059" s="8" t="s">
        <v>7406</v>
      </c>
      <c r="H2059" t="s">
        <v>10887</v>
      </c>
      <c r="I2059" t="s">
        <v>172</v>
      </c>
      <c r="J2059">
        <v>6.1</v>
      </c>
      <c r="K2059" t="str">
        <f t="shared" si="194"/>
        <v>Average</v>
      </c>
      <c r="L2059" s="10">
        <v>210143</v>
      </c>
      <c r="M2059" s="10">
        <v>200000000</v>
      </c>
      <c r="N2059" s="10">
        <v>476071180</v>
      </c>
      <c r="O2059" s="6">
        <f t="shared" si="195"/>
        <v>276071180</v>
      </c>
      <c r="P2059" s="10" t="str" cm="1">
        <f t="array" ref="P2059">_xlfn.IFS(O2059&lt;=0,"Flop",O2059&lt;10000000,"Hit",O2059&lt;=100000000,"Superhit",O2059&gt;100000000,"Blockbuster")</f>
        <v>Blockbuster</v>
      </c>
      <c r="Q2059" t="s">
        <v>6839</v>
      </c>
      <c r="R2059">
        <v>15</v>
      </c>
      <c r="S2059" t="str">
        <f t="shared" si="196"/>
        <v xml:space="preserve">February </v>
      </c>
      <c r="T2059" s="12" t="str">
        <f t="shared" si="197"/>
        <v xml:space="preserve"> 2023</v>
      </c>
      <c r="U2059" s="8" t="str" cm="1">
        <f t="array" ref="U2059">_xlfn.IFS(Q2059&lt;1970,"Old is Gold",Q2059&lt;=1980,"80's Movies",Q2059&lt;=2000,"90's Movies",Q2059&lt;=2020,"Mid Rang",Q2059&gt;2020,"Latest")</f>
        <v>Latest</v>
      </c>
      <c r="V2059" t="s">
        <v>3270</v>
      </c>
    </row>
    <row r="2060" spans="1:22" x14ac:dyDescent="0.3">
      <c r="A2060" t="s">
        <v>6840</v>
      </c>
      <c r="B2060" t="s">
        <v>6841</v>
      </c>
      <c r="C2060" t="s">
        <v>6841</v>
      </c>
      <c r="D2060" s="6">
        <v>108</v>
      </c>
      <c r="E2060" s="6" t="str">
        <f t="shared" si="192"/>
        <v>Medium</v>
      </c>
      <c r="F2060" s="4">
        <f t="shared" si="193"/>
        <v>1.8</v>
      </c>
      <c r="G2060" s="8" t="s">
        <v>190</v>
      </c>
      <c r="H2060" t="s">
        <v>105</v>
      </c>
      <c r="I2060" t="s">
        <v>10895</v>
      </c>
      <c r="J2060">
        <v>5.8</v>
      </c>
      <c r="K2060" t="str">
        <f t="shared" si="194"/>
        <v>Poor</v>
      </c>
      <c r="L2060" s="10">
        <v>151986</v>
      </c>
      <c r="M2060" s="10">
        <v>18000000</v>
      </c>
      <c r="N2060" s="10">
        <v>90146510</v>
      </c>
      <c r="O2060" s="6">
        <f t="shared" si="195"/>
        <v>72146510</v>
      </c>
      <c r="P2060" s="10" t="str" cm="1">
        <f t="array" ref="P2060">_xlfn.IFS(O2060&lt;=0,"Flop",O2060&lt;10000000,"Hit",O2060&lt;=100000000,"Superhit",O2060&gt;100000000,"Blockbuster")</f>
        <v>Superhit</v>
      </c>
      <c r="Q2060" t="s">
        <v>6842</v>
      </c>
      <c r="R2060">
        <v>21</v>
      </c>
      <c r="S2060" t="str">
        <f t="shared" si="196"/>
        <v xml:space="preserve">July </v>
      </c>
      <c r="T2060" s="12" t="str">
        <f t="shared" si="197"/>
        <v xml:space="preserve"> 2021</v>
      </c>
      <c r="U2060" s="8" t="str" cm="1">
        <f t="array" ref="U2060">_xlfn.IFS(Q2060&lt;1970,"Old is Gold",Q2060&lt;=1980,"80's Movies",Q2060&lt;=2000,"90's Movies",Q2060&lt;=2020,"Mid Rang",Q2060&gt;2020,"Latest")</f>
        <v>Latest</v>
      </c>
      <c r="V2060" t="s">
        <v>3083</v>
      </c>
    </row>
    <row r="2061" spans="1:22" x14ac:dyDescent="0.3">
      <c r="A2061" t="s">
        <v>6843</v>
      </c>
      <c r="B2061" t="s">
        <v>6844</v>
      </c>
      <c r="C2061" t="s">
        <v>6844</v>
      </c>
      <c r="D2061" s="6">
        <v>130</v>
      </c>
      <c r="E2061" s="6" t="str">
        <f t="shared" si="192"/>
        <v>Long</v>
      </c>
      <c r="F2061" s="4">
        <f t="shared" si="193"/>
        <v>2.1666666666666665</v>
      </c>
      <c r="G2061" s="8" t="s">
        <v>105</v>
      </c>
      <c r="H2061" t="s">
        <v>10895</v>
      </c>
      <c r="I2061" t="s">
        <v>10890</v>
      </c>
      <c r="J2061">
        <v>6.8</v>
      </c>
      <c r="K2061" t="str">
        <f t="shared" si="194"/>
        <v>Average</v>
      </c>
      <c r="L2061" s="10">
        <v>248851</v>
      </c>
      <c r="M2061" s="10">
        <v>68000000</v>
      </c>
      <c r="N2061" s="10">
        <v>171235592</v>
      </c>
      <c r="O2061" s="6">
        <f t="shared" si="195"/>
        <v>103235592</v>
      </c>
      <c r="P2061" s="10" t="str" cm="1">
        <f t="array" ref="P2061">_xlfn.IFS(O2061&lt;=0,"Flop",O2061&lt;10000000,"Hit",O2061&lt;=100000000,"Superhit",O2061&gt;100000000,"Blockbuster")</f>
        <v>Blockbuster</v>
      </c>
      <c r="Q2061" t="s">
        <v>6845</v>
      </c>
      <c r="R2061">
        <v>18</v>
      </c>
      <c r="S2061" t="str">
        <f t="shared" si="196"/>
        <v xml:space="preserve">July </v>
      </c>
      <c r="T2061" s="12" t="str">
        <f t="shared" si="197"/>
        <v xml:space="preserve"> 2022</v>
      </c>
      <c r="U2061" s="8" t="str" cm="1">
        <f t="array" ref="U2061">_xlfn.IFS(Q2061&lt;1970,"Old is Gold",Q2061&lt;=1980,"80's Movies",Q2061&lt;=2000,"90's Movies",Q2061&lt;=2020,"Mid Rang",Q2061&gt;2020,"Latest")</f>
        <v>Latest</v>
      </c>
      <c r="V2061" t="s">
        <v>6846</v>
      </c>
    </row>
    <row r="2062" spans="1:22" x14ac:dyDescent="0.3">
      <c r="A2062" t="s">
        <v>6847</v>
      </c>
      <c r="B2062" t="s">
        <v>6848</v>
      </c>
      <c r="C2062" t="s">
        <v>6848</v>
      </c>
      <c r="D2062" s="6">
        <v>85</v>
      </c>
      <c r="E2062" s="6" t="str">
        <f t="shared" si="192"/>
        <v>Short</v>
      </c>
      <c r="F2062" s="4">
        <f t="shared" si="193"/>
        <v>1.4166666666666667</v>
      </c>
      <c r="G2062" s="8" t="s">
        <v>7406</v>
      </c>
      <c r="H2062" t="s">
        <v>10887</v>
      </c>
      <c r="I2062" t="s">
        <v>10885</v>
      </c>
      <c r="J2062">
        <v>2.5</v>
      </c>
      <c r="K2062" t="str">
        <f t="shared" si="194"/>
        <v>Poor</v>
      </c>
      <c r="L2062" s="10">
        <v>78236</v>
      </c>
      <c r="M2062" s="10">
        <v>30000000</v>
      </c>
      <c r="N2062" s="10">
        <v>55720772</v>
      </c>
      <c r="O2062" s="6">
        <f t="shared" si="195"/>
        <v>25720772</v>
      </c>
      <c r="P2062" s="10" t="str" cm="1">
        <f t="array" ref="P2062">_xlfn.IFS(O2062&lt;=0,"Flop",O2062&lt;10000000,"Hit",O2062&lt;=100000000,"Superhit",O2062&gt;100000000,"Blockbuster")</f>
        <v>Superhit</v>
      </c>
      <c r="Q2062" t="s">
        <v>6849</v>
      </c>
      <c r="R2062">
        <v>10</v>
      </c>
      <c r="S2062" t="str">
        <f t="shared" si="196"/>
        <v xml:space="preserve">March </v>
      </c>
      <c r="T2062" s="12" t="str">
        <f t="shared" si="197"/>
        <v xml:space="preserve"> 2009</v>
      </c>
      <c r="U2062" s="8" t="str" cm="1">
        <f t="array" ref="U2062">_xlfn.IFS(Q2062&lt;1970,"Old is Gold",Q2062&lt;=1980,"80's Movies",Q2062&lt;=2000,"90's Movies",Q2062&lt;=2020,"Mid Rang",Q2062&gt;2020,"Latest")</f>
        <v>Latest</v>
      </c>
      <c r="V2062" t="s">
        <v>3241</v>
      </c>
    </row>
    <row r="2063" spans="1:22" x14ac:dyDescent="0.3">
      <c r="A2063" t="s">
        <v>6850</v>
      </c>
      <c r="B2063" t="s">
        <v>6851</v>
      </c>
      <c r="C2063" t="s">
        <v>6851</v>
      </c>
      <c r="D2063" s="6">
        <v>122</v>
      </c>
      <c r="E2063" s="6" t="str">
        <f t="shared" si="192"/>
        <v>Long</v>
      </c>
      <c r="F2063" s="4">
        <f t="shared" si="193"/>
        <v>2.0333333333333332</v>
      </c>
      <c r="G2063" s="8" t="s">
        <v>190</v>
      </c>
      <c r="H2063" t="s">
        <v>10885</v>
      </c>
      <c r="I2063" t="s">
        <v>10886</v>
      </c>
      <c r="J2063">
        <v>5.3</v>
      </c>
      <c r="K2063" t="str">
        <f t="shared" si="194"/>
        <v>Poor</v>
      </c>
      <c r="L2063" s="10">
        <v>479209</v>
      </c>
      <c r="M2063" s="10">
        <v>37000000</v>
      </c>
      <c r="N2063" s="10">
        <v>408430415</v>
      </c>
      <c r="O2063" s="6">
        <f t="shared" si="195"/>
        <v>371430415</v>
      </c>
      <c r="P2063" s="10" t="str" cm="1">
        <f t="array" ref="P2063">_xlfn.IFS(O2063&lt;=0,"Flop",O2063&lt;10000000,"Hit",O2063&lt;=100000000,"Superhit",O2063&gt;100000000,"Blockbuster")</f>
        <v>Blockbuster</v>
      </c>
      <c r="Q2063" t="s">
        <v>4914</v>
      </c>
      <c r="R2063">
        <v>17</v>
      </c>
      <c r="S2063" t="str">
        <f t="shared" si="196"/>
        <v xml:space="preserve">November </v>
      </c>
      <c r="T2063" s="12" t="str">
        <f t="shared" si="197"/>
        <v xml:space="preserve"> 2008</v>
      </c>
      <c r="U2063" s="8" t="str" cm="1">
        <f t="array" ref="U2063">_xlfn.IFS(Q2063&lt;1970,"Old is Gold",Q2063&lt;=1980,"80's Movies",Q2063&lt;=2000,"90's Movies",Q2063&lt;=2020,"Mid Rang",Q2063&gt;2020,"Latest")</f>
        <v>Latest</v>
      </c>
      <c r="V2063" t="s">
        <v>4209</v>
      </c>
    </row>
    <row r="2064" spans="1:22" x14ac:dyDescent="0.3">
      <c r="A2064" t="s">
        <v>6852</v>
      </c>
      <c r="B2064" t="s">
        <v>6853</v>
      </c>
      <c r="C2064" t="s">
        <v>6853</v>
      </c>
      <c r="D2064" s="6">
        <v>134</v>
      </c>
      <c r="E2064" s="6" t="str">
        <f t="shared" si="192"/>
        <v>Long</v>
      </c>
      <c r="F2064" s="4">
        <f t="shared" si="193"/>
        <v>2.2333333333333334</v>
      </c>
      <c r="G2064" s="8" t="s">
        <v>10889</v>
      </c>
      <c r="H2064" t="s">
        <v>190</v>
      </c>
      <c r="I2064" t="s">
        <v>10896</v>
      </c>
      <c r="J2064">
        <v>7</v>
      </c>
      <c r="K2064" t="str">
        <f t="shared" si="194"/>
        <v>Good</v>
      </c>
      <c r="L2064" s="10">
        <v>147203</v>
      </c>
      <c r="M2064" s="10">
        <v>24000000</v>
      </c>
      <c r="N2064" s="10">
        <v>19206513</v>
      </c>
      <c r="O2064" s="6">
        <f t="shared" si="195"/>
        <v>-4793487</v>
      </c>
      <c r="P2064" s="10" t="str" cm="1">
        <f t="array" ref="P2064">_xlfn.IFS(O2064&lt;=0,"Flop",O2064&lt;10000000,"Hit",O2064&lt;=100000000,"Superhit",O2064&gt;100000000,"Blockbuster")</f>
        <v>Flop</v>
      </c>
      <c r="Q2064" t="s">
        <v>6814</v>
      </c>
      <c r="R2064">
        <v>19</v>
      </c>
      <c r="S2064" t="str">
        <f t="shared" si="196"/>
        <v xml:space="preserve">May </v>
      </c>
      <c r="T2064" s="12" t="str">
        <f t="shared" si="197"/>
        <v xml:space="preserve"> 2014</v>
      </c>
      <c r="U2064" s="8" t="str" cm="1">
        <f t="array" ref="U2064">_xlfn.IFS(Q2064&lt;1970,"Old is Gold",Q2064&lt;=1980,"80's Movies",Q2064&lt;=2000,"90's Movies",Q2064&lt;=2020,"Mid Rang",Q2064&gt;2020,"Latest")</f>
        <v>Latest</v>
      </c>
      <c r="V2064" t="s">
        <v>4712</v>
      </c>
    </row>
    <row r="2065" spans="1:22" x14ac:dyDescent="0.3">
      <c r="A2065" t="s">
        <v>6854</v>
      </c>
      <c r="B2065" t="s">
        <v>6855</v>
      </c>
      <c r="C2065" t="s">
        <v>6855</v>
      </c>
      <c r="D2065" s="6">
        <v>100</v>
      </c>
      <c r="E2065" s="6" t="str">
        <f t="shared" si="192"/>
        <v>Medium</v>
      </c>
      <c r="F2065" s="4">
        <f t="shared" si="193"/>
        <v>1.6666666666666667</v>
      </c>
      <c r="G2065" s="8" t="s">
        <v>7406</v>
      </c>
      <c r="H2065" t="s">
        <v>172</v>
      </c>
      <c r="I2065" t="s">
        <v>10886</v>
      </c>
      <c r="J2065">
        <v>5.4</v>
      </c>
      <c r="K2065" t="str">
        <f t="shared" si="194"/>
        <v>Poor</v>
      </c>
      <c r="L2065" s="10">
        <v>95070</v>
      </c>
      <c r="M2065" s="10">
        <v>75000000</v>
      </c>
      <c r="N2065" s="10">
        <v>98159963</v>
      </c>
      <c r="O2065" s="6">
        <f t="shared" si="195"/>
        <v>23159963</v>
      </c>
      <c r="P2065" s="10" t="str" cm="1">
        <f t="array" ref="P2065">_xlfn.IFS(O2065&lt;=0,"Flop",O2065&lt;10000000,"Hit",O2065&lt;=100000000,"Superhit",O2065&gt;100000000,"Blockbuster")</f>
        <v>Superhit</v>
      </c>
      <c r="Q2065" t="s">
        <v>6856</v>
      </c>
      <c r="R2065">
        <v>1</v>
      </c>
      <c r="S2065" t="str">
        <f t="shared" si="196"/>
        <v xml:space="preserve">June </v>
      </c>
      <c r="T2065" s="12" t="str">
        <f t="shared" si="197"/>
        <v xml:space="preserve"> 2010</v>
      </c>
      <c r="U2065" s="8" t="str" cm="1">
        <f t="array" ref="U2065">_xlfn.IFS(Q2065&lt;1970,"Old is Gold",Q2065&lt;=1980,"80's Movies",Q2065&lt;=2000,"90's Movies",Q2065&lt;=2020,"Mid Rang",Q2065&gt;2020,"Latest")</f>
        <v>Latest</v>
      </c>
      <c r="V2065" t="s">
        <v>3550</v>
      </c>
    </row>
    <row r="2066" spans="1:22" x14ac:dyDescent="0.3">
      <c r="A2066" t="s">
        <v>6857</v>
      </c>
      <c r="B2066" t="s">
        <v>6858</v>
      </c>
      <c r="C2066" t="s">
        <v>6859</v>
      </c>
      <c r="D2066" s="6">
        <v>125</v>
      </c>
      <c r="E2066" s="6" t="str">
        <f t="shared" si="192"/>
        <v>Long</v>
      </c>
      <c r="F2066" s="4">
        <f t="shared" si="193"/>
        <v>2.0833333333333335</v>
      </c>
      <c r="G2066" s="8" t="s">
        <v>7406</v>
      </c>
      <c r="H2066" t="s">
        <v>10887</v>
      </c>
      <c r="I2066" t="s">
        <v>10890</v>
      </c>
      <c r="J2066">
        <v>6.8</v>
      </c>
      <c r="K2066" t="str">
        <f t="shared" si="194"/>
        <v>Average</v>
      </c>
      <c r="L2066" s="10">
        <v>350359</v>
      </c>
      <c r="M2066" s="10">
        <v>170000000</v>
      </c>
      <c r="N2066" s="10">
        <v>400063852</v>
      </c>
      <c r="O2066" s="6">
        <f t="shared" si="195"/>
        <v>230063852</v>
      </c>
      <c r="P2066" s="10" t="str" cm="1">
        <f t="array" ref="P2066">_xlfn.IFS(O2066&lt;=0,"Flop",O2066&lt;10000000,"Hit",O2066&lt;=100000000,"Superhit",O2066&gt;100000000,"Blockbuster")</f>
        <v>Blockbuster</v>
      </c>
      <c r="Q2066" t="s">
        <v>6860</v>
      </c>
      <c r="R2066">
        <v>30</v>
      </c>
      <c r="S2066" t="str">
        <f t="shared" si="196"/>
        <v xml:space="preserve">November </v>
      </c>
      <c r="T2066" s="12" t="str">
        <f t="shared" si="197"/>
        <v xml:space="preserve"> 2010</v>
      </c>
      <c r="U2066" s="8" t="str" cm="1">
        <f t="array" ref="U2066">_xlfn.IFS(Q2066&lt;1970,"Old is Gold",Q2066&lt;=1980,"80's Movies",Q2066&lt;=2000,"90's Movies",Q2066&lt;=2020,"Mid Rang",Q2066&gt;2020,"Latest")</f>
        <v>Latest</v>
      </c>
      <c r="V2066" t="s">
        <v>6861</v>
      </c>
    </row>
    <row r="2067" spans="1:22" x14ac:dyDescent="0.3">
      <c r="A2067" t="s">
        <v>6862</v>
      </c>
      <c r="B2067" t="s">
        <v>6863</v>
      </c>
      <c r="C2067" t="s">
        <v>6863</v>
      </c>
      <c r="D2067" s="6">
        <v>119</v>
      </c>
      <c r="E2067" s="6" t="str">
        <f t="shared" si="192"/>
        <v>Medium</v>
      </c>
      <c r="F2067" s="4">
        <f t="shared" si="193"/>
        <v>1.9833333333333334</v>
      </c>
      <c r="G2067" s="8" t="s">
        <v>7406</v>
      </c>
      <c r="H2067" t="s">
        <v>10891</v>
      </c>
      <c r="I2067" t="s">
        <v>5170</v>
      </c>
      <c r="J2067">
        <v>7.1</v>
      </c>
      <c r="K2067" t="str">
        <f t="shared" si="194"/>
        <v>Good</v>
      </c>
      <c r="L2067" s="10">
        <v>198631</v>
      </c>
      <c r="M2067" s="10">
        <v>40000000</v>
      </c>
      <c r="N2067" s="10">
        <v>103966489</v>
      </c>
      <c r="O2067" s="6">
        <f t="shared" si="195"/>
        <v>63966489</v>
      </c>
      <c r="P2067" s="10" t="str" cm="1">
        <f t="array" ref="P2067">_xlfn.IFS(O2067&lt;=0,"Flop",O2067&lt;10000000,"Hit",O2067&lt;=100000000,"Superhit",O2067&gt;100000000,"Blockbuster")</f>
        <v>Superhit</v>
      </c>
      <c r="Q2067" t="s">
        <v>6864</v>
      </c>
      <c r="R2067">
        <v>22</v>
      </c>
      <c r="S2067" t="str">
        <f t="shared" si="196"/>
        <v xml:space="preserve">April </v>
      </c>
      <c r="T2067" s="12" t="str">
        <f t="shared" si="197"/>
        <v xml:space="preserve"> 2021</v>
      </c>
      <c r="U2067" s="8" t="str" cm="1">
        <f t="array" ref="U2067">_xlfn.IFS(Q2067&lt;1970,"Old is Gold",Q2067&lt;=1980,"80's Movies",Q2067&lt;=2000,"90's Movies",Q2067&lt;=2020,"Mid Rang",Q2067&gt;2020,"Latest")</f>
        <v>Latest</v>
      </c>
      <c r="V2067" t="s">
        <v>6483</v>
      </c>
    </row>
    <row r="2068" spans="1:22" x14ac:dyDescent="0.3">
      <c r="A2068" t="s">
        <v>6865</v>
      </c>
      <c r="B2068" t="s">
        <v>6866</v>
      </c>
      <c r="C2068" t="s">
        <v>6866</v>
      </c>
      <c r="D2068" s="6">
        <v>95</v>
      </c>
      <c r="E2068" s="6" t="str">
        <f t="shared" si="192"/>
        <v>Medium</v>
      </c>
      <c r="F2068" s="4">
        <f t="shared" si="193"/>
        <v>1.5833333333333333</v>
      </c>
      <c r="G2068" s="8" t="s">
        <v>10887</v>
      </c>
      <c r="H2068" t="s">
        <v>172</v>
      </c>
      <c r="I2068" t="s">
        <v>10892</v>
      </c>
      <c r="J2068">
        <v>7.3</v>
      </c>
      <c r="K2068" t="str">
        <f t="shared" si="194"/>
        <v>Good</v>
      </c>
      <c r="L2068" s="10">
        <v>127624</v>
      </c>
      <c r="M2068" s="10">
        <v>55000000</v>
      </c>
      <c r="N2068" s="10">
        <v>282438834</v>
      </c>
      <c r="O2068" s="6">
        <f t="shared" si="195"/>
        <v>227438834</v>
      </c>
      <c r="P2068" s="10" t="str" cm="1">
        <f t="array" ref="P2068">_xlfn.IFS(O2068&lt;=0,"Flop",O2068&lt;10000000,"Hit",O2068&lt;=100000000,"Superhit",O2068&gt;100000000,"Blockbuster")</f>
        <v>Blockbuster</v>
      </c>
      <c r="Q2068" t="s">
        <v>6867</v>
      </c>
      <c r="R2068">
        <v>23</v>
      </c>
      <c r="S2068" t="str">
        <f t="shared" si="196"/>
        <v xml:space="preserve">November </v>
      </c>
      <c r="T2068" s="12" t="str">
        <f t="shared" si="197"/>
        <v xml:space="preserve"> 2014</v>
      </c>
      <c r="U2068" s="8" t="str" cm="1">
        <f t="array" ref="U2068">_xlfn.IFS(Q2068&lt;1970,"Old is Gold",Q2068&lt;=1980,"80's Movies",Q2068&lt;=2000,"90's Movies",Q2068&lt;=2020,"Mid Rang",Q2068&gt;2020,"Latest")</f>
        <v>Latest</v>
      </c>
      <c r="V2068" t="s">
        <v>6868</v>
      </c>
    </row>
    <row r="2069" spans="1:22" x14ac:dyDescent="0.3">
      <c r="A2069" t="s">
        <v>6869</v>
      </c>
      <c r="B2069" t="s">
        <v>6870</v>
      </c>
      <c r="C2069" t="s">
        <v>6870</v>
      </c>
      <c r="D2069" s="6">
        <v>106</v>
      </c>
      <c r="E2069" s="6" t="str">
        <f t="shared" si="192"/>
        <v>Medium</v>
      </c>
      <c r="F2069" s="4">
        <f t="shared" si="193"/>
        <v>1.7666666666666666</v>
      </c>
      <c r="G2069" s="8" t="s">
        <v>7406</v>
      </c>
      <c r="H2069" t="s">
        <v>10891</v>
      </c>
      <c r="I2069" t="s">
        <v>5170</v>
      </c>
      <c r="J2069">
        <v>6.4</v>
      </c>
      <c r="K2069" t="str">
        <f t="shared" si="194"/>
        <v>Average</v>
      </c>
      <c r="L2069" s="10">
        <v>205170</v>
      </c>
      <c r="M2069" s="10">
        <v>100000000</v>
      </c>
      <c r="N2069" s="10">
        <v>150166126</v>
      </c>
      <c r="O2069" s="6">
        <f t="shared" si="195"/>
        <v>50166126</v>
      </c>
      <c r="P2069" s="10" t="str" cm="1">
        <f t="array" ref="P2069">_xlfn.IFS(O2069&lt;=0,"Flop",O2069&lt;10000000,"Hit",O2069&lt;=100000000,"Superhit",O2069&gt;100000000,"Blockbuster")</f>
        <v>Superhit</v>
      </c>
      <c r="Q2069" t="s">
        <v>6871</v>
      </c>
      <c r="R2069">
        <v>4</v>
      </c>
      <c r="S2069" t="str">
        <f t="shared" si="196"/>
        <v xml:space="preserve">June </v>
      </c>
      <c r="T2069" s="12" t="str">
        <f t="shared" si="197"/>
        <v xml:space="preserve"> 2009</v>
      </c>
      <c r="U2069" s="8" t="str" cm="1">
        <f t="array" ref="U2069">_xlfn.IFS(Q2069&lt;1970,"Old is Gold",Q2069&lt;=1980,"80's Movies",Q2069&lt;=2000,"90's Movies",Q2069&lt;=2020,"Mid Rang",Q2069&gt;2020,"Latest")</f>
        <v>Latest</v>
      </c>
      <c r="V2069" t="s">
        <v>900</v>
      </c>
    </row>
    <row r="2070" spans="1:22" x14ac:dyDescent="0.3">
      <c r="A2070" t="s">
        <v>6872</v>
      </c>
      <c r="B2070" t="s">
        <v>6873</v>
      </c>
      <c r="C2070" t="s">
        <v>6873</v>
      </c>
      <c r="D2070" s="6">
        <v>137</v>
      </c>
      <c r="E2070" s="6" t="str">
        <f t="shared" si="192"/>
        <v>Long</v>
      </c>
      <c r="F2070" s="4">
        <f t="shared" si="193"/>
        <v>2.2833333333333332</v>
      </c>
      <c r="G2070" s="8" t="s">
        <v>7406</v>
      </c>
      <c r="H2070" t="s">
        <v>10887</v>
      </c>
      <c r="I2070" t="s">
        <v>190</v>
      </c>
      <c r="J2070">
        <v>7</v>
      </c>
      <c r="K2070" t="str">
        <f t="shared" si="194"/>
        <v>Good</v>
      </c>
      <c r="L2070" s="10">
        <v>238999</v>
      </c>
      <c r="M2070" s="10">
        <v>70000000</v>
      </c>
      <c r="N2070" s="10">
        <v>69633110</v>
      </c>
      <c r="O2070" s="6">
        <f t="shared" si="195"/>
        <v>-366890</v>
      </c>
      <c r="P2070" s="10" t="str" cm="1">
        <f t="array" ref="P2070">_xlfn.IFS(O2070&lt;=0,"Flop",O2070&lt;10000000,"Hit",O2070&lt;=100000000,"Superhit",O2070&gt;100000000,"Blockbuster")</f>
        <v>Flop</v>
      </c>
      <c r="Q2070" t="s">
        <v>6874</v>
      </c>
      <c r="R2070">
        <v>1</v>
      </c>
      <c r="S2070" t="str">
        <f t="shared" si="196"/>
        <v xml:space="preserve">April </v>
      </c>
      <c r="T2070" s="12" t="str">
        <f t="shared" si="197"/>
        <v xml:space="preserve"> 2022</v>
      </c>
      <c r="U2070" s="8" t="str" cm="1">
        <f t="array" ref="U2070">_xlfn.IFS(Q2070&lt;1970,"Old is Gold",Q2070&lt;=1980,"80's Movies",Q2070&lt;=2000,"90's Movies",Q2070&lt;=2020,"Mid Rang",Q2070&gt;2020,"Latest")</f>
        <v>Latest</v>
      </c>
      <c r="V2070" t="s">
        <v>6875</v>
      </c>
    </row>
    <row r="2071" spans="1:22" x14ac:dyDescent="0.3">
      <c r="A2071" t="s">
        <v>6876</v>
      </c>
      <c r="B2071" t="s">
        <v>6877</v>
      </c>
      <c r="C2071" t="s">
        <v>6877</v>
      </c>
      <c r="D2071" s="6">
        <v>116</v>
      </c>
      <c r="E2071" s="6" t="str">
        <f t="shared" si="192"/>
        <v>Medium</v>
      </c>
      <c r="F2071" s="4">
        <f t="shared" si="193"/>
        <v>1.9333333333333333</v>
      </c>
      <c r="G2071" s="8" t="s">
        <v>190</v>
      </c>
      <c r="H2071" t="s">
        <v>10897</v>
      </c>
      <c r="I2071" t="s">
        <v>10899</v>
      </c>
      <c r="J2071">
        <v>6.8</v>
      </c>
      <c r="K2071" t="str">
        <f t="shared" si="194"/>
        <v>Average</v>
      </c>
      <c r="L2071" s="10">
        <v>85653</v>
      </c>
      <c r="M2071" s="10">
        <v>75000000</v>
      </c>
      <c r="N2071" s="10">
        <v>275248615</v>
      </c>
      <c r="O2071" s="6">
        <f t="shared" si="195"/>
        <v>200248615</v>
      </c>
      <c r="P2071" s="10" t="str" cm="1">
        <f t="array" ref="P2071">_xlfn.IFS(O2071&lt;=0,"Flop",O2071&lt;10000000,"Hit",O2071&lt;=100000000,"Superhit",O2071&gt;100000000,"Blockbuster")</f>
        <v>Blockbuster</v>
      </c>
      <c r="Q2071" s="1">
        <v>44986</v>
      </c>
      <c r="R2071" s="1"/>
      <c r="S2071" t="e">
        <f t="shared" si="196"/>
        <v>#VALUE!</v>
      </c>
      <c r="T2071" s="12" t="str">
        <f t="shared" si="197"/>
        <v>44986</v>
      </c>
      <c r="U2071" s="8" t="str" cm="1">
        <f t="array" ref="U2071">_xlfn.IFS(Q2071&lt;1970,"Old is Gold",Q2071&lt;=1980,"80's Movies",Q2071&lt;=2000,"90's Movies",Q2071&lt;=2020,"Mid Rang",Q2071&gt;2020,"Latest")</f>
        <v>Latest</v>
      </c>
      <c r="V2071" t="s">
        <v>6878</v>
      </c>
    </row>
    <row r="2072" spans="1:22" x14ac:dyDescent="0.3">
      <c r="A2072" t="s">
        <v>6879</v>
      </c>
      <c r="B2072" t="s">
        <v>6880</v>
      </c>
      <c r="C2072" t="s">
        <v>6880</v>
      </c>
      <c r="D2072" s="6">
        <v>91</v>
      </c>
      <c r="E2072" s="6" t="str">
        <f t="shared" si="192"/>
        <v>Medium</v>
      </c>
      <c r="F2072" s="4">
        <f t="shared" si="193"/>
        <v>1.5166666666666666</v>
      </c>
      <c r="G2072" s="8" t="s">
        <v>7406</v>
      </c>
      <c r="H2072" t="s">
        <v>172</v>
      </c>
      <c r="I2072" t="s">
        <v>10891</v>
      </c>
      <c r="J2072">
        <v>5.3</v>
      </c>
      <c r="K2072" t="str">
        <f t="shared" si="194"/>
        <v>Poor</v>
      </c>
      <c r="L2072" s="10">
        <v>115383</v>
      </c>
      <c r="M2072" s="10">
        <v>26000000</v>
      </c>
      <c r="N2072" s="10">
        <v>183348429</v>
      </c>
      <c r="O2072" s="6">
        <f t="shared" si="195"/>
        <v>157348429</v>
      </c>
      <c r="P2072" s="10" t="str" cm="1">
        <f t="array" ref="P2072">_xlfn.IFS(O2072&lt;=0,"Flop",O2072&lt;10000000,"Hit",O2072&lt;=100000000,"Superhit",O2072&gt;100000000,"Blockbuster")</f>
        <v>Blockbuster</v>
      </c>
      <c r="Q2072" t="s">
        <v>6881</v>
      </c>
      <c r="R2072">
        <v>6</v>
      </c>
      <c r="S2072" t="str">
        <f t="shared" si="196"/>
        <v xml:space="preserve">January </v>
      </c>
      <c r="T2072" s="12" t="str">
        <f t="shared" si="197"/>
        <v xml:space="preserve"> 2009</v>
      </c>
      <c r="U2072" s="8" t="str" cm="1">
        <f t="array" ref="U2072">_xlfn.IFS(Q2072&lt;1970,"Old is Gold",Q2072&lt;=1980,"80's Movies",Q2072&lt;=2000,"90's Movies",Q2072&lt;=2020,"Mid Rang",Q2072&gt;2020,"Latest")</f>
        <v>Latest</v>
      </c>
      <c r="V2072" t="s">
        <v>4102</v>
      </c>
    </row>
    <row r="2073" spans="1:22" x14ac:dyDescent="0.3">
      <c r="A2073" t="s">
        <v>6882</v>
      </c>
      <c r="B2073" t="s">
        <v>6883</v>
      </c>
      <c r="C2073" t="s">
        <v>6883</v>
      </c>
      <c r="D2073" s="6">
        <v>94</v>
      </c>
      <c r="E2073" s="6" t="str">
        <f t="shared" si="192"/>
        <v>Medium</v>
      </c>
      <c r="F2073" s="4">
        <f t="shared" si="193"/>
        <v>1.5666666666666667</v>
      </c>
      <c r="G2073" s="8" t="s">
        <v>7406</v>
      </c>
      <c r="H2073" t="s">
        <v>172</v>
      </c>
      <c r="I2073" t="s">
        <v>4855</v>
      </c>
      <c r="J2073">
        <v>7</v>
      </c>
      <c r="K2073" t="str">
        <f t="shared" si="194"/>
        <v>Good</v>
      </c>
      <c r="L2073" s="10">
        <v>68024</v>
      </c>
      <c r="M2073" s="10">
        <v>20000000</v>
      </c>
      <c r="N2073" s="10">
        <v>171685792</v>
      </c>
      <c r="O2073" s="6">
        <f t="shared" si="195"/>
        <v>151685792</v>
      </c>
      <c r="P2073" s="10" t="str" cm="1">
        <f t="array" ref="P2073">_xlfn.IFS(O2073&lt;=0,"Flop",O2073&lt;10000000,"Hit",O2073&lt;=100000000,"Superhit",O2073&gt;100000000,"Blockbuster")</f>
        <v>Blockbuster</v>
      </c>
      <c r="Q2073" t="s">
        <v>6884</v>
      </c>
      <c r="R2073">
        <v>11</v>
      </c>
      <c r="S2073" t="str">
        <f t="shared" si="196"/>
        <v xml:space="preserve">October </v>
      </c>
      <c r="T2073" s="12" t="str">
        <f t="shared" si="197"/>
        <v xml:space="preserve"> 2010</v>
      </c>
      <c r="U2073" s="8" t="str" cm="1">
        <f t="array" ref="U2073">_xlfn.IFS(Q2073&lt;1970,"Old is Gold",Q2073&lt;=1980,"80's Movies",Q2073&lt;=2000,"90's Movies",Q2073&lt;=2020,"Mid Rang",Q2073&gt;2020,"Latest")</f>
        <v>Latest</v>
      </c>
      <c r="V2073" t="s">
        <v>4149</v>
      </c>
    </row>
    <row r="2074" spans="1:22" x14ac:dyDescent="0.3">
      <c r="A2074" t="s">
        <v>6885</v>
      </c>
      <c r="B2074" t="s">
        <v>6886</v>
      </c>
      <c r="C2074" t="s">
        <v>6886</v>
      </c>
      <c r="D2074" s="6">
        <v>104</v>
      </c>
      <c r="E2074" s="6" t="str">
        <f t="shared" si="192"/>
        <v>Medium</v>
      </c>
      <c r="F2074" s="4">
        <f t="shared" si="193"/>
        <v>1.7333333333333334</v>
      </c>
      <c r="G2074" s="8" t="s">
        <v>10891</v>
      </c>
      <c r="H2074" t="s">
        <v>5170</v>
      </c>
      <c r="I2074" t="s">
        <v>10899</v>
      </c>
      <c r="J2074">
        <v>7.4</v>
      </c>
      <c r="K2074" t="str">
        <f t="shared" si="194"/>
        <v>Good</v>
      </c>
      <c r="L2074" s="10">
        <v>82698</v>
      </c>
      <c r="M2074" s="10">
        <v>2900000</v>
      </c>
      <c r="N2074" s="10">
        <v>0</v>
      </c>
      <c r="O2074" s="6">
        <f t="shared" si="195"/>
        <v>-2900000</v>
      </c>
      <c r="P2074" s="10" t="str" cm="1">
        <f t="array" ref="P2074">_xlfn.IFS(O2074&lt;=0,"Flop",O2074&lt;10000000,"Hit",O2074&lt;=100000000,"Superhit",O2074&gt;100000000,"Blockbuster")</f>
        <v>Flop</v>
      </c>
      <c r="Q2074" t="s">
        <v>6887</v>
      </c>
      <c r="R2074">
        <v>13</v>
      </c>
      <c r="S2074" t="str">
        <f t="shared" si="196"/>
        <v xml:space="preserve">July </v>
      </c>
      <c r="T2074" s="12" t="str">
        <f t="shared" si="197"/>
        <v xml:space="preserve"> 2008</v>
      </c>
      <c r="U2074" s="8" t="str" cm="1">
        <f t="array" ref="U2074">_xlfn.IFS(Q2074&lt;1970,"Old is Gold",Q2074&lt;=1980,"80's Movies",Q2074&lt;=2000,"90's Movies",Q2074&lt;=2020,"Mid Rang",Q2074&gt;2020,"Latest")</f>
        <v>Latest</v>
      </c>
      <c r="V2074" t="s">
        <v>6266</v>
      </c>
    </row>
    <row r="2075" spans="1:22" x14ac:dyDescent="0.3">
      <c r="A2075" t="s">
        <v>6888</v>
      </c>
      <c r="B2075" t="s">
        <v>6889</v>
      </c>
      <c r="C2075" t="s">
        <v>6889</v>
      </c>
      <c r="D2075" s="6">
        <v>100</v>
      </c>
      <c r="E2075" s="6" t="str">
        <f t="shared" si="192"/>
        <v>Medium</v>
      </c>
      <c r="F2075" s="4">
        <f t="shared" si="193"/>
        <v>1.6666666666666667</v>
      </c>
      <c r="G2075" s="8" t="s">
        <v>172</v>
      </c>
      <c r="H2075" t="s">
        <v>10899</v>
      </c>
      <c r="I2075" t="s">
        <v>10899</v>
      </c>
      <c r="J2075">
        <v>7.7</v>
      </c>
      <c r="K2075" t="str">
        <f t="shared" si="194"/>
        <v>Good</v>
      </c>
      <c r="L2075" s="10">
        <v>825771</v>
      </c>
      <c r="M2075" s="10">
        <v>35000000</v>
      </c>
      <c r="N2075" s="10">
        <v>469328079</v>
      </c>
      <c r="O2075" s="6">
        <f t="shared" si="195"/>
        <v>434328079</v>
      </c>
      <c r="P2075" s="10" t="str" cm="1">
        <f t="array" ref="P2075">_xlfn.IFS(O2075&lt;=0,"Flop",O2075&lt;10000000,"Hit",O2075&lt;=100000000,"Superhit",O2075&gt;100000000,"Blockbuster")</f>
        <v>Blockbuster</v>
      </c>
      <c r="Q2075" t="s">
        <v>6890</v>
      </c>
      <c r="R2075">
        <v>30</v>
      </c>
      <c r="S2075" t="str">
        <f t="shared" si="196"/>
        <v xml:space="preserve">May </v>
      </c>
      <c r="T2075" s="12" t="str">
        <f t="shared" si="197"/>
        <v xml:space="preserve"> 2009</v>
      </c>
      <c r="U2075" s="8" t="str" cm="1">
        <f t="array" ref="U2075">_xlfn.IFS(Q2075&lt;1970,"Old is Gold",Q2075&lt;=1980,"80's Movies",Q2075&lt;=2000,"90's Movies",Q2075&lt;=2020,"Mid Rang",Q2075&gt;2020,"Latest")</f>
        <v>Latest</v>
      </c>
      <c r="V2075" t="s">
        <v>3346</v>
      </c>
    </row>
    <row r="2076" spans="1:22" x14ac:dyDescent="0.3">
      <c r="A2076" t="s">
        <v>6891</v>
      </c>
      <c r="B2076" t="s">
        <v>6892</v>
      </c>
      <c r="C2076" t="s">
        <v>6892</v>
      </c>
      <c r="D2076" s="6">
        <v>112</v>
      </c>
      <c r="E2076" s="6" t="str">
        <f t="shared" si="192"/>
        <v>Medium</v>
      </c>
      <c r="F2076" s="4">
        <f t="shared" si="193"/>
        <v>1.8666666666666667</v>
      </c>
      <c r="G2076" s="8" t="s">
        <v>190</v>
      </c>
      <c r="H2076" t="s">
        <v>10886</v>
      </c>
      <c r="I2076" t="s">
        <v>10899</v>
      </c>
      <c r="J2076">
        <v>7.3</v>
      </c>
      <c r="K2076" t="str">
        <f t="shared" si="194"/>
        <v>Good</v>
      </c>
      <c r="L2076" s="10">
        <v>207451</v>
      </c>
      <c r="M2076" s="10">
        <v>1000000</v>
      </c>
      <c r="N2076" s="10">
        <v>15440333</v>
      </c>
      <c r="O2076" s="6">
        <f t="shared" si="195"/>
        <v>14440333</v>
      </c>
      <c r="P2076" s="10" t="str" cm="1">
        <f t="array" ref="P2076">_xlfn.IFS(O2076&lt;=0,"Flop",O2076&lt;10000000,"Hit",O2076&lt;=100000000,"Superhit",O2076&gt;100000000,"Blockbuster")</f>
        <v>Superhit</v>
      </c>
      <c r="Q2076" t="s">
        <v>6492</v>
      </c>
      <c r="R2076">
        <v>24</v>
      </c>
      <c r="S2076" t="str">
        <f t="shared" si="196"/>
        <v xml:space="preserve">January </v>
      </c>
      <c r="T2076" s="12" t="str">
        <f t="shared" si="197"/>
        <v xml:space="preserve"> 2010</v>
      </c>
      <c r="U2076" s="8" t="str" cm="1">
        <f t="array" ref="U2076">_xlfn.IFS(Q2076&lt;1970,"Old is Gold",Q2076&lt;=1980,"80's Movies",Q2076&lt;=2000,"90's Movies",Q2076&lt;=2020,"Mid Rang",Q2076&gt;2020,"Latest")</f>
        <v>Latest</v>
      </c>
      <c r="V2076" t="s">
        <v>6893</v>
      </c>
    </row>
    <row r="2077" spans="1:22" x14ac:dyDescent="0.3">
      <c r="A2077" t="s">
        <v>6894</v>
      </c>
      <c r="B2077" t="s">
        <v>6895</v>
      </c>
      <c r="C2077" t="s">
        <v>6895</v>
      </c>
      <c r="D2077" s="6">
        <v>102</v>
      </c>
      <c r="E2077" s="6" t="str">
        <f t="shared" si="192"/>
        <v>Medium</v>
      </c>
      <c r="F2077" s="4">
        <f t="shared" si="193"/>
        <v>1.7</v>
      </c>
      <c r="G2077" s="8" t="s">
        <v>7406</v>
      </c>
      <c r="H2077" t="s">
        <v>10887</v>
      </c>
      <c r="I2077" t="s">
        <v>10885</v>
      </c>
      <c r="J2077">
        <v>5.5</v>
      </c>
      <c r="K2077" t="str">
        <f t="shared" si="194"/>
        <v>Poor</v>
      </c>
      <c r="L2077" s="10">
        <v>79715</v>
      </c>
      <c r="M2077" s="10">
        <v>95000000</v>
      </c>
      <c r="N2077" s="10">
        <v>114178613</v>
      </c>
      <c r="O2077" s="6">
        <f t="shared" si="195"/>
        <v>19178613</v>
      </c>
      <c r="P2077" s="10" t="str" cm="1">
        <f t="array" ref="P2077">_xlfn.IFS(O2077&lt;=0,"Flop",O2077&lt;10000000,"Hit",O2077&lt;=100000000,"Superhit",O2077&gt;100000000,"Blockbuster")</f>
        <v>Superhit</v>
      </c>
      <c r="Q2077" t="s">
        <v>6896</v>
      </c>
      <c r="R2077">
        <v>17</v>
      </c>
      <c r="S2077" t="str">
        <f t="shared" si="196"/>
        <v xml:space="preserve">December </v>
      </c>
      <c r="T2077" s="12" t="str">
        <f t="shared" si="197"/>
        <v xml:space="preserve"> 2014</v>
      </c>
      <c r="U2077" s="8" t="str" cm="1">
        <f t="array" ref="U2077">_xlfn.IFS(Q2077&lt;1970,"Old is Gold",Q2077&lt;=1980,"80's Movies",Q2077&lt;=2000,"90's Movies",Q2077&lt;=2020,"Mid Rang",Q2077&gt;2020,"Latest")</f>
        <v>Latest</v>
      </c>
      <c r="V2077" t="s">
        <v>6897</v>
      </c>
    </row>
    <row r="2078" spans="1:22" x14ac:dyDescent="0.3">
      <c r="A2078" t="s">
        <v>6898</v>
      </c>
      <c r="B2078" t="s">
        <v>6899</v>
      </c>
      <c r="C2078" t="s">
        <v>6899</v>
      </c>
      <c r="D2078" s="6">
        <v>158</v>
      </c>
      <c r="E2078" s="6" t="str">
        <f t="shared" si="192"/>
        <v>Long</v>
      </c>
      <c r="F2078" s="4">
        <f t="shared" si="193"/>
        <v>2.6333333333333333</v>
      </c>
      <c r="G2078" s="8" t="s">
        <v>10889</v>
      </c>
      <c r="H2078" t="s">
        <v>10891</v>
      </c>
      <c r="I2078" t="s">
        <v>190</v>
      </c>
      <c r="J2078">
        <v>6.6</v>
      </c>
      <c r="K2078" t="str">
        <f t="shared" si="194"/>
        <v>Average</v>
      </c>
      <c r="L2078" s="10">
        <v>152511</v>
      </c>
      <c r="M2078" s="10">
        <v>75000000</v>
      </c>
      <c r="N2078" s="10">
        <v>153269161</v>
      </c>
      <c r="O2078" s="6">
        <f t="shared" si="195"/>
        <v>78269161</v>
      </c>
      <c r="P2078" s="10" t="str" cm="1">
        <f t="array" ref="P2078">_xlfn.IFS(O2078&lt;=0,"Flop",O2078&lt;10000000,"Hit",O2078&lt;=100000000,"Superhit",O2078&gt;100000000,"Blockbuster")</f>
        <v>Superhit</v>
      </c>
      <c r="Q2078" t="s">
        <v>6900</v>
      </c>
      <c r="R2078">
        <v>9</v>
      </c>
      <c r="S2078" t="str">
        <f t="shared" si="196"/>
        <v xml:space="preserve">November </v>
      </c>
      <c r="T2078" s="12" t="str">
        <f t="shared" si="197"/>
        <v xml:space="preserve"> 2021</v>
      </c>
      <c r="U2078" s="8" t="str" cm="1">
        <f t="array" ref="U2078">_xlfn.IFS(Q2078&lt;1970,"Old is Gold",Q2078&lt;=1980,"80's Movies",Q2078&lt;=2000,"90's Movies",Q2078&lt;=2020,"Mid Rang",Q2078&gt;2020,"Latest")</f>
        <v>Latest</v>
      </c>
      <c r="V2078" t="s">
        <v>312</v>
      </c>
    </row>
    <row r="2079" spans="1:22" x14ac:dyDescent="0.3">
      <c r="A2079" t="s">
        <v>6901</v>
      </c>
      <c r="B2079" t="s">
        <v>6902</v>
      </c>
      <c r="C2079" t="s">
        <v>6902</v>
      </c>
      <c r="D2079" s="6">
        <v>96</v>
      </c>
      <c r="E2079" s="6" t="str">
        <f t="shared" si="192"/>
        <v>Medium</v>
      </c>
      <c r="F2079" s="4">
        <f t="shared" si="193"/>
        <v>1.6</v>
      </c>
      <c r="G2079" s="8" t="s">
        <v>7406</v>
      </c>
      <c r="H2079" t="s">
        <v>10891</v>
      </c>
      <c r="I2079" t="s">
        <v>5170</v>
      </c>
      <c r="J2079">
        <v>6.1</v>
      </c>
      <c r="K2079" t="str">
        <f t="shared" si="194"/>
        <v>Average</v>
      </c>
      <c r="L2079" s="10">
        <v>156511</v>
      </c>
      <c r="M2079" s="10">
        <v>20000000</v>
      </c>
      <c r="N2079" s="10">
        <v>34572541</v>
      </c>
      <c r="O2079" s="6">
        <f t="shared" si="195"/>
        <v>14572541</v>
      </c>
      <c r="P2079" s="10" t="str" cm="1">
        <f t="array" ref="P2079">_xlfn.IFS(O2079&lt;=0,"Flop",O2079&lt;10000000,"Hit",O2079&lt;=100000000,"Superhit",O2079&gt;100000000,"Blockbuster")</f>
        <v>Superhit</v>
      </c>
      <c r="Q2079" t="s">
        <v>6903</v>
      </c>
      <c r="R2079">
        <v>16</v>
      </c>
      <c r="S2079" t="str">
        <f t="shared" si="196"/>
        <v xml:space="preserve">April </v>
      </c>
      <c r="T2079" s="12" t="str">
        <f t="shared" si="197"/>
        <v xml:space="preserve"> 2009</v>
      </c>
      <c r="U2079" s="8" t="str" cm="1">
        <f t="array" ref="U2079">_xlfn.IFS(Q2079&lt;1970,"Old is Gold",Q2079&lt;=1980,"80's Movies",Q2079&lt;=2000,"90's Movies",Q2079&lt;=2020,"Mid Rang",Q2079&gt;2020,"Latest")</f>
        <v>Latest</v>
      </c>
      <c r="V2079" t="s">
        <v>6904</v>
      </c>
    </row>
    <row r="2080" spans="1:22" x14ac:dyDescent="0.3">
      <c r="A2080" t="s">
        <v>6905</v>
      </c>
      <c r="B2080" t="s">
        <v>6906</v>
      </c>
      <c r="C2080" t="s">
        <v>6906</v>
      </c>
      <c r="D2080" s="6">
        <v>101</v>
      </c>
      <c r="E2080" s="6" t="str">
        <f t="shared" si="192"/>
        <v>Medium</v>
      </c>
      <c r="F2080" s="4">
        <f t="shared" si="193"/>
        <v>1.6833333333333333</v>
      </c>
      <c r="G2080" s="8" t="s">
        <v>190</v>
      </c>
      <c r="H2080" t="s">
        <v>5170</v>
      </c>
      <c r="I2080" t="s">
        <v>10899</v>
      </c>
      <c r="J2080">
        <v>7.1</v>
      </c>
      <c r="K2080" t="str">
        <f t="shared" si="194"/>
        <v>Good</v>
      </c>
      <c r="L2080" s="10">
        <v>228282</v>
      </c>
      <c r="M2080" s="10">
        <v>12500000</v>
      </c>
      <c r="N2080" s="10">
        <v>76338111</v>
      </c>
      <c r="O2080" s="6">
        <f t="shared" si="195"/>
        <v>63838111</v>
      </c>
      <c r="P2080" s="10" t="str" cm="1">
        <f t="array" ref="P2080">_xlfn.IFS(O2080&lt;=0,"Flop",O2080&lt;10000000,"Hit",O2080&lt;=100000000,"Superhit",O2080&gt;100000000,"Blockbuster")</f>
        <v>Superhit</v>
      </c>
      <c r="Q2080" t="s">
        <v>6907</v>
      </c>
      <c r="R2080">
        <v>31</v>
      </c>
      <c r="S2080" t="str">
        <f t="shared" si="196"/>
        <v xml:space="preserve">August </v>
      </c>
      <c r="T2080" s="12" t="str">
        <f t="shared" si="197"/>
        <v xml:space="preserve"> 2011</v>
      </c>
      <c r="U2080" s="8" t="str" cm="1">
        <f t="array" ref="U2080">_xlfn.IFS(Q2080&lt;1970,"Old is Gold",Q2080&lt;=1980,"80's Movies",Q2080&lt;=2000,"90's Movies",Q2080&lt;=2020,"Mid Rang",Q2080&gt;2020,"Latest")</f>
        <v>Latest</v>
      </c>
      <c r="V2080" t="s">
        <v>3734</v>
      </c>
    </row>
    <row r="2081" spans="1:22" x14ac:dyDescent="0.3">
      <c r="A2081" t="s">
        <v>6908</v>
      </c>
      <c r="B2081" t="s">
        <v>6909</v>
      </c>
      <c r="C2081" t="s">
        <v>6909</v>
      </c>
      <c r="D2081" s="6">
        <v>139</v>
      </c>
      <c r="E2081" s="6" t="str">
        <f t="shared" si="192"/>
        <v>Long</v>
      </c>
      <c r="F2081" s="4">
        <f t="shared" si="193"/>
        <v>2.3166666666666669</v>
      </c>
      <c r="G2081" s="8" t="s">
        <v>7406</v>
      </c>
      <c r="H2081" t="s">
        <v>10889</v>
      </c>
      <c r="I2081" t="s">
        <v>190</v>
      </c>
      <c r="J2081">
        <v>6.9</v>
      </c>
      <c r="K2081" t="str">
        <f t="shared" si="194"/>
        <v>Average</v>
      </c>
      <c r="L2081" s="10">
        <v>61026</v>
      </c>
      <c r="M2081" s="10">
        <v>50000000</v>
      </c>
      <c r="N2081" s="10">
        <v>25035950</v>
      </c>
      <c r="O2081" s="6">
        <f t="shared" si="195"/>
        <v>-24964050</v>
      </c>
      <c r="P2081" s="10" t="str" cm="1">
        <f t="array" ref="P2081">_xlfn.IFS(O2081&lt;=0,"Flop",O2081&lt;10000000,"Hit",O2081&lt;=100000000,"Superhit",O2081&gt;100000000,"Blockbuster")</f>
        <v>Flop</v>
      </c>
      <c r="Q2081" t="s">
        <v>6910</v>
      </c>
      <c r="R2081">
        <v>24</v>
      </c>
      <c r="S2081" t="str">
        <f t="shared" si="196"/>
        <v xml:space="preserve">June </v>
      </c>
      <c r="T2081" s="12" t="str">
        <f t="shared" si="197"/>
        <v xml:space="preserve"> 2016</v>
      </c>
      <c r="U2081" s="8" t="str" cm="1">
        <f t="array" ref="U2081">_xlfn.IFS(Q2081&lt;1970,"Old is Gold",Q2081&lt;=1980,"80's Movies",Q2081&lt;=2000,"90's Movies",Q2081&lt;=2020,"Mid Rang",Q2081&gt;2020,"Latest")</f>
        <v>Latest</v>
      </c>
      <c r="V2081" t="s">
        <v>2625</v>
      </c>
    </row>
    <row r="2082" spans="1:22" x14ac:dyDescent="0.3">
      <c r="A2082" t="s">
        <v>6911</v>
      </c>
      <c r="B2082" t="s">
        <v>2196</v>
      </c>
      <c r="C2082" t="s">
        <v>2196</v>
      </c>
      <c r="D2082" s="6">
        <v>114</v>
      </c>
      <c r="E2082" s="6" t="str">
        <f t="shared" si="192"/>
        <v>Medium</v>
      </c>
      <c r="F2082" s="4">
        <f t="shared" si="193"/>
        <v>1.9</v>
      </c>
      <c r="G2082" s="8" t="s">
        <v>105</v>
      </c>
      <c r="H2082" t="s">
        <v>10895</v>
      </c>
      <c r="I2082" t="s">
        <v>5170</v>
      </c>
      <c r="J2082">
        <v>6.3</v>
      </c>
      <c r="K2082" t="str">
        <f t="shared" si="194"/>
        <v>Average</v>
      </c>
      <c r="L2082" s="10">
        <v>151031</v>
      </c>
      <c r="M2082" s="10">
        <v>24000000</v>
      </c>
      <c r="N2082" s="10">
        <v>137743924</v>
      </c>
      <c r="O2082" s="6">
        <f t="shared" si="195"/>
        <v>113743924</v>
      </c>
      <c r="P2082" s="10" t="str" cm="1">
        <f t="array" ref="P2082">_xlfn.IFS(O2082&lt;=0,"Flop",O2082&lt;10000000,"Hit",O2082&lt;=100000000,"Superhit",O2082&gt;100000000,"Blockbuster")</f>
        <v>Blockbuster</v>
      </c>
      <c r="Q2082" t="s">
        <v>6912</v>
      </c>
      <c r="R2082">
        <v>12</v>
      </c>
      <c r="S2082" t="str">
        <f t="shared" si="196"/>
        <v xml:space="preserve">January </v>
      </c>
      <c r="T2082" s="12" t="str">
        <f t="shared" si="197"/>
        <v xml:space="preserve"> 2022</v>
      </c>
      <c r="U2082" s="8" t="str" cm="1">
        <f t="array" ref="U2082">_xlfn.IFS(Q2082&lt;1970,"Old is Gold",Q2082&lt;=1980,"80's Movies",Q2082&lt;=2000,"90's Movies",Q2082&lt;=2020,"Mid Rang",Q2082&gt;2020,"Latest")</f>
        <v>Latest</v>
      </c>
      <c r="V2082" t="s">
        <v>6913</v>
      </c>
    </row>
    <row r="2083" spans="1:22" x14ac:dyDescent="0.3">
      <c r="A2083" t="s">
        <v>6914</v>
      </c>
      <c r="B2083" t="s">
        <v>6915</v>
      </c>
      <c r="C2083" t="s">
        <v>6915</v>
      </c>
      <c r="D2083" s="6">
        <v>109</v>
      </c>
      <c r="E2083" s="6" t="str">
        <f t="shared" si="192"/>
        <v>Medium</v>
      </c>
      <c r="F2083" s="4">
        <f t="shared" si="193"/>
        <v>1.8166666666666667</v>
      </c>
      <c r="G2083" s="8" t="s">
        <v>190</v>
      </c>
      <c r="H2083" t="s">
        <v>10897</v>
      </c>
      <c r="I2083" t="s">
        <v>10899</v>
      </c>
      <c r="J2083">
        <v>7.9</v>
      </c>
      <c r="K2083" t="str">
        <f t="shared" si="194"/>
        <v>Good</v>
      </c>
      <c r="L2083" s="10">
        <v>316245</v>
      </c>
      <c r="M2083" s="10">
        <v>6000000</v>
      </c>
      <c r="N2083" s="10">
        <v>44734660</v>
      </c>
      <c r="O2083" s="6">
        <f t="shared" si="195"/>
        <v>38734660</v>
      </c>
      <c r="P2083" s="10" t="str" cm="1">
        <f t="array" ref="P2083">_xlfn.IFS(O2083&lt;=0,"Flop",O2083&lt;10000000,"Hit",O2083&lt;=100000000,"Superhit",O2083&gt;100000000,"Blockbuster")</f>
        <v>Superhit</v>
      </c>
      <c r="Q2083" t="s">
        <v>6024</v>
      </c>
      <c r="R2083">
        <v>5</v>
      </c>
      <c r="S2083" t="str">
        <f t="shared" si="196"/>
        <v xml:space="preserve">September </v>
      </c>
      <c r="T2083" s="12" t="str">
        <f t="shared" si="197"/>
        <v xml:space="preserve"> 2008</v>
      </c>
      <c r="U2083" s="8" t="str" cm="1">
        <f t="array" ref="U2083">_xlfn.IFS(Q2083&lt;1970,"Old is Gold",Q2083&lt;=1980,"80's Movies",Q2083&lt;=2000,"90's Movies",Q2083&lt;=2020,"Mid Rang",Q2083&gt;2020,"Latest")</f>
        <v>Latest</v>
      </c>
      <c r="V2083" t="s">
        <v>2853</v>
      </c>
    </row>
    <row r="2084" spans="1:22" x14ac:dyDescent="0.3">
      <c r="A2084" t="s">
        <v>6916</v>
      </c>
      <c r="B2084" t="s">
        <v>6917</v>
      </c>
      <c r="C2084" t="s">
        <v>6917</v>
      </c>
      <c r="D2084" s="6">
        <v>106</v>
      </c>
      <c r="E2084" s="6" t="str">
        <f t="shared" si="192"/>
        <v>Medium</v>
      </c>
      <c r="F2084" s="4">
        <f t="shared" si="193"/>
        <v>1.7666666666666666</v>
      </c>
      <c r="G2084" s="8" t="s">
        <v>10889</v>
      </c>
      <c r="H2084" t="s">
        <v>10891</v>
      </c>
      <c r="I2084" t="s">
        <v>190</v>
      </c>
      <c r="J2084">
        <v>7</v>
      </c>
      <c r="K2084" t="str">
        <f t="shared" si="194"/>
        <v>Good</v>
      </c>
      <c r="L2084" s="10">
        <v>97551</v>
      </c>
      <c r="M2084" s="10">
        <v>10000000</v>
      </c>
      <c r="N2084" s="10">
        <v>29261617</v>
      </c>
      <c r="O2084" s="6">
        <f t="shared" si="195"/>
        <v>19261617</v>
      </c>
      <c r="P2084" s="10" t="str" cm="1">
        <f t="array" ref="P2084">_xlfn.IFS(O2084&lt;=0,"Flop",O2084&lt;10000000,"Hit",O2084&lt;=100000000,"Superhit",O2084&gt;100000000,"Blockbuster")</f>
        <v>Superhit</v>
      </c>
      <c r="Q2084" t="s">
        <v>6918</v>
      </c>
      <c r="R2084">
        <v>13</v>
      </c>
      <c r="S2084" t="str">
        <f t="shared" si="196"/>
        <v xml:space="preserve">November </v>
      </c>
      <c r="T2084" s="12" t="str">
        <f t="shared" si="197"/>
        <v xml:space="preserve"> 2014</v>
      </c>
      <c r="U2084" s="8" t="str" cm="1">
        <f t="array" ref="U2084">_xlfn.IFS(Q2084&lt;1970,"Old is Gold",Q2084&lt;=1980,"80's Movies",Q2084&lt;=2000,"90's Movies",Q2084&lt;=2020,"Mid Rang",Q2084&gt;2020,"Latest")</f>
        <v>Latest</v>
      </c>
      <c r="V2084" t="s">
        <v>766</v>
      </c>
    </row>
    <row r="2085" spans="1:22" x14ac:dyDescent="0.3">
      <c r="A2085" t="s">
        <v>6919</v>
      </c>
      <c r="B2085" t="s">
        <v>6920</v>
      </c>
      <c r="C2085" t="s">
        <v>6920</v>
      </c>
      <c r="D2085" s="6">
        <v>119</v>
      </c>
      <c r="E2085" s="6" t="str">
        <f t="shared" si="192"/>
        <v>Medium</v>
      </c>
      <c r="F2085" s="4">
        <f t="shared" si="193"/>
        <v>1.9833333333333334</v>
      </c>
      <c r="G2085" s="8" t="s">
        <v>190</v>
      </c>
      <c r="H2085" t="s">
        <v>10894</v>
      </c>
      <c r="I2085" t="s">
        <v>10893</v>
      </c>
      <c r="J2085">
        <v>6.4</v>
      </c>
      <c r="K2085" t="str">
        <f t="shared" si="194"/>
        <v>Average</v>
      </c>
      <c r="L2085" s="10">
        <v>91196</v>
      </c>
      <c r="M2085" s="10">
        <v>55000000</v>
      </c>
      <c r="N2085" s="10">
        <v>89520336</v>
      </c>
      <c r="O2085" s="6">
        <f t="shared" si="195"/>
        <v>34520336</v>
      </c>
      <c r="P2085" s="10" t="str" cm="1">
        <f t="array" ref="P2085">_xlfn.IFS(O2085&lt;=0,"Flop",O2085&lt;10000000,"Hit",O2085&lt;=100000000,"Superhit",O2085&gt;100000000,"Blockbuster")</f>
        <v>Superhit</v>
      </c>
      <c r="Q2085" t="s">
        <v>4925</v>
      </c>
      <c r="R2085">
        <v>24</v>
      </c>
      <c r="S2085" t="str">
        <f t="shared" si="196"/>
        <v xml:space="preserve">November </v>
      </c>
      <c r="T2085" s="12" t="str">
        <f t="shared" si="197"/>
        <v xml:space="preserve"> 2010</v>
      </c>
      <c r="U2085" s="8" t="str" cm="1">
        <f t="array" ref="U2085">_xlfn.IFS(Q2085&lt;1970,"Old is Gold",Q2085&lt;=1980,"80's Movies",Q2085&lt;=2000,"90's Movies",Q2085&lt;=2020,"Mid Rang",Q2085&gt;2020,"Latest")</f>
        <v>Latest</v>
      </c>
      <c r="V2085" t="s">
        <v>6921</v>
      </c>
    </row>
    <row r="2086" spans="1:22" x14ac:dyDescent="0.3">
      <c r="A2086" t="s">
        <v>6922</v>
      </c>
      <c r="B2086" t="s">
        <v>6923</v>
      </c>
      <c r="C2086" t="s">
        <v>6923</v>
      </c>
      <c r="D2086" s="6">
        <v>107</v>
      </c>
      <c r="E2086" s="6" t="str">
        <f t="shared" si="192"/>
        <v>Medium</v>
      </c>
      <c r="F2086" s="4">
        <f t="shared" si="193"/>
        <v>1.7833333333333334</v>
      </c>
      <c r="G2086" s="8" t="s">
        <v>172</v>
      </c>
      <c r="H2086" t="s">
        <v>190</v>
      </c>
      <c r="I2086" t="s">
        <v>10886</v>
      </c>
      <c r="J2086">
        <v>6.5</v>
      </c>
      <c r="K2086" t="str">
        <f t="shared" si="194"/>
        <v>Average</v>
      </c>
      <c r="L2086" s="10">
        <v>81573</v>
      </c>
      <c r="M2086" s="10">
        <v>40000000</v>
      </c>
      <c r="N2086" s="10">
        <v>60040976</v>
      </c>
      <c r="O2086" s="6">
        <f t="shared" si="195"/>
        <v>20040976</v>
      </c>
      <c r="P2086" s="10" t="str" cm="1">
        <f t="array" ref="P2086">_xlfn.IFS(O2086&lt;=0,"Flop",O2086&lt;10000000,"Hit",O2086&lt;=100000000,"Superhit",O2086&gt;100000000,"Blockbuster")</f>
        <v>Superhit</v>
      </c>
      <c r="Q2086" t="s">
        <v>6924</v>
      </c>
      <c r="R2086">
        <v>7</v>
      </c>
      <c r="S2086" t="str">
        <f t="shared" si="196"/>
        <v xml:space="preserve">November </v>
      </c>
      <c r="T2086" s="12" t="str">
        <f t="shared" si="197"/>
        <v xml:space="preserve"> 2010</v>
      </c>
      <c r="U2086" s="8" t="str" cm="1">
        <f t="array" ref="U2086">_xlfn.IFS(Q2086&lt;1970,"Old is Gold",Q2086&lt;=1980,"80's Movies",Q2086&lt;=2000,"90's Movies",Q2086&lt;=2020,"Mid Rang",Q2086&gt;2020,"Latest")</f>
        <v>Latest</v>
      </c>
      <c r="V2086" t="s">
        <v>2747</v>
      </c>
    </row>
    <row r="2087" spans="1:22" x14ac:dyDescent="0.3">
      <c r="A2087" t="s">
        <v>6925</v>
      </c>
      <c r="B2087" t="s">
        <v>6926</v>
      </c>
      <c r="C2087" t="s">
        <v>6926</v>
      </c>
      <c r="D2087" s="6">
        <v>133</v>
      </c>
      <c r="E2087" s="6" t="str">
        <f t="shared" si="192"/>
        <v>Long</v>
      </c>
      <c r="F2087" s="4">
        <f t="shared" si="193"/>
        <v>2.2166666666666668</v>
      </c>
      <c r="G2087" s="8" t="s">
        <v>172</v>
      </c>
      <c r="H2087" t="s">
        <v>190</v>
      </c>
      <c r="I2087" t="s">
        <v>10886</v>
      </c>
      <c r="J2087">
        <v>7.1</v>
      </c>
      <c r="K2087" t="str">
        <f t="shared" si="194"/>
        <v>Good</v>
      </c>
      <c r="L2087" s="10">
        <v>134724</v>
      </c>
      <c r="M2087" s="10">
        <v>40000000</v>
      </c>
      <c r="N2087" s="10">
        <v>33273940</v>
      </c>
      <c r="O2087" s="6">
        <f t="shared" si="195"/>
        <v>-6726060</v>
      </c>
      <c r="P2087" s="10" t="str" cm="1">
        <f t="array" ref="P2087">_xlfn.IFS(O2087&lt;=0,"Flop",O2087&lt;10000000,"Hit",O2087&lt;=100000000,"Superhit",O2087&gt;100000000,"Blockbuster")</f>
        <v>Flop</v>
      </c>
      <c r="Q2087" t="s">
        <v>6927</v>
      </c>
      <c r="R2087">
        <v>20</v>
      </c>
      <c r="S2087" t="str">
        <f t="shared" si="196"/>
        <v xml:space="preserve">November </v>
      </c>
      <c r="T2087" s="12" t="str">
        <f t="shared" si="197"/>
        <v xml:space="preserve"> 2021</v>
      </c>
      <c r="U2087" s="8" t="str" cm="1">
        <f t="array" ref="U2087">_xlfn.IFS(Q2087&lt;1970,"Old is Gold",Q2087&lt;=1980,"80's Movies",Q2087&lt;=2000,"90's Movies",Q2087&lt;=2020,"Mid Rang",Q2087&gt;2020,"Latest")</f>
        <v>Latest</v>
      </c>
      <c r="V2087" t="s">
        <v>2267</v>
      </c>
    </row>
    <row r="2088" spans="1:22" x14ac:dyDescent="0.3">
      <c r="A2088" t="s">
        <v>6928</v>
      </c>
      <c r="B2088" t="s">
        <v>6929</v>
      </c>
      <c r="C2088" t="s">
        <v>6929</v>
      </c>
      <c r="D2088" s="6">
        <v>99</v>
      </c>
      <c r="E2088" s="6" t="str">
        <f t="shared" si="192"/>
        <v>Medium</v>
      </c>
      <c r="F2088" s="4">
        <f t="shared" si="193"/>
        <v>1.65</v>
      </c>
      <c r="G2088" s="8" t="s">
        <v>105</v>
      </c>
      <c r="H2088" t="s">
        <v>10899</v>
      </c>
      <c r="I2088" t="s">
        <v>10899</v>
      </c>
      <c r="J2088">
        <v>6.6</v>
      </c>
      <c r="K2088" t="str">
        <f t="shared" si="194"/>
        <v>Average</v>
      </c>
      <c r="L2088" s="10">
        <v>214225</v>
      </c>
      <c r="M2088" s="10">
        <v>30000000</v>
      </c>
      <c r="N2088" s="10">
        <v>90842646</v>
      </c>
      <c r="O2088" s="6">
        <f t="shared" si="195"/>
        <v>60842646</v>
      </c>
      <c r="P2088" s="10" t="str" cm="1">
        <f t="array" ref="P2088">_xlfn.IFS(O2088&lt;=0,"Flop",O2088&lt;10000000,"Hit",O2088&lt;=100000000,"Superhit",O2088&gt;100000000,"Blockbuster")</f>
        <v>Superhit</v>
      </c>
      <c r="Q2088" t="s">
        <v>6930</v>
      </c>
      <c r="R2088">
        <v>15</v>
      </c>
      <c r="S2088" t="str">
        <f t="shared" si="196"/>
        <v xml:space="preserve">March </v>
      </c>
      <c r="T2088" s="12" t="str">
        <f t="shared" si="197"/>
        <v xml:space="preserve"> 2009</v>
      </c>
      <c r="U2088" s="8" t="str" cm="1">
        <f t="array" ref="U2088">_xlfn.IFS(Q2088&lt;1970,"Old is Gold",Q2088&lt;=1980,"80's Movies",Q2088&lt;=2000,"90's Movies",Q2088&lt;=2020,"Mid Rang",Q2088&gt;2020,"Latest")</f>
        <v>Latest</v>
      </c>
      <c r="V2088" t="s">
        <v>479</v>
      </c>
    </row>
    <row r="2089" spans="1:22" x14ac:dyDescent="0.3">
      <c r="A2089" t="s">
        <v>6931</v>
      </c>
      <c r="B2089" t="s">
        <v>6932</v>
      </c>
      <c r="C2089" t="s">
        <v>6932</v>
      </c>
      <c r="D2089" s="6">
        <v>138</v>
      </c>
      <c r="E2089" s="6" t="str">
        <f t="shared" si="192"/>
        <v>Long</v>
      </c>
      <c r="F2089" s="4">
        <f t="shared" si="193"/>
        <v>2.2999999999999998</v>
      </c>
      <c r="G2089" s="8" t="s">
        <v>172</v>
      </c>
      <c r="H2089" t="s">
        <v>190</v>
      </c>
      <c r="I2089" t="s">
        <v>10890</v>
      </c>
      <c r="J2089">
        <v>7.2</v>
      </c>
      <c r="K2089" t="str">
        <f t="shared" si="194"/>
        <v>Good</v>
      </c>
      <c r="L2089" s="10">
        <v>575946</v>
      </c>
      <c r="M2089" s="10">
        <v>75000000</v>
      </c>
      <c r="N2089" s="10">
        <v>791863</v>
      </c>
      <c r="O2089" s="6">
        <f t="shared" si="195"/>
        <v>-74208137</v>
      </c>
      <c r="P2089" s="10" t="str" cm="1">
        <f t="array" ref="P2089">_xlfn.IFS(O2089&lt;=0,"Flop",O2089&lt;10000000,"Hit",O2089&lt;=100000000,"Superhit",O2089&gt;100000000,"Blockbuster")</f>
        <v>Flop</v>
      </c>
      <c r="Q2089" t="s">
        <v>6933</v>
      </c>
      <c r="R2089">
        <v>5</v>
      </c>
      <c r="S2089" t="str">
        <f t="shared" si="196"/>
        <v xml:space="preserve">December </v>
      </c>
      <c r="T2089" s="12" t="str">
        <f t="shared" si="197"/>
        <v xml:space="preserve"> 2021</v>
      </c>
      <c r="U2089" s="8" t="str" cm="1">
        <f t="array" ref="U2089">_xlfn.IFS(Q2089&lt;1970,"Old is Gold",Q2089&lt;=1980,"80's Movies",Q2089&lt;=2000,"90's Movies",Q2089&lt;=2020,"Mid Rang",Q2089&gt;2020,"Latest")</f>
        <v>Latest</v>
      </c>
      <c r="V2089" t="s">
        <v>4442</v>
      </c>
    </row>
    <row r="2090" spans="1:22" x14ac:dyDescent="0.3">
      <c r="A2090" t="s">
        <v>6934</v>
      </c>
      <c r="B2090" t="s">
        <v>6935</v>
      </c>
      <c r="C2090" t="s">
        <v>6935</v>
      </c>
      <c r="D2090" s="6">
        <v>107</v>
      </c>
      <c r="E2090" s="6" t="str">
        <f t="shared" si="192"/>
        <v>Medium</v>
      </c>
      <c r="F2090" s="4">
        <f t="shared" si="193"/>
        <v>1.7833333333333334</v>
      </c>
      <c r="G2090" s="8" t="s">
        <v>7406</v>
      </c>
      <c r="H2090" t="s">
        <v>172</v>
      </c>
      <c r="I2090" t="s">
        <v>10891</v>
      </c>
      <c r="J2090">
        <v>7</v>
      </c>
      <c r="K2090" t="str">
        <f t="shared" si="194"/>
        <v>Good</v>
      </c>
      <c r="L2090" s="10">
        <v>137762</v>
      </c>
      <c r="M2090" s="10">
        <v>30000000</v>
      </c>
      <c r="N2090" s="10">
        <v>29116320</v>
      </c>
      <c r="O2090" s="6">
        <f t="shared" si="195"/>
        <v>-883680</v>
      </c>
      <c r="P2090" s="10" t="str" cm="1">
        <f t="array" ref="P2090">_xlfn.IFS(O2090&lt;=0,"Flop",O2090&lt;10000000,"Hit",O2090&lt;=100000000,"Superhit",O2090&gt;100000000,"Blockbuster")</f>
        <v>Flop</v>
      </c>
      <c r="Q2090" t="s">
        <v>6936</v>
      </c>
      <c r="R2090">
        <v>12</v>
      </c>
      <c r="S2090" t="str">
        <f t="shared" si="196"/>
        <v xml:space="preserve">March </v>
      </c>
      <c r="T2090" s="12" t="str">
        <f t="shared" si="197"/>
        <v xml:space="preserve"> 2022</v>
      </c>
      <c r="U2090" s="8" t="str" cm="1">
        <f t="array" ref="U2090">_xlfn.IFS(Q2090&lt;1970,"Old is Gold",Q2090&lt;=1980,"80's Movies",Q2090&lt;=2000,"90's Movies",Q2090&lt;=2020,"Mid Rang",Q2090&gt;2020,"Latest")</f>
        <v>Latest</v>
      </c>
      <c r="V2090" t="s">
        <v>6937</v>
      </c>
    </row>
    <row r="2091" spans="1:22" x14ac:dyDescent="0.3">
      <c r="A2091" t="s">
        <v>6938</v>
      </c>
      <c r="B2091" t="s">
        <v>6939</v>
      </c>
      <c r="C2091" t="s">
        <v>6939</v>
      </c>
      <c r="D2091" s="6">
        <v>104</v>
      </c>
      <c r="E2091" s="6" t="str">
        <f t="shared" si="192"/>
        <v>Medium</v>
      </c>
      <c r="F2091" s="4">
        <f t="shared" si="193"/>
        <v>1.7333333333333334</v>
      </c>
      <c r="G2091" s="8" t="s">
        <v>7406</v>
      </c>
      <c r="H2091" t="s">
        <v>10887</v>
      </c>
      <c r="I2091" t="s">
        <v>5170</v>
      </c>
      <c r="J2091">
        <v>6.1</v>
      </c>
      <c r="K2091" t="str">
        <f t="shared" si="194"/>
        <v>Average</v>
      </c>
      <c r="L2091" s="10">
        <v>174248</v>
      </c>
      <c r="M2091" s="10">
        <v>30000000</v>
      </c>
      <c r="N2091" s="10">
        <v>108979549</v>
      </c>
      <c r="O2091" s="6">
        <f t="shared" si="195"/>
        <v>78979549</v>
      </c>
      <c r="P2091" s="10" t="str" cm="1">
        <f t="array" ref="P2091">_xlfn.IFS(O2091&lt;=0,"Flop",O2091&lt;10000000,"Hit",O2091&lt;=100000000,"Superhit",O2091&gt;100000000,"Blockbuster")</f>
        <v>Superhit</v>
      </c>
      <c r="Q2091" t="s">
        <v>6940</v>
      </c>
      <c r="R2091">
        <v>26</v>
      </c>
      <c r="S2091" t="str">
        <f t="shared" si="196"/>
        <v xml:space="preserve">November </v>
      </c>
      <c r="T2091" s="12" t="str">
        <f t="shared" si="197"/>
        <v xml:space="preserve"> 2008</v>
      </c>
      <c r="U2091" s="8" t="str" cm="1">
        <f t="array" ref="U2091">_xlfn.IFS(Q2091&lt;1970,"Old is Gold",Q2091&lt;=1980,"80's Movies",Q2091&lt;=2000,"90's Movies",Q2091&lt;=2020,"Mid Rang",Q2091&gt;2020,"Latest")</f>
        <v>Latest</v>
      </c>
      <c r="V2091" t="s">
        <v>6941</v>
      </c>
    </row>
    <row r="2092" spans="1:22" x14ac:dyDescent="0.3">
      <c r="A2092" t="s">
        <v>6942</v>
      </c>
      <c r="B2092" t="s">
        <v>6943</v>
      </c>
      <c r="C2092" t="s">
        <v>6943</v>
      </c>
      <c r="D2092" s="6">
        <v>108</v>
      </c>
      <c r="E2092" s="6" t="str">
        <f t="shared" si="192"/>
        <v>Medium</v>
      </c>
      <c r="F2092" s="4">
        <f t="shared" si="193"/>
        <v>1.8</v>
      </c>
      <c r="G2092" s="8" t="s">
        <v>10889</v>
      </c>
      <c r="H2092" t="s">
        <v>172</v>
      </c>
      <c r="I2092" t="s">
        <v>10891</v>
      </c>
      <c r="J2092">
        <v>6.5</v>
      </c>
      <c r="K2092" t="str">
        <f t="shared" si="194"/>
        <v>Average</v>
      </c>
      <c r="L2092" s="10">
        <v>66623</v>
      </c>
      <c r="M2092" s="10">
        <v>22000000</v>
      </c>
      <c r="N2092" s="10">
        <v>41771168</v>
      </c>
      <c r="O2092" s="6">
        <f t="shared" si="195"/>
        <v>19771168</v>
      </c>
      <c r="P2092" s="10" t="str" cm="1">
        <f t="array" ref="P2092">_xlfn.IFS(O2092&lt;=0,"Flop",O2092&lt;10000000,"Hit",O2092&lt;=100000000,"Superhit",O2092&gt;100000000,"Blockbuster")</f>
        <v>Superhit</v>
      </c>
      <c r="Q2092" t="s">
        <v>6944</v>
      </c>
      <c r="R2092">
        <v>7</v>
      </c>
      <c r="S2092" t="str">
        <f t="shared" si="196"/>
        <v xml:space="preserve">September </v>
      </c>
      <c r="T2092" s="12" t="str">
        <f t="shared" si="197"/>
        <v xml:space="preserve"> 2009</v>
      </c>
      <c r="U2092" s="8" t="str" cm="1">
        <f t="array" ref="U2092">_xlfn.IFS(Q2092&lt;1970,"Old is Gold",Q2092&lt;=1980,"80's Movies",Q2092&lt;=2000,"90's Movies",Q2092&lt;=2020,"Mid Rang",Q2092&gt;2020,"Latest")</f>
        <v>Latest</v>
      </c>
      <c r="V2092" t="s">
        <v>1232</v>
      </c>
    </row>
    <row r="2093" spans="1:22" x14ac:dyDescent="0.3">
      <c r="A2093" t="s">
        <v>6945</v>
      </c>
      <c r="B2093" t="s">
        <v>6946</v>
      </c>
      <c r="C2093" t="s">
        <v>6946</v>
      </c>
      <c r="D2093" s="6">
        <v>138</v>
      </c>
      <c r="E2093" s="6" t="str">
        <f t="shared" si="192"/>
        <v>Long</v>
      </c>
      <c r="F2093" s="4">
        <f t="shared" si="193"/>
        <v>2.2999999999999998</v>
      </c>
      <c r="G2093" s="8" t="s">
        <v>10895</v>
      </c>
      <c r="H2093" t="s">
        <v>5170</v>
      </c>
      <c r="I2093" t="s">
        <v>10899</v>
      </c>
      <c r="J2093">
        <v>8.1999999999999993</v>
      </c>
      <c r="K2093" t="str">
        <f t="shared" si="194"/>
        <v>Excellent</v>
      </c>
      <c r="L2093" s="10">
        <v>1407542</v>
      </c>
      <c r="M2093" s="10">
        <v>80000000</v>
      </c>
      <c r="N2093" s="10">
        <v>294805697</v>
      </c>
      <c r="O2093" s="6">
        <f t="shared" si="195"/>
        <v>214805697</v>
      </c>
      <c r="P2093" s="10" t="str" cm="1">
        <f t="array" ref="P2093">_xlfn.IFS(O2093&lt;=0,"Flop",O2093&lt;10000000,"Hit",O2093&lt;=100000000,"Superhit",O2093&gt;100000000,"Blockbuster")</f>
        <v>Blockbuster</v>
      </c>
      <c r="Q2093" t="s">
        <v>6947</v>
      </c>
      <c r="R2093">
        <v>13</v>
      </c>
      <c r="S2093" t="str">
        <f t="shared" si="196"/>
        <v xml:space="preserve">February </v>
      </c>
      <c r="T2093" s="12" t="str">
        <f t="shared" si="197"/>
        <v xml:space="preserve"> 2010</v>
      </c>
      <c r="U2093" s="8" t="str" cm="1">
        <f t="array" ref="U2093">_xlfn.IFS(Q2093&lt;1970,"Old is Gold",Q2093&lt;=1980,"80's Movies",Q2093&lt;=2000,"90's Movies",Q2093&lt;=2020,"Mid Rang",Q2093&gt;2020,"Latest")</f>
        <v>Latest</v>
      </c>
      <c r="V2093" t="s">
        <v>113</v>
      </c>
    </row>
    <row r="2094" spans="1:22" x14ac:dyDescent="0.3">
      <c r="A2094" t="s">
        <v>6948</v>
      </c>
      <c r="B2094" t="s">
        <v>6949</v>
      </c>
      <c r="C2094" t="s">
        <v>6949</v>
      </c>
      <c r="D2094" s="6">
        <v>135</v>
      </c>
      <c r="E2094" s="6" t="str">
        <f t="shared" si="192"/>
        <v>Long</v>
      </c>
      <c r="F2094" s="4">
        <f t="shared" si="193"/>
        <v>2.25</v>
      </c>
      <c r="G2094" s="8" t="s">
        <v>172</v>
      </c>
      <c r="H2094" t="s">
        <v>190</v>
      </c>
      <c r="I2094" t="s">
        <v>10894</v>
      </c>
      <c r="J2094">
        <v>7.3</v>
      </c>
      <c r="K2094" t="str">
        <f t="shared" si="194"/>
        <v>Good</v>
      </c>
      <c r="L2094" s="10">
        <v>114730</v>
      </c>
      <c r="M2094" s="10">
        <v>50000000</v>
      </c>
      <c r="N2094" s="10">
        <v>36348784</v>
      </c>
      <c r="O2094" s="6">
        <f t="shared" si="195"/>
        <v>-13651216</v>
      </c>
      <c r="P2094" s="10" t="str" cm="1">
        <f t="array" ref="P2094">_xlfn.IFS(O2094&lt;=0,"Flop",O2094&lt;10000000,"Hit",O2094&lt;=100000000,"Superhit",O2094&gt;100000000,"Blockbuster")</f>
        <v>Flop</v>
      </c>
      <c r="Q2094" t="s">
        <v>6950</v>
      </c>
      <c r="R2094">
        <v>1</v>
      </c>
      <c r="S2094" t="str">
        <f t="shared" si="196"/>
        <v xml:space="preserve">April </v>
      </c>
      <c r="T2094" s="12" t="str">
        <f t="shared" si="197"/>
        <v xml:space="preserve"> 2009</v>
      </c>
      <c r="U2094" s="8" t="str" cm="1">
        <f t="array" ref="U2094">_xlfn.IFS(Q2094&lt;1970,"Old is Gold",Q2094&lt;=1980,"80's Movies",Q2094&lt;=2000,"90's Movies",Q2094&lt;=2020,"Mid Rang",Q2094&gt;2020,"Latest")</f>
        <v>Latest</v>
      </c>
      <c r="V2094" t="s">
        <v>4069</v>
      </c>
    </row>
    <row r="2095" spans="1:22" x14ac:dyDescent="0.3">
      <c r="A2095" t="s">
        <v>6951</v>
      </c>
      <c r="B2095" t="s">
        <v>6952</v>
      </c>
      <c r="C2095" t="s">
        <v>6952</v>
      </c>
      <c r="D2095" s="6">
        <v>102</v>
      </c>
      <c r="E2095" s="6" t="str">
        <f t="shared" si="192"/>
        <v>Medium</v>
      </c>
      <c r="F2095" s="4">
        <f t="shared" si="193"/>
        <v>1.7</v>
      </c>
      <c r="G2095" s="8" t="s">
        <v>172</v>
      </c>
      <c r="H2095" t="s">
        <v>105</v>
      </c>
      <c r="I2095" t="s">
        <v>10899</v>
      </c>
      <c r="J2095">
        <v>5.5</v>
      </c>
      <c r="K2095" t="str">
        <f t="shared" si="194"/>
        <v>Poor</v>
      </c>
      <c r="L2095" s="10">
        <v>146826</v>
      </c>
      <c r="M2095" s="10">
        <v>16000000</v>
      </c>
      <c r="N2095" s="10">
        <v>31556061</v>
      </c>
      <c r="O2095" s="6">
        <f t="shared" si="195"/>
        <v>15556061</v>
      </c>
      <c r="P2095" s="10" t="str" cm="1">
        <f t="array" ref="P2095">_xlfn.IFS(O2095&lt;=0,"Flop",O2095&lt;10000000,"Hit",O2095&lt;=100000000,"Superhit",O2095&gt;100000000,"Blockbuster")</f>
        <v>Superhit</v>
      </c>
      <c r="Q2095" t="s">
        <v>6953</v>
      </c>
      <c r="R2095">
        <v>10</v>
      </c>
      <c r="S2095" t="str">
        <f t="shared" si="196"/>
        <v xml:space="preserve">September </v>
      </c>
      <c r="T2095" s="12" t="str">
        <f t="shared" si="197"/>
        <v xml:space="preserve"> 2009</v>
      </c>
      <c r="U2095" s="8" t="str" cm="1">
        <f t="array" ref="U2095">_xlfn.IFS(Q2095&lt;1970,"Old is Gold",Q2095&lt;=1980,"80's Movies",Q2095&lt;=2000,"90's Movies",Q2095&lt;=2020,"Mid Rang",Q2095&gt;2020,"Latest")</f>
        <v>Latest</v>
      </c>
      <c r="V2095" t="s">
        <v>4975</v>
      </c>
    </row>
    <row r="2096" spans="1:22" x14ac:dyDescent="0.3">
      <c r="A2096" t="s">
        <v>6954</v>
      </c>
      <c r="B2096" t="s">
        <v>6955</v>
      </c>
      <c r="C2096" t="s">
        <v>6956</v>
      </c>
      <c r="D2096" s="6">
        <v>152</v>
      </c>
      <c r="E2096" s="6" t="str">
        <f t="shared" si="192"/>
        <v>Long</v>
      </c>
      <c r="F2096" s="4">
        <f t="shared" si="193"/>
        <v>2.5333333333333332</v>
      </c>
      <c r="G2096" s="8" t="s">
        <v>10891</v>
      </c>
      <c r="H2096" t="s">
        <v>190</v>
      </c>
      <c r="I2096" t="s">
        <v>10895</v>
      </c>
      <c r="J2096">
        <v>7.8</v>
      </c>
      <c r="K2096" t="str">
        <f t="shared" si="194"/>
        <v>Good</v>
      </c>
      <c r="L2096" s="10">
        <v>221298</v>
      </c>
      <c r="M2096" s="10">
        <v>13000000</v>
      </c>
      <c r="N2096" s="10">
        <v>104414200</v>
      </c>
      <c r="O2096" s="6">
        <f t="shared" si="195"/>
        <v>91414200</v>
      </c>
      <c r="P2096" s="10" t="str" cm="1">
        <f t="array" ref="P2096">_xlfn.IFS(O2096&lt;=0,"Flop",O2096&lt;10000000,"Hit",O2096&lt;=100000000,"Superhit",O2096&gt;100000000,"Blockbuster")</f>
        <v>Superhit</v>
      </c>
      <c r="Q2096" t="s">
        <v>6957</v>
      </c>
      <c r="R2096">
        <v>27</v>
      </c>
      <c r="S2096" t="str">
        <f t="shared" si="196"/>
        <v xml:space="preserve">February </v>
      </c>
      <c r="T2096" s="12" t="str">
        <f t="shared" si="197"/>
        <v xml:space="preserve"> 2009</v>
      </c>
      <c r="U2096" s="8" t="str" cm="1">
        <f t="array" ref="U2096">_xlfn.IFS(Q2096&lt;1970,"Old is Gold",Q2096&lt;=1980,"80's Movies",Q2096&lt;=2000,"90's Movies",Q2096&lt;=2020,"Mid Rang",Q2096&gt;2020,"Latest")</f>
        <v>Latest</v>
      </c>
      <c r="V2096" t="s">
        <v>6958</v>
      </c>
    </row>
    <row r="2097" spans="1:22" x14ac:dyDescent="0.3">
      <c r="A2097" t="s">
        <v>6959</v>
      </c>
      <c r="B2097" t="s">
        <v>6960</v>
      </c>
      <c r="C2097" t="s">
        <v>6960</v>
      </c>
      <c r="D2097" s="6">
        <v>92</v>
      </c>
      <c r="E2097" s="6" t="str">
        <f t="shared" si="192"/>
        <v>Medium</v>
      </c>
      <c r="F2097" s="4">
        <f t="shared" si="193"/>
        <v>1.5333333333333334</v>
      </c>
      <c r="G2097" s="8" t="s">
        <v>105</v>
      </c>
      <c r="H2097" t="s">
        <v>5170</v>
      </c>
      <c r="I2097" t="s">
        <v>10899</v>
      </c>
      <c r="J2097">
        <v>5.8</v>
      </c>
      <c r="K2097" t="str">
        <f t="shared" si="194"/>
        <v>Poor</v>
      </c>
      <c r="L2097" s="10">
        <v>134558</v>
      </c>
      <c r="M2097" s="10">
        <v>10800000</v>
      </c>
      <c r="N2097" s="10">
        <v>113864059</v>
      </c>
      <c r="O2097" s="6">
        <f t="shared" si="195"/>
        <v>103064059</v>
      </c>
      <c r="P2097" s="10" t="str" cm="1">
        <f t="array" ref="P2097">_xlfn.IFS(O2097&lt;=0,"Flop",O2097&lt;10000000,"Hit",O2097&lt;=100000000,"Superhit",O2097&gt;100000000,"Blockbuster")</f>
        <v>Blockbuster</v>
      </c>
      <c r="Q2097" t="s">
        <v>6961</v>
      </c>
      <c r="R2097">
        <v>23</v>
      </c>
      <c r="S2097" t="str">
        <f t="shared" si="196"/>
        <v xml:space="preserve">October </v>
      </c>
      <c r="T2097" s="12" t="str">
        <f t="shared" si="197"/>
        <v xml:space="preserve"> 2008</v>
      </c>
      <c r="U2097" s="8" t="str" cm="1">
        <f t="array" ref="U2097">_xlfn.IFS(Q2097&lt;1970,"Old is Gold",Q2097&lt;=1980,"80's Movies",Q2097&lt;=2000,"90's Movies",Q2097&lt;=2020,"Mid Rang",Q2097&gt;2020,"Latest")</f>
        <v>Latest</v>
      </c>
      <c r="V2097" t="s">
        <v>6962</v>
      </c>
    </row>
    <row r="2098" spans="1:22" x14ac:dyDescent="0.3">
      <c r="A2098" t="s">
        <v>6963</v>
      </c>
      <c r="B2098" t="s">
        <v>6964</v>
      </c>
      <c r="C2098" t="s">
        <v>6964</v>
      </c>
      <c r="D2098" s="6">
        <v>114</v>
      </c>
      <c r="E2098" s="6" t="str">
        <f t="shared" si="192"/>
        <v>Medium</v>
      </c>
      <c r="F2098" s="4">
        <f t="shared" si="193"/>
        <v>1.9</v>
      </c>
      <c r="G2098" s="8" t="s">
        <v>7406</v>
      </c>
      <c r="H2098" t="s">
        <v>10887</v>
      </c>
      <c r="I2098" t="s">
        <v>10890</v>
      </c>
      <c r="J2098">
        <v>5.5</v>
      </c>
      <c r="K2098" t="str">
        <f t="shared" si="194"/>
        <v>Poor</v>
      </c>
      <c r="L2098" s="10">
        <v>292725</v>
      </c>
      <c r="M2098" s="10">
        <v>200000000</v>
      </c>
      <c r="N2098" s="10">
        <v>237201172</v>
      </c>
      <c r="O2098" s="6">
        <f t="shared" si="195"/>
        <v>37201172</v>
      </c>
      <c r="P2098" s="10" t="str" cm="1">
        <f t="array" ref="P2098">_xlfn.IFS(O2098&lt;=0,"Flop",O2098&lt;10000000,"Hit",O2098&lt;=100000000,"Superhit",O2098&gt;100000000,"Blockbuster")</f>
        <v>Superhit</v>
      </c>
      <c r="Q2098" t="s">
        <v>6965</v>
      </c>
      <c r="R2098">
        <v>14</v>
      </c>
      <c r="S2098" t="str">
        <f t="shared" si="196"/>
        <v xml:space="preserve">June </v>
      </c>
      <c r="T2098" s="12" t="str">
        <f t="shared" si="197"/>
        <v xml:space="preserve"> 2011</v>
      </c>
      <c r="U2098" s="8" t="str" cm="1">
        <f t="array" ref="U2098">_xlfn.IFS(Q2098&lt;1970,"Old is Gold",Q2098&lt;=1980,"80's Movies",Q2098&lt;=2000,"90's Movies",Q2098&lt;=2020,"Mid Rang",Q2098&gt;2020,"Latest")</f>
        <v>Latest</v>
      </c>
      <c r="V2098" t="s">
        <v>1965</v>
      </c>
    </row>
    <row r="2099" spans="1:22" x14ac:dyDescent="0.3">
      <c r="A2099" t="s">
        <v>6966</v>
      </c>
      <c r="B2099" t="s">
        <v>6967</v>
      </c>
      <c r="C2099" t="s">
        <v>6967</v>
      </c>
      <c r="D2099" s="6">
        <v>107</v>
      </c>
      <c r="E2099" s="6" t="str">
        <f t="shared" si="192"/>
        <v>Medium</v>
      </c>
      <c r="F2099" s="4">
        <f t="shared" si="193"/>
        <v>1.7833333333333334</v>
      </c>
      <c r="G2099" s="8" t="s">
        <v>7406</v>
      </c>
      <c r="H2099" t="s">
        <v>10891</v>
      </c>
      <c r="I2099" t="s">
        <v>190</v>
      </c>
      <c r="J2099">
        <v>6.2</v>
      </c>
      <c r="K2099" t="str">
        <f t="shared" si="194"/>
        <v>Average</v>
      </c>
      <c r="L2099" s="10">
        <v>65034</v>
      </c>
      <c r="M2099" s="10">
        <v>32000000</v>
      </c>
      <c r="N2099" s="10">
        <v>80205382</v>
      </c>
      <c r="O2099" s="6">
        <f t="shared" si="195"/>
        <v>48205382</v>
      </c>
      <c r="P2099" s="10" t="str" cm="1">
        <f t="array" ref="P2099">_xlfn.IFS(O2099&lt;=0,"Flop",O2099&lt;10000000,"Hit",O2099&lt;=100000000,"Superhit",O2099&gt;100000000,"Blockbuster")</f>
        <v>Superhit</v>
      </c>
      <c r="Q2099" t="s">
        <v>6968</v>
      </c>
      <c r="R2099">
        <v>4</v>
      </c>
      <c r="S2099" t="str">
        <f t="shared" si="196"/>
        <v xml:space="preserve">August </v>
      </c>
      <c r="T2099" s="12" t="str">
        <f t="shared" si="197"/>
        <v xml:space="preserve"> 2010</v>
      </c>
      <c r="U2099" s="8" t="str" cm="1">
        <f t="array" ref="U2099">_xlfn.IFS(Q2099&lt;1970,"Old is Gold",Q2099&lt;=1980,"80's Movies",Q2099&lt;=2000,"90's Movies",Q2099&lt;=2020,"Mid Rang",Q2099&gt;2020,"Latest")</f>
        <v>Latest</v>
      </c>
      <c r="V2099" t="s">
        <v>6969</v>
      </c>
    </row>
    <row r="2100" spans="1:22" x14ac:dyDescent="0.3">
      <c r="A2100" t="s">
        <v>6970</v>
      </c>
      <c r="B2100" t="s">
        <v>6971</v>
      </c>
      <c r="C2100" t="s">
        <v>6971</v>
      </c>
      <c r="D2100" s="6">
        <v>125</v>
      </c>
      <c r="E2100" s="6" t="str">
        <f t="shared" si="192"/>
        <v>Long</v>
      </c>
      <c r="F2100" s="4">
        <f t="shared" si="193"/>
        <v>2.0833333333333335</v>
      </c>
      <c r="G2100" s="8" t="s">
        <v>172</v>
      </c>
      <c r="H2100" t="s">
        <v>10891</v>
      </c>
      <c r="I2100" t="s">
        <v>10886</v>
      </c>
      <c r="J2100">
        <v>6.1</v>
      </c>
      <c r="K2100" t="str">
        <f t="shared" si="194"/>
        <v>Average</v>
      </c>
      <c r="L2100" s="10">
        <v>51850</v>
      </c>
      <c r="M2100" s="10">
        <v>60000000</v>
      </c>
      <c r="N2100" s="10">
        <v>78176181</v>
      </c>
      <c r="O2100" s="6">
        <f t="shared" si="195"/>
        <v>18176181</v>
      </c>
      <c r="P2100" s="10" t="str" cm="1">
        <f t="array" ref="P2100">_xlfn.IFS(O2100&lt;=0,"Flop",O2100&lt;10000000,"Hit",O2100&lt;=100000000,"Superhit",O2100&gt;100000000,"Blockbuster")</f>
        <v>Superhit</v>
      </c>
      <c r="Q2100" t="s">
        <v>6849</v>
      </c>
      <c r="R2100">
        <v>10</v>
      </c>
      <c r="S2100" t="str">
        <f t="shared" si="196"/>
        <v xml:space="preserve">March </v>
      </c>
      <c r="T2100" s="12" t="str">
        <f t="shared" si="197"/>
        <v xml:space="preserve"> 2009</v>
      </c>
      <c r="U2100" s="8" t="str" cm="1">
        <f t="array" ref="U2100">_xlfn.IFS(Q2100&lt;1970,"Old is Gold",Q2100&lt;=1980,"80's Movies",Q2100&lt;=2000,"90's Movies",Q2100&lt;=2020,"Mid Rang",Q2100&gt;2020,"Latest")</f>
        <v>Latest</v>
      </c>
      <c r="V2100" t="s">
        <v>5623</v>
      </c>
    </row>
    <row r="2101" spans="1:22" x14ac:dyDescent="0.3">
      <c r="A2101" t="s">
        <v>6972</v>
      </c>
      <c r="B2101" t="s">
        <v>6973</v>
      </c>
      <c r="C2101" t="s">
        <v>6973</v>
      </c>
      <c r="D2101" s="6">
        <v>123</v>
      </c>
      <c r="E2101" s="6" t="str">
        <f t="shared" si="192"/>
        <v>Long</v>
      </c>
      <c r="F2101" s="4">
        <f t="shared" si="193"/>
        <v>2.0499999999999998</v>
      </c>
      <c r="G2101" s="8" t="s">
        <v>10889</v>
      </c>
      <c r="H2101" t="s">
        <v>190</v>
      </c>
      <c r="I2101" t="s">
        <v>10886</v>
      </c>
      <c r="J2101">
        <v>7</v>
      </c>
      <c r="K2101" t="str">
        <f t="shared" si="194"/>
        <v>Good</v>
      </c>
      <c r="L2101" s="10">
        <v>126608</v>
      </c>
      <c r="M2101" s="10">
        <v>40000000</v>
      </c>
      <c r="N2101" s="10">
        <v>129540522</v>
      </c>
      <c r="O2101" s="6">
        <f t="shared" si="195"/>
        <v>89540522</v>
      </c>
      <c r="P2101" s="10" t="str" cm="1">
        <f t="array" ref="P2101">_xlfn.IFS(O2101&lt;=0,"Flop",O2101&lt;10000000,"Hit",O2101&lt;=100000000,"Superhit",O2101&gt;100000000,"Blockbuster")</f>
        <v>Superhit</v>
      </c>
      <c r="Q2101" t="s">
        <v>6974</v>
      </c>
      <c r="R2101">
        <v>30</v>
      </c>
      <c r="S2101" t="str">
        <f t="shared" si="196"/>
        <v xml:space="preserve">July </v>
      </c>
      <c r="T2101" s="12" t="str">
        <f t="shared" si="197"/>
        <v xml:space="preserve"> 2009</v>
      </c>
      <c r="U2101" s="8" t="str" cm="1">
        <f t="array" ref="U2101">_xlfn.IFS(Q2101&lt;1970,"Old is Gold",Q2101&lt;=1980,"80's Movies",Q2101&lt;=2000,"90's Movies",Q2101&lt;=2020,"Mid Rang",Q2101&gt;2020,"Latest")</f>
        <v>Latest</v>
      </c>
      <c r="V2101" t="s">
        <v>1701</v>
      </c>
    </row>
    <row r="2102" spans="1:22" x14ac:dyDescent="0.3">
      <c r="A2102" t="s">
        <v>6975</v>
      </c>
      <c r="B2102" t="s">
        <v>6976</v>
      </c>
      <c r="C2102" t="s">
        <v>6976</v>
      </c>
      <c r="D2102" s="6">
        <v>93</v>
      </c>
      <c r="E2102" s="6" t="str">
        <f t="shared" si="192"/>
        <v>Medium</v>
      </c>
      <c r="F2102" s="4">
        <f t="shared" si="193"/>
        <v>1.55</v>
      </c>
      <c r="G2102" s="8" t="s">
        <v>172</v>
      </c>
      <c r="H2102" t="s">
        <v>10885</v>
      </c>
      <c r="I2102" t="s">
        <v>105</v>
      </c>
      <c r="J2102">
        <v>6.4</v>
      </c>
      <c r="K2102" t="str">
        <f t="shared" si="194"/>
        <v>Average</v>
      </c>
      <c r="L2102" s="10">
        <v>78830</v>
      </c>
      <c r="M2102" s="10">
        <v>65000000</v>
      </c>
      <c r="N2102" s="10">
        <v>26348651</v>
      </c>
      <c r="O2102" s="6">
        <f t="shared" si="195"/>
        <v>-38651349</v>
      </c>
      <c r="P2102" s="10" t="str" cm="1">
        <f t="array" ref="P2102">_xlfn.IFS(O2102&lt;=0,"Flop",O2102&lt;10000000,"Hit",O2102&lt;=100000000,"Superhit",O2102&gt;100000000,"Blockbuster")</f>
        <v>Flop</v>
      </c>
      <c r="Q2102">
        <v>2023</v>
      </c>
      <c r="S2102" t="e">
        <f t="shared" si="196"/>
        <v>#VALUE!</v>
      </c>
      <c r="T2102" s="12" t="str">
        <f t="shared" si="197"/>
        <v>2023</v>
      </c>
      <c r="U2102" s="8" t="str" cm="1">
        <f t="array" ref="U2102">_xlfn.IFS(Q2102&lt;1970,"Old is Gold",Q2102&lt;=1980,"80's Movies",Q2102&lt;=2000,"90's Movies",Q2102&lt;=2020,"Mid Rang",Q2102&gt;2020,"Latest")</f>
        <v>Latest</v>
      </c>
      <c r="V2102" t="s">
        <v>6977</v>
      </c>
    </row>
    <row r="2103" spans="1:22" x14ac:dyDescent="0.3">
      <c r="A2103" t="s">
        <v>6978</v>
      </c>
      <c r="B2103" t="s">
        <v>6979</v>
      </c>
      <c r="C2103" t="s">
        <v>6979</v>
      </c>
      <c r="D2103" s="6">
        <v>109</v>
      </c>
      <c r="E2103" s="6" t="str">
        <f t="shared" si="192"/>
        <v>Medium</v>
      </c>
      <c r="F2103" s="4">
        <f t="shared" si="193"/>
        <v>1.8166666666666667</v>
      </c>
      <c r="G2103" s="8" t="s">
        <v>172</v>
      </c>
      <c r="H2103" t="s">
        <v>10886</v>
      </c>
      <c r="I2103" t="s">
        <v>10899</v>
      </c>
      <c r="J2103">
        <v>6.5</v>
      </c>
      <c r="K2103" t="str">
        <f t="shared" si="194"/>
        <v>Average</v>
      </c>
      <c r="L2103" s="10">
        <v>90639</v>
      </c>
      <c r="M2103" s="10">
        <v>19000000</v>
      </c>
      <c r="N2103" s="10">
        <v>18755936</v>
      </c>
      <c r="O2103" s="6">
        <f t="shared" si="195"/>
        <v>-244064</v>
      </c>
      <c r="P2103" s="10" t="str" cm="1">
        <f t="array" ref="P2103">_xlfn.IFS(O2103&lt;=0,"Flop",O2103&lt;10000000,"Hit",O2103&lt;=100000000,"Superhit",O2103&gt;100000000,"Blockbuster")</f>
        <v>Flop</v>
      </c>
      <c r="Q2103" t="s">
        <v>6980</v>
      </c>
      <c r="R2103">
        <v>16</v>
      </c>
      <c r="S2103" t="str">
        <f t="shared" si="196"/>
        <v xml:space="preserve">October </v>
      </c>
      <c r="T2103" s="12" t="str">
        <f t="shared" si="197"/>
        <v xml:space="preserve"> 2008</v>
      </c>
      <c r="U2103" s="8" t="str" cm="1">
        <f t="array" ref="U2103">_xlfn.IFS(Q2103&lt;1970,"Old is Gold",Q2103&lt;=1980,"80's Movies",Q2103&lt;=2000,"90's Movies",Q2103&lt;=2020,"Mid Rang",Q2103&gt;2020,"Latest")</f>
        <v>Latest</v>
      </c>
      <c r="V2103" t="s">
        <v>6981</v>
      </c>
    </row>
    <row r="2104" spans="1:22" x14ac:dyDescent="0.3">
      <c r="A2104" t="s">
        <v>6982</v>
      </c>
      <c r="B2104" t="s">
        <v>6983</v>
      </c>
      <c r="C2104" t="s">
        <v>6983</v>
      </c>
      <c r="D2104" s="6">
        <v>112</v>
      </c>
      <c r="E2104" s="6" t="str">
        <f t="shared" si="192"/>
        <v>Medium</v>
      </c>
      <c r="F2104" s="4">
        <f t="shared" si="193"/>
        <v>1.8666666666666667</v>
      </c>
      <c r="G2104" s="8" t="s">
        <v>7406</v>
      </c>
      <c r="H2104" t="s">
        <v>10890</v>
      </c>
      <c r="I2104" t="s">
        <v>5170</v>
      </c>
      <c r="J2104">
        <v>7.9</v>
      </c>
      <c r="K2104" t="str">
        <f t="shared" si="194"/>
        <v>Good</v>
      </c>
      <c r="L2104" s="10">
        <v>705687</v>
      </c>
      <c r="M2104" s="10">
        <v>30000000</v>
      </c>
      <c r="N2104" s="10">
        <v>210888950</v>
      </c>
      <c r="O2104" s="6">
        <f t="shared" si="195"/>
        <v>180888950</v>
      </c>
      <c r="P2104" s="10" t="str" cm="1">
        <f t="array" ref="P2104">_xlfn.IFS(O2104&lt;=0,"Flop",O2104&lt;10000000,"Hit",O2104&lt;=100000000,"Superhit",O2104&gt;100000000,"Blockbuster")</f>
        <v>Blockbuster</v>
      </c>
      <c r="Q2104" t="s">
        <v>5985</v>
      </c>
      <c r="R2104">
        <v>13</v>
      </c>
      <c r="S2104" t="str">
        <f t="shared" si="196"/>
        <v xml:space="preserve">August </v>
      </c>
      <c r="T2104" s="12" t="str">
        <f t="shared" si="197"/>
        <v xml:space="preserve"> 2009</v>
      </c>
      <c r="U2104" s="8" t="str" cm="1">
        <f t="array" ref="U2104">_xlfn.IFS(Q2104&lt;1970,"Old is Gold",Q2104&lt;=1980,"80's Movies",Q2104&lt;=2000,"90's Movies",Q2104&lt;=2020,"Mid Rang",Q2104&gt;2020,"Latest")</f>
        <v>Latest</v>
      </c>
      <c r="V2104" t="s">
        <v>6984</v>
      </c>
    </row>
    <row r="2105" spans="1:22" x14ac:dyDescent="0.3">
      <c r="A2105" t="s">
        <v>6985</v>
      </c>
      <c r="B2105" t="s">
        <v>6986</v>
      </c>
      <c r="C2105" t="s">
        <v>6986</v>
      </c>
      <c r="D2105" s="6">
        <v>107</v>
      </c>
      <c r="E2105" s="6" t="str">
        <f t="shared" si="192"/>
        <v>Medium</v>
      </c>
      <c r="F2105" s="4">
        <f t="shared" si="193"/>
        <v>1.7833333333333334</v>
      </c>
      <c r="G2105" s="8" t="s">
        <v>7406</v>
      </c>
      <c r="H2105" t="s">
        <v>10891</v>
      </c>
      <c r="I2105" t="s">
        <v>190</v>
      </c>
      <c r="J2105">
        <v>6.3</v>
      </c>
      <c r="K2105" t="str">
        <f t="shared" si="194"/>
        <v>Average</v>
      </c>
      <c r="L2105" s="10">
        <v>75052</v>
      </c>
      <c r="M2105" s="10">
        <v>30000000</v>
      </c>
      <c r="N2105" s="10">
        <v>49562710</v>
      </c>
      <c r="O2105" s="6">
        <f t="shared" si="195"/>
        <v>19562710</v>
      </c>
      <c r="P2105" s="10" t="str" cm="1">
        <f t="array" ref="P2105">_xlfn.IFS(O2105&lt;=0,"Flop",O2105&lt;10000000,"Hit",O2105&lt;=100000000,"Superhit",O2105&gt;100000000,"Blockbuster")</f>
        <v>Superhit</v>
      </c>
      <c r="Q2105" t="s">
        <v>6987</v>
      </c>
      <c r="R2105">
        <v>1</v>
      </c>
      <c r="S2105" t="str">
        <f t="shared" si="196"/>
        <v xml:space="preserve">March </v>
      </c>
      <c r="T2105" s="12" t="str">
        <f t="shared" si="197"/>
        <v xml:space="preserve"> 2018</v>
      </c>
      <c r="U2105" s="8" t="str" cm="1">
        <f t="array" ref="U2105">_xlfn.IFS(Q2105&lt;1970,"Old is Gold",Q2105&lt;=1980,"80's Movies",Q2105&lt;=2000,"90's Movies",Q2105&lt;=2020,"Mid Rang",Q2105&gt;2020,"Latest")</f>
        <v>Latest</v>
      </c>
      <c r="V2105" t="s">
        <v>3982</v>
      </c>
    </row>
    <row r="2106" spans="1:22" x14ac:dyDescent="0.3">
      <c r="A2106" t="s">
        <v>6988</v>
      </c>
      <c r="B2106" t="s">
        <v>6989</v>
      </c>
      <c r="C2106" t="s">
        <v>6989</v>
      </c>
      <c r="D2106" s="6">
        <v>128</v>
      </c>
      <c r="E2106" s="6" t="str">
        <f t="shared" si="192"/>
        <v>Long</v>
      </c>
      <c r="F2106" s="4">
        <f t="shared" si="193"/>
        <v>2.1333333333333333</v>
      </c>
      <c r="G2106" s="8" t="s">
        <v>10891</v>
      </c>
      <c r="H2106" t="s">
        <v>190</v>
      </c>
      <c r="I2106" t="s">
        <v>10895</v>
      </c>
      <c r="J2106">
        <v>7.2</v>
      </c>
      <c r="K2106" t="str">
        <f t="shared" si="194"/>
        <v>Good</v>
      </c>
      <c r="L2106" s="10">
        <v>169046</v>
      </c>
      <c r="M2106" s="10">
        <v>45000000</v>
      </c>
      <c r="N2106" s="10">
        <v>60331447</v>
      </c>
      <c r="O2106" s="6">
        <f t="shared" si="195"/>
        <v>15331447</v>
      </c>
      <c r="P2106" s="10" t="str" cm="1">
        <f t="array" ref="P2106">_xlfn.IFS(O2106&lt;=0,"Flop",O2106&lt;10000000,"Hit",O2106&lt;=100000000,"Superhit",O2106&gt;100000000,"Blockbuster")</f>
        <v>Superhit</v>
      </c>
      <c r="Q2106" t="s">
        <v>6990</v>
      </c>
      <c r="R2106">
        <v>12</v>
      </c>
      <c r="S2106" t="str">
        <f t="shared" si="196"/>
        <v xml:space="preserve">February </v>
      </c>
      <c r="T2106" s="12" t="str">
        <f t="shared" si="197"/>
        <v xml:space="preserve"> 2010</v>
      </c>
      <c r="U2106" s="8" t="str" cm="1">
        <f t="array" ref="U2106">_xlfn.IFS(Q2106&lt;1970,"Old is Gold",Q2106&lt;=1980,"80's Movies",Q2106&lt;=2000,"90's Movies",Q2106&lt;=2020,"Mid Rang",Q2106&gt;2020,"Latest")</f>
        <v>Latest</v>
      </c>
      <c r="V2106" t="s">
        <v>156</v>
      </c>
    </row>
    <row r="2107" spans="1:22" x14ac:dyDescent="0.3">
      <c r="A2107" t="s">
        <v>6991</v>
      </c>
      <c r="B2107" t="s">
        <v>6992</v>
      </c>
      <c r="C2107" t="s">
        <v>6992</v>
      </c>
      <c r="D2107" s="6">
        <v>88</v>
      </c>
      <c r="E2107" s="6" t="str">
        <f t="shared" si="192"/>
        <v>Short</v>
      </c>
      <c r="F2107" s="4">
        <f t="shared" si="193"/>
        <v>1.4666666666666666</v>
      </c>
      <c r="G2107" s="8" t="s">
        <v>105</v>
      </c>
      <c r="H2107" t="s">
        <v>10895</v>
      </c>
      <c r="I2107" t="s">
        <v>5170</v>
      </c>
      <c r="J2107">
        <v>4.7</v>
      </c>
      <c r="K2107" t="str">
        <f t="shared" si="194"/>
        <v>Poor</v>
      </c>
      <c r="L2107" s="10">
        <v>52982</v>
      </c>
      <c r="M2107" s="10">
        <v>16000000</v>
      </c>
      <c r="N2107" s="10">
        <v>76514050</v>
      </c>
      <c r="O2107" s="6">
        <f t="shared" si="195"/>
        <v>60514050</v>
      </c>
      <c r="P2107" s="10" t="str" cm="1">
        <f t="array" ref="P2107">_xlfn.IFS(O2107&lt;=0,"Flop",O2107&lt;10000000,"Hit",O2107&lt;=100000000,"Superhit",O2107&gt;100000000,"Blockbuster")</f>
        <v>Superhit</v>
      </c>
      <c r="Q2107" t="s">
        <v>6993</v>
      </c>
      <c r="R2107">
        <v>9</v>
      </c>
      <c r="S2107" t="str">
        <f t="shared" si="196"/>
        <v xml:space="preserve">January </v>
      </c>
      <c r="T2107" s="12" t="str">
        <f t="shared" si="197"/>
        <v xml:space="preserve"> 2009</v>
      </c>
      <c r="U2107" s="8" t="str" cm="1">
        <f t="array" ref="U2107">_xlfn.IFS(Q2107&lt;1970,"Old is Gold",Q2107&lt;=1980,"80's Movies",Q2107&lt;=2000,"90's Movies",Q2107&lt;=2020,"Mid Rang",Q2107&gt;2020,"Latest")</f>
        <v>Latest</v>
      </c>
      <c r="V2107" t="s">
        <v>4452</v>
      </c>
    </row>
    <row r="2108" spans="1:22" x14ac:dyDescent="0.3">
      <c r="A2108" t="s">
        <v>6994</v>
      </c>
      <c r="B2108" t="s">
        <v>6995</v>
      </c>
      <c r="C2108" t="s">
        <v>6996</v>
      </c>
      <c r="D2108" s="6">
        <v>114</v>
      </c>
      <c r="E2108" s="6" t="str">
        <f t="shared" si="192"/>
        <v>Medium</v>
      </c>
      <c r="F2108" s="4">
        <f t="shared" si="193"/>
        <v>1.9</v>
      </c>
      <c r="G2108" s="8" t="s">
        <v>190</v>
      </c>
      <c r="H2108" t="s">
        <v>10885</v>
      </c>
      <c r="I2108" t="s">
        <v>105</v>
      </c>
      <c r="J2108">
        <v>7.8</v>
      </c>
      <c r="K2108" t="str">
        <f t="shared" si="194"/>
        <v>Good</v>
      </c>
      <c r="L2108" s="10">
        <v>224141</v>
      </c>
      <c r="M2108" s="10">
        <v>4000000</v>
      </c>
      <c r="N2108" s="10">
        <v>11227336</v>
      </c>
      <c r="O2108" s="6">
        <f t="shared" si="195"/>
        <v>7227336</v>
      </c>
      <c r="P2108" s="10" t="str" cm="1">
        <f t="array" ref="P2108">_xlfn.IFS(O2108&lt;=0,"Flop",O2108&lt;10000000,"Hit",O2108&lt;=100000000,"Superhit",O2108&gt;100000000,"Blockbuster")</f>
        <v>Hit</v>
      </c>
      <c r="Q2108" t="s">
        <v>6997</v>
      </c>
      <c r="R2108">
        <v>26</v>
      </c>
      <c r="S2108" t="str">
        <f t="shared" si="196"/>
        <v xml:space="preserve">January </v>
      </c>
      <c r="T2108" s="12" t="str">
        <f t="shared" si="197"/>
        <v xml:space="preserve"> 2008</v>
      </c>
      <c r="U2108" s="8" t="str" cm="1">
        <f t="array" ref="U2108">_xlfn.IFS(Q2108&lt;1970,"Old is Gold",Q2108&lt;=1980,"80's Movies",Q2108&lt;=2000,"90's Movies",Q2108&lt;=2020,"Mid Rang",Q2108&gt;2020,"Latest")</f>
        <v>Latest</v>
      </c>
      <c r="V2108" t="s">
        <v>6998</v>
      </c>
    </row>
    <row r="2109" spans="1:22" x14ac:dyDescent="0.3">
      <c r="A2109" t="s">
        <v>6999</v>
      </c>
      <c r="B2109" t="s">
        <v>7000</v>
      </c>
      <c r="C2109" t="s">
        <v>7000</v>
      </c>
      <c r="D2109" s="6">
        <v>87</v>
      </c>
      <c r="E2109" s="6" t="str">
        <f t="shared" si="192"/>
        <v>Short</v>
      </c>
      <c r="F2109" s="4">
        <f t="shared" si="193"/>
        <v>1.45</v>
      </c>
      <c r="G2109" s="8" t="s">
        <v>10888</v>
      </c>
      <c r="H2109" t="s">
        <v>172</v>
      </c>
      <c r="I2109" t="s">
        <v>190</v>
      </c>
      <c r="J2109">
        <v>6.9</v>
      </c>
      <c r="K2109" t="str">
        <f t="shared" si="194"/>
        <v>Average</v>
      </c>
      <c r="L2109" s="10">
        <v>115165</v>
      </c>
      <c r="M2109" s="10">
        <v>39000000</v>
      </c>
      <c r="N2109" s="10">
        <v>84247681</v>
      </c>
      <c r="O2109" s="6">
        <f t="shared" si="195"/>
        <v>45247681</v>
      </c>
      <c r="P2109" s="10" t="str" cm="1">
        <f t="array" ref="P2109">_xlfn.IFS(O2109&lt;=0,"Flop",O2109&lt;10000000,"Hit",O2109&lt;=100000000,"Superhit",O2109&gt;100000000,"Blockbuster")</f>
        <v>Superhit</v>
      </c>
      <c r="Q2109" t="s">
        <v>7001</v>
      </c>
      <c r="R2109">
        <v>20</v>
      </c>
      <c r="S2109" t="str">
        <f t="shared" si="196"/>
        <v xml:space="preserve">September </v>
      </c>
      <c r="T2109" s="12" t="str">
        <f t="shared" si="197"/>
        <v xml:space="preserve"> 2012</v>
      </c>
      <c r="U2109" s="8" t="str" cm="1">
        <f t="array" ref="U2109">_xlfn.IFS(Q2109&lt;1970,"Old is Gold",Q2109&lt;=1980,"80's Movies",Q2109&lt;=2000,"90's Movies",Q2109&lt;=2020,"Mid Rang",Q2109&gt;2020,"Latest")</f>
        <v>Latest</v>
      </c>
      <c r="V2109" t="s">
        <v>766</v>
      </c>
    </row>
    <row r="2110" spans="1:22" x14ac:dyDescent="0.3">
      <c r="A2110" t="s">
        <v>7002</v>
      </c>
      <c r="B2110" t="s">
        <v>7003</v>
      </c>
      <c r="C2110" t="s">
        <v>7003</v>
      </c>
      <c r="D2110" s="6">
        <v>96</v>
      </c>
      <c r="E2110" s="6" t="str">
        <f t="shared" si="192"/>
        <v>Medium</v>
      </c>
      <c r="F2110" s="4">
        <f t="shared" si="193"/>
        <v>1.6</v>
      </c>
      <c r="G2110" s="8" t="s">
        <v>172</v>
      </c>
      <c r="H2110" t="s">
        <v>10886</v>
      </c>
      <c r="I2110" t="s">
        <v>10899</v>
      </c>
      <c r="J2110">
        <v>6.4</v>
      </c>
      <c r="K2110" t="str">
        <f t="shared" si="194"/>
        <v>Average</v>
      </c>
      <c r="L2110" s="10">
        <v>227194</v>
      </c>
      <c r="M2110" s="10">
        <v>38000000</v>
      </c>
      <c r="N2110" s="10">
        <v>205599393</v>
      </c>
      <c r="O2110" s="6">
        <f t="shared" si="195"/>
        <v>167599393</v>
      </c>
      <c r="P2110" s="10" t="str" cm="1">
        <f t="array" ref="P2110">_xlfn.IFS(O2110&lt;=0,"Flop",O2110&lt;10000000,"Hit",O2110&lt;=100000000,"Superhit",O2110&gt;100000000,"Blockbuster")</f>
        <v>Blockbuster</v>
      </c>
      <c r="Q2110" t="s">
        <v>7004</v>
      </c>
      <c r="R2110">
        <v>16</v>
      </c>
      <c r="S2110" t="str">
        <f t="shared" si="196"/>
        <v xml:space="preserve">July </v>
      </c>
      <c r="T2110" s="12" t="str">
        <f t="shared" si="197"/>
        <v xml:space="preserve"> 2009</v>
      </c>
      <c r="U2110" s="8" t="str" cm="1">
        <f t="array" ref="U2110">_xlfn.IFS(Q2110&lt;1970,"Old is Gold",Q2110&lt;=1980,"80's Movies",Q2110&lt;=2000,"90's Movies",Q2110&lt;=2020,"Mid Rang",Q2110&gt;2020,"Latest")</f>
        <v>Latest</v>
      </c>
      <c r="V2110" t="s">
        <v>3550</v>
      </c>
    </row>
    <row r="2111" spans="1:22" x14ac:dyDescent="0.3">
      <c r="A2111" t="s">
        <v>7005</v>
      </c>
      <c r="B2111" t="s">
        <v>7006</v>
      </c>
      <c r="C2111" t="s">
        <v>7006</v>
      </c>
      <c r="D2111" s="6">
        <v>82</v>
      </c>
      <c r="E2111" s="6" t="str">
        <f t="shared" si="192"/>
        <v>Short</v>
      </c>
      <c r="F2111" s="4">
        <f t="shared" si="193"/>
        <v>1.3666666666666667</v>
      </c>
      <c r="G2111" s="8" t="s">
        <v>105</v>
      </c>
      <c r="H2111" t="s">
        <v>5170</v>
      </c>
      <c r="I2111" t="s">
        <v>10899</v>
      </c>
      <c r="J2111">
        <v>5.0999999999999996</v>
      </c>
      <c r="K2111" t="str">
        <f t="shared" si="194"/>
        <v>Poor</v>
      </c>
      <c r="L2111" s="10">
        <v>112853</v>
      </c>
      <c r="M2111" s="10">
        <v>40000000</v>
      </c>
      <c r="N2111" s="10">
        <v>186167139</v>
      </c>
      <c r="O2111" s="6">
        <f t="shared" si="195"/>
        <v>146167139</v>
      </c>
      <c r="P2111" s="10" t="str" cm="1">
        <f t="array" ref="P2111">_xlfn.IFS(O2111&lt;=0,"Flop",O2111&lt;10000000,"Hit",O2111&lt;=100000000,"Superhit",O2111&gt;100000000,"Blockbuster")</f>
        <v>Blockbuster</v>
      </c>
      <c r="Q2111" t="s">
        <v>7007</v>
      </c>
      <c r="R2111">
        <v>26</v>
      </c>
      <c r="S2111" t="str">
        <f t="shared" si="196"/>
        <v xml:space="preserve">August </v>
      </c>
      <c r="T2111" s="12" t="str">
        <f t="shared" si="197"/>
        <v xml:space="preserve"> 2009</v>
      </c>
      <c r="U2111" s="8" t="str" cm="1">
        <f t="array" ref="U2111">_xlfn.IFS(Q2111&lt;1970,"Old is Gold",Q2111&lt;=1980,"80's Movies",Q2111&lt;=2000,"90's Movies",Q2111&lt;=2020,"Mid Rang",Q2111&gt;2020,"Latest")</f>
        <v>Latest</v>
      </c>
      <c r="V2111" t="s">
        <v>4022</v>
      </c>
    </row>
    <row r="2112" spans="1:22" x14ac:dyDescent="0.3">
      <c r="A2112" t="s">
        <v>7008</v>
      </c>
      <c r="B2112" t="s">
        <v>7009</v>
      </c>
      <c r="C2112" t="s">
        <v>7009</v>
      </c>
      <c r="D2112" s="6">
        <v>123</v>
      </c>
      <c r="E2112" s="6" t="str">
        <f t="shared" si="192"/>
        <v>Long</v>
      </c>
      <c r="F2112" s="4">
        <f t="shared" si="193"/>
        <v>2.0499999999999998</v>
      </c>
      <c r="G2112" s="8" t="s">
        <v>105</v>
      </c>
      <c r="H2112" t="s">
        <v>10895</v>
      </c>
      <c r="I2112" t="s">
        <v>5170</v>
      </c>
      <c r="J2112">
        <v>7</v>
      </c>
      <c r="K2112" t="str">
        <f t="shared" si="194"/>
        <v>Good</v>
      </c>
      <c r="L2112" s="10">
        <v>246112</v>
      </c>
      <c r="M2112" s="10">
        <v>20000000</v>
      </c>
      <c r="N2112" s="10">
        <v>77912251</v>
      </c>
      <c r="O2112" s="6">
        <f t="shared" si="195"/>
        <v>57912251</v>
      </c>
      <c r="P2112" s="10" t="str" cm="1">
        <f t="array" ref="P2112">_xlfn.IFS(O2112&lt;=0,"Flop",O2112&lt;10000000,"Hit",O2112&lt;=100000000,"Superhit",O2112&gt;100000000,"Blockbuster")</f>
        <v>Superhit</v>
      </c>
      <c r="Q2112" t="s">
        <v>7010</v>
      </c>
      <c r="R2112">
        <v>21</v>
      </c>
      <c r="S2112" t="str">
        <f t="shared" si="196"/>
        <v xml:space="preserve">July </v>
      </c>
      <c r="T2112" s="12" t="str">
        <f t="shared" si="197"/>
        <v xml:space="preserve"> 2009</v>
      </c>
      <c r="U2112" s="8" t="str" cm="1">
        <f t="array" ref="U2112">_xlfn.IFS(Q2112&lt;1970,"Old is Gold",Q2112&lt;=1980,"80's Movies",Q2112&lt;=2000,"90's Movies",Q2112&lt;=2020,"Mid Rang",Q2112&gt;2020,"Latest")</f>
        <v>Latest</v>
      </c>
      <c r="V2112" t="s">
        <v>4899</v>
      </c>
    </row>
    <row r="2113" spans="1:22" x14ac:dyDescent="0.3">
      <c r="A2113" t="s">
        <v>7011</v>
      </c>
      <c r="B2113" t="s">
        <v>7012</v>
      </c>
      <c r="C2113" t="s">
        <v>7013</v>
      </c>
      <c r="D2113" s="6">
        <v>144</v>
      </c>
      <c r="E2113" s="6" t="str">
        <f t="shared" si="192"/>
        <v>Long</v>
      </c>
      <c r="F2113" s="4">
        <f t="shared" si="193"/>
        <v>2.4</v>
      </c>
      <c r="G2113" s="8" t="s">
        <v>190</v>
      </c>
      <c r="H2113" t="s">
        <v>10895</v>
      </c>
      <c r="I2113" t="s">
        <v>5170</v>
      </c>
      <c r="J2113">
        <v>7.8</v>
      </c>
      <c r="K2113" t="str">
        <f t="shared" si="194"/>
        <v>Good</v>
      </c>
      <c r="L2113" s="10">
        <v>76514</v>
      </c>
      <c r="M2113" s="10">
        <v>18000000</v>
      </c>
      <c r="N2113" s="10">
        <v>19319671</v>
      </c>
      <c r="O2113" s="6">
        <f t="shared" si="195"/>
        <v>1319671</v>
      </c>
      <c r="P2113" s="10" t="str" cm="1">
        <f t="array" ref="P2113">_xlfn.IFS(O2113&lt;=0,"Flop",O2113&lt;10000000,"Hit",O2113&lt;=100000000,"Superhit",O2113&gt;100000000,"Blockbuster")</f>
        <v>Hit</v>
      </c>
      <c r="Q2113" t="s">
        <v>7014</v>
      </c>
      <c r="R2113">
        <v>21</v>
      </c>
      <c r="S2113" t="str">
        <f t="shared" si="196"/>
        <v xml:space="preserve">May </v>
      </c>
      <c r="T2113" s="12" t="str">
        <f t="shared" si="197"/>
        <v xml:space="preserve"> 2009</v>
      </c>
      <c r="U2113" s="8" t="str" cm="1">
        <f t="array" ref="U2113">_xlfn.IFS(Q2113&lt;1970,"Old is Gold",Q2113&lt;=1980,"80's Movies",Q2113&lt;=2000,"90's Movies",Q2113&lt;=2020,"Mid Rang",Q2113&gt;2020,"Latest")</f>
        <v>Latest</v>
      </c>
      <c r="V2113" t="s">
        <v>6052</v>
      </c>
    </row>
    <row r="2114" spans="1:22" x14ac:dyDescent="0.3">
      <c r="A2114" t="s">
        <v>7015</v>
      </c>
      <c r="B2114" t="s">
        <v>7016</v>
      </c>
      <c r="C2114" t="s">
        <v>7016</v>
      </c>
      <c r="D2114" s="6">
        <v>86</v>
      </c>
      <c r="E2114" s="6" t="str">
        <f t="shared" ref="E2114:E2177" si="198">IF(D2114&lt;90,"Short",IF(D2114&lt;=120,"Medium","Long"))</f>
        <v>Short</v>
      </c>
      <c r="F2114" s="4">
        <f t="shared" ref="F2114:F2177" si="199">D2114/60</f>
        <v>1.4333333333333333</v>
      </c>
      <c r="G2114" s="8" t="s">
        <v>190</v>
      </c>
      <c r="H2114" t="s">
        <v>10885</v>
      </c>
      <c r="I2114" t="s">
        <v>10886</v>
      </c>
      <c r="J2114">
        <v>5.5</v>
      </c>
      <c r="K2114" t="str">
        <f t="shared" ref="K2114:K2177" si="200">IF(J2114&gt;=8,"Excellent",IF(J2114&gt;=7,"Good",IF(J2114&gt;=6,"Average","Poor")))</f>
        <v>Poor</v>
      </c>
      <c r="L2114" s="10">
        <v>79265</v>
      </c>
      <c r="M2114" s="10">
        <v>17000000</v>
      </c>
      <c r="N2114" s="10">
        <v>43202283</v>
      </c>
      <c r="O2114" s="6">
        <f t="shared" ref="O2114:O2177" si="201">N2114-M2114</f>
        <v>26202283</v>
      </c>
      <c r="P2114" s="10" t="str" cm="1">
        <f t="array" ref="P2114">_xlfn.IFS(O2114&lt;=0,"Flop",O2114&lt;10000000,"Hit",O2114&lt;=100000000,"Superhit",O2114&gt;100000000,"Blockbuster")</f>
        <v>Superhit</v>
      </c>
      <c r="Q2114" t="s">
        <v>7017</v>
      </c>
      <c r="R2114">
        <v>3</v>
      </c>
      <c r="S2114" t="str">
        <f t="shared" ref="S2114:S2177" si="202">LEFT(Q2114,SEARCH(" ",Q2114))</f>
        <v xml:space="preserve">March </v>
      </c>
      <c r="T2114" s="12" t="str">
        <f t="shared" ref="T2114:T2177" si="203">RIGHT(Q2114,5)</f>
        <v xml:space="preserve"> 2011</v>
      </c>
      <c r="U2114" s="8" t="str" cm="1">
        <f t="array" ref="U2114">_xlfn.IFS(Q2114&lt;1970,"Old is Gold",Q2114&lt;=1980,"80's Movies",Q2114&lt;=2000,"90's Movies",Q2114&lt;=2020,"Mid Rang",Q2114&gt;2020,"Latest")</f>
        <v>Latest</v>
      </c>
      <c r="V2114" t="s">
        <v>7018</v>
      </c>
    </row>
    <row r="2115" spans="1:22" x14ac:dyDescent="0.3">
      <c r="A2115" t="s">
        <v>7019</v>
      </c>
      <c r="B2115" t="s">
        <v>7020</v>
      </c>
      <c r="C2115" t="s">
        <v>7020</v>
      </c>
      <c r="D2115" s="6">
        <v>140</v>
      </c>
      <c r="E2115" s="6" t="str">
        <f t="shared" si="198"/>
        <v>Long</v>
      </c>
      <c r="F2115" s="4">
        <f t="shared" si="199"/>
        <v>2.3333333333333335</v>
      </c>
      <c r="G2115" s="8" t="s">
        <v>7406</v>
      </c>
      <c r="H2115" t="s">
        <v>10889</v>
      </c>
      <c r="I2115" t="s">
        <v>10891</v>
      </c>
      <c r="J2115">
        <v>7</v>
      </c>
      <c r="K2115" t="str">
        <f t="shared" si="200"/>
        <v>Good</v>
      </c>
      <c r="L2115" s="10">
        <v>314147</v>
      </c>
      <c r="M2115" s="10">
        <v>100000000</v>
      </c>
      <c r="N2115" s="10">
        <v>214104620</v>
      </c>
      <c r="O2115" s="6">
        <f t="shared" si="201"/>
        <v>114104620</v>
      </c>
      <c r="P2115" s="10" t="str" cm="1">
        <f t="array" ref="P2115">_xlfn.IFS(O2115&lt;=0,"Flop",O2115&lt;10000000,"Hit",O2115&lt;=100000000,"Superhit",O2115&gt;100000000,"Blockbuster")</f>
        <v>Blockbuster</v>
      </c>
      <c r="Q2115" t="s">
        <v>6674</v>
      </c>
      <c r="R2115">
        <v>18</v>
      </c>
      <c r="S2115" t="str">
        <f t="shared" si="202"/>
        <v xml:space="preserve">June </v>
      </c>
      <c r="T2115" s="12" t="str">
        <f t="shared" si="203"/>
        <v xml:space="preserve"> 2009</v>
      </c>
      <c r="U2115" s="8" t="str" cm="1">
        <f t="array" ref="U2115">_xlfn.IFS(Q2115&lt;1970,"Old is Gold",Q2115&lt;=1980,"80's Movies",Q2115&lt;=2000,"90's Movies",Q2115&lt;=2020,"Mid Rang",Q2115&gt;2020,"Latest")</f>
        <v>Latest</v>
      </c>
      <c r="V2115" t="s">
        <v>866</v>
      </c>
    </row>
    <row r="2116" spans="1:22" x14ac:dyDescent="0.3">
      <c r="A2116" t="s">
        <v>7021</v>
      </c>
      <c r="B2116" t="s">
        <v>7022</v>
      </c>
      <c r="C2116" t="s">
        <v>7022</v>
      </c>
      <c r="D2116" s="6">
        <v>105</v>
      </c>
      <c r="E2116" s="6" t="str">
        <f t="shared" si="198"/>
        <v>Medium</v>
      </c>
      <c r="F2116" s="4">
        <f t="shared" si="199"/>
        <v>1.75</v>
      </c>
      <c r="G2116" s="8" t="s">
        <v>172</v>
      </c>
      <c r="H2116" t="s">
        <v>10886</v>
      </c>
      <c r="I2116" t="s">
        <v>10899</v>
      </c>
      <c r="J2116">
        <v>7</v>
      </c>
      <c r="K2116" t="str">
        <f t="shared" si="200"/>
        <v>Good</v>
      </c>
      <c r="L2116" s="10">
        <v>214409</v>
      </c>
      <c r="M2116" s="10">
        <v>40000000</v>
      </c>
      <c r="N2116" s="10">
        <v>91980359</v>
      </c>
      <c r="O2116" s="6">
        <f t="shared" si="201"/>
        <v>51980359</v>
      </c>
      <c r="P2116" s="10" t="str" cm="1">
        <f t="array" ref="P2116">_xlfn.IFS(O2116&lt;=0,"Flop",O2116&lt;10000000,"Hit",O2116&lt;=100000000,"Superhit",O2116&gt;100000000,"Blockbuster")</f>
        <v>Superhit</v>
      </c>
      <c r="Q2116" t="s">
        <v>6195</v>
      </c>
      <c r="R2116">
        <v>13</v>
      </c>
      <c r="S2116" t="str">
        <f t="shared" si="202"/>
        <v xml:space="preserve">March </v>
      </c>
      <c r="T2116" s="12" t="str">
        <f t="shared" si="203"/>
        <v xml:space="preserve"> 2009</v>
      </c>
      <c r="U2116" s="8" t="str" cm="1">
        <f t="array" ref="U2116">_xlfn.IFS(Q2116&lt;1970,"Old is Gold",Q2116&lt;=1980,"80's Movies",Q2116&lt;=2000,"90's Movies",Q2116&lt;=2020,"Mid Rang",Q2116&gt;2020,"Latest")</f>
        <v>Latest</v>
      </c>
      <c r="V2116" t="s">
        <v>4331</v>
      </c>
    </row>
    <row r="2117" spans="1:22" x14ac:dyDescent="0.3">
      <c r="A2117" t="s">
        <v>7023</v>
      </c>
      <c r="B2117" t="s">
        <v>633</v>
      </c>
      <c r="C2117" t="s">
        <v>633</v>
      </c>
      <c r="D2117" s="6">
        <v>140</v>
      </c>
      <c r="E2117" s="6" t="str">
        <f t="shared" si="198"/>
        <v>Long</v>
      </c>
      <c r="F2117" s="4">
        <f t="shared" si="199"/>
        <v>2.3333333333333335</v>
      </c>
      <c r="G2117" s="8" t="s">
        <v>7406</v>
      </c>
      <c r="H2117" t="s">
        <v>190</v>
      </c>
      <c r="I2117" t="s">
        <v>10892</v>
      </c>
      <c r="J2117">
        <v>6.2</v>
      </c>
      <c r="K2117" t="str">
        <f t="shared" si="200"/>
        <v>Average</v>
      </c>
      <c r="L2117" s="10">
        <v>199792</v>
      </c>
      <c r="M2117" s="10">
        <v>40000000</v>
      </c>
      <c r="N2117" s="10">
        <v>359126022</v>
      </c>
      <c r="O2117" s="6">
        <f t="shared" si="201"/>
        <v>319126022</v>
      </c>
      <c r="P2117" s="10" t="str" cm="1">
        <f t="array" ref="P2117">_xlfn.IFS(O2117&lt;=0,"Flop",O2117&lt;10000000,"Hit",O2117&lt;=100000000,"Superhit",O2117&gt;100000000,"Blockbuster")</f>
        <v>Blockbuster</v>
      </c>
      <c r="Q2117" t="s">
        <v>7024</v>
      </c>
      <c r="R2117">
        <v>7</v>
      </c>
      <c r="S2117" t="str">
        <f t="shared" si="202"/>
        <v xml:space="preserve">June </v>
      </c>
      <c r="T2117" s="12" t="str">
        <f t="shared" si="203"/>
        <v xml:space="preserve"> 2010</v>
      </c>
      <c r="U2117" s="8" t="str" cm="1">
        <f t="array" ref="U2117">_xlfn.IFS(Q2117&lt;1970,"Old is Gold",Q2117&lt;=1980,"80's Movies",Q2117&lt;=2000,"90's Movies",Q2117&lt;=2020,"Mid Rang",Q2117&gt;2020,"Latest")</f>
        <v>Latest</v>
      </c>
      <c r="V2117" t="s">
        <v>7025</v>
      </c>
    </row>
    <row r="2118" spans="1:22" x14ac:dyDescent="0.3">
      <c r="A2118" t="s">
        <v>7026</v>
      </c>
      <c r="B2118" t="s">
        <v>7027</v>
      </c>
      <c r="C2118" t="s">
        <v>7027</v>
      </c>
      <c r="D2118" s="6">
        <v>88</v>
      </c>
      <c r="E2118" s="6" t="str">
        <f t="shared" si="198"/>
        <v>Short</v>
      </c>
      <c r="F2118" s="4">
        <f t="shared" si="199"/>
        <v>1.4666666666666666</v>
      </c>
      <c r="G2118" s="8" t="s">
        <v>7406</v>
      </c>
      <c r="H2118" t="s">
        <v>172</v>
      </c>
      <c r="I2118" t="s">
        <v>105</v>
      </c>
      <c r="J2118">
        <v>7.6</v>
      </c>
      <c r="K2118" t="str">
        <f t="shared" si="200"/>
        <v>Good</v>
      </c>
      <c r="L2118" s="10">
        <v>607637</v>
      </c>
      <c r="M2118" s="10">
        <v>23600000</v>
      </c>
      <c r="N2118" s="10">
        <v>102392080</v>
      </c>
      <c r="O2118" s="6">
        <f t="shared" si="201"/>
        <v>78792080</v>
      </c>
      <c r="P2118" s="10" t="str" cm="1">
        <f t="array" ref="P2118">_xlfn.IFS(O2118&lt;=0,"Flop",O2118&lt;10000000,"Hit",O2118&lt;=100000000,"Superhit",O2118&gt;100000000,"Blockbuster")</f>
        <v>Superhit</v>
      </c>
      <c r="Q2118" t="s">
        <v>7028</v>
      </c>
      <c r="R2118">
        <v>25</v>
      </c>
      <c r="S2118" t="str">
        <f t="shared" si="202"/>
        <v xml:space="preserve">September </v>
      </c>
      <c r="T2118" s="12" t="str">
        <f t="shared" si="203"/>
        <v xml:space="preserve"> 2009</v>
      </c>
      <c r="U2118" s="8" t="str" cm="1">
        <f t="array" ref="U2118">_xlfn.IFS(Q2118&lt;1970,"Old is Gold",Q2118&lt;=1980,"80's Movies",Q2118&lt;=2000,"90's Movies",Q2118&lt;=2020,"Mid Rang",Q2118&gt;2020,"Latest")</f>
        <v>Latest</v>
      </c>
      <c r="V2118" t="s">
        <v>7029</v>
      </c>
    </row>
    <row r="2119" spans="1:22" x14ac:dyDescent="0.3">
      <c r="A2119" t="s">
        <v>7030</v>
      </c>
      <c r="B2119" t="s">
        <v>7031</v>
      </c>
      <c r="C2119" t="s">
        <v>7031</v>
      </c>
      <c r="D2119" s="6">
        <v>139</v>
      </c>
      <c r="E2119" s="6" t="str">
        <f t="shared" si="198"/>
        <v>Long</v>
      </c>
      <c r="F2119" s="4">
        <f t="shared" si="199"/>
        <v>2.3166666666666669</v>
      </c>
      <c r="G2119" s="8" t="s">
        <v>172</v>
      </c>
      <c r="H2119" t="s">
        <v>10891</v>
      </c>
      <c r="I2119" t="s">
        <v>190</v>
      </c>
      <c r="J2119">
        <v>7.1</v>
      </c>
      <c r="K2119" t="str">
        <f t="shared" si="200"/>
        <v>Good</v>
      </c>
      <c r="L2119" s="10">
        <v>416045</v>
      </c>
      <c r="M2119" s="10">
        <v>40000000</v>
      </c>
      <c r="N2119" s="10">
        <v>13280000</v>
      </c>
      <c r="O2119" s="6">
        <f t="shared" si="201"/>
        <v>-26720000</v>
      </c>
      <c r="P2119" s="10" t="str" cm="1">
        <f t="array" ref="P2119">_xlfn.IFS(O2119&lt;=0,"Flop",O2119&lt;10000000,"Hit",O2119&lt;=100000000,"Superhit",O2119&gt;100000000,"Blockbuster")</f>
        <v>Flop</v>
      </c>
      <c r="Q2119" t="s">
        <v>7032</v>
      </c>
      <c r="R2119">
        <v>13</v>
      </c>
      <c r="S2119" t="str">
        <f t="shared" si="202"/>
        <v xml:space="preserve">September </v>
      </c>
      <c r="T2119" s="12" t="str">
        <f t="shared" si="203"/>
        <v xml:space="preserve"> 2022</v>
      </c>
      <c r="U2119" s="8" t="str" cm="1">
        <f t="array" ref="U2119">_xlfn.IFS(Q2119&lt;1970,"Old is Gold",Q2119&lt;=1980,"80's Movies",Q2119&lt;=2000,"90's Movies",Q2119&lt;=2020,"Mid Rang",Q2119&gt;2020,"Latest")</f>
        <v>Latest</v>
      </c>
      <c r="V2119" t="s">
        <v>4867</v>
      </c>
    </row>
    <row r="2120" spans="1:22" x14ac:dyDescent="0.3">
      <c r="A2120" t="s">
        <v>7033</v>
      </c>
      <c r="B2120" t="s">
        <v>612</v>
      </c>
      <c r="C2120" t="s">
        <v>7034</v>
      </c>
      <c r="D2120" s="6">
        <v>155</v>
      </c>
      <c r="E2120" s="6" t="str">
        <f t="shared" si="198"/>
        <v>Long</v>
      </c>
      <c r="F2120" s="4">
        <f t="shared" si="199"/>
        <v>2.5833333333333335</v>
      </c>
      <c r="G2120" s="8" t="s">
        <v>7406</v>
      </c>
      <c r="H2120" t="s">
        <v>10887</v>
      </c>
      <c r="I2120" t="s">
        <v>190</v>
      </c>
      <c r="J2120">
        <v>8</v>
      </c>
      <c r="K2120" t="str">
        <f t="shared" si="200"/>
        <v>Excellent</v>
      </c>
      <c r="L2120" s="10">
        <v>724950</v>
      </c>
      <c r="M2120" s="10">
        <v>165000000</v>
      </c>
      <c r="N2120" s="10">
        <v>402027830</v>
      </c>
      <c r="O2120" s="6">
        <f t="shared" si="201"/>
        <v>237027830</v>
      </c>
      <c r="P2120" s="10" t="str" cm="1">
        <f t="array" ref="P2120">_xlfn.IFS(O2120&lt;=0,"Flop",O2120&lt;10000000,"Hit",O2120&lt;=100000000,"Superhit",O2120&gt;100000000,"Blockbuster")</f>
        <v>Blockbuster</v>
      </c>
      <c r="Q2120" t="s">
        <v>7035</v>
      </c>
      <c r="R2120">
        <v>3</v>
      </c>
      <c r="S2120" t="str">
        <f t="shared" si="202"/>
        <v xml:space="preserve">September </v>
      </c>
      <c r="T2120" s="12" t="str">
        <f t="shared" si="203"/>
        <v xml:space="preserve"> 2021</v>
      </c>
      <c r="U2120" s="8" t="str" cm="1">
        <f t="array" ref="U2120">_xlfn.IFS(Q2120&lt;1970,"Old is Gold",Q2120&lt;=1980,"80's Movies",Q2120&lt;=2000,"90's Movies",Q2120&lt;=2020,"Mid Rang",Q2120&gt;2020,"Latest")</f>
        <v>Latest</v>
      </c>
      <c r="V2120" t="s">
        <v>7036</v>
      </c>
    </row>
    <row r="2121" spans="1:22" x14ac:dyDescent="0.3">
      <c r="A2121" t="s">
        <v>7037</v>
      </c>
      <c r="B2121" t="s">
        <v>7038</v>
      </c>
      <c r="C2121" t="s">
        <v>7038</v>
      </c>
      <c r="D2121" s="6">
        <v>114</v>
      </c>
      <c r="E2121" s="6" t="str">
        <f t="shared" si="198"/>
        <v>Medium</v>
      </c>
      <c r="F2121" s="4">
        <f t="shared" si="199"/>
        <v>1.9</v>
      </c>
      <c r="G2121" s="8" t="s">
        <v>190</v>
      </c>
      <c r="H2121" t="s">
        <v>105</v>
      </c>
      <c r="I2121" t="s">
        <v>10895</v>
      </c>
      <c r="J2121">
        <v>6</v>
      </c>
      <c r="K2121" t="str">
        <f t="shared" si="200"/>
        <v>Average</v>
      </c>
      <c r="L2121" s="10">
        <v>101761</v>
      </c>
      <c r="M2121" s="10">
        <v>37000000</v>
      </c>
      <c r="N2121" s="10">
        <v>96560591</v>
      </c>
      <c r="O2121" s="6">
        <f t="shared" si="201"/>
        <v>59560591</v>
      </c>
      <c r="P2121" s="10" t="str" cm="1">
        <f t="array" ref="P2121">_xlfn.IFS(O2121&lt;=0,"Flop",O2121&lt;10000000,"Hit",O2121&lt;=100000000,"Superhit",O2121&gt;100000000,"Blockbuster")</f>
        <v>Superhit</v>
      </c>
      <c r="Q2121" t="s">
        <v>7039</v>
      </c>
      <c r="R2121">
        <v>26</v>
      </c>
      <c r="S2121" t="str">
        <f t="shared" si="202"/>
        <v xml:space="preserve">January </v>
      </c>
      <c r="T2121" s="12" t="str">
        <f t="shared" si="203"/>
        <v xml:space="preserve"> 2011</v>
      </c>
      <c r="U2121" s="8" t="str" cm="1">
        <f t="array" ref="U2121">_xlfn.IFS(Q2121&lt;1970,"Old is Gold",Q2121&lt;=1980,"80's Movies",Q2121&lt;=2000,"90's Movies",Q2121&lt;=2020,"Mid Rang",Q2121&gt;2020,"Latest")</f>
        <v>Latest</v>
      </c>
      <c r="V2121" t="s">
        <v>4919</v>
      </c>
    </row>
    <row r="2122" spans="1:22" x14ac:dyDescent="0.3">
      <c r="A2122" t="s">
        <v>7040</v>
      </c>
      <c r="B2122" t="s">
        <v>7041</v>
      </c>
      <c r="C2122" t="s">
        <v>7042</v>
      </c>
      <c r="D2122" s="6">
        <v>116</v>
      </c>
      <c r="E2122" s="6" t="str">
        <f t="shared" si="198"/>
        <v>Medium</v>
      </c>
      <c r="F2122" s="4">
        <f t="shared" si="199"/>
        <v>1.9333333333333333</v>
      </c>
      <c r="G2122" s="8" t="s">
        <v>7406</v>
      </c>
      <c r="H2122" t="s">
        <v>172</v>
      </c>
      <c r="I2122" t="s">
        <v>190</v>
      </c>
      <c r="J2122">
        <v>7.5</v>
      </c>
      <c r="K2122" t="str">
        <f t="shared" si="200"/>
        <v>Good</v>
      </c>
      <c r="L2122" s="10">
        <v>59219</v>
      </c>
      <c r="M2122" s="10">
        <v>5300000</v>
      </c>
      <c r="N2122" s="10">
        <v>2000861</v>
      </c>
      <c r="O2122" s="6">
        <f t="shared" si="201"/>
        <v>-3299139</v>
      </c>
      <c r="P2122" s="10" t="str" cm="1">
        <f t="array" ref="P2122">_xlfn.IFS(O2122&lt;=0,"Flop",O2122&lt;10000000,"Hit",O2122&lt;=100000000,"Superhit",O2122&gt;100000000,"Blockbuster")</f>
        <v>Flop</v>
      </c>
      <c r="Q2122" t="s">
        <v>7043</v>
      </c>
      <c r="R2122">
        <v>19</v>
      </c>
      <c r="S2122" t="str">
        <f t="shared" si="202"/>
        <v xml:space="preserve">November </v>
      </c>
      <c r="T2122" s="12" t="str">
        <f t="shared" si="203"/>
        <v xml:space="preserve"> 2020</v>
      </c>
      <c r="U2122" s="8" t="str" cm="1">
        <f t="array" ref="U2122">_xlfn.IFS(Q2122&lt;1970,"Old is Gold",Q2122&lt;=1980,"80's Movies",Q2122&lt;=2000,"90's Movies",Q2122&lt;=2020,"Mid Rang",Q2122&gt;2020,"Latest")</f>
        <v>Latest</v>
      </c>
      <c r="V2122" t="s">
        <v>7044</v>
      </c>
    </row>
    <row r="2123" spans="1:22" x14ac:dyDescent="0.3">
      <c r="A2123" t="s">
        <v>7045</v>
      </c>
      <c r="B2123" t="s">
        <v>7046</v>
      </c>
      <c r="C2123" t="s">
        <v>7046</v>
      </c>
      <c r="D2123" s="6">
        <v>110</v>
      </c>
      <c r="E2123" s="6" t="str">
        <f t="shared" si="198"/>
        <v>Medium</v>
      </c>
      <c r="F2123" s="4">
        <f t="shared" si="199"/>
        <v>1.8333333333333333</v>
      </c>
      <c r="G2123" s="8" t="s">
        <v>7406</v>
      </c>
      <c r="H2123" t="s">
        <v>10887</v>
      </c>
      <c r="I2123" t="s">
        <v>172</v>
      </c>
      <c r="J2123">
        <v>5.8</v>
      </c>
      <c r="K2123" t="str">
        <f t="shared" si="200"/>
        <v>Poor</v>
      </c>
      <c r="L2123" s="10">
        <v>56929</v>
      </c>
      <c r="M2123" s="10">
        <v>75000000</v>
      </c>
      <c r="N2123" s="10">
        <v>0</v>
      </c>
      <c r="O2123" s="6">
        <f t="shared" si="201"/>
        <v>-75000000</v>
      </c>
      <c r="P2123" s="10" t="str" cm="1">
        <f t="array" ref="P2123">_xlfn.IFS(O2123&lt;=0,"Flop",O2123&lt;10000000,"Hit",O2123&lt;=100000000,"Superhit",O2123&gt;100000000,"Blockbuster")</f>
        <v>Flop</v>
      </c>
      <c r="Q2123" t="s">
        <v>7047</v>
      </c>
      <c r="R2123">
        <v>24</v>
      </c>
      <c r="S2123" t="str">
        <f t="shared" si="202"/>
        <v xml:space="preserve">June </v>
      </c>
      <c r="T2123" s="12" t="str">
        <f t="shared" si="203"/>
        <v xml:space="preserve"> 2022</v>
      </c>
      <c r="U2123" s="8" t="str" cm="1">
        <f t="array" ref="U2123">_xlfn.IFS(Q2123&lt;1970,"Old is Gold",Q2123&lt;=1980,"80's Movies",Q2123&lt;=2000,"90's Movies",Q2123&lt;=2020,"Mid Rang",Q2123&gt;2020,"Latest")</f>
        <v>Latest</v>
      </c>
      <c r="V2123" t="s">
        <v>7048</v>
      </c>
    </row>
    <row r="2124" spans="1:22" x14ac:dyDescent="0.3">
      <c r="A2124" t="s">
        <v>7049</v>
      </c>
      <c r="B2124" t="s">
        <v>7050</v>
      </c>
      <c r="C2124" t="s">
        <v>7050</v>
      </c>
      <c r="D2124" s="6">
        <v>161</v>
      </c>
      <c r="E2124" s="6" t="str">
        <f t="shared" si="198"/>
        <v>Long</v>
      </c>
      <c r="F2124" s="4">
        <f t="shared" si="199"/>
        <v>2.6833333333333331</v>
      </c>
      <c r="G2124" s="8" t="s">
        <v>10887</v>
      </c>
      <c r="H2124" t="s">
        <v>190</v>
      </c>
      <c r="I2124" t="s">
        <v>10885</v>
      </c>
      <c r="J2124">
        <v>7.8</v>
      </c>
      <c r="K2124" t="str">
        <f t="shared" si="200"/>
        <v>Good</v>
      </c>
      <c r="L2124" s="10">
        <v>690751</v>
      </c>
      <c r="M2124" s="10">
        <v>225000000</v>
      </c>
      <c r="N2124" s="10">
        <v>959027992</v>
      </c>
      <c r="O2124" s="6">
        <f t="shared" si="201"/>
        <v>734027992</v>
      </c>
      <c r="P2124" s="10" t="str" cm="1">
        <f t="array" ref="P2124">_xlfn.IFS(O2124&lt;=0,"Flop",O2124&lt;10000000,"Hit",O2124&lt;=100000000,"Superhit",O2124&gt;100000000,"Blockbuster")</f>
        <v>Blockbuster</v>
      </c>
      <c r="Q2124" t="s">
        <v>7051</v>
      </c>
      <c r="R2124">
        <v>2</v>
      </c>
      <c r="S2124" t="str">
        <f t="shared" si="202"/>
        <v xml:space="preserve">December </v>
      </c>
      <c r="T2124" s="12" t="str">
        <f t="shared" si="203"/>
        <v xml:space="preserve"> 2013</v>
      </c>
      <c r="U2124" s="8" t="str" cm="1">
        <f t="array" ref="U2124">_xlfn.IFS(Q2124&lt;1970,"Old is Gold",Q2124&lt;=1980,"80's Movies",Q2124&lt;=2000,"90's Movies",Q2124&lt;=2020,"Mid Rang",Q2124&gt;2020,"Latest")</f>
        <v>Latest</v>
      </c>
      <c r="V2124" t="s">
        <v>1464</v>
      </c>
    </row>
    <row r="2125" spans="1:22" x14ac:dyDescent="0.3">
      <c r="A2125" t="s">
        <v>7052</v>
      </c>
      <c r="B2125" t="s">
        <v>7053</v>
      </c>
      <c r="C2125" t="s">
        <v>7053</v>
      </c>
      <c r="D2125" s="6">
        <v>101</v>
      </c>
      <c r="E2125" s="6" t="str">
        <f t="shared" si="198"/>
        <v>Medium</v>
      </c>
      <c r="F2125" s="4">
        <f t="shared" si="199"/>
        <v>1.6833333333333333</v>
      </c>
      <c r="G2125" s="8" t="s">
        <v>172</v>
      </c>
      <c r="H2125" t="s">
        <v>190</v>
      </c>
      <c r="I2125" t="s">
        <v>10899</v>
      </c>
      <c r="J2125">
        <v>7</v>
      </c>
      <c r="K2125" t="str">
        <f t="shared" si="200"/>
        <v>Good</v>
      </c>
      <c r="L2125" s="10">
        <v>107538</v>
      </c>
      <c r="M2125" s="10">
        <v>10000000</v>
      </c>
      <c r="N2125" s="10">
        <v>4366460</v>
      </c>
      <c r="O2125" s="6">
        <f t="shared" si="201"/>
        <v>-5633540</v>
      </c>
      <c r="P2125" s="10" t="str" cm="1">
        <f t="array" ref="P2125">_xlfn.IFS(O2125&lt;=0,"Flop",O2125&lt;10000000,"Hit",O2125&lt;=100000000,"Superhit",O2125&gt;100000000,"Blockbuster")</f>
        <v>Flop</v>
      </c>
      <c r="Q2125" t="s">
        <v>7054</v>
      </c>
      <c r="R2125">
        <v>10</v>
      </c>
      <c r="S2125" t="str">
        <f t="shared" si="202"/>
        <v xml:space="preserve">September </v>
      </c>
      <c r="T2125" s="12" t="str">
        <f t="shared" si="203"/>
        <v xml:space="preserve"> 2015</v>
      </c>
      <c r="U2125" s="8" t="str" cm="1">
        <f t="array" ref="U2125">_xlfn.IFS(Q2125&lt;1970,"Old is Gold",Q2125&lt;=1980,"80's Movies",Q2125&lt;=2000,"90's Movies",Q2125&lt;=2020,"Mid Rang",Q2125&gt;2020,"Latest")</f>
        <v>Latest</v>
      </c>
      <c r="V2125" t="s">
        <v>5972</v>
      </c>
    </row>
    <row r="2126" spans="1:22" x14ac:dyDescent="0.3">
      <c r="A2126" t="s">
        <v>7055</v>
      </c>
      <c r="B2126" t="s">
        <v>7056</v>
      </c>
      <c r="C2126" t="s">
        <v>7056</v>
      </c>
      <c r="D2126" s="6">
        <v>111</v>
      </c>
      <c r="E2126" s="6" t="str">
        <f t="shared" si="198"/>
        <v>Medium</v>
      </c>
      <c r="F2126" s="4">
        <f t="shared" si="199"/>
        <v>1.85</v>
      </c>
      <c r="G2126" s="8" t="s">
        <v>190</v>
      </c>
      <c r="H2126" t="s">
        <v>10897</v>
      </c>
      <c r="I2126" t="s">
        <v>10899</v>
      </c>
      <c r="J2126">
        <v>6.9</v>
      </c>
      <c r="K2126" t="str">
        <f t="shared" si="200"/>
        <v>Average</v>
      </c>
      <c r="L2126" s="10">
        <v>69632</v>
      </c>
      <c r="M2126" s="10">
        <v>15000000</v>
      </c>
      <c r="N2126" s="10">
        <v>16691303</v>
      </c>
      <c r="O2126" s="6">
        <f t="shared" si="201"/>
        <v>1691303</v>
      </c>
      <c r="P2126" s="10" t="str" cm="1">
        <f t="array" ref="P2126">_xlfn.IFS(O2126&lt;=0,"Flop",O2126&lt;10000000,"Hit",O2126&lt;=100000000,"Superhit",O2126&gt;100000000,"Blockbuster")</f>
        <v>Hit</v>
      </c>
      <c r="Q2126" t="s">
        <v>7057</v>
      </c>
      <c r="R2126">
        <v>13</v>
      </c>
      <c r="S2126" t="str">
        <f t="shared" si="202"/>
        <v xml:space="preserve">September </v>
      </c>
      <c r="T2126" s="12" t="str">
        <f t="shared" si="203"/>
        <v xml:space="preserve"> 2009</v>
      </c>
      <c r="U2126" s="8" t="str" cm="1">
        <f t="array" ref="U2126">_xlfn.IFS(Q2126&lt;1970,"Old is Gold",Q2126&lt;=1980,"80's Movies",Q2126&lt;=2000,"90's Movies",Q2126&lt;=2020,"Mid Rang",Q2126&gt;2020,"Latest")</f>
        <v>Latest</v>
      </c>
      <c r="V2126" t="s">
        <v>7058</v>
      </c>
    </row>
    <row r="2127" spans="1:22" x14ac:dyDescent="0.3">
      <c r="A2127" t="s">
        <v>7059</v>
      </c>
      <c r="B2127" t="s">
        <v>7060</v>
      </c>
      <c r="C2127" t="s">
        <v>7060</v>
      </c>
      <c r="D2127" s="6">
        <v>92</v>
      </c>
      <c r="E2127" s="6" t="str">
        <f t="shared" si="198"/>
        <v>Medium</v>
      </c>
      <c r="F2127" s="4">
        <f t="shared" si="199"/>
        <v>1.5333333333333334</v>
      </c>
      <c r="G2127" s="8" t="s">
        <v>7406</v>
      </c>
      <c r="H2127" t="s">
        <v>10891</v>
      </c>
      <c r="I2127" t="s">
        <v>190</v>
      </c>
      <c r="J2127">
        <v>7</v>
      </c>
      <c r="K2127" t="str">
        <f t="shared" si="200"/>
        <v>Good</v>
      </c>
      <c r="L2127" s="10">
        <v>138524</v>
      </c>
      <c r="M2127" s="10">
        <v>230000</v>
      </c>
      <c r="N2127" s="10">
        <v>2260712</v>
      </c>
      <c r="O2127" s="6">
        <f t="shared" si="201"/>
        <v>2030712</v>
      </c>
      <c r="P2127" s="10" t="str" cm="1">
        <f t="array" ref="P2127">_xlfn.IFS(O2127&lt;=0,"Flop",O2127&lt;10000000,"Hit",O2127&lt;=100000000,"Superhit",O2127&gt;100000000,"Blockbuster")</f>
        <v>Hit</v>
      </c>
      <c r="Q2127" s="1">
        <v>39722</v>
      </c>
      <c r="R2127" s="1"/>
      <c r="S2127" t="e">
        <f t="shared" si="202"/>
        <v>#VALUE!</v>
      </c>
      <c r="T2127" s="12" t="str">
        <f t="shared" si="203"/>
        <v>39722</v>
      </c>
      <c r="U2127" s="8" t="str" cm="1">
        <f t="array" ref="U2127">_xlfn.IFS(Q2127&lt;1970,"Old is Gold",Q2127&lt;=1980,"80's Movies",Q2127&lt;=2000,"90's Movies",Q2127&lt;=2020,"Mid Rang",Q2127&gt;2020,"Latest")</f>
        <v>Latest</v>
      </c>
      <c r="V2127" t="s">
        <v>5936</v>
      </c>
    </row>
    <row r="2128" spans="1:22" x14ac:dyDescent="0.3">
      <c r="A2128" t="s">
        <v>7061</v>
      </c>
      <c r="B2128" t="s">
        <v>7062</v>
      </c>
      <c r="C2128" t="s">
        <v>7062</v>
      </c>
      <c r="D2128" s="6">
        <v>95</v>
      </c>
      <c r="E2128" s="6" t="str">
        <f t="shared" si="198"/>
        <v>Medium</v>
      </c>
      <c r="F2128" s="4">
        <f t="shared" si="199"/>
        <v>1.5833333333333333</v>
      </c>
      <c r="G2128" s="8" t="s">
        <v>105</v>
      </c>
      <c r="H2128" t="s">
        <v>10895</v>
      </c>
      <c r="I2128" t="s">
        <v>10899</v>
      </c>
      <c r="J2128">
        <v>6.3</v>
      </c>
      <c r="K2128" t="str">
        <f t="shared" si="200"/>
        <v>Average</v>
      </c>
      <c r="L2128" s="10">
        <v>50288</v>
      </c>
      <c r="M2128" s="10">
        <v>900000</v>
      </c>
      <c r="N2128" s="10">
        <v>101215</v>
      </c>
      <c r="O2128" s="6">
        <f t="shared" si="201"/>
        <v>-798785</v>
      </c>
      <c r="P2128" s="10" t="str" cm="1">
        <f t="array" ref="P2128">_xlfn.IFS(O2128&lt;=0,"Flop",O2128&lt;10000000,"Hit",O2128&lt;=100000000,"Superhit",O2128&gt;100000000,"Blockbuster")</f>
        <v>Flop</v>
      </c>
      <c r="Q2128" t="s">
        <v>7063</v>
      </c>
      <c r="R2128">
        <v>25</v>
      </c>
      <c r="S2128" t="str">
        <f t="shared" si="202"/>
        <v xml:space="preserve">April </v>
      </c>
      <c r="T2128" s="12" t="str">
        <f t="shared" si="203"/>
        <v xml:space="preserve"> 2009</v>
      </c>
      <c r="U2128" s="8" t="str" cm="1">
        <f t="array" ref="U2128">_xlfn.IFS(Q2128&lt;1970,"Old is Gold",Q2128&lt;=1980,"80's Movies",Q2128&lt;=2000,"90's Movies",Q2128&lt;=2020,"Mid Rang",Q2128&gt;2020,"Latest")</f>
        <v>Latest</v>
      </c>
      <c r="V2128" t="s">
        <v>7064</v>
      </c>
    </row>
    <row r="2129" spans="1:22" x14ac:dyDescent="0.3">
      <c r="A2129" t="s">
        <v>7065</v>
      </c>
      <c r="B2129" t="s">
        <v>7066</v>
      </c>
      <c r="C2129" t="s">
        <v>7066</v>
      </c>
      <c r="D2129" s="6">
        <v>100</v>
      </c>
      <c r="E2129" s="6" t="str">
        <f t="shared" si="198"/>
        <v>Medium</v>
      </c>
      <c r="F2129" s="4">
        <f t="shared" si="199"/>
        <v>1.6666666666666667</v>
      </c>
      <c r="G2129" s="8" t="s">
        <v>190</v>
      </c>
      <c r="H2129" t="s">
        <v>10899</v>
      </c>
      <c r="I2129" t="s">
        <v>10899</v>
      </c>
      <c r="J2129">
        <v>7.3</v>
      </c>
      <c r="K2129" t="str">
        <f t="shared" si="200"/>
        <v>Good</v>
      </c>
      <c r="L2129" s="10">
        <v>137236</v>
      </c>
      <c r="M2129" s="10">
        <v>7500000</v>
      </c>
      <c r="N2129" s="10">
        <v>26096852</v>
      </c>
      <c r="O2129" s="6">
        <f t="shared" si="201"/>
        <v>18596852</v>
      </c>
      <c r="P2129" s="10" t="str" cm="1">
        <f t="array" ref="P2129">_xlfn.IFS(O2129&lt;=0,"Flop",O2129&lt;10000000,"Hit",O2129&lt;=100000000,"Superhit",O2129&gt;100000000,"Blockbuster")</f>
        <v>Superhit</v>
      </c>
      <c r="Q2129" t="s">
        <v>6670</v>
      </c>
      <c r="R2129">
        <v>18</v>
      </c>
      <c r="S2129" t="str">
        <f t="shared" si="202"/>
        <v xml:space="preserve">January </v>
      </c>
      <c r="T2129" s="12" t="str">
        <f t="shared" si="203"/>
        <v xml:space="preserve"> 2009</v>
      </c>
      <c r="U2129" s="8" t="str" cm="1">
        <f t="array" ref="U2129">_xlfn.IFS(Q2129&lt;1970,"Old is Gold",Q2129&lt;=1980,"80's Movies",Q2129&lt;=2000,"90's Movies",Q2129&lt;=2020,"Mid Rang",Q2129&gt;2020,"Latest")</f>
        <v>Latest</v>
      </c>
      <c r="V2129" t="s">
        <v>7067</v>
      </c>
    </row>
    <row r="2130" spans="1:22" x14ac:dyDescent="0.3">
      <c r="A2130" t="s">
        <v>7068</v>
      </c>
      <c r="B2130" t="s">
        <v>7069</v>
      </c>
      <c r="C2130" t="s">
        <v>7069</v>
      </c>
      <c r="D2130" s="6">
        <v>83</v>
      </c>
      <c r="E2130" s="6" t="str">
        <f t="shared" si="198"/>
        <v>Short</v>
      </c>
      <c r="F2130" s="4">
        <f t="shared" si="199"/>
        <v>1.3833333333333333</v>
      </c>
      <c r="G2130" s="8" t="s">
        <v>10891</v>
      </c>
      <c r="H2130" t="s">
        <v>105</v>
      </c>
      <c r="I2130" t="s">
        <v>5170</v>
      </c>
      <c r="J2130">
        <v>4.7</v>
      </c>
      <c r="K2130" t="str">
        <f t="shared" si="200"/>
        <v>Poor</v>
      </c>
      <c r="L2130" s="10">
        <v>59786</v>
      </c>
      <c r="M2130" s="10">
        <v>20000000</v>
      </c>
      <c r="N2130" s="10">
        <v>0</v>
      </c>
      <c r="O2130" s="6">
        <f t="shared" si="201"/>
        <v>-20000000</v>
      </c>
      <c r="P2130" s="10" t="str" cm="1">
        <f t="array" ref="P2130">_xlfn.IFS(O2130&lt;=0,"Flop",O2130&lt;10000000,"Hit",O2130&lt;=100000000,"Superhit",O2130&gt;100000000,"Blockbuster")</f>
        <v>Flop</v>
      </c>
      <c r="Q2130" t="s">
        <v>7070</v>
      </c>
      <c r="R2130">
        <v>18</v>
      </c>
      <c r="S2130" t="str">
        <f t="shared" si="202"/>
        <v xml:space="preserve">February </v>
      </c>
      <c r="T2130" s="12" t="str">
        <f t="shared" si="203"/>
        <v xml:space="preserve"> 2022</v>
      </c>
      <c r="U2130" s="8" t="str" cm="1">
        <f t="array" ref="U2130">_xlfn.IFS(Q2130&lt;1970,"Old is Gold",Q2130&lt;=1980,"80's Movies",Q2130&lt;=2000,"90's Movies",Q2130&lt;=2020,"Mid Rang",Q2130&gt;2020,"Latest")</f>
        <v>Latest</v>
      </c>
      <c r="V2130" t="s">
        <v>7071</v>
      </c>
    </row>
    <row r="2131" spans="1:22" x14ac:dyDescent="0.3">
      <c r="A2131" t="s">
        <v>7072</v>
      </c>
      <c r="B2131" t="s">
        <v>7073</v>
      </c>
      <c r="C2131" t="s">
        <v>7073</v>
      </c>
      <c r="D2131" s="6">
        <v>98</v>
      </c>
      <c r="E2131" s="6" t="str">
        <f t="shared" si="198"/>
        <v>Medium</v>
      </c>
      <c r="F2131" s="4">
        <f t="shared" si="199"/>
        <v>1.6333333333333333</v>
      </c>
      <c r="G2131" s="8" t="s">
        <v>172</v>
      </c>
      <c r="H2131" t="s">
        <v>190</v>
      </c>
      <c r="I2131" t="s">
        <v>10886</v>
      </c>
      <c r="J2131">
        <v>7</v>
      </c>
      <c r="K2131" t="str">
        <f t="shared" si="200"/>
        <v>Good</v>
      </c>
      <c r="L2131" s="10">
        <v>54745</v>
      </c>
      <c r="M2131" s="10">
        <v>17000000</v>
      </c>
      <c r="N2131" s="10">
        <v>15779455</v>
      </c>
      <c r="O2131" s="6">
        <f t="shared" si="201"/>
        <v>-1220545</v>
      </c>
      <c r="P2131" s="10" t="str" cm="1">
        <f t="array" ref="P2131">_xlfn.IFS(O2131&lt;=0,"Flop",O2131&lt;10000000,"Hit",O2131&lt;=100000000,"Superhit",O2131&gt;100000000,"Blockbuster")</f>
        <v>Flop</v>
      </c>
      <c r="Q2131" t="s">
        <v>5534</v>
      </c>
      <c r="R2131">
        <v>5</v>
      </c>
      <c r="S2131" t="str">
        <f t="shared" si="202"/>
        <v xml:space="preserve">June </v>
      </c>
      <c r="T2131" s="12" t="str">
        <f t="shared" si="203"/>
        <v xml:space="preserve"> 2009</v>
      </c>
      <c r="U2131" s="8" t="str" cm="1">
        <f t="array" ref="U2131">_xlfn.IFS(Q2131&lt;1970,"Old is Gold",Q2131&lt;=1980,"80's Movies",Q2131&lt;=2000,"90's Movies",Q2131&lt;=2020,"Mid Rang",Q2131&gt;2020,"Latest")</f>
        <v>Latest</v>
      </c>
      <c r="V2131" t="s">
        <v>3091</v>
      </c>
    </row>
    <row r="2132" spans="1:22" x14ac:dyDescent="0.3">
      <c r="A2132" t="s">
        <v>7074</v>
      </c>
      <c r="B2132" t="s">
        <v>7075</v>
      </c>
      <c r="C2132" t="s">
        <v>7075</v>
      </c>
      <c r="D2132" s="6">
        <v>93</v>
      </c>
      <c r="E2132" s="6" t="str">
        <f t="shared" si="198"/>
        <v>Medium</v>
      </c>
      <c r="F2132" s="4">
        <f t="shared" si="199"/>
        <v>1.55</v>
      </c>
      <c r="G2132" s="8" t="s">
        <v>172</v>
      </c>
      <c r="H2132" t="s">
        <v>10886</v>
      </c>
      <c r="I2132" t="s">
        <v>10899</v>
      </c>
      <c r="J2132">
        <v>7.1</v>
      </c>
      <c r="K2132" t="str">
        <f t="shared" si="200"/>
        <v>Good</v>
      </c>
      <c r="L2132" s="10">
        <v>76201</v>
      </c>
      <c r="M2132" s="10">
        <v>15000000</v>
      </c>
      <c r="N2132" s="10">
        <v>36020534</v>
      </c>
      <c r="O2132" s="6">
        <f t="shared" si="201"/>
        <v>21020534</v>
      </c>
      <c r="P2132" s="10" t="str" cm="1">
        <f t="array" ref="P2132">_xlfn.IFS(O2132&lt;=0,"Flop",O2132&lt;10000000,"Hit",O2132&lt;=100000000,"Superhit",O2132&gt;100000000,"Blockbuster")</f>
        <v>Superhit</v>
      </c>
      <c r="Q2132" t="s">
        <v>7076</v>
      </c>
      <c r="R2132">
        <v>22</v>
      </c>
      <c r="S2132" t="str">
        <f t="shared" si="202"/>
        <v xml:space="preserve">April </v>
      </c>
      <c r="T2132" s="12" t="str">
        <f t="shared" si="203"/>
        <v xml:space="preserve"> 2009</v>
      </c>
      <c r="U2132" s="8" t="str" cm="1">
        <f t="array" ref="U2132">_xlfn.IFS(Q2132&lt;1970,"Old is Gold",Q2132&lt;=1980,"80's Movies",Q2132&lt;=2000,"90's Movies",Q2132&lt;=2020,"Mid Rang",Q2132&gt;2020,"Latest")</f>
        <v>Latest</v>
      </c>
      <c r="V2132" t="s">
        <v>246</v>
      </c>
    </row>
    <row r="2133" spans="1:22" x14ac:dyDescent="0.3">
      <c r="A2133" t="s">
        <v>7077</v>
      </c>
      <c r="B2133" t="s">
        <v>7078</v>
      </c>
      <c r="C2133" t="s">
        <v>7078</v>
      </c>
      <c r="D2133" s="6">
        <v>92</v>
      </c>
      <c r="E2133" s="6" t="str">
        <f t="shared" si="198"/>
        <v>Medium</v>
      </c>
      <c r="F2133" s="4">
        <f t="shared" si="199"/>
        <v>1.5333333333333334</v>
      </c>
      <c r="G2133" s="8" t="s">
        <v>7406</v>
      </c>
      <c r="H2133" t="s">
        <v>10891</v>
      </c>
      <c r="I2133" t="s">
        <v>5170</v>
      </c>
      <c r="J2133">
        <v>6.4</v>
      </c>
      <c r="K2133" t="str">
        <f t="shared" si="200"/>
        <v>Average</v>
      </c>
      <c r="L2133" s="10">
        <v>120526</v>
      </c>
      <c r="M2133" s="10">
        <v>52000000</v>
      </c>
      <c r="N2133" s="10">
        <v>52844496</v>
      </c>
      <c r="O2133" s="6">
        <f t="shared" si="201"/>
        <v>844496</v>
      </c>
      <c r="P2133" s="10" t="str" cm="1">
        <f t="array" ref="P2133">_xlfn.IFS(O2133&lt;=0,"Flop",O2133&lt;10000000,"Hit",O2133&lt;=100000000,"Superhit",O2133&gt;100000000,"Blockbuster")</f>
        <v>Hit</v>
      </c>
      <c r="Q2133" t="s">
        <v>7079</v>
      </c>
      <c r="R2133">
        <v>4</v>
      </c>
      <c r="S2133" t="str">
        <f t="shared" si="202"/>
        <v xml:space="preserve">February </v>
      </c>
      <c r="T2133" s="12" t="str">
        <f t="shared" si="203"/>
        <v xml:space="preserve"> 2010</v>
      </c>
      <c r="U2133" s="8" t="str" cm="1">
        <f t="array" ref="U2133">_xlfn.IFS(Q2133&lt;1970,"Old is Gold",Q2133&lt;=1980,"80's Movies",Q2133&lt;=2000,"90's Movies",Q2133&lt;=2020,"Mid Rang",Q2133&gt;2020,"Latest")</f>
        <v>Latest</v>
      </c>
      <c r="V2133" t="s">
        <v>6356</v>
      </c>
    </row>
    <row r="2134" spans="1:22" x14ac:dyDescent="0.3">
      <c r="A2134" t="s">
        <v>7080</v>
      </c>
      <c r="B2134" t="s">
        <v>649</v>
      </c>
      <c r="C2134" t="s">
        <v>649</v>
      </c>
      <c r="D2134" s="6">
        <v>95</v>
      </c>
      <c r="E2134" s="6" t="str">
        <f t="shared" si="198"/>
        <v>Medium</v>
      </c>
      <c r="F2134" s="4">
        <f t="shared" si="199"/>
        <v>1.5833333333333333</v>
      </c>
      <c r="G2134" s="8" t="s">
        <v>10891</v>
      </c>
      <c r="H2134" t="s">
        <v>190</v>
      </c>
      <c r="I2134" t="s">
        <v>105</v>
      </c>
      <c r="J2134">
        <v>5.2</v>
      </c>
      <c r="K2134" t="str">
        <f t="shared" si="200"/>
        <v>Poor</v>
      </c>
      <c r="L2134" s="10">
        <v>106029</v>
      </c>
      <c r="M2134" s="10">
        <v>35000000</v>
      </c>
      <c r="N2134" s="10">
        <v>115695339</v>
      </c>
      <c r="O2134" s="6">
        <f t="shared" si="201"/>
        <v>80695339</v>
      </c>
      <c r="P2134" s="10" t="str" cm="1">
        <f t="array" ref="P2134">_xlfn.IFS(O2134&lt;=0,"Flop",O2134&lt;10000000,"Hit",O2134&lt;=100000000,"Superhit",O2134&gt;100000000,"Blockbuster")</f>
        <v>Superhit</v>
      </c>
      <c r="Q2134" t="s">
        <v>7081</v>
      </c>
      <c r="R2134">
        <v>27</v>
      </c>
      <c r="S2134" t="str">
        <f t="shared" si="202"/>
        <v xml:space="preserve">April </v>
      </c>
      <c r="T2134" s="12" t="str">
        <f t="shared" si="203"/>
        <v xml:space="preserve"> 2010</v>
      </c>
      <c r="U2134" s="8" t="str" cm="1">
        <f t="array" ref="U2134">_xlfn.IFS(Q2134&lt;1970,"Old is Gold",Q2134&lt;=1980,"80's Movies",Q2134&lt;=2000,"90's Movies",Q2134&lt;=2020,"Mid Rang",Q2134&gt;2020,"Latest")</f>
        <v>Latest</v>
      </c>
      <c r="V2134" t="s">
        <v>7082</v>
      </c>
    </row>
    <row r="2135" spans="1:22" x14ac:dyDescent="0.3">
      <c r="A2135" t="s">
        <v>7083</v>
      </c>
      <c r="B2135" t="s">
        <v>7084</v>
      </c>
      <c r="C2135" t="s">
        <v>7084</v>
      </c>
      <c r="D2135" s="6">
        <v>101</v>
      </c>
      <c r="E2135" s="6" t="str">
        <f t="shared" si="198"/>
        <v>Medium</v>
      </c>
      <c r="F2135" s="4">
        <f t="shared" si="199"/>
        <v>1.6833333333333333</v>
      </c>
      <c r="G2135" s="8" t="s">
        <v>105</v>
      </c>
      <c r="H2135" t="s">
        <v>10895</v>
      </c>
      <c r="I2135" t="s">
        <v>5170</v>
      </c>
      <c r="J2135">
        <v>5.4</v>
      </c>
      <c r="K2135" t="str">
        <f t="shared" si="200"/>
        <v>Poor</v>
      </c>
      <c r="L2135" s="10">
        <v>59311</v>
      </c>
      <c r="M2135" s="10">
        <v>15000000</v>
      </c>
      <c r="N2135" s="10">
        <v>100734718</v>
      </c>
      <c r="O2135" s="6">
        <f t="shared" si="201"/>
        <v>85734718</v>
      </c>
      <c r="P2135" s="10" t="str" cm="1">
        <f t="array" ref="P2135">_xlfn.IFS(O2135&lt;=0,"Flop",O2135&lt;10000000,"Hit",O2135&lt;=100000000,"Superhit",O2135&gt;100000000,"Blockbuster")</f>
        <v>Superhit</v>
      </c>
      <c r="Q2135" t="s">
        <v>7085</v>
      </c>
      <c r="R2135">
        <v>8</v>
      </c>
      <c r="S2135" t="str">
        <f t="shared" si="202"/>
        <v xml:space="preserve">January </v>
      </c>
      <c r="T2135" s="12" t="str">
        <f t="shared" si="203"/>
        <v xml:space="preserve"> 2009</v>
      </c>
      <c r="U2135" s="8" t="str" cm="1">
        <f t="array" ref="U2135">_xlfn.IFS(Q2135&lt;1970,"Old is Gold",Q2135&lt;=1980,"80's Movies",Q2135&lt;=2000,"90's Movies",Q2135&lt;=2020,"Mid Rang",Q2135&gt;2020,"Latest")</f>
        <v>Latest</v>
      </c>
      <c r="V2135" t="s">
        <v>7086</v>
      </c>
    </row>
    <row r="2136" spans="1:22" x14ac:dyDescent="0.3">
      <c r="A2136" t="s">
        <v>7087</v>
      </c>
      <c r="B2136" t="s">
        <v>7088</v>
      </c>
      <c r="C2136" t="s">
        <v>7088</v>
      </c>
      <c r="D2136" s="6">
        <v>86</v>
      </c>
      <c r="E2136" s="6" t="str">
        <f t="shared" si="198"/>
        <v>Short</v>
      </c>
      <c r="F2136" s="4">
        <f t="shared" si="199"/>
        <v>1.4333333333333333</v>
      </c>
      <c r="G2136" s="8" t="s">
        <v>105</v>
      </c>
      <c r="H2136" t="s">
        <v>10895</v>
      </c>
      <c r="I2136" t="s">
        <v>10899</v>
      </c>
      <c r="J2136">
        <v>6.3</v>
      </c>
      <c r="K2136" t="str">
        <f t="shared" si="200"/>
        <v>Average</v>
      </c>
      <c r="L2136" s="10">
        <v>252198</v>
      </c>
      <c r="M2136" s="10">
        <v>15000</v>
      </c>
      <c r="N2136" s="10">
        <v>193355800</v>
      </c>
      <c r="O2136" s="6">
        <f t="shared" si="201"/>
        <v>193340800</v>
      </c>
      <c r="P2136" s="10" t="str" cm="1">
        <f t="array" ref="P2136">_xlfn.IFS(O2136&lt;=0,"Flop",O2136&lt;10000000,"Hit",O2136&lt;=100000000,"Superhit",O2136&gt;100000000,"Blockbuster")</f>
        <v>Blockbuster</v>
      </c>
      <c r="Q2136" t="s">
        <v>7089</v>
      </c>
      <c r="R2136">
        <v>14</v>
      </c>
      <c r="S2136" t="str">
        <f t="shared" si="202"/>
        <v xml:space="preserve">October </v>
      </c>
      <c r="T2136" s="12" t="str">
        <f t="shared" si="203"/>
        <v xml:space="preserve"> 2007</v>
      </c>
      <c r="U2136" s="8" t="str" cm="1">
        <f t="array" ref="U2136">_xlfn.IFS(Q2136&lt;1970,"Old is Gold",Q2136&lt;=1980,"80's Movies",Q2136&lt;=2000,"90's Movies",Q2136&lt;=2020,"Mid Rang",Q2136&gt;2020,"Latest")</f>
        <v>Latest</v>
      </c>
      <c r="V2136" t="s">
        <v>7090</v>
      </c>
    </row>
    <row r="2137" spans="1:22" x14ac:dyDescent="0.3">
      <c r="A2137" t="s">
        <v>7091</v>
      </c>
      <c r="B2137" t="s">
        <v>7092</v>
      </c>
      <c r="C2137" t="s">
        <v>7092</v>
      </c>
      <c r="D2137" s="6">
        <v>103</v>
      </c>
      <c r="E2137" s="6" t="str">
        <f t="shared" si="198"/>
        <v>Medium</v>
      </c>
      <c r="F2137" s="4">
        <f t="shared" si="199"/>
        <v>1.7166666666666666</v>
      </c>
      <c r="G2137" s="8" t="s">
        <v>190</v>
      </c>
      <c r="H2137" t="s">
        <v>105</v>
      </c>
      <c r="I2137" t="s">
        <v>10895</v>
      </c>
      <c r="J2137">
        <v>7.2</v>
      </c>
      <c r="K2137" t="str">
        <f t="shared" si="200"/>
        <v>Good</v>
      </c>
      <c r="L2137" s="10">
        <v>347033</v>
      </c>
      <c r="M2137" s="10">
        <v>15000000</v>
      </c>
      <c r="N2137" s="10">
        <v>110216998</v>
      </c>
      <c r="O2137" s="6">
        <f t="shared" si="201"/>
        <v>95216998</v>
      </c>
      <c r="P2137" s="10" t="str" cm="1">
        <f t="array" ref="P2137">_xlfn.IFS(O2137&lt;=0,"Flop",O2137&lt;10000000,"Hit",O2137&lt;=100000000,"Superhit",O2137&gt;100000000,"Blockbuster")</f>
        <v>Superhit</v>
      </c>
      <c r="Q2137" t="s">
        <v>7093</v>
      </c>
      <c r="R2137">
        <v>8</v>
      </c>
      <c r="S2137" t="str">
        <f t="shared" si="202"/>
        <v xml:space="preserve">March </v>
      </c>
      <c r="T2137" s="12" t="str">
        <f t="shared" si="203"/>
        <v xml:space="preserve"> 2016</v>
      </c>
      <c r="U2137" s="8" t="str" cm="1">
        <f t="array" ref="U2137">_xlfn.IFS(Q2137&lt;1970,"Old is Gold",Q2137&lt;=1980,"80's Movies",Q2137&lt;=2000,"90's Movies",Q2137&lt;=2020,"Mid Rang",Q2137&gt;2020,"Latest")</f>
        <v>Latest</v>
      </c>
      <c r="V2137" t="s">
        <v>7094</v>
      </c>
    </row>
    <row r="2138" spans="1:22" x14ac:dyDescent="0.3">
      <c r="A2138" t="s">
        <v>7095</v>
      </c>
      <c r="B2138" t="s">
        <v>7096</v>
      </c>
      <c r="C2138" t="s">
        <v>7096</v>
      </c>
      <c r="D2138" s="6">
        <v>97</v>
      </c>
      <c r="E2138" s="6" t="str">
        <f t="shared" si="198"/>
        <v>Medium</v>
      </c>
      <c r="F2138" s="4">
        <f t="shared" si="199"/>
        <v>1.6166666666666667</v>
      </c>
      <c r="G2138" s="8" t="s">
        <v>190</v>
      </c>
      <c r="H2138" t="s">
        <v>10895</v>
      </c>
      <c r="I2138" t="s">
        <v>10890</v>
      </c>
      <c r="J2138">
        <v>7.8</v>
      </c>
      <c r="K2138" t="str">
        <f t="shared" si="200"/>
        <v>Good</v>
      </c>
      <c r="L2138" s="10">
        <v>371366</v>
      </c>
      <c r="M2138" s="10">
        <v>5000000</v>
      </c>
      <c r="N2138" s="10">
        <v>9760107</v>
      </c>
      <c r="O2138" s="6">
        <f t="shared" si="201"/>
        <v>4760107</v>
      </c>
      <c r="P2138" s="10" t="str" cm="1">
        <f t="array" ref="P2138">_xlfn.IFS(O2138&lt;=0,"Flop",O2138&lt;10000000,"Hit",O2138&lt;=100000000,"Superhit",O2138&gt;100000000,"Blockbuster")</f>
        <v>Hit</v>
      </c>
      <c r="Q2138" t="s">
        <v>7097</v>
      </c>
      <c r="R2138">
        <v>23</v>
      </c>
      <c r="S2138" t="str">
        <f t="shared" si="202"/>
        <v xml:space="preserve">January </v>
      </c>
      <c r="T2138" s="12" t="str">
        <f t="shared" si="203"/>
        <v xml:space="preserve"> 2009</v>
      </c>
      <c r="U2138" s="8" t="str" cm="1">
        <f t="array" ref="U2138">_xlfn.IFS(Q2138&lt;1970,"Old is Gold",Q2138&lt;=1980,"80's Movies",Q2138&lt;=2000,"90's Movies",Q2138&lt;=2020,"Mid Rang",Q2138&gt;2020,"Latest")</f>
        <v>Latest</v>
      </c>
      <c r="V2138" t="s">
        <v>6032</v>
      </c>
    </row>
    <row r="2139" spans="1:22" x14ac:dyDescent="0.3">
      <c r="A2139" t="s">
        <v>7098</v>
      </c>
      <c r="B2139" t="s">
        <v>7099</v>
      </c>
      <c r="C2139" t="s">
        <v>7099</v>
      </c>
      <c r="D2139" s="6">
        <v>91</v>
      </c>
      <c r="E2139" s="6" t="str">
        <f t="shared" si="198"/>
        <v>Medium</v>
      </c>
      <c r="F2139" s="4">
        <f t="shared" si="199"/>
        <v>1.5166666666666666</v>
      </c>
      <c r="G2139" s="8" t="s">
        <v>172</v>
      </c>
      <c r="H2139" t="s">
        <v>10886</v>
      </c>
      <c r="I2139" t="s">
        <v>10899</v>
      </c>
      <c r="J2139">
        <v>5.5</v>
      </c>
      <c r="K2139" t="str">
        <f t="shared" si="200"/>
        <v>Poor</v>
      </c>
      <c r="L2139" s="10">
        <v>63944</v>
      </c>
      <c r="M2139" s="10">
        <v>55000000</v>
      </c>
      <c r="N2139" s="10">
        <v>43053376</v>
      </c>
      <c r="O2139" s="6">
        <f t="shared" si="201"/>
        <v>-11946624</v>
      </c>
      <c r="P2139" s="10" t="str" cm="1">
        <f t="array" ref="P2139">_xlfn.IFS(O2139&lt;=0,"Flop",O2139&lt;10000000,"Hit",O2139&lt;=100000000,"Superhit",O2139&gt;100000000,"Blockbuster")</f>
        <v>Flop</v>
      </c>
      <c r="Q2139" t="s">
        <v>7100</v>
      </c>
      <c r="R2139">
        <v>29</v>
      </c>
      <c r="S2139" t="str">
        <f t="shared" si="202"/>
        <v xml:space="preserve">January </v>
      </c>
      <c r="T2139" s="12" t="str">
        <f t="shared" si="203"/>
        <v xml:space="preserve"> 2010</v>
      </c>
      <c r="U2139" s="8" t="str" cm="1">
        <f t="array" ref="U2139">_xlfn.IFS(Q2139&lt;1970,"Old is Gold",Q2139&lt;=1980,"80's Movies",Q2139&lt;=2000,"90's Movies",Q2139&lt;=2020,"Mid Rang",Q2139&gt;2020,"Latest")</f>
        <v>Latest</v>
      </c>
      <c r="V2139" t="s">
        <v>3629</v>
      </c>
    </row>
    <row r="2140" spans="1:22" x14ac:dyDescent="0.3">
      <c r="A2140" t="s">
        <v>7101</v>
      </c>
      <c r="B2140" t="s">
        <v>7102</v>
      </c>
      <c r="C2140" t="s">
        <v>7103</v>
      </c>
      <c r="D2140" s="6">
        <v>90</v>
      </c>
      <c r="E2140" s="6" t="str">
        <f t="shared" si="198"/>
        <v>Medium</v>
      </c>
      <c r="F2140" s="4">
        <f t="shared" si="199"/>
        <v>1.5</v>
      </c>
      <c r="G2140" s="8" t="s">
        <v>10888</v>
      </c>
      <c r="H2140" t="s">
        <v>10889</v>
      </c>
      <c r="I2140" t="s">
        <v>4855</v>
      </c>
      <c r="J2140">
        <v>8</v>
      </c>
      <c r="K2140" t="str">
        <f t="shared" si="200"/>
        <v>Excellent</v>
      </c>
      <c r="L2140" s="10">
        <v>59712</v>
      </c>
      <c r="M2140" s="10">
        <v>1500000</v>
      </c>
      <c r="N2140" s="10">
        <v>11179372</v>
      </c>
      <c r="O2140" s="6">
        <f t="shared" si="201"/>
        <v>9679372</v>
      </c>
      <c r="P2140" s="10" t="str" cm="1">
        <f t="array" ref="P2140">_xlfn.IFS(O2140&lt;=0,"Flop",O2140&lt;10000000,"Hit",O2140&lt;=100000000,"Superhit",O2140&gt;100000000,"Blockbuster")</f>
        <v>Hit</v>
      </c>
      <c r="Q2140" t="s">
        <v>5334</v>
      </c>
      <c r="R2140">
        <v>15</v>
      </c>
      <c r="S2140" t="str">
        <f t="shared" si="202"/>
        <v xml:space="preserve">May </v>
      </c>
      <c r="T2140" s="12" t="str">
        <f t="shared" si="203"/>
        <v xml:space="preserve"> 2008</v>
      </c>
      <c r="U2140" s="8" t="str" cm="1">
        <f t="array" ref="U2140">_xlfn.IFS(Q2140&lt;1970,"Old is Gold",Q2140&lt;=1980,"80's Movies",Q2140&lt;=2000,"90's Movies",Q2140&lt;=2020,"Mid Rang",Q2140&gt;2020,"Latest")</f>
        <v>Latest</v>
      </c>
      <c r="V2140" t="s">
        <v>7104</v>
      </c>
    </row>
    <row r="2141" spans="1:22" x14ac:dyDescent="0.3">
      <c r="A2141" t="s">
        <v>7105</v>
      </c>
      <c r="B2141" t="s">
        <v>7106</v>
      </c>
      <c r="C2141" t="s">
        <v>7106</v>
      </c>
      <c r="D2141" s="6">
        <v>98</v>
      </c>
      <c r="E2141" s="6" t="str">
        <f t="shared" si="198"/>
        <v>Medium</v>
      </c>
      <c r="F2141" s="4">
        <f t="shared" si="199"/>
        <v>1.6333333333333333</v>
      </c>
      <c r="G2141" s="8" t="s">
        <v>7406</v>
      </c>
      <c r="H2141" t="s">
        <v>10887</v>
      </c>
      <c r="I2141" t="s">
        <v>10888</v>
      </c>
      <c r="J2141">
        <v>5.9</v>
      </c>
      <c r="K2141" t="str">
        <f t="shared" si="200"/>
        <v>Poor</v>
      </c>
      <c r="L2141" s="10">
        <v>71467</v>
      </c>
      <c r="M2141" s="10">
        <v>8500000</v>
      </c>
      <c r="N2141" s="10">
        <v>68282844</v>
      </c>
      <c r="O2141" s="6">
        <f t="shared" si="201"/>
        <v>59782844</v>
      </c>
      <c r="P2141" s="10" t="str" cm="1">
        <f t="array" ref="P2141">_xlfn.IFS(O2141&lt;=0,"Flop",O2141&lt;10000000,"Hit",O2141&lt;=100000000,"Superhit",O2141&gt;100000000,"Blockbuster")</f>
        <v>Superhit</v>
      </c>
      <c r="Q2141" t="s">
        <v>7107</v>
      </c>
      <c r="R2141">
        <v>10</v>
      </c>
      <c r="S2141" t="str">
        <f t="shared" si="202"/>
        <v xml:space="preserve">August </v>
      </c>
      <c r="T2141" s="12" t="str">
        <f t="shared" si="203"/>
        <v xml:space="preserve"> 2008</v>
      </c>
      <c r="U2141" s="8" t="str" cm="1">
        <f t="array" ref="U2141">_xlfn.IFS(Q2141&lt;1970,"Old is Gold",Q2141&lt;=1980,"80's Movies",Q2141&lt;=2000,"90's Movies",Q2141&lt;=2020,"Mid Rang",Q2141&gt;2020,"Latest")</f>
        <v>Latest</v>
      </c>
      <c r="V2141" t="s">
        <v>7108</v>
      </c>
    </row>
    <row r="2142" spans="1:22" x14ac:dyDescent="0.3">
      <c r="A2142" t="s">
        <v>7109</v>
      </c>
      <c r="B2142" t="s">
        <v>7110</v>
      </c>
      <c r="C2142" t="s">
        <v>7110</v>
      </c>
      <c r="D2142" s="6">
        <v>99</v>
      </c>
      <c r="E2142" s="6" t="str">
        <f t="shared" si="198"/>
        <v>Medium</v>
      </c>
      <c r="F2142" s="4">
        <f t="shared" si="199"/>
        <v>1.65</v>
      </c>
      <c r="G2142" s="8" t="s">
        <v>7406</v>
      </c>
      <c r="H2142" t="s">
        <v>5170</v>
      </c>
      <c r="I2142" t="s">
        <v>10899</v>
      </c>
      <c r="J2142">
        <v>6.3</v>
      </c>
      <c r="K2142" t="str">
        <f t="shared" si="200"/>
        <v>Average</v>
      </c>
      <c r="L2142" s="10">
        <v>74582</v>
      </c>
      <c r="M2142" s="10">
        <v>40000000</v>
      </c>
      <c r="N2142" s="10">
        <v>61601280</v>
      </c>
      <c r="O2142" s="6">
        <f t="shared" si="201"/>
        <v>21601280</v>
      </c>
      <c r="P2142" s="10" t="str" cm="1">
        <f t="array" ref="P2142">_xlfn.IFS(O2142&lt;=0,"Flop",O2142&lt;10000000,"Hit",O2142&lt;=100000000,"Superhit",O2142&gt;100000000,"Blockbuster")</f>
        <v>Superhit</v>
      </c>
      <c r="Q2142" t="s">
        <v>7111</v>
      </c>
      <c r="R2142">
        <v>29</v>
      </c>
      <c r="S2142" t="str">
        <f t="shared" si="202"/>
        <v xml:space="preserve">September </v>
      </c>
      <c r="T2142" s="12" t="str">
        <f t="shared" si="203"/>
        <v xml:space="preserve"> 2009</v>
      </c>
      <c r="U2142" s="8" t="str" cm="1">
        <f t="array" ref="U2142">_xlfn.IFS(Q2142&lt;1970,"Old is Gold",Q2142&lt;=1980,"80's Movies",Q2142&lt;=2000,"90's Movies",Q2142&lt;=2020,"Mid Rang",Q2142&gt;2020,"Latest")</f>
        <v>Latest</v>
      </c>
      <c r="V2142" t="s">
        <v>5297</v>
      </c>
    </row>
    <row r="2143" spans="1:22" x14ac:dyDescent="0.3">
      <c r="A2143" t="s">
        <v>7112</v>
      </c>
      <c r="B2143" t="s">
        <v>7113</v>
      </c>
      <c r="C2143" t="s">
        <v>7113</v>
      </c>
      <c r="D2143" s="6">
        <v>100</v>
      </c>
      <c r="E2143" s="6" t="str">
        <f t="shared" si="198"/>
        <v>Medium</v>
      </c>
      <c r="F2143" s="4">
        <f t="shared" si="199"/>
        <v>1.6666666666666667</v>
      </c>
      <c r="G2143" s="8" t="s">
        <v>7406</v>
      </c>
      <c r="H2143" t="s">
        <v>10887</v>
      </c>
      <c r="I2143" t="s">
        <v>190</v>
      </c>
      <c r="J2143">
        <v>7.1</v>
      </c>
      <c r="K2143" t="str">
        <f t="shared" si="200"/>
        <v>Good</v>
      </c>
      <c r="L2143" s="10">
        <v>217209</v>
      </c>
      <c r="M2143" s="10">
        <v>65000000</v>
      </c>
      <c r="N2143" s="10">
        <v>0</v>
      </c>
      <c r="O2143" s="6">
        <f t="shared" si="201"/>
        <v>-65000000</v>
      </c>
      <c r="P2143" s="10" t="str" cm="1">
        <f t="array" ref="P2143">_xlfn.IFS(O2143&lt;=0,"Flop",O2143&lt;10000000,"Hit",O2143&lt;=100000000,"Superhit",O2143&gt;100000000,"Blockbuster")</f>
        <v>Flop</v>
      </c>
      <c r="Q2143" t="s">
        <v>7114</v>
      </c>
      <c r="R2143">
        <v>21</v>
      </c>
      <c r="S2143" t="str">
        <f t="shared" si="202"/>
        <v xml:space="preserve">July </v>
      </c>
      <c r="T2143" s="12" t="str">
        <f t="shared" si="203"/>
        <v xml:space="preserve"> 2022</v>
      </c>
      <c r="U2143" s="8" t="str" cm="1">
        <f t="array" ref="U2143">_xlfn.IFS(Q2143&lt;1970,"Old is Gold",Q2143&lt;=1980,"80's Movies",Q2143&lt;=2000,"90's Movies",Q2143&lt;=2020,"Mid Rang",Q2143&gt;2020,"Latest")</f>
        <v>Latest</v>
      </c>
      <c r="V2143" t="s">
        <v>7094</v>
      </c>
    </row>
    <row r="2144" spans="1:22" x14ac:dyDescent="0.3">
      <c r="A2144" t="s">
        <v>7115</v>
      </c>
      <c r="B2144" t="s">
        <v>7116</v>
      </c>
      <c r="C2144" t="s">
        <v>7116</v>
      </c>
      <c r="D2144" s="6">
        <v>127</v>
      </c>
      <c r="E2144" s="6" t="str">
        <f t="shared" si="198"/>
        <v>Long</v>
      </c>
      <c r="F2144" s="4">
        <f t="shared" si="199"/>
        <v>2.1166666666666667</v>
      </c>
      <c r="G2144" s="8" t="s">
        <v>10887</v>
      </c>
      <c r="H2144" t="s">
        <v>10889</v>
      </c>
      <c r="I2144" t="s">
        <v>190</v>
      </c>
      <c r="J2144">
        <v>7.1</v>
      </c>
      <c r="K2144" t="str">
        <f t="shared" si="200"/>
        <v>Good</v>
      </c>
      <c r="L2144" s="10">
        <v>72219</v>
      </c>
      <c r="M2144" s="10">
        <v>70000000</v>
      </c>
      <c r="N2144" s="10">
        <v>39457342</v>
      </c>
      <c r="O2144" s="6">
        <f t="shared" si="201"/>
        <v>-30542658</v>
      </c>
      <c r="P2144" s="10" t="str" cm="1">
        <f t="array" ref="P2144">_xlfn.IFS(O2144&lt;=0,"Flop",O2144&lt;10000000,"Hit",O2144&lt;=100000000,"Superhit",O2144&gt;100000000,"Blockbuster")</f>
        <v>Flop</v>
      </c>
      <c r="Q2144" t="s">
        <v>7117</v>
      </c>
      <c r="R2144">
        <v>17</v>
      </c>
      <c r="S2144" t="str">
        <f t="shared" si="202"/>
        <v xml:space="preserve">May </v>
      </c>
      <c r="T2144" s="12" t="str">
        <f t="shared" si="203"/>
        <v xml:space="preserve"> 2009</v>
      </c>
      <c r="U2144" s="8" t="str" cm="1">
        <f t="array" ref="U2144">_xlfn.IFS(Q2144&lt;1970,"Old is Gold",Q2144&lt;=1980,"80's Movies",Q2144&lt;=2000,"90's Movies",Q2144&lt;=2020,"Mid Rang",Q2144&gt;2020,"Latest")</f>
        <v>Latest</v>
      </c>
      <c r="V2144" t="s">
        <v>3411</v>
      </c>
    </row>
    <row r="2145" spans="1:22" x14ac:dyDescent="0.3">
      <c r="A2145" t="s">
        <v>7118</v>
      </c>
      <c r="B2145" t="s">
        <v>7119</v>
      </c>
      <c r="C2145" t="s">
        <v>7119</v>
      </c>
      <c r="D2145" s="6">
        <v>99</v>
      </c>
      <c r="E2145" s="6" t="str">
        <f t="shared" si="198"/>
        <v>Medium</v>
      </c>
      <c r="F2145" s="4">
        <f t="shared" si="199"/>
        <v>1.65</v>
      </c>
      <c r="G2145" s="8" t="s">
        <v>10885</v>
      </c>
      <c r="H2145" t="s">
        <v>10895</v>
      </c>
      <c r="I2145" t="s">
        <v>10890</v>
      </c>
      <c r="J2145">
        <v>6.9</v>
      </c>
      <c r="K2145" t="str">
        <f t="shared" si="200"/>
        <v>Average</v>
      </c>
      <c r="L2145" s="10">
        <v>125923</v>
      </c>
      <c r="M2145" s="10">
        <v>12000000</v>
      </c>
      <c r="N2145" s="10">
        <v>1333377</v>
      </c>
      <c r="O2145" s="6">
        <f t="shared" si="201"/>
        <v>-10666623</v>
      </c>
      <c r="P2145" s="10" t="str" cm="1">
        <f t="array" ref="P2145">_xlfn.IFS(O2145&lt;=0,"Flop",O2145&lt;10000000,"Hit",O2145&lt;=100000000,"Superhit",O2145&gt;100000000,"Blockbuster")</f>
        <v>Flop</v>
      </c>
      <c r="Q2145" t="s">
        <v>7120</v>
      </c>
      <c r="R2145">
        <v>27</v>
      </c>
      <c r="S2145" t="str">
        <f t="shared" si="202"/>
        <v xml:space="preserve">August </v>
      </c>
      <c r="T2145" s="12" t="str">
        <f t="shared" si="203"/>
        <v xml:space="preserve"> 2009</v>
      </c>
      <c r="U2145" s="8" t="str" cm="1">
        <f t="array" ref="U2145">_xlfn.IFS(Q2145&lt;1970,"Old is Gold",Q2145&lt;=1980,"80's Movies",Q2145&lt;=2000,"90's Movies",Q2145&lt;=2020,"Mid Rang",Q2145&gt;2020,"Latest")</f>
        <v>Latest</v>
      </c>
      <c r="V2145" t="s">
        <v>7121</v>
      </c>
    </row>
    <row r="2146" spans="1:22" x14ac:dyDescent="0.3">
      <c r="A2146" t="s">
        <v>7122</v>
      </c>
      <c r="B2146" t="s">
        <v>7123</v>
      </c>
      <c r="C2146" t="s">
        <v>7123</v>
      </c>
      <c r="D2146" s="6">
        <v>108</v>
      </c>
      <c r="E2146" s="6" t="str">
        <f t="shared" si="198"/>
        <v>Medium</v>
      </c>
      <c r="F2146" s="4">
        <f t="shared" si="199"/>
        <v>1.8</v>
      </c>
      <c r="G2146" s="8" t="s">
        <v>7406</v>
      </c>
      <c r="H2146" t="s">
        <v>105</v>
      </c>
      <c r="I2146" t="s">
        <v>10895</v>
      </c>
      <c r="J2146">
        <v>6.7</v>
      </c>
      <c r="K2146" t="str">
        <f t="shared" si="200"/>
        <v>Average</v>
      </c>
      <c r="L2146" s="10">
        <v>157211</v>
      </c>
      <c r="M2146" s="10">
        <v>33000000</v>
      </c>
      <c r="N2146" s="10">
        <v>20648328</v>
      </c>
      <c r="O2146" s="6">
        <f t="shared" si="201"/>
        <v>-12351672</v>
      </c>
      <c r="P2146" s="10" t="str" cm="1">
        <f t="array" ref="P2146">_xlfn.IFS(O2146&lt;=0,"Flop",O2146&lt;10000000,"Hit",O2146&lt;=100000000,"Superhit",O2146&gt;100000000,"Blockbuster")</f>
        <v>Flop</v>
      </c>
      <c r="Q2146" t="s">
        <v>7028</v>
      </c>
      <c r="R2146">
        <v>25</v>
      </c>
      <c r="S2146" t="str">
        <f t="shared" si="202"/>
        <v xml:space="preserve">September </v>
      </c>
      <c r="T2146" s="12" t="str">
        <f t="shared" si="203"/>
        <v xml:space="preserve"> 2009</v>
      </c>
      <c r="U2146" s="8" t="str" cm="1">
        <f t="array" ref="U2146">_xlfn.IFS(Q2146&lt;1970,"Old is Gold",Q2146&lt;=1980,"80's Movies",Q2146&lt;=2000,"90's Movies",Q2146&lt;=2020,"Mid Rang",Q2146&gt;2020,"Latest")</f>
        <v>Latest</v>
      </c>
      <c r="V2146" t="s">
        <v>5986</v>
      </c>
    </row>
    <row r="2147" spans="1:22" x14ac:dyDescent="0.3">
      <c r="A2147" t="s">
        <v>7124</v>
      </c>
      <c r="B2147" t="s">
        <v>7125</v>
      </c>
      <c r="C2147" t="s">
        <v>7125</v>
      </c>
      <c r="D2147" s="6">
        <v>165</v>
      </c>
      <c r="E2147" s="6" t="str">
        <f t="shared" si="198"/>
        <v>Long</v>
      </c>
      <c r="F2147" s="4">
        <f t="shared" si="199"/>
        <v>2.75</v>
      </c>
      <c r="G2147" s="8" t="s">
        <v>10887</v>
      </c>
      <c r="H2147" t="s">
        <v>190</v>
      </c>
      <c r="I2147" t="s">
        <v>10886</v>
      </c>
      <c r="J2147">
        <v>7.9</v>
      </c>
      <c r="K2147" t="str">
        <f t="shared" si="200"/>
        <v>Good</v>
      </c>
      <c r="L2147" s="10">
        <v>113263</v>
      </c>
      <c r="M2147" s="10">
        <v>12000000</v>
      </c>
      <c r="N2147" s="10">
        <v>42345360</v>
      </c>
      <c r="O2147" s="6">
        <f t="shared" si="201"/>
        <v>30345360</v>
      </c>
      <c r="P2147" s="10" t="str" cm="1">
        <f t="array" ref="P2147">_xlfn.IFS(O2147&lt;=0,"Flop",O2147&lt;10000000,"Hit",O2147&lt;=100000000,"Superhit",O2147&gt;100000000,"Blockbuster")</f>
        <v>Superhit</v>
      </c>
      <c r="Q2147" t="s">
        <v>7126</v>
      </c>
      <c r="R2147">
        <v>11</v>
      </c>
      <c r="S2147" t="str">
        <f t="shared" si="202"/>
        <v xml:space="preserve">February </v>
      </c>
      <c r="T2147" s="12" t="str">
        <f t="shared" si="203"/>
        <v xml:space="preserve"> 2010</v>
      </c>
      <c r="U2147" s="8" t="str" cm="1">
        <f t="array" ref="U2147">_xlfn.IFS(Q2147&lt;1970,"Old is Gold",Q2147&lt;=1980,"80's Movies",Q2147&lt;=2000,"90's Movies",Q2147&lt;=2020,"Mid Rang",Q2147&gt;2020,"Latest")</f>
        <v>Latest</v>
      </c>
      <c r="V2147" t="s">
        <v>3542</v>
      </c>
    </row>
    <row r="2148" spans="1:22" x14ac:dyDescent="0.3">
      <c r="A2148" t="s">
        <v>7127</v>
      </c>
      <c r="B2148" t="s">
        <v>7128</v>
      </c>
      <c r="C2148" t="s">
        <v>7128</v>
      </c>
      <c r="D2148" s="6">
        <v>118</v>
      </c>
      <c r="E2148" s="6" t="str">
        <f t="shared" si="198"/>
        <v>Medium</v>
      </c>
      <c r="F2148" s="4">
        <f t="shared" si="199"/>
        <v>1.9666666666666666</v>
      </c>
      <c r="G2148" s="8" t="s">
        <v>10891</v>
      </c>
      <c r="H2148" t="s">
        <v>190</v>
      </c>
      <c r="I2148" t="s">
        <v>10895</v>
      </c>
      <c r="J2148">
        <v>7.3</v>
      </c>
      <c r="K2148" t="str">
        <f t="shared" si="200"/>
        <v>Good</v>
      </c>
      <c r="L2148" s="10">
        <v>249793</v>
      </c>
      <c r="M2148" s="10">
        <v>40000000</v>
      </c>
      <c r="N2148" s="10">
        <v>86752352</v>
      </c>
      <c r="O2148" s="6">
        <f t="shared" si="201"/>
        <v>46752352</v>
      </c>
      <c r="P2148" s="10" t="str" cm="1">
        <f t="array" ref="P2148">_xlfn.IFS(O2148&lt;=0,"Flop",O2148&lt;10000000,"Hit",O2148&lt;=100000000,"Superhit",O2148&gt;100000000,"Blockbuster")</f>
        <v>Superhit</v>
      </c>
      <c r="Q2148" t="s">
        <v>7129</v>
      </c>
      <c r="R2148">
        <v>10</v>
      </c>
      <c r="S2148" t="str">
        <f t="shared" si="202"/>
        <v xml:space="preserve">March </v>
      </c>
      <c r="T2148" s="12" t="str">
        <f t="shared" si="203"/>
        <v xml:space="preserve"> 2011</v>
      </c>
      <c r="U2148" s="8" t="str" cm="1">
        <f t="array" ref="U2148">_xlfn.IFS(Q2148&lt;1970,"Old is Gold",Q2148&lt;=1980,"80's Movies",Q2148&lt;=2000,"90's Movies",Q2148&lt;=2020,"Mid Rang",Q2148&gt;2020,"Latest")</f>
        <v>Latest</v>
      </c>
      <c r="V2148" t="s">
        <v>7130</v>
      </c>
    </row>
    <row r="2149" spans="1:22" x14ac:dyDescent="0.3">
      <c r="A2149" t="s">
        <v>7131</v>
      </c>
      <c r="B2149">
        <v>2012</v>
      </c>
      <c r="C2149">
        <v>2012</v>
      </c>
      <c r="D2149" s="6">
        <v>158</v>
      </c>
      <c r="E2149" s="6" t="str">
        <f t="shared" si="198"/>
        <v>Long</v>
      </c>
      <c r="F2149" s="4">
        <f t="shared" si="199"/>
        <v>2.6333333333333333</v>
      </c>
      <c r="G2149" s="8" t="s">
        <v>7406</v>
      </c>
      <c r="H2149" t="s">
        <v>10887</v>
      </c>
      <c r="I2149" t="s">
        <v>10890</v>
      </c>
      <c r="J2149">
        <v>5.8</v>
      </c>
      <c r="K2149" t="str">
        <f t="shared" si="200"/>
        <v>Poor</v>
      </c>
      <c r="L2149" s="10">
        <v>391485</v>
      </c>
      <c r="M2149" s="10">
        <v>200000000</v>
      </c>
      <c r="N2149" s="10">
        <v>791217826</v>
      </c>
      <c r="O2149" s="6">
        <f t="shared" si="201"/>
        <v>591217826</v>
      </c>
      <c r="P2149" s="10" t="str" cm="1">
        <f t="array" ref="P2149">_xlfn.IFS(O2149&lt;=0,"Flop",O2149&lt;10000000,"Hit",O2149&lt;=100000000,"Superhit",O2149&gt;100000000,"Blockbuster")</f>
        <v>Blockbuster</v>
      </c>
      <c r="Q2149" t="s">
        <v>7132</v>
      </c>
      <c r="R2149">
        <v>11</v>
      </c>
      <c r="S2149" t="str">
        <f t="shared" si="202"/>
        <v xml:space="preserve">November </v>
      </c>
      <c r="T2149" s="12" t="str">
        <f t="shared" si="203"/>
        <v xml:space="preserve"> 2009</v>
      </c>
      <c r="U2149" s="8" t="str" cm="1">
        <f t="array" ref="U2149">_xlfn.IFS(Q2149&lt;1970,"Old is Gold",Q2149&lt;=1980,"80's Movies",Q2149&lt;=2000,"90's Movies",Q2149&lt;=2020,"Mid Rang",Q2149&gt;2020,"Latest")</f>
        <v>Latest</v>
      </c>
      <c r="V2149" t="s">
        <v>1556</v>
      </c>
    </row>
    <row r="2150" spans="1:22" x14ac:dyDescent="0.3">
      <c r="A2150" t="s">
        <v>7133</v>
      </c>
      <c r="B2150" t="s">
        <v>7134</v>
      </c>
      <c r="C2150" t="s">
        <v>7134</v>
      </c>
      <c r="D2150" s="6">
        <v>84</v>
      </c>
      <c r="E2150" s="6" t="str">
        <f t="shared" si="198"/>
        <v>Short</v>
      </c>
      <c r="F2150" s="4">
        <f t="shared" si="199"/>
        <v>1.4</v>
      </c>
      <c r="G2150" s="8" t="s">
        <v>7406</v>
      </c>
      <c r="H2150" t="s">
        <v>172</v>
      </c>
      <c r="I2150" t="s">
        <v>10899</v>
      </c>
      <c r="J2150">
        <v>7.4</v>
      </c>
      <c r="K2150" t="str">
        <f t="shared" si="200"/>
        <v>Good</v>
      </c>
      <c r="L2150" s="10">
        <v>51104</v>
      </c>
      <c r="M2150" s="10">
        <v>2900000</v>
      </c>
      <c r="N2150" s="10">
        <v>296557</v>
      </c>
      <c r="O2150" s="6">
        <f t="shared" si="201"/>
        <v>-2603443</v>
      </c>
      <c r="P2150" s="10" t="str" cm="1">
        <f t="array" ref="P2150">_xlfn.IFS(O2150&lt;=0,"Flop",O2150&lt;10000000,"Hit",O2150&lt;=100000000,"Superhit",O2150&gt;100000000,"Blockbuster")</f>
        <v>Flop</v>
      </c>
      <c r="Q2150" t="s">
        <v>6670</v>
      </c>
      <c r="R2150">
        <v>18</v>
      </c>
      <c r="S2150" t="str">
        <f t="shared" si="202"/>
        <v xml:space="preserve">January </v>
      </c>
      <c r="T2150" s="12" t="str">
        <f t="shared" si="203"/>
        <v xml:space="preserve"> 2009</v>
      </c>
      <c r="U2150" s="8" t="str" cm="1">
        <f t="array" ref="U2150">_xlfn.IFS(Q2150&lt;1970,"Old is Gold",Q2150&lt;=1980,"80's Movies",Q2150&lt;=2000,"90's Movies",Q2150&lt;=2020,"Mid Rang",Q2150&gt;2020,"Latest")</f>
        <v>Latest</v>
      </c>
      <c r="V2150" t="s">
        <v>7135</v>
      </c>
    </row>
    <row r="2151" spans="1:22" x14ac:dyDescent="0.3">
      <c r="A2151" t="s">
        <v>7136</v>
      </c>
      <c r="B2151" t="s">
        <v>7137</v>
      </c>
      <c r="C2151" t="s">
        <v>7138</v>
      </c>
      <c r="D2151" s="6">
        <v>125</v>
      </c>
      <c r="E2151" s="6" t="str">
        <f t="shared" si="198"/>
        <v>Long</v>
      </c>
      <c r="F2151" s="4">
        <f t="shared" si="199"/>
        <v>2.0833333333333335</v>
      </c>
      <c r="G2151" s="8" t="s">
        <v>7406</v>
      </c>
      <c r="H2151" t="s">
        <v>10891</v>
      </c>
      <c r="I2151" t="s">
        <v>190</v>
      </c>
      <c r="J2151">
        <v>7.8</v>
      </c>
      <c r="K2151" t="str">
        <f t="shared" si="200"/>
        <v>Good</v>
      </c>
      <c r="L2151" s="10">
        <v>70922</v>
      </c>
      <c r="M2151" s="10">
        <v>2650000</v>
      </c>
      <c r="N2151" s="10">
        <v>36495748</v>
      </c>
      <c r="O2151" s="6">
        <f t="shared" si="201"/>
        <v>33845748</v>
      </c>
      <c r="P2151" s="10" t="str" cm="1">
        <f t="array" ref="P2151">_xlfn.IFS(O2151&lt;=0,"Flop",O2151&lt;10000000,"Hit",O2151&lt;=100000000,"Superhit",O2151&gt;100000000,"Blockbuster")</f>
        <v>Superhit</v>
      </c>
      <c r="Q2151" t="s">
        <v>6588</v>
      </c>
      <c r="R2151">
        <v>14</v>
      </c>
      <c r="S2151" t="str">
        <f t="shared" si="202"/>
        <v xml:space="preserve">February </v>
      </c>
      <c r="T2151" s="12" t="str">
        <f t="shared" si="203"/>
        <v xml:space="preserve"> 2008</v>
      </c>
      <c r="U2151" s="8" t="str" cm="1">
        <f t="array" ref="U2151">_xlfn.IFS(Q2151&lt;1970,"Old is Gold",Q2151&lt;=1980,"80's Movies",Q2151&lt;=2000,"90's Movies",Q2151&lt;=2020,"Mid Rang",Q2151&gt;2020,"Latest")</f>
        <v>Latest</v>
      </c>
      <c r="V2151" t="s">
        <v>7139</v>
      </c>
    </row>
    <row r="2152" spans="1:22" x14ac:dyDescent="0.3">
      <c r="A2152" t="s">
        <v>7140</v>
      </c>
      <c r="B2152" t="s">
        <v>7141</v>
      </c>
      <c r="C2152" t="s">
        <v>7141</v>
      </c>
      <c r="D2152" s="6">
        <v>103</v>
      </c>
      <c r="E2152" s="6" t="str">
        <f t="shared" si="198"/>
        <v>Medium</v>
      </c>
      <c r="F2152" s="4">
        <f t="shared" si="199"/>
        <v>1.7166666666666666</v>
      </c>
      <c r="G2152" s="8" t="s">
        <v>172</v>
      </c>
      <c r="H2152" t="s">
        <v>10892</v>
      </c>
      <c r="I2152" t="s">
        <v>10885</v>
      </c>
      <c r="J2152">
        <v>6</v>
      </c>
      <c r="K2152" t="str">
        <f t="shared" si="200"/>
        <v>Average</v>
      </c>
      <c r="L2152" s="10">
        <v>51279</v>
      </c>
      <c r="M2152" s="10">
        <v>100000000</v>
      </c>
      <c r="N2152" s="10">
        <v>0</v>
      </c>
      <c r="O2152" s="6">
        <f t="shared" si="201"/>
        <v>-100000000</v>
      </c>
      <c r="P2152" s="10" t="str" cm="1">
        <f t="array" ref="P2152">_xlfn.IFS(O2152&lt;=0,"Flop",O2152&lt;10000000,"Hit",O2152&lt;=100000000,"Superhit",O2152&gt;100000000,"Blockbuster")</f>
        <v>Flop</v>
      </c>
      <c r="Q2152" t="s">
        <v>7142</v>
      </c>
      <c r="R2152">
        <v>30</v>
      </c>
      <c r="S2152" t="str">
        <f t="shared" si="202"/>
        <v xml:space="preserve">September </v>
      </c>
      <c r="T2152" s="12" t="str">
        <f t="shared" si="203"/>
        <v xml:space="preserve"> 2022</v>
      </c>
      <c r="U2152" s="8" t="str" cm="1">
        <f t="array" ref="U2152">_xlfn.IFS(Q2152&lt;1970,"Old is Gold",Q2152&lt;=1980,"80's Movies",Q2152&lt;=2000,"90's Movies",Q2152&lt;=2020,"Mid Rang",Q2152&gt;2020,"Latest")</f>
        <v>Latest</v>
      </c>
      <c r="V2152" t="s">
        <v>5596</v>
      </c>
    </row>
    <row r="2153" spans="1:22" x14ac:dyDescent="0.3">
      <c r="A2153" t="s">
        <v>7143</v>
      </c>
      <c r="B2153" t="s">
        <v>7144</v>
      </c>
      <c r="C2153" t="s">
        <v>7144</v>
      </c>
      <c r="D2153" s="6">
        <v>161</v>
      </c>
      <c r="E2153" s="6" t="str">
        <f t="shared" si="198"/>
        <v>Long</v>
      </c>
      <c r="F2153" s="4">
        <f t="shared" si="199"/>
        <v>2.6833333333333331</v>
      </c>
      <c r="G2153" s="8" t="s">
        <v>190</v>
      </c>
      <c r="H2153" t="s">
        <v>10885</v>
      </c>
      <c r="I2153" t="s">
        <v>10899</v>
      </c>
      <c r="J2153">
        <v>7.2</v>
      </c>
      <c r="K2153" t="str">
        <f t="shared" si="200"/>
        <v>Good</v>
      </c>
      <c r="L2153" s="10">
        <v>86062</v>
      </c>
      <c r="M2153" s="10">
        <v>16000000</v>
      </c>
      <c r="N2153" s="10">
        <v>775385</v>
      </c>
      <c r="O2153" s="6">
        <f t="shared" si="201"/>
        <v>-15224615</v>
      </c>
      <c r="P2153" s="10" t="str" cm="1">
        <f t="array" ref="P2153">_xlfn.IFS(O2153&lt;=0,"Flop",O2153&lt;10000000,"Hit",O2153&lt;=100000000,"Superhit",O2153&gt;100000000,"Blockbuster")</f>
        <v>Flop</v>
      </c>
      <c r="Q2153" t="s">
        <v>6696</v>
      </c>
      <c r="R2153">
        <v>22</v>
      </c>
      <c r="S2153" t="str">
        <f t="shared" si="202"/>
        <v xml:space="preserve">May </v>
      </c>
      <c r="T2153" s="12" t="str">
        <f t="shared" si="203"/>
        <v xml:space="preserve"> 2009</v>
      </c>
      <c r="U2153" s="8" t="str" cm="1">
        <f t="array" ref="U2153">_xlfn.IFS(Q2153&lt;1970,"Old is Gold",Q2153&lt;=1980,"80's Movies",Q2153&lt;=2000,"90's Movies",Q2153&lt;=2020,"Mid Rang",Q2153&gt;2020,"Latest")</f>
        <v>Latest</v>
      </c>
      <c r="V2153" t="s">
        <v>7145</v>
      </c>
    </row>
    <row r="2154" spans="1:22" x14ac:dyDescent="0.3">
      <c r="A2154" t="s">
        <v>7146</v>
      </c>
      <c r="B2154" t="s">
        <v>7147</v>
      </c>
      <c r="C2154" t="s">
        <v>7147</v>
      </c>
      <c r="D2154" s="6">
        <v>107</v>
      </c>
      <c r="E2154" s="6" t="str">
        <f t="shared" si="198"/>
        <v>Medium</v>
      </c>
      <c r="F2154" s="4">
        <f t="shared" si="199"/>
        <v>1.7833333333333334</v>
      </c>
      <c r="G2154" s="8" t="s">
        <v>7406</v>
      </c>
      <c r="H2154" t="s">
        <v>10887</v>
      </c>
      <c r="I2154" t="s">
        <v>10888</v>
      </c>
      <c r="J2154">
        <v>7.2</v>
      </c>
      <c r="K2154" t="str">
        <f t="shared" si="200"/>
        <v>Good</v>
      </c>
      <c r="L2154" s="10">
        <v>286460</v>
      </c>
      <c r="M2154" s="10">
        <v>135000000</v>
      </c>
      <c r="N2154" s="10">
        <v>245724603</v>
      </c>
      <c r="O2154" s="6">
        <f t="shared" si="201"/>
        <v>110724603</v>
      </c>
      <c r="P2154" s="10" t="str" cm="1">
        <f t="array" ref="P2154">_xlfn.IFS(O2154&lt;=0,"Flop",O2154&lt;10000000,"Hit",O2154&lt;=100000000,"Superhit",O2154&gt;100000000,"Blockbuster")</f>
        <v>Blockbuster</v>
      </c>
      <c r="Q2154" t="s">
        <v>7148</v>
      </c>
      <c r="R2154">
        <v>14</v>
      </c>
      <c r="S2154" t="str">
        <f t="shared" si="202"/>
        <v xml:space="preserve">February </v>
      </c>
      <c r="T2154" s="12" t="str">
        <f t="shared" si="203"/>
        <v xml:space="preserve"> 2011</v>
      </c>
      <c r="U2154" s="8" t="str" cm="1">
        <f t="array" ref="U2154">_xlfn.IFS(Q2154&lt;1970,"Old is Gold",Q2154&lt;=1980,"80's Movies",Q2154&lt;=2000,"90's Movies",Q2154&lt;=2020,"Mid Rang",Q2154&gt;2020,"Latest")</f>
        <v>Latest</v>
      </c>
      <c r="V2154" t="s">
        <v>2422</v>
      </c>
    </row>
    <row r="2155" spans="1:22" x14ac:dyDescent="0.3">
      <c r="A2155" t="s">
        <v>7149</v>
      </c>
      <c r="B2155" t="s">
        <v>7150</v>
      </c>
      <c r="C2155" t="s">
        <v>7150</v>
      </c>
      <c r="D2155" s="6">
        <v>109</v>
      </c>
      <c r="E2155" s="6" t="str">
        <f t="shared" si="198"/>
        <v>Medium</v>
      </c>
      <c r="F2155" s="4">
        <f t="shared" si="199"/>
        <v>1.8166666666666667</v>
      </c>
      <c r="G2155" s="8" t="s">
        <v>172</v>
      </c>
      <c r="H2155" t="s">
        <v>190</v>
      </c>
      <c r="I2155" t="s">
        <v>10886</v>
      </c>
      <c r="J2155">
        <v>7.4</v>
      </c>
      <c r="K2155" t="str">
        <f t="shared" si="200"/>
        <v>Good</v>
      </c>
      <c r="L2155" s="10">
        <v>345955</v>
      </c>
      <c r="M2155" s="10">
        <v>25000000</v>
      </c>
      <c r="N2155" s="10">
        <v>166842739</v>
      </c>
      <c r="O2155" s="6">
        <f t="shared" si="201"/>
        <v>141842739</v>
      </c>
      <c r="P2155" s="10" t="str" cm="1">
        <f t="array" ref="P2155">_xlfn.IFS(O2155&lt;=0,"Flop",O2155&lt;10000000,"Hit",O2155&lt;=100000000,"Superhit",O2155&gt;100000000,"Blockbuster")</f>
        <v>Blockbuster</v>
      </c>
      <c r="Q2155" t="s">
        <v>7151</v>
      </c>
      <c r="R2155">
        <v>5</v>
      </c>
      <c r="S2155" t="str">
        <f t="shared" si="202"/>
        <v xml:space="preserve">September </v>
      </c>
      <c r="T2155" s="12" t="str">
        <f t="shared" si="203"/>
        <v xml:space="preserve"> 2009</v>
      </c>
      <c r="U2155" s="8" t="str" cm="1">
        <f t="array" ref="U2155">_xlfn.IFS(Q2155&lt;1970,"Old is Gold",Q2155&lt;=1980,"80's Movies",Q2155&lt;=2000,"90's Movies",Q2155&lt;=2020,"Mid Rang",Q2155&gt;2020,"Latest")</f>
        <v>Latest</v>
      </c>
      <c r="V2155" t="s">
        <v>5239</v>
      </c>
    </row>
    <row r="2156" spans="1:22" x14ac:dyDescent="0.3">
      <c r="A2156" t="s">
        <v>7152</v>
      </c>
      <c r="B2156" t="s">
        <v>7153</v>
      </c>
      <c r="C2156" t="s">
        <v>7153</v>
      </c>
      <c r="D2156" s="6">
        <v>107</v>
      </c>
      <c r="E2156" s="6" t="str">
        <f t="shared" si="198"/>
        <v>Medium</v>
      </c>
      <c r="F2156" s="4">
        <f t="shared" si="199"/>
        <v>1.7833333333333334</v>
      </c>
      <c r="G2156" s="8" t="s">
        <v>190</v>
      </c>
      <c r="H2156" t="s">
        <v>10894</v>
      </c>
      <c r="I2156" t="s">
        <v>10886</v>
      </c>
      <c r="J2156">
        <v>6.2</v>
      </c>
      <c r="K2156" t="str">
        <f t="shared" si="200"/>
        <v>Average</v>
      </c>
      <c r="L2156" s="10">
        <v>59708</v>
      </c>
      <c r="M2156" s="10">
        <v>30000000</v>
      </c>
      <c r="N2156" s="10">
        <v>159291809</v>
      </c>
      <c r="O2156" s="6">
        <f t="shared" si="201"/>
        <v>129291809</v>
      </c>
      <c r="P2156" s="10" t="str" cm="1">
        <f t="array" ref="P2156">_xlfn.IFS(O2156&lt;=0,"Flop",O2156&lt;10000000,"Hit",O2156&lt;=100000000,"Superhit",O2156&gt;100000000,"Blockbuster")</f>
        <v>Blockbuster</v>
      </c>
      <c r="Q2156" t="s">
        <v>6968</v>
      </c>
      <c r="R2156">
        <v>4</v>
      </c>
      <c r="S2156" t="str">
        <f t="shared" si="202"/>
        <v xml:space="preserve">August </v>
      </c>
      <c r="T2156" s="12" t="str">
        <f t="shared" si="203"/>
        <v xml:space="preserve"> 2010</v>
      </c>
      <c r="U2156" s="8" t="str" cm="1">
        <f t="array" ref="U2156">_xlfn.IFS(Q2156&lt;1970,"Old is Gold",Q2156&lt;=1980,"80's Movies",Q2156&lt;=2000,"90's Movies",Q2156&lt;=2020,"Mid Rang",Q2156&gt;2020,"Latest")</f>
        <v>Latest</v>
      </c>
      <c r="V2156" t="s">
        <v>6589</v>
      </c>
    </row>
    <row r="2157" spans="1:22" x14ac:dyDescent="0.3">
      <c r="A2157" t="s">
        <v>7154</v>
      </c>
      <c r="B2157" t="s">
        <v>7155</v>
      </c>
      <c r="C2157" t="s">
        <v>7155</v>
      </c>
      <c r="D2157" s="6">
        <v>135</v>
      </c>
      <c r="E2157" s="6" t="str">
        <f t="shared" si="198"/>
        <v>Long</v>
      </c>
      <c r="F2157" s="4">
        <f t="shared" si="199"/>
        <v>2.25</v>
      </c>
      <c r="G2157" s="8" t="s">
        <v>7406</v>
      </c>
      <c r="H2157" t="s">
        <v>10887</v>
      </c>
      <c r="I2157" t="s">
        <v>5170</v>
      </c>
      <c r="J2157">
        <v>6.6</v>
      </c>
      <c r="K2157" t="str">
        <f t="shared" si="200"/>
        <v>Average</v>
      </c>
      <c r="L2157" s="10">
        <v>312060</v>
      </c>
      <c r="M2157" s="10">
        <v>125000000</v>
      </c>
      <c r="N2157" s="10">
        <v>276144750</v>
      </c>
      <c r="O2157" s="6">
        <f t="shared" si="201"/>
        <v>151144750</v>
      </c>
      <c r="P2157" s="10" t="str" cm="1">
        <f t="array" ref="P2157">_xlfn.IFS(O2157&lt;=0,"Flop",O2157&lt;10000000,"Hit",O2157&lt;=100000000,"Superhit",O2157&gt;100000000,"Blockbuster")</f>
        <v>Blockbuster</v>
      </c>
      <c r="Q2157" t="s">
        <v>7156</v>
      </c>
      <c r="R2157">
        <v>30</v>
      </c>
      <c r="S2157" t="str">
        <f t="shared" si="202"/>
        <v xml:space="preserve">July </v>
      </c>
      <c r="T2157" s="12" t="str">
        <f t="shared" si="203"/>
        <v xml:space="preserve"> 2012</v>
      </c>
      <c r="U2157" s="8" t="str" cm="1">
        <f t="array" ref="U2157">_xlfn.IFS(Q2157&lt;1970,"Old is Gold",Q2157&lt;=1980,"80's Movies",Q2157&lt;=2000,"90's Movies",Q2157&lt;=2020,"Mid Rang",Q2157&gt;2020,"Latest")</f>
        <v>Latest</v>
      </c>
      <c r="V2157" t="s">
        <v>5623</v>
      </c>
    </row>
    <row r="2158" spans="1:22" x14ac:dyDescent="0.3">
      <c r="A2158" t="s">
        <v>7157</v>
      </c>
      <c r="B2158" t="s">
        <v>7158</v>
      </c>
      <c r="C2158" t="s">
        <v>7158</v>
      </c>
      <c r="D2158" s="6">
        <v>124</v>
      </c>
      <c r="E2158" s="6" t="str">
        <f t="shared" si="198"/>
        <v>Long</v>
      </c>
      <c r="F2158" s="4">
        <f t="shared" si="199"/>
        <v>2.0666666666666669</v>
      </c>
      <c r="G2158" s="8" t="s">
        <v>172</v>
      </c>
      <c r="H2158" t="s">
        <v>190</v>
      </c>
      <c r="I2158" t="s">
        <v>10886</v>
      </c>
      <c r="J2158">
        <v>6.2</v>
      </c>
      <c r="K2158" t="str">
        <f t="shared" si="200"/>
        <v>Average</v>
      </c>
      <c r="L2158" s="10">
        <v>101744</v>
      </c>
      <c r="M2158" s="10">
        <v>30000000</v>
      </c>
      <c r="N2158" s="10">
        <v>54169363</v>
      </c>
      <c r="O2158" s="6">
        <f t="shared" si="201"/>
        <v>24169363</v>
      </c>
      <c r="P2158" s="10" t="str" cm="1">
        <f t="array" ref="P2158">_xlfn.IFS(O2158&lt;=0,"Flop",O2158&lt;10000000,"Hit",O2158&lt;=100000000,"Superhit",O2158&gt;100000000,"Blockbuster")</f>
        <v>Superhit</v>
      </c>
      <c r="Q2158" t="s">
        <v>7159</v>
      </c>
      <c r="R2158">
        <v>18</v>
      </c>
      <c r="S2158" t="str">
        <f t="shared" si="202"/>
        <v xml:space="preserve">April </v>
      </c>
      <c r="T2158" s="12" t="str">
        <f t="shared" si="203"/>
        <v xml:space="preserve"> 2012</v>
      </c>
      <c r="U2158" s="8" t="str" cm="1">
        <f t="array" ref="U2158">_xlfn.IFS(Q2158&lt;1970,"Old is Gold",Q2158&lt;=1980,"80's Movies",Q2158&lt;=2000,"90's Movies",Q2158&lt;=2020,"Mid Rang",Q2158&gt;2020,"Latest")</f>
        <v>Latest</v>
      </c>
      <c r="V2158" t="s">
        <v>6011</v>
      </c>
    </row>
    <row r="2159" spans="1:22" x14ac:dyDescent="0.3">
      <c r="A2159" t="s">
        <v>7160</v>
      </c>
      <c r="B2159" t="s">
        <v>7161</v>
      </c>
      <c r="C2159" t="s">
        <v>7161</v>
      </c>
      <c r="D2159" s="6">
        <v>94</v>
      </c>
      <c r="E2159" s="6" t="str">
        <f t="shared" si="198"/>
        <v>Medium</v>
      </c>
      <c r="F2159" s="4">
        <f t="shared" si="199"/>
        <v>1.5666666666666667</v>
      </c>
      <c r="G2159" s="8" t="s">
        <v>172</v>
      </c>
      <c r="H2159" t="s">
        <v>190</v>
      </c>
      <c r="I2159" t="s">
        <v>10892</v>
      </c>
      <c r="J2159">
        <v>6.2</v>
      </c>
      <c r="K2159" t="str">
        <f t="shared" si="200"/>
        <v>Average</v>
      </c>
      <c r="L2159" s="10">
        <v>56197</v>
      </c>
      <c r="M2159" s="10">
        <v>15000000</v>
      </c>
      <c r="N2159" s="10">
        <v>76196538</v>
      </c>
      <c r="O2159" s="6">
        <f t="shared" si="201"/>
        <v>61196538</v>
      </c>
      <c r="P2159" s="10" t="str" cm="1">
        <f t="array" ref="P2159">_xlfn.IFS(O2159&lt;=0,"Flop",O2159&lt;10000000,"Hit",O2159&lt;=100000000,"Superhit",O2159&gt;100000000,"Blockbuster")</f>
        <v>Superhit</v>
      </c>
      <c r="Q2159" t="s">
        <v>6296</v>
      </c>
      <c r="R2159">
        <v>18</v>
      </c>
      <c r="S2159" t="str">
        <f t="shared" si="202"/>
        <v xml:space="preserve">March </v>
      </c>
      <c r="T2159" s="12" t="str">
        <f t="shared" si="203"/>
        <v xml:space="preserve"> 2010</v>
      </c>
      <c r="U2159" s="8" t="str" cm="1">
        <f t="array" ref="U2159">_xlfn.IFS(Q2159&lt;1970,"Old is Gold",Q2159&lt;=1980,"80's Movies",Q2159&lt;=2000,"90's Movies",Q2159&lt;=2020,"Mid Rang",Q2159&gt;2020,"Latest")</f>
        <v>Latest</v>
      </c>
      <c r="V2159" t="s">
        <v>7162</v>
      </c>
    </row>
    <row r="2160" spans="1:22" x14ac:dyDescent="0.3">
      <c r="A2160" t="s">
        <v>7163</v>
      </c>
      <c r="B2160" t="s">
        <v>7164</v>
      </c>
      <c r="C2160" t="s">
        <v>7164</v>
      </c>
      <c r="D2160" s="6">
        <v>109</v>
      </c>
      <c r="E2160" s="6" t="str">
        <f t="shared" si="198"/>
        <v>Medium</v>
      </c>
      <c r="F2160" s="4">
        <f t="shared" si="199"/>
        <v>1.8166666666666667</v>
      </c>
      <c r="G2160" s="8" t="s">
        <v>7406</v>
      </c>
      <c r="H2160" t="s">
        <v>10891</v>
      </c>
      <c r="I2160" t="s">
        <v>190</v>
      </c>
      <c r="J2160">
        <v>7.4</v>
      </c>
      <c r="K2160" t="str">
        <f t="shared" si="200"/>
        <v>Good</v>
      </c>
      <c r="L2160" s="10">
        <v>312465</v>
      </c>
      <c r="M2160" s="10">
        <v>50000000</v>
      </c>
      <c r="N2160" s="10">
        <v>127944208</v>
      </c>
      <c r="O2160" s="6">
        <f t="shared" si="201"/>
        <v>77944208</v>
      </c>
      <c r="P2160" s="10" t="str" cm="1">
        <f t="array" ref="P2160">_xlfn.IFS(O2160&lt;=0,"Flop",O2160&lt;10000000,"Hit",O2160&lt;=100000000,"Superhit",O2160&gt;100000000,"Blockbuster")</f>
        <v>Superhit</v>
      </c>
      <c r="Q2160" t="s">
        <v>7165</v>
      </c>
      <c r="R2160">
        <v>23</v>
      </c>
      <c r="S2160" t="str">
        <f t="shared" si="202"/>
        <v xml:space="preserve">September </v>
      </c>
      <c r="T2160" s="12" t="str">
        <f t="shared" si="203"/>
        <v xml:space="preserve"> 2009</v>
      </c>
      <c r="U2160" s="8" t="str" cm="1">
        <f t="array" ref="U2160">_xlfn.IFS(Q2160&lt;1970,"Old is Gold",Q2160&lt;=1980,"80's Movies",Q2160&lt;=2000,"90's Movies",Q2160&lt;=2020,"Mid Rang",Q2160&gt;2020,"Latest")</f>
        <v>Latest</v>
      </c>
      <c r="V2160" t="s">
        <v>1958</v>
      </c>
    </row>
    <row r="2161" spans="1:22" x14ac:dyDescent="0.3">
      <c r="A2161" t="s">
        <v>7166</v>
      </c>
      <c r="B2161" t="s">
        <v>7167</v>
      </c>
      <c r="C2161" t="s">
        <v>7167</v>
      </c>
      <c r="D2161" s="6">
        <v>86</v>
      </c>
      <c r="E2161" s="6" t="str">
        <f t="shared" si="198"/>
        <v>Short</v>
      </c>
      <c r="F2161" s="4">
        <f t="shared" si="199"/>
        <v>1.4333333333333333</v>
      </c>
      <c r="G2161" s="8" t="s">
        <v>172</v>
      </c>
      <c r="H2161" t="s">
        <v>10891</v>
      </c>
      <c r="I2161" t="s">
        <v>190</v>
      </c>
      <c r="J2161">
        <v>5.7</v>
      </c>
      <c r="K2161" t="str">
        <f t="shared" si="200"/>
        <v>Poor</v>
      </c>
      <c r="L2161" s="10">
        <v>64670</v>
      </c>
      <c r="M2161" s="10">
        <v>18000000</v>
      </c>
      <c r="N2161" s="10">
        <v>26973554</v>
      </c>
      <c r="O2161" s="6">
        <f t="shared" si="201"/>
        <v>8973554</v>
      </c>
      <c r="P2161" s="10" t="str" cm="1">
        <f t="array" ref="P2161">_xlfn.IFS(O2161&lt;=0,"Flop",O2161&lt;10000000,"Hit",O2161&lt;=100000000,"Superhit",O2161&gt;100000000,"Blockbuster")</f>
        <v>Hit</v>
      </c>
      <c r="Q2161" t="s">
        <v>7168</v>
      </c>
      <c r="R2161">
        <v>16</v>
      </c>
      <c r="S2161" t="str">
        <f t="shared" si="202"/>
        <v xml:space="preserve">March </v>
      </c>
      <c r="T2161" s="12" t="str">
        <f t="shared" si="203"/>
        <v xml:space="preserve"> 2009</v>
      </c>
      <c r="U2161" s="8" t="str" cm="1">
        <f t="array" ref="U2161">_xlfn.IFS(Q2161&lt;1970,"Old is Gold",Q2161&lt;=1980,"80's Movies",Q2161&lt;=2000,"90's Movies",Q2161&lt;=2020,"Mid Rang",Q2161&gt;2020,"Latest")</f>
        <v>Latest</v>
      </c>
      <c r="V2161" t="s">
        <v>7169</v>
      </c>
    </row>
    <row r="2162" spans="1:22" x14ac:dyDescent="0.3">
      <c r="A2162" t="s">
        <v>7170</v>
      </c>
      <c r="B2162" t="s">
        <v>7171</v>
      </c>
      <c r="C2162" t="s">
        <v>7171</v>
      </c>
      <c r="D2162" s="6">
        <v>112</v>
      </c>
      <c r="E2162" s="6" t="str">
        <f t="shared" si="198"/>
        <v>Medium</v>
      </c>
      <c r="F2162" s="4">
        <f t="shared" si="199"/>
        <v>1.8666666666666667</v>
      </c>
      <c r="G2162" s="8" t="s">
        <v>7406</v>
      </c>
      <c r="H2162" t="s">
        <v>172</v>
      </c>
      <c r="I2162" t="s">
        <v>5170</v>
      </c>
      <c r="J2162">
        <v>6.7</v>
      </c>
      <c r="K2162" t="str">
        <f t="shared" si="200"/>
        <v>Average</v>
      </c>
      <c r="L2162" s="10">
        <v>79143</v>
      </c>
      <c r="M2162" s="10">
        <v>20000000</v>
      </c>
      <c r="N2162" s="10">
        <v>76004405</v>
      </c>
      <c r="O2162" s="6">
        <f t="shared" si="201"/>
        <v>56004405</v>
      </c>
      <c r="P2162" s="10" t="str" cm="1">
        <f t="array" ref="P2162">_xlfn.IFS(O2162&lt;=0,"Flop",O2162&lt;10000000,"Hit",O2162&lt;=100000000,"Superhit",O2162&gt;100000000,"Blockbuster")</f>
        <v>Superhit</v>
      </c>
      <c r="Q2162" t="s">
        <v>7172</v>
      </c>
      <c r="R2162">
        <v>12</v>
      </c>
      <c r="S2162" t="str">
        <f t="shared" si="202"/>
        <v xml:space="preserve">November </v>
      </c>
      <c r="T2162" s="12" t="str">
        <f t="shared" si="203"/>
        <v xml:space="preserve"> 2022</v>
      </c>
      <c r="U2162" s="8" t="str" cm="1">
        <f t="array" ref="U2162">_xlfn.IFS(Q2162&lt;1970,"Old is Gold",Q2162&lt;=1980,"80's Movies",Q2162&lt;=2000,"90's Movies",Q2162&lt;=2020,"Mid Rang",Q2162&gt;2020,"Latest")</f>
        <v>Latest</v>
      </c>
      <c r="V2162" t="s">
        <v>7173</v>
      </c>
    </row>
    <row r="2163" spans="1:22" x14ac:dyDescent="0.3">
      <c r="A2163" t="s">
        <v>7174</v>
      </c>
      <c r="B2163" t="s">
        <v>7175</v>
      </c>
      <c r="C2163" t="s">
        <v>7175</v>
      </c>
      <c r="D2163" s="6">
        <v>146</v>
      </c>
      <c r="E2163" s="6" t="str">
        <f t="shared" si="198"/>
        <v>Long</v>
      </c>
      <c r="F2163" s="4">
        <f t="shared" si="199"/>
        <v>2.4333333333333331</v>
      </c>
      <c r="G2163" s="8" t="s">
        <v>172</v>
      </c>
      <c r="H2163" t="s">
        <v>190</v>
      </c>
      <c r="I2163" t="s">
        <v>10899</v>
      </c>
      <c r="J2163">
        <v>6.3</v>
      </c>
      <c r="K2163" t="str">
        <f t="shared" si="200"/>
        <v>Average</v>
      </c>
      <c r="L2163" s="10">
        <v>122724</v>
      </c>
      <c r="M2163" s="10">
        <v>75000000</v>
      </c>
      <c r="N2163" s="10">
        <v>71585235</v>
      </c>
      <c r="O2163" s="6">
        <f t="shared" si="201"/>
        <v>-3414765</v>
      </c>
      <c r="P2163" s="10" t="str" cm="1">
        <f t="array" ref="P2163">_xlfn.IFS(O2163&lt;=0,"Flop",O2163&lt;10000000,"Hit",O2163&lt;=100000000,"Superhit",O2163&gt;100000000,"Blockbuster")</f>
        <v>Flop</v>
      </c>
      <c r="Q2163" t="s">
        <v>7176</v>
      </c>
      <c r="R2163">
        <v>20</v>
      </c>
      <c r="S2163" t="str">
        <f t="shared" si="202"/>
        <v xml:space="preserve">July </v>
      </c>
      <c r="T2163" s="12" t="str">
        <f t="shared" si="203"/>
        <v xml:space="preserve"> 2009</v>
      </c>
      <c r="U2163" s="8" t="str" cm="1">
        <f t="array" ref="U2163">_xlfn.IFS(Q2163&lt;1970,"Old is Gold",Q2163&lt;=1980,"80's Movies",Q2163&lt;=2000,"90's Movies",Q2163&lt;=2020,"Mid Rang",Q2163&gt;2020,"Latest")</f>
        <v>Latest</v>
      </c>
      <c r="V2163" t="s">
        <v>5028</v>
      </c>
    </row>
    <row r="2164" spans="1:22" x14ac:dyDescent="0.3">
      <c r="A2164" t="s">
        <v>7177</v>
      </c>
      <c r="B2164" t="s">
        <v>7178</v>
      </c>
      <c r="C2164" t="s">
        <v>7179</v>
      </c>
      <c r="D2164" s="6">
        <v>130</v>
      </c>
      <c r="E2164" s="6" t="str">
        <f t="shared" si="198"/>
        <v>Long</v>
      </c>
      <c r="F2164" s="4">
        <f t="shared" si="199"/>
        <v>2.1666666666666665</v>
      </c>
      <c r="G2164" s="8" t="s">
        <v>10887</v>
      </c>
      <c r="H2164" t="s">
        <v>10892</v>
      </c>
      <c r="I2164" t="s">
        <v>10885</v>
      </c>
      <c r="J2164">
        <v>8.1</v>
      </c>
      <c r="K2164" t="str">
        <f t="shared" si="200"/>
        <v>Excellent</v>
      </c>
      <c r="L2164" s="10">
        <v>923495</v>
      </c>
      <c r="M2164" s="10">
        <v>125000000</v>
      </c>
      <c r="N2164" s="10">
        <v>1342360114</v>
      </c>
      <c r="O2164" s="6">
        <f t="shared" si="201"/>
        <v>1217360114</v>
      </c>
      <c r="P2164" s="10" t="str" cm="1">
        <f t="array" ref="P2164">_xlfn.IFS(O2164&lt;=0,"Flop",O2164&lt;10000000,"Hit",O2164&lt;=100000000,"Superhit",O2164&gt;100000000,"Blockbuster")</f>
        <v>Blockbuster</v>
      </c>
      <c r="Q2164" t="s">
        <v>7180</v>
      </c>
      <c r="R2164">
        <v>7</v>
      </c>
      <c r="S2164" t="str">
        <f t="shared" si="202"/>
        <v xml:space="preserve">July </v>
      </c>
      <c r="T2164" s="12" t="str">
        <f t="shared" si="203"/>
        <v xml:space="preserve"> 2011</v>
      </c>
      <c r="U2164" s="8" t="str" cm="1">
        <f t="array" ref="U2164">_xlfn.IFS(Q2164&lt;1970,"Old is Gold",Q2164&lt;=1980,"80's Movies",Q2164&lt;=2000,"90's Movies",Q2164&lt;=2020,"Mid Rang",Q2164&gt;2020,"Latest")</f>
        <v>Latest</v>
      </c>
      <c r="V2164" t="s">
        <v>4651</v>
      </c>
    </row>
    <row r="2165" spans="1:22" x14ac:dyDescent="0.3">
      <c r="A2165" t="s">
        <v>7181</v>
      </c>
      <c r="B2165" t="s">
        <v>7182</v>
      </c>
      <c r="C2165" t="s">
        <v>7182</v>
      </c>
      <c r="D2165" s="6">
        <v>120</v>
      </c>
      <c r="E2165" s="6" t="str">
        <f t="shared" si="198"/>
        <v>Medium</v>
      </c>
      <c r="F2165" s="4">
        <f t="shared" si="199"/>
        <v>2</v>
      </c>
      <c r="G2165" s="8" t="s">
        <v>10887</v>
      </c>
      <c r="H2165" t="s">
        <v>172</v>
      </c>
      <c r="I2165" t="s">
        <v>10892</v>
      </c>
      <c r="J2165">
        <v>7.1</v>
      </c>
      <c r="K2165" t="str">
        <f t="shared" si="200"/>
        <v>Good</v>
      </c>
      <c r="L2165" s="10">
        <v>95784</v>
      </c>
      <c r="M2165" s="10">
        <v>45000000</v>
      </c>
      <c r="N2165" s="10">
        <v>165184237</v>
      </c>
      <c r="O2165" s="6">
        <f t="shared" si="201"/>
        <v>120184237</v>
      </c>
      <c r="P2165" s="10" t="str" cm="1">
        <f t="array" ref="P2165">_xlfn.IFS(O2165&lt;=0,"Flop",O2165&lt;10000000,"Hit",O2165&lt;=100000000,"Superhit",O2165&gt;100000000,"Blockbuster")</f>
        <v>Blockbuster</v>
      </c>
      <c r="Q2165" t="s">
        <v>7183</v>
      </c>
      <c r="R2165">
        <v>4</v>
      </c>
      <c r="S2165" t="str">
        <f t="shared" si="202"/>
        <v xml:space="preserve">November </v>
      </c>
      <c r="T2165" s="12" t="str">
        <f t="shared" si="203"/>
        <v xml:space="preserve"> 2011</v>
      </c>
      <c r="U2165" s="8" t="str" cm="1">
        <f t="array" ref="U2165">_xlfn.IFS(Q2165&lt;1970,"Old is Gold",Q2165&lt;=1980,"80's Movies",Q2165&lt;=2000,"90's Movies",Q2165&lt;=2020,"Mid Rang",Q2165&gt;2020,"Latest")</f>
        <v>Latest</v>
      </c>
      <c r="V2165" t="s">
        <v>7184</v>
      </c>
    </row>
    <row r="2166" spans="1:22" x14ac:dyDescent="0.3">
      <c r="A2166" t="s">
        <v>7185</v>
      </c>
      <c r="B2166" t="s">
        <v>7186</v>
      </c>
      <c r="C2166" t="s">
        <v>7186</v>
      </c>
      <c r="D2166" s="6">
        <v>105</v>
      </c>
      <c r="E2166" s="6" t="str">
        <f t="shared" si="198"/>
        <v>Medium</v>
      </c>
      <c r="F2166" s="4">
        <f t="shared" si="199"/>
        <v>1.75</v>
      </c>
      <c r="G2166" s="8" t="s">
        <v>172</v>
      </c>
      <c r="H2166" t="s">
        <v>10899</v>
      </c>
      <c r="I2166" t="s">
        <v>10899</v>
      </c>
      <c r="J2166">
        <v>6.6</v>
      </c>
      <c r="K2166" t="str">
        <f t="shared" si="200"/>
        <v>Average</v>
      </c>
      <c r="L2166" s="10">
        <v>135771</v>
      </c>
      <c r="M2166" s="10">
        <v>28000000</v>
      </c>
      <c r="N2166" s="10">
        <v>134409025</v>
      </c>
      <c r="O2166" s="6">
        <f t="shared" si="201"/>
        <v>106409025</v>
      </c>
      <c r="P2166" s="10" t="str" cm="1">
        <f t="array" ref="P2166">_xlfn.IFS(O2166&lt;=0,"Flop",O2166&lt;10000000,"Hit",O2166&lt;=100000000,"Superhit",O2166&gt;100000000,"Blockbuster")</f>
        <v>Blockbuster</v>
      </c>
      <c r="Q2166" t="s">
        <v>7187</v>
      </c>
      <c r="R2166">
        <v>31</v>
      </c>
      <c r="S2166" t="str">
        <f t="shared" si="202"/>
        <v xml:space="preserve">October </v>
      </c>
      <c r="T2166" s="12" t="str">
        <f t="shared" si="203"/>
        <v xml:space="preserve"> 2013</v>
      </c>
      <c r="U2166" s="8" t="str" cm="1">
        <f t="array" ref="U2166">_xlfn.IFS(Q2166&lt;1970,"Old is Gold",Q2166&lt;=1980,"80's Movies",Q2166&lt;=2000,"90's Movies",Q2166&lt;=2020,"Mid Rang",Q2166&gt;2020,"Latest")</f>
        <v>Latest</v>
      </c>
      <c r="V2166" t="s">
        <v>1591</v>
      </c>
    </row>
    <row r="2167" spans="1:22" x14ac:dyDescent="0.3">
      <c r="A2167" t="s">
        <v>7188</v>
      </c>
      <c r="B2167" t="s">
        <v>7189</v>
      </c>
      <c r="C2167" t="s">
        <v>7189</v>
      </c>
      <c r="D2167" s="6">
        <v>89</v>
      </c>
      <c r="E2167" s="6" t="str">
        <f t="shared" si="198"/>
        <v>Short</v>
      </c>
      <c r="F2167" s="4">
        <f t="shared" si="199"/>
        <v>1.4833333333333334</v>
      </c>
      <c r="G2167" s="8" t="s">
        <v>105</v>
      </c>
      <c r="H2167" t="s">
        <v>10895</v>
      </c>
      <c r="I2167" t="s">
        <v>5170</v>
      </c>
      <c r="J2167">
        <v>4.5</v>
      </c>
      <c r="K2167" t="str">
        <f t="shared" si="200"/>
        <v>Poor</v>
      </c>
      <c r="L2167" s="10">
        <v>56066</v>
      </c>
      <c r="M2167" s="10">
        <v>5000000</v>
      </c>
      <c r="N2167" s="10">
        <v>103687316</v>
      </c>
      <c r="O2167" s="6">
        <f t="shared" si="201"/>
        <v>98687316</v>
      </c>
      <c r="P2167" s="10" t="str" cm="1">
        <f t="array" ref="P2167">_xlfn.IFS(O2167&lt;=0,"Flop",O2167&lt;10000000,"Hit",O2167&lt;=100000000,"Superhit",O2167&gt;100000000,"Blockbuster")</f>
        <v>Superhit</v>
      </c>
      <c r="Q2167" t="s">
        <v>7190</v>
      </c>
      <c r="R2167">
        <v>23</v>
      </c>
      <c r="S2167" t="str">
        <f t="shared" si="202"/>
        <v xml:space="preserve">October </v>
      </c>
      <c r="T2167" s="12" t="str">
        <f t="shared" si="203"/>
        <v xml:space="preserve"> 2014</v>
      </c>
      <c r="U2167" s="8" t="str" cm="1">
        <f t="array" ref="U2167">_xlfn.IFS(Q2167&lt;1970,"Old is Gold",Q2167&lt;=1980,"80's Movies",Q2167&lt;=2000,"90's Movies",Q2167&lt;=2020,"Mid Rang",Q2167&gt;2020,"Latest")</f>
        <v>Latest</v>
      </c>
      <c r="V2167" t="s">
        <v>7191</v>
      </c>
    </row>
    <row r="2168" spans="1:22" x14ac:dyDescent="0.3">
      <c r="A2168" t="s">
        <v>7192</v>
      </c>
      <c r="B2168" t="s">
        <v>7193</v>
      </c>
      <c r="C2168" t="s">
        <v>7193</v>
      </c>
      <c r="D2168" s="6">
        <v>116</v>
      </c>
      <c r="E2168" s="6" t="str">
        <f t="shared" si="198"/>
        <v>Medium</v>
      </c>
      <c r="F2168" s="4">
        <f t="shared" si="199"/>
        <v>1.9333333333333333</v>
      </c>
      <c r="G2168" s="8" t="s">
        <v>190</v>
      </c>
      <c r="H2168" t="s">
        <v>10899</v>
      </c>
      <c r="I2168" t="s">
        <v>10899</v>
      </c>
      <c r="J2168">
        <v>8.1</v>
      </c>
      <c r="K2168" t="str">
        <f t="shared" si="200"/>
        <v>Excellent</v>
      </c>
      <c r="L2168" s="10">
        <v>801745</v>
      </c>
      <c r="M2168" s="10">
        <v>33000000</v>
      </c>
      <c r="N2168" s="10">
        <v>269958228</v>
      </c>
      <c r="O2168" s="6">
        <f t="shared" si="201"/>
        <v>236958228</v>
      </c>
      <c r="P2168" s="10" t="str" cm="1">
        <f t="array" ref="P2168">_xlfn.IFS(O2168&lt;=0,"Flop",O2168&lt;10000000,"Hit",O2168&lt;=100000000,"Superhit",O2168&gt;100000000,"Blockbuster")</f>
        <v>Blockbuster</v>
      </c>
      <c r="Q2168" t="s">
        <v>6754</v>
      </c>
      <c r="R2168">
        <v>9</v>
      </c>
      <c r="S2168" t="str">
        <f t="shared" si="202"/>
        <v xml:space="preserve">December </v>
      </c>
      <c r="T2168" s="12" t="str">
        <f t="shared" si="203"/>
        <v xml:space="preserve"> 2008</v>
      </c>
      <c r="U2168" s="8" t="str" cm="1">
        <f t="array" ref="U2168">_xlfn.IFS(Q2168&lt;1970,"Old is Gold",Q2168&lt;=1980,"80's Movies",Q2168&lt;=2000,"90's Movies",Q2168&lt;=2020,"Mid Rang",Q2168&gt;2020,"Latest")</f>
        <v>Latest</v>
      </c>
      <c r="V2168" t="s">
        <v>87</v>
      </c>
    </row>
    <row r="2169" spans="1:22" x14ac:dyDescent="0.3">
      <c r="A2169" t="s">
        <v>7194</v>
      </c>
      <c r="B2169" t="s">
        <v>7195</v>
      </c>
      <c r="C2169" t="s">
        <v>7195</v>
      </c>
      <c r="D2169" s="6">
        <v>105</v>
      </c>
      <c r="E2169" s="6" t="str">
        <f t="shared" si="198"/>
        <v>Medium</v>
      </c>
      <c r="F2169" s="4">
        <f t="shared" si="199"/>
        <v>1.75</v>
      </c>
      <c r="G2169" s="8" t="s">
        <v>7406</v>
      </c>
      <c r="H2169" t="s">
        <v>190</v>
      </c>
      <c r="I2169" t="s">
        <v>5170</v>
      </c>
      <c r="J2169">
        <v>6.2</v>
      </c>
      <c r="K2169" t="str">
        <f t="shared" si="200"/>
        <v>Average</v>
      </c>
      <c r="L2169" s="10">
        <v>136706</v>
      </c>
      <c r="M2169" s="10">
        <v>60000000</v>
      </c>
      <c r="N2169" s="10">
        <v>135503748</v>
      </c>
      <c r="O2169" s="6">
        <f t="shared" si="201"/>
        <v>75503748</v>
      </c>
      <c r="P2169" s="10" t="str" cm="1">
        <f t="array" ref="P2169">_xlfn.IFS(O2169&lt;=0,"Flop",O2169&lt;10000000,"Hit",O2169&lt;=100000000,"Superhit",O2169&gt;100000000,"Blockbuster")</f>
        <v>Superhit</v>
      </c>
      <c r="Q2169" t="s">
        <v>7196</v>
      </c>
      <c r="R2169">
        <v>15</v>
      </c>
      <c r="S2169" t="str">
        <f t="shared" si="202"/>
        <v xml:space="preserve">January </v>
      </c>
      <c r="T2169" s="12" t="str">
        <f t="shared" si="203"/>
        <v xml:space="preserve"> 2014</v>
      </c>
      <c r="U2169" s="8" t="str" cm="1">
        <f t="array" ref="U2169">_xlfn.IFS(Q2169&lt;1970,"Old is Gold",Q2169&lt;=1980,"80's Movies",Q2169&lt;=2000,"90's Movies",Q2169&lt;=2020,"Mid Rang",Q2169&gt;2020,"Latest")</f>
        <v>Latest</v>
      </c>
      <c r="V2169" t="s">
        <v>1655</v>
      </c>
    </row>
    <row r="2170" spans="1:22" x14ac:dyDescent="0.3">
      <c r="A2170" t="s">
        <v>7197</v>
      </c>
      <c r="B2170" t="s">
        <v>7198</v>
      </c>
      <c r="C2170" t="s">
        <v>7198</v>
      </c>
      <c r="D2170" s="6">
        <v>116</v>
      </c>
      <c r="E2170" s="6" t="str">
        <f t="shared" si="198"/>
        <v>Medium</v>
      </c>
      <c r="F2170" s="4">
        <f t="shared" si="199"/>
        <v>1.9333333333333333</v>
      </c>
      <c r="G2170" s="8" t="s">
        <v>7406</v>
      </c>
      <c r="H2170" t="s">
        <v>10891</v>
      </c>
      <c r="I2170" t="s">
        <v>190</v>
      </c>
      <c r="J2170">
        <v>6.7</v>
      </c>
      <c r="K2170" t="str">
        <f t="shared" si="200"/>
        <v>Average</v>
      </c>
      <c r="L2170" s="10">
        <v>122646</v>
      </c>
      <c r="M2170" s="10">
        <v>22000000</v>
      </c>
      <c r="N2170" s="10">
        <v>15661554</v>
      </c>
      <c r="O2170" s="6">
        <f t="shared" si="201"/>
        <v>-6338446</v>
      </c>
      <c r="P2170" s="10" t="str" cm="1">
        <f t="array" ref="P2170">_xlfn.IFS(O2170&lt;=0,"Flop",O2170&lt;10000000,"Hit",O2170&lt;=100000000,"Superhit",O2170&gt;100000000,"Blockbuster")</f>
        <v>Flop</v>
      </c>
      <c r="Q2170" t="s">
        <v>7199</v>
      </c>
      <c r="R2170">
        <v>9</v>
      </c>
      <c r="S2170" t="str">
        <f t="shared" si="202"/>
        <v xml:space="preserve">November </v>
      </c>
      <c r="T2170" s="12" t="str">
        <f t="shared" si="203"/>
        <v xml:space="preserve"> 2013</v>
      </c>
      <c r="U2170" s="8" t="str" cm="1">
        <f t="array" ref="U2170">_xlfn.IFS(Q2170&lt;1970,"Old is Gold",Q2170&lt;=1980,"80's Movies",Q2170&lt;=2000,"90's Movies",Q2170&lt;=2020,"Mid Rang",Q2170&gt;2020,"Latest")</f>
        <v>Latest</v>
      </c>
      <c r="V2170" t="s">
        <v>7200</v>
      </c>
    </row>
    <row r="2171" spans="1:22" x14ac:dyDescent="0.3">
      <c r="A2171" t="s">
        <v>7201</v>
      </c>
      <c r="B2171" t="s">
        <v>7202</v>
      </c>
      <c r="C2171" t="s">
        <v>7202</v>
      </c>
      <c r="D2171" s="6">
        <v>89</v>
      </c>
      <c r="E2171" s="6" t="str">
        <f t="shared" si="198"/>
        <v>Short</v>
      </c>
      <c r="F2171" s="4">
        <f t="shared" si="199"/>
        <v>1.4833333333333334</v>
      </c>
      <c r="G2171" s="8" t="s">
        <v>7406</v>
      </c>
      <c r="H2171" t="s">
        <v>10891</v>
      </c>
      <c r="I2171" t="s">
        <v>5170</v>
      </c>
      <c r="J2171">
        <v>6.1</v>
      </c>
      <c r="K2171" t="str">
        <f t="shared" si="200"/>
        <v>Average</v>
      </c>
      <c r="L2171" s="10">
        <v>106625</v>
      </c>
      <c r="M2171" s="10">
        <v>50000000</v>
      </c>
      <c r="N2171" s="10">
        <v>91490353</v>
      </c>
      <c r="O2171" s="6">
        <f t="shared" si="201"/>
        <v>41490353</v>
      </c>
      <c r="P2171" s="10" t="str" cm="1">
        <f t="array" ref="P2171">_xlfn.IFS(O2171&lt;=0,"Flop",O2171&lt;10000000,"Hit",O2171&lt;=100000000,"Superhit",O2171&gt;100000000,"Blockbuster")</f>
        <v>Superhit</v>
      </c>
      <c r="Q2171" t="s">
        <v>7203</v>
      </c>
      <c r="R2171">
        <v>18</v>
      </c>
      <c r="S2171" t="str">
        <f t="shared" si="202"/>
        <v xml:space="preserve">September </v>
      </c>
      <c r="T2171" s="12" t="str">
        <f t="shared" si="203"/>
        <v xml:space="preserve"> 2019</v>
      </c>
      <c r="U2171" s="8" t="str" cm="1">
        <f t="array" ref="U2171">_xlfn.IFS(Q2171&lt;1970,"Old is Gold",Q2171&lt;=1980,"80's Movies",Q2171&lt;=2000,"90's Movies",Q2171&lt;=2020,"Mid Rang",Q2171&gt;2020,"Latest")</f>
        <v>Latest</v>
      </c>
      <c r="V2171" t="s">
        <v>7204</v>
      </c>
    </row>
    <row r="2172" spans="1:22" x14ac:dyDescent="0.3">
      <c r="A2172" t="s">
        <v>7205</v>
      </c>
      <c r="B2172" t="s">
        <v>7206</v>
      </c>
      <c r="C2172" t="s">
        <v>7206</v>
      </c>
      <c r="D2172" s="6">
        <v>132</v>
      </c>
      <c r="E2172" s="6" t="str">
        <f t="shared" si="198"/>
        <v>Long</v>
      </c>
      <c r="F2172" s="4">
        <f t="shared" si="199"/>
        <v>2.2000000000000002</v>
      </c>
      <c r="G2172" s="8" t="s">
        <v>7406</v>
      </c>
      <c r="H2172" t="s">
        <v>10891</v>
      </c>
      <c r="I2172" t="s">
        <v>190</v>
      </c>
      <c r="J2172">
        <v>6.7</v>
      </c>
      <c r="K2172" t="str">
        <f t="shared" si="200"/>
        <v>Average</v>
      </c>
      <c r="L2172" s="10">
        <v>65745</v>
      </c>
      <c r="M2172" s="10">
        <v>17000000</v>
      </c>
      <c r="N2172" s="10">
        <v>44027682</v>
      </c>
      <c r="O2172" s="6">
        <f t="shared" si="201"/>
        <v>27027682</v>
      </c>
      <c r="P2172" s="10" t="str" cm="1">
        <f t="array" ref="P2172">_xlfn.IFS(O2172&lt;=0,"Flop",O2172&lt;10000000,"Hit",O2172&lt;=100000000,"Superhit",O2172&gt;100000000,"Blockbuster")</f>
        <v>Superhit</v>
      </c>
      <c r="Q2172" t="s">
        <v>6347</v>
      </c>
      <c r="R2172">
        <v>16</v>
      </c>
      <c r="S2172" t="str">
        <f t="shared" si="202"/>
        <v xml:space="preserve">January </v>
      </c>
      <c r="T2172" s="12" t="str">
        <f t="shared" si="203"/>
        <v xml:space="preserve"> 2009</v>
      </c>
      <c r="U2172" s="8" t="str" cm="1">
        <f t="array" ref="U2172">_xlfn.IFS(Q2172&lt;1970,"Old is Gold",Q2172&lt;=1980,"80's Movies",Q2172&lt;=2000,"90's Movies",Q2172&lt;=2020,"Mid Rang",Q2172&gt;2020,"Latest")</f>
        <v>Latest</v>
      </c>
      <c r="V2172" t="s">
        <v>2870</v>
      </c>
    </row>
    <row r="2173" spans="1:22" x14ac:dyDescent="0.3">
      <c r="A2173" t="s">
        <v>7207</v>
      </c>
      <c r="B2173" t="s">
        <v>7208</v>
      </c>
      <c r="C2173" t="s">
        <v>7208</v>
      </c>
      <c r="D2173" s="6">
        <v>133</v>
      </c>
      <c r="E2173" s="6" t="str">
        <f t="shared" si="198"/>
        <v>Long</v>
      </c>
      <c r="F2173" s="4">
        <f t="shared" si="199"/>
        <v>2.2166666666666668</v>
      </c>
      <c r="G2173" s="8" t="s">
        <v>10889</v>
      </c>
      <c r="H2173" t="s">
        <v>190</v>
      </c>
      <c r="I2173" t="s">
        <v>10897</v>
      </c>
      <c r="J2173">
        <v>7.6</v>
      </c>
      <c r="K2173" t="str">
        <f t="shared" si="200"/>
        <v>Good</v>
      </c>
      <c r="L2173" s="10">
        <v>452380</v>
      </c>
      <c r="M2173" s="10">
        <v>50000000</v>
      </c>
      <c r="N2173" s="10">
        <v>110206216</v>
      </c>
      <c r="O2173" s="6">
        <f t="shared" si="201"/>
        <v>60206216</v>
      </c>
      <c r="P2173" s="10" t="str" cm="1">
        <f t="array" ref="P2173">_xlfn.IFS(O2173&lt;=0,"Flop",O2173&lt;10000000,"Hit",O2173&lt;=100000000,"Superhit",O2173&gt;100000000,"Blockbuster")</f>
        <v>Superhit</v>
      </c>
      <c r="Q2173" t="s">
        <v>7209</v>
      </c>
      <c r="R2173">
        <v>9</v>
      </c>
      <c r="S2173" t="str">
        <f t="shared" si="202"/>
        <v xml:space="preserve">September </v>
      </c>
      <c r="T2173" s="12" t="str">
        <f t="shared" si="203"/>
        <v xml:space="preserve"> 2011</v>
      </c>
      <c r="U2173" s="8" t="str" cm="1">
        <f t="array" ref="U2173">_xlfn.IFS(Q2173&lt;1970,"Old is Gold",Q2173&lt;=1980,"80's Movies",Q2173&lt;=2000,"90's Movies",Q2173&lt;=2020,"Mid Rang",Q2173&gt;2020,"Latest")</f>
        <v>Latest</v>
      </c>
      <c r="V2173" t="s">
        <v>4712</v>
      </c>
    </row>
    <row r="2174" spans="1:22" x14ac:dyDescent="0.3">
      <c r="A2174" t="s">
        <v>7210</v>
      </c>
      <c r="B2174" t="s">
        <v>7211</v>
      </c>
      <c r="C2174" t="s">
        <v>7211</v>
      </c>
      <c r="D2174" s="6">
        <v>150</v>
      </c>
      <c r="E2174" s="6" t="str">
        <f t="shared" si="198"/>
        <v>Long</v>
      </c>
      <c r="F2174" s="4">
        <f t="shared" si="199"/>
        <v>2.5</v>
      </c>
      <c r="G2174" s="8" t="s">
        <v>7406</v>
      </c>
      <c r="H2174" t="s">
        <v>10887</v>
      </c>
      <c r="I2174" t="s">
        <v>234</v>
      </c>
      <c r="J2174">
        <v>6.4</v>
      </c>
      <c r="K2174" t="str">
        <f t="shared" si="200"/>
        <v>Average</v>
      </c>
      <c r="L2174" s="10">
        <v>241870</v>
      </c>
      <c r="M2174" s="10">
        <v>215000000</v>
      </c>
      <c r="N2174" s="10">
        <v>260502115</v>
      </c>
      <c r="O2174" s="6">
        <f t="shared" si="201"/>
        <v>45502115</v>
      </c>
      <c r="P2174" s="10" t="str" cm="1">
        <f t="array" ref="P2174">_xlfn.IFS(O2174&lt;=0,"Flop",O2174&lt;10000000,"Hit",O2174&lt;=100000000,"Superhit",O2174&gt;100000000,"Blockbuster")</f>
        <v>Superhit</v>
      </c>
      <c r="Q2174" t="s">
        <v>7212</v>
      </c>
      <c r="R2174">
        <v>22</v>
      </c>
      <c r="S2174" t="str">
        <f t="shared" si="202"/>
        <v xml:space="preserve">June </v>
      </c>
      <c r="T2174" s="12" t="str">
        <f t="shared" si="203"/>
        <v xml:space="preserve"> 2013</v>
      </c>
      <c r="U2174" s="8" t="str" cm="1">
        <f t="array" ref="U2174">_xlfn.IFS(Q2174&lt;1970,"Old is Gold",Q2174&lt;=1980,"80's Movies",Q2174&lt;=2000,"90's Movies",Q2174&lt;=2020,"Mid Rang",Q2174&gt;2020,"Latest")</f>
        <v>Latest</v>
      </c>
      <c r="V2174" t="s">
        <v>2422</v>
      </c>
    </row>
    <row r="2175" spans="1:22" x14ac:dyDescent="0.3">
      <c r="A2175" t="s">
        <v>7213</v>
      </c>
      <c r="B2175" t="s">
        <v>7214</v>
      </c>
      <c r="C2175" t="s">
        <v>7214</v>
      </c>
      <c r="D2175" s="6">
        <v>115</v>
      </c>
      <c r="E2175" s="6" t="str">
        <f t="shared" si="198"/>
        <v>Medium</v>
      </c>
      <c r="F2175" s="4">
        <f t="shared" si="199"/>
        <v>1.9166666666666667</v>
      </c>
      <c r="G2175" s="8" t="s">
        <v>7406</v>
      </c>
      <c r="H2175" t="s">
        <v>10887</v>
      </c>
      <c r="I2175" t="s">
        <v>10885</v>
      </c>
      <c r="J2175">
        <v>7.5</v>
      </c>
      <c r="K2175" t="str">
        <f t="shared" si="200"/>
        <v>Good</v>
      </c>
      <c r="L2175" s="10">
        <v>785019</v>
      </c>
      <c r="M2175" s="10">
        <v>165000000</v>
      </c>
      <c r="N2175" s="10">
        <v>677796076</v>
      </c>
      <c r="O2175" s="6">
        <f t="shared" si="201"/>
        <v>512796076</v>
      </c>
      <c r="P2175" s="10" t="str" cm="1">
        <f t="array" ref="P2175">_xlfn.IFS(O2175&lt;=0,"Flop",O2175&lt;10000000,"Hit",O2175&lt;=100000000,"Superhit",O2175&gt;100000000,"Blockbuster")</f>
        <v>Blockbuster</v>
      </c>
      <c r="Q2175" t="s">
        <v>7215</v>
      </c>
      <c r="R2175">
        <v>13</v>
      </c>
      <c r="S2175" t="str">
        <f t="shared" si="202"/>
        <v xml:space="preserve">October </v>
      </c>
      <c r="T2175" s="12" t="str">
        <f t="shared" si="203"/>
        <v xml:space="preserve"> 2016</v>
      </c>
      <c r="U2175" s="8" t="str" cm="1">
        <f t="array" ref="U2175">_xlfn.IFS(Q2175&lt;1970,"Old is Gold",Q2175&lt;=1980,"80's Movies",Q2175&lt;=2000,"90's Movies",Q2175&lt;=2020,"Mid Rang",Q2175&gt;2020,"Latest")</f>
        <v>Latest</v>
      </c>
      <c r="V2175" t="s">
        <v>5002</v>
      </c>
    </row>
    <row r="2176" spans="1:22" x14ac:dyDescent="0.3">
      <c r="A2176" t="s">
        <v>7216</v>
      </c>
      <c r="B2176" t="s">
        <v>7217</v>
      </c>
      <c r="C2176" t="s">
        <v>7217</v>
      </c>
      <c r="D2176" s="6">
        <v>115</v>
      </c>
      <c r="E2176" s="6" t="str">
        <f t="shared" si="198"/>
        <v>Medium</v>
      </c>
      <c r="F2176" s="4">
        <f t="shared" si="199"/>
        <v>1.9166666666666667</v>
      </c>
      <c r="G2176" s="8" t="s">
        <v>7406</v>
      </c>
      <c r="H2176" t="s">
        <v>5170</v>
      </c>
      <c r="I2176" t="s">
        <v>10899</v>
      </c>
      <c r="J2176">
        <v>6.7</v>
      </c>
      <c r="K2176" t="str">
        <f t="shared" si="200"/>
        <v>Average</v>
      </c>
      <c r="L2176" s="10">
        <v>253871</v>
      </c>
      <c r="M2176" s="10">
        <v>50000000</v>
      </c>
      <c r="N2176" s="10">
        <v>137328301</v>
      </c>
      <c r="O2176" s="6">
        <f t="shared" si="201"/>
        <v>87328301</v>
      </c>
      <c r="P2176" s="10" t="str" cm="1">
        <f t="array" ref="P2176">_xlfn.IFS(O2176&lt;=0,"Flop",O2176&lt;10000000,"Hit",O2176&lt;=100000000,"Superhit",O2176&gt;100000000,"Blockbuster")</f>
        <v>Superhit</v>
      </c>
      <c r="Q2176" t="s">
        <v>7218</v>
      </c>
      <c r="R2176">
        <v>18</v>
      </c>
      <c r="S2176" t="str">
        <f t="shared" si="202"/>
        <v xml:space="preserve">July </v>
      </c>
      <c r="T2176" s="12" t="str">
        <f t="shared" si="203"/>
        <v xml:space="preserve"> 2013</v>
      </c>
      <c r="U2176" s="8" t="str" cm="1">
        <f t="array" ref="U2176">_xlfn.IFS(Q2176&lt;1970,"Old is Gold",Q2176&lt;=1980,"80's Movies",Q2176&lt;=2000,"90's Movies",Q2176&lt;=2020,"Mid Rang",Q2176&gt;2020,"Latest")</f>
        <v>Latest</v>
      </c>
      <c r="V2176" t="s">
        <v>4919</v>
      </c>
    </row>
    <row r="2177" spans="1:22" x14ac:dyDescent="0.3">
      <c r="A2177" t="s">
        <v>7219</v>
      </c>
      <c r="B2177" t="s">
        <v>7220</v>
      </c>
      <c r="C2177" t="s">
        <v>7220</v>
      </c>
      <c r="D2177" s="6">
        <v>129</v>
      </c>
      <c r="E2177" s="6" t="str">
        <f t="shared" si="198"/>
        <v>Long</v>
      </c>
      <c r="F2177" s="4">
        <f t="shared" si="199"/>
        <v>2.15</v>
      </c>
      <c r="G2177" s="8" t="s">
        <v>190</v>
      </c>
      <c r="H2177" t="s">
        <v>10885</v>
      </c>
      <c r="I2177" t="s">
        <v>10886</v>
      </c>
      <c r="J2177">
        <v>6.5</v>
      </c>
      <c r="K2177" t="str">
        <f t="shared" si="200"/>
        <v>Average</v>
      </c>
      <c r="L2177" s="10">
        <v>94624</v>
      </c>
      <c r="M2177" s="10">
        <v>50000000</v>
      </c>
      <c r="N2177" s="10">
        <v>106956330</v>
      </c>
      <c r="O2177" s="6">
        <f t="shared" si="201"/>
        <v>56956330</v>
      </c>
      <c r="P2177" s="10" t="str" cm="1">
        <f t="array" ref="P2177">_xlfn.IFS(O2177&lt;=0,"Flop",O2177&lt;10000000,"Hit",O2177&lt;=100000000,"Superhit",O2177&gt;100000000,"Blockbuster")</f>
        <v>Superhit</v>
      </c>
      <c r="Q2177" t="s">
        <v>7221</v>
      </c>
      <c r="R2177">
        <v>12</v>
      </c>
      <c r="S2177" t="str">
        <f t="shared" si="202"/>
        <v xml:space="preserve">September </v>
      </c>
      <c r="T2177" s="12" t="str">
        <f t="shared" si="203"/>
        <v xml:space="preserve"> 2010</v>
      </c>
      <c r="U2177" s="8" t="str" cm="1">
        <f t="array" ref="U2177">_xlfn.IFS(Q2177&lt;1970,"Old is Gold",Q2177&lt;=1980,"80's Movies",Q2177&lt;=2000,"90's Movies",Q2177&lt;=2020,"Mid Rang",Q2177&gt;2020,"Latest")</f>
        <v>Latest</v>
      </c>
      <c r="V2177" t="s">
        <v>87</v>
      </c>
    </row>
    <row r="2178" spans="1:22" x14ac:dyDescent="0.3">
      <c r="A2178" t="s">
        <v>7222</v>
      </c>
      <c r="B2178" t="s">
        <v>7223</v>
      </c>
      <c r="C2178" t="s">
        <v>7223</v>
      </c>
      <c r="D2178" s="6">
        <v>141</v>
      </c>
      <c r="E2178" s="6" t="str">
        <f t="shared" ref="E2178:E2241" si="204">IF(D2178&lt;90,"Short",IF(D2178&lt;=120,"Medium","Long"))</f>
        <v>Long</v>
      </c>
      <c r="F2178" s="4">
        <f t="shared" ref="F2178:F2241" si="205">D2178/60</f>
        <v>2.35</v>
      </c>
      <c r="G2178" s="8" t="s">
        <v>10887</v>
      </c>
      <c r="H2178" t="s">
        <v>10889</v>
      </c>
      <c r="I2178" t="s">
        <v>190</v>
      </c>
      <c r="J2178">
        <v>6.6</v>
      </c>
      <c r="K2178" t="str">
        <f t="shared" ref="K2178:K2241" si="206">IF(J2178&gt;=8,"Excellent",IF(J2178&gt;=7,"Good",IF(J2178&gt;=6,"Average","Poor")))</f>
        <v>Average</v>
      </c>
      <c r="L2178" s="10">
        <v>97204</v>
      </c>
      <c r="M2178" s="10">
        <v>30000000</v>
      </c>
      <c r="N2178" s="10">
        <v>19263938</v>
      </c>
      <c r="O2178" s="6">
        <f t="shared" ref="O2178:O2241" si="207">N2178-M2178</f>
        <v>-10736062</v>
      </c>
      <c r="P2178" s="10" t="str" cm="1">
        <f t="array" ref="P2178">_xlfn.IFS(O2178&lt;=0,"Flop",O2178&lt;10000000,"Hit",O2178&lt;=100000000,"Superhit",O2178&gt;100000000,"Blockbuster")</f>
        <v>Flop</v>
      </c>
      <c r="Q2178" t="s">
        <v>7224</v>
      </c>
      <c r="R2178">
        <v>15</v>
      </c>
      <c r="S2178" t="str">
        <f t="shared" ref="S2178:S2241" si="208">LEFT(Q2178,SEARCH(" ",Q2178))</f>
        <v xml:space="preserve">October </v>
      </c>
      <c r="T2178" s="12" t="str">
        <f t="shared" ref="T2178:T2241" si="209">RIGHT(Q2178,5)</f>
        <v xml:space="preserve"> 2016</v>
      </c>
      <c r="U2178" s="8" t="str" cm="1">
        <f t="array" ref="U2178">_xlfn.IFS(Q2178&lt;1970,"Old is Gold",Q2178&lt;=1980,"80's Movies",Q2178&lt;=2000,"90's Movies",Q2178&lt;=2020,"Mid Rang",Q2178&gt;2020,"Latest")</f>
        <v>Latest</v>
      </c>
      <c r="V2178" t="s">
        <v>5870</v>
      </c>
    </row>
    <row r="2179" spans="1:22" x14ac:dyDescent="0.3">
      <c r="A2179" t="s">
        <v>7225</v>
      </c>
      <c r="B2179" t="s">
        <v>7226</v>
      </c>
      <c r="C2179" t="s">
        <v>7226</v>
      </c>
      <c r="D2179" s="6">
        <v>104</v>
      </c>
      <c r="E2179" s="6" t="str">
        <f t="shared" si="204"/>
        <v>Medium</v>
      </c>
      <c r="F2179" s="4">
        <f t="shared" si="205"/>
        <v>1.7333333333333334</v>
      </c>
      <c r="G2179" s="8" t="s">
        <v>172</v>
      </c>
      <c r="H2179" t="s">
        <v>10886</v>
      </c>
      <c r="I2179" t="s">
        <v>10899</v>
      </c>
      <c r="J2179">
        <v>5.3</v>
      </c>
      <c r="K2179" t="str">
        <f t="shared" si="206"/>
        <v>Poor</v>
      </c>
      <c r="L2179" s="10">
        <v>51525</v>
      </c>
      <c r="M2179" s="10">
        <v>35000000</v>
      </c>
      <c r="N2179" s="10">
        <v>77477008</v>
      </c>
      <c r="O2179" s="6">
        <f t="shared" si="207"/>
        <v>42477008</v>
      </c>
      <c r="P2179" s="10" t="str" cm="1">
        <f t="array" ref="P2179">_xlfn.IFS(O2179&lt;=0,"Flop",O2179&lt;10000000,"Hit",O2179&lt;=100000000,"Superhit",O2179&gt;100000000,"Blockbuster")</f>
        <v>Superhit</v>
      </c>
      <c r="Q2179" t="s">
        <v>7227</v>
      </c>
      <c r="R2179">
        <v>23</v>
      </c>
      <c r="S2179" t="str">
        <f t="shared" si="208"/>
        <v xml:space="preserve">April </v>
      </c>
      <c r="T2179" s="12" t="str">
        <f t="shared" si="209"/>
        <v xml:space="preserve"> 2010</v>
      </c>
      <c r="U2179" s="8" t="str" cm="1">
        <f t="array" ref="U2179">_xlfn.IFS(Q2179&lt;1970,"Old is Gold",Q2179&lt;=1980,"80's Movies",Q2179&lt;=2000,"90's Movies",Q2179&lt;=2020,"Mid Rang",Q2179&gt;2020,"Latest")</f>
        <v>Latest</v>
      </c>
      <c r="V2179" t="s">
        <v>7228</v>
      </c>
    </row>
    <row r="2180" spans="1:22" x14ac:dyDescent="0.3">
      <c r="A2180" t="s">
        <v>7229</v>
      </c>
      <c r="B2180" t="s">
        <v>7230</v>
      </c>
      <c r="C2180" t="s">
        <v>7230</v>
      </c>
      <c r="D2180" s="6">
        <v>116</v>
      </c>
      <c r="E2180" s="6" t="str">
        <f t="shared" si="204"/>
        <v>Medium</v>
      </c>
      <c r="F2180" s="4">
        <f t="shared" si="205"/>
        <v>1.9333333333333333</v>
      </c>
      <c r="G2180" s="8" t="s">
        <v>10889</v>
      </c>
      <c r="H2180" t="s">
        <v>10891</v>
      </c>
      <c r="I2180" t="s">
        <v>190</v>
      </c>
      <c r="J2180">
        <v>7.2</v>
      </c>
      <c r="K2180" t="str">
        <f t="shared" si="206"/>
        <v>Good</v>
      </c>
      <c r="L2180" s="10">
        <v>250430</v>
      </c>
      <c r="M2180" s="10">
        <v>26000000</v>
      </c>
      <c r="N2180" s="10">
        <v>55404207</v>
      </c>
      <c r="O2180" s="6">
        <f t="shared" si="207"/>
        <v>29404207</v>
      </c>
      <c r="P2180" s="10" t="str" cm="1">
        <f t="array" ref="P2180">_xlfn.IFS(O2180&lt;=0,"Flop",O2180&lt;10000000,"Hit",O2180&lt;=100000000,"Superhit",O2180&gt;100000000,"Blockbuster")</f>
        <v>Superhit</v>
      </c>
      <c r="Q2180" t="s">
        <v>7231</v>
      </c>
      <c r="R2180">
        <v>19</v>
      </c>
      <c r="S2180" t="str">
        <f t="shared" si="208"/>
        <v xml:space="preserve">May </v>
      </c>
      <c r="T2180" s="12" t="str">
        <f t="shared" si="209"/>
        <v xml:space="preserve"> 2012</v>
      </c>
      <c r="U2180" s="8" t="str" cm="1">
        <f t="array" ref="U2180">_xlfn.IFS(Q2180&lt;1970,"Old is Gold",Q2180&lt;=1980,"80's Movies",Q2180&lt;=2000,"90's Movies",Q2180&lt;=2020,"Mid Rang",Q2180&gt;2020,"Latest")</f>
        <v>Latest</v>
      </c>
      <c r="V2180" t="s">
        <v>5167</v>
      </c>
    </row>
    <row r="2181" spans="1:22" x14ac:dyDescent="0.3">
      <c r="A2181" t="s">
        <v>7232</v>
      </c>
      <c r="B2181" t="s">
        <v>7233</v>
      </c>
      <c r="C2181" t="s">
        <v>7233</v>
      </c>
      <c r="D2181" s="6">
        <v>141</v>
      </c>
      <c r="E2181" s="6" t="str">
        <f t="shared" si="204"/>
        <v>Long</v>
      </c>
      <c r="F2181" s="4">
        <f t="shared" si="205"/>
        <v>2.35</v>
      </c>
      <c r="G2181" s="8" t="s">
        <v>10889</v>
      </c>
      <c r="H2181" t="s">
        <v>190</v>
      </c>
      <c r="I2181" t="s">
        <v>10896</v>
      </c>
      <c r="J2181">
        <v>7.3</v>
      </c>
      <c r="K2181" t="str">
        <f t="shared" si="206"/>
        <v>Good</v>
      </c>
      <c r="L2181" s="10">
        <v>198131</v>
      </c>
      <c r="M2181" s="10">
        <v>59000000</v>
      </c>
      <c r="N2181" s="10">
        <v>105713218</v>
      </c>
      <c r="O2181" s="6">
        <f t="shared" si="207"/>
        <v>46713218</v>
      </c>
      <c r="P2181" s="10" t="str" cm="1">
        <f t="array" ref="P2181">_xlfn.IFS(O2181&lt;=0,"Flop",O2181&lt;10000000,"Hit",O2181&lt;=100000000,"Superhit",O2181&gt;100000000,"Blockbuster")</f>
        <v>Superhit</v>
      </c>
      <c r="Q2181" t="s">
        <v>7234</v>
      </c>
      <c r="R2181">
        <v>29</v>
      </c>
      <c r="S2181" t="str">
        <f t="shared" si="208"/>
        <v xml:space="preserve">August </v>
      </c>
      <c r="T2181" s="12" t="str">
        <f t="shared" si="209"/>
        <v xml:space="preserve"> 2018</v>
      </c>
      <c r="U2181" s="8" t="str" cm="1">
        <f t="array" ref="U2181">_xlfn.IFS(Q2181&lt;1970,"Old is Gold",Q2181&lt;=1980,"80's Movies",Q2181&lt;=2000,"90's Movies",Q2181&lt;=2020,"Mid Rang",Q2181&gt;2020,"Latest")</f>
        <v>Latest</v>
      </c>
      <c r="V2181" t="s">
        <v>6731</v>
      </c>
    </row>
    <row r="2182" spans="1:22" x14ac:dyDescent="0.3">
      <c r="A2182" t="s">
        <v>7235</v>
      </c>
      <c r="B2182" t="s">
        <v>7236</v>
      </c>
      <c r="C2182" t="s">
        <v>7236</v>
      </c>
      <c r="D2182" s="6">
        <v>87</v>
      </c>
      <c r="E2182" s="6" t="str">
        <f t="shared" si="204"/>
        <v>Short</v>
      </c>
      <c r="F2182" s="4">
        <f t="shared" si="205"/>
        <v>1.45</v>
      </c>
      <c r="G2182" s="8" t="s">
        <v>172</v>
      </c>
      <c r="H2182" t="s">
        <v>10890</v>
      </c>
      <c r="I2182" t="s">
        <v>10899</v>
      </c>
      <c r="J2182">
        <v>1.9</v>
      </c>
      <c r="K2182" t="str">
        <f t="shared" si="206"/>
        <v>Poor</v>
      </c>
      <c r="L2182" s="10">
        <v>93840</v>
      </c>
      <c r="M2182" s="10">
        <v>20000000</v>
      </c>
      <c r="N2182" s="10">
        <v>34816824</v>
      </c>
      <c r="O2182" s="6">
        <f t="shared" si="207"/>
        <v>14816824</v>
      </c>
      <c r="P2182" s="10" t="str" cm="1">
        <f t="array" ref="P2182">_xlfn.IFS(O2182&lt;=0,"Flop",O2182&lt;10000000,"Hit",O2182&lt;=100000000,"Superhit",O2182&gt;100000000,"Blockbuster")</f>
        <v>Superhit</v>
      </c>
      <c r="Q2182" t="s">
        <v>7237</v>
      </c>
      <c r="R2182">
        <v>29</v>
      </c>
      <c r="S2182" t="str">
        <f t="shared" si="208"/>
        <v xml:space="preserve">August </v>
      </c>
      <c r="T2182" s="12" t="str">
        <f t="shared" si="209"/>
        <v xml:space="preserve"> 2008</v>
      </c>
      <c r="U2182" s="8" t="str" cm="1">
        <f t="array" ref="U2182">_xlfn.IFS(Q2182&lt;1970,"Old is Gold",Q2182&lt;=1980,"80's Movies",Q2182&lt;=2000,"90's Movies",Q2182&lt;=2020,"Mid Rang",Q2182&gt;2020,"Latest")</f>
        <v>Latest</v>
      </c>
      <c r="V2182" t="s">
        <v>6007</v>
      </c>
    </row>
    <row r="2183" spans="1:22" x14ac:dyDescent="0.3">
      <c r="A2183" t="s">
        <v>7238</v>
      </c>
      <c r="B2183" t="s">
        <v>7239</v>
      </c>
      <c r="C2183" t="s">
        <v>7239</v>
      </c>
      <c r="D2183" s="6">
        <v>109</v>
      </c>
      <c r="E2183" s="6" t="str">
        <f t="shared" si="204"/>
        <v>Medium</v>
      </c>
      <c r="F2183" s="4">
        <f t="shared" si="205"/>
        <v>1.8166666666666667</v>
      </c>
      <c r="G2183" s="8" t="s">
        <v>7406</v>
      </c>
      <c r="H2183" t="s">
        <v>172</v>
      </c>
      <c r="I2183" t="s">
        <v>10890</v>
      </c>
      <c r="J2183">
        <v>6.9</v>
      </c>
      <c r="K2183" t="str">
        <f t="shared" si="206"/>
        <v>Average</v>
      </c>
      <c r="L2183" s="10">
        <v>294040</v>
      </c>
      <c r="M2183" s="10">
        <v>20000000</v>
      </c>
      <c r="N2183" s="10">
        <v>46091271</v>
      </c>
      <c r="O2183" s="6">
        <f t="shared" si="207"/>
        <v>26091271</v>
      </c>
      <c r="P2183" s="10" t="str" cm="1">
        <f t="array" ref="P2183">_xlfn.IFS(O2183&lt;=0,"Flop",O2183&lt;10000000,"Hit",O2183&lt;=100000000,"Superhit",O2183&gt;100000000,"Blockbuster")</f>
        <v>Superhit</v>
      </c>
      <c r="Q2183" t="s">
        <v>7240</v>
      </c>
      <c r="R2183">
        <v>10</v>
      </c>
      <c r="S2183" t="str">
        <f t="shared" si="208"/>
        <v xml:space="preserve">July </v>
      </c>
      <c r="T2183" s="12" t="str">
        <f t="shared" si="209"/>
        <v xml:space="preserve"> 2013</v>
      </c>
      <c r="U2183" s="8" t="str" cm="1">
        <f t="array" ref="U2183">_xlfn.IFS(Q2183&lt;1970,"Old is Gold",Q2183&lt;=1980,"80's Movies",Q2183&lt;=2000,"90's Movies",Q2183&lt;=2020,"Mid Rang",Q2183&gt;2020,"Latest")</f>
        <v>Latest</v>
      </c>
      <c r="V2183" t="s">
        <v>5393</v>
      </c>
    </row>
    <row r="2184" spans="1:22" x14ac:dyDescent="0.3">
      <c r="A2184" t="s">
        <v>7241</v>
      </c>
      <c r="B2184" t="s">
        <v>7242</v>
      </c>
      <c r="C2184" t="s">
        <v>7242</v>
      </c>
      <c r="D2184" s="6">
        <v>106</v>
      </c>
      <c r="E2184" s="6" t="str">
        <f t="shared" si="204"/>
        <v>Medium</v>
      </c>
      <c r="F2184" s="4">
        <f t="shared" si="205"/>
        <v>1.7666666666666666</v>
      </c>
      <c r="G2184" s="8" t="s">
        <v>10887</v>
      </c>
      <c r="H2184" t="s">
        <v>10888</v>
      </c>
      <c r="I2184" t="s">
        <v>172</v>
      </c>
      <c r="J2184">
        <v>6.2</v>
      </c>
      <c r="K2184" t="str">
        <f t="shared" si="206"/>
        <v>Average</v>
      </c>
      <c r="L2184" s="10">
        <v>209297</v>
      </c>
      <c r="M2184" s="10">
        <v>200000000</v>
      </c>
      <c r="N2184" s="10">
        <v>559852396</v>
      </c>
      <c r="O2184" s="6">
        <f t="shared" si="207"/>
        <v>359852396</v>
      </c>
      <c r="P2184" s="10" t="str" cm="1">
        <f t="array" ref="P2184">_xlfn.IFS(O2184&lt;=0,"Flop",O2184&lt;10000000,"Hit",O2184&lt;=100000000,"Superhit",O2184&gt;100000000,"Blockbuster")</f>
        <v>Blockbuster</v>
      </c>
      <c r="Q2184" t="s">
        <v>7243</v>
      </c>
      <c r="R2184">
        <v>18</v>
      </c>
      <c r="S2184" t="str">
        <f t="shared" si="208"/>
        <v xml:space="preserve">June </v>
      </c>
      <c r="T2184" s="12" t="str">
        <f t="shared" si="209"/>
        <v xml:space="preserve"> 2011</v>
      </c>
      <c r="U2184" s="8" t="str" cm="1">
        <f t="array" ref="U2184">_xlfn.IFS(Q2184&lt;1970,"Old is Gold",Q2184&lt;=1980,"80's Movies",Q2184&lt;=2000,"90's Movies",Q2184&lt;=2020,"Mid Rang",Q2184&gt;2020,"Latest")</f>
        <v>Latest</v>
      </c>
      <c r="V2184" t="s">
        <v>7244</v>
      </c>
    </row>
    <row r="2185" spans="1:22" x14ac:dyDescent="0.3">
      <c r="A2185" t="s">
        <v>7245</v>
      </c>
      <c r="B2185" t="s">
        <v>7246</v>
      </c>
      <c r="C2185" t="s">
        <v>7246</v>
      </c>
      <c r="D2185" s="6">
        <v>100</v>
      </c>
      <c r="E2185" s="6" t="str">
        <f t="shared" si="204"/>
        <v>Medium</v>
      </c>
      <c r="F2185" s="4">
        <f t="shared" si="205"/>
        <v>1.6666666666666667</v>
      </c>
      <c r="G2185" s="8" t="s">
        <v>172</v>
      </c>
      <c r="H2185" t="s">
        <v>10886</v>
      </c>
      <c r="I2185" t="s">
        <v>10899</v>
      </c>
      <c r="J2185">
        <v>6.4</v>
      </c>
      <c r="K2185" t="str">
        <f t="shared" si="206"/>
        <v>Average</v>
      </c>
      <c r="L2185" s="10">
        <v>109071</v>
      </c>
      <c r="M2185" s="10">
        <v>19000000</v>
      </c>
      <c r="N2185" s="10">
        <v>32686500</v>
      </c>
      <c r="O2185" s="6">
        <f t="shared" si="207"/>
        <v>13686500</v>
      </c>
      <c r="P2185" s="10" t="str" cm="1">
        <f t="array" ref="P2185">_xlfn.IFS(O2185&lt;=0,"Flop",O2185&lt;10000000,"Hit",O2185&lt;=100000000,"Superhit",O2185&gt;100000000,"Blockbuster")</f>
        <v>Superhit</v>
      </c>
      <c r="Q2185" t="s">
        <v>7247</v>
      </c>
      <c r="R2185">
        <v>6</v>
      </c>
      <c r="S2185" t="str">
        <f t="shared" si="208"/>
        <v xml:space="preserve">January </v>
      </c>
      <c r="T2185" s="12" t="str">
        <f t="shared" si="209"/>
        <v xml:space="preserve"> 2010</v>
      </c>
      <c r="U2185" s="8" t="str" cm="1">
        <f t="array" ref="U2185">_xlfn.IFS(Q2185&lt;1970,"Old is Gold",Q2185&lt;=1980,"80's Movies",Q2185&lt;=2000,"90's Movies",Q2185&lt;=2020,"Mid Rang",Q2185&gt;2020,"Latest")</f>
        <v>Latest</v>
      </c>
      <c r="V2185" t="s">
        <v>7248</v>
      </c>
    </row>
    <row r="2186" spans="1:22" x14ac:dyDescent="0.3">
      <c r="A2186" t="s">
        <v>7249</v>
      </c>
      <c r="B2186" t="s">
        <v>7250</v>
      </c>
      <c r="C2186" t="s">
        <v>7251</v>
      </c>
      <c r="D2186" s="6">
        <v>129</v>
      </c>
      <c r="E2186" s="6" t="str">
        <f t="shared" si="204"/>
        <v>Long</v>
      </c>
      <c r="F2186" s="4">
        <f t="shared" si="205"/>
        <v>2.15</v>
      </c>
      <c r="G2186" s="8" t="s">
        <v>10891</v>
      </c>
      <c r="H2186" t="s">
        <v>190</v>
      </c>
      <c r="I2186" t="s">
        <v>10895</v>
      </c>
      <c r="J2186">
        <v>7.7</v>
      </c>
      <c r="K2186" t="str">
        <f t="shared" si="206"/>
        <v>Good</v>
      </c>
      <c r="L2186" s="10">
        <v>69613</v>
      </c>
      <c r="M2186" s="10">
        <v>5000000</v>
      </c>
      <c r="N2186" s="10">
        <v>17267324</v>
      </c>
      <c r="O2186" s="6">
        <f t="shared" si="207"/>
        <v>12267324</v>
      </c>
      <c r="P2186" s="10" t="str" cm="1">
        <f t="array" ref="P2186">_xlfn.IFS(O2186&lt;=0,"Flop",O2186&lt;10000000,"Hit",O2186&lt;=100000000,"Superhit",O2186&gt;100000000,"Blockbuster")</f>
        <v>Superhit</v>
      </c>
      <c r="Q2186" t="s">
        <v>7252</v>
      </c>
      <c r="R2186">
        <v>16</v>
      </c>
      <c r="S2186" t="str">
        <f t="shared" si="208"/>
        <v xml:space="preserve">May </v>
      </c>
      <c r="T2186" s="12" t="str">
        <f t="shared" si="209"/>
        <v xml:space="preserve"> 2009</v>
      </c>
      <c r="U2186" s="8" t="str" cm="1">
        <f t="array" ref="U2186">_xlfn.IFS(Q2186&lt;1970,"Old is Gold",Q2186&lt;=1980,"80's Movies",Q2186&lt;=2000,"90's Movies",Q2186&lt;=2020,"Mid Rang",Q2186&gt;2020,"Latest")</f>
        <v>Latest</v>
      </c>
      <c r="V2186" t="s">
        <v>4402</v>
      </c>
    </row>
    <row r="2187" spans="1:22" x14ac:dyDescent="0.3">
      <c r="A2187" t="s">
        <v>7253</v>
      </c>
      <c r="B2187" t="s">
        <v>7254</v>
      </c>
      <c r="C2187" t="s">
        <v>7254</v>
      </c>
      <c r="D2187" s="6">
        <v>93</v>
      </c>
      <c r="E2187" s="6" t="str">
        <f t="shared" si="204"/>
        <v>Medium</v>
      </c>
      <c r="F2187" s="4">
        <f t="shared" si="205"/>
        <v>1.55</v>
      </c>
      <c r="G2187" s="8" t="s">
        <v>7406</v>
      </c>
      <c r="H2187" t="s">
        <v>10887</v>
      </c>
      <c r="I2187" t="s">
        <v>10888</v>
      </c>
      <c r="J2187">
        <v>7.1</v>
      </c>
      <c r="K2187" t="str">
        <f t="shared" si="206"/>
        <v>Good</v>
      </c>
      <c r="L2187" s="10">
        <v>432416</v>
      </c>
      <c r="M2187" s="10">
        <v>185000000</v>
      </c>
      <c r="N2187" s="10">
        <v>538983207</v>
      </c>
      <c r="O2187" s="6">
        <f t="shared" si="207"/>
        <v>353983207</v>
      </c>
      <c r="P2187" s="10" t="str" cm="1">
        <f t="array" ref="P2187">_xlfn.IFS(O2187&lt;=0,"Flop",O2187&lt;10000000,"Hit",O2187&lt;=100000000,"Superhit",O2187&gt;100000000,"Blockbuster")</f>
        <v>Blockbuster</v>
      </c>
      <c r="Q2187" t="s">
        <v>7255</v>
      </c>
      <c r="R2187">
        <v>10</v>
      </c>
      <c r="S2187" t="str">
        <f t="shared" si="208"/>
        <v xml:space="preserve">June </v>
      </c>
      <c r="T2187" s="12" t="str">
        <f t="shared" si="209"/>
        <v xml:space="preserve"> 2012</v>
      </c>
      <c r="U2187" s="8" t="str" cm="1">
        <f t="array" ref="U2187">_xlfn.IFS(Q2187&lt;1970,"Old is Gold",Q2187&lt;=1980,"80's Movies",Q2187&lt;=2000,"90's Movies",Q2187&lt;=2020,"Mid Rang",Q2187&gt;2020,"Latest")</f>
        <v>Latest</v>
      </c>
      <c r="V2187" t="s">
        <v>7256</v>
      </c>
    </row>
    <row r="2188" spans="1:22" x14ac:dyDescent="0.3">
      <c r="A2188" t="s">
        <v>7257</v>
      </c>
      <c r="B2188" t="s">
        <v>7258</v>
      </c>
      <c r="C2188" t="s">
        <v>7259</v>
      </c>
      <c r="D2188" s="6">
        <v>116</v>
      </c>
      <c r="E2188" s="6" t="str">
        <f t="shared" si="204"/>
        <v>Medium</v>
      </c>
      <c r="F2188" s="4">
        <f t="shared" si="205"/>
        <v>1.9333333333333333</v>
      </c>
      <c r="G2188" s="8" t="s">
        <v>7406</v>
      </c>
      <c r="H2188" t="s">
        <v>10887</v>
      </c>
      <c r="I2188" t="s">
        <v>10890</v>
      </c>
      <c r="J2188">
        <v>5.7</v>
      </c>
      <c r="K2188" t="str">
        <f t="shared" si="206"/>
        <v>Poor</v>
      </c>
      <c r="L2188" s="10">
        <v>183784</v>
      </c>
      <c r="M2188" s="10">
        <v>70000000</v>
      </c>
      <c r="N2188" s="10">
        <v>211819354</v>
      </c>
      <c r="O2188" s="6">
        <f t="shared" si="207"/>
        <v>141819354</v>
      </c>
      <c r="P2188" s="10" t="str" cm="1">
        <f t="array" ref="P2188">_xlfn.IFS(O2188&lt;=0,"Flop",O2188&lt;10000000,"Hit",O2188&lt;=100000000,"Superhit",O2188&gt;100000000,"Blockbuster")</f>
        <v>Blockbuster</v>
      </c>
      <c r="Q2188" t="s">
        <v>7260</v>
      </c>
      <c r="R2188">
        <v>8</v>
      </c>
      <c r="S2188" t="str">
        <f t="shared" si="208"/>
        <v xml:space="preserve">March </v>
      </c>
      <c r="T2188" s="12" t="str">
        <f t="shared" si="209"/>
        <v xml:space="preserve"> 2011</v>
      </c>
      <c r="U2188" s="8" t="str" cm="1">
        <f t="array" ref="U2188">_xlfn.IFS(Q2188&lt;1970,"Old is Gold",Q2188&lt;=1980,"80's Movies",Q2188&lt;=2000,"90's Movies",Q2188&lt;=2020,"Mid Rang",Q2188&gt;2020,"Latest")</f>
        <v>Latest</v>
      </c>
      <c r="V2188" t="s">
        <v>5149</v>
      </c>
    </row>
    <row r="2189" spans="1:22" x14ac:dyDescent="0.3">
      <c r="A2189" t="s">
        <v>7261</v>
      </c>
      <c r="B2189" t="s">
        <v>7262</v>
      </c>
      <c r="C2189" t="s">
        <v>7262</v>
      </c>
      <c r="D2189" s="6">
        <v>105</v>
      </c>
      <c r="E2189" s="6" t="str">
        <f t="shared" si="204"/>
        <v>Medium</v>
      </c>
      <c r="F2189" s="4">
        <f t="shared" si="205"/>
        <v>1.75</v>
      </c>
      <c r="G2189" s="8" t="s">
        <v>10890</v>
      </c>
      <c r="H2189" t="s">
        <v>5170</v>
      </c>
      <c r="I2189" t="s">
        <v>10899</v>
      </c>
      <c r="J2189">
        <v>7.4</v>
      </c>
      <c r="K2189" t="str">
        <f t="shared" si="206"/>
        <v>Good</v>
      </c>
      <c r="L2189" s="10">
        <v>600371</v>
      </c>
      <c r="M2189" s="10">
        <v>27000000</v>
      </c>
      <c r="N2189" s="10">
        <v>161849455</v>
      </c>
      <c r="O2189" s="6">
        <f t="shared" si="207"/>
        <v>134849455</v>
      </c>
      <c r="P2189" s="10" t="str" cm="1">
        <f t="array" ref="P2189">_xlfn.IFS(O2189&lt;=0,"Flop",O2189&lt;10000000,"Hit",O2189&lt;=100000000,"Superhit",O2189&gt;100000000,"Blockbuster")</f>
        <v>Blockbuster</v>
      </c>
      <c r="Q2189" t="s">
        <v>7260</v>
      </c>
      <c r="R2189">
        <v>8</v>
      </c>
      <c r="S2189" t="str">
        <f t="shared" si="208"/>
        <v xml:space="preserve">March </v>
      </c>
      <c r="T2189" s="12" t="str">
        <f t="shared" si="209"/>
        <v xml:space="preserve"> 2011</v>
      </c>
      <c r="U2189" s="8" t="str" cm="1">
        <f t="array" ref="U2189">_xlfn.IFS(Q2189&lt;1970,"Old is Gold",Q2189&lt;=1980,"80's Movies",Q2189&lt;=2000,"90's Movies",Q2189&lt;=2020,"Mid Rang",Q2189&gt;2020,"Latest")</f>
        <v>Latest</v>
      </c>
      <c r="V2189" t="s">
        <v>5362</v>
      </c>
    </row>
    <row r="2190" spans="1:22" x14ac:dyDescent="0.3">
      <c r="A2190" t="s">
        <v>7263</v>
      </c>
      <c r="B2190" t="s">
        <v>7264</v>
      </c>
      <c r="C2190" t="s">
        <v>7264</v>
      </c>
      <c r="D2190" s="6">
        <v>97</v>
      </c>
      <c r="E2190" s="6" t="str">
        <f t="shared" si="204"/>
        <v>Medium</v>
      </c>
      <c r="F2190" s="4">
        <f t="shared" si="205"/>
        <v>1.6166666666666667</v>
      </c>
      <c r="G2190" s="8" t="s">
        <v>7406</v>
      </c>
      <c r="H2190" t="s">
        <v>10887</v>
      </c>
      <c r="I2190" t="s">
        <v>10888</v>
      </c>
      <c r="J2190">
        <v>6.9</v>
      </c>
      <c r="K2190" t="str">
        <f t="shared" si="206"/>
        <v>Average</v>
      </c>
      <c r="L2190" s="10">
        <v>86225</v>
      </c>
      <c r="M2190" s="10">
        <v>80000000</v>
      </c>
      <c r="N2190" s="10">
        <v>140073390</v>
      </c>
      <c r="O2190" s="6">
        <f t="shared" si="207"/>
        <v>60073390</v>
      </c>
      <c r="P2190" s="10" t="str" cm="1">
        <f t="array" ref="P2190">_xlfn.IFS(O2190&lt;=0,"Flop",O2190&lt;10000000,"Hit",O2190&lt;=100000000,"Superhit",O2190&gt;100000000,"Blockbuster")</f>
        <v>Superhit</v>
      </c>
      <c r="Q2190" t="s">
        <v>7265</v>
      </c>
      <c r="R2190">
        <v>23</v>
      </c>
      <c r="S2190" t="str">
        <f t="shared" si="208"/>
        <v xml:space="preserve">September </v>
      </c>
      <c r="T2190" s="12" t="str">
        <f t="shared" si="209"/>
        <v xml:space="preserve"> 2010</v>
      </c>
      <c r="U2190" s="8" t="str" cm="1">
        <f t="array" ref="U2190">_xlfn.IFS(Q2190&lt;1970,"Old is Gold",Q2190&lt;=1980,"80's Movies",Q2190&lt;=2000,"90's Movies",Q2190&lt;=2020,"Mid Rang",Q2190&gt;2020,"Latest")</f>
        <v>Latest</v>
      </c>
      <c r="V2190" t="s">
        <v>4493</v>
      </c>
    </row>
    <row r="2191" spans="1:22" x14ac:dyDescent="0.3">
      <c r="A2191" t="s">
        <v>7266</v>
      </c>
      <c r="B2191" t="s">
        <v>7267</v>
      </c>
      <c r="C2191" t="s">
        <v>7267</v>
      </c>
      <c r="D2191" s="6">
        <v>107</v>
      </c>
      <c r="E2191" s="6" t="str">
        <f t="shared" si="204"/>
        <v>Medium</v>
      </c>
      <c r="F2191" s="4">
        <f t="shared" si="205"/>
        <v>1.7833333333333334</v>
      </c>
      <c r="G2191" s="8" t="s">
        <v>7406</v>
      </c>
      <c r="H2191" t="s">
        <v>10891</v>
      </c>
      <c r="I2191" t="s">
        <v>190</v>
      </c>
      <c r="J2191">
        <v>6.3</v>
      </c>
      <c r="K2191" t="str">
        <f t="shared" si="206"/>
        <v>Average</v>
      </c>
      <c r="L2191" s="10">
        <v>224309</v>
      </c>
      <c r="M2191" s="10">
        <v>110000000</v>
      </c>
      <c r="N2191" s="10">
        <v>169846945</v>
      </c>
      <c r="O2191" s="6">
        <f t="shared" si="207"/>
        <v>59846945</v>
      </c>
      <c r="P2191" s="10" t="str" cm="1">
        <f t="array" ref="P2191">_xlfn.IFS(O2191&lt;=0,"Flop",O2191&lt;10000000,"Hit",O2191&lt;=100000000,"Superhit",O2191&gt;100000000,"Blockbuster")</f>
        <v>Superhit</v>
      </c>
      <c r="Q2191" t="s">
        <v>7268</v>
      </c>
      <c r="R2191">
        <v>16</v>
      </c>
      <c r="S2191" t="str">
        <f t="shared" si="208"/>
        <v xml:space="preserve">March </v>
      </c>
      <c r="T2191" s="12" t="str">
        <f t="shared" si="209"/>
        <v xml:space="preserve"> 2017</v>
      </c>
      <c r="U2191" s="8" t="str" cm="1">
        <f t="array" ref="U2191">_xlfn.IFS(Q2191&lt;1970,"Old is Gold",Q2191&lt;=1980,"80's Movies",Q2191&lt;=2000,"90's Movies",Q2191&lt;=2020,"Mid Rang",Q2191&gt;2020,"Latest")</f>
        <v>Latest</v>
      </c>
      <c r="V2191" t="s">
        <v>7269</v>
      </c>
    </row>
    <row r="2192" spans="1:22" x14ac:dyDescent="0.3">
      <c r="A2192" t="s">
        <v>7270</v>
      </c>
      <c r="B2192" t="s">
        <v>7271</v>
      </c>
      <c r="C2192" t="s">
        <v>7271</v>
      </c>
      <c r="D2192" s="6">
        <v>98</v>
      </c>
      <c r="E2192" s="6" t="str">
        <f t="shared" si="204"/>
        <v>Medium</v>
      </c>
      <c r="F2192" s="4">
        <f t="shared" si="205"/>
        <v>1.6333333333333333</v>
      </c>
      <c r="G2192" s="8" t="s">
        <v>105</v>
      </c>
      <c r="H2192" t="s">
        <v>10895</v>
      </c>
      <c r="I2192" t="s">
        <v>10890</v>
      </c>
      <c r="J2192">
        <v>5.9</v>
      </c>
      <c r="K2192" t="str">
        <f t="shared" si="206"/>
        <v>Poor</v>
      </c>
      <c r="L2192" s="10">
        <v>80835</v>
      </c>
      <c r="M2192" s="10">
        <v>10000000</v>
      </c>
      <c r="N2192" s="10">
        <v>47719794</v>
      </c>
      <c r="O2192" s="6">
        <f t="shared" si="207"/>
        <v>37719794</v>
      </c>
      <c r="P2192" s="10" t="str" cm="1">
        <f t="array" ref="P2192">_xlfn.IFS(O2192&lt;=0,"Flop",O2192&lt;10000000,"Hit",O2192&lt;=100000000,"Superhit",O2192&gt;100000000,"Blockbuster")</f>
        <v>Superhit</v>
      </c>
      <c r="Q2192" t="s">
        <v>7272</v>
      </c>
      <c r="R2192">
        <v>24</v>
      </c>
      <c r="S2192" t="str">
        <f t="shared" si="208"/>
        <v xml:space="preserve">October </v>
      </c>
      <c r="T2192" s="12" t="str">
        <f t="shared" si="209"/>
        <v xml:space="preserve"> 2009</v>
      </c>
      <c r="U2192" s="8" t="str" cm="1">
        <f t="array" ref="U2192">_xlfn.IFS(Q2192&lt;1970,"Old is Gold",Q2192&lt;=1980,"80's Movies",Q2192&lt;=2000,"90's Movies",Q2192&lt;=2020,"Mid Rang",Q2192&gt;2020,"Latest")</f>
        <v>Latest</v>
      </c>
      <c r="V2192" t="s">
        <v>7273</v>
      </c>
    </row>
    <row r="2193" spans="1:22" x14ac:dyDescent="0.3">
      <c r="A2193" t="s">
        <v>7274</v>
      </c>
      <c r="B2193" t="s">
        <v>7275</v>
      </c>
      <c r="C2193" t="s">
        <v>7275</v>
      </c>
      <c r="D2193" s="6">
        <v>96</v>
      </c>
      <c r="E2193" s="6" t="str">
        <f t="shared" si="204"/>
        <v>Medium</v>
      </c>
      <c r="F2193" s="4">
        <f t="shared" si="205"/>
        <v>1.6</v>
      </c>
      <c r="G2193" s="8" t="s">
        <v>7406</v>
      </c>
      <c r="H2193" t="s">
        <v>105</v>
      </c>
      <c r="I2193" t="s">
        <v>10890</v>
      </c>
      <c r="J2193">
        <v>5.8</v>
      </c>
      <c r="K2193" t="str">
        <f t="shared" si="206"/>
        <v>Poor</v>
      </c>
      <c r="L2193" s="10">
        <v>177036</v>
      </c>
      <c r="M2193" s="10">
        <v>60000000</v>
      </c>
      <c r="N2193" s="10">
        <v>300228084</v>
      </c>
      <c r="O2193" s="6">
        <f t="shared" si="207"/>
        <v>240228084</v>
      </c>
      <c r="P2193" s="10" t="str" cm="1">
        <f t="array" ref="P2193">_xlfn.IFS(O2193&lt;=0,"Flop",O2193&lt;10000000,"Hit",O2193&lt;=100000000,"Superhit",O2193&gt;100000000,"Blockbuster")</f>
        <v>Blockbuster</v>
      </c>
      <c r="Q2193" t="s">
        <v>7276</v>
      </c>
      <c r="R2193">
        <v>2</v>
      </c>
      <c r="S2193" t="str">
        <f t="shared" si="208"/>
        <v xml:space="preserve">September </v>
      </c>
      <c r="T2193" s="12" t="str">
        <f t="shared" si="209"/>
        <v xml:space="preserve"> 2010</v>
      </c>
      <c r="U2193" s="8" t="str" cm="1">
        <f t="array" ref="U2193">_xlfn.IFS(Q2193&lt;1970,"Old is Gold",Q2193&lt;=1980,"80's Movies",Q2193&lt;=2000,"90's Movies",Q2193&lt;=2020,"Mid Rang",Q2193&gt;2020,"Latest")</f>
        <v>Latest</v>
      </c>
      <c r="V2193" t="s">
        <v>2001</v>
      </c>
    </row>
    <row r="2194" spans="1:22" x14ac:dyDescent="0.3">
      <c r="A2194" t="s">
        <v>7277</v>
      </c>
      <c r="B2194" t="s">
        <v>7278</v>
      </c>
      <c r="C2194" t="s">
        <v>7278</v>
      </c>
      <c r="D2194" s="6">
        <v>106</v>
      </c>
      <c r="E2194" s="6" t="str">
        <f t="shared" si="204"/>
        <v>Medium</v>
      </c>
      <c r="F2194" s="4">
        <f t="shared" si="205"/>
        <v>1.7666666666666666</v>
      </c>
      <c r="G2194" s="8" t="s">
        <v>7406</v>
      </c>
      <c r="H2194" t="s">
        <v>10889</v>
      </c>
      <c r="I2194" t="s">
        <v>190</v>
      </c>
      <c r="J2194">
        <v>8</v>
      </c>
      <c r="K2194" t="str">
        <f t="shared" si="206"/>
        <v>Excellent</v>
      </c>
      <c r="L2194" s="10">
        <v>231090</v>
      </c>
      <c r="M2194" s="10">
        <v>11715578</v>
      </c>
      <c r="N2194" s="10">
        <v>22108789</v>
      </c>
      <c r="O2194" s="6">
        <f t="shared" si="207"/>
        <v>10393211</v>
      </c>
      <c r="P2194" s="10" t="str" cm="1">
        <f t="array" ref="P2194">_xlfn.IFS(O2194&lt;=0,"Flop",O2194&lt;10000000,"Hit",O2194&lt;=100000000,"Superhit",O2194&gt;100000000,"Blockbuster")</f>
        <v>Superhit</v>
      </c>
      <c r="Q2194" t="s">
        <v>7279</v>
      </c>
      <c r="R2194">
        <v>12</v>
      </c>
      <c r="S2194" t="str">
        <f t="shared" si="208"/>
        <v xml:space="preserve">December </v>
      </c>
      <c r="T2194" s="12" t="str">
        <f t="shared" si="209"/>
        <v xml:space="preserve"> 2008</v>
      </c>
      <c r="U2194" s="8" t="str" cm="1">
        <f t="array" ref="U2194">_xlfn.IFS(Q2194&lt;1970,"Old is Gold",Q2194&lt;=1980,"80's Movies",Q2194&lt;=2000,"90's Movies",Q2194&lt;=2020,"Mid Rang",Q2194&gt;2020,"Latest")</f>
        <v>Latest</v>
      </c>
      <c r="V2194" t="s">
        <v>7280</v>
      </c>
    </row>
    <row r="2195" spans="1:22" x14ac:dyDescent="0.3">
      <c r="A2195" t="s">
        <v>7281</v>
      </c>
      <c r="B2195" t="s">
        <v>7282</v>
      </c>
      <c r="C2195" t="s">
        <v>7282</v>
      </c>
      <c r="D2195" s="6">
        <v>102</v>
      </c>
      <c r="E2195" s="6" t="str">
        <f t="shared" si="204"/>
        <v>Medium</v>
      </c>
      <c r="F2195" s="4">
        <f t="shared" si="205"/>
        <v>1.7</v>
      </c>
      <c r="G2195" s="8" t="s">
        <v>172</v>
      </c>
      <c r="H2195" t="s">
        <v>10892</v>
      </c>
      <c r="I2195" t="s">
        <v>10885</v>
      </c>
      <c r="J2195">
        <v>5.2</v>
      </c>
      <c r="K2195" t="str">
        <f t="shared" si="206"/>
        <v>Poor</v>
      </c>
      <c r="L2195" s="10">
        <v>64172</v>
      </c>
      <c r="M2195" s="10">
        <v>80000000</v>
      </c>
      <c r="N2195" s="10">
        <v>169852759</v>
      </c>
      <c r="O2195" s="6">
        <f t="shared" si="207"/>
        <v>89852759</v>
      </c>
      <c r="P2195" s="10" t="str" cm="1">
        <f t="array" ref="P2195">_xlfn.IFS(O2195&lt;=0,"Flop",O2195&lt;10000000,"Hit",O2195&lt;=100000000,"Superhit",O2195&gt;100000000,"Blockbuster")</f>
        <v>Superhit</v>
      </c>
      <c r="Q2195" t="s">
        <v>7283</v>
      </c>
      <c r="R2195">
        <v>6</v>
      </c>
      <c r="S2195" t="str">
        <f t="shared" si="208"/>
        <v xml:space="preserve">July </v>
      </c>
      <c r="T2195" s="12" t="str">
        <f t="shared" si="209"/>
        <v xml:space="preserve"> 2011</v>
      </c>
      <c r="U2195" s="8" t="str" cm="1">
        <f t="array" ref="U2195">_xlfn.IFS(Q2195&lt;1970,"Old is Gold",Q2195&lt;=1980,"80's Movies",Q2195&lt;=2000,"90's Movies",Q2195&lt;=2020,"Mid Rang",Q2195&gt;2020,"Latest")</f>
        <v>Latest</v>
      </c>
      <c r="V2195" t="s">
        <v>2497</v>
      </c>
    </row>
    <row r="2196" spans="1:22" x14ac:dyDescent="0.3">
      <c r="A2196" t="s">
        <v>7284</v>
      </c>
      <c r="B2196">
        <v>65</v>
      </c>
      <c r="C2196">
        <v>65</v>
      </c>
      <c r="D2196" s="6">
        <v>93</v>
      </c>
      <c r="E2196" s="6" t="str">
        <f t="shared" si="204"/>
        <v>Medium</v>
      </c>
      <c r="F2196" s="4">
        <f t="shared" si="205"/>
        <v>1.55</v>
      </c>
      <c r="G2196" s="8" t="s">
        <v>7406</v>
      </c>
      <c r="H2196" t="s">
        <v>10887</v>
      </c>
      <c r="I2196" t="s">
        <v>190</v>
      </c>
      <c r="J2196">
        <v>5.4</v>
      </c>
      <c r="K2196" t="str">
        <f t="shared" si="206"/>
        <v>Poor</v>
      </c>
      <c r="L2196" s="10">
        <v>76738</v>
      </c>
      <c r="M2196" s="10">
        <v>45000000</v>
      </c>
      <c r="N2196" s="10">
        <v>60730568</v>
      </c>
      <c r="O2196" s="6">
        <f t="shared" si="207"/>
        <v>15730568</v>
      </c>
      <c r="P2196" s="10" t="str" cm="1">
        <f t="array" ref="P2196">_xlfn.IFS(O2196&lt;=0,"Flop",O2196&lt;10000000,"Hit",O2196&lt;=100000000,"Superhit",O2196&gt;100000000,"Blockbuster")</f>
        <v>Superhit</v>
      </c>
      <c r="Q2196">
        <v>2023</v>
      </c>
      <c r="S2196" t="e">
        <f t="shared" si="208"/>
        <v>#VALUE!</v>
      </c>
      <c r="T2196" s="12" t="str">
        <f t="shared" si="209"/>
        <v>2023</v>
      </c>
      <c r="U2196" s="8" t="str" cm="1">
        <f t="array" ref="U2196">_xlfn.IFS(Q2196&lt;1970,"Old is Gold",Q2196&lt;=1980,"80's Movies",Q2196&lt;=2000,"90's Movies",Q2196&lt;=2020,"Mid Rang",Q2196&gt;2020,"Latest")</f>
        <v>Latest</v>
      </c>
      <c r="V2196" t="s">
        <v>7285</v>
      </c>
    </row>
    <row r="2197" spans="1:22" x14ac:dyDescent="0.3">
      <c r="A2197" t="s">
        <v>7286</v>
      </c>
      <c r="B2197" t="s">
        <v>7287</v>
      </c>
      <c r="C2197" t="s">
        <v>7287</v>
      </c>
      <c r="D2197" s="6">
        <v>109</v>
      </c>
      <c r="E2197" s="6" t="str">
        <f t="shared" si="204"/>
        <v>Medium</v>
      </c>
      <c r="F2197" s="4">
        <f t="shared" si="205"/>
        <v>1.8166666666666667</v>
      </c>
      <c r="G2197" s="8" t="s">
        <v>172</v>
      </c>
      <c r="H2197" t="s">
        <v>10894</v>
      </c>
      <c r="I2197" t="s">
        <v>10899</v>
      </c>
      <c r="J2197">
        <v>6.3</v>
      </c>
      <c r="K2197" t="str">
        <f t="shared" si="206"/>
        <v>Average</v>
      </c>
      <c r="L2197" s="10">
        <v>184127</v>
      </c>
      <c r="M2197" s="10">
        <v>40000000</v>
      </c>
      <c r="N2197" s="10">
        <v>91720255</v>
      </c>
      <c r="O2197" s="6">
        <f t="shared" si="207"/>
        <v>51720255</v>
      </c>
      <c r="P2197" s="10" t="str" cm="1">
        <f t="array" ref="P2197">_xlfn.IFS(O2197&lt;=0,"Flop",O2197&lt;10000000,"Hit",O2197&lt;=100000000,"Superhit",O2197&gt;100000000,"Blockbuster")</f>
        <v>Superhit</v>
      </c>
      <c r="Q2197" t="s">
        <v>7288</v>
      </c>
      <c r="R2197">
        <v>25</v>
      </c>
      <c r="S2197" t="str">
        <f t="shared" si="208"/>
        <v xml:space="preserve">May </v>
      </c>
      <c r="T2197" s="12" t="str">
        <f t="shared" si="209"/>
        <v xml:space="preserve"> 2010</v>
      </c>
      <c r="U2197" s="8" t="str" cm="1">
        <f t="array" ref="U2197">_xlfn.IFS(Q2197&lt;1970,"Old is Gold",Q2197&lt;=1980,"80's Movies",Q2197&lt;=2000,"90's Movies",Q2197&lt;=2020,"Mid Rang",Q2197&gt;2020,"Latest")</f>
        <v>Latest</v>
      </c>
      <c r="V2197" t="s">
        <v>6011</v>
      </c>
    </row>
    <row r="2198" spans="1:22" x14ac:dyDescent="0.3">
      <c r="A2198" t="s">
        <v>7289</v>
      </c>
      <c r="B2198" t="s">
        <v>7290</v>
      </c>
      <c r="C2198" t="s">
        <v>7290</v>
      </c>
      <c r="D2198" s="6">
        <v>117</v>
      </c>
      <c r="E2198" s="6" t="str">
        <f t="shared" si="204"/>
        <v>Medium</v>
      </c>
      <c r="F2198" s="4">
        <f t="shared" si="205"/>
        <v>1.95</v>
      </c>
      <c r="G2198" s="8" t="s">
        <v>7406</v>
      </c>
      <c r="H2198" t="s">
        <v>10887</v>
      </c>
      <c r="I2198" t="s">
        <v>190</v>
      </c>
      <c r="J2198">
        <v>6.6</v>
      </c>
      <c r="K2198" t="str">
        <f t="shared" si="206"/>
        <v>Average</v>
      </c>
      <c r="L2198" s="10">
        <v>97656</v>
      </c>
      <c r="M2198" s="10">
        <v>80000000</v>
      </c>
      <c r="N2198" s="10">
        <v>81126522</v>
      </c>
      <c r="O2198" s="6">
        <f t="shared" si="207"/>
        <v>1126522</v>
      </c>
      <c r="P2198" s="10" t="str" cm="1">
        <f t="array" ref="P2198">_xlfn.IFS(O2198&lt;=0,"Flop",O2198&lt;10000000,"Hit",O2198&lt;=100000000,"Superhit",O2198&gt;100000000,"Blockbuster")</f>
        <v>Hit</v>
      </c>
      <c r="Q2198" t="s">
        <v>7291</v>
      </c>
      <c r="R2198">
        <v>28</v>
      </c>
      <c r="S2198" t="str">
        <f t="shared" si="208"/>
        <v xml:space="preserve">January </v>
      </c>
      <c r="T2198" s="12" t="str">
        <f t="shared" si="209"/>
        <v xml:space="preserve"> 2010</v>
      </c>
      <c r="U2198" s="8" t="str" cm="1">
        <f t="array" ref="U2198">_xlfn.IFS(Q2198&lt;1970,"Old is Gold",Q2198&lt;=1980,"80's Movies",Q2198&lt;=2000,"90's Movies",Q2198&lt;=2020,"Mid Rang",Q2198&gt;2020,"Latest")</f>
        <v>Latest</v>
      </c>
      <c r="V2198" t="s">
        <v>1965</v>
      </c>
    </row>
    <row r="2199" spans="1:22" x14ac:dyDescent="0.3">
      <c r="A2199" t="s">
        <v>7292</v>
      </c>
      <c r="B2199" t="s">
        <v>7293</v>
      </c>
      <c r="C2199" t="s">
        <v>7293</v>
      </c>
      <c r="D2199" s="6">
        <v>113</v>
      </c>
      <c r="E2199" s="6" t="str">
        <f t="shared" si="204"/>
        <v>Medium</v>
      </c>
      <c r="F2199" s="4">
        <f t="shared" si="205"/>
        <v>1.8833333333333333</v>
      </c>
      <c r="G2199" s="8" t="s">
        <v>190</v>
      </c>
      <c r="H2199" t="s">
        <v>5170</v>
      </c>
      <c r="I2199" t="s">
        <v>10899</v>
      </c>
      <c r="J2199">
        <v>6.8</v>
      </c>
      <c r="K2199" t="str">
        <f t="shared" si="206"/>
        <v>Average</v>
      </c>
      <c r="L2199" s="10">
        <v>71237</v>
      </c>
      <c r="M2199" s="10">
        <v>20000000</v>
      </c>
      <c r="N2199" s="10">
        <v>45636368</v>
      </c>
      <c r="O2199" s="6">
        <f t="shared" si="207"/>
        <v>25636368</v>
      </c>
      <c r="P2199" s="10" t="str" cm="1">
        <f t="array" ref="P2199">_xlfn.IFS(O2199&lt;=0,"Flop",O2199&lt;10000000,"Hit",O2199&lt;=100000000,"Superhit",O2199&gt;100000000,"Blockbuster")</f>
        <v>Superhit</v>
      </c>
      <c r="Q2199" t="s">
        <v>7294</v>
      </c>
      <c r="R2199">
        <v>4</v>
      </c>
      <c r="S2199" t="str">
        <f t="shared" si="208"/>
        <v xml:space="preserve">September </v>
      </c>
      <c r="T2199" s="12" t="str">
        <f t="shared" si="209"/>
        <v xml:space="preserve"> 2010</v>
      </c>
      <c r="U2199" s="8" t="str" cm="1">
        <f t="array" ref="U2199">_xlfn.IFS(Q2199&lt;1970,"Old is Gold",Q2199&lt;=1980,"80's Movies",Q2199&lt;=2000,"90's Movies",Q2199&lt;=2020,"Mid Rang",Q2199&gt;2020,"Latest")</f>
        <v>Latest</v>
      </c>
      <c r="V2199" t="s">
        <v>2842</v>
      </c>
    </row>
    <row r="2200" spans="1:22" x14ac:dyDescent="0.3">
      <c r="A2200" t="s">
        <v>7295</v>
      </c>
      <c r="B2200" t="s">
        <v>7296</v>
      </c>
      <c r="C2200" t="s">
        <v>7296</v>
      </c>
      <c r="D2200" s="6">
        <v>120</v>
      </c>
      <c r="E2200" s="6" t="str">
        <f t="shared" si="204"/>
        <v>Medium</v>
      </c>
      <c r="F2200" s="4">
        <f t="shared" si="205"/>
        <v>2</v>
      </c>
      <c r="G2200" s="8" t="s">
        <v>10889</v>
      </c>
      <c r="H2200" t="s">
        <v>190</v>
      </c>
      <c r="I2200" t="s">
        <v>10899</v>
      </c>
      <c r="J2200">
        <v>7.4</v>
      </c>
      <c r="K2200" t="str">
        <f t="shared" si="206"/>
        <v>Good</v>
      </c>
      <c r="L2200" s="10">
        <v>92429</v>
      </c>
      <c r="M2200" s="10">
        <v>25000000</v>
      </c>
      <c r="N2200" s="10">
        <v>31748913</v>
      </c>
      <c r="O2200" s="6">
        <f t="shared" si="207"/>
        <v>6748913</v>
      </c>
      <c r="P2200" s="10" t="str" cm="1">
        <f t="array" ref="P2200">_xlfn.IFS(O2200&lt;=0,"Flop",O2200&lt;10000000,"Hit",O2200&lt;=100000000,"Superhit",O2200&gt;100000000,"Blockbuster")</f>
        <v>Hit</v>
      </c>
      <c r="Q2200" t="s">
        <v>7297</v>
      </c>
      <c r="R2200">
        <v>7</v>
      </c>
      <c r="S2200" t="str">
        <f t="shared" si="208"/>
        <v xml:space="preserve">September </v>
      </c>
      <c r="T2200" s="12" t="str">
        <f t="shared" si="209"/>
        <v xml:space="preserve"> 2018</v>
      </c>
      <c r="U2200" s="8" t="str" cm="1">
        <f t="array" ref="U2200">_xlfn.IFS(Q2200&lt;1970,"Old is Gold",Q2200&lt;=1980,"80's Movies",Q2200&lt;=2000,"90's Movies",Q2200&lt;=2020,"Mid Rang",Q2200&gt;2020,"Latest")</f>
        <v>Latest</v>
      </c>
      <c r="V2200" t="s">
        <v>7298</v>
      </c>
    </row>
    <row r="2201" spans="1:22" x14ac:dyDescent="0.3">
      <c r="A2201" t="s">
        <v>7299</v>
      </c>
      <c r="B2201" t="s">
        <v>7300</v>
      </c>
      <c r="C2201" t="s">
        <v>7300</v>
      </c>
      <c r="D2201" s="6">
        <v>124</v>
      </c>
      <c r="E2201" s="6" t="str">
        <f t="shared" si="204"/>
        <v>Long</v>
      </c>
      <c r="F2201" s="4">
        <f t="shared" si="205"/>
        <v>2.0666666666666669</v>
      </c>
      <c r="G2201" s="8" t="s">
        <v>7406</v>
      </c>
      <c r="H2201" t="s">
        <v>10890</v>
      </c>
      <c r="I2201" t="s">
        <v>10899</v>
      </c>
      <c r="J2201">
        <v>6.9</v>
      </c>
      <c r="K2201" t="str">
        <f t="shared" si="206"/>
        <v>Average</v>
      </c>
      <c r="L2201" s="10">
        <v>852337</v>
      </c>
      <c r="M2201" s="10">
        <v>200000000</v>
      </c>
      <c r="N2201" s="10">
        <v>623933331</v>
      </c>
      <c r="O2201" s="6">
        <f t="shared" si="207"/>
        <v>423933331</v>
      </c>
      <c r="P2201" s="10" t="str" cm="1">
        <f t="array" ref="P2201">_xlfn.IFS(O2201&lt;=0,"Flop",O2201&lt;10000000,"Hit",O2201&lt;=100000000,"Superhit",O2201&gt;100000000,"Blockbuster")</f>
        <v>Blockbuster</v>
      </c>
      <c r="Q2201" t="s">
        <v>7301</v>
      </c>
      <c r="R2201">
        <v>26</v>
      </c>
      <c r="S2201" t="str">
        <f t="shared" si="208"/>
        <v xml:space="preserve">April </v>
      </c>
      <c r="T2201" s="12" t="str">
        <f t="shared" si="209"/>
        <v xml:space="preserve"> 2010</v>
      </c>
      <c r="U2201" s="8" t="str" cm="1">
        <f t="array" ref="U2201">_xlfn.IFS(Q2201&lt;1970,"Old is Gold",Q2201&lt;=1980,"80's Movies",Q2201&lt;=2000,"90's Movies",Q2201&lt;=2020,"Mid Rang",Q2201&gt;2020,"Latest")</f>
        <v>Latest</v>
      </c>
      <c r="V2201" t="s">
        <v>4131</v>
      </c>
    </row>
    <row r="2202" spans="1:22" x14ac:dyDescent="0.3">
      <c r="A2202" t="s">
        <v>7302</v>
      </c>
      <c r="B2202" t="s">
        <v>7303</v>
      </c>
      <c r="C2202" t="s">
        <v>7303</v>
      </c>
      <c r="D2202" s="6">
        <v>116</v>
      </c>
      <c r="E2202" s="6" t="str">
        <f t="shared" si="204"/>
        <v>Medium</v>
      </c>
      <c r="F2202" s="4">
        <f t="shared" si="205"/>
        <v>1.9333333333333333</v>
      </c>
      <c r="G2202" s="8" t="s">
        <v>190</v>
      </c>
      <c r="H2202" t="s">
        <v>10885</v>
      </c>
      <c r="I2202" t="s">
        <v>105</v>
      </c>
      <c r="J2202">
        <v>7.1</v>
      </c>
      <c r="K2202" t="str">
        <f t="shared" si="206"/>
        <v>Good</v>
      </c>
      <c r="L2202" s="10">
        <v>125951</v>
      </c>
      <c r="M2202" s="10">
        <v>20000000</v>
      </c>
      <c r="N2202" s="10">
        <v>27093592</v>
      </c>
      <c r="O2202" s="6">
        <f t="shared" si="207"/>
        <v>7093592</v>
      </c>
      <c r="P2202" s="10" t="str" cm="1">
        <f t="array" ref="P2202">_xlfn.IFS(O2202&lt;=0,"Flop",O2202&lt;10000000,"Hit",O2202&lt;=100000000,"Superhit",O2202&gt;100000000,"Blockbuster")</f>
        <v>Hit</v>
      </c>
      <c r="Q2202" t="s">
        <v>6351</v>
      </c>
      <c r="R2202">
        <v>13</v>
      </c>
      <c r="S2202" t="str">
        <f t="shared" si="208"/>
        <v xml:space="preserve">September </v>
      </c>
      <c r="T2202" s="12" t="str">
        <f t="shared" si="209"/>
        <v xml:space="preserve"> 2010</v>
      </c>
      <c r="U2202" s="8" t="str" cm="1">
        <f t="array" ref="U2202">_xlfn.IFS(Q2202&lt;1970,"Old is Gold",Q2202&lt;=1980,"80's Movies",Q2202&lt;=2000,"90's Movies",Q2202&lt;=2020,"Mid Rang",Q2202&gt;2020,"Latest")</f>
        <v>Latest</v>
      </c>
      <c r="V2202" t="s">
        <v>6719</v>
      </c>
    </row>
    <row r="2203" spans="1:22" x14ac:dyDescent="0.3">
      <c r="A2203" t="s">
        <v>7304</v>
      </c>
      <c r="B2203" t="s">
        <v>7305</v>
      </c>
      <c r="C2203" t="s">
        <v>7305</v>
      </c>
      <c r="D2203" s="6">
        <v>132</v>
      </c>
      <c r="E2203" s="6" t="str">
        <f t="shared" si="204"/>
        <v>Long</v>
      </c>
      <c r="F2203" s="4">
        <f t="shared" si="205"/>
        <v>2.2000000000000002</v>
      </c>
      <c r="G2203" s="8" t="s">
        <v>7406</v>
      </c>
      <c r="H2203" t="s">
        <v>10887</v>
      </c>
      <c r="I2203" t="s">
        <v>5170</v>
      </c>
      <c r="J2203">
        <v>7.4</v>
      </c>
      <c r="K2203" t="str">
        <f t="shared" si="206"/>
        <v>Good</v>
      </c>
      <c r="L2203" s="10">
        <v>519751</v>
      </c>
      <c r="M2203" s="10">
        <v>145000000</v>
      </c>
      <c r="N2203" s="10">
        <v>694713380</v>
      </c>
      <c r="O2203" s="6">
        <f t="shared" si="207"/>
        <v>549713380</v>
      </c>
      <c r="P2203" s="10" t="str" cm="1">
        <f t="array" ref="P2203">_xlfn.IFS(O2203&lt;=0,"Flop",O2203&lt;10000000,"Hit",O2203&lt;=100000000,"Superhit",O2203&gt;100000000,"Blockbuster")</f>
        <v>Blockbuster</v>
      </c>
      <c r="Q2203" t="s">
        <v>7306</v>
      </c>
      <c r="R2203">
        <v>7</v>
      </c>
      <c r="S2203" t="str">
        <f t="shared" si="208"/>
        <v xml:space="preserve">December </v>
      </c>
      <c r="T2203" s="12" t="str">
        <f t="shared" si="209"/>
        <v xml:space="preserve"> 2011</v>
      </c>
      <c r="U2203" s="8" t="str" cm="1">
        <f t="array" ref="U2203">_xlfn.IFS(Q2203&lt;1970,"Old is Gold",Q2203&lt;=1980,"80's Movies",Q2203&lt;=2000,"90's Movies",Q2203&lt;=2020,"Mid Rang",Q2203&gt;2020,"Latest")</f>
        <v>Latest</v>
      </c>
      <c r="V2203" t="s">
        <v>2778</v>
      </c>
    </row>
    <row r="2204" spans="1:22" x14ac:dyDescent="0.3">
      <c r="A2204" t="s">
        <v>7307</v>
      </c>
      <c r="B2204" t="s">
        <v>7308</v>
      </c>
      <c r="C2204" t="s">
        <v>7308</v>
      </c>
      <c r="D2204" s="6">
        <v>119</v>
      </c>
      <c r="E2204" s="6" t="str">
        <f t="shared" si="204"/>
        <v>Medium</v>
      </c>
      <c r="F2204" s="4">
        <f t="shared" si="205"/>
        <v>1.9833333333333334</v>
      </c>
      <c r="G2204" s="8" t="s">
        <v>172</v>
      </c>
      <c r="H2204" t="s">
        <v>10899</v>
      </c>
      <c r="I2204" t="s">
        <v>10899</v>
      </c>
      <c r="J2204">
        <v>6.3</v>
      </c>
      <c r="K2204" t="str">
        <f t="shared" si="206"/>
        <v>Average</v>
      </c>
      <c r="L2204" s="10">
        <v>189774</v>
      </c>
      <c r="M2204" s="10">
        <v>50000000</v>
      </c>
      <c r="N2204" s="10">
        <v>173649931</v>
      </c>
      <c r="O2204" s="6">
        <f t="shared" si="207"/>
        <v>123649931</v>
      </c>
      <c r="P2204" s="10" t="str" cm="1">
        <f t="array" ref="P2204">_xlfn.IFS(O2204&lt;=0,"Flop",O2204&lt;10000000,"Hit",O2204&lt;=100000000,"Superhit",O2204&gt;100000000,"Blockbuster")</f>
        <v>Blockbuster</v>
      </c>
      <c r="Q2204" t="s">
        <v>7309</v>
      </c>
      <c r="R2204">
        <v>24</v>
      </c>
      <c r="S2204" t="str">
        <f t="shared" si="208"/>
        <v xml:space="preserve">November </v>
      </c>
      <c r="T2204" s="12" t="str">
        <f t="shared" si="209"/>
        <v xml:space="preserve"> 2013</v>
      </c>
      <c r="U2204" s="8" t="str" cm="1">
        <f t="array" ref="U2204">_xlfn.IFS(Q2204&lt;1970,"Old is Gold",Q2204&lt;=1980,"80's Movies",Q2204&lt;=2000,"90's Movies",Q2204&lt;=2020,"Mid Rang",Q2204&gt;2020,"Latest")</f>
        <v>Latest</v>
      </c>
      <c r="V2204" t="s">
        <v>4442</v>
      </c>
    </row>
    <row r="2205" spans="1:22" x14ac:dyDescent="0.3">
      <c r="A2205" t="s">
        <v>7310</v>
      </c>
      <c r="B2205" t="s">
        <v>7311</v>
      </c>
      <c r="C2205" t="s">
        <v>7311</v>
      </c>
      <c r="D2205" s="6">
        <v>121</v>
      </c>
      <c r="E2205" s="6" t="str">
        <f t="shared" si="204"/>
        <v>Long</v>
      </c>
      <c r="F2205" s="4">
        <f t="shared" si="205"/>
        <v>2.0166666666666666</v>
      </c>
      <c r="G2205" s="8" t="s">
        <v>172</v>
      </c>
      <c r="H2205" t="s">
        <v>190</v>
      </c>
      <c r="I2205" t="s">
        <v>10886</v>
      </c>
      <c r="J2205">
        <v>6.5</v>
      </c>
      <c r="K2205" t="str">
        <f t="shared" si="206"/>
        <v>Average</v>
      </c>
      <c r="L2205" s="10">
        <v>96989</v>
      </c>
      <c r="M2205" s="10">
        <v>85000000</v>
      </c>
      <c r="N2205" s="10">
        <v>219103655</v>
      </c>
      <c r="O2205" s="6">
        <f t="shared" si="207"/>
        <v>134103655</v>
      </c>
      <c r="P2205" s="10" t="str" cm="1">
        <f t="array" ref="P2205">_xlfn.IFS(O2205&lt;=0,"Flop",O2205&lt;10000000,"Hit",O2205&lt;=100000000,"Superhit",O2205&gt;100000000,"Blockbuster")</f>
        <v>Blockbuster</v>
      </c>
      <c r="Q2205" t="s">
        <v>5876</v>
      </c>
      <c r="R2205">
        <v>10</v>
      </c>
      <c r="S2205" t="str">
        <f t="shared" si="208"/>
        <v xml:space="preserve">December </v>
      </c>
      <c r="T2205" s="12" t="str">
        <f t="shared" si="209"/>
        <v xml:space="preserve"> 2009</v>
      </c>
      <c r="U2205" s="8" t="str" cm="1">
        <f t="array" ref="U2205">_xlfn.IFS(Q2205&lt;1970,"Old is Gold",Q2205&lt;=1980,"80's Movies",Q2205&lt;=2000,"90's Movies",Q2205&lt;=2020,"Mid Rang",Q2205&gt;2020,"Latest")</f>
        <v>Latest</v>
      </c>
      <c r="V2205" t="s">
        <v>3288</v>
      </c>
    </row>
    <row r="2206" spans="1:22" x14ac:dyDescent="0.3">
      <c r="A2206" t="s">
        <v>7312</v>
      </c>
      <c r="B2206" t="s">
        <v>7313</v>
      </c>
      <c r="C2206" t="s">
        <v>7313</v>
      </c>
      <c r="D2206" s="6">
        <v>88</v>
      </c>
      <c r="E2206" s="6" t="str">
        <f t="shared" si="204"/>
        <v>Short</v>
      </c>
      <c r="F2206" s="4">
        <f t="shared" si="205"/>
        <v>1.4666666666666666</v>
      </c>
      <c r="G2206" s="8" t="s">
        <v>10887</v>
      </c>
      <c r="H2206" t="s">
        <v>172</v>
      </c>
      <c r="I2206" t="s">
        <v>10892</v>
      </c>
      <c r="J2206">
        <v>4.5</v>
      </c>
      <c r="K2206" t="str">
        <f t="shared" si="206"/>
        <v>Poor</v>
      </c>
      <c r="L2206" s="10">
        <v>53012</v>
      </c>
      <c r="M2206" s="10">
        <v>75000000</v>
      </c>
      <c r="N2206" s="10">
        <v>443140005</v>
      </c>
      <c r="O2206" s="6">
        <f t="shared" si="207"/>
        <v>368140005</v>
      </c>
      <c r="P2206" s="10" t="str" cm="1">
        <f t="array" ref="P2206">_xlfn.IFS(O2206&lt;=0,"Flop",O2206&lt;10000000,"Hit",O2206&lt;=100000000,"Superhit",O2206&gt;100000000,"Blockbuster")</f>
        <v>Blockbuster</v>
      </c>
      <c r="Q2206" t="s">
        <v>7314</v>
      </c>
      <c r="R2206">
        <v>11</v>
      </c>
      <c r="S2206" t="str">
        <f t="shared" si="208"/>
        <v xml:space="preserve">December </v>
      </c>
      <c r="T2206" s="12" t="str">
        <f t="shared" si="209"/>
        <v xml:space="preserve"> 2009</v>
      </c>
      <c r="U2206" s="8" t="str" cm="1">
        <f t="array" ref="U2206">_xlfn.IFS(Q2206&lt;1970,"Old is Gold",Q2206&lt;=1980,"80's Movies",Q2206&lt;=2000,"90's Movies",Q2206&lt;=2020,"Mid Rang",Q2206&gt;2020,"Latest")</f>
        <v>Latest</v>
      </c>
      <c r="V2206" t="s">
        <v>2315</v>
      </c>
    </row>
    <row r="2207" spans="1:22" x14ac:dyDescent="0.3">
      <c r="A2207" t="s">
        <v>7315</v>
      </c>
      <c r="B2207" t="s">
        <v>7316</v>
      </c>
      <c r="C2207" t="s">
        <v>7316</v>
      </c>
      <c r="D2207" s="6">
        <v>95</v>
      </c>
      <c r="E2207" s="6" t="str">
        <f t="shared" si="204"/>
        <v>Medium</v>
      </c>
      <c r="F2207" s="4">
        <f t="shared" si="205"/>
        <v>1.5833333333333333</v>
      </c>
      <c r="G2207" s="8" t="s">
        <v>172</v>
      </c>
      <c r="H2207" t="s">
        <v>190</v>
      </c>
      <c r="I2207" t="s">
        <v>10899</v>
      </c>
      <c r="J2207">
        <v>6.5</v>
      </c>
      <c r="K2207" t="str">
        <f t="shared" si="206"/>
        <v>Average</v>
      </c>
      <c r="L2207" s="10">
        <v>354085</v>
      </c>
      <c r="M2207" s="10">
        <v>65000000</v>
      </c>
      <c r="N2207" s="10">
        <v>211780824</v>
      </c>
      <c r="O2207" s="6">
        <f t="shared" si="207"/>
        <v>146780824</v>
      </c>
      <c r="P2207" s="10" t="str" cm="1">
        <f t="array" ref="P2207">_xlfn.IFS(O2207&lt;=0,"Flop",O2207&lt;10000000,"Hit",O2207&lt;=100000000,"Superhit",O2207&gt;100000000,"Blockbuster")</f>
        <v>Blockbuster</v>
      </c>
      <c r="Q2207" t="s">
        <v>7317</v>
      </c>
      <c r="R2207">
        <v>31</v>
      </c>
      <c r="S2207" t="str">
        <f t="shared" si="208"/>
        <v xml:space="preserve">October </v>
      </c>
      <c r="T2207" s="12" t="str">
        <f t="shared" si="209"/>
        <v xml:space="preserve"> 2010</v>
      </c>
      <c r="U2207" s="8" t="str" cm="1">
        <f t="array" ref="U2207">_xlfn.IFS(Q2207&lt;1970,"Old is Gold",Q2207&lt;=1980,"80's Movies",Q2207&lt;=2000,"90's Movies",Q2207&lt;=2020,"Mid Rang",Q2207&gt;2020,"Latest")</f>
        <v>Latest</v>
      </c>
      <c r="V2207" t="s">
        <v>3346</v>
      </c>
    </row>
    <row r="2208" spans="1:22" x14ac:dyDescent="0.3">
      <c r="A2208" t="s">
        <v>7318</v>
      </c>
      <c r="B2208" t="s">
        <v>7319</v>
      </c>
      <c r="C2208" t="s">
        <v>7319</v>
      </c>
      <c r="D2208" s="6">
        <v>99</v>
      </c>
      <c r="E2208" s="6" t="str">
        <f t="shared" si="204"/>
        <v>Medium</v>
      </c>
      <c r="F2208" s="4">
        <f t="shared" si="205"/>
        <v>1.65</v>
      </c>
      <c r="G2208" s="8" t="s">
        <v>172</v>
      </c>
      <c r="H2208" t="s">
        <v>10890</v>
      </c>
      <c r="I2208" t="s">
        <v>10899</v>
      </c>
      <c r="J2208">
        <v>6.4</v>
      </c>
      <c r="K2208" t="str">
        <f t="shared" si="206"/>
        <v>Average</v>
      </c>
      <c r="L2208" s="10">
        <v>183112</v>
      </c>
      <c r="M2208" s="10">
        <v>36000000</v>
      </c>
      <c r="N2208" s="10">
        <v>64780213</v>
      </c>
      <c r="O2208" s="6">
        <f t="shared" si="207"/>
        <v>28780213</v>
      </c>
      <c r="P2208" s="10" t="str" cm="1">
        <f t="array" ref="P2208">_xlfn.IFS(O2208&lt;=0,"Flop",O2208&lt;10000000,"Hit",O2208&lt;=100000000,"Superhit",O2208&gt;100000000,"Blockbuster")</f>
        <v>Superhit</v>
      </c>
      <c r="Q2208" t="s">
        <v>7320</v>
      </c>
      <c r="R2208">
        <v>17</v>
      </c>
      <c r="S2208" t="str">
        <f t="shared" si="208"/>
        <v xml:space="preserve">March </v>
      </c>
      <c r="T2208" s="12" t="str">
        <f t="shared" si="209"/>
        <v xml:space="preserve"> 2010</v>
      </c>
      <c r="U2208" s="8" t="str" cm="1">
        <f t="array" ref="U2208">_xlfn.IFS(Q2208&lt;1970,"Old is Gold",Q2208&lt;=1980,"80's Movies",Q2208&lt;=2000,"90's Movies",Q2208&lt;=2020,"Mid Rang",Q2208&gt;2020,"Latest")</f>
        <v>Latest</v>
      </c>
      <c r="V2208" t="s">
        <v>4776</v>
      </c>
    </row>
    <row r="2209" spans="1:22" x14ac:dyDescent="0.3">
      <c r="A2209" t="s">
        <v>7321</v>
      </c>
      <c r="B2209" t="s">
        <v>7322</v>
      </c>
      <c r="C2209" t="s">
        <v>7322</v>
      </c>
      <c r="D2209" s="6">
        <v>116</v>
      </c>
      <c r="E2209" s="6" t="str">
        <f t="shared" si="204"/>
        <v>Medium</v>
      </c>
      <c r="F2209" s="4">
        <f t="shared" si="205"/>
        <v>1.9333333333333333</v>
      </c>
      <c r="G2209" s="8" t="s">
        <v>172</v>
      </c>
      <c r="H2209" t="s">
        <v>10899</v>
      </c>
      <c r="I2209" t="s">
        <v>10899</v>
      </c>
      <c r="J2209">
        <v>5.5</v>
      </c>
      <c r="K2209" t="str">
        <f t="shared" si="206"/>
        <v>Poor</v>
      </c>
      <c r="L2209" s="10">
        <v>106523</v>
      </c>
      <c r="M2209" s="10">
        <v>70000000</v>
      </c>
      <c r="N2209" s="10">
        <v>57719093</v>
      </c>
      <c r="O2209" s="6">
        <f t="shared" si="207"/>
        <v>-12280907</v>
      </c>
      <c r="P2209" s="10" t="str" cm="1">
        <f t="array" ref="P2209">_xlfn.IFS(O2209&lt;=0,"Flop",O2209&lt;10000000,"Hit",O2209&lt;=100000000,"Superhit",O2209&gt;100000000,"Blockbuster")</f>
        <v>Flop</v>
      </c>
      <c r="Q2209" t="s">
        <v>7323</v>
      </c>
      <c r="R2209">
        <v>4</v>
      </c>
      <c r="S2209" t="str">
        <f t="shared" si="208"/>
        <v xml:space="preserve">June </v>
      </c>
      <c r="T2209" s="12" t="str">
        <f t="shared" si="209"/>
        <v xml:space="preserve"> 2012</v>
      </c>
      <c r="U2209" s="8" t="str" cm="1">
        <f t="array" ref="U2209">_xlfn.IFS(Q2209&lt;1970,"Old is Gold",Q2209&lt;=1980,"80's Movies",Q2209&lt;=2000,"90's Movies",Q2209&lt;=2020,"Mid Rang",Q2209&gt;2020,"Latest")</f>
        <v>Latest</v>
      </c>
      <c r="V2209" t="s">
        <v>6981</v>
      </c>
    </row>
    <row r="2210" spans="1:22" x14ac:dyDescent="0.3">
      <c r="A2210" t="s">
        <v>7324</v>
      </c>
      <c r="B2210" t="s">
        <v>7325</v>
      </c>
      <c r="C2210" t="s">
        <v>7325</v>
      </c>
      <c r="D2210" s="6">
        <v>123</v>
      </c>
      <c r="E2210" s="6" t="str">
        <f t="shared" si="204"/>
        <v>Long</v>
      </c>
      <c r="F2210" s="4">
        <f t="shared" si="205"/>
        <v>2.0499999999999998</v>
      </c>
      <c r="G2210" s="8" t="s">
        <v>190</v>
      </c>
      <c r="H2210" t="s">
        <v>10899</v>
      </c>
      <c r="I2210" t="s">
        <v>10899</v>
      </c>
      <c r="J2210">
        <v>7.3</v>
      </c>
      <c r="K2210" t="str">
        <f t="shared" si="206"/>
        <v>Good</v>
      </c>
      <c r="L2210" s="10">
        <v>64368</v>
      </c>
      <c r="M2210" s="10">
        <v>3000000</v>
      </c>
      <c r="N2210" s="10">
        <v>2404300</v>
      </c>
      <c r="O2210" s="6">
        <f t="shared" si="207"/>
        <v>-595700</v>
      </c>
      <c r="P2210" s="10" t="str" cm="1">
        <f t="array" ref="P2210">_xlfn.IFS(O2210&lt;=0,"Flop",O2210&lt;10000000,"Hit",O2210&lt;=100000000,"Superhit",O2210&gt;100000000,"Blockbuster")</f>
        <v>Flop</v>
      </c>
      <c r="Q2210" t="s">
        <v>5320</v>
      </c>
      <c r="R2210">
        <v>14</v>
      </c>
      <c r="S2210" t="str">
        <f t="shared" si="208"/>
        <v xml:space="preserve">May </v>
      </c>
      <c r="T2210" s="12" t="str">
        <f t="shared" si="209"/>
        <v xml:space="preserve"> 2009</v>
      </c>
      <c r="U2210" s="8" t="str" cm="1">
        <f t="array" ref="U2210">_xlfn.IFS(Q2210&lt;1970,"Old is Gold",Q2210&lt;=1980,"80's Movies",Q2210&lt;=2000,"90's Movies",Q2210&lt;=2020,"Mid Rang",Q2210&gt;2020,"Latest")</f>
        <v>Latest</v>
      </c>
      <c r="V2210" t="s">
        <v>7326</v>
      </c>
    </row>
    <row r="2211" spans="1:22" x14ac:dyDescent="0.3">
      <c r="A2211" t="s">
        <v>7327</v>
      </c>
      <c r="B2211" t="s">
        <v>7328</v>
      </c>
      <c r="C2211" t="s">
        <v>7328</v>
      </c>
      <c r="D2211" s="6">
        <v>109</v>
      </c>
      <c r="E2211" s="6" t="str">
        <f t="shared" si="204"/>
        <v>Medium</v>
      </c>
      <c r="F2211" s="4">
        <f t="shared" si="205"/>
        <v>1.8166666666666667</v>
      </c>
      <c r="G2211" s="8" t="s">
        <v>7406</v>
      </c>
      <c r="H2211" t="s">
        <v>172</v>
      </c>
      <c r="I2211" t="s">
        <v>10891</v>
      </c>
      <c r="J2211">
        <v>7.2</v>
      </c>
      <c r="K2211" t="str">
        <f t="shared" si="206"/>
        <v>Good</v>
      </c>
      <c r="L2211" s="10">
        <v>586563</v>
      </c>
      <c r="M2211" s="10">
        <v>42000000</v>
      </c>
      <c r="N2211" s="10">
        <v>201585328</v>
      </c>
      <c r="O2211" s="6">
        <f t="shared" si="207"/>
        <v>159585328</v>
      </c>
      <c r="P2211" s="10" t="str" cm="1">
        <f t="array" ref="P2211">_xlfn.IFS(O2211&lt;=0,"Flop",O2211&lt;10000000,"Hit",O2211&lt;=100000000,"Superhit",O2211&gt;100000000,"Blockbuster")</f>
        <v>Blockbuster</v>
      </c>
      <c r="Q2211" t="s">
        <v>7329</v>
      </c>
      <c r="R2211">
        <v>12</v>
      </c>
      <c r="S2211" t="str">
        <f t="shared" si="208"/>
        <v xml:space="preserve">March </v>
      </c>
      <c r="T2211" s="12" t="str">
        <f t="shared" si="209"/>
        <v xml:space="preserve"> 2012</v>
      </c>
      <c r="U2211" s="8" t="str" cm="1">
        <f t="array" ref="U2211">_xlfn.IFS(Q2211&lt;1970,"Old is Gold",Q2211&lt;=1980,"80's Movies",Q2211&lt;=2000,"90's Movies",Q2211&lt;=2020,"Mid Rang",Q2211&gt;2020,"Latest")</f>
        <v>Latest</v>
      </c>
      <c r="V2211" t="s">
        <v>6188</v>
      </c>
    </row>
    <row r="2212" spans="1:22" x14ac:dyDescent="0.3">
      <c r="A2212" t="s">
        <v>7330</v>
      </c>
      <c r="B2212" t="s">
        <v>7331</v>
      </c>
      <c r="C2212" t="s">
        <v>7331</v>
      </c>
      <c r="D2212" s="6">
        <v>90</v>
      </c>
      <c r="E2212" s="6" t="str">
        <f t="shared" si="204"/>
        <v>Medium</v>
      </c>
      <c r="F2212" s="4">
        <f t="shared" si="205"/>
        <v>1.5</v>
      </c>
      <c r="G2212" s="8" t="s">
        <v>105</v>
      </c>
      <c r="H2212" t="s">
        <v>10895</v>
      </c>
      <c r="I2212" t="s">
        <v>5170</v>
      </c>
      <c r="J2212">
        <v>6</v>
      </c>
      <c r="K2212" t="str">
        <f t="shared" si="206"/>
        <v>Average</v>
      </c>
      <c r="L2212" s="10">
        <v>122104</v>
      </c>
      <c r="M2212" s="10">
        <v>11000000</v>
      </c>
      <c r="N2212" s="10">
        <v>68234154</v>
      </c>
      <c r="O2212" s="6">
        <f t="shared" si="207"/>
        <v>57234154</v>
      </c>
      <c r="P2212" s="10" t="str" cm="1">
        <f t="array" ref="P2212">_xlfn.IFS(O2212&lt;=0,"Flop",O2212&lt;10000000,"Hit",O2212&lt;=100000000,"Superhit",O2212&gt;100000000,"Blockbuster")</f>
        <v>Superhit</v>
      </c>
      <c r="Q2212" t="s">
        <v>7332</v>
      </c>
      <c r="R2212">
        <v>22</v>
      </c>
      <c r="S2212" t="str">
        <f t="shared" si="208"/>
        <v xml:space="preserve">October </v>
      </c>
      <c r="T2212" s="12" t="str">
        <f t="shared" si="209"/>
        <v xml:space="preserve"> 2009</v>
      </c>
      <c r="U2212" s="8" t="str" cm="1">
        <f t="array" ref="U2212">_xlfn.IFS(Q2212&lt;1970,"Old is Gold",Q2212&lt;=1980,"80's Movies",Q2212&lt;=2000,"90's Movies",Q2212&lt;=2020,"Mid Rang",Q2212&gt;2020,"Latest")</f>
        <v>Latest</v>
      </c>
      <c r="V2212" t="s">
        <v>7333</v>
      </c>
    </row>
    <row r="2213" spans="1:22" x14ac:dyDescent="0.3">
      <c r="A2213" t="s">
        <v>7334</v>
      </c>
      <c r="B2213" t="s">
        <v>7335</v>
      </c>
      <c r="C2213" t="s">
        <v>7335</v>
      </c>
      <c r="D2213" s="6">
        <v>94</v>
      </c>
      <c r="E2213" s="6" t="str">
        <f t="shared" si="204"/>
        <v>Medium</v>
      </c>
      <c r="F2213" s="4">
        <f t="shared" si="205"/>
        <v>1.5666666666666667</v>
      </c>
      <c r="G2213" s="8" t="s">
        <v>172</v>
      </c>
      <c r="H2213" t="s">
        <v>5878</v>
      </c>
      <c r="I2213" t="s">
        <v>10899</v>
      </c>
      <c r="J2213">
        <v>6.2</v>
      </c>
      <c r="K2213" t="str">
        <f t="shared" si="206"/>
        <v>Average</v>
      </c>
      <c r="L2213" s="10">
        <v>136288</v>
      </c>
      <c r="M2213" s="10">
        <v>25000000</v>
      </c>
      <c r="N2213" s="10">
        <v>69095771</v>
      </c>
      <c r="O2213" s="6">
        <f t="shared" si="207"/>
        <v>44095771</v>
      </c>
      <c r="P2213" s="10" t="str" cm="1">
        <f t="array" ref="P2213">_xlfn.IFS(O2213&lt;=0,"Flop",O2213&lt;10000000,"Hit",O2213&lt;=100000000,"Superhit",O2213&gt;100000000,"Blockbuster")</f>
        <v>Superhit</v>
      </c>
      <c r="Q2213" t="s">
        <v>7336</v>
      </c>
      <c r="R2213">
        <v>8</v>
      </c>
      <c r="S2213" t="str">
        <f t="shared" si="208"/>
        <v xml:space="preserve">September </v>
      </c>
      <c r="T2213" s="12" t="str">
        <f t="shared" si="209"/>
        <v xml:space="preserve"> 2009</v>
      </c>
      <c r="U2213" s="8" t="str" cm="1">
        <f t="array" ref="U2213">_xlfn.IFS(Q2213&lt;1970,"Old is Gold",Q2213&lt;=1980,"80's Movies",Q2213&lt;=2000,"90's Movies",Q2213&lt;=2020,"Mid Rang",Q2213&gt;2020,"Latest")</f>
        <v>Latest</v>
      </c>
      <c r="V2213" t="s">
        <v>7337</v>
      </c>
    </row>
    <row r="2214" spans="1:22" x14ac:dyDescent="0.3">
      <c r="A2214" t="s">
        <v>7338</v>
      </c>
      <c r="B2214" t="s">
        <v>660</v>
      </c>
      <c r="C2214" t="s">
        <v>660</v>
      </c>
      <c r="D2214" s="6">
        <v>93</v>
      </c>
      <c r="E2214" s="6" t="str">
        <f t="shared" si="204"/>
        <v>Medium</v>
      </c>
      <c r="F2214" s="4">
        <f t="shared" si="205"/>
        <v>1.55</v>
      </c>
      <c r="G2214" s="8" t="s">
        <v>7406</v>
      </c>
      <c r="H2214" t="s">
        <v>190</v>
      </c>
      <c r="I2214" t="s">
        <v>5878</v>
      </c>
      <c r="J2214">
        <v>5.3</v>
      </c>
      <c r="K2214" t="str">
        <f t="shared" si="206"/>
        <v>Poor</v>
      </c>
      <c r="L2214" s="10">
        <v>79661</v>
      </c>
      <c r="M2214" s="10">
        <v>65000000</v>
      </c>
      <c r="N2214" s="10">
        <v>50950296</v>
      </c>
      <c r="O2214" s="6">
        <f t="shared" si="207"/>
        <v>-14049704</v>
      </c>
      <c r="P2214" s="10" t="str" cm="1">
        <f t="array" ref="P2214">_xlfn.IFS(O2214&lt;=0,"Flop",O2214&lt;10000000,"Hit",O2214&lt;=100000000,"Superhit",O2214&gt;100000000,"Blockbuster")</f>
        <v>Flop</v>
      </c>
      <c r="Q2214" t="s">
        <v>7339</v>
      </c>
      <c r="R2214">
        <v>27</v>
      </c>
      <c r="S2214" t="str">
        <f t="shared" si="208"/>
        <v xml:space="preserve">September </v>
      </c>
      <c r="T2214" s="12" t="str">
        <f t="shared" si="209"/>
        <v xml:space="preserve"> 2012</v>
      </c>
      <c r="U2214" s="8" t="str" cm="1">
        <f t="array" ref="U2214">_xlfn.IFS(Q2214&lt;1970,"Old is Gold",Q2214&lt;=1980,"80's Movies",Q2214&lt;=2000,"90's Movies",Q2214&lt;=2020,"Mid Rang",Q2214&gt;2020,"Latest")</f>
        <v>Latest</v>
      </c>
      <c r="V2214" t="s">
        <v>7340</v>
      </c>
    </row>
    <row r="2215" spans="1:22" x14ac:dyDescent="0.3">
      <c r="A2215" t="s">
        <v>7341</v>
      </c>
      <c r="B2215" t="s">
        <v>975</v>
      </c>
      <c r="C2215" t="s">
        <v>975</v>
      </c>
      <c r="D2215" s="6">
        <v>117</v>
      </c>
      <c r="E2215" s="6" t="str">
        <f t="shared" si="204"/>
        <v>Medium</v>
      </c>
      <c r="F2215" s="4">
        <f t="shared" si="205"/>
        <v>1.95</v>
      </c>
      <c r="G2215" s="8" t="s">
        <v>7406</v>
      </c>
      <c r="H2215" t="s">
        <v>10891</v>
      </c>
      <c r="I2215" t="s">
        <v>10890</v>
      </c>
      <c r="J2215">
        <v>6.1</v>
      </c>
      <c r="K2215" t="str">
        <f t="shared" si="206"/>
        <v>Average</v>
      </c>
      <c r="L2215" s="10">
        <v>236560</v>
      </c>
      <c r="M2215" s="10">
        <v>100000000</v>
      </c>
      <c r="N2215" s="10">
        <v>242688965</v>
      </c>
      <c r="O2215" s="6">
        <f t="shared" si="207"/>
        <v>142688965</v>
      </c>
      <c r="P2215" s="10" t="str" cm="1">
        <f t="array" ref="P2215">_xlfn.IFS(O2215&lt;=0,"Flop",O2215&lt;10000000,"Hit",O2215&lt;=100000000,"Superhit",O2215&gt;100000000,"Blockbuster")</f>
        <v>Blockbuster</v>
      </c>
      <c r="Q2215" t="s">
        <v>7342</v>
      </c>
      <c r="R2215">
        <v>30</v>
      </c>
      <c r="S2215" t="str">
        <f t="shared" si="208"/>
        <v xml:space="preserve">January </v>
      </c>
      <c r="T2215" s="12" t="str">
        <f t="shared" si="209"/>
        <v xml:space="preserve"> 2014</v>
      </c>
      <c r="U2215" s="8" t="str" cm="1">
        <f t="array" ref="U2215">_xlfn.IFS(Q2215&lt;1970,"Old is Gold",Q2215&lt;=1980,"80's Movies",Q2215&lt;=2000,"90's Movies",Q2215&lt;=2020,"Mid Rang",Q2215&gt;2020,"Latest")</f>
        <v>Latest</v>
      </c>
      <c r="V2215" t="s">
        <v>6216</v>
      </c>
    </row>
    <row r="2216" spans="1:22" x14ac:dyDescent="0.3">
      <c r="A2216" t="s">
        <v>7343</v>
      </c>
      <c r="B2216" t="s">
        <v>7344</v>
      </c>
      <c r="C2216" t="s">
        <v>7345</v>
      </c>
      <c r="D2216" s="6">
        <v>155</v>
      </c>
      <c r="E2216" s="6" t="str">
        <f t="shared" si="204"/>
        <v>Long</v>
      </c>
      <c r="F2216" s="4">
        <f t="shared" si="205"/>
        <v>2.5833333333333335</v>
      </c>
      <c r="G2216" s="8" t="s">
        <v>10891</v>
      </c>
      <c r="H2216" t="s">
        <v>190</v>
      </c>
      <c r="I2216" t="s">
        <v>10899</v>
      </c>
      <c r="J2216">
        <v>7.8</v>
      </c>
      <c r="K2216" t="str">
        <f t="shared" si="206"/>
        <v>Good</v>
      </c>
      <c r="L2216" s="10">
        <v>101162</v>
      </c>
      <c r="M2216" s="10">
        <v>13000000</v>
      </c>
      <c r="N2216" s="10">
        <v>17874044</v>
      </c>
      <c r="O2216" s="6">
        <f t="shared" si="207"/>
        <v>4874044</v>
      </c>
      <c r="P2216" s="10" t="str" cm="1">
        <f t="array" ref="P2216">_xlfn.IFS(O2216&lt;=0,"Flop",O2216&lt;10000000,"Hit",O2216&lt;=100000000,"Superhit",O2216&gt;100000000,"Blockbuster")</f>
        <v>Hit</v>
      </c>
      <c r="Q2216" t="s">
        <v>7252</v>
      </c>
      <c r="R2216">
        <v>16</v>
      </c>
      <c r="S2216" t="str">
        <f t="shared" si="208"/>
        <v xml:space="preserve">May </v>
      </c>
      <c r="T2216" s="12" t="str">
        <f t="shared" si="209"/>
        <v xml:space="preserve"> 2009</v>
      </c>
      <c r="U2216" s="8" t="str" cm="1">
        <f t="array" ref="U2216">_xlfn.IFS(Q2216&lt;1970,"Old is Gold",Q2216&lt;=1980,"80's Movies",Q2216&lt;=2000,"90's Movies",Q2216&lt;=2020,"Mid Rang",Q2216&gt;2020,"Latest")</f>
        <v>Latest</v>
      </c>
      <c r="V2216" t="s">
        <v>7346</v>
      </c>
    </row>
    <row r="2217" spans="1:22" x14ac:dyDescent="0.3">
      <c r="A2217" t="s">
        <v>7347</v>
      </c>
      <c r="B2217" t="s">
        <v>7348</v>
      </c>
      <c r="C2217" t="s">
        <v>7348</v>
      </c>
      <c r="D2217" s="6">
        <v>109</v>
      </c>
      <c r="E2217" s="6" t="str">
        <f t="shared" si="204"/>
        <v>Medium</v>
      </c>
      <c r="F2217" s="4">
        <f t="shared" si="205"/>
        <v>1.8166666666666667</v>
      </c>
      <c r="G2217" s="8" t="s">
        <v>7406</v>
      </c>
      <c r="H2217" t="s">
        <v>10891</v>
      </c>
      <c r="I2217" t="s">
        <v>190</v>
      </c>
      <c r="J2217">
        <v>6.1</v>
      </c>
      <c r="K2217" t="str">
        <f t="shared" si="206"/>
        <v>Average</v>
      </c>
      <c r="L2217" s="10">
        <v>82698</v>
      </c>
      <c r="M2217" s="10">
        <v>35000000</v>
      </c>
      <c r="N2217" s="10">
        <v>34737199</v>
      </c>
      <c r="O2217" s="6">
        <f t="shared" si="207"/>
        <v>-262801</v>
      </c>
      <c r="P2217" s="10" t="str" cm="1">
        <f t="array" ref="P2217">_xlfn.IFS(O2217&lt;=0,"Flop",O2217&lt;10000000,"Hit",O2217&lt;=100000000,"Superhit",O2217&gt;100000000,"Blockbuster")</f>
        <v>Flop</v>
      </c>
      <c r="Q2217" t="s">
        <v>7349</v>
      </c>
      <c r="R2217">
        <v>18</v>
      </c>
      <c r="S2217" t="str">
        <f t="shared" si="208"/>
        <v xml:space="preserve">January </v>
      </c>
      <c r="T2217" s="12" t="str">
        <f t="shared" si="209"/>
        <v xml:space="preserve"> 2013</v>
      </c>
      <c r="U2217" s="8" t="str" cm="1">
        <f t="array" ref="U2217">_xlfn.IFS(Q2217&lt;1970,"Old is Gold",Q2217&lt;=1980,"80's Movies",Q2217&lt;=2000,"90's Movies",Q2217&lt;=2020,"Mid Rang",Q2217&gt;2020,"Latest")</f>
        <v>Latest</v>
      </c>
      <c r="V2217" t="s">
        <v>7350</v>
      </c>
    </row>
    <row r="2218" spans="1:22" x14ac:dyDescent="0.3">
      <c r="A2218" t="s">
        <v>7351</v>
      </c>
      <c r="B2218" t="s">
        <v>7352</v>
      </c>
      <c r="C2218" t="s">
        <v>7352</v>
      </c>
      <c r="D2218" s="6">
        <v>242</v>
      </c>
      <c r="E2218" s="6" t="str">
        <f t="shared" si="204"/>
        <v>Long</v>
      </c>
      <c r="F2218" s="4">
        <f t="shared" si="205"/>
        <v>4.0333333333333332</v>
      </c>
      <c r="G2218" s="8" t="s">
        <v>7406</v>
      </c>
      <c r="H2218" t="s">
        <v>10887</v>
      </c>
      <c r="I2218" t="s">
        <v>10885</v>
      </c>
      <c r="J2218">
        <v>7.9</v>
      </c>
      <c r="K2218" t="str">
        <f t="shared" si="206"/>
        <v>Good</v>
      </c>
      <c r="L2218" s="10">
        <v>426667</v>
      </c>
      <c r="M2218" s="10">
        <v>300000000</v>
      </c>
      <c r="N2218" s="10">
        <v>0</v>
      </c>
      <c r="O2218" s="6">
        <f t="shared" si="207"/>
        <v>-300000000</v>
      </c>
      <c r="P2218" s="10" t="str" cm="1">
        <f t="array" ref="P2218">_xlfn.IFS(O2218&lt;=0,"Flop",O2218&lt;10000000,"Hit",O2218&lt;=100000000,"Superhit",O2218&gt;100000000,"Blockbuster")</f>
        <v>Flop</v>
      </c>
      <c r="Q2218" t="s">
        <v>7353</v>
      </c>
      <c r="R2218">
        <v>18</v>
      </c>
      <c r="S2218" t="str">
        <f t="shared" si="208"/>
        <v xml:space="preserve">March </v>
      </c>
      <c r="T2218" s="12" t="str">
        <f t="shared" si="209"/>
        <v xml:space="preserve"> 2021</v>
      </c>
      <c r="U2218" s="8" t="str" cm="1">
        <f t="array" ref="U2218">_xlfn.IFS(Q2218&lt;1970,"Old is Gold",Q2218&lt;=1980,"80's Movies",Q2218&lt;=2000,"90's Movies",Q2218&lt;=2020,"Mid Rang",Q2218&gt;2020,"Latest")</f>
        <v>Latest</v>
      </c>
      <c r="V2218" t="s">
        <v>4493</v>
      </c>
    </row>
    <row r="2219" spans="1:22" x14ac:dyDescent="0.3">
      <c r="A2219" t="s">
        <v>7354</v>
      </c>
      <c r="B2219" t="s">
        <v>7355</v>
      </c>
      <c r="C2219" t="s">
        <v>7355</v>
      </c>
      <c r="D2219" s="6">
        <v>102</v>
      </c>
      <c r="E2219" s="6" t="str">
        <f t="shared" si="204"/>
        <v>Medium</v>
      </c>
      <c r="F2219" s="4">
        <f t="shared" si="205"/>
        <v>1.7</v>
      </c>
      <c r="G2219" s="8" t="s">
        <v>7406</v>
      </c>
      <c r="H2219" t="s">
        <v>10887</v>
      </c>
      <c r="I2219" t="s">
        <v>172</v>
      </c>
      <c r="J2219">
        <v>5.5</v>
      </c>
      <c r="K2219" t="str">
        <f t="shared" si="206"/>
        <v>Poor</v>
      </c>
      <c r="L2219" s="10">
        <v>103648</v>
      </c>
      <c r="M2219" s="10">
        <v>49900000</v>
      </c>
      <c r="N2219" s="10">
        <v>28013733</v>
      </c>
      <c r="O2219" s="6">
        <f t="shared" si="207"/>
        <v>-21886267</v>
      </c>
      <c r="P2219" s="10" t="str" cm="1">
        <f t="array" ref="P2219">_xlfn.IFS(O2219&lt;=0,"Flop",O2219&lt;10000000,"Hit",O2219&lt;=100000000,"Superhit",O2219&gt;100000000,"Blockbuster")</f>
        <v>Flop</v>
      </c>
      <c r="Q2219" t="s">
        <v>7356</v>
      </c>
      <c r="R2219">
        <v>8</v>
      </c>
      <c r="S2219" t="str">
        <f t="shared" si="208"/>
        <v xml:space="preserve">April </v>
      </c>
      <c r="T2219" s="12" t="str">
        <f t="shared" si="209"/>
        <v xml:space="preserve"> 2011</v>
      </c>
      <c r="U2219" s="8" t="str" cm="1">
        <f t="array" ref="U2219">_xlfn.IFS(Q2219&lt;1970,"Old is Gold",Q2219&lt;=1980,"80's Movies",Q2219&lt;=2000,"90's Movies",Q2219&lt;=2020,"Mid Rang",Q2219&gt;2020,"Latest")</f>
        <v>Latest</v>
      </c>
      <c r="V2219" t="s">
        <v>6323</v>
      </c>
    </row>
    <row r="2220" spans="1:22" x14ac:dyDescent="0.3">
      <c r="A2220" t="s">
        <v>7357</v>
      </c>
      <c r="B2220" t="s">
        <v>7358</v>
      </c>
      <c r="C2220" t="s">
        <v>7358</v>
      </c>
      <c r="D2220" s="6">
        <v>122</v>
      </c>
      <c r="E2220" s="6" t="str">
        <f t="shared" si="204"/>
        <v>Long</v>
      </c>
      <c r="F2220" s="4">
        <f t="shared" si="205"/>
        <v>2.0333333333333332</v>
      </c>
      <c r="G2220" s="8" t="s">
        <v>7406</v>
      </c>
      <c r="H2220" t="s">
        <v>10887</v>
      </c>
      <c r="I2220" t="s">
        <v>172</v>
      </c>
      <c r="J2220">
        <v>6.5</v>
      </c>
      <c r="K2220" t="str">
        <f t="shared" si="206"/>
        <v>Average</v>
      </c>
      <c r="L2220" s="10">
        <v>81515</v>
      </c>
      <c r="M2220" s="10">
        <v>110000000</v>
      </c>
      <c r="N2220" s="10">
        <v>405421518</v>
      </c>
      <c r="O2220" s="6">
        <f t="shared" si="207"/>
        <v>295421518</v>
      </c>
      <c r="P2220" s="10" t="str" cm="1">
        <f t="array" ref="P2220">_xlfn.IFS(O2220&lt;=0,"Flop",O2220&lt;10000000,"Hit",O2220&lt;=100000000,"Superhit",O2220&gt;100000000,"Blockbuster")</f>
        <v>Blockbuster</v>
      </c>
      <c r="Q2220" t="s">
        <v>7359</v>
      </c>
      <c r="R2220">
        <v>27</v>
      </c>
      <c r="S2220" t="str">
        <f t="shared" si="208"/>
        <v xml:space="preserve">March </v>
      </c>
      <c r="T2220" s="12" t="str">
        <f t="shared" si="209"/>
        <v xml:space="preserve"> 2022</v>
      </c>
      <c r="U2220" s="8" t="str" cm="1">
        <f t="array" ref="U2220">_xlfn.IFS(Q2220&lt;1970,"Old is Gold",Q2220&lt;=1980,"80's Movies",Q2220&lt;=2000,"90's Movies",Q2220&lt;=2020,"Mid Rang",Q2220&gt;2020,"Latest")</f>
        <v>Latest</v>
      </c>
      <c r="V2220" t="s">
        <v>7360</v>
      </c>
    </row>
    <row r="2221" spans="1:22" x14ac:dyDescent="0.3">
      <c r="A2221" t="s">
        <v>7361</v>
      </c>
      <c r="B2221" t="s">
        <v>7362</v>
      </c>
      <c r="C2221" t="s">
        <v>7362</v>
      </c>
      <c r="D2221" s="6">
        <v>101</v>
      </c>
      <c r="E2221" s="6" t="str">
        <f t="shared" si="204"/>
        <v>Medium</v>
      </c>
      <c r="F2221" s="4">
        <f t="shared" si="205"/>
        <v>1.6833333333333333</v>
      </c>
      <c r="G2221" s="8" t="s">
        <v>10891</v>
      </c>
      <c r="H2221" t="s">
        <v>190</v>
      </c>
      <c r="I2221" t="s">
        <v>10885</v>
      </c>
      <c r="J2221">
        <v>4.5999999999999996</v>
      </c>
      <c r="K2221" t="str">
        <f t="shared" si="206"/>
        <v>Poor</v>
      </c>
      <c r="L2221" s="10">
        <v>89150</v>
      </c>
      <c r="M2221" s="10">
        <v>50000000</v>
      </c>
      <c r="N2221" s="10">
        <v>0</v>
      </c>
      <c r="O2221" s="6">
        <f t="shared" si="207"/>
        <v>-50000000</v>
      </c>
      <c r="P2221" s="10" t="str" cm="1">
        <f t="array" ref="P2221">_xlfn.IFS(O2221&lt;=0,"Flop",O2221&lt;10000000,"Hit",O2221&lt;=100000000,"Superhit",O2221&gt;100000000,"Blockbuster")</f>
        <v>Flop</v>
      </c>
      <c r="Q2221" t="s">
        <v>7363</v>
      </c>
      <c r="R2221">
        <v>24</v>
      </c>
      <c r="S2221" t="str">
        <f t="shared" si="208"/>
        <v xml:space="preserve">August </v>
      </c>
      <c r="T2221" s="12" t="str">
        <f t="shared" si="209"/>
        <v xml:space="preserve"> 2017</v>
      </c>
      <c r="U2221" s="8" t="str" cm="1">
        <f t="array" ref="U2221">_xlfn.IFS(Q2221&lt;1970,"Old is Gold",Q2221&lt;=1980,"80's Movies",Q2221&lt;=2000,"90's Movies",Q2221&lt;=2020,"Mid Rang",Q2221&gt;2020,"Latest")</f>
        <v>Latest</v>
      </c>
      <c r="V2221" t="s">
        <v>7364</v>
      </c>
    </row>
    <row r="2222" spans="1:22" x14ac:dyDescent="0.3">
      <c r="A2222" t="s">
        <v>7365</v>
      </c>
      <c r="B2222" t="s">
        <v>7366</v>
      </c>
      <c r="C2222" t="s">
        <v>7366</v>
      </c>
      <c r="D2222" s="6">
        <v>108</v>
      </c>
      <c r="E2222" s="6" t="str">
        <f t="shared" si="204"/>
        <v>Medium</v>
      </c>
      <c r="F2222" s="4">
        <f t="shared" si="205"/>
        <v>1.8</v>
      </c>
      <c r="G2222" s="8" t="s">
        <v>105</v>
      </c>
      <c r="H2222" t="s">
        <v>5170</v>
      </c>
      <c r="I2222" t="s">
        <v>10899</v>
      </c>
      <c r="J2222">
        <v>6.2</v>
      </c>
      <c r="K2222" t="str">
        <f t="shared" si="206"/>
        <v>Average</v>
      </c>
      <c r="L2222" s="10">
        <v>90759</v>
      </c>
      <c r="M2222" s="10">
        <v>2000000</v>
      </c>
      <c r="N2222" s="10">
        <v>1278650</v>
      </c>
      <c r="O2222" s="6">
        <f t="shared" si="207"/>
        <v>-721350</v>
      </c>
      <c r="P2222" s="10" t="str" cm="1">
        <f t="array" ref="P2222">_xlfn.IFS(O2222&lt;=0,"Flop",O2222&lt;10000000,"Hit",O2222&lt;=100000000,"Superhit",O2222&gt;100000000,"Blockbuster")</f>
        <v>Flop</v>
      </c>
      <c r="Q2222" t="s">
        <v>7367</v>
      </c>
      <c r="R2222">
        <v>1</v>
      </c>
      <c r="S2222" t="str">
        <f t="shared" si="208"/>
        <v xml:space="preserve">May </v>
      </c>
      <c r="T2222" s="12" t="str">
        <f t="shared" si="209"/>
        <v xml:space="preserve"> 2010</v>
      </c>
      <c r="U2222" s="8" t="str" cm="1">
        <f t="array" ref="U2222">_xlfn.IFS(Q2222&lt;1970,"Old is Gold",Q2222&lt;=1980,"80's Movies",Q2222&lt;=2000,"90's Movies",Q2222&lt;=2020,"Mid Rang",Q2222&gt;2020,"Latest")</f>
        <v>Latest</v>
      </c>
      <c r="V2222" t="s">
        <v>7368</v>
      </c>
    </row>
    <row r="2223" spans="1:22" x14ac:dyDescent="0.3">
      <c r="A2223" t="s">
        <v>7369</v>
      </c>
      <c r="B2223" t="s">
        <v>7370</v>
      </c>
      <c r="C2223" t="s">
        <v>7370</v>
      </c>
      <c r="D2223" s="6">
        <v>112</v>
      </c>
      <c r="E2223" s="6" t="str">
        <f t="shared" si="204"/>
        <v>Medium</v>
      </c>
      <c r="F2223" s="4">
        <f t="shared" si="205"/>
        <v>1.8666666666666667</v>
      </c>
      <c r="G2223" s="8" t="s">
        <v>190</v>
      </c>
      <c r="H2223" t="s">
        <v>10895</v>
      </c>
      <c r="I2223" t="s">
        <v>5170</v>
      </c>
      <c r="J2223">
        <v>7.5</v>
      </c>
      <c r="K2223" t="str">
        <f t="shared" si="206"/>
        <v>Good</v>
      </c>
      <c r="L2223" s="10">
        <v>164424</v>
      </c>
      <c r="M2223" s="10">
        <v>7000000</v>
      </c>
      <c r="N2223" s="10">
        <v>9232318</v>
      </c>
      <c r="O2223" s="6">
        <f t="shared" si="207"/>
        <v>2232318</v>
      </c>
      <c r="P2223" s="10" t="str" cm="1">
        <f t="array" ref="P2223">_xlfn.IFS(O2223&lt;=0,"Flop",O2223&lt;10000000,"Hit",O2223&lt;=100000000,"Superhit",O2223&gt;100000000,"Blockbuster")</f>
        <v>Hit</v>
      </c>
      <c r="Q2223" t="s">
        <v>7371</v>
      </c>
      <c r="R2223">
        <v>12</v>
      </c>
      <c r="S2223" t="str">
        <f t="shared" si="208"/>
        <v xml:space="preserve">May </v>
      </c>
      <c r="T2223" s="12" t="str">
        <f t="shared" si="209"/>
        <v xml:space="preserve"> 2011</v>
      </c>
      <c r="U2223" s="8" t="str" cm="1">
        <f t="array" ref="U2223">_xlfn.IFS(Q2223&lt;1970,"Old is Gold",Q2223&lt;=1980,"80's Movies",Q2223&lt;=2000,"90's Movies",Q2223&lt;=2020,"Mid Rang",Q2223&gt;2020,"Latest")</f>
        <v>Latest</v>
      </c>
      <c r="V2223" t="s">
        <v>7372</v>
      </c>
    </row>
    <row r="2224" spans="1:22" x14ac:dyDescent="0.3">
      <c r="A2224" t="s">
        <v>7373</v>
      </c>
      <c r="B2224" t="s">
        <v>7374</v>
      </c>
      <c r="C2224" t="s">
        <v>7374</v>
      </c>
      <c r="D2224" s="6">
        <v>103</v>
      </c>
      <c r="E2224" s="6" t="str">
        <f t="shared" si="204"/>
        <v>Medium</v>
      </c>
      <c r="F2224" s="4">
        <f t="shared" si="205"/>
        <v>1.7166666666666666</v>
      </c>
      <c r="G2224" s="8" t="s">
        <v>7406</v>
      </c>
      <c r="H2224" t="s">
        <v>5170</v>
      </c>
      <c r="I2224" t="s">
        <v>10899</v>
      </c>
      <c r="J2224">
        <v>6</v>
      </c>
      <c r="K2224" t="str">
        <f t="shared" si="206"/>
        <v>Average</v>
      </c>
      <c r="L2224" s="10">
        <v>252837</v>
      </c>
      <c r="M2224" s="10">
        <v>100000000</v>
      </c>
      <c r="N2224" s="10">
        <v>278780441</v>
      </c>
      <c r="O2224" s="6">
        <f t="shared" si="207"/>
        <v>178780441</v>
      </c>
      <c r="P2224" s="10" t="str" cm="1">
        <f t="array" ref="P2224">_xlfn.IFS(O2224&lt;=0,"Flop",O2224&lt;10000000,"Hit",O2224&lt;=100000000,"Superhit",O2224&gt;100000000,"Blockbuster")</f>
        <v>Blockbuster</v>
      </c>
      <c r="Q2224" t="s">
        <v>6418</v>
      </c>
      <c r="R2224">
        <v>6</v>
      </c>
      <c r="S2224" t="str">
        <f t="shared" si="208"/>
        <v xml:space="preserve">December </v>
      </c>
      <c r="T2224" s="12" t="str">
        <f t="shared" si="209"/>
        <v xml:space="preserve"> 2010</v>
      </c>
      <c r="U2224" s="8" t="str" cm="1">
        <f t="array" ref="U2224">_xlfn.IFS(Q2224&lt;1970,"Old is Gold",Q2224&lt;=1980,"80's Movies",Q2224&lt;=2000,"90's Movies",Q2224&lt;=2020,"Mid Rang",Q2224&gt;2020,"Latest")</f>
        <v>Latest</v>
      </c>
      <c r="V2224" t="s">
        <v>5014</v>
      </c>
    </row>
    <row r="2225" spans="1:22" x14ac:dyDescent="0.3">
      <c r="A2225" t="s">
        <v>7375</v>
      </c>
      <c r="B2225" t="s">
        <v>7376</v>
      </c>
      <c r="C2225" t="s">
        <v>7376</v>
      </c>
      <c r="D2225" s="6">
        <v>105</v>
      </c>
      <c r="E2225" s="6" t="str">
        <f t="shared" si="204"/>
        <v>Medium</v>
      </c>
      <c r="F2225" s="4">
        <f t="shared" si="205"/>
        <v>1.75</v>
      </c>
      <c r="G2225" s="8" t="s">
        <v>172</v>
      </c>
      <c r="H2225" t="s">
        <v>190</v>
      </c>
      <c r="I2225" t="s">
        <v>10886</v>
      </c>
      <c r="J2225">
        <v>5.4</v>
      </c>
      <c r="K2225" t="str">
        <f t="shared" si="206"/>
        <v>Poor</v>
      </c>
      <c r="L2225" s="10">
        <v>69888</v>
      </c>
      <c r="M2225" s="10">
        <v>37000000</v>
      </c>
      <c r="N2225" s="10">
        <v>26250020</v>
      </c>
      <c r="O2225" s="6">
        <f t="shared" si="207"/>
        <v>-10749980</v>
      </c>
      <c r="P2225" s="10" t="str" cm="1">
        <f t="array" ref="P2225">_xlfn.IFS(O2225&lt;=0,"Flop",O2225&lt;10000000,"Hit",O2225&lt;=100000000,"Superhit",O2225&gt;100000000,"Blockbuster")</f>
        <v>Flop</v>
      </c>
      <c r="Q2225" t="s">
        <v>7377</v>
      </c>
      <c r="R2225">
        <v>27</v>
      </c>
      <c r="S2225" t="str">
        <f t="shared" si="208"/>
        <v xml:space="preserve">May </v>
      </c>
      <c r="T2225" s="12" t="str">
        <f t="shared" si="209"/>
        <v xml:space="preserve"> 2015</v>
      </c>
      <c r="U2225" s="8" t="str" cm="1">
        <f t="array" ref="U2225">_xlfn.IFS(Q2225&lt;1970,"Old is Gold",Q2225&lt;=1980,"80's Movies",Q2225&lt;=2000,"90's Movies",Q2225&lt;=2020,"Mid Rang",Q2225&gt;2020,"Latest")</f>
        <v>Latest</v>
      </c>
      <c r="V2225" t="s">
        <v>2149</v>
      </c>
    </row>
    <row r="2226" spans="1:22" x14ac:dyDescent="0.3">
      <c r="A2226" t="s">
        <v>7378</v>
      </c>
      <c r="B2226" t="s">
        <v>7379</v>
      </c>
      <c r="C2226" t="s">
        <v>7379</v>
      </c>
      <c r="D2226" s="6">
        <v>85</v>
      </c>
      <c r="E2226" s="6" t="str">
        <f t="shared" si="204"/>
        <v>Short</v>
      </c>
      <c r="F2226" s="4">
        <f t="shared" si="205"/>
        <v>1.4166666666666667</v>
      </c>
      <c r="G2226" s="8" t="s">
        <v>105</v>
      </c>
      <c r="H2226" t="s">
        <v>5170</v>
      </c>
      <c r="I2226" t="s">
        <v>10899</v>
      </c>
      <c r="J2226">
        <v>6.5</v>
      </c>
      <c r="K2226" t="str">
        <f t="shared" si="206"/>
        <v>Average</v>
      </c>
      <c r="L2226" s="10">
        <v>77313</v>
      </c>
      <c r="M2226" s="10">
        <v>5600000</v>
      </c>
      <c r="N2226" s="10">
        <v>18853164</v>
      </c>
      <c r="O2226" s="6">
        <f t="shared" si="207"/>
        <v>13253164</v>
      </c>
      <c r="P2226" s="10" t="str" cm="1">
        <f t="array" ref="P2226">_xlfn.IFS(O2226&lt;=0,"Flop",O2226&lt;10000000,"Hit",O2226&lt;=100000000,"Superhit",O2226&gt;100000000,"Blockbuster")</f>
        <v>Superhit</v>
      </c>
      <c r="Q2226" t="s">
        <v>7380</v>
      </c>
      <c r="R2226">
        <v>2</v>
      </c>
      <c r="S2226" t="str">
        <f t="shared" si="208"/>
        <v xml:space="preserve">September </v>
      </c>
      <c r="T2226" s="12" t="str">
        <f t="shared" si="209"/>
        <v xml:space="preserve"> 2009</v>
      </c>
      <c r="U2226" s="8" t="str" cm="1">
        <f t="array" ref="U2226">_xlfn.IFS(Q2226&lt;1970,"Old is Gold",Q2226&lt;=1980,"80's Movies",Q2226&lt;=2000,"90's Movies",Q2226&lt;=2020,"Mid Rang",Q2226&gt;2020,"Latest")</f>
        <v>Latest</v>
      </c>
      <c r="V2226" t="s">
        <v>7381</v>
      </c>
    </row>
    <row r="2227" spans="1:22" x14ac:dyDescent="0.3">
      <c r="A2227" t="s">
        <v>7382</v>
      </c>
      <c r="B2227" t="s">
        <v>7383</v>
      </c>
      <c r="C2227" t="s">
        <v>7383</v>
      </c>
      <c r="D2227" s="6">
        <v>107</v>
      </c>
      <c r="E2227" s="6" t="str">
        <f t="shared" si="204"/>
        <v>Medium</v>
      </c>
      <c r="F2227" s="4">
        <f t="shared" si="205"/>
        <v>1.7833333333333334</v>
      </c>
      <c r="G2227" s="8" t="s">
        <v>172</v>
      </c>
      <c r="H2227" t="s">
        <v>10885</v>
      </c>
      <c r="I2227" t="s">
        <v>10899</v>
      </c>
      <c r="J2227">
        <v>6.6</v>
      </c>
      <c r="K2227" t="str">
        <f t="shared" si="206"/>
        <v>Average</v>
      </c>
      <c r="L2227" s="10">
        <v>428655</v>
      </c>
      <c r="M2227" s="10">
        <v>32000000</v>
      </c>
      <c r="N2227" s="10">
        <v>126041322</v>
      </c>
      <c r="O2227" s="6">
        <f t="shared" si="207"/>
        <v>94041322</v>
      </c>
      <c r="P2227" s="10" t="str" cm="1">
        <f t="array" ref="P2227">_xlfn.IFS(O2227&lt;=0,"Flop",O2227&lt;10000000,"Hit",O2227&lt;=100000000,"Superhit",O2227&gt;100000000,"Blockbuster")</f>
        <v>Superhit</v>
      </c>
      <c r="Q2227" t="s">
        <v>7384</v>
      </c>
      <c r="R2227">
        <v>3</v>
      </c>
      <c r="S2227" t="str">
        <f t="shared" si="208"/>
        <v xml:space="preserve">June </v>
      </c>
      <c r="T2227" s="12" t="str">
        <f t="shared" si="209"/>
        <v xml:space="preserve"> 2013</v>
      </c>
      <c r="U2227" s="8" t="str" cm="1">
        <f t="array" ref="U2227">_xlfn.IFS(Q2227&lt;1970,"Old is Gold",Q2227&lt;=1980,"80's Movies",Q2227&lt;=2000,"90's Movies",Q2227&lt;=2020,"Mid Rang",Q2227&gt;2020,"Latest")</f>
        <v>Latest</v>
      </c>
      <c r="V2227" t="s">
        <v>7385</v>
      </c>
    </row>
    <row r="2228" spans="1:22" x14ac:dyDescent="0.3">
      <c r="A2228" t="s">
        <v>7386</v>
      </c>
      <c r="B2228" t="s">
        <v>7387</v>
      </c>
      <c r="C2228" t="s">
        <v>7387</v>
      </c>
      <c r="D2228" s="6">
        <v>111</v>
      </c>
      <c r="E2228" s="6" t="str">
        <f t="shared" si="204"/>
        <v>Medium</v>
      </c>
      <c r="F2228" s="4">
        <f t="shared" si="205"/>
        <v>1.85</v>
      </c>
      <c r="G2228" s="8" t="s">
        <v>7406</v>
      </c>
      <c r="H2228" t="s">
        <v>172</v>
      </c>
      <c r="I2228" t="s">
        <v>10891</v>
      </c>
      <c r="J2228">
        <v>7</v>
      </c>
      <c r="K2228" t="str">
        <f t="shared" si="206"/>
        <v>Good</v>
      </c>
      <c r="L2228" s="10">
        <v>319631</v>
      </c>
      <c r="M2228" s="10">
        <v>58000000</v>
      </c>
      <c r="N2228" s="10">
        <v>199006387</v>
      </c>
      <c r="O2228" s="6">
        <f t="shared" si="207"/>
        <v>141006387</v>
      </c>
      <c r="P2228" s="10" t="str" cm="1">
        <f t="array" ref="P2228">_xlfn.IFS(O2228&lt;=0,"Flop",O2228&lt;10000000,"Hit",O2228&lt;=100000000,"Superhit",O2228&gt;100000000,"Blockbuster")</f>
        <v>Blockbuster</v>
      </c>
      <c r="Q2228" t="s">
        <v>7388</v>
      </c>
      <c r="R2228">
        <v>29</v>
      </c>
      <c r="S2228" t="str">
        <f t="shared" si="208"/>
        <v xml:space="preserve">September </v>
      </c>
      <c r="T2228" s="12" t="str">
        <f t="shared" si="209"/>
        <v xml:space="preserve"> 2010</v>
      </c>
      <c r="U2228" s="8" t="str" cm="1">
        <f t="array" ref="U2228">_xlfn.IFS(Q2228&lt;1970,"Old is Gold",Q2228&lt;=1980,"80's Movies",Q2228&lt;=2000,"90's Movies",Q2228&lt;=2020,"Mid Rang",Q2228&gt;2020,"Latest")</f>
        <v>Latest</v>
      </c>
      <c r="V2228" t="s">
        <v>5057</v>
      </c>
    </row>
    <row r="2229" spans="1:22" x14ac:dyDescent="0.3">
      <c r="A2229" t="s">
        <v>7389</v>
      </c>
      <c r="B2229" t="s">
        <v>7390</v>
      </c>
      <c r="C2229" t="s">
        <v>7390</v>
      </c>
      <c r="D2229" s="6">
        <v>117</v>
      </c>
      <c r="E2229" s="6" t="str">
        <f t="shared" si="204"/>
        <v>Medium</v>
      </c>
      <c r="F2229" s="4">
        <f t="shared" si="205"/>
        <v>1.95</v>
      </c>
      <c r="G2229" s="8" t="s">
        <v>7406</v>
      </c>
      <c r="H2229" t="s">
        <v>172</v>
      </c>
      <c r="I2229" t="s">
        <v>10891</v>
      </c>
      <c r="J2229">
        <v>7.6</v>
      </c>
      <c r="K2229" t="str">
        <f t="shared" si="206"/>
        <v>Good</v>
      </c>
      <c r="L2229" s="10">
        <v>584109</v>
      </c>
      <c r="M2229" s="10">
        <v>30000000</v>
      </c>
      <c r="N2229" s="10">
        <v>96188903</v>
      </c>
      <c r="O2229" s="6">
        <f t="shared" si="207"/>
        <v>66188903</v>
      </c>
      <c r="P2229" s="10" t="str" cm="1">
        <f t="array" ref="P2229">_xlfn.IFS(O2229&lt;=0,"Flop",O2229&lt;10000000,"Hit",O2229&lt;=100000000,"Superhit",O2229&gt;100000000,"Blockbuster")</f>
        <v>Superhit</v>
      </c>
      <c r="Q2229" t="s">
        <v>7391</v>
      </c>
      <c r="R2229">
        <v>12</v>
      </c>
      <c r="S2229" t="str">
        <f t="shared" si="208"/>
        <v xml:space="preserve">March </v>
      </c>
      <c r="T2229" s="12" t="str">
        <f t="shared" si="209"/>
        <v xml:space="preserve"> 2010</v>
      </c>
      <c r="U2229" s="8" t="str" cm="1">
        <f t="array" ref="U2229">_xlfn.IFS(Q2229&lt;1970,"Old is Gold",Q2229&lt;=1980,"80's Movies",Q2229&lt;=2000,"90's Movies",Q2229&lt;=2020,"Mid Rang",Q2229&gt;2020,"Latest")</f>
        <v>Latest</v>
      </c>
      <c r="V2229" t="s">
        <v>5807</v>
      </c>
    </row>
    <row r="2230" spans="1:22" x14ac:dyDescent="0.3">
      <c r="A2230" t="s">
        <v>7392</v>
      </c>
      <c r="B2230" t="s">
        <v>7393</v>
      </c>
      <c r="C2230" t="s">
        <v>7393</v>
      </c>
      <c r="D2230" s="6">
        <v>117</v>
      </c>
      <c r="E2230" s="6" t="str">
        <f t="shared" si="204"/>
        <v>Medium</v>
      </c>
      <c r="F2230" s="4">
        <f t="shared" si="205"/>
        <v>1.95</v>
      </c>
      <c r="G2230" s="8" t="s">
        <v>10889</v>
      </c>
      <c r="H2230" t="s">
        <v>190</v>
      </c>
      <c r="I2230" t="s">
        <v>10899</v>
      </c>
      <c r="J2230">
        <v>6.6</v>
      </c>
      <c r="K2230" t="str">
        <f t="shared" si="206"/>
        <v>Average</v>
      </c>
      <c r="L2230" s="10">
        <v>74481</v>
      </c>
      <c r="M2230" s="10">
        <v>18000000</v>
      </c>
      <c r="N2230" s="10">
        <v>25246967</v>
      </c>
      <c r="O2230" s="6">
        <f t="shared" si="207"/>
        <v>7246967</v>
      </c>
      <c r="P2230" s="10" t="str" cm="1">
        <f t="array" ref="P2230">_xlfn.IFS(O2230&lt;=0,"Flop",O2230&lt;10000000,"Hit",O2230&lt;=100000000,"Superhit",O2230&gt;100000000,"Blockbuster")</f>
        <v>Hit</v>
      </c>
      <c r="Q2230" t="s">
        <v>7035</v>
      </c>
      <c r="R2230">
        <v>3</v>
      </c>
      <c r="S2230" t="str">
        <f t="shared" si="208"/>
        <v xml:space="preserve">September </v>
      </c>
      <c r="T2230" s="12" t="str">
        <f t="shared" si="209"/>
        <v xml:space="preserve"> 2021</v>
      </c>
      <c r="U2230" s="8" t="str" cm="1">
        <f t="array" ref="U2230">_xlfn.IFS(Q2230&lt;1970,"Old is Gold",Q2230&lt;=1980,"80's Movies",Q2230&lt;=2000,"90's Movies",Q2230&lt;=2020,"Mid Rang",Q2230&gt;2020,"Latest")</f>
        <v>Latest</v>
      </c>
      <c r="V2230" t="s">
        <v>7394</v>
      </c>
    </row>
    <row r="2231" spans="1:22" x14ac:dyDescent="0.3">
      <c r="A2231" t="s">
        <v>7395</v>
      </c>
      <c r="B2231" t="s">
        <v>7396</v>
      </c>
      <c r="C2231" t="s">
        <v>7396</v>
      </c>
      <c r="D2231" s="6">
        <v>102</v>
      </c>
      <c r="E2231" s="6" t="str">
        <f t="shared" si="204"/>
        <v>Medium</v>
      </c>
      <c r="F2231" s="4">
        <f t="shared" si="205"/>
        <v>1.7</v>
      </c>
      <c r="G2231" s="8" t="s">
        <v>7406</v>
      </c>
      <c r="H2231" t="s">
        <v>190</v>
      </c>
      <c r="I2231" t="s">
        <v>5878</v>
      </c>
      <c r="J2231">
        <v>6.2</v>
      </c>
      <c r="K2231" t="str">
        <f t="shared" si="206"/>
        <v>Average</v>
      </c>
      <c r="L2231" s="10">
        <v>311823</v>
      </c>
      <c r="M2231" s="10">
        <v>110000000</v>
      </c>
      <c r="N2231" s="10">
        <v>337580051</v>
      </c>
      <c r="O2231" s="6">
        <f t="shared" si="207"/>
        <v>227580051</v>
      </c>
      <c r="P2231" s="10" t="str" cm="1">
        <f t="array" ref="P2231">_xlfn.IFS(O2231&lt;=0,"Flop",O2231&lt;10000000,"Hit",O2231&lt;=100000000,"Superhit",O2231&gt;100000000,"Blockbuster")</f>
        <v>Blockbuster</v>
      </c>
      <c r="Q2231" t="s">
        <v>7397</v>
      </c>
      <c r="R2231">
        <v>4</v>
      </c>
      <c r="S2231" t="str">
        <f t="shared" si="208"/>
        <v xml:space="preserve">March </v>
      </c>
      <c r="T2231" s="12" t="str">
        <f t="shared" si="209"/>
        <v xml:space="preserve"> 2014</v>
      </c>
      <c r="U2231" s="8" t="str" cm="1">
        <f t="array" ref="U2231">_xlfn.IFS(Q2231&lt;1970,"Old is Gold",Q2231&lt;=1980,"80's Movies",Q2231&lt;=2000,"90's Movies",Q2231&lt;=2020,"Mid Rang",Q2231&gt;2020,"Latest")</f>
        <v>Latest</v>
      </c>
      <c r="V2231" t="s">
        <v>7398</v>
      </c>
    </row>
    <row r="2232" spans="1:22" x14ac:dyDescent="0.3">
      <c r="A2232" t="s">
        <v>7399</v>
      </c>
      <c r="B2232" t="s">
        <v>7400</v>
      </c>
      <c r="C2232" t="s">
        <v>7400</v>
      </c>
      <c r="D2232" s="6">
        <v>110</v>
      </c>
      <c r="E2232" s="6" t="str">
        <f t="shared" si="204"/>
        <v>Medium</v>
      </c>
      <c r="F2232" s="4">
        <f t="shared" si="205"/>
        <v>1.8333333333333333</v>
      </c>
      <c r="G2232" s="8" t="s">
        <v>7406</v>
      </c>
      <c r="H2232" t="s">
        <v>190</v>
      </c>
      <c r="I2232" t="s">
        <v>10885</v>
      </c>
      <c r="J2232">
        <v>6</v>
      </c>
      <c r="K2232" t="str">
        <f t="shared" si="206"/>
        <v>Average</v>
      </c>
      <c r="L2232" s="10">
        <v>174506</v>
      </c>
      <c r="M2232" s="10">
        <v>75000000</v>
      </c>
      <c r="N2232" s="10">
        <v>226904017</v>
      </c>
      <c r="O2232" s="6">
        <f t="shared" si="207"/>
        <v>151904017</v>
      </c>
      <c r="P2232" s="10" t="str" cm="1">
        <f t="array" ref="P2232">_xlfn.IFS(O2232&lt;=0,"Flop",O2232&lt;10000000,"Hit",O2232&lt;=100000000,"Superhit",O2232&gt;100000000,"Blockbuster")</f>
        <v>Blockbuster</v>
      </c>
      <c r="Q2232" t="s">
        <v>7401</v>
      </c>
      <c r="R2232">
        <v>10</v>
      </c>
      <c r="S2232" t="str">
        <f t="shared" si="208"/>
        <v xml:space="preserve">November </v>
      </c>
      <c r="T2232" s="12" t="str">
        <f t="shared" si="209"/>
        <v xml:space="preserve"> 2011</v>
      </c>
      <c r="U2232" s="8" t="str" cm="1">
        <f t="array" ref="U2232">_xlfn.IFS(Q2232&lt;1970,"Old is Gold",Q2232&lt;=1980,"80's Movies",Q2232&lt;=2000,"90's Movies",Q2232&lt;=2020,"Mid Rang",Q2232&gt;2020,"Latest")</f>
        <v>Latest</v>
      </c>
      <c r="V2232" t="s">
        <v>3305</v>
      </c>
    </row>
    <row r="2233" spans="1:22" x14ac:dyDescent="0.3">
      <c r="A2233" t="s">
        <v>7402</v>
      </c>
      <c r="B2233" t="s">
        <v>7403</v>
      </c>
      <c r="C2233" t="s">
        <v>7403</v>
      </c>
      <c r="D2233" s="6">
        <v>131</v>
      </c>
      <c r="E2233" s="6" t="str">
        <f t="shared" si="204"/>
        <v>Long</v>
      </c>
      <c r="F2233" s="4">
        <f t="shared" si="205"/>
        <v>2.1833333333333331</v>
      </c>
      <c r="G2233" s="8" t="s">
        <v>190</v>
      </c>
      <c r="H2233" t="s">
        <v>10895</v>
      </c>
      <c r="I2233" t="s">
        <v>5878</v>
      </c>
      <c r="J2233">
        <v>8.3000000000000007</v>
      </c>
      <c r="K2233" t="str">
        <f t="shared" si="206"/>
        <v>Excellent</v>
      </c>
      <c r="L2233" s="10">
        <v>191106</v>
      </c>
      <c r="M2233" s="10">
        <v>6800000</v>
      </c>
      <c r="N2233" s="10">
        <v>6797861</v>
      </c>
      <c r="O2233" s="6">
        <f t="shared" si="207"/>
        <v>-2139</v>
      </c>
      <c r="P2233" s="10" t="str" cm="1">
        <f t="array" ref="P2233">_xlfn.IFS(O2233&lt;=0,"Flop",O2233&lt;10000000,"Hit",O2233&lt;=100000000,"Superhit",O2233&gt;100000000,"Blockbuster")</f>
        <v>Flop</v>
      </c>
      <c r="Q2233" t="s">
        <v>6585</v>
      </c>
      <c r="R2233">
        <v>3</v>
      </c>
      <c r="S2233" t="str">
        <f t="shared" si="208"/>
        <v xml:space="preserve">September </v>
      </c>
      <c r="T2233" s="12" t="str">
        <f t="shared" si="209"/>
        <v xml:space="preserve"> 2010</v>
      </c>
      <c r="U2233" s="8" t="str" cm="1">
        <f t="array" ref="U2233">_xlfn.IFS(Q2233&lt;1970,"Old is Gold",Q2233&lt;=1980,"80's Movies",Q2233&lt;=2000,"90's Movies",Q2233&lt;=2020,"Mid Rang",Q2233&gt;2020,"Latest")</f>
        <v>Latest</v>
      </c>
      <c r="V2233" t="s">
        <v>7036</v>
      </c>
    </row>
    <row r="2234" spans="1:22" x14ac:dyDescent="0.3">
      <c r="A2234" t="s">
        <v>7404</v>
      </c>
      <c r="B2234" t="s">
        <v>7405</v>
      </c>
      <c r="C2234" t="s">
        <v>7405</v>
      </c>
      <c r="D2234" s="6">
        <v>95</v>
      </c>
      <c r="E2234" s="6" t="str">
        <f t="shared" si="204"/>
        <v>Medium</v>
      </c>
      <c r="F2234" s="4">
        <f t="shared" si="205"/>
        <v>1.5833333333333333</v>
      </c>
      <c r="G2234" s="8" t="s">
        <v>7406</v>
      </c>
      <c r="H2234" t="s">
        <v>10899</v>
      </c>
      <c r="I2234" t="s">
        <v>10899</v>
      </c>
      <c r="J2234">
        <v>5.4</v>
      </c>
      <c r="K2234" t="str">
        <f t="shared" si="206"/>
        <v>Poor</v>
      </c>
      <c r="L2234" s="10">
        <v>63876</v>
      </c>
      <c r="M2234" s="10">
        <v>15000000</v>
      </c>
      <c r="N2234" s="10">
        <v>20546518</v>
      </c>
      <c r="O2234" s="6">
        <f t="shared" si="207"/>
        <v>5546518</v>
      </c>
      <c r="P2234" s="10" t="str" cm="1">
        <f t="array" ref="P2234">_xlfn.IFS(O2234&lt;=0,"Flop",O2234&lt;10000000,"Hit",O2234&lt;=100000000,"Superhit",O2234&gt;100000000,"Blockbuster")</f>
        <v>Hit</v>
      </c>
      <c r="Q2234" t="s">
        <v>6362</v>
      </c>
      <c r="R2234">
        <v>25</v>
      </c>
      <c r="S2234" t="str">
        <f t="shared" si="208"/>
        <v xml:space="preserve">October </v>
      </c>
      <c r="T2234" s="12" t="str">
        <f t="shared" si="209"/>
        <v xml:space="preserve"> 2012</v>
      </c>
      <c r="U2234" s="8" t="str" cm="1">
        <f t="array" ref="U2234">_xlfn.IFS(Q2234&lt;1970,"Old is Gold",Q2234&lt;=1980,"80's Movies",Q2234&lt;=2000,"90's Movies",Q2234&lt;=2020,"Mid Rang",Q2234&gt;2020,"Latest")</f>
        <v>Latest</v>
      </c>
      <c r="V2234" t="s">
        <v>7407</v>
      </c>
    </row>
    <row r="2235" spans="1:22" x14ac:dyDescent="0.3">
      <c r="A2235" t="s">
        <v>7408</v>
      </c>
      <c r="B2235" t="s">
        <v>7409</v>
      </c>
      <c r="C2235" t="s">
        <v>7409</v>
      </c>
      <c r="D2235" s="6">
        <v>127</v>
      </c>
      <c r="E2235" s="6" t="str">
        <f t="shared" si="204"/>
        <v>Long</v>
      </c>
      <c r="F2235" s="4">
        <f t="shared" si="205"/>
        <v>2.1166666666666667</v>
      </c>
      <c r="G2235" s="8" t="s">
        <v>7406</v>
      </c>
      <c r="H2235" t="s">
        <v>172</v>
      </c>
      <c r="I2235" t="s">
        <v>5170</v>
      </c>
      <c r="J2235">
        <v>7.3</v>
      </c>
      <c r="K2235" t="str">
        <f t="shared" si="206"/>
        <v>Good</v>
      </c>
      <c r="L2235" s="10">
        <v>392277</v>
      </c>
      <c r="M2235" s="10">
        <v>85900000</v>
      </c>
      <c r="N2235" s="10">
        <v>239268602</v>
      </c>
      <c r="O2235" s="6">
        <f t="shared" si="207"/>
        <v>153368602</v>
      </c>
      <c r="P2235" s="10" t="str" cm="1">
        <f t="array" ref="P2235">_xlfn.IFS(O2235&lt;=0,"Flop",O2235&lt;10000000,"Hit",O2235&lt;=100000000,"Superhit",O2235&gt;100000000,"Blockbuster")</f>
        <v>Blockbuster</v>
      </c>
      <c r="Q2235" t="s">
        <v>6845</v>
      </c>
      <c r="R2235">
        <v>18</v>
      </c>
      <c r="S2235" t="str">
        <f t="shared" si="208"/>
        <v xml:space="preserve">July </v>
      </c>
      <c r="T2235" s="12" t="str">
        <f t="shared" si="209"/>
        <v xml:space="preserve"> 2022</v>
      </c>
      <c r="U2235" s="8" t="str" cm="1">
        <f t="array" ref="U2235">_xlfn.IFS(Q2235&lt;1970,"Old is Gold",Q2235&lt;=1980,"80's Movies",Q2235&lt;=2000,"90's Movies",Q2235&lt;=2020,"Mid Rang",Q2235&gt;2020,"Latest")</f>
        <v>Latest</v>
      </c>
      <c r="V2235" t="s">
        <v>7410</v>
      </c>
    </row>
    <row r="2236" spans="1:22" x14ac:dyDescent="0.3">
      <c r="A2236" t="s">
        <v>7411</v>
      </c>
      <c r="B2236" t="s">
        <v>7412</v>
      </c>
      <c r="C2236" t="s">
        <v>7412</v>
      </c>
      <c r="D2236" s="6">
        <v>95</v>
      </c>
      <c r="E2236" s="6" t="str">
        <f t="shared" si="204"/>
        <v>Medium</v>
      </c>
      <c r="F2236" s="4">
        <f t="shared" si="205"/>
        <v>1.5833333333333333</v>
      </c>
      <c r="G2236" s="8" t="s">
        <v>105</v>
      </c>
      <c r="H2236" t="s">
        <v>10895</v>
      </c>
      <c r="I2236" t="s">
        <v>5170</v>
      </c>
      <c r="J2236">
        <v>7</v>
      </c>
      <c r="K2236" t="str">
        <f t="shared" si="206"/>
        <v>Good</v>
      </c>
      <c r="L2236" s="10">
        <v>441473</v>
      </c>
      <c r="M2236" s="10">
        <v>30000000</v>
      </c>
      <c r="N2236" s="10">
        <v>70038838</v>
      </c>
      <c r="O2236" s="6">
        <f t="shared" si="207"/>
        <v>40038838</v>
      </c>
      <c r="P2236" s="10" t="str" cm="1">
        <f t="array" ref="P2236">_xlfn.IFS(O2236&lt;=0,"Flop",O2236&lt;10000000,"Hit",O2236&lt;=100000000,"Superhit",O2236&gt;100000000,"Blockbuster")</f>
        <v>Superhit</v>
      </c>
      <c r="Q2236" t="s">
        <v>6761</v>
      </c>
      <c r="R2236">
        <v>11</v>
      </c>
      <c r="S2236" t="str">
        <f t="shared" si="208"/>
        <v xml:space="preserve">December </v>
      </c>
      <c r="T2236" s="12" t="str">
        <f t="shared" si="209"/>
        <v xml:space="preserve"> 2011</v>
      </c>
      <c r="U2236" s="8" t="str" cm="1">
        <f t="array" ref="U2236">_xlfn.IFS(Q2236&lt;1970,"Old is Gold",Q2236&lt;=1980,"80's Movies",Q2236&lt;=2000,"90's Movies",Q2236&lt;=2020,"Mid Rang",Q2236&gt;2020,"Latest")</f>
        <v>Latest</v>
      </c>
      <c r="V2236" t="s">
        <v>7413</v>
      </c>
    </row>
    <row r="2237" spans="1:22" x14ac:dyDescent="0.3">
      <c r="A2237" t="s">
        <v>7414</v>
      </c>
      <c r="B2237" t="s">
        <v>7415</v>
      </c>
      <c r="C2237" t="s">
        <v>7415</v>
      </c>
      <c r="D2237" s="6">
        <v>140</v>
      </c>
      <c r="E2237" s="6" t="str">
        <f t="shared" si="204"/>
        <v>Long</v>
      </c>
      <c r="F2237" s="4">
        <f t="shared" si="205"/>
        <v>2.3333333333333335</v>
      </c>
      <c r="G2237" s="8" t="s">
        <v>7406</v>
      </c>
      <c r="H2237" t="s">
        <v>10891</v>
      </c>
      <c r="I2237" t="s">
        <v>190</v>
      </c>
      <c r="J2237">
        <v>7</v>
      </c>
      <c r="K2237" t="str">
        <f t="shared" si="206"/>
        <v>Good</v>
      </c>
      <c r="L2237" s="10">
        <v>120380</v>
      </c>
      <c r="M2237" s="10">
        <v>30000000</v>
      </c>
      <c r="N2237" s="10">
        <v>80509622</v>
      </c>
      <c r="O2237" s="6">
        <f t="shared" si="207"/>
        <v>50509622</v>
      </c>
      <c r="P2237" s="10" t="str" cm="1">
        <f t="array" ref="P2237">_xlfn.IFS(O2237&lt;=0,"Flop",O2237&lt;10000000,"Hit",O2237&lt;=100000000,"Superhit",O2237&gt;100000000,"Blockbuster")</f>
        <v>Superhit</v>
      </c>
      <c r="Q2237" t="s">
        <v>7416</v>
      </c>
      <c r="R2237">
        <v>18</v>
      </c>
      <c r="S2237" t="str">
        <f t="shared" si="208"/>
        <v xml:space="preserve">January </v>
      </c>
      <c r="T2237" s="12" t="str">
        <f t="shared" si="209"/>
        <v xml:space="preserve"> 2018</v>
      </c>
      <c r="U2237" s="8" t="str" cm="1">
        <f t="array" ref="U2237">_xlfn.IFS(Q2237&lt;1970,"Old is Gold",Q2237&lt;=1980,"80's Movies",Q2237&lt;=2000,"90's Movies",Q2237&lt;=2020,"Mid Rang",Q2237&gt;2020,"Latest")</f>
        <v>Latest</v>
      </c>
      <c r="V2237" t="s">
        <v>7417</v>
      </c>
    </row>
    <row r="2238" spans="1:22" x14ac:dyDescent="0.3">
      <c r="A2238" t="s">
        <v>7418</v>
      </c>
      <c r="B2238" t="s">
        <v>7419</v>
      </c>
      <c r="C2238" t="s">
        <v>7419</v>
      </c>
      <c r="D2238" s="6">
        <v>130</v>
      </c>
      <c r="E2238" s="6" t="str">
        <f t="shared" si="204"/>
        <v>Long</v>
      </c>
      <c r="F2238" s="4">
        <f t="shared" si="205"/>
        <v>2.1666666666666665</v>
      </c>
      <c r="G2238" s="8" t="s">
        <v>10887</v>
      </c>
      <c r="H2238" t="s">
        <v>190</v>
      </c>
      <c r="I2238" t="s">
        <v>10885</v>
      </c>
      <c r="J2238">
        <v>4.8</v>
      </c>
      <c r="K2238" t="str">
        <f t="shared" si="206"/>
        <v>Poor</v>
      </c>
      <c r="L2238" s="10">
        <v>295308</v>
      </c>
      <c r="M2238" s="10">
        <v>50000000</v>
      </c>
      <c r="N2238" s="10">
        <v>711025481</v>
      </c>
      <c r="O2238" s="6">
        <f t="shared" si="207"/>
        <v>661025481</v>
      </c>
      <c r="P2238" s="10" t="str" cm="1">
        <f t="array" ref="P2238">_xlfn.IFS(O2238&lt;=0,"Flop",O2238&lt;10000000,"Hit",O2238&lt;=100000000,"Superhit",O2238&gt;100000000,"Blockbuster")</f>
        <v>Blockbuster</v>
      </c>
      <c r="Q2238" t="s">
        <v>7420</v>
      </c>
      <c r="R2238">
        <v>16</v>
      </c>
      <c r="S2238" t="str">
        <f t="shared" si="208"/>
        <v xml:space="preserve">November </v>
      </c>
      <c r="T2238" s="12" t="str">
        <f t="shared" si="209"/>
        <v xml:space="preserve"> 2009</v>
      </c>
      <c r="U2238" s="8" t="str" cm="1">
        <f t="array" ref="U2238">_xlfn.IFS(Q2238&lt;1970,"Old is Gold",Q2238&lt;=1980,"80's Movies",Q2238&lt;=2000,"90's Movies",Q2238&lt;=2020,"Mid Rang",Q2238&gt;2020,"Latest")</f>
        <v>Latest</v>
      </c>
      <c r="V2238" t="s">
        <v>4791</v>
      </c>
    </row>
    <row r="2239" spans="1:22" x14ac:dyDescent="0.3">
      <c r="A2239" t="s">
        <v>7421</v>
      </c>
      <c r="B2239" t="s">
        <v>7422</v>
      </c>
      <c r="C2239" t="s">
        <v>7422</v>
      </c>
      <c r="D2239" s="6">
        <v>146</v>
      </c>
      <c r="E2239" s="6" t="str">
        <f t="shared" si="204"/>
        <v>Long</v>
      </c>
      <c r="F2239" s="4">
        <f t="shared" si="205"/>
        <v>2.4333333333333331</v>
      </c>
      <c r="G2239" s="8" t="s">
        <v>172</v>
      </c>
      <c r="H2239" t="s">
        <v>190</v>
      </c>
      <c r="I2239" t="s">
        <v>10886</v>
      </c>
      <c r="J2239">
        <v>4.5</v>
      </c>
      <c r="K2239" t="str">
        <f t="shared" si="206"/>
        <v>Poor</v>
      </c>
      <c r="L2239" s="10">
        <v>82969</v>
      </c>
      <c r="M2239" s="10">
        <v>100000000</v>
      </c>
      <c r="N2239" s="10">
        <v>290745055</v>
      </c>
      <c r="O2239" s="6">
        <f t="shared" si="207"/>
        <v>190745055</v>
      </c>
      <c r="P2239" s="10" t="str" cm="1">
        <f t="array" ref="P2239">_xlfn.IFS(O2239&lt;=0,"Flop",O2239&lt;10000000,"Hit",O2239&lt;=100000000,"Superhit",O2239&gt;100000000,"Blockbuster")</f>
        <v>Blockbuster</v>
      </c>
      <c r="Q2239" t="s">
        <v>7423</v>
      </c>
      <c r="R2239">
        <v>27</v>
      </c>
      <c r="S2239" t="str">
        <f t="shared" si="208"/>
        <v xml:space="preserve">May </v>
      </c>
      <c r="T2239" s="12" t="str">
        <f t="shared" si="209"/>
        <v xml:space="preserve"> 2010</v>
      </c>
      <c r="U2239" s="8" t="str" cm="1">
        <f t="array" ref="U2239">_xlfn.IFS(Q2239&lt;1970,"Old is Gold",Q2239&lt;=1980,"80's Movies",Q2239&lt;=2000,"90's Movies",Q2239&lt;=2020,"Mid Rang",Q2239&gt;2020,"Latest")</f>
        <v>Latest</v>
      </c>
      <c r="V2239" t="s">
        <v>6514</v>
      </c>
    </row>
    <row r="2240" spans="1:22" x14ac:dyDescent="0.3">
      <c r="A2240" t="s">
        <v>7424</v>
      </c>
      <c r="B2240" t="s">
        <v>7425</v>
      </c>
      <c r="C2240" t="s">
        <v>7425</v>
      </c>
      <c r="D2240" s="6">
        <v>111</v>
      </c>
      <c r="E2240" s="6" t="str">
        <f t="shared" si="204"/>
        <v>Medium</v>
      </c>
      <c r="F2240" s="4">
        <f t="shared" si="205"/>
        <v>1.85</v>
      </c>
      <c r="G2240" s="8" t="s">
        <v>172</v>
      </c>
      <c r="H2240" t="s">
        <v>105</v>
      </c>
      <c r="I2240" t="s">
        <v>10895</v>
      </c>
      <c r="J2240">
        <v>6.2</v>
      </c>
      <c r="K2240" t="str">
        <f t="shared" si="206"/>
        <v>Average</v>
      </c>
      <c r="L2240" s="10">
        <v>167450</v>
      </c>
      <c r="M2240" s="10">
        <v>40000000</v>
      </c>
      <c r="N2240" s="10">
        <v>97231420</v>
      </c>
      <c r="O2240" s="6">
        <f t="shared" si="207"/>
        <v>57231420</v>
      </c>
      <c r="P2240" s="10" t="str" cm="1">
        <f t="array" ref="P2240">_xlfn.IFS(O2240&lt;=0,"Flop",O2240&lt;10000000,"Hit",O2240&lt;=100000000,"Superhit",O2240&gt;100000000,"Blockbuster")</f>
        <v>Superhit</v>
      </c>
      <c r="Q2240" t="s">
        <v>7426</v>
      </c>
      <c r="R2240">
        <v>11</v>
      </c>
      <c r="S2240" t="str">
        <f t="shared" si="208"/>
        <v xml:space="preserve">April </v>
      </c>
      <c r="T2240" s="12" t="str">
        <f t="shared" si="209"/>
        <v xml:space="preserve"> 2011</v>
      </c>
      <c r="U2240" s="8" t="str" cm="1">
        <f t="array" ref="U2240">_xlfn.IFS(Q2240&lt;1970,"Old is Gold",Q2240&lt;=1980,"80's Movies",Q2240&lt;=2000,"90's Movies",Q2240&lt;=2020,"Mid Rang",Q2240&gt;2020,"Latest")</f>
        <v>Latest</v>
      </c>
      <c r="V2240" t="s">
        <v>650</v>
      </c>
    </row>
    <row r="2241" spans="1:22" x14ac:dyDescent="0.3">
      <c r="A2241" t="s">
        <v>7427</v>
      </c>
      <c r="B2241" t="s">
        <v>7428</v>
      </c>
      <c r="C2241" t="s">
        <v>7428</v>
      </c>
      <c r="D2241" s="6">
        <v>112</v>
      </c>
      <c r="E2241" s="6" t="str">
        <f t="shared" si="204"/>
        <v>Medium</v>
      </c>
      <c r="F2241" s="4">
        <f t="shared" si="205"/>
        <v>1.8666666666666667</v>
      </c>
      <c r="G2241" s="8" t="s">
        <v>190</v>
      </c>
      <c r="H2241" t="s">
        <v>10894</v>
      </c>
      <c r="I2241" t="s">
        <v>10886</v>
      </c>
      <c r="J2241">
        <v>7.2</v>
      </c>
      <c r="K2241" t="str">
        <f t="shared" si="206"/>
        <v>Good</v>
      </c>
      <c r="L2241" s="10">
        <v>93415</v>
      </c>
      <c r="M2241" s="10">
        <v>7000000</v>
      </c>
      <c r="N2241" s="10">
        <v>47405566</v>
      </c>
      <c r="O2241" s="6">
        <f t="shared" si="207"/>
        <v>40405566</v>
      </c>
      <c r="P2241" s="10" t="str" cm="1">
        <f t="array" ref="P2241">_xlfn.IFS(O2241&lt;=0,"Flop",O2241&lt;10000000,"Hit",O2241&lt;=100000000,"Superhit",O2241&gt;100000000,"Blockbuster")</f>
        <v>Superhit</v>
      </c>
      <c r="Q2241" t="s">
        <v>7429</v>
      </c>
      <c r="R2241">
        <v>6</v>
      </c>
      <c r="S2241" t="str">
        <f t="shared" si="208"/>
        <v xml:space="preserve">December </v>
      </c>
      <c r="T2241" s="12" t="str">
        <f t="shared" si="209"/>
        <v xml:space="preserve"> 2009</v>
      </c>
      <c r="U2241" s="8" t="str" cm="1">
        <f t="array" ref="U2241">_xlfn.IFS(Q2241&lt;1970,"Old is Gold",Q2241&lt;=1980,"80's Movies",Q2241&lt;=2000,"90's Movies",Q2241&lt;=2020,"Mid Rang",Q2241&gt;2020,"Latest")</f>
        <v>Latest</v>
      </c>
      <c r="V2241" t="s">
        <v>7200</v>
      </c>
    </row>
    <row r="2242" spans="1:22" x14ac:dyDescent="0.3">
      <c r="A2242" t="s">
        <v>7430</v>
      </c>
      <c r="B2242" t="s">
        <v>2370</v>
      </c>
      <c r="C2242" t="s">
        <v>2370</v>
      </c>
      <c r="D2242" s="6">
        <v>98</v>
      </c>
      <c r="E2242" s="6" t="str">
        <f t="shared" ref="E2242:E2305" si="210">IF(D2242&lt;90,"Short",IF(D2242&lt;=120,"Medium","Long"))</f>
        <v>Medium</v>
      </c>
      <c r="F2242" s="4">
        <f t="shared" ref="F2242:F2305" si="211">D2242/60</f>
        <v>1.6333333333333333</v>
      </c>
      <c r="G2242" s="8" t="s">
        <v>7406</v>
      </c>
      <c r="H2242" t="s">
        <v>10887</v>
      </c>
      <c r="I2242" t="s">
        <v>10885</v>
      </c>
      <c r="J2242">
        <v>6</v>
      </c>
      <c r="K2242" t="str">
        <f t="shared" ref="K2242:K2305" si="212">IF(J2242&gt;=8,"Excellent",IF(J2242&gt;=7,"Good",IF(J2242&gt;=6,"Average","Poor")))</f>
        <v>Average</v>
      </c>
      <c r="L2242" s="10">
        <v>162391</v>
      </c>
      <c r="M2242" s="10">
        <v>100000000</v>
      </c>
      <c r="N2242" s="10">
        <v>244819862</v>
      </c>
      <c r="O2242" s="6">
        <f t="shared" ref="O2242:O2305" si="213">N2242-M2242</f>
        <v>144819862</v>
      </c>
      <c r="P2242" s="10" t="str" cm="1">
        <f t="array" ref="P2242">_xlfn.IFS(O2242&lt;=0,"Flop",O2242&lt;10000000,"Hit",O2242&lt;=100000000,"Superhit",O2242&gt;100000000,"Blockbuster")</f>
        <v>Blockbuster</v>
      </c>
      <c r="Q2242" t="s">
        <v>7431</v>
      </c>
      <c r="R2242">
        <v>23</v>
      </c>
      <c r="S2242" t="str">
        <f t="shared" ref="S2242:S2305" si="214">LEFT(Q2242,SEARCH(" ",Q2242))</f>
        <v xml:space="preserve">July </v>
      </c>
      <c r="T2242" s="12" t="str">
        <f t="shared" ref="T2242:T2305" si="215">RIGHT(Q2242,5)</f>
        <v xml:space="preserve"> 2014</v>
      </c>
      <c r="U2242" s="8" t="str" cm="1">
        <f t="array" ref="U2242">_xlfn.IFS(Q2242&lt;1970,"Old is Gold",Q2242&lt;=1980,"80's Movies",Q2242&lt;=2000,"90's Movies",Q2242&lt;=2020,"Mid Rang",Q2242&gt;2020,"Latest")</f>
        <v>Latest</v>
      </c>
      <c r="V2242" t="s">
        <v>2640</v>
      </c>
    </row>
    <row r="2243" spans="1:22" x14ac:dyDescent="0.3">
      <c r="A2243" t="s">
        <v>7432</v>
      </c>
      <c r="B2243" t="s">
        <v>7433</v>
      </c>
      <c r="C2243" t="s">
        <v>7434</v>
      </c>
      <c r="D2243" s="6">
        <v>90</v>
      </c>
      <c r="E2243" s="6" t="str">
        <f t="shared" si="210"/>
        <v>Medium</v>
      </c>
      <c r="F2243" s="4">
        <f t="shared" si="211"/>
        <v>1.5</v>
      </c>
      <c r="G2243" s="8" t="s">
        <v>10887</v>
      </c>
      <c r="H2243" t="s">
        <v>172</v>
      </c>
      <c r="I2243" t="s">
        <v>10899</v>
      </c>
      <c r="J2243">
        <v>6.2</v>
      </c>
      <c r="K2243" t="str">
        <f t="shared" si="212"/>
        <v>Average</v>
      </c>
      <c r="L2243" s="10">
        <v>71729</v>
      </c>
      <c r="M2243" s="10">
        <v>19000000</v>
      </c>
      <c r="N2243" s="10">
        <v>36192775</v>
      </c>
      <c r="O2243" s="6">
        <f t="shared" si="213"/>
        <v>17192775</v>
      </c>
      <c r="P2243" s="10" t="str" cm="1">
        <f t="array" ref="P2243">_xlfn.IFS(O2243&lt;=0,"Flop",O2243&lt;10000000,"Hit",O2243&lt;=100000000,"Superhit",O2243&gt;100000000,"Blockbuster")</f>
        <v>Superhit</v>
      </c>
      <c r="Q2243" t="s">
        <v>7183</v>
      </c>
      <c r="R2243">
        <v>4</v>
      </c>
      <c r="S2243" t="str">
        <f t="shared" si="214"/>
        <v xml:space="preserve">November </v>
      </c>
      <c r="T2243" s="12" t="str">
        <f t="shared" si="215"/>
        <v xml:space="preserve"> 2011</v>
      </c>
      <c r="U2243" s="8" t="str" cm="1">
        <f t="array" ref="U2243">_xlfn.IFS(Q2243&lt;1970,"Old is Gold",Q2243&lt;=1980,"80's Movies",Q2243&lt;=2000,"90's Movies",Q2243&lt;=2020,"Mid Rang",Q2243&gt;2020,"Latest")</f>
        <v>Latest</v>
      </c>
      <c r="V2243" t="s">
        <v>7435</v>
      </c>
    </row>
    <row r="2244" spans="1:22" x14ac:dyDescent="0.3">
      <c r="A2244" t="s">
        <v>7436</v>
      </c>
      <c r="B2244" t="s">
        <v>7437</v>
      </c>
      <c r="C2244" t="s">
        <v>7437</v>
      </c>
      <c r="D2244" s="6">
        <v>109</v>
      </c>
      <c r="E2244" s="6" t="str">
        <f t="shared" si="210"/>
        <v>Medium</v>
      </c>
      <c r="F2244" s="4">
        <f t="shared" si="211"/>
        <v>1.8166666666666667</v>
      </c>
      <c r="G2244" s="8" t="s">
        <v>10889</v>
      </c>
      <c r="H2244" t="s">
        <v>190</v>
      </c>
      <c r="I2244" t="s">
        <v>5170</v>
      </c>
      <c r="J2244">
        <v>7.1</v>
      </c>
      <c r="K2244" t="str">
        <f t="shared" si="212"/>
        <v>Good</v>
      </c>
      <c r="L2244" s="10">
        <v>63509</v>
      </c>
      <c r="M2244" s="10">
        <v>19100000</v>
      </c>
      <c r="N2244" s="10">
        <v>5728213</v>
      </c>
      <c r="O2244" s="6">
        <f t="shared" si="213"/>
        <v>-13371787</v>
      </c>
      <c r="P2244" s="10" t="str" cm="1">
        <f t="array" ref="P2244">_xlfn.IFS(O2244&lt;=0,"Flop",O2244&lt;10000000,"Hit",O2244&lt;=100000000,"Superhit",O2244&gt;100000000,"Blockbuster")</f>
        <v>Flop</v>
      </c>
      <c r="Q2244" t="s">
        <v>7438</v>
      </c>
      <c r="R2244">
        <v>22</v>
      </c>
      <c r="S2244" t="str">
        <f t="shared" si="214"/>
        <v xml:space="preserve">January </v>
      </c>
      <c r="T2244" s="12" t="str">
        <f t="shared" si="215"/>
        <v xml:space="preserve"> 2011</v>
      </c>
      <c r="U2244" s="8" t="str" cm="1">
        <f t="array" ref="U2244">_xlfn.IFS(Q2244&lt;1970,"Old is Gold",Q2244&lt;=1980,"80's Movies",Q2244&lt;=2000,"90's Movies",Q2244&lt;=2020,"Mid Rang",Q2244&gt;2020,"Latest")</f>
        <v>Latest</v>
      </c>
      <c r="V2244" t="s">
        <v>2322</v>
      </c>
    </row>
    <row r="2245" spans="1:22" x14ac:dyDescent="0.3">
      <c r="A2245" t="s">
        <v>7439</v>
      </c>
      <c r="B2245" t="s">
        <v>7440</v>
      </c>
      <c r="C2245" t="s">
        <v>7440</v>
      </c>
      <c r="D2245" s="6">
        <v>99</v>
      </c>
      <c r="E2245" s="6" t="str">
        <f t="shared" si="210"/>
        <v>Medium</v>
      </c>
      <c r="F2245" s="4">
        <f t="shared" si="211"/>
        <v>1.65</v>
      </c>
      <c r="G2245" s="8" t="s">
        <v>10885</v>
      </c>
      <c r="H2245" t="s">
        <v>105</v>
      </c>
      <c r="I2245" t="s">
        <v>5170</v>
      </c>
      <c r="J2245">
        <v>5.5</v>
      </c>
      <c r="K2245" t="str">
        <f t="shared" si="212"/>
        <v>Poor</v>
      </c>
      <c r="L2245" s="10">
        <v>50255</v>
      </c>
      <c r="M2245" s="10">
        <v>25000000</v>
      </c>
      <c r="N2245" s="10">
        <v>38269529</v>
      </c>
      <c r="O2245" s="6">
        <f t="shared" si="213"/>
        <v>13269529</v>
      </c>
      <c r="P2245" s="10" t="str" cm="1">
        <f t="array" ref="P2245">_xlfn.IFS(O2245&lt;=0,"Flop",O2245&lt;10000000,"Hit",O2245&lt;=100000000,"Superhit",O2245&gt;100000000,"Blockbuster")</f>
        <v>Superhit</v>
      </c>
      <c r="Q2245" t="s">
        <v>7441</v>
      </c>
      <c r="R2245">
        <v>6</v>
      </c>
      <c r="S2245" t="str">
        <f t="shared" si="214"/>
        <v xml:space="preserve">November </v>
      </c>
      <c r="T2245" s="12" t="str">
        <f t="shared" si="215"/>
        <v xml:space="preserve"> 2010</v>
      </c>
      <c r="U2245" s="8" t="str" cm="1">
        <f t="array" ref="U2245">_xlfn.IFS(Q2245&lt;1970,"Old is Gold",Q2245&lt;=1980,"80's Movies",Q2245&lt;=2000,"90's Movies",Q2245&lt;=2020,"Mid Rang",Q2245&gt;2020,"Latest")</f>
        <v>Latest</v>
      </c>
      <c r="V2245" t="s">
        <v>7442</v>
      </c>
    </row>
    <row r="2246" spans="1:22" x14ac:dyDescent="0.3">
      <c r="A2246" t="s">
        <v>7443</v>
      </c>
      <c r="B2246" t="s">
        <v>7444</v>
      </c>
      <c r="C2246" t="s">
        <v>7444</v>
      </c>
      <c r="D2246" s="6">
        <v>112</v>
      </c>
      <c r="E2246" s="6" t="str">
        <f t="shared" si="210"/>
        <v>Medium</v>
      </c>
      <c r="F2246" s="4">
        <f t="shared" si="211"/>
        <v>1.8666666666666667</v>
      </c>
      <c r="G2246" s="8" t="s">
        <v>7406</v>
      </c>
      <c r="H2246" t="s">
        <v>10887</v>
      </c>
      <c r="I2246" t="s">
        <v>10890</v>
      </c>
      <c r="J2246">
        <v>6.6</v>
      </c>
      <c r="K2246" t="str">
        <f t="shared" si="212"/>
        <v>Average</v>
      </c>
      <c r="L2246" s="10">
        <v>522423</v>
      </c>
      <c r="M2246" s="10">
        <v>100000000</v>
      </c>
      <c r="N2246" s="10">
        <v>856085151</v>
      </c>
      <c r="O2246" s="6">
        <f t="shared" si="213"/>
        <v>756085151</v>
      </c>
      <c r="P2246" s="10" t="str" cm="1">
        <f t="array" ref="P2246">_xlfn.IFS(O2246&lt;=0,"Flop",O2246&lt;10000000,"Hit",O2246&lt;=100000000,"Superhit",O2246&gt;100000000,"Blockbuster")</f>
        <v>Blockbuster</v>
      </c>
      <c r="Q2246" t="s">
        <v>7445</v>
      </c>
      <c r="R2246">
        <v>1</v>
      </c>
      <c r="S2246" t="str">
        <f t="shared" si="214"/>
        <v xml:space="preserve">October </v>
      </c>
      <c r="T2246" s="12" t="str">
        <f t="shared" si="215"/>
        <v xml:space="preserve"> 2018</v>
      </c>
      <c r="U2246" s="8" t="str" cm="1">
        <f t="array" ref="U2246">_xlfn.IFS(Q2246&lt;1970,"Old is Gold",Q2246&lt;=1980,"80's Movies",Q2246&lt;=2000,"90's Movies",Q2246&lt;=2020,"Mid Rang",Q2246&gt;2020,"Latest")</f>
        <v>Latest</v>
      </c>
      <c r="V2246" t="s">
        <v>7029</v>
      </c>
    </row>
    <row r="2247" spans="1:22" x14ac:dyDescent="0.3">
      <c r="A2247" t="s">
        <v>7446</v>
      </c>
      <c r="B2247" t="s">
        <v>7447</v>
      </c>
      <c r="C2247" t="s">
        <v>7448</v>
      </c>
      <c r="D2247" s="6">
        <v>131</v>
      </c>
      <c r="E2247" s="6" t="str">
        <f t="shared" si="210"/>
        <v>Long</v>
      </c>
      <c r="F2247" s="4">
        <f t="shared" si="211"/>
        <v>2.1833333333333331</v>
      </c>
      <c r="G2247" s="8" t="s">
        <v>7406</v>
      </c>
      <c r="H2247" t="s">
        <v>10890</v>
      </c>
      <c r="I2247" t="s">
        <v>10899</v>
      </c>
      <c r="J2247">
        <v>7.7</v>
      </c>
      <c r="K2247" t="str">
        <f t="shared" si="212"/>
        <v>Good</v>
      </c>
      <c r="L2247" s="10">
        <v>713685</v>
      </c>
      <c r="M2247" s="10">
        <v>160000000</v>
      </c>
      <c r="N2247" s="10">
        <v>352616690</v>
      </c>
      <c r="O2247" s="6">
        <f t="shared" si="213"/>
        <v>192616690</v>
      </c>
      <c r="P2247" s="10" t="str" cm="1">
        <f t="array" ref="P2247">_xlfn.IFS(O2247&lt;=0,"Flop",O2247&lt;10000000,"Hit",O2247&lt;=100000000,"Superhit",O2247&gt;100000000,"Blockbuster")</f>
        <v>Blockbuster</v>
      </c>
      <c r="Q2247" t="s">
        <v>7449</v>
      </c>
      <c r="R2247">
        <v>25</v>
      </c>
      <c r="S2247" t="str">
        <f t="shared" si="214"/>
        <v xml:space="preserve">May </v>
      </c>
      <c r="T2247" s="12" t="str">
        <f t="shared" si="215"/>
        <v xml:space="preserve"> 2011</v>
      </c>
      <c r="U2247" s="8" t="str" cm="1">
        <f t="array" ref="U2247">_xlfn.IFS(Q2247&lt;1970,"Old is Gold",Q2247&lt;=1980,"80's Movies",Q2247&lt;=2000,"90's Movies",Q2247&lt;=2020,"Mid Rang",Q2247&gt;2020,"Latest")</f>
        <v>Latest</v>
      </c>
      <c r="V2247" t="s">
        <v>5807</v>
      </c>
    </row>
    <row r="2248" spans="1:22" x14ac:dyDescent="0.3">
      <c r="A2248" t="s">
        <v>7450</v>
      </c>
      <c r="B2248" t="s">
        <v>7451</v>
      </c>
      <c r="C2248" t="s">
        <v>7451</v>
      </c>
      <c r="D2248" s="6">
        <v>109</v>
      </c>
      <c r="E2248" s="6" t="str">
        <f t="shared" si="210"/>
        <v>Medium</v>
      </c>
      <c r="F2248" s="4">
        <f t="shared" si="211"/>
        <v>1.8166666666666667</v>
      </c>
      <c r="G2248" s="8" t="s">
        <v>7406</v>
      </c>
      <c r="H2248" t="s">
        <v>172</v>
      </c>
      <c r="I2248" t="s">
        <v>5170</v>
      </c>
      <c r="J2248">
        <v>6.7</v>
      </c>
      <c r="K2248" t="str">
        <f t="shared" si="212"/>
        <v>Average</v>
      </c>
      <c r="L2248" s="10">
        <v>222041</v>
      </c>
      <c r="M2248" s="10">
        <v>61000000</v>
      </c>
      <c r="N2248" s="10">
        <v>131940411</v>
      </c>
      <c r="O2248" s="6">
        <f t="shared" si="213"/>
        <v>70940411</v>
      </c>
      <c r="P2248" s="10" t="str" cm="1">
        <f t="array" ref="P2248">_xlfn.IFS(O2248&lt;=0,"Flop",O2248&lt;10000000,"Hit",O2248&lt;=100000000,"Superhit",O2248&gt;100000000,"Blockbuster")</f>
        <v>Superhit</v>
      </c>
      <c r="Q2248" t="s">
        <v>7452</v>
      </c>
      <c r="R2248">
        <v>30</v>
      </c>
      <c r="S2248" t="str">
        <f t="shared" si="214"/>
        <v xml:space="preserve">July </v>
      </c>
      <c r="T2248" s="12" t="str">
        <f t="shared" si="215"/>
        <v xml:space="preserve"> 2013</v>
      </c>
      <c r="U2248" s="8" t="str" cm="1">
        <f t="array" ref="U2248">_xlfn.IFS(Q2248&lt;1970,"Old is Gold",Q2248&lt;=1980,"80's Movies",Q2248&lt;=2000,"90's Movies",Q2248&lt;=2020,"Mid Rang",Q2248&gt;2020,"Latest")</f>
        <v>Latest</v>
      </c>
      <c r="V2248" t="s">
        <v>7453</v>
      </c>
    </row>
    <row r="2249" spans="1:22" x14ac:dyDescent="0.3">
      <c r="A2249" t="s">
        <v>7454</v>
      </c>
      <c r="B2249" t="s">
        <v>7455</v>
      </c>
      <c r="C2249" t="s">
        <v>7455</v>
      </c>
      <c r="D2249" s="6">
        <v>119</v>
      </c>
      <c r="E2249" s="6" t="str">
        <f t="shared" si="210"/>
        <v>Medium</v>
      </c>
      <c r="F2249" s="4">
        <f t="shared" si="211"/>
        <v>1.9833333333333334</v>
      </c>
      <c r="G2249" s="8" t="s">
        <v>7406</v>
      </c>
      <c r="H2249" t="s">
        <v>190</v>
      </c>
      <c r="I2249" t="s">
        <v>10890</v>
      </c>
      <c r="J2249">
        <v>7.4</v>
      </c>
      <c r="K2249" t="str">
        <f t="shared" si="212"/>
        <v>Good</v>
      </c>
      <c r="L2249" s="10">
        <v>594344</v>
      </c>
      <c r="M2249" s="10">
        <v>30000000</v>
      </c>
      <c r="N2249" s="10">
        <v>176506819</v>
      </c>
      <c r="O2249" s="6">
        <f t="shared" si="213"/>
        <v>146506819</v>
      </c>
      <c r="P2249" s="10" t="str" cm="1">
        <f t="array" ref="P2249">_xlfn.IFS(O2249&lt;=0,"Flop",O2249&lt;10000000,"Hit",O2249&lt;=100000000,"Superhit",O2249&gt;100000000,"Blockbuster")</f>
        <v>Blockbuster</v>
      </c>
      <c r="Q2249" t="s">
        <v>7456</v>
      </c>
      <c r="R2249">
        <v>6</v>
      </c>
      <c r="S2249" t="str">
        <f t="shared" si="214"/>
        <v xml:space="preserve">September </v>
      </c>
      <c r="T2249" s="12" t="str">
        <f t="shared" si="215"/>
        <v xml:space="preserve"> 2012</v>
      </c>
      <c r="U2249" s="8" t="str" cm="1">
        <f t="array" ref="U2249">_xlfn.IFS(Q2249&lt;1970,"Old is Gold",Q2249&lt;=1980,"80's Movies",Q2249&lt;=2000,"90's Movies",Q2249&lt;=2020,"Mid Rang",Q2249&gt;2020,"Latest")</f>
        <v>Latest</v>
      </c>
      <c r="V2249" t="s">
        <v>4867</v>
      </c>
    </row>
    <row r="2250" spans="1:22" x14ac:dyDescent="0.3">
      <c r="A2250" t="s">
        <v>7457</v>
      </c>
      <c r="B2250" t="s">
        <v>7458</v>
      </c>
      <c r="C2250" t="s">
        <v>7458</v>
      </c>
      <c r="D2250" s="6">
        <v>95</v>
      </c>
      <c r="E2250" s="6" t="str">
        <f t="shared" si="210"/>
        <v>Medium</v>
      </c>
      <c r="F2250" s="4">
        <f t="shared" si="211"/>
        <v>1.5833333333333333</v>
      </c>
      <c r="G2250" s="8" t="s">
        <v>10887</v>
      </c>
      <c r="H2250" t="s">
        <v>10888</v>
      </c>
      <c r="I2250" t="s">
        <v>172</v>
      </c>
      <c r="J2250">
        <v>6.8</v>
      </c>
      <c r="K2250" t="str">
        <f t="shared" si="212"/>
        <v>Average</v>
      </c>
      <c r="L2250" s="10">
        <v>193322</v>
      </c>
      <c r="M2250" s="10">
        <v>145000000</v>
      </c>
      <c r="N2250" s="10">
        <v>746921274</v>
      </c>
      <c r="O2250" s="6">
        <f t="shared" si="213"/>
        <v>601921274</v>
      </c>
      <c r="P2250" s="10" t="str" cm="1">
        <f t="array" ref="P2250">_xlfn.IFS(O2250&lt;=0,"Flop",O2250&lt;10000000,"Hit",O2250&lt;=100000000,"Superhit",O2250&gt;100000000,"Blockbuster")</f>
        <v>Blockbuster</v>
      </c>
      <c r="Q2250" t="s">
        <v>7459</v>
      </c>
      <c r="R2250">
        <v>18</v>
      </c>
      <c r="S2250" t="str">
        <f t="shared" si="214"/>
        <v xml:space="preserve">May </v>
      </c>
      <c r="T2250" s="12" t="str">
        <f t="shared" si="215"/>
        <v xml:space="preserve"> 2012</v>
      </c>
      <c r="U2250" s="8" t="str" cm="1">
        <f t="array" ref="U2250">_xlfn.IFS(Q2250&lt;1970,"Old is Gold",Q2250&lt;=1980,"80's Movies",Q2250&lt;=2000,"90's Movies",Q2250&lt;=2020,"Mid Rang",Q2250&gt;2020,"Latest")</f>
        <v>Latest</v>
      </c>
      <c r="V2250" t="s">
        <v>7460</v>
      </c>
    </row>
    <row r="2251" spans="1:22" x14ac:dyDescent="0.3">
      <c r="A2251" t="s">
        <v>7461</v>
      </c>
      <c r="B2251" t="s">
        <v>7462</v>
      </c>
      <c r="C2251" t="s">
        <v>7463</v>
      </c>
      <c r="D2251" s="6">
        <v>92</v>
      </c>
      <c r="E2251" s="6" t="str">
        <f t="shared" si="210"/>
        <v>Medium</v>
      </c>
      <c r="F2251" s="4">
        <f t="shared" si="211"/>
        <v>1.5333333333333334</v>
      </c>
      <c r="G2251" s="8" t="s">
        <v>172</v>
      </c>
      <c r="H2251" t="s">
        <v>10885</v>
      </c>
      <c r="I2251" t="s">
        <v>105</v>
      </c>
      <c r="J2251">
        <v>6.3</v>
      </c>
      <c r="K2251" t="str">
        <f t="shared" si="212"/>
        <v>Average</v>
      </c>
      <c r="L2251" s="10">
        <v>69239</v>
      </c>
      <c r="M2251" s="10">
        <v>800000</v>
      </c>
      <c r="N2251" s="10">
        <v>2166797</v>
      </c>
      <c r="O2251" s="6">
        <f t="shared" si="213"/>
        <v>1366797</v>
      </c>
      <c r="P2251" s="10" t="str" cm="1">
        <f t="array" ref="P2251">_xlfn.IFS(O2251&lt;=0,"Flop",O2251&lt;10000000,"Hit",O2251&lt;=100000000,"Superhit",O2251&gt;100000000,"Blockbuster")</f>
        <v>Hit</v>
      </c>
      <c r="Q2251" t="s">
        <v>6993</v>
      </c>
      <c r="R2251">
        <v>9</v>
      </c>
      <c r="S2251" t="str">
        <f t="shared" si="214"/>
        <v xml:space="preserve">January </v>
      </c>
      <c r="T2251" s="12" t="str">
        <f t="shared" si="215"/>
        <v xml:space="preserve"> 2009</v>
      </c>
      <c r="U2251" s="8" t="str" cm="1">
        <f t="array" ref="U2251">_xlfn.IFS(Q2251&lt;1970,"Old is Gold",Q2251&lt;=1980,"80's Movies",Q2251&lt;=2000,"90's Movies",Q2251&lt;=2020,"Mid Rang",Q2251&gt;2020,"Latest")</f>
        <v>Latest</v>
      </c>
      <c r="V2251" t="s">
        <v>7173</v>
      </c>
    </row>
    <row r="2252" spans="1:22" x14ac:dyDescent="0.3">
      <c r="A2252" t="s">
        <v>7464</v>
      </c>
      <c r="B2252" t="s">
        <v>7465</v>
      </c>
      <c r="C2252" t="s">
        <v>7465</v>
      </c>
      <c r="D2252" s="6">
        <v>98</v>
      </c>
      <c r="E2252" s="6" t="str">
        <f t="shared" si="210"/>
        <v>Medium</v>
      </c>
      <c r="F2252" s="4">
        <f t="shared" si="211"/>
        <v>1.6333333333333333</v>
      </c>
      <c r="G2252" s="8" t="s">
        <v>10889</v>
      </c>
      <c r="H2252" t="s">
        <v>190</v>
      </c>
      <c r="I2252" t="s">
        <v>10886</v>
      </c>
      <c r="J2252">
        <v>7.2</v>
      </c>
      <c r="K2252" t="str">
        <f t="shared" si="212"/>
        <v>Good</v>
      </c>
      <c r="L2252" s="10">
        <v>85124</v>
      </c>
      <c r="M2252" s="10">
        <v>11000000</v>
      </c>
      <c r="N2252" s="10">
        <v>49158343</v>
      </c>
      <c r="O2252" s="6">
        <f t="shared" si="213"/>
        <v>38158343</v>
      </c>
      <c r="P2252" s="10" t="str" cm="1">
        <f t="array" ref="P2252">_xlfn.IFS(O2252&lt;=0,"Flop",O2252&lt;10000000,"Hit",O2252&lt;=100000000,"Superhit",O2252&gt;100000000,"Blockbuster")</f>
        <v>Superhit</v>
      </c>
      <c r="Q2252" t="s">
        <v>7466</v>
      </c>
      <c r="R2252">
        <v>2</v>
      </c>
      <c r="S2252" t="str">
        <f t="shared" si="214"/>
        <v xml:space="preserve">September </v>
      </c>
      <c r="T2252" s="12" t="str">
        <f t="shared" si="215"/>
        <v xml:space="preserve"> 2021</v>
      </c>
      <c r="U2252" s="8" t="str" cm="1">
        <f t="array" ref="U2252">_xlfn.IFS(Q2252&lt;1970,"Old is Gold",Q2252&lt;=1980,"80's Movies",Q2252&lt;=2000,"90's Movies",Q2252&lt;=2020,"Mid Rang",Q2252&gt;2020,"Latest")</f>
        <v>Latest</v>
      </c>
      <c r="V2252" t="s">
        <v>1655</v>
      </c>
    </row>
    <row r="2253" spans="1:22" x14ac:dyDescent="0.3">
      <c r="A2253" t="s">
        <v>7467</v>
      </c>
      <c r="B2253" t="s">
        <v>7468</v>
      </c>
      <c r="C2253" t="s">
        <v>7468</v>
      </c>
      <c r="D2253" s="6">
        <v>88</v>
      </c>
      <c r="E2253" s="6" t="str">
        <f t="shared" si="210"/>
        <v>Short</v>
      </c>
      <c r="F2253" s="4">
        <f t="shared" si="211"/>
        <v>1.4666666666666666</v>
      </c>
      <c r="G2253" s="8" t="s">
        <v>172</v>
      </c>
      <c r="H2253" t="s">
        <v>10891</v>
      </c>
      <c r="I2253" t="s">
        <v>10886</v>
      </c>
      <c r="J2253">
        <v>6.3</v>
      </c>
      <c r="K2253" t="str">
        <f t="shared" si="212"/>
        <v>Average</v>
      </c>
      <c r="L2253" s="10">
        <v>169572</v>
      </c>
      <c r="M2253" s="10">
        <v>55000000</v>
      </c>
      <c r="N2253" s="10">
        <v>152263880</v>
      </c>
      <c r="O2253" s="6">
        <f t="shared" si="213"/>
        <v>97263880</v>
      </c>
      <c r="P2253" s="10" t="str" cm="1">
        <f t="array" ref="P2253">_xlfn.IFS(O2253&lt;=0,"Flop",O2253&lt;10000000,"Hit",O2253&lt;=100000000,"Superhit",O2253&gt;100000000,"Blockbuster")</f>
        <v>Superhit</v>
      </c>
      <c r="Q2253" t="s">
        <v>7469</v>
      </c>
      <c r="R2253">
        <v>6</v>
      </c>
      <c r="S2253" t="str">
        <f t="shared" si="214"/>
        <v xml:space="preserve">April </v>
      </c>
      <c r="T2253" s="12" t="str">
        <f t="shared" si="215"/>
        <v xml:space="preserve"> 2010</v>
      </c>
      <c r="U2253" s="8" t="str" cm="1">
        <f t="array" ref="U2253">_xlfn.IFS(Q2253&lt;1970,"Old is Gold",Q2253&lt;=1980,"80's Movies",Q2253&lt;=2000,"90's Movies",Q2253&lt;=2020,"Mid Rang",Q2253&gt;2020,"Latest")</f>
        <v>Latest</v>
      </c>
      <c r="V2253" t="s">
        <v>4002</v>
      </c>
    </row>
    <row r="2254" spans="1:22" x14ac:dyDescent="0.3">
      <c r="A2254" t="s">
        <v>7470</v>
      </c>
      <c r="B2254" t="s">
        <v>7471</v>
      </c>
      <c r="C2254" t="s">
        <v>7471</v>
      </c>
      <c r="D2254" s="6">
        <v>92</v>
      </c>
      <c r="E2254" s="6" t="str">
        <f t="shared" si="210"/>
        <v>Medium</v>
      </c>
      <c r="F2254" s="4">
        <f t="shared" si="211"/>
        <v>1.5333333333333334</v>
      </c>
      <c r="G2254" s="8" t="s">
        <v>172</v>
      </c>
      <c r="H2254" t="s">
        <v>190</v>
      </c>
      <c r="I2254" t="s">
        <v>10886</v>
      </c>
      <c r="J2254">
        <v>7</v>
      </c>
      <c r="K2254" t="str">
        <f t="shared" si="212"/>
        <v>Good</v>
      </c>
      <c r="L2254" s="10">
        <v>409068</v>
      </c>
      <c r="M2254" s="10">
        <v>8000000</v>
      </c>
      <c r="N2254" s="10">
        <v>75026327</v>
      </c>
      <c r="O2254" s="6">
        <f t="shared" si="213"/>
        <v>67026327</v>
      </c>
      <c r="P2254" s="10" t="str" cm="1">
        <f t="array" ref="P2254">_xlfn.IFS(O2254&lt;=0,"Flop",O2254&lt;10000000,"Hit",O2254&lt;=100000000,"Superhit",O2254&gt;100000000,"Blockbuster")</f>
        <v>Superhit</v>
      </c>
      <c r="Q2254" t="s">
        <v>7472</v>
      </c>
      <c r="R2254">
        <v>11</v>
      </c>
      <c r="S2254" t="str">
        <f t="shared" si="214"/>
        <v xml:space="preserve">September </v>
      </c>
      <c r="T2254" s="12" t="str">
        <f t="shared" si="215"/>
        <v xml:space="preserve"> 2010</v>
      </c>
      <c r="U2254" s="8" t="str" cm="1">
        <f t="array" ref="U2254">_xlfn.IFS(Q2254&lt;1970,"Old is Gold",Q2254&lt;=1980,"80's Movies",Q2254&lt;=2000,"90's Movies",Q2254&lt;=2020,"Mid Rang",Q2254&gt;2020,"Latest")</f>
        <v>Latest</v>
      </c>
      <c r="V2254" t="s">
        <v>7473</v>
      </c>
    </row>
    <row r="2255" spans="1:22" x14ac:dyDescent="0.3">
      <c r="A2255" t="s">
        <v>7474</v>
      </c>
      <c r="B2255" t="s">
        <v>7475</v>
      </c>
      <c r="C2255" t="s">
        <v>7475</v>
      </c>
      <c r="D2255" s="6">
        <v>92</v>
      </c>
      <c r="E2255" s="6" t="str">
        <f t="shared" si="210"/>
        <v>Medium</v>
      </c>
      <c r="F2255" s="4">
        <f t="shared" si="211"/>
        <v>1.5333333333333334</v>
      </c>
      <c r="G2255" s="8" t="s">
        <v>172</v>
      </c>
      <c r="H2255" t="s">
        <v>10886</v>
      </c>
      <c r="I2255" t="s">
        <v>10899</v>
      </c>
      <c r="J2255">
        <v>5.6</v>
      </c>
      <c r="K2255" t="str">
        <f t="shared" si="212"/>
        <v>Poor</v>
      </c>
      <c r="L2255" s="10">
        <v>210039</v>
      </c>
      <c r="M2255" s="10">
        <v>20000000</v>
      </c>
      <c r="N2255" s="10">
        <v>216197492</v>
      </c>
      <c r="O2255" s="6">
        <f t="shared" si="213"/>
        <v>196197492</v>
      </c>
      <c r="P2255" s="10" t="str" cm="1">
        <f t="array" ref="P2255">_xlfn.IFS(O2255&lt;=0,"Flop",O2255&lt;10000000,"Hit",O2255&lt;=100000000,"Superhit",O2255&gt;100000000,"Blockbuster")</f>
        <v>Blockbuster</v>
      </c>
      <c r="Q2255" t="s">
        <v>7476</v>
      </c>
      <c r="R2255">
        <v>17</v>
      </c>
      <c r="S2255" t="str">
        <f t="shared" si="214"/>
        <v xml:space="preserve">June </v>
      </c>
      <c r="T2255" s="12" t="str">
        <f t="shared" si="215"/>
        <v xml:space="preserve"> 2011</v>
      </c>
      <c r="U2255" s="8" t="str" cm="1">
        <f t="array" ref="U2255">_xlfn.IFS(Q2255&lt;1970,"Old is Gold",Q2255&lt;=1980,"80's Movies",Q2255&lt;=2000,"90's Movies",Q2255&lt;=2020,"Mid Rang",Q2255&gt;2020,"Latest")</f>
        <v>Latest</v>
      </c>
      <c r="V2255" t="s">
        <v>3756</v>
      </c>
    </row>
    <row r="2256" spans="1:22" x14ac:dyDescent="0.3">
      <c r="A2256" t="s">
        <v>7477</v>
      </c>
      <c r="B2256" t="s">
        <v>7478</v>
      </c>
      <c r="C2256" t="s">
        <v>7478</v>
      </c>
      <c r="D2256" s="6">
        <v>120</v>
      </c>
      <c r="E2256" s="6" t="str">
        <f t="shared" si="210"/>
        <v>Medium</v>
      </c>
      <c r="F2256" s="4">
        <f t="shared" si="211"/>
        <v>2</v>
      </c>
      <c r="G2256" s="8" t="s">
        <v>10889</v>
      </c>
      <c r="H2256" t="s">
        <v>190</v>
      </c>
      <c r="I2256" t="s">
        <v>10899</v>
      </c>
      <c r="J2256">
        <v>7.8</v>
      </c>
      <c r="K2256" t="str">
        <f t="shared" si="212"/>
        <v>Good</v>
      </c>
      <c r="L2256" s="10">
        <v>740185</v>
      </c>
      <c r="M2256" s="10">
        <v>40000000</v>
      </c>
      <c r="N2256" s="10">
        <v>224920375</v>
      </c>
      <c r="O2256" s="6">
        <f t="shared" si="213"/>
        <v>184920375</v>
      </c>
      <c r="P2256" s="10" t="str" cm="1">
        <f t="array" ref="P2256">_xlfn.IFS(O2256&lt;=0,"Flop",O2256&lt;10000000,"Hit",O2256&lt;=100000000,"Superhit",O2256&gt;100000000,"Blockbuster")</f>
        <v>Blockbuster</v>
      </c>
      <c r="Q2256" t="s">
        <v>7479</v>
      </c>
      <c r="R2256">
        <v>24</v>
      </c>
      <c r="S2256" t="str">
        <f t="shared" si="214"/>
        <v xml:space="preserve">September </v>
      </c>
      <c r="T2256" s="12" t="str">
        <f t="shared" si="215"/>
        <v xml:space="preserve"> 2010</v>
      </c>
      <c r="U2256" s="8" t="str" cm="1">
        <f t="array" ref="U2256">_xlfn.IFS(Q2256&lt;1970,"Old is Gold",Q2256&lt;=1980,"80's Movies",Q2256&lt;=2000,"90's Movies",Q2256&lt;=2020,"Mid Rang",Q2256&gt;2020,"Latest")</f>
        <v>Latest</v>
      </c>
      <c r="V2256" t="s">
        <v>1449</v>
      </c>
    </row>
    <row r="2257" spans="1:22" x14ac:dyDescent="0.3">
      <c r="A2257" t="s">
        <v>7480</v>
      </c>
      <c r="B2257" t="s">
        <v>7481</v>
      </c>
      <c r="C2257" t="s">
        <v>7481</v>
      </c>
      <c r="D2257" s="6">
        <v>148</v>
      </c>
      <c r="E2257" s="6" t="str">
        <f t="shared" si="210"/>
        <v>Long</v>
      </c>
      <c r="F2257" s="4">
        <f t="shared" si="211"/>
        <v>2.4666666666666668</v>
      </c>
      <c r="G2257" s="8" t="s">
        <v>7406</v>
      </c>
      <c r="H2257" t="s">
        <v>10891</v>
      </c>
      <c r="I2257" t="s">
        <v>5170</v>
      </c>
      <c r="J2257">
        <v>7.1</v>
      </c>
      <c r="K2257" t="str">
        <f t="shared" si="212"/>
        <v>Good</v>
      </c>
      <c r="L2257" s="10">
        <v>56851</v>
      </c>
      <c r="M2257" s="10">
        <v>16700000</v>
      </c>
      <c r="N2257" s="10">
        <v>6913518</v>
      </c>
      <c r="O2257" s="6">
        <f t="shared" si="213"/>
        <v>-9786482</v>
      </c>
      <c r="P2257" s="10" t="str" cm="1">
        <f t="array" ref="P2257">_xlfn.IFS(O2257&lt;=0,"Flop",O2257&lt;10000000,"Hit",O2257&lt;=100000000,"Superhit",O2257&gt;100000000,"Blockbuster")</f>
        <v>Flop</v>
      </c>
      <c r="Q2257" t="s">
        <v>6831</v>
      </c>
      <c r="R2257">
        <v>22</v>
      </c>
      <c r="S2257" t="str">
        <f t="shared" si="214"/>
        <v xml:space="preserve">December </v>
      </c>
      <c r="T2257" s="12" t="str">
        <f t="shared" si="215"/>
        <v xml:space="preserve"> 2011</v>
      </c>
      <c r="U2257" s="8" t="str" cm="1">
        <f t="array" ref="U2257">_xlfn.IFS(Q2257&lt;1970,"Old is Gold",Q2257&lt;=1980,"80's Movies",Q2257&lt;=2000,"90's Movies",Q2257&lt;=2020,"Mid Rang",Q2257&gt;2020,"Latest")</f>
        <v>Latest</v>
      </c>
      <c r="V2257" t="s">
        <v>7482</v>
      </c>
    </row>
    <row r="2258" spans="1:22" x14ac:dyDescent="0.3">
      <c r="A2258" t="s">
        <v>7483</v>
      </c>
      <c r="B2258" t="s">
        <v>7484</v>
      </c>
      <c r="C2258" t="s">
        <v>7484</v>
      </c>
      <c r="D2258" s="6">
        <v>91</v>
      </c>
      <c r="E2258" s="6" t="str">
        <f t="shared" si="210"/>
        <v>Medium</v>
      </c>
      <c r="F2258" s="4">
        <f t="shared" si="211"/>
        <v>1.5166666666666666</v>
      </c>
      <c r="G2258" s="8" t="s">
        <v>105</v>
      </c>
      <c r="H2258" t="s">
        <v>10899</v>
      </c>
      <c r="I2258" t="s">
        <v>10899</v>
      </c>
      <c r="J2258">
        <v>6.5</v>
      </c>
      <c r="K2258" t="str">
        <f t="shared" si="212"/>
        <v>Average</v>
      </c>
      <c r="L2258" s="10">
        <v>193811</v>
      </c>
      <c r="M2258" s="10">
        <v>17000000</v>
      </c>
      <c r="N2258" s="10">
        <v>97542952</v>
      </c>
      <c r="O2258" s="6">
        <f t="shared" si="213"/>
        <v>80542952</v>
      </c>
      <c r="P2258" s="10" t="str" cm="1">
        <f t="array" ref="P2258">_xlfn.IFS(O2258&lt;=0,"Flop",O2258&lt;10000000,"Hit",O2258&lt;=100000000,"Superhit",O2258&gt;100000000,"Blockbuster")</f>
        <v>Superhit</v>
      </c>
      <c r="Q2258" t="s">
        <v>5967</v>
      </c>
      <c r="R2258">
        <v>8</v>
      </c>
      <c r="S2258" t="str">
        <f t="shared" si="214"/>
        <v xml:space="preserve">March </v>
      </c>
      <c r="T2258" s="12" t="str">
        <f t="shared" si="215"/>
        <v xml:space="preserve"> 2013</v>
      </c>
      <c r="U2258" s="8" t="str" cm="1">
        <f t="array" ref="U2258">_xlfn.IFS(Q2258&lt;1970,"Old is Gold",Q2258&lt;=1980,"80's Movies",Q2258&lt;=2000,"90's Movies",Q2258&lt;=2020,"Mid Rang",Q2258&gt;2020,"Latest")</f>
        <v>Latest</v>
      </c>
      <c r="V2258" t="s">
        <v>7485</v>
      </c>
    </row>
    <row r="2259" spans="1:22" x14ac:dyDescent="0.3">
      <c r="A2259" t="s">
        <v>7486</v>
      </c>
      <c r="B2259" t="s">
        <v>623</v>
      </c>
      <c r="C2259" t="s">
        <v>623</v>
      </c>
      <c r="D2259" s="6">
        <v>117</v>
      </c>
      <c r="E2259" s="6" t="str">
        <f t="shared" si="210"/>
        <v>Medium</v>
      </c>
      <c r="F2259" s="4">
        <f t="shared" si="211"/>
        <v>1.95</v>
      </c>
      <c r="G2259" s="8" t="s">
        <v>7406</v>
      </c>
      <c r="H2259" t="s">
        <v>172</v>
      </c>
      <c r="I2259" t="s">
        <v>10885</v>
      </c>
      <c r="J2259">
        <v>6.8</v>
      </c>
      <c r="K2259" t="str">
        <f t="shared" si="212"/>
        <v>Average</v>
      </c>
      <c r="L2259" s="10">
        <v>240919</v>
      </c>
      <c r="M2259" s="10">
        <v>144000000</v>
      </c>
      <c r="N2259" s="10">
        <v>229147509</v>
      </c>
      <c r="O2259" s="6">
        <f t="shared" si="213"/>
        <v>85147509</v>
      </c>
      <c r="P2259" s="10" t="str" cm="1">
        <f t="array" ref="P2259">_xlfn.IFS(O2259&lt;=0,"Flop",O2259&lt;10000000,"Hit",O2259&lt;=100000000,"Superhit",O2259&gt;100000000,"Blockbuster")</f>
        <v>Superhit</v>
      </c>
      <c r="Q2259" t="s">
        <v>7487</v>
      </c>
      <c r="R2259">
        <v>9</v>
      </c>
      <c r="S2259" t="str">
        <f t="shared" si="214"/>
        <v xml:space="preserve">July </v>
      </c>
      <c r="T2259" s="12" t="str">
        <f t="shared" si="215"/>
        <v xml:space="preserve"> 2016</v>
      </c>
      <c r="U2259" s="8" t="str" cm="1">
        <f t="array" ref="U2259">_xlfn.IFS(Q2259&lt;1970,"Old is Gold",Q2259&lt;=1980,"80's Movies",Q2259&lt;=2000,"90's Movies",Q2259&lt;=2020,"Mid Rang",Q2259&gt;2020,"Latest")</f>
        <v>Latest</v>
      </c>
      <c r="V2259" t="s">
        <v>7488</v>
      </c>
    </row>
    <row r="2260" spans="1:22" x14ac:dyDescent="0.3">
      <c r="A2260" t="s">
        <v>7489</v>
      </c>
      <c r="B2260" t="s">
        <v>7490</v>
      </c>
      <c r="C2260" t="s">
        <v>7490</v>
      </c>
      <c r="D2260" s="6">
        <v>103</v>
      </c>
      <c r="E2260" s="6" t="str">
        <f t="shared" si="210"/>
        <v>Medium</v>
      </c>
      <c r="F2260" s="4">
        <f t="shared" si="211"/>
        <v>1.7166666666666666</v>
      </c>
      <c r="G2260" s="8" t="s">
        <v>7406</v>
      </c>
      <c r="H2260" t="s">
        <v>10891</v>
      </c>
      <c r="I2260" t="s">
        <v>190</v>
      </c>
      <c r="J2260">
        <v>7.2</v>
      </c>
      <c r="K2260" t="str">
        <f t="shared" si="212"/>
        <v>Good</v>
      </c>
      <c r="L2260" s="10">
        <v>90311</v>
      </c>
      <c r="M2260" s="10">
        <v>7300000</v>
      </c>
      <c r="N2260" s="10">
        <v>10371451</v>
      </c>
      <c r="O2260" s="6">
        <f t="shared" si="213"/>
        <v>3071451</v>
      </c>
      <c r="P2260" s="10" t="str" cm="1">
        <f t="array" ref="P2260">_xlfn.IFS(O2260&lt;=0,"Flop",O2260&lt;10000000,"Hit",O2260&lt;=100000000,"Superhit",O2260&gt;100000000,"Blockbuster")</f>
        <v>Hit</v>
      </c>
      <c r="Q2260" t="s">
        <v>6187</v>
      </c>
      <c r="R2260">
        <v>12</v>
      </c>
      <c r="S2260" t="str">
        <f t="shared" si="214"/>
        <v xml:space="preserve">September </v>
      </c>
      <c r="T2260" s="12" t="str">
        <f t="shared" si="215"/>
        <v xml:space="preserve"> 2009</v>
      </c>
      <c r="U2260" s="8" t="str" cm="1">
        <f t="array" ref="U2260">_xlfn.IFS(Q2260&lt;1970,"Old is Gold",Q2260&lt;=1980,"80's Movies",Q2260&lt;=2000,"90's Movies",Q2260&lt;=2020,"Mid Rang",Q2260&gt;2020,"Latest")</f>
        <v>Latest</v>
      </c>
      <c r="V2260" t="s">
        <v>7491</v>
      </c>
    </row>
    <row r="2261" spans="1:22" x14ac:dyDescent="0.3">
      <c r="A2261" t="s">
        <v>7492</v>
      </c>
      <c r="B2261" t="s">
        <v>1319</v>
      </c>
      <c r="C2261" t="s">
        <v>1319</v>
      </c>
      <c r="D2261" s="6">
        <v>101</v>
      </c>
      <c r="E2261" s="6" t="str">
        <f t="shared" si="210"/>
        <v>Medium</v>
      </c>
      <c r="F2261" s="4">
        <f t="shared" si="211"/>
        <v>1.6833333333333333</v>
      </c>
      <c r="G2261" s="8" t="s">
        <v>7406</v>
      </c>
      <c r="H2261" t="s">
        <v>10887</v>
      </c>
      <c r="I2261" t="s">
        <v>172</v>
      </c>
      <c r="J2261">
        <v>5.8</v>
      </c>
      <c r="K2261" t="str">
        <f t="shared" si="212"/>
        <v>Poor</v>
      </c>
      <c r="L2261" s="10">
        <v>217729</v>
      </c>
      <c r="M2261" s="10">
        <v>125000000</v>
      </c>
      <c r="N2261" s="10">
        <v>485004754</v>
      </c>
      <c r="O2261" s="6">
        <f t="shared" si="213"/>
        <v>360004754</v>
      </c>
      <c r="P2261" s="10" t="str" cm="1">
        <f t="array" ref="P2261">_xlfn.IFS(O2261&lt;=0,"Flop",O2261&lt;10000000,"Hit",O2261&lt;=100000000,"Superhit",O2261&gt;100000000,"Blockbuster")</f>
        <v>Blockbuster</v>
      </c>
      <c r="Q2261" t="s">
        <v>7493</v>
      </c>
      <c r="R2261">
        <v>3</v>
      </c>
      <c r="S2261" t="str">
        <f t="shared" si="214"/>
        <v xml:space="preserve">August </v>
      </c>
      <c r="T2261" s="12" t="str">
        <f t="shared" si="215"/>
        <v xml:space="preserve"> 2014</v>
      </c>
      <c r="U2261" s="8" t="str" cm="1">
        <f t="array" ref="U2261">_xlfn.IFS(Q2261&lt;1970,"Old is Gold",Q2261&lt;=1980,"80's Movies",Q2261&lt;=2000,"90's Movies",Q2261&lt;=2020,"Mid Rang",Q2261&gt;2020,"Latest")</f>
        <v>Latest</v>
      </c>
      <c r="V2261" t="s">
        <v>5149</v>
      </c>
    </row>
    <row r="2262" spans="1:22" x14ac:dyDescent="0.3">
      <c r="A2262" t="s">
        <v>7494</v>
      </c>
      <c r="B2262" t="s">
        <v>7495</v>
      </c>
      <c r="C2262" t="s">
        <v>7495</v>
      </c>
      <c r="D2262" s="6">
        <v>140</v>
      </c>
      <c r="E2262" s="6" t="str">
        <f t="shared" si="210"/>
        <v>Long</v>
      </c>
      <c r="F2262" s="4">
        <f t="shared" si="211"/>
        <v>2.3333333333333335</v>
      </c>
      <c r="G2262" s="8" t="s">
        <v>7406</v>
      </c>
      <c r="H2262" t="s">
        <v>190</v>
      </c>
      <c r="I2262" t="s">
        <v>10897</v>
      </c>
      <c r="J2262">
        <v>8.1</v>
      </c>
      <c r="K2262" t="str">
        <f t="shared" si="212"/>
        <v>Excellent</v>
      </c>
      <c r="L2262" s="10">
        <v>489717</v>
      </c>
      <c r="M2262" s="10">
        <v>25000000</v>
      </c>
      <c r="N2262" s="10">
        <v>23308615</v>
      </c>
      <c r="O2262" s="6">
        <f t="shared" si="213"/>
        <v>-1691385</v>
      </c>
      <c r="P2262" s="10" t="str" cm="1">
        <f t="array" ref="P2262">_xlfn.IFS(O2262&lt;=0,"Flop",O2262&lt;10000000,"Hit",O2262&lt;=100000000,"Superhit",O2262&gt;100000000,"Blockbuster")</f>
        <v>Flop</v>
      </c>
      <c r="Q2262" t="s">
        <v>7209</v>
      </c>
      <c r="R2262">
        <v>9</v>
      </c>
      <c r="S2262" t="str">
        <f t="shared" si="214"/>
        <v xml:space="preserve">September </v>
      </c>
      <c r="T2262" s="12" t="str">
        <f t="shared" si="215"/>
        <v xml:space="preserve"> 2011</v>
      </c>
      <c r="U2262" s="8" t="str" cm="1">
        <f t="array" ref="U2262">_xlfn.IFS(Q2262&lt;1970,"Old is Gold",Q2262&lt;=1980,"80's Movies",Q2262&lt;=2000,"90's Movies",Q2262&lt;=2020,"Mid Rang",Q2262&gt;2020,"Latest")</f>
        <v>Latest</v>
      </c>
      <c r="V2262" t="s">
        <v>4380</v>
      </c>
    </row>
    <row r="2263" spans="1:22" x14ac:dyDescent="0.3">
      <c r="A2263" t="s">
        <v>7496</v>
      </c>
      <c r="B2263" t="s">
        <v>7497</v>
      </c>
      <c r="C2263" t="s">
        <v>7497</v>
      </c>
      <c r="D2263" s="6">
        <v>110</v>
      </c>
      <c r="E2263" s="6" t="str">
        <f t="shared" si="210"/>
        <v>Medium</v>
      </c>
      <c r="F2263" s="4">
        <f t="shared" si="211"/>
        <v>1.8333333333333333</v>
      </c>
      <c r="G2263" s="8" t="s">
        <v>172</v>
      </c>
      <c r="H2263" t="s">
        <v>190</v>
      </c>
      <c r="I2263" t="s">
        <v>10886</v>
      </c>
      <c r="J2263">
        <v>6.1</v>
      </c>
      <c r="K2263" t="str">
        <f t="shared" si="212"/>
        <v>Average</v>
      </c>
      <c r="L2263" s="10">
        <v>92428</v>
      </c>
      <c r="M2263" s="10">
        <v>38000000</v>
      </c>
      <c r="N2263" s="10">
        <v>112543513</v>
      </c>
      <c r="O2263" s="6">
        <f t="shared" si="213"/>
        <v>74543513</v>
      </c>
      <c r="P2263" s="10" t="str" cm="1">
        <f t="array" ref="P2263">_xlfn.IFS(O2263&lt;=0,"Flop",O2263&lt;10000000,"Hit",O2263&lt;=100000000,"Superhit",O2263&gt;100000000,"Blockbuster")</f>
        <v>Superhit</v>
      </c>
      <c r="Q2263" t="s">
        <v>7498</v>
      </c>
      <c r="R2263">
        <v>3</v>
      </c>
      <c r="S2263" t="str">
        <f t="shared" si="214"/>
        <v xml:space="preserve">February </v>
      </c>
      <c r="T2263" s="12" t="str">
        <f t="shared" si="215"/>
        <v xml:space="preserve"> 2016</v>
      </c>
      <c r="U2263" s="8" t="str" cm="1">
        <f t="array" ref="U2263">_xlfn.IFS(Q2263&lt;1970,"Old is Gold",Q2263&lt;=1980,"80's Movies",Q2263&lt;=2000,"90's Movies",Q2263&lt;=2020,"Mid Rang",Q2263&gt;2020,"Latest")</f>
        <v>Latest</v>
      </c>
      <c r="V2263" t="s">
        <v>7499</v>
      </c>
    </row>
    <row r="2264" spans="1:22" x14ac:dyDescent="0.3">
      <c r="A2264" t="s">
        <v>7500</v>
      </c>
      <c r="B2264" t="s">
        <v>7501</v>
      </c>
      <c r="C2264" t="s">
        <v>7501</v>
      </c>
      <c r="D2264" s="6">
        <v>107</v>
      </c>
      <c r="E2264" s="6" t="str">
        <f t="shared" si="210"/>
        <v>Medium</v>
      </c>
      <c r="F2264" s="4">
        <f t="shared" si="211"/>
        <v>1.7833333333333334</v>
      </c>
      <c r="G2264" s="8" t="s">
        <v>7406</v>
      </c>
      <c r="H2264" t="s">
        <v>10887</v>
      </c>
      <c r="I2264" t="s">
        <v>5170</v>
      </c>
      <c r="J2264">
        <v>5.2</v>
      </c>
      <c r="K2264" t="str">
        <f t="shared" si="212"/>
        <v>Poor</v>
      </c>
      <c r="L2264" s="10">
        <v>95985</v>
      </c>
      <c r="M2264" s="10">
        <v>85000000</v>
      </c>
      <c r="N2264" s="10">
        <v>346118277</v>
      </c>
      <c r="O2264" s="6">
        <f t="shared" si="213"/>
        <v>261118277</v>
      </c>
      <c r="P2264" s="10" t="str" cm="1">
        <f t="array" ref="P2264">_xlfn.IFS(O2264&lt;=0,"Flop",O2264&lt;10000000,"Hit",O2264&lt;=100000000,"Superhit",O2264&gt;100000000,"Blockbuster")</f>
        <v>Blockbuster</v>
      </c>
      <c r="Q2264" t="s">
        <v>7502</v>
      </c>
      <c r="R2264">
        <v>5</v>
      </c>
      <c r="S2264" t="str">
        <f t="shared" si="214"/>
        <v xml:space="preserve">January </v>
      </c>
      <c r="T2264" s="12" t="str">
        <f t="shared" si="215"/>
        <v xml:space="preserve"> 2017</v>
      </c>
      <c r="U2264" s="8" t="str" cm="1">
        <f t="array" ref="U2264">_xlfn.IFS(Q2264&lt;1970,"Old is Gold",Q2264&lt;=1980,"80's Movies",Q2264&lt;=2000,"90's Movies",Q2264&lt;=2020,"Mid Rang",Q2264&gt;2020,"Latest")</f>
        <v>Latest</v>
      </c>
      <c r="V2264" t="s">
        <v>4506</v>
      </c>
    </row>
    <row r="2265" spans="1:22" x14ac:dyDescent="0.3">
      <c r="A2265" t="s">
        <v>7503</v>
      </c>
      <c r="B2265" t="s">
        <v>7504</v>
      </c>
      <c r="C2265" t="s">
        <v>7504</v>
      </c>
      <c r="D2265" s="6">
        <v>108</v>
      </c>
      <c r="E2265" s="6" t="str">
        <f t="shared" si="210"/>
        <v>Medium</v>
      </c>
      <c r="F2265" s="4">
        <f t="shared" si="211"/>
        <v>1.8</v>
      </c>
      <c r="G2265" s="8" t="s">
        <v>190</v>
      </c>
      <c r="H2265" t="s">
        <v>10894</v>
      </c>
      <c r="I2265" t="s">
        <v>10886</v>
      </c>
      <c r="J2265">
        <v>6</v>
      </c>
      <c r="K2265" t="str">
        <f t="shared" si="212"/>
        <v>Average</v>
      </c>
      <c r="L2265" s="10">
        <v>91318</v>
      </c>
      <c r="M2265" s="10">
        <v>20000000</v>
      </c>
      <c r="N2265" s="10">
        <v>89137047</v>
      </c>
      <c r="O2265" s="6">
        <f t="shared" si="213"/>
        <v>69137047</v>
      </c>
      <c r="P2265" s="10" t="str" cm="1">
        <f t="array" ref="P2265">_xlfn.IFS(O2265&lt;=0,"Flop",O2265&lt;10000000,"Hit",O2265&lt;=100000000,"Superhit",O2265&gt;100000000,"Blockbuster")</f>
        <v>Superhit</v>
      </c>
      <c r="Q2265" t="s">
        <v>7505</v>
      </c>
      <c r="R2265">
        <v>31</v>
      </c>
      <c r="S2265" t="str">
        <f t="shared" si="214"/>
        <v xml:space="preserve">March </v>
      </c>
      <c r="T2265" s="12" t="str">
        <f t="shared" si="215"/>
        <v xml:space="preserve"> 2010</v>
      </c>
      <c r="U2265" s="8" t="str" cm="1">
        <f t="array" ref="U2265">_xlfn.IFS(Q2265&lt;1970,"Old is Gold",Q2265&lt;=1980,"80's Movies",Q2265&lt;=2000,"90's Movies",Q2265&lt;=2020,"Mid Rang",Q2265&gt;2020,"Latest")</f>
        <v>Latest</v>
      </c>
      <c r="V2265" t="s">
        <v>7506</v>
      </c>
    </row>
    <row r="2266" spans="1:22" x14ac:dyDescent="0.3">
      <c r="A2266" t="s">
        <v>7507</v>
      </c>
      <c r="B2266" t="s">
        <v>7508</v>
      </c>
      <c r="C2266" t="s">
        <v>7508</v>
      </c>
      <c r="D2266" s="6">
        <v>93</v>
      </c>
      <c r="E2266" s="6" t="str">
        <f t="shared" si="210"/>
        <v>Medium</v>
      </c>
      <c r="F2266" s="4">
        <f t="shared" si="211"/>
        <v>1.55</v>
      </c>
      <c r="G2266" s="8" t="s">
        <v>172</v>
      </c>
      <c r="H2266" t="s">
        <v>10891</v>
      </c>
      <c r="I2266" t="s">
        <v>10899</v>
      </c>
      <c r="J2266">
        <v>5.4</v>
      </c>
      <c r="K2266" t="str">
        <f t="shared" si="212"/>
        <v>Poor</v>
      </c>
      <c r="L2266" s="10">
        <v>64002</v>
      </c>
      <c r="M2266" s="10">
        <v>21000000</v>
      </c>
      <c r="N2266" s="10">
        <v>97409779</v>
      </c>
      <c r="O2266" s="6">
        <f t="shared" si="213"/>
        <v>76409779</v>
      </c>
      <c r="P2266" s="10" t="str" cm="1">
        <f t="array" ref="P2266">_xlfn.IFS(O2266&lt;=0,"Flop",O2266&lt;10000000,"Hit",O2266&lt;=100000000,"Superhit",O2266&gt;100000000,"Blockbuster")</f>
        <v>Superhit</v>
      </c>
      <c r="Q2266" t="s">
        <v>7509</v>
      </c>
      <c r="R2266">
        <v>8</v>
      </c>
      <c r="S2266" t="str">
        <f t="shared" si="214"/>
        <v xml:space="preserve">May </v>
      </c>
      <c r="T2266" s="12" t="str">
        <f t="shared" si="215"/>
        <v xml:space="preserve"> 2019</v>
      </c>
      <c r="U2266" s="8" t="str" cm="1">
        <f t="array" ref="U2266">_xlfn.IFS(Q2266&lt;1970,"Old is Gold",Q2266&lt;=1980,"80's Movies",Q2266&lt;=2000,"90's Movies",Q2266&lt;=2020,"Mid Rang",Q2266&gt;2020,"Latest")</f>
        <v>Latest</v>
      </c>
      <c r="V2266" t="s">
        <v>7510</v>
      </c>
    </row>
    <row r="2267" spans="1:22" x14ac:dyDescent="0.3">
      <c r="A2267" t="s">
        <v>7511</v>
      </c>
      <c r="B2267" t="s">
        <v>7512</v>
      </c>
      <c r="C2267" t="s">
        <v>7512</v>
      </c>
      <c r="D2267" s="6">
        <v>102</v>
      </c>
      <c r="E2267" s="6" t="str">
        <f t="shared" si="210"/>
        <v>Medium</v>
      </c>
      <c r="F2267" s="4">
        <f t="shared" si="211"/>
        <v>1.7</v>
      </c>
      <c r="G2267" s="8" t="s">
        <v>172</v>
      </c>
      <c r="H2267" t="s">
        <v>10890</v>
      </c>
      <c r="I2267" t="s">
        <v>10899</v>
      </c>
      <c r="J2267">
        <v>5.7</v>
      </c>
      <c r="K2267" t="str">
        <f t="shared" si="212"/>
        <v>Poor</v>
      </c>
      <c r="L2267" s="10">
        <v>131721</v>
      </c>
      <c r="M2267" s="10">
        <v>68000000</v>
      </c>
      <c r="N2267" s="10">
        <v>68267862</v>
      </c>
      <c r="O2267" s="6">
        <f t="shared" si="213"/>
        <v>267862</v>
      </c>
      <c r="P2267" s="10" t="str" cm="1">
        <f t="array" ref="P2267">_xlfn.IFS(O2267&lt;=0,"Flop",O2267&lt;10000000,"Hit",O2267&lt;=100000000,"Superhit",O2267&gt;100000000,"Blockbuster")</f>
        <v>Hit</v>
      </c>
      <c r="Q2267" t="s">
        <v>7513</v>
      </c>
      <c r="R2267">
        <v>27</v>
      </c>
      <c r="S2267" t="str">
        <f t="shared" si="214"/>
        <v xml:space="preserve">July </v>
      </c>
      <c r="T2267" s="12" t="str">
        <f t="shared" si="215"/>
        <v xml:space="preserve"> 2012</v>
      </c>
      <c r="U2267" s="8" t="str" cm="1">
        <f t="array" ref="U2267">_xlfn.IFS(Q2267&lt;1970,"Old is Gold",Q2267&lt;=1980,"80's Movies",Q2267&lt;=2000,"90's Movies",Q2267&lt;=2020,"Mid Rang",Q2267&gt;2020,"Latest")</f>
        <v>Latest</v>
      </c>
      <c r="V2267" t="s">
        <v>7514</v>
      </c>
    </row>
    <row r="2268" spans="1:22" x14ac:dyDescent="0.3">
      <c r="A2268" t="s">
        <v>7515</v>
      </c>
      <c r="B2268" t="s">
        <v>7516</v>
      </c>
      <c r="C2268" t="s">
        <v>7516</v>
      </c>
      <c r="D2268" s="6">
        <v>137</v>
      </c>
      <c r="E2268" s="6" t="str">
        <f t="shared" si="210"/>
        <v>Long</v>
      </c>
      <c r="F2268" s="4">
        <f t="shared" si="211"/>
        <v>2.2833333333333332</v>
      </c>
      <c r="G2268" s="8" t="s">
        <v>7406</v>
      </c>
      <c r="H2268" t="s">
        <v>10887</v>
      </c>
      <c r="I2268" t="s">
        <v>10885</v>
      </c>
      <c r="J2268">
        <v>6.6</v>
      </c>
      <c r="K2268" t="str">
        <f t="shared" si="212"/>
        <v>Average</v>
      </c>
      <c r="L2268" s="10">
        <v>552425</v>
      </c>
      <c r="M2268" s="10">
        <v>250000000</v>
      </c>
      <c r="N2268" s="10">
        <v>1046721266</v>
      </c>
      <c r="O2268" s="6">
        <f t="shared" si="213"/>
        <v>796721266</v>
      </c>
      <c r="P2268" s="10" t="str" cm="1">
        <f t="array" ref="P2268">_xlfn.IFS(O2268&lt;=0,"Flop",O2268&lt;10000000,"Hit",O2268&lt;=100000000,"Superhit",O2268&gt;100000000,"Blockbuster")</f>
        <v>Blockbuster</v>
      </c>
      <c r="Q2268" t="s">
        <v>7517</v>
      </c>
      <c r="R2268">
        <v>7</v>
      </c>
      <c r="S2268" t="str">
        <f t="shared" si="214"/>
        <v xml:space="preserve">May </v>
      </c>
      <c r="T2268" s="12" t="str">
        <f t="shared" si="215"/>
        <v xml:space="preserve"> 2011</v>
      </c>
      <c r="U2268" s="8" t="str" cm="1">
        <f t="array" ref="U2268">_xlfn.IFS(Q2268&lt;1970,"Old is Gold",Q2268&lt;=1980,"80's Movies",Q2268&lt;=2000,"90's Movies",Q2268&lt;=2020,"Mid Rang",Q2268&gt;2020,"Latest")</f>
        <v>Latest</v>
      </c>
      <c r="V2268" t="s">
        <v>3955</v>
      </c>
    </row>
    <row r="2269" spans="1:22" x14ac:dyDescent="0.3">
      <c r="A2269" t="s">
        <v>7518</v>
      </c>
      <c r="B2269" t="s">
        <v>7519</v>
      </c>
      <c r="C2269" t="s">
        <v>7519</v>
      </c>
      <c r="D2269" s="6">
        <v>118</v>
      </c>
      <c r="E2269" s="6" t="str">
        <f t="shared" si="210"/>
        <v>Medium</v>
      </c>
      <c r="F2269" s="4">
        <f t="shared" si="211"/>
        <v>1.9666666666666666</v>
      </c>
      <c r="G2269" s="8" t="s">
        <v>7406</v>
      </c>
      <c r="H2269" t="s">
        <v>10891</v>
      </c>
      <c r="I2269" t="s">
        <v>5170</v>
      </c>
      <c r="J2269">
        <v>6.2</v>
      </c>
      <c r="K2269" t="str">
        <f t="shared" si="212"/>
        <v>Average</v>
      </c>
      <c r="L2269" s="10">
        <v>66256</v>
      </c>
      <c r="M2269" s="10">
        <v>8000000</v>
      </c>
      <c r="N2269" s="10">
        <v>10629321</v>
      </c>
      <c r="O2269" s="6">
        <f t="shared" si="213"/>
        <v>2629321</v>
      </c>
      <c r="P2269" s="10" t="str" cm="1">
        <f t="array" ref="P2269">_xlfn.IFS(O2269&lt;=0,"Flop",O2269&lt;10000000,"Hit",O2269&lt;=100000000,"Superhit",O2269&gt;100000000,"Blockbuster")</f>
        <v>Hit</v>
      </c>
      <c r="Q2269" t="s">
        <v>7520</v>
      </c>
      <c r="R2269">
        <v>19</v>
      </c>
      <c r="S2269" t="str">
        <f t="shared" si="214"/>
        <v xml:space="preserve">October </v>
      </c>
      <c r="T2269" s="12" t="str">
        <f t="shared" si="215"/>
        <v xml:space="preserve"> 2009</v>
      </c>
      <c r="U2269" s="8" t="str" cm="1">
        <f t="array" ref="U2269">_xlfn.IFS(Q2269&lt;1970,"Old is Gold",Q2269&lt;=1980,"80's Movies",Q2269&lt;=2000,"90's Movies",Q2269&lt;=2020,"Mid Rang",Q2269&gt;2020,"Latest")</f>
        <v>Latest</v>
      </c>
      <c r="V2269" t="s">
        <v>2900</v>
      </c>
    </row>
    <row r="2270" spans="1:22" x14ac:dyDescent="0.3">
      <c r="A2270" t="s">
        <v>7521</v>
      </c>
      <c r="B2270" t="s">
        <v>7522</v>
      </c>
      <c r="C2270" t="s">
        <v>7523</v>
      </c>
      <c r="D2270" s="6">
        <v>130</v>
      </c>
      <c r="E2270" s="6" t="str">
        <f t="shared" si="210"/>
        <v>Long</v>
      </c>
      <c r="F2270" s="4">
        <f t="shared" si="211"/>
        <v>2.1666666666666665</v>
      </c>
      <c r="G2270" s="8" t="s">
        <v>7406</v>
      </c>
      <c r="H2270" t="s">
        <v>10887</v>
      </c>
      <c r="I2270" t="s">
        <v>10890</v>
      </c>
      <c r="J2270">
        <v>7.1</v>
      </c>
      <c r="K2270" t="str">
        <f t="shared" si="212"/>
        <v>Good</v>
      </c>
      <c r="L2270" s="10">
        <v>884221</v>
      </c>
      <c r="M2270" s="10">
        <v>200000000</v>
      </c>
      <c r="N2270" s="10">
        <v>1215577205</v>
      </c>
      <c r="O2270" s="6">
        <f t="shared" si="213"/>
        <v>1015577205</v>
      </c>
      <c r="P2270" s="10" t="str" cm="1">
        <f t="array" ref="P2270">_xlfn.IFS(O2270&lt;=0,"Flop",O2270&lt;10000000,"Hit",O2270&lt;=100000000,"Superhit",O2270&gt;100000000,"Blockbuster")</f>
        <v>Blockbuster</v>
      </c>
      <c r="Q2270" t="s">
        <v>7524</v>
      </c>
      <c r="R2270">
        <v>14</v>
      </c>
      <c r="S2270" t="str">
        <f t="shared" si="214"/>
        <v xml:space="preserve">April </v>
      </c>
      <c r="T2270" s="12" t="str">
        <f t="shared" si="215"/>
        <v xml:space="preserve"> 2013</v>
      </c>
      <c r="U2270" s="8" t="str" cm="1">
        <f t="array" ref="U2270">_xlfn.IFS(Q2270&lt;1970,"Old is Gold",Q2270&lt;=1980,"80's Movies",Q2270&lt;=2000,"90's Movies",Q2270&lt;=2020,"Mid Rang",Q2270&gt;2020,"Latest")</f>
        <v>Latest</v>
      </c>
      <c r="V2270" t="s">
        <v>4645</v>
      </c>
    </row>
    <row r="2271" spans="1:22" x14ac:dyDescent="0.3">
      <c r="A2271" t="s">
        <v>7525</v>
      </c>
      <c r="B2271" t="s">
        <v>7526</v>
      </c>
      <c r="C2271" t="s">
        <v>7526</v>
      </c>
      <c r="D2271" s="6">
        <v>209</v>
      </c>
      <c r="E2271" s="6" t="str">
        <f t="shared" si="210"/>
        <v>Long</v>
      </c>
      <c r="F2271" s="4">
        <f t="shared" si="211"/>
        <v>3.4833333333333334</v>
      </c>
      <c r="G2271" s="8" t="s">
        <v>10889</v>
      </c>
      <c r="H2271" t="s">
        <v>10891</v>
      </c>
      <c r="I2271" t="s">
        <v>190</v>
      </c>
      <c r="J2271">
        <v>7.8</v>
      </c>
      <c r="K2271" t="str">
        <f t="shared" si="212"/>
        <v>Good</v>
      </c>
      <c r="L2271" s="10">
        <v>417627</v>
      </c>
      <c r="M2271" s="10">
        <v>159000000</v>
      </c>
      <c r="N2271" s="10">
        <v>968853</v>
      </c>
      <c r="O2271" s="6">
        <f t="shared" si="213"/>
        <v>-158031147</v>
      </c>
      <c r="P2271" s="10" t="str" cm="1">
        <f t="array" ref="P2271">_xlfn.IFS(O2271&lt;=0,"Flop",O2271&lt;10000000,"Hit",O2271&lt;=100000000,"Superhit",O2271&gt;100000000,"Blockbuster")</f>
        <v>Flop</v>
      </c>
      <c r="Q2271" t="s">
        <v>7527</v>
      </c>
      <c r="R2271">
        <v>27</v>
      </c>
      <c r="S2271" t="str">
        <f t="shared" si="214"/>
        <v xml:space="preserve">September </v>
      </c>
      <c r="T2271" s="12" t="str">
        <f t="shared" si="215"/>
        <v xml:space="preserve"> 2019</v>
      </c>
      <c r="U2271" s="8" t="str" cm="1">
        <f t="array" ref="U2271">_xlfn.IFS(Q2271&lt;1970,"Old is Gold",Q2271&lt;=1980,"80's Movies",Q2271&lt;=2000,"90's Movies",Q2271&lt;=2020,"Mid Rang",Q2271&gt;2020,"Latest")</f>
        <v>Latest</v>
      </c>
      <c r="V2271" t="s">
        <v>113</v>
      </c>
    </row>
    <row r="2272" spans="1:22" x14ac:dyDescent="0.3">
      <c r="A2272" t="s">
        <v>7528</v>
      </c>
      <c r="B2272" t="s">
        <v>7529</v>
      </c>
      <c r="C2272" t="s">
        <v>7529</v>
      </c>
      <c r="D2272" s="6">
        <v>90</v>
      </c>
      <c r="E2272" s="6" t="str">
        <f t="shared" si="210"/>
        <v>Medium</v>
      </c>
      <c r="F2272" s="4">
        <f t="shared" si="211"/>
        <v>1.5</v>
      </c>
      <c r="G2272" s="8" t="s">
        <v>7406</v>
      </c>
      <c r="H2272" t="s">
        <v>10887</v>
      </c>
      <c r="I2272" t="s">
        <v>10888</v>
      </c>
      <c r="J2272">
        <v>7.2</v>
      </c>
      <c r="K2272" t="str">
        <f t="shared" si="212"/>
        <v>Good</v>
      </c>
      <c r="L2272" s="10">
        <v>307265</v>
      </c>
      <c r="M2272" s="10">
        <v>150000000</v>
      </c>
      <c r="N2272" s="10">
        <v>665692281</v>
      </c>
      <c r="O2272" s="6">
        <f t="shared" si="213"/>
        <v>515692281</v>
      </c>
      <c r="P2272" s="10" t="str" cm="1">
        <f t="array" ref="P2272">_xlfn.IFS(O2272&lt;=0,"Flop",O2272&lt;10000000,"Hit",O2272&lt;=100000000,"Superhit",O2272&gt;100000000,"Blockbuster")</f>
        <v>Blockbuster</v>
      </c>
      <c r="Q2272" t="s">
        <v>7530</v>
      </c>
      <c r="R2272">
        <v>22</v>
      </c>
      <c r="S2272" t="str">
        <f t="shared" si="214"/>
        <v xml:space="preserve">May </v>
      </c>
      <c r="T2272" s="12" t="str">
        <f t="shared" si="215"/>
        <v xml:space="preserve"> 2011</v>
      </c>
      <c r="U2272" s="8" t="str" cm="1">
        <f t="array" ref="U2272">_xlfn.IFS(Q2272&lt;1970,"Old is Gold",Q2272&lt;=1980,"80's Movies",Q2272&lt;=2000,"90's Movies",Q2272&lt;=2020,"Mid Rang",Q2272&gt;2020,"Latest")</f>
        <v>Latest</v>
      </c>
      <c r="V2272" t="s">
        <v>7531</v>
      </c>
    </row>
    <row r="2273" spans="1:22" x14ac:dyDescent="0.3">
      <c r="A2273" t="s">
        <v>7532</v>
      </c>
      <c r="B2273" t="s">
        <v>7533</v>
      </c>
      <c r="C2273" t="s">
        <v>7534</v>
      </c>
      <c r="D2273" s="6">
        <v>129</v>
      </c>
      <c r="E2273" s="6" t="str">
        <f t="shared" si="210"/>
        <v>Long</v>
      </c>
      <c r="F2273" s="4">
        <f t="shared" si="211"/>
        <v>2.15</v>
      </c>
      <c r="G2273" s="8" t="s">
        <v>190</v>
      </c>
      <c r="H2273" t="s">
        <v>10895</v>
      </c>
      <c r="I2273" t="s">
        <v>10886</v>
      </c>
      <c r="J2273">
        <v>8.1999999999999993</v>
      </c>
      <c r="K2273" t="str">
        <f t="shared" si="212"/>
        <v>Excellent</v>
      </c>
      <c r="L2273" s="10">
        <v>218340</v>
      </c>
      <c r="M2273" s="10">
        <v>2000000</v>
      </c>
      <c r="N2273" s="10">
        <v>35079650</v>
      </c>
      <c r="O2273" s="6">
        <f t="shared" si="213"/>
        <v>33079650</v>
      </c>
      <c r="P2273" s="10" t="str" cm="1">
        <f t="array" ref="P2273">_xlfn.IFS(O2273&lt;=0,"Flop",O2273&lt;10000000,"Hit",O2273&lt;=100000000,"Superhit",O2273&gt;100000000,"Blockbuster")</f>
        <v>Superhit</v>
      </c>
      <c r="Q2273" t="s">
        <v>5985</v>
      </c>
      <c r="R2273">
        <v>13</v>
      </c>
      <c r="S2273" t="str">
        <f t="shared" si="214"/>
        <v xml:space="preserve">August </v>
      </c>
      <c r="T2273" s="12" t="str">
        <f t="shared" si="215"/>
        <v xml:space="preserve"> 2009</v>
      </c>
      <c r="U2273" s="8" t="str" cm="1">
        <f t="array" ref="U2273">_xlfn.IFS(Q2273&lt;1970,"Old is Gold",Q2273&lt;=1980,"80's Movies",Q2273&lt;=2000,"90's Movies",Q2273&lt;=2020,"Mid Rang",Q2273&gt;2020,"Latest")</f>
        <v>Latest</v>
      </c>
      <c r="V2273" t="s">
        <v>7535</v>
      </c>
    </row>
    <row r="2274" spans="1:22" x14ac:dyDescent="0.3">
      <c r="A2274" t="s">
        <v>7536</v>
      </c>
      <c r="B2274" t="s">
        <v>7537</v>
      </c>
      <c r="C2274" t="s">
        <v>7537</v>
      </c>
      <c r="D2274" s="6">
        <v>100</v>
      </c>
      <c r="E2274" s="6" t="str">
        <f t="shared" si="210"/>
        <v>Medium</v>
      </c>
      <c r="F2274" s="4">
        <f t="shared" si="211"/>
        <v>1.6666666666666667</v>
      </c>
      <c r="G2274" s="8" t="s">
        <v>172</v>
      </c>
      <c r="H2274" t="s">
        <v>190</v>
      </c>
      <c r="I2274" t="s">
        <v>10886</v>
      </c>
      <c r="J2274">
        <v>7.6</v>
      </c>
      <c r="K2274" t="str">
        <f t="shared" si="212"/>
        <v>Good</v>
      </c>
      <c r="L2274" s="10">
        <v>339930</v>
      </c>
      <c r="M2274" s="10">
        <v>8000000</v>
      </c>
      <c r="N2274" s="10">
        <v>41097853</v>
      </c>
      <c r="O2274" s="6">
        <f t="shared" si="213"/>
        <v>33097853</v>
      </c>
      <c r="P2274" s="10" t="str" cm="1">
        <f t="array" ref="P2274">_xlfn.IFS(O2274&lt;=0,"Flop",O2274&lt;10000000,"Hit",O2274&lt;=100000000,"Superhit",O2274&gt;100000000,"Blockbuster")</f>
        <v>Superhit</v>
      </c>
      <c r="Q2274" t="s">
        <v>7538</v>
      </c>
      <c r="R2274">
        <v>12</v>
      </c>
      <c r="S2274" t="str">
        <f t="shared" si="214"/>
        <v xml:space="preserve">September </v>
      </c>
      <c r="T2274" s="12" t="str">
        <f t="shared" si="215"/>
        <v xml:space="preserve"> 2011</v>
      </c>
      <c r="U2274" s="8" t="str" cm="1">
        <f t="array" ref="U2274">_xlfn.IFS(Q2274&lt;1970,"Old is Gold",Q2274&lt;=1980,"80's Movies",Q2274&lt;=2000,"90's Movies",Q2274&lt;=2020,"Mid Rang",Q2274&gt;2020,"Latest")</f>
        <v>Latest</v>
      </c>
      <c r="V2274" t="s">
        <v>7539</v>
      </c>
    </row>
    <row r="2275" spans="1:22" x14ac:dyDescent="0.3">
      <c r="A2275" t="s">
        <v>7540</v>
      </c>
      <c r="B2275" t="s">
        <v>7541</v>
      </c>
      <c r="C2275" t="s">
        <v>7541</v>
      </c>
      <c r="D2275" s="6">
        <v>101</v>
      </c>
      <c r="E2275" s="6" t="str">
        <f t="shared" si="210"/>
        <v>Medium</v>
      </c>
      <c r="F2275" s="4">
        <f t="shared" si="211"/>
        <v>1.6833333333333333</v>
      </c>
      <c r="G2275" s="8" t="s">
        <v>10887</v>
      </c>
      <c r="H2275" t="s">
        <v>172</v>
      </c>
      <c r="I2275" t="s">
        <v>190</v>
      </c>
      <c r="J2275">
        <v>6.7</v>
      </c>
      <c r="K2275" t="str">
        <f t="shared" si="212"/>
        <v>Average</v>
      </c>
      <c r="L2275" s="10">
        <v>117789</v>
      </c>
      <c r="M2275" s="10">
        <v>10000000</v>
      </c>
      <c r="N2275" s="10">
        <v>11681781</v>
      </c>
      <c r="O2275" s="6">
        <f t="shared" si="213"/>
        <v>1681781</v>
      </c>
      <c r="P2275" s="10" t="str" cm="1">
        <f t="array" ref="P2275">_xlfn.IFS(O2275&lt;=0,"Flop",O2275&lt;10000000,"Hit",O2275&lt;=100000000,"Superhit",O2275&gt;100000000,"Blockbuster")</f>
        <v>Hit</v>
      </c>
      <c r="Q2275" t="s">
        <v>7542</v>
      </c>
      <c r="R2275">
        <v>18</v>
      </c>
      <c r="S2275" t="str">
        <f t="shared" si="214"/>
        <v xml:space="preserve">June </v>
      </c>
      <c r="T2275" s="12" t="str">
        <f t="shared" si="215"/>
        <v xml:space="preserve"> 2012</v>
      </c>
      <c r="U2275" s="8" t="str" cm="1">
        <f t="array" ref="U2275">_xlfn.IFS(Q2275&lt;1970,"Old is Gold",Q2275&lt;=1980,"80's Movies",Q2275&lt;=2000,"90's Movies",Q2275&lt;=2020,"Mid Rang",Q2275&gt;2020,"Latest")</f>
        <v>Latest</v>
      </c>
      <c r="V2275" t="s">
        <v>7543</v>
      </c>
    </row>
    <row r="2276" spans="1:22" x14ac:dyDescent="0.3">
      <c r="A2276" t="s">
        <v>7544</v>
      </c>
      <c r="B2276" t="s">
        <v>7545</v>
      </c>
      <c r="C2276" t="s">
        <v>7545</v>
      </c>
      <c r="D2276" s="6">
        <v>92</v>
      </c>
      <c r="E2276" s="6" t="str">
        <f t="shared" si="210"/>
        <v>Medium</v>
      </c>
      <c r="F2276" s="4">
        <f t="shared" si="211"/>
        <v>1.5333333333333334</v>
      </c>
      <c r="G2276" s="8" t="s">
        <v>7406</v>
      </c>
      <c r="H2276" t="s">
        <v>10891</v>
      </c>
      <c r="I2276" t="s">
        <v>5170</v>
      </c>
      <c r="J2276">
        <v>5.7</v>
      </c>
      <c r="K2276" t="str">
        <f t="shared" si="212"/>
        <v>Poor</v>
      </c>
      <c r="L2276" s="10">
        <v>51755</v>
      </c>
      <c r="M2276" s="10">
        <v>45000000</v>
      </c>
      <c r="N2276" s="10">
        <v>21947209</v>
      </c>
      <c r="O2276" s="6">
        <f t="shared" si="213"/>
        <v>-23052791</v>
      </c>
      <c r="P2276" s="10" t="str" cm="1">
        <f t="array" ref="P2276">_xlfn.IFS(O2276&lt;=0,"Flop",O2276&lt;10000000,"Hit",O2276&lt;=100000000,"Superhit",O2276&gt;100000000,"Blockbuster")</f>
        <v>Flop</v>
      </c>
      <c r="Q2276" t="s">
        <v>7546</v>
      </c>
      <c r="R2276">
        <v>14</v>
      </c>
      <c r="S2276" t="str">
        <f t="shared" si="214"/>
        <v xml:space="preserve">November </v>
      </c>
      <c r="T2276" s="12" t="str">
        <f t="shared" si="215"/>
        <v xml:space="preserve"> 2012</v>
      </c>
      <c r="U2276" s="8" t="str" cm="1">
        <f t="array" ref="U2276">_xlfn.IFS(Q2276&lt;1970,"Old is Gold",Q2276&lt;=1980,"80's Movies",Q2276&lt;=2000,"90's Movies",Q2276&lt;=2020,"Mid Rang",Q2276&gt;2020,"Latest")</f>
        <v>Latest</v>
      </c>
      <c r="V2276" t="s">
        <v>353</v>
      </c>
    </row>
    <row r="2277" spans="1:22" x14ac:dyDescent="0.3">
      <c r="A2277" t="s">
        <v>7547</v>
      </c>
      <c r="B2277" t="s">
        <v>440</v>
      </c>
      <c r="C2277" t="s">
        <v>440</v>
      </c>
      <c r="D2277" s="6">
        <v>105</v>
      </c>
      <c r="E2277" s="6" t="str">
        <f t="shared" si="210"/>
        <v>Medium</v>
      </c>
      <c r="F2277" s="4">
        <f t="shared" si="211"/>
        <v>1.75</v>
      </c>
      <c r="G2277" s="8" t="s">
        <v>105</v>
      </c>
      <c r="H2277" t="s">
        <v>10899</v>
      </c>
      <c r="I2277" t="s">
        <v>10899</v>
      </c>
      <c r="J2277">
        <v>4.8</v>
      </c>
      <c r="K2277" t="str">
        <f t="shared" si="212"/>
        <v>Poor</v>
      </c>
      <c r="L2277" s="10">
        <v>58881</v>
      </c>
      <c r="M2277" s="10">
        <v>15000000</v>
      </c>
      <c r="N2277" s="10">
        <v>39421467</v>
      </c>
      <c r="O2277" s="6">
        <f t="shared" si="213"/>
        <v>24421467</v>
      </c>
      <c r="P2277" s="10" t="str" cm="1">
        <f t="array" ref="P2277">_xlfn.IFS(O2277&lt;=0,"Flop",O2277&lt;10000000,"Hit",O2277&lt;=100000000,"Superhit",O2277&gt;100000000,"Blockbuster")</f>
        <v>Superhit</v>
      </c>
      <c r="Q2277" t="s">
        <v>7548</v>
      </c>
      <c r="R2277">
        <v>28</v>
      </c>
      <c r="S2277" t="str">
        <f t="shared" si="214"/>
        <v xml:space="preserve">August </v>
      </c>
      <c r="T2277" s="12" t="str">
        <f t="shared" si="215"/>
        <v xml:space="preserve"> 2009</v>
      </c>
      <c r="U2277" s="8" t="str" cm="1">
        <f t="array" ref="U2277">_xlfn.IFS(Q2277&lt;1970,"Old is Gold",Q2277&lt;=1980,"80's Movies",Q2277&lt;=2000,"90's Movies",Q2277&lt;=2020,"Mid Rang",Q2277&gt;2020,"Latest")</f>
        <v>Latest</v>
      </c>
      <c r="V2277" t="s">
        <v>3571</v>
      </c>
    </row>
    <row r="2278" spans="1:22" x14ac:dyDescent="0.3">
      <c r="A2278" t="s">
        <v>7549</v>
      </c>
      <c r="B2278" t="s">
        <v>7550</v>
      </c>
      <c r="C2278" t="s">
        <v>7550</v>
      </c>
      <c r="D2278" s="6">
        <v>80</v>
      </c>
      <c r="E2278" s="6" t="str">
        <f t="shared" si="210"/>
        <v>Short</v>
      </c>
      <c r="F2278" s="4">
        <f t="shared" si="211"/>
        <v>1.3333333333333333</v>
      </c>
      <c r="G2278" s="8" t="s">
        <v>105</v>
      </c>
      <c r="H2278" t="s">
        <v>10895</v>
      </c>
      <c r="I2278" t="s">
        <v>5170</v>
      </c>
      <c r="J2278">
        <v>6.3</v>
      </c>
      <c r="K2278" t="str">
        <f t="shared" si="212"/>
        <v>Average</v>
      </c>
      <c r="L2278" s="10">
        <v>154843</v>
      </c>
      <c r="M2278" s="10">
        <v>10000000</v>
      </c>
      <c r="N2278" s="10">
        <v>62695489</v>
      </c>
      <c r="O2278" s="6">
        <f t="shared" si="213"/>
        <v>52695489</v>
      </c>
      <c r="P2278" s="10" t="str" cm="1">
        <f t="array" ref="P2278">_xlfn.IFS(O2278&lt;=0,"Flop",O2278&lt;10000000,"Hit",O2278&lt;=100000000,"Superhit",O2278&gt;100000000,"Blockbuster")</f>
        <v>Superhit</v>
      </c>
      <c r="Q2278" t="s">
        <v>7551</v>
      </c>
      <c r="R2278">
        <v>16</v>
      </c>
      <c r="S2278" t="str">
        <f t="shared" si="214"/>
        <v xml:space="preserve">September </v>
      </c>
      <c r="T2278" s="12" t="str">
        <f t="shared" si="215"/>
        <v xml:space="preserve"> 2010</v>
      </c>
      <c r="U2278" s="8" t="str" cm="1">
        <f t="array" ref="U2278">_xlfn.IFS(Q2278&lt;1970,"Old is Gold",Q2278&lt;=1980,"80's Movies",Q2278&lt;=2000,"90's Movies",Q2278&lt;=2020,"Mid Rang",Q2278&gt;2020,"Latest")</f>
        <v>Latest</v>
      </c>
      <c r="V2278" t="s">
        <v>6799</v>
      </c>
    </row>
    <row r="2279" spans="1:22" x14ac:dyDescent="0.3">
      <c r="A2279" t="s">
        <v>7552</v>
      </c>
      <c r="B2279" t="s">
        <v>7553</v>
      </c>
      <c r="C2279" t="s">
        <v>7553</v>
      </c>
      <c r="D2279" s="6">
        <v>99</v>
      </c>
      <c r="E2279" s="6" t="str">
        <f t="shared" si="210"/>
        <v>Medium</v>
      </c>
      <c r="F2279" s="4">
        <f t="shared" si="211"/>
        <v>1.65</v>
      </c>
      <c r="G2279" s="8" t="s">
        <v>10891</v>
      </c>
      <c r="H2279" t="s">
        <v>190</v>
      </c>
      <c r="I2279" t="s">
        <v>10886</v>
      </c>
      <c r="J2279">
        <v>7.5</v>
      </c>
      <c r="K2279" t="str">
        <f t="shared" si="212"/>
        <v>Good</v>
      </c>
      <c r="L2279" s="10">
        <v>116411</v>
      </c>
      <c r="M2279" s="10">
        <v>7000000</v>
      </c>
      <c r="N2279" s="10">
        <v>24964890</v>
      </c>
      <c r="O2279" s="6">
        <f t="shared" si="213"/>
        <v>17964890</v>
      </c>
      <c r="P2279" s="10" t="str" cm="1">
        <f t="array" ref="P2279">_xlfn.IFS(O2279&lt;=0,"Flop",O2279&lt;10000000,"Hit",O2279&lt;=100000000,"Superhit",O2279&gt;100000000,"Blockbuster")</f>
        <v>Superhit</v>
      </c>
      <c r="Q2279" t="s">
        <v>4993</v>
      </c>
      <c r="R2279">
        <v>11</v>
      </c>
      <c r="S2279" t="str">
        <f t="shared" si="214"/>
        <v xml:space="preserve">September </v>
      </c>
      <c r="T2279" s="12" t="str">
        <f t="shared" si="215"/>
        <v xml:space="preserve"> 2009</v>
      </c>
      <c r="U2279" s="8" t="str" cm="1">
        <f t="array" ref="U2279">_xlfn.IFS(Q2279&lt;1970,"Old is Gold",Q2279&lt;=1980,"80's Movies",Q2279&lt;=2000,"90's Movies",Q2279&lt;=2020,"Mid Rang",Q2279&gt;2020,"Latest")</f>
        <v>Latest</v>
      </c>
      <c r="V2279" t="s">
        <v>7554</v>
      </c>
    </row>
    <row r="2280" spans="1:22" x14ac:dyDescent="0.3">
      <c r="A2280" t="s">
        <v>7555</v>
      </c>
      <c r="B2280" t="s">
        <v>7556</v>
      </c>
      <c r="C2280" t="s">
        <v>7556</v>
      </c>
      <c r="D2280" s="6">
        <v>105</v>
      </c>
      <c r="E2280" s="6" t="str">
        <f t="shared" si="210"/>
        <v>Medium</v>
      </c>
      <c r="F2280" s="4">
        <f t="shared" si="211"/>
        <v>1.75</v>
      </c>
      <c r="G2280" s="8" t="s">
        <v>7406</v>
      </c>
      <c r="H2280" t="s">
        <v>190</v>
      </c>
      <c r="I2280" t="s">
        <v>10890</v>
      </c>
      <c r="J2280">
        <v>7.6</v>
      </c>
      <c r="K2280" t="str">
        <f t="shared" si="212"/>
        <v>Good</v>
      </c>
      <c r="L2280" s="10">
        <v>548299</v>
      </c>
      <c r="M2280" s="10">
        <v>93000000</v>
      </c>
      <c r="N2280" s="10">
        <v>481800873</v>
      </c>
      <c r="O2280" s="6">
        <f t="shared" si="213"/>
        <v>388800873</v>
      </c>
      <c r="P2280" s="10" t="str" cm="1">
        <f t="array" ref="P2280">_xlfn.IFS(O2280&lt;=0,"Flop",O2280&lt;10000000,"Hit",O2280&lt;=100000000,"Superhit",O2280&gt;100000000,"Blockbuster")</f>
        <v>Blockbuster</v>
      </c>
      <c r="Q2280" t="s">
        <v>7557</v>
      </c>
      <c r="R2280">
        <v>28</v>
      </c>
      <c r="S2280" t="str">
        <f t="shared" si="214"/>
        <v xml:space="preserve">July </v>
      </c>
      <c r="T2280" s="12" t="str">
        <f t="shared" si="215"/>
        <v xml:space="preserve"> 2011</v>
      </c>
      <c r="U2280" s="8" t="str" cm="1">
        <f t="array" ref="U2280">_xlfn.IFS(Q2280&lt;1970,"Old is Gold",Q2280&lt;=1980,"80's Movies",Q2280&lt;=2000,"90's Movies",Q2280&lt;=2020,"Mid Rang",Q2280&gt;2020,"Latest")</f>
        <v>Latest</v>
      </c>
      <c r="V2280" t="s">
        <v>7558</v>
      </c>
    </row>
    <row r="2281" spans="1:22" x14ac:dyDescent="0.3">
      <c r="A2281" t="s">
        <v>7559</v>
      </c>
      <c r="B2281" t="s">
        <v>7560</v>
      </c>
      <c r="C2281" t="s">
        <v>7560</v>
      </c>
      <c r="D2281" s="6">
        <v>87</v>
      </c>
      <c r="E2281" s="6" t="str">
        <f t="shared" si="210"/>
        <v>Short</v>
      </c>
      <c r="F2281" s="4">
        <f t="shared" si="211"/>
        <v>1.45</v>
      </c>
      <c r="G2281" s="8" t="s">
        <v>105</v>
      </c>
      <c r="H2281" t="s">
        <v>10895</v>
      </c>
      <c r="I2281" t="s">
        <v>5170</v>
      </c>
      <c r="J2281">
        <v>5.7</v>
      </c>
      <c r="K2281" t="str">
        <f t="shared" si="212"/>
        <v>Poor</v>
      </c>
      <c r="L2281" s="10">
        <v>51633</v>
      </c>
      <c r="M2281" s="10">
        <v>1800000</v>
      </c>
      <c r="N2281" s="10">
        <v>69432527</v>
      </c>
      <c r="O2281" s="6">
        <f t="shared" si="213"/>
        <v>67632527</v>
      </c>
      <c r="P2281" s="10" t="str" cm="1">
        <f t="array" ref="P2281">_xlfn.IFS(O2281&lt;=0,"Flop",O2281&lt;10000000,"Hit",O2281&lt;=100000000,"Superhit",O2281&gt;100000000,"Blockbuster")</f>
        <v>Superhit</v>
      </c>
      <c r="Q2281" t="s">
        <v>7561</v>
      </c>
      <c r="R2281">
        <v>24</v>
      </c>
      <c r="S2281" t="str">
        <f t="shared" si="214"/>
        <v xml:space="preserve">June </v>
      </c>
      <c r="T2281" s="12" t="str">
        <f t="shared" si="215"/>
        <v xml:space="preserve"> 2010</v>
      </c>
      <c r="U2281" s="8" t="str" cm="1">
        <f t="array" ref="U2281">_xlfn.IFS(Q2281&lt;1970,"Old is Gold",Q2281&lt;=1980,"80's Movies",Q2281&lt;=2000,"90's Movies",Q2281&lt;=2020,"Mid Rang",Q2281&gt;2020,"Latest")</f>
        <v>Latest</v>
      </c>
      <c r="V2281" t="s">
        <v>7562</v>
      </c>
    </row>
    <row r="2282" spans="1:22" x14ac:dyDescent="0.3">
      <c r="A2282" t="s">
        <v>7563</v>
      </c>
      <c r="B2282" t="s">
        <v>7564</v>
      </c>
      <c r="C2282" t="s">
        <v>7564</v>
      </c>
      <c r="D2282" s="6">
        <v>103</v>
      </c>
      <c r="E2282" s="6" t="str">
        <f t="shared" si="210"/>
        <v>Medium</v>
      </c>
      <c r="F2282" s="4">
        <f t="shared" si="211"/>
        <v>1.7166666666666666</v>
      </c>
      <c r="G2282" s="8" t="s">
        <v>7406</v>
      </c>
      <c r="H2282" t="s">
        <v>10887</v>
      </c>
      <c r="I2282" t="s">
        <v>5170</v>
      </c>
      <c r="J2282">
        <v>6.4</v>
      </c>
      <c r="K2282" t="str">
        <f t="shared" si="212"/>
        <v>Average</v>
      </c>
      <c r="L2282" s="10">
        <v>360165</v>
      </c>
      <c r="M2282" s="10">
        <v>80000000</v>
      </c>
      <c r="N2282" s="10">
        <v>274470394</v>
      </c>
      <c r="O2282" s="6">
        <f t="shared" si="213"/>
        <v>194470394</v>
      </c>
      <c r="P2282" s="10" t="str" cm="1">
        <f t="array" ref="P2282">_xlfn.IFS(O2282&lt;=0,"Flop",O2282&lt;10000000,"Hit",O2282&lt;=100000000,"Superhit",O2282&gt;100000000,"Blockbuster")</f>
        <v>Blockbuster</v>
      </c>
      <c r="Q2282" t="s">
        <v>7565</v>
      </c>
      <c r="R2282">
        <v>3</v>
      </c>
      <c r="S2282" t="str">
        <f t="shared" si="214"/>
        <v xml:space="preserve">August </v>
      </c>
      <c r="T2282" s="12" t="str">
        <f t="shared" si="215"/>
        <v xml:space="preserve"> 2010</v>
      </c>
      <c r="U2282" s="8" t="str" cm="1">
        <f t="array" ref="U2282">_xlfn.IFS(Q2282&lt;1970,"Old is Gold",Q2282&lt;=1980,"80's Movies",Q2282&lt;=2000,"90's Movies",Q2282&lt;=2020,"Mid Rang",Q2282&gt;2020,"Latest")</f>
        <v>Latest</v>
      </c>
      <c r="V2282" t="s">
        <v>345</v>
      </c>
    </row>
    <row r="2283" spans="1:22" x14ac:dyDescent="0.3">
      <c r="A2283" t="s">
        <v>7566</v>
      </c>
      <c r="B2283" t="s">
        <v>7567</v>
      </c>
      <c r="C2283" t="s">
        <v>7567</v>
      </c>
      <c r="D2283" s="6">
        <v>85</v>
      </c>
      <c r="E2283" s="6" t="str">
        <f t="shared" si="210"/>
        <v>Short</v>
      </c>
      <c r="F2283" s="4">
        <f t="shared" si="211"/>
        <v>1.4166666666666667</v>
      </c>
      <c r="G2283" s="8" t="s">
        <v>10887</v>
      </c>
      <c r="H2283" t="s">
        <v>172</v>
      </c>
      <c r="I2283" t="s">
        <v>10892</v>
      </c>
      <c r="J2283">
        <v>4.9000000000000004</v>
      </c>
      <c r="K2283" t="str">
        <f t="shared" si="212"/>
        <v>Poor</v>
      </c>
      <c r="L2283" s="10">
        <v>72462</v>
      </c>
      <c r="M2283" s="10">
        <v>112000000</v>
      </c>
      <c r="N2283" s="10">
        <v>237382724</v>
      </c>
      <c r="O2283" s="6">
        <f t="shared" si="213"/>
        <v>125382724</v>
      </c>
      <c r="P2283" s="10" t="str" cm="1">
        <f t="array" ref="P2283">_xlfn.IFS(O2283&lt;=0,"Flop",O2283&lt;10000000,"Hit",O2283&lt;=100000000,"Superhit",O2283&gt;100000000,"Blockbuster")</f>
        <v>Blockbuster</v>
      </c>
      <c r="Q2283" t="s">
        <v>6431</v>
      </c>
      <c r="R2283">
        <v>22</v>
      </c>
      <c r="S2283" t="str">
        <f t="shared" si="214"/>
        <v xml:space="preserve">December </v>
      </c>
      <c r="T2283" s="12" t="str">
        <f t="shared" si="215"/>
        <v xml:space="preserve"> 2010</v>
      </c>
      <c r="U2283" s="8" t="str" cm="1">
        <f t="array" ref="U2283">_xlfn.IFS(Q2283&lt;1970,"Old is Gold",Q2283&lt;=1980,"80's Movies",Q2283&lt;=2000,"90's Movies",Q2283&lt;=2020,"Mid Rang",Q2283&gt;2020,"Latest")</f>
        <v>Latest</v>
      </c>
      <c r="V2283" t="s">
        <v>6685</v>
      </c>
    </row>
    <row r="2284" spans="1:22" x14ac:dyDescent="0.3">
      <c r="A2284" t="s">
        <v>7568</v>
      </c>
      <c r="B2284" t="s">
        <v>5988</v>
      </c>
      <c r="C2284" t="s">
        <v>5988</v>
      </c>
      <c r="D2284" s="6">
        <v>92</v>
      </c>
      <c r="E2284" s="6" t="str">
        <f t="shared" si="210"/>
        <v>Medium</v>
      </c>
      <c r="F2284" s="4">
        <f t="shared" si="211"/>
        <v>1.5333333333333334</v>
      </c>
      <c r="G2284" s="8" t="s">
        <v>172</v>
      </c>
      <c r="H2284" t="s">
        <v>190</v>
      </c>
      <c r="I2284" t="s">
        <v>10899</v>
      </c>
      <c r="J2284">
        <v>5.7</v>
      </c>
      <c r="K2284" t="str">
        <f t="shared" si="212"/>
        <v>Poor</v>
      </c>
      <c r="L2284" s="10">
        <v>52843</v>
      </c>
      <c r="M2284" s="10">
        <v>21000000</v>
      </c>
      <c r="N2284" s="10">
        <v>49050886</v>
      </c>
      <c r="O2284" s="6">
        <f t="shared" si="213"/>
        <v>28050886</v>
      </c>
      <c r="P2284" s="10" t="str" cm="1">
        <f t="array" ref="P2284">_xlfn.IFS(O2284&lt;=0,"Flop",O2284&lt;10000000,"Hit",O2284&lt;=100000000,"Superhit",O2284&gt;100000000,"Blockbuster")</f>
        <v>Superhit</v>
      </c>
      <c r="Q2284" t="s">
        <v>7569</v>
      </c>
      <c r="R2284">
        <v>12</v>
      </c>
      <c r="S2284" t="str">
        <f t="shared" si="214"/>
        <v xml:space="preserve">April </v>
      </c>
      <c r="T2284" s="12" t="str">
        <f t="shared" si="215"/>
        <v xml:space="preserve"> 2010</v>
      </c>
      <c r="U2284" s="8" t="str" cm="1">
        <f t="array" ref="U2284">_xlfn.IFS(Q2284&lt;1970,"Old is Gold",Q2284&lt;=1980,"80's Movies",Q2284&lt;=2000,"90's Movies",Q2284&lt;=2020,"Mid Rang",Q2284&gt;2020,"Latest")</f>
        <v>Latest</v>
      </c>
      <c r="V2284" t="s">
        <v>5447</v>
      </c>
    </row>
    <row r="2285" spans="1:22" x14ac:dyDescent="0.3">
      <c r="A2285" t="s">
        <v>7570</v>
      </c>
      <c r="B2285" t="s">
        <v>7571</v>
      </c>
      <c r="C2285" t="s">
        <v>7571</v>
      </c>
      <c r="D2285" s="6">
        <v>143</v>
      </c>
      <c r="E2285" s="6" t="str">
        <f t="shared" si="210"/>
        <v>Long</v>
      </c>
      <c r="F2285" s="4">
        <f t="shared" si="211"/>
        <v>2.3833333333333333</v>
      </c>
      <c r="G2285" s="8" t="s">
        <v>190</v>
      </c>
      <c r="H2285" t="s">
        <v>10893</v>
      </c>
      <c r="I2285" t="s">
        <v>10886</v>
      </c>
      <c r="J2285">
        <v>7.3</v>
      </c>
      <c r="K2285" t="str">
        <f t="shared" si="212"/>
        <v>Good</v>
      </c>
      <c r="L2285" s="10">
        <v>50903</v>
      </c>
      <c r="M2285" s="10">
        <v>55000000</v>
      </c>
      <c r="N2285" s="10">
        <v>45175167</v>
      </c>
      <c r="O2285" s="6">
        <f t="shared" si="213"/>
        <v>-9824833</v>
      </c>
      <c r="P2285" s="10" t="str" cm="1">
        <f t="array" ref="P2285">_xlfn.IFS(O2285&lt;=0,"Flop",O2285&lt;10000000,"Hit",O2285&lt;=100000000,"Superhit",O2285&gt;100000000,"Blockbuster")</f>
        <v>Flop</v>
      </c>
      <c r="Q2285" t="s">
        <v>7572</v>
      </c>
      <c r="R2285">
        <v>9</v>
      </c>
      <c r="S2285" t="str">
        <f t="shared" si="214"/>
        <v xml:space="preserve">June </v>
      </c>
      <c r="T2285" s="12" t="str">
        <f t="shared" si="215"/>
        <v xml:space="preserve"> 2021</v>
      </c>
      <c r="U2285" s="8" t="str" cm="1">
        <f t="array" ref="U2285">_xlfn.IFS(Q2285&lt;1970,"Old is Gold",Q2285&lt;=1980,"80's Movies",Q2285&lt;=2000,"90's Movies",Q2285&lt;=2020,"Mid Rang",Q2285&gt;2020,"Latest")</f>
        <v>Latest</v>
      </c>
      <c r="V2285" t="s">
        <v>6589</v>
      </c>
    </row>
    <row r="2286" spans="1:22" x14ac:dyDescent="0.3">
      <c r="A2286" t="s">
        <v>7573</v>
      </c>
      <c r="B2286" t="s">
        <v>4508</v>
      </c>
      <c r="C2286" t="s">
        <v>4508</v>
      </c>
      <c r="D2286" s="6">
        <v>104</v>
      </c>
      <c r="E2286" s="6" t="str">
        <f t="shared" si="210"/>
        <v>Medium</v>
      </c>
      <c r="F2286" s="4">
        <f t="shared" si="211"/>
        <v>1.7333333333333334</v>
      </c>
      <c r="G2286" s="8" t="s">
        <v>7406</v>
      </c>
      <c r="H2286" t="s">
        <v>190</v>
      </c>
      <c r="I2286" t="s">
        <v>10895</v>
      </c>
      <c r="J2286">
        <v>5.8</v>
      </c>
      <c r="K2286" t="str">
        <f t="shared" si="212"/>
        <v>Poor</v>
      </c>
      <c r="L2286" s="10">
        <v>79505</v>
      </c>
      <c r="M2286" s="10">
        <v>30000000</v>
      </c>
      <c r="N2286" s="10">
        <v>5186767</v>
      </c>
      <c r="O2286" s="6">
        <f t="shared" si="213"/>
        <v>-24813233</v>
      </c>
      <c r="P2286" s="10" t="str" cm="1">
        <f t="array" ref="P2286">_xlfn.IFS(O2286&lt;=0,"Flop",O2286&lt;10000000,"Hit",O2286&lt;=100000000,"Superhit",O2286&gt;100000000,"Blockbuster")</f>
        <v>Flop</v>
      </c>
      <c r="Q2286" t="s">
        <v>7574</v>
      </c>
      <c r="R2286">
        <v>11</v>
      </c>
      <c r="S2286" t="str">
        <f t="shared" si="214"/>
        <v xml:space="preserve">November </v>
      </c>
      <c r="T2286" s="12" t="str">
        <f t="shared" si="215"/>
        <v xml:space="preserve"> 2013</v>
      </c>
      <c r="U2286" s="8" t="str" cm="1">
        <f t="array" ref="U2286">_xlfn.IFS(Q2286&lt;1970,"Old is Gold",Q2286&lt;=1980,"80's Movies",Q2286&lt;=2000,"90's Movies",Q2286&lt;=2020,"Mid Rang",Q2286&gt;2020,"Latest")</f>
        <v>Latest</v>
      </c>
      <c r="V2286" t="s">
        <v>1146</v>
      </c>
    </row>
    <row r="2287" spans="1:22" x14ac:dyDescent="0.3">
      <c r="A2287" t="s">
        <v>7575</v>
      </c>
      <c r="B2287" t="s">
        <v>7576</v>
      </c>
      <c r="C2287" t="s">
        <v>7576</v>
      </c>
      <c r="D2287" s="6">
        <v>91</v>
      </c>
      <c r="E2287" s="6" t="str">
        <f t="shared" si="210"/>
        <v>Medium</v>
      </c>
      <c r="F2287" s="4">
        <f t="shared" si="211"/>
        <v>1.5166666666666666</v>
      </c>
      <c r="G2287" s="8" t="s">
        <v>190</v>
      </c>
      <c r="H2287" t="s">
        <v>10899</v>
      </c>
      <c r="I2287" t="s">
        <v>10899</v>
      </c>
      <c r="J2287">
        <v>6.6</v>
      </c>
      <c r="K2287" t="str">
        <f t="shared" si="212"/>
        <v>Average</v>
      </c>
      <c r="L2287" s="10">
        <v>50273</v>
      </c>
      <c r="M2287" s="10">
        <v>21000000</v>
      </c>
      <c r="N2287" s="10">
        <v>7294800</v>
      </c>
      <c r="O2287" s="6">
        <f t="shared" si="213"/>
        <v>-13705200</v>
      </c>
      <c r="P2287" s="10" t="str" cm="1">
        <f t="array" ref="P2287">_xlfn.IFS(O2287&lt;=0,"Flop",O2287&lt;10000000,"Hit",O2287&lt;=100000000,"Superhit",O2287&gt;100000000,"Blockbuster")</f>
        <v>Flop</v>
      </c>
      <c r="Q2287" t="s">
        <v>7577</v>
      </c>
      <c r="R2287">
        <v>16</v>
      </c>
      <c r="S2287" t="str">
        <f t="shared" si="214"/>
        <v xml:space="preserve">March </v>
      </c>
      <c r="T2287" s="12" t="str">
        <f t="shared" si="215"/>
        <v xml:space="preserve"> 2011</v>
      </c>
      <c r="U2287" s="8" t="str" cm="1">
        <f t="array" ref="U2287">_xlfn.IFS(Q2287&lt;1970,"Old is Gold",Q2287&lt;=1980,"80's Movies",Q2287&lt;=2000,"90's Movies",Q2287&lt;=2020,"Mid Rang",Q2287&gt;2020,"Latest")</f>
        <v>Latest</v>
      </c>
      <c r="V2287" t="s">
        <v>7578</v>
      </c>
    </row>
    <row r="2288" spans="1:22" x14ac:dyDescent="0.3">
      <c r="A2288" t="s">
        <v>7579</v>
      </c>
      <c r="B2288" t="s">
        <v>7580</v>
      </c>
      <c r="C2288" t="s">
        <v>7580</v>
      </c>
      <c r="D2288" s="6">
        <v>113</v>
      </c>
      <c r="E2288" s="6" t="str">
        <f t="shared" si="210"/>
        <v>Medium</v>
      </c>
      <c r="F2288" s="4">
        <f t="shared" si="211"/>
        <v>1.8833333333333333</v>
      </c>
      <c r="G2288" s="8" t="s">
        <v>7406</v>
      </c>
      <c r="H2288" t="s">
        <v>10891</v>
      </c>
      <c r="I2288" t="s">
        <v>190</v>
      </c>
      <c r="J2288">
        <v>6.7</v>
      </c>
      <c r="K2288" t="str">
        <f t="shared" si="212"/>
        <v>Average</v>
      </c>
      <c r="L2288" s="10">
        <v>220849</v>
      </c>
      <c r="M2288" s="10">
        <v>60000000</v>
      </c>
      <c r="N2288" s="10">
        <v>105200903</v>
      </c>
      <c r="O2288" s="6">
        <f t="shared" si="213"/>
        <v>45200903</v>
      </c>
      <c r="P2288" s="10" t="str" cm="1">
        <f t="array" ref="P2288">_xlfn.IFS(O2288&lt;=0,"Flop",O2288&lt;10000000,"Hit",O2288&lt;=100000000,"Superhit",O2288&gt;100000000,"Blockbuster")</f>
        <v>Superhit</v>
      </c>
      <c r="Q2288" t="s">
        <v>7581</v>
      </c>
      <c r="R2288">
        <v>7</v>
      </c>
      <c r="S2288" t="str">
        <f t="shared" si="214"/>
        <v xml:space="preserve">January </v>
      </c>
      <c r="T2288" s="12" t="str">
        <f t="shared" si="215"/>
        <v xml:space="preserve"> 2013</v>
      </c>
      <c r="U2288" s="8" t="str" cm="1">
        <f t="array" ref="U2288">_xlfn.IFS(Q2288&lt;1970,"Old is Gold",Q2288&lt;=1980,"80's Movies",Q2288&lt;=2000,"90's Movies",Q2288&lt;=2020,"Mid Rang",Q2288&gt;2020,"Latest")</f>
        <v>Latest</v>
      </c>
      <c r="V2288" t="s">
        <v>7029</v>
      </c>
    </row>
    <row r="2289" spans="1:22" x14ac:dyDescent="0.3">
      <c r="A2289" t="s">
        <v>7582</v>
      </c>
      <c r="B2289" t="s">
        <v>7583</v>
      </c>
      <c r="C2289" t="s">
        <v>7583</v>
      </c>
      <c r="D2289" s="6">
        <v>121</v>
      </c>
      <c r="E2289" s="6" t="str">
        <f t="shared" si="210"/>
        <v>Long</v>
      </c>
      <c r="F2289" s="4">
        <f t="shared" si="211"/>
        <v>2.0166666666666666</v>
      </c>
      <c r="G2289" s="8" t="s">
        <v>172</v>
      </c>
      <c r="H2289" t="s">
        <v>190</v>
      </c>
      <c r="I2289" t="s">
        <v>10899</v>
      </c>
      <c r="J2289">
        <v>7.2</v>
      </c>
      <c r="K2289" t="str">
        <f t="shared" si="212"/>
        <v>Good</v>
      </c>
      <c r="L2289" s="10">
        <v>94070</v>
      </c>
      <c r="M2289" s="10">
        <v>25000000</v>
      </c>
      <c r="N2289" s="10">
        <v>74188937</v>
      </c>
      <c r="O2289" s="6">
        <f t="shared" si="213"/>
        <v>49188937</v>
      </c>
      <c r="P2289" s="10" t="str" cm="1">
        <f t="array" ref="P2289">_xlfn.IFS(O2289&lt;=0,"Flop",O2289&lt;10000000,"Hit",O2289&lt;=100000000,"Superhit",O2289&gt;100000000,"Blockbuster")</f>
        <v>Superhit</v>
      </c>
      <c r="Q2289" t="s">
        <v>7584</v>
      </c>
      <c r="R2289">
        <v>9</v>
      </c>
      <c r="S2289" t="str">
        <f t="shared" si="214"/>
        <v xml:space="preserve">September </v>
      </c>
      <c r="T2289" s="12" t="str">
        <f t="shared" si="215"/>
        <v xml:space="preserve"> 2013</v>
      </c>
      <c r="U2289" s="8" t="str" cm="1">
        <f t="array" ref="U2289">_xlfn.IFS(Q2289&lt;1970,"Old is Gold",Q2289&lt;=1980,"80's Movies",Q2289&lt;=2000,"90's Movies",Q2289&lt;=2020,"Mid Rang",Q2289&gt;2020,"Latest")</f>
        <v>Latest</v>
      </c>
      <c r="V2289" t="s">
        <v>7585</v>
      </c>
    </row>
    <row r="2290" spans="1:22" x14ac:dyDescent="0.3">
      <c r="A2290" t="s">
        <v>7586</v>
      </c>
      <c r="B2290" t="s">
        <v>7587</v>
      </c>
      <c r="C2290" t="s">
        <v>7587</v>
      </c>
      <c r="D2290" s="6">
        <v>103</v>
      </c>
      <c r="E2290" s="6" t="str">
        <f t="shared" si="210"/>
        <v>Medium</v>
      </c>
      <c r="F2290" s="4">
        <f t="shared" si="211"/>
        <v>1.7166666666666666</v>
      </c>
      <c r="G2290" s="8" t="s">
        <v>172</v>
      </c>
      <c r="H2290" t="s">
        <v>10886</v>
      </c>
      <c r="I2290" t="s">
        <v>10899</v>
      </c>
      <c r="J2290">
        <v>6.3</v>
      </c>
      <c r="K2290" t="str">
        <f t="shared" si="212"/>
        <v>Average</v>
      </c>
      <c r="L2290" s="10">
        <v>59648</v>
      </c>
      <c r="M2290" s="10">
        <v>32000000</v>
      </c>
      <c r="N2290" s="10">
        <v>42059111</v>
      </c>
      <c r="O2290" s="6">
        <f t="shared" si="213"/>
        <v>10059111</v>
      </c>
      <c r="P2290" s="10" t="str" cm="1">
        <f t="array" ref="P2290">_xlfn.IFS(O2290&lt;=0,"Flop",O2290&lt;10000000,"Hit",O2290&lt;=100000000,"Superhit",O2290&gt;100000000,"Blockbuster")</f>
        <v>Superhit</v>
      </c>
      <c r="Q2290" t="s">
        <v>7588</v>
      </c>
      <c r="R2290">
        <v>27</v>
      </c>
      <c r="S2290" t="str">
        <f t="shared" si="214"/>
        <v xml:space="preserve">August </v>
      </c>
      <c r="T2290" s="12" t="str">
        <f t="shared" si="215"/>
        <v xml:space="preserve"> 2010</v>
      </c>
      <c r="U2290" s="8" t="str" cm="1">
        <f t="array" ref="U2290">_xlfn.IFS(Q2290&lt;1970,"Old is Gold",Q2290&lt;=1980,"80's Movies",Q2290&lt;=2000,"90's Movies",Q2290&lt;=2020,"Mid Rang",Q2290&gt;2020,"Latest")</f>
        <v>Latest</v>
      </c>
      <c r="V2290" t="s">
        <v>7589</v>
      </c>
    </row>
    <row r="2291" spans="1:22" x14ac:dyDescent="0.3">
      <c r="A2291" t="s">
        <v>7590</v>
      </c>
      <c r="B2291" t="s">
        <v>7591</v>
      </c>
      <c r="C2291" t="s">
        <v>7591</v>
      </c>
      <c r="D2291" s="6">
        <v>95</v>
      </c>
      <c r="E2291" s="6" t="str">
        <f t="shared" si="210"/>
        <v>Medium</v>
      </c>
      <c r="F2291" s="4">
        <f t="shared" si="211"/>
        <v>1.5833333333333333</v>
      </c>
      <c r="G2291" s="8" t="s">
        <v>10887</v>
      </c>
      <c r="H2291" t="s">
        <v>10888</v>
      </c>
      <c r="I2291" t="s">
        <v>172</v>
      </c>
      <c r="J2291">
        <v>7.6</v>
      </c>
      <c r="K2291" t="str">
        <f t="shared" si="212"/>
        <v>Good</v>
      </c>
      <c r="L2291" s="10">
        <v>571276</v>
      </c>
      <c r="M2291" s="10">
        <v>69000000</v>
      </c>
      <c r="N2291" s="10">
        <v>543157985</v>
      </c>
      <c r="O2291" s="6">
        <f t="shared" si="213"/>
        <v>474157985</v>
      </c>
      <c r="P2291" s="10" t="str" cm="1">
        <f t="array" ref="P2291">_xlfn.IFS(O2291&lt;=0,"Flop",O2291&lt;10000000,"Hit",O2291&lt;=100000000,"Superhit",O2291&gt;100000000,"Blockbuster")</f>
        <v>Blockbuster</v>
      </c>
      <c r="Q2291" t="s">
        <v>7592</v>
      </c>
      <c r="R2291">
        <v>20</v>
      </c>
      <c r="S2291" t="str">
        <f t="shared" si="214"/>
        <v xml:space="preserve">June </v>
      </c>
      <c r="T2291" s="12" t="str">
        <f t="shared" si="215"/>
        <v xml:space="preserve"> 2010</v>
      </c>
      <c r="U2291" s="8" t="str" cm="1">
        <f t="array" ref="U2291">_xlfn.IFS(Q2291&lt;1970,"Old is Gold",Q2291&lt;=1980,"80's Movies",Q2291&lt;=2000,"90's Movies",Q2291&lt;=2020,"Mid Rang",Q2291&gt;2020,"Latest")</f>
        <v>Latest</v>
      </c>
      <c r="V2291" t="s">
        <v>7593</v>
      </c>
    </row>
    <row r="2292" spans="1:22" x14ac:dyDescent="0.3">
      <c r="A2292" t="s">
        <v>7594</v>
      </c>
      <c r="B2292" t="s">
        <v>7595</v>
      </c>
      <c r="C2292" t="s">
        <v>7595</v>
      </c>
      <c r="D2292" s="6">
        <v>117</v>
      </c>
      <c r="E2292" s="6" t="str">
        <f t="shared" si="210"/>
        <v>Medium</v>
      </c>
      <c r="F2292" s="4">
        <f t="shared" si="211"/>
        <v>1.95</v>
      </c>
      <c r="G2292" s="8" t="s">
        <v>10887</v>
      </c>
      <c r="H2292" t="s">
        <v>190</v>
      </c>
      <c r="I2292" t="s">
        <v>10885</v>
      </c>
      <c r="J2292">
        <v>4.9000000000000004</v>
      </c>
      <c r="K2292" t="str">
        <f t="shared" si="212"/>
        <v>Poor</v>
      </c>
      <c r="L2292" s="10">
        <v>250239</v>
      </c>
      <c r="M2292" s="10">
        <v>110000000</v>
      </c>
      <c r="N2292" s="10">
        <v>712205856</v>
      </c>
      <c r="O2292" s="6">
        <f t="shared" si="213"/>
        <v>602205856</v>
      </c>
      <c r="P2292" s="10" t="str" cm="1">
        <f t="array" ref="P2292">_xlfn.IFS(O2292&lt;=0,"Flop",O2292&lt;10000000,"Hit",O2292&lt;=100000000,"Superhit",O2292&gt;100000000,"Blockbuster")</f>
        <v>Blockbuster</v>
      </c>
      <c r="Q2292" t="s">
        <v>7596</v>
      </c>
      <c r="R2292">
        <v>30</v>
      </c>
      <c r="S2292" t="str">
        <f t="shared" si="214"/>
        <v xml:space="preserve">October </v>
      </c>
      <c r="T2292" s="12" t="str">
        <f t="shared" si="215"/>
        <v xml:space="preserve"> 2011</v>
      </c>
      <c r="U2292" s="8" t="str" cm="1">
        <f t="array" ref="U2292">_xlfn.IFS(Q2292&lt;1970,"Old is Gold",Q2292&lt;=1980,"80's Movies",Q2292&lt;=2000,"90's Movies",Q2292&lt;=2020,"Mid Rang",Q2292&gt;2020,"Latest")</f>
        <v>Latest</v>
      </c>
      <c r="V2292" t="s">
        <v>4485</v>
      </c>
    </row>
    <row r="2293" spans="1:22" x14ac:dyDescent="0.3">
      <c r="A2293" t="s">
        <v>7597</v>
      </c>
      <c r="B2293" t="s">
        <v>7598</v>
      </c>
      <c r="C2293" t="s">
        <v>7598</v>
      </c>
      <c r="D2293" s="6">
        <v>124</v>
      </c>
      <c r="E2293" s="6" t="str">
        <f t="shared" si="210"/>
        <v>Long</v>
      </c>
      <c r="F2293" s="4">
        <f t="shared" si="211"/>
        <v>2.0666666666666669</v>
      </c>
      <c r="G2293" s="8" t="s">
        <v>7406</v>
      </c>
      <c r="H2293" t="s">
        <v>10887</v>
      </c>
      <c r="I2293" t="s">
        <v>190</v>
      </c>
      <c r="J2293">
        <v>5.0999999999999996</v>
      </c>
      <c r="K2293" t="str">
        <f t="shared" si="212"/>
        <v>Poor</v>
      </c>
      <c r="L2293" s="10">
        <v>256265</v>
      </c>
      <c r="M2293" s="10">
        <v>68000000</v>
      </c>
      <c r="N2293" s="10">
        <v>698509825</v>
      </c>
      <c r="O2293" s="6">
        <f t="shared" si="213"/>
        <v>630509825</v>
      </c>
      <c r="P2293" s="10" t="str" cm="1">
        <f t="array" ref="P2293">_xlfn.IFS(O2293&lt;=0,"Flop",O2293&lt;10000000,"Hit",O2293&lt;=100000000,"Superhit",O2293&gt;100000000,"Blockbuster")</f>
        <v>Blockbuster</v>
      </c>
      <c r="Q2293" t="s">
        <v>6359</v>
      </c>
      <c r="R2293">
        <v>30</v>
      </c>
      <c r="S2293" t="str">
        <f t="shared" si="214"/>
        <v xml:space="preserve">June </v>
      </c>
      <c r="T2293" s="12" t="str">
        <f t="shared" si="215"/>
        <v xml:space="preserve"> 2010</v>
      </c>
      <c r="U2293" s="8" t="str" cm="1">
        <f t="array" ref="U2293">_xlfn.IFS(Q2293&lt;1970,"Old is Gold",Q2293&lt;=1980,"80's Movies",Q2293&lt;=2000,"90's Movies",Q2293&lt;=2020,"Mid Rang",Q2293&gt;2020,"Latest")</f>
        <v>Latest</v>
      </c>
      <c r="V2293" t="s">
        <v>4839</v>
      </c>
    </row>
    <row r="2294" spans="1:22" x14ac:dyDescent="0.3">
      <c r="A2294" t="s">
        <v>7599</v>
      </c>
      <c r="B2294" t="s">
        <v>7600</v>
      </c>
      <c r="C2294" t="s">
        <v>7600</v>
      </c>
      <c r="D2294" s="6">
        <v>101</v>
      </c>
      <c r="E2294" s="6" t="str">
        <f t="shared" si="210"/>
        <v>Medium</v>
      </c>
      <c r="F2294" s="4">
        <f t="shared" si="211"/>
        <v>1.6833333333333333</v>
      </c>
      <c r="G2294" s="8" t="s">
        <v>190</v>
      </c>
      <c r="H2294" t="s">
        <v>10895</v>
      </c>
      <c r="I2294" t="s">
        <v>10886</v>
      </c>
      <c r="J2294">
        <v>6.4</v>
      </c>
      <c r="K2294" t="str">
        <f t="shared" si="212"/>
        <v>Average</v>
      </c>
      <c r="L2294" s="10">
        <v>112483</v>
      </c>
      <c r="M2294" s="10">
        <v>25000000</v>
      </c>
      <c r="N2294" s="10">
        <v>99357138</v>
      </c>
      <c r="O2294" s="6">
        <f t="shared" si="213"/>
        <v>74357138</v>
      </c>
      <c r="P2294" s="10" t="str" cm="1">
        <f t="array" ref="P2294">_xlfn.IFS(O2294&lt;=0,"Flop",O2294&lt;10000000,"Hit",O2294&lt;=100000000,"Superhit",O2294&gt;100000000,"Blockbuster")</f>
        <v>Superhit</v>
      </c>
      <c r="Q2294" t="s">
        <v>7601</v>
      </c>
      <c r="R2294">
        <v>19</v>
      </c>
      <c r="S2294" t="str">
        <f t="shared" si="214"/>
        <v xml:space="preserve">April </v>
      </c>
      <c r="T2294" s="12" t="str">
        <f t="shared" si="215"/>
        <v xml:space="preserve"> 2012</v>
      </c>
      <c r="U2294" s="8" t="str" cm="1">
        <f t="array" ref="U2294">_xlfn.IFS(Q2294&lt;1970,"Old is Gold",Q2294&lt;=1980,"80's Movies",Q2294&lt;=2000,"90's Movies",Q2294&lt;=2020,"Mid Rang",Q2294&gt;2020,"Latest")</f>
        <v>Latest</v>
      </c>
      <c r="V2294" t="s">
        <v>2200</v>
      </c>
    </row>
    <row r="2295" spans="1:22" x14ac:dyDescent="0.3">
      <c r="A2295" t="s">
        <v>7602</v>
      </c>
      <c r="B2295" t="s">
        <v>7603</v>
      </c>
      <c r="C2295" t="s">
        <v>7604</v>
      </c>
      <c r="D2295" s="6">
        <v>132</v>
      </c>
      <c r="E2295" s="6" t="str">
        <f t="shared" si="210"/>
        <v>Long</v>
      </c>
      <c r="F2295" s="4">
        <f t="shared" si="211"/>
        <v>2.2000000000000002</v>
      </c>
      <c r="G2295" s="8" t="s">
        <v>10889</v>
      </c>
      <c r="H2295" t="s">
        <v>190</v>
      </c>
      <c r="I2295" t="s">
        <v>10899</v>
      </c>
      <c r="J2295">
        <v>7.2</v>
      </c>
      <c r="K2295" t="str">
        <f t="shared" si="212"/>
        <v>Good</v>
      </c>
      <c r="L2295" s="10">
        <v>118581</v>
      </c>
      <c r="M2295" s="10">
        <v>30000000</v>
      </c>
      <c r="N2295" s="10">
        <v>177313795</v>
      </c>
      <c r="O2295" s="6">
        <f t="shared" si="213"/>
        <v>147313795</v>
      </c>
      <c r="P2295" s="10" t="str" cm="1">
        <f t="array" ref="P2295">_xlfn.IFS(O2295&lt;=0,"Flop",O2295&lt;10000000,"Hit",O2295&lt;=100000000,"Superhit",O2295&gt;100000000,"Blockbuster")</f>
        <v>Blockbuster</v>
      </c>
      <c r="Q2295" t="s">
        <v>7605</v>
      </c>
      <c r="R2295">
        <v>5</v>
      </c>
      <c r="S2295" t="str">
        <f t="shared" si="214"/>
        <v xml:space="preserve">August </v>
      </c>
      <c r="T2295" s="12" t="str">
        <f t="shared" si="215"/>
        <v xml:space="preserve"> 2013</v>
      </c>
      <c r="U2295" s="8" t="str" cm="1">
        <f t="array" ref="U2295">_xlfn.IFS(Q2295&lt;1970,"Old is Gold",Q2295&lt;=1980,"80's Movies",Q2295&lt;=2000,"90's Movies",Q2295&lt;=2020,"Mid Rang",Q2295&gt;2020,"Latest")</f>
        <v>Latest</v>
      </c>
      <c r="V2295" t="s">
        <v>6348</v>
      </c>
    </row>
    <row r="2296" spans="1:22" x14ac:dyDescent="0.3">
      <c r="A2296" t="s">
        <v>7606</v>
      </c>
      <c r="B2296" t="s">
        <v>7607</v>
      </c>
      <c r="C2296" t="s">
        <v>7607</v>
      </c>
      <c r="D2296" s="6">
        <v>113</v>
      </c>
      <c r="E2296" s="6" t="str">
        <f t="shared" si="210"/>
        <v>Medium</v>
      </c>
      <c r="F2296" s="4">
        <f t="shared" si="211"/>
        <v>1.8833333333333333</v>
      </c>
      <c r="G2296" s="8" t="s">
        <v>7406</v>
      </c>
      <c r="H2296" t="s">
        <v>172</v>
      </c>
      <c r="I2296" t="s">
        <v>10885</v>
      </c>
      <c r="J2296">
        <v>6.1</v>
      </c>
      <c r="K2296" t="str">
        <f t="shared" si="212"/>
        <v>Average</v>
      </c>
      <c r="L2296" s="10">
        <v>86991</v>
      </c>
      <c r="M2296" s="10">
        <v>100000000</v>
      </c>
      <c r="N2296" s="10">
        <v>0</v>
      </c>
      <c r="O2296" s="6">
        <f t="shared" si="213"/>
        <v>-100000000</v>
      </c>
      <c r="P2296" s="10" t="str" cm="1">
        <f t="array" ref="P2296">_xlfn.IFS(O2296&lt;=0,"Flop",O2296&lt;10000000,"Hit",O2296&lt;=100000000,"Superhit",O2296&gt;100000000,"Blockbuster")</f>
        <v>Flop</v>
      </c>
      <c r="Q2296" t="s">
        <v>7608</v>
      </c>
      <c r="R2296">
        <v>12</v>
      </c>
      <c r="S2296" t="str">
        <f t="shared" si="214"/>
        <v xml:space="preserve">August </v>
      </c>
      <c r="T2296" s="12" t="str">
        <f t="shared" si="215"/>
        <v xml:space="preserve"> 2022</v>
      </c>
      <c r="U2296" s="8" t="str" cm="1">
        <f t="array" ref="U2296">_xlfn.IFS(Q2296&lt;1970,"Old is Gold",Q2296&lt;=1980,"80's Movies",Q2296&lt;=2000,"90's Movies",Q2296&lt;=2020,"Mid Rang",Q2296&gt;2020,"Latest")</f>
        <v>Latest</v>
      </c>
      <c r="V2296" t="s">
        <v>7609</v>
      </c>
    </row>
    <row r="2297" spans="1:22" x14ac:dyDescent="0.3">
      <c r="A2297" t="s">
        <v>7610</v>
      </c>
      <c r="B2297" t="s">
        <v>7611</v>
      </c>
      <c r="C2297" t="s">
        <v>7611</v>
      </c>
      <c r="D2297" s="6">
        <v>112</v>
      </c>
      <c r="E2297" s="6" t="str">
        <f t="shared" si="210"/>
        <v>Medium</v>
      </c>
      <c r="F2297" s="4">
        <f t="shared" si="211"/>
        <v>1.8666666666666667</v>
      </c>
      <c r="G2297" s="8" t="s">
        <v>7406</v>
      </c>
      <c r="H2297" t="s">
        <v>10887</v>
      </c>
      <c r="I2297" t="s">
        <v>172</v>
      </c>
      <c r="J2297">
        <v>6.1</v>
      </c>
      <c r="K2297" t="str">
        <f t="shared" si="212"/>
        <v>Average</v>
      </c>
      <c r="L2297" s="10">
        <v>145390</v>
      </c>
      <c r="M2297" s="10">
        <v>68000000</v>
      </c>
      <c r="N2297" s="10">
        <v>192907684</v>
      </c>
      <c r="O2297" s="6">
        <f t="shared" si="213"/>
        <v>124907684</v>
      </c>
      <c r="P2297" s="10" t="str" cm="1">
        <f t="array" ref="P2297">_xlfn.IFS(O2297&lt;=0,"Flop",O2297&lt;10000000,"Hit",O2297&lt;=100000000,"Superhit",O2297&gt;100000000,"Blockbuster")</f>
        <v>Blockbuster</v>
      </c>
      <c r="Q2297" t="s">
        <v>6936</v>
      </c>
      <c r="R2297">
        <v>12</v>
      </c>
      <c r="S2297" t="str">
        <f t="shared" si="214"/>
        <v xml:space="preserve">March </v>
      </c>
      <c r="T2297" s="12" t="str">
        <f t="shared" si="215"/>
        <v xml:space="preserve"> 2022</v>
      </c>
      <c r="U2297" s="8" t="str" cm="1">
        <f t="array" ref="U2297">_xlfn.IFS(Q2297&lt;1970,"Old is Gold",Q2297&lt;=1980,"80's Movies",Q2297&lt;=2000,"90's Movies",Q2297&lt;=2020,"Mid Rang",Q2297&gt;2020,"Latest")</f>
        <v>Latest</v>
      </c>
      <c r="V2297" t="s">
        <v>7612</v>
      </c>
    </row>
    <row r="2298" spans="1:22" x14ac:dyDescent="0.3">
      <c r="A2298" t="s">
        <v>7613</v>
      </c>
      <c r="B2298" t="s">
        <v>7614</v>
      </c>
      <c r="C2298" t="s">
        <v>7614</v>
      </c>
      <c r="D2298" s="6">
        <v>94</v>
      </c>
      <c r="E2298" s="6" t="str">
        <f t="shared" si="210"/>
        <v>Medium</v>
      </c>
      <c r="F2298" s="4">
        <f t="shared" si="211"/>
        <v>1.5666666666666667</v>
      </c>
      <c r="G2298" s="8" t="s">
        <v>172</v>
      </c>
      <c r="H2298" t="s">
        <v>10899</v>
      </c>
      <c r="I2298" t="s">
        <v>10899</v>
      </c>
      <c r="J2298">
        <v>4.3</v>
      </c>
      <c r="K2298" t="str">
        <f t="shared" si="212"/>
        <v>Poor</v>
      </c>
      <c r="L2298" s="10">
        <v>110451</v>
      </c>
      <c r="M2298" s="10">
        <v>6000000</v>
      </c>
      <c r="N2298" s="10">
        <v>32443111</v>
      </c>
      <c r="O2298" s="6">
        <f t="shared" si="213"/>
        <v>26443111</v>
      </c>
      <c r="P2298" s="10" t="str" cm="1">
        <f t="array" ref="P2298">_xlfn.IFS(O2298&lt;=0,"Flop",O2298&lt;10000000,"Hit",O2298&lt;=100000000,"Superhit",O2298&gt;100000000,"Blockbuster")</f>
        <v>Superhit</v>
      </c>
      <c r="Q2298" t="s">
        <v>7615</v>
      </c>
      <c r="R2298">
        <v>1</v>
      </c>
      <c r="S2298" t="str">
        <f t="shared" si="214"/>
        <v xml:space="preserve">January </v>
      </c>
      <c r="T2298" s="12" t="str">
        <f t="shared" si="215"/>
        <v xml:space="preserve"> 2013</v>
      </c>
      <c r="U2298" s="8" t="str" cm="1">
        <f t="array" ref="U2298">_xlfn.IFS(Q2298&lt;1970,"Old is Gold",Q2298&lt;=1980,"80's Movies",Q2298&lt;=2000,"90's Movies",Q2298&lt;=2020,"Mid Rang",Q2298&gt;2020,"Latest")</f>
        <v>Latest</v>
      </c>
      <c r="V2298" t="s">
        <v>7616</v>
      </c>
    </row>
    <row r="2299" spans="1:22" x14ac:dyDescent="0.3">
      <c r="A2299" t="s">
        <v>7617</v>
      </c>
      <c r="B2299" t="s">
        <v>7618</v>
      </c>
      <c r="C2299" t="s">
        <v>7618</v>
      </c>
      <c r="D2299" s="6">
        <v>103</v>
      </c>
      <c r="E2299" s="6" t="str">
        <f t="shared" si="210"/>
        <v>Medium</v>
      </c>
      <c r="F2299" s="4">
        <f t="shared" si="211"/>
        <v>1.7166666666666666</v>
      </c>
      <c r="G2299" s="8" t="s">
        <v>190</v>
      </c>
      <c r="H2299" t="s">
        <v>10886</v>
      </c>
      <c r="I2299" t="s">
        <v>10890</v>
      </c>
      <c r="J2299">
        <v>7.1</v>
      </c>
      <c r="K2299" t="str">
        <f t="shared" si="212"/>
        <v>Good</v>
      </c>
      <c r="L2299" s="10">
        <v>150997</v>
      </c>
      <c r="M2299" s="10">
        <v>15000000</v>
      </c>
      <c r="N2299" s="10">
        <v>9918093</v>
      </c>
      <c r="O2299" s="6">
        <f t="shared" si="213"/>
        <v>-5081907</v>
      </c>
      <c r="P2299" s="10" t="str" cm="1">
        <f t="array" ref="P2299">_xlfn.IFS(O2299&lt;=0,"Flop",O2299&lt;10000000,"Hit",O2299&lt;=100000000,"Superhit",O2299&gt;100000000,"Blockbuster")</f>
        <v>Flop</v>
      </c>
      <c r="Q2299" t="s">
        <v>6585</v>
      </c>
      <c r="R2299">
        <v>3</v>
      </c>
      <c r="S2299" t="str">
        <f t="shared" si="214"/>
        <v xml:space="preserve">September </v>
      </c>
      <c r="T2299" s="12" t="str">
        <f t="shared" si="215"/>
        <v xml:space="preserve"> 2010</v>
      </c>
      <c r="U2299" s="8" t="str" cm="1">
        <f t="array" ref="U2299">_xlfn.IFS(Q2299&lt;1970,"Old is Gold",Q2299&lt;=1980,"80's Movies",Q2299&lt;=2000,"90's Movies",Q2299&lt;=2020,"Mid Rang",Q2299&gt;2020,"Latest")</f>
        <v>Latest</v>
      </c>
      <c r="V2299" t="s">
        <v>3681</v>
      </c>
    </row>
    <row r="2300" spans="1:22" x14ac:dyDescent="0.3">
      <c r="A2300" t="s">
        <v>7619</v>
      </c>
      <c r="B2300" t="s">
        <v>7620</v>
      </c>
      <c r="C2300" t="s">
        <v>7620</v>
      </c>
      <c r="D2300" s="6">
        <v>110</v>
      </c>
      <c r="E2300" s="6" t="str">
        <f t="shared" si="210"/>
        <v>Medium</v>
      </c>
      <c r="F2300" s="4">
        <f t="shared" si="211"/>
        <v>1.8333333333333333</v>
      </c>
      <c r="G2300" s="8" t="s">
        <v>172</v>
      </c>
      <c r="H2300" t="s">
        <v>10886</v>
      </c>
      <c r="I2300" t="s">
        <v>10899</v>
      </c>
      <c r="J2300">
        <v>5.7</v>
      </c>
      <c r="K2300" t="str">
        <f t="shared" si="212"/>
        <v>Poor</v>
      </c>
      <c r="L2300" s="10">
        <v>52752</v>
      </c>
      <c r="M2300" s="10">
        <v>40000000</v>
      </c>
      <c r="N2300" s="10">
        <v>48147945</v>
      </c>
      <c r="O2300" s="6">
        <f t="shared" si="213"/>
        <v>8147945</v>
      </c>
      <c r="P2300" s="10" t="str" cm="1">
        <f t="array" ref="P2300">_xlfn.IFS(O2300&lt;=0,"Flop",O2300&lt;10000000,"Hit",O2300&lt;=100000000,"Superhit",O2300&gt;100000000,"Blockbuster")</f>
        <v>Hit</v>
      </c>
      <c r="Q2300" t="s">
        <v>7356</v>
      </c>
      <c r="R2300">
        <v>8</v>
      </c>
      <c r="S2300" t="str">
        <f t="shared" si="214"/>
        <v xml:space="preserve">April </v>
      </c>
      <c r="T2300" s="12" t="str">
        <f t="shared" si="215"/>
        <v xml:space="preserve"> 2011</v>
      </c>
      <c r="U2300" s="8" t="str" cm="1">
        <f t="array" ref="U2300">_xlfn.IFS(Q2300&lt;1970,"Old is Gold",Q2300&lt;=1980,"80's Movies",Q2300&lt;=2000,"90's Movies",Q2300&lt;=2020,"Mid Rang",Q2300&gt;2020,"Latest")</f>
        <v>Latest</v>
      </c>
      <c r="V2300" t="s">
        <v>7621</v>
      </c>
    </row>
    <row r="2301" spans="1:22" x14ac:dyDescent="0.3">
      <c r="A2301" t="s">
        <v>7622</v>
      </c>
      <c r="B2301" t="s">
        <v>7623</v>
      </c>
      <c r="C2301" t="s">
        <v>7623</v>
      </c>
      <c r="D2301" s="6">
        <v>96</v>
      </c>
      <c r="E2301" s="6" t="str">
        <f t="shared" si="210"/>
        <v>Medium</v>
      </c>
      <c r="F2301" s="4">
        <f t="shared" si="211"/>
        <v>1.6</v>
      </c>
      <c r="G2301" s="8" t="s">
        <v>105</v>
      </c>
      <c r="H2301" t="s">
        <v>10899</v>
      </c>
      <c r="I2301" t="s">
        <v>10899</v>
      </c>
      <c r="J2301">
        <v>6.5</v>
      </c>
      <c r="K2301" t="str">
        <f t="shared" si="212"/>
        <v>Average</v>
      </c>
      <c r="L2301" s="10">
        <v>123315</v>
      </c>
      <c r="M2301" s="10">
        <v>12000000</v>
      </c>
      <c r="N2301" s="10">
        <v>146733054</v>
      </c>
      <c r="O2301" s="6">
        <f t="shared" si="213"/>
        <v>134733054</v>
      </c>
      <c r="P2301" s="10" t="str" cm="1">
        <f t="array" ref="P2301">_xlfn.IFS(O2301&lt;=0,"Flop",O2301&lt;10000000,"Hit",O2301&lt;=100000000,"Superhit",O2301&gt;100000000,"Blockbuster")</f>
        <v>Blockbuster</v>
      </c>
      <c r="Q2301" t="s">
        <v>7624</v>
      </c>
      <c r="R2301">
        <v>15</v>
      </c>
      <c r="S2301" t="str">
        <f t="shared" si="214"/>
        <v xml:space="preserve">March </v>
      </c>
      <c r="T2301" s="12" t="str">
        <f t="shared" si="215"/>
        <v xml:space="preserve"> 2023</v>
      </c>
      <c r="U2301" s="8" t="str" cm="1">
        <f t="array" ref="U2301">_xlfn.IFS(Q2301&lt;1970,"Old is Gold",Q2301&lt;=1980,"80's Movies",Q2301&lt;=2000,"90's Movies",Q2301&lt;=2020,"Mid Rang",Q2301&gt;2020,"Latest")</f>
        <v>Latest</v>
      </c>
      <c r="V2301" t="s">
        <v>7625</v>
      </c>
    </row>
    <row r="2302" spans="1:22" x14ac:dyDescent="0.3">
      <c r="A2302" t="s">
        <v>7626</v>
      </c>
      <c r="B2302" t="s">
        <v>7627</v>
      </c>
      <c r="C2302" t="s">
        <v>7627</v>
      </c>
      <c r="D2302" s="6">
        <v>128</v>
      </c>
      <c r="E2302" s="6" t="str">
        <f t="shared" si="210"/>
        <v>Long</v>
      </c>
      <c r="F2302" s="4">
        <f t="shared" si="211"/>
        <v>2.1333333333333333</v>
      </c>
      <c r="G2302" s="8" t="s">
        <v>7406</v>
      </c>
      <c r="H2302" t="s">
        <v>190</v>
      </c>
      <c r="I2302" t="s">
        <v>10885</v>
      </c>
      <c r="J2302">
        <v>6.2</v>
      </c>
      <c r="K2302" t="str">
        <f t="shared" si="212"/>
        <v>Average</v>
      </c>
      <c r="L2302" s="10">
        <v>168369</v>
      </c>
      <c r="M2302" s="10">
        <v>175000000</v>
      </c>
      <c r="N2302" s="10">
        <v>151783839</v>
      </c>
      <c r="O2302" s="6">
        <f t="shared" si="213"/>
        <v>-23216161</v>
      </c>
      <c r="P2302" s="10" t="str" cm="1">
        <f t="array" ref="P2302">_xlfn.IFS(O2302&lt;=0,"Flop",O2302&lt;10000000,"Hit",O2302&lt;=100000000,"Superhit",O2302&gt;100000000,"Blockbuster")</f>
        <v>Flop</v>
      </c>
      <c r="Q2302" t="s">
        <v>7628</v>
      </c>
      <c r="R2302">
        <v>6</v>
      </c>
      <c r="S2302" t="str">
        <f t="shared" si="214"/>
        <v xml:space="preserve">December </v>
      </c>
      <c r="T2302" s="12" t="str">
        <f t="shared" si="215"/>
        <v xml:space="preserve"> 2013</v>
      </c>
      <c r="U2302" s="8" t="str" cm="1">
        <f t="array" ref="U2302">_xlfn.IFS(Q2302&lt;1970,"Old is Gold",Q2302&lt;=1980,"80's Movies",Q2302&lt;=2000,"90's Movies",Q2302&lt;=2020,"Mid Rang",Q2302&gt;2020,"Latest")</f>
        <v>Latest</v>
      </c>
      <c r="V2302" t="s">
        <v>7629</v>
      </c>
    </row>
    <row r="2303" spans="1:22" x14ac:dyDescent="0.3">
      <c r="A2303" t="s">
        <v>7630</v>
      </c>
      <c r="B2303" t="s">
        <v>7631</v>
      </c>
      <c r="C2303" t="s">
        <v>7631</v>
      </c>
      <c r="D2303" s="6">
        <v>123</v>
      </c>
      <c r="E2303" s="6" t="str">
        <f t="shared" si="210"/>
        <v>Long</v>
      </c>
      <c r="F2303" s="4">
        <f t="shared" si="211"/>
        <v>2.0499999999999998</v>
      </c>
      <c r="G2303" s="8" t="s">
        <v>172</v>
      </c>
      <c r="H2303" t="s">
        <v>190</v>
      </c>
      <c r="I2303" t="s">
        <v>10893</v>
      </c>
      <c r="J2303">
        <v>5.9</v>
      </c>
      <c r="K2303" t="str">
        <f t="shared" si="212"/>
        <v>Poor</v>
      </c>
      <c r="L2303" s="10">
        <v>80822</v>
      </c>
      <c r="M2303" s="10">
        <v>75000000</v>
      </c>
      <c r="N2303" s="10">
        <v>59418613</v>
      </c>
      <c r="O2303" s="6">
        <f t="shared" si="213"/>
        <v>-15581387</v>
      </c>
      <c r="P2303" s="10" t="str" cm="1">
        <f t="array" ref="P2303">_xlfn.IFS(O2303&lt;=0,"Flop",O2303&lt;10000000,"Hit",O2303&lt;=100000000,"Superhit",O2303&gt;100000000,"Blockbuster")</f>
        <v>Flop</v>
      </c>
      <c r="Q2303" t="s">
        <v>6383</v>
      </c>
      <c r="R2303">
        <v>13</v>
      </c>
      <c r="S2303" t="str">
        <f t="shared" si="214"/>
        <v xml:space="preserve">June </v>
      </c>
      <c r="T2303" s="12" t="str">
        <f t="shared" si="215"/>
        <v xml:space="preserve"> 2012</v>
      </c>
      <c r="U2303" s="8" t="str" cm="1">
        <f t="array" ref="U2303">_xlfn.IFS(Q2303&lt;1970,"Old is Gold",Q2303&lt;=1980,"80's Movies",Q2303&lt;=2000,"90's Movies",Q2303&lt;=2020,"Mid Rang",Q2303&gt;2020,"Latest")</f>
        <v>Latest</v>
      </c>
      <c r="V2303" t="s">
        <v>3301</v>
      </c>
    </row>
    <row r="2304" spans="1:22" x14ac:dyDescent="0.3">
      <c r="A2304" t="s">
        <v>7632</v>
      </c>
      <c r="B2304" t="s">
        <v>7633</v>
      </c>
      <c r="C2304" t="s">
        <v>7633</v>
      </c>
      <c r="D2304" s="6">
        <v>103</v>
      </c>
      <c r="E2304" s="6" t="str">
        <f t="shared" si="210"/>
        <v>Medium</v>
      </c>
      <c r="F2304" s="4">
        <f t="shared" si="211"/>
        <v>1.7166666666666666</v>
      </c>
      <c r="G2304" s="8" t="s">
        <v>105</v>
      </c>
      <c r="H2304" t="s">
        <v>5170</v>
      </c>
      <c r="I2304" t="s">
        <v>10899</v>
      </c>
      <c r="J2304">
        <v>6.1</v>
      </c>
      <c r="K2304" t="str">
        <f t="shared" si="212"/>
        <v>Average</v>
      </c>
      <c r="L2304" s="10">
        <v>72970</v>
      </c>
      <c r="M2304" s="10">
        <v>18000000</v>
      </c>
      <c r="N2304" s="10">
        <v>76987621</v>
      </c>
      <c r="O2304" s="6">
        <f t="shared" si="213"/>
        <v>58987621</v>
      </c>
      <c r="P2304" s="10" t="str" cm="1">
        <f t="array" ref="P2304">_xlfn.IFS(O2304&lt;=0,"Flop",O2304&lt;10000000,"Hit",O2304&lt;=100000000,"Superhit",O2304&gt;100000000,"Blockbuster")</f>
        <v>Superhit</v>
      </c>
      <c r="Q2304" t="s">
        <v>7634</v>
      </c>
      <c r="R2304">
        <v>5</v>
      </c>
      <c r="S2304" t="str">
        <f t="shared" si="214"/>
        <v xml:space="preserve">April </v>
      </c>
      <c r="T2304" s="12" t="str">
        <f t="shared" si="215"/>
        <v xml:space="preserve"> 2023</v>
      </c>
      <c r="U2304" s="8" t="str" cm="1">
        <f t="array" ref="U2304">_xlfn.IFS(Q2304&lt;1970,"Old is Gold",Q2304&lt;=1980,"80's Movies",Q2304&lt;=2000,"90's Movies",Q2304&lt;=2020,"Mid Rang",Q2304&gt;2020,"Latest")</f>
        <v>Latest</v>
      </c>
      <c r="V2304" t="s">
        <v>7635</v>
      </c>
    </row>
    <row r="2305" spans="1:22" x14ac:dyDescent="0.3">
      <c r="A2305" t="s">
        <v>7636</v>
      </c>
      <c r="B2305" t="s">
        <v>7637</v>
      </c>
      <c r="C2305" t="s">
        <v>7637</v>
      </c>
      <c r="D2305" s="6">
        <v>126</v>
      </c>
      <c r="E2305" s="6" t="str">
        <f t="shared" si="210"/>
        <v>Long</v>
      </c>
      <c r="F2305" s="4">
        <f t="shared" si="211"/>
        <v>2.1</v>
      </c>
      <c r="G2305" s="8" t="s">
        <v>7406</v>
      </c>
      <c r="H2305" t="s">
        <v>10887</v>
      </c>
      <c r="I2305" t="s">
        <v>10890</v>
      </c>
      <c r="J2305">
        <v>6.3</v>
      </c>
      <c r="K2305" t="str">
        <f t="shared" si="212"/>
        <v>Average</v>
      </c>
      <c r="L2305" s="10">
        <v>288955</v>
      </c>
      <c r="M2305" s="10">
        <v>155000000</v>
      </c>
      <c r="N2305" s="10">
        <v>440603537</v>
      </c>
      <c r="O2305" s="6">
        <f t="shared" si="213"/>
        <v>285603537</v>
      </c>
      <c r="P2305" s="10" t="str" cm="1">
        <f t="array" ref="P2305">_xlfn.IFS(O2305&lt;=0,"Flop",O2305&lt;10000000,"Hit",O2305&lt;=100000000,"Superhit",O2305&gt;100000000,"Blockbuster")</f>
        <v>Blockbuster</v>
      </c>
      <c r="Q2305" t="s">
        <v>7638</v>
      </c>
      <c r="R2305">
        <v>21</v>
      </c>
      <c r="S2305" t="str">
        <f t="shared" si="214"/>
        <v xml:space="preserve">June </v>
      </c>
      <c r="T2305" s="12" t="str">
        <f t="shared" si="215"/>
        <v xml:space="preserve"> 2015</v>
      </c>
      <c r="U2305" s="8" t="str" cm="1">
        <f t="array" ref="U2305">_xlfn.IFS(Q2305&lt;1970,"Old is Gold",Q2305&lt;=1980,"80's Movies",Q2305&lt;=2000,"90's Movies",Q2305&lt;=2020,"Mid Rang",Q2305&gt;2020,"Latest")</f>
        <v>Latest</v>
      </c>
      <c r="V2305" t="s">
        <v>7639</v>
      </c>
    </row>
    <row r="2306" spans="1:22" x14ac:dyDescent="0.3">
      <c r="A2306" t="s">
        <v>7640</v>
      </c>
      <c r="B2306" t="s">
        <v>7641</v>
      </c>
      <c r="C2306" t="s">
        <v>7641</v>
      </c>
      <c r="D2306" s="6">
        <v>121</v>
      </c>
      <c r="E2306" s="6" t="str">
        <f t="shared" ref="E2306:E2369" si="216">IF(D2306&lt;90,"Short",IF(D2306&lt;=120,"Medium","Long"))</f>
        <v>Long</v>
      </c>
      <c r="F2306" s="4">
        <f t="shared" ref="F2306:F2369" si="217">D2306/60</f>
        <v>2.0166666666666666</v>
      </c>
      <c r="G2306" s="8" t="s">
        <v>172</v>
      </c>
      <c r="H2306" t="s">
        <v>190</v>
      </c>
      <c r="I2306" t="s">
        <v>10886</v>
      </c>
      <c r="J2306">
        <v>5.4</v>
      </c>
      <c r="K2306" t="str">
        <f t="shared" ref="K2306:K2369" si="218">IF(J2306&gt;=8,"Excellent",IF(J2306&gt;=7,"Good",IF(J2306&gt;=6,"Average","Poor")))</f>
        <v>Poor</v>
      </c>
      <c r="L2306" s="10">
        <v>53793</v>
      </c>
      <c r="M2306" s="10">
        <v>120000000</v>
      </c>
      <c r="N2306" s="10">
        <v>48668907</v>
      </c>
      <c r="O2306" s="6">
        <f t="shared" ref="O2306:O2369" si="219">N2306-M2306</f>
        <v>-71331093</v>
      </c>
      <c r="P2306" s="10" t="str" cm="1">
        <f t="array" ref="P2306">_xlfn.IFS(O2306&lt;=0,"Flop",O2306&lt;10000000,"Hit",O2306&lt;=100000000,"Superhit",O2306&gt;100000000,"Blockbuster")</f>
        <v>Flop</v>
      </c>
      <c r="Q2306" t="s">
        <v>7642</v>
      </c>
      <c r="R2306">
        <v>13</v>
      </c>
      <c r="S2306" t="str">
        <f t="shared" ref="S2306:S2369" si="220">LEFT(Q2306,SEARCH(" ",Q2306))</f>
        <v xml:space="preserve">December </v>
      </c>
      <c r="T2306" s="12" t="str">
        <f t="shared" ref="T2306:T2369" si="221">RIGHT(Q2306,5)</f>
        <v xml:space="preserve"> 2010</v>
      </c>
      <c r="U2306" s="8" t="str" cm="1">
        <f t="array" ref="U2306">_xlfn.IFS(Q2306&lt;1970,"Old is Gold",Q2306&lt;=1980,"80's Movies",Q2306&lt;=2000,"90's Movies",Q2306&lt;=2020,"Mid Rang",Q2306&gt;2020,"Latest")</f>
        <v>Latest</v>
      </c>
      <c r="V2306" t="s">
        <v>579</v>
      </c>
    </row>
    <row r="2307" spans="1:22" x14ac:dyDescent="0.3">
      <c r="A2307" t="s">
        <v>7643</v>
      </c>
      <c r="B2307" t="s">
        <v>7644</v>
      </c>
      <c r="C2307" t="s">
        <v>7644</v>
      </c>
      <c r="D2307" s="6">
        <v>143</v>
      </c>
      <c r="E2307" s="6" t="str">
        <f t="shared" si="216"/>
        <v>Long</v>
      </c>
      <c r="F2307" s="4">
        <f t="shared" si="217"/>
        <v>2.3833333333333333</v>
      </c>
      <c r="G2307" s="8" t="s">
        <v>190</v>
      </c>
      <c r="H2307" t="s">
        <v>10886</v>
      </c>
      <c r="I2307" t="s">
        <v>10899</v>
      </c>
      <c r="J2307">
        <v>7.2</v>
      </c>
      <c r="K2307" t="str">
        <f t="shared" si="218"/>
        <v>Good</v>
      </c>
      <c r="L2307" s="10">
        <v>580234</v>
      </c>
      <c r="M2307" s="10">
        <v>105000000</v>
      </c>
      <c r="N2307" s="10">
        <v>353659851</v>
      </c>
      <c r="O2307" s="6">
        <f t="shared" si="219"/>
        <v>248659851</v>
      </c>
      <c r="P2307" s="10" t="str" cm="1">
        <f t="array" ref="P2307">_xlfn.IFS(O2307&lt;=0,"Flop",O2307&lt;10000000,"Hit",O2307&lt;=100000000,"Superhit",O2307&gt;100000000,"Blockbuster")</f>
        <v>Blockbuster</v>
      </c>
      <c r="Q2307" t="s">
        <v>6202</v>
      </c>
      <c r="R2307">
        <v>1</v>
      </c>
      <c r="S2307" t="str">
        <f t="shared" si="220"/>
        <v xml:space="preserve">May </v>
      </c>
      <c r="T2307" s="12" t="str">
        <f t="shared" si="221"/>
        <v xml:space="preserve"> 2013</v>
      </c>
      <c r="U2307" s="8" t="str" cm="1">
        <f t="array" ref="U2307">_xlfn.IFS(Q2307&lt;1970,"Old is Gold",Q2307&lt;=1980,"80's Movies",Q2307&lt;=2000,"90's Movies",Q2307&lt;=2020,"Mid Rang",Q2307&gt;2020,"Latest")</f>
        <v>Latest</v>
      </c>
      <c r="V2307" t="s">
        <v>2194</v>
      </c>
    </row>
    <row r="2308" spans="1:22" x14ac:dyDescent="0.3">
      <c r="A2308" t="s">
        <v>7645</v>
      </c>
      <c r="B2308" t="s">
        <v>7646</v>
      </c>
      <c r="C2308" t="s">
        <v>7646</v>
      </c>
      <c r="D2308" s="6">
        <v>95</v>
      </c>
      <c r="E2308" s="6" t="str">
        <f t="shared" si="216"/>
        <v>Medium</v>
      </c>
      <c r="F2308" s="4">
        <f t="shared" si="217"/>
        <v>1.5833333333333333</v>
      </c>
      <c r="G2308" s="8" t="s">
        <v>7406</v>
      </c>
      <c r="H2308" t="s">
        <v>10891</v>
      </c>
      <c r="I2308" t="s">
        <v>10890</v>
      </c>
      <c r="J2308">
        <v>7.1</v>
      </c>
      <c r="K2308" t="str">
        <f t="shared" si="218"/>
        <v>Good</v>
      </c>
      <c r="L2308" s="10">
        <v>288791</v>
      </c>
      <c r="M2308" s="10">
        <v>50000000</v>
      </c>
      <c r="N2308" s="10">
        <v>41037742</v>
      </c>
      <c r="O2308" s="6">
        <f t="shared" si="219"/>
        <v>-8962258</v>
      </c>
      <c r="P2308" s="10" t="str" cm="1">
        <f t="array" ref="P2308">_xlfn.IFS(O2308&lt;=0,"Flop",O2308&lt;10000000,"Hit",O2308&lt;=100000000,"Superhit",O2308&gt;100000000,"Blockbuster")</f>
        <v>Flop</v>
      </c>
      <c r="Q2308" t="s">
        <v>7647</v>
      </c>
      <c r="R2308">
        <v>11</v>
      </c>
      <c r="S2308" t="str">
        <f t="shared" si="220"/>
        <v xml:space="preserve">July </v>
      </c>
      <c r="T2308" s="12" t="str">
        <f t="shared" si="221"/>
        <v xml:space="preserve"> 2012</v>
      </c>
      <c r="U2308" s="8" t="str" cm="1">
        <f t="array" ref="U2308">_xlfn.IFS(Q2308&lt;1970,"Old is Gold",Q2308&lt;=1980,"80's Movies",Q2308&lt;=2000,"90's Movies",Q2308&lt;=2020,"Mid Rang",Q2308&gt;2020,"Latest")</f>
        <v>Latest</v>
      </c>
      <c r="V2308" t="s">
        <v>5345</v>
      </c>
    </row>
    <row r="2309" spans="1:22" x14ac:dyDescent="0.3">
      <c r="A2309" t="s">
        <v>7648</v>
      </c>
      <c r="B2309" t="s">
        <v>7649</v>
      </c>
      <c r="C2309" t="s">
        <v>7649</v>
      </c>
      <c r="D2309" s="6">
        <v>164</v>
      </c>
      <c r="E2309" s="6" t="str">
        <f t="shared" si="216"/>
        <v>Long</v>
      </c>
      <c r="F2309" s="4">
        <f t="shared" si="217"/>
        <v>2.7333333333333334</v>
      </c>
      <c r="G2309" s="8" t="s">
        <v>7406</v>
      </c>
      <c r="H2309" t="s">
        <v>190</v>
      </c>
      <c r="I2309" t="s">
        <v>5170</v>
      </c>
      <c r="J2309">
        <v>8.4</v>
      </c>
      <c r="K2309" t="str">
        <f t="shared" si="218"/>
        <v>Excellent</v>
      </c>
      <c r="L2309" s="10">
        <v>1786040</v>
      </c>
      <c r="M2309" s="10">
        <v>250000000</v>
      </c>
      <c r="N2309" s="10">
        <v>1085067637</v>
      </c>
      <c r="O2309" s="6">
        <f t="shared" si="219"/>
        <v>835067637</v>
      </c>
      <c r="P2309" s="10" t="str" cm="1">
        <f t="array" ref="P2309">_xlfn.IFS(O2309&lt;=0,"Flop",O2309&lt;10000000,"Hit",O2309&lt;=100000000,"Superhit",O2309&gt;100000000,"Blockbuster")</f>
        <v>Blockbuster</v>
      </c>
      <c r="Q2309" t="s">
        <v>7650</v>
      </c>
      <c r="R2309">
        <v>16</v>
      </c>
      <c r="S2309" t="str">
        <f t="shared" si="220"/>
        <v xml:space="preserve">July </v>
      </c>
      <c r="T2309" s="12" t="str">
        <f t="shared" si="221"/>
        <v xml:space="preserve"> 2012</v>
      </c>
      <c r="U2309" s="8" t="str" cm="1">
        <f t="array" ref="U2309">_xlfn.IFS(Q2309&lt;1970,"Old is Gold",Q2309&lt;=1980,"80's Movies",Q2309&lt;=2000,"90's Movies",Q2309&lt;=2020,"Mid Rang",Q2309&gt;2020,"Latest")</f>
        <v>Latest</v>
      </c>
      <c r="V2309" t="s">
        <v>2976</v>
      </c>
    </row>
    <row r="2310" spans="1:22" x14ac:dyDescent="0.3">
      <c r="A2310" t="s">
        <v>7651</v>
      </c>
      <c r="B2310" t="s">
        <v>7652</v>
      </c>
      <c r="C2310" t="s">
        <v>7652</v>
      </c>
      <c r="D2310" s="6">
        <v>114</v>
      </c>
      <c r="E2310" s="6" t="str">
        <f t="shared" si="216"/>
        <v>Medium</v>
      </c>
      <c r="F2310" s="4">
        <f t="shared" si="217"/>
        <v>1.9</v>
      </c>
      <c r="G2310" s="8" t="s">
        <v>7406</v>
      </c>
      <c r="H2310" t="s">
        <v>10887</v>
      </c>
      <c r="I2310" t="s">
        <v>10885</v>
      </c>
      <c r="J2310">
        <v>6.3</v>
      </c>
      <c r="K2310" t="str">
        <f t="shared" si="218"/>
        <v>Average</v>
      </c>
      <c r="L2310" s="10">
        <v>144927</v>
      </c>
      <c r="M2310" s="10">
        <v>195000000</v>
      </c>
      <c r="N2310" s="10">
        <v>197687603</v>
      </c>
      <c r="O2310" s="6">
        <f t="shared" si="219"/>
        <v>2687603</v>
      </c>
      <c r="P2310" s="10" t="str" cm="1">
        <f t="array" ref="P2310">_xlfn.IFS(O2310&lt;=0,"Flop",O2310&lt;10000000,"Hit",O2310&lt;=100000000,"Superhit",O2310&gt;100000000,"Blockbuster")</f>
        <v>Hit</v>
      </c>
      <c r="Q2310" t="s">
        <v>7653</v>
      </c>
      <c r="R2310">
        <v>27</v>
      </c>
      <c r="S2310" t="str">
        <f t="shared" si="220"/>
        <v xml:space="preserve">February </v>
      </c>
      <c r="T2310" s="12" t="str">
        <f t="shared" si="221"/>
        <v xml:space="preserve"> 2013</v>
      </c>
      <c r="U2310" s="8" t="str" cm="1">
        <f t="array" ref="U2310">_xlfn.IFS(Q2310&lt;1970,"Old is Gold",Q2310&lt;=1980,"80's Movies",Q2310&lt;=2000,"90's Movies",Q2310&lt;=2020,"Mid Rang",Q2310&gt;2020,"Latest")</f>
        <v>Latest</v>
      </c>
      <c r="V2310" t="s">
        <v>2047</v>
      </c>
    </row>
    <row r="2311" spans="1:22" x14ac:dyDescent="0.3">
      <c r="A2311" t="s">
        <v>7654</v>
      </c>
      <c r="B2311" t="s">
        <v>7655</v>
      </c>
      <c r="C2311" t="s">
        <v>7655</v>
      </c>
      <c r="D2311" s="6">
        <v>96</v>
      </c>
      <c r="E2311" s="6" t="str">
        <f t="shared" si="216"/>
        <v>Medium</v>
      </c>
      <c r="F2311" s="4">
        <f t="shared" si="217"/>
        <v>1.6</v>
      </c>
      <c r="G2311" s="8" t="s">
        <v>190</v>
      </c>
      <c r="H2311" t="s">
        <v>10895</v>
      </c>
      <c r="I2311" t="s">
        <v>5170</v>
      </c>
      <c r="J2311">
        <v>6.3</v>
      </c>
      <c r="K2311" t="str">
        <f t="shared" si="218"/>
        <v>Average</v>
      </c>
      <c r="L2311" s="10">
        <v>76656</v>
      </c>
      <c r="M2311" s="10">
        <v>14000000</v>
      </c>
      <c r="N2311" s="10">
        <v>13657649</v>
      </c>
      <c r="O2311" s="6">
        <f t="shared" si="219"/>
        <v>-342351</v>
      </c>
      <c r="P2311" s="10" t="str" cm="1">
        <f t="array" ref="P2311">_xlfn.IFS(O2311&lt;=0,"Flop",O2311&lt;10000000,"Hit",O2311&lt;=100000000,"Superhit",O2311&gt;100000000,"Blockbuster")</f>
        <v>Flop</v>
      </c>
      <c r="Q2311" t="s">
        <v>7057</v>
      </c>
      <c r="R2311">
        <v>13</v>
      </c>
      <c r="S2311" t="str">
        <f t="shared" si="220"/>
        <v xml:space="preserve">September </v>
      </c>
      <c r="T2311" s="12" t="str">
        <f t="shared" si="221"/>
        <v xml:space="preserve"> 2009</v>
      </c>
      <c r="U2311" s="8" t="str" cm="1">
        <f t="array" ref="U2311">_xlfn.IFS(Q2311&lt;1970,"Old is Gold",Q2311&lt;=1980,"80's Movies",Q2311&lt;=2000,"90's Movies",Q2311&lt;=2020,"Mid Rang",Q2311&gt;2020,"Latest")</f>
        <v>Latest</v>
      </c>
      <c r="V2311" t="s">
        <v>7656</v>
      </c>
    </row>
    <row r="2312" spans="1:22" x14ac:dyDescent="0.3">
      <c r="A2312" t="s">
        <v>7657</v>
      </c>
      <c r="B2312" t="s">
        <v>7658</v>
      </c>
      <c r="C2312" t="s">
        <v>7658</v>
      </c>
      <c r="D2312" s="6">
        <v>107</v>
      </c>
      <c r="E2312" s="6" t="str">
        <f t="shared" si="216"/>
        <v>Medium</v>
      </c>
      <c r="F2312" s="4">
        <f t="shared" si="217"/>
        <v>1.7833333333333334</v>
      </c>
      <c r="G2312" s="8" t="s">
        <v>190</v>
      </c>
      <c r="H2312" t="s">
        <v>10885</v>
      </c>
      <c r="I2312" t="s">
        <v>10894</v>
      </c>
      <c r="J2312">
        <v>6.7</v>
      </c>
      <c r="K2312" t="str">
        <f t="shared" si="218"/>
        <v>Average</v>
      </c>
      <c r="L2312" s="10">
        <v>127186</v>
      </c>
      <c r="M2312" s="10">
        <v>11000000</v>
      </c>
      <c r="N2312" s="10">
        <v>78274843</v>
      </c>
      <c r="O2312" s="6">
        <f t="shared" si="219"/>
        <v>67274843</v>
      </c>
      <c r="P2312" s="10" t="str" cm="1">
        <f t="array" ref="P2312">_xlfn.IFS(O2312&lt;=0,"Flop",O2312&lt;10000000,"Hit",O2312&lt;=100000000,"Superhit",O2312&gt;100000000,"Blockbuster")</f>
        <v>Superhit</v>
      </c>
      <c r="Q2312" t="s">
        <v>7659</v>
      </c>
      <c r="R2312">
        <v>18</v>
      </c>
      <c r="S2312" t="str">
        <f t="shared" si="220"/>
        <v xml:space="preserve">August </v>
      </c>
      <c r="T2312" s="12" t="str">
        <f t="shared" si="221"/>
        <v xml:space="preserve"> 2014</v>
      </c>
      <c r="U2312" s="8" t="str" cm="1">
        <f t="array" ref="U2312">_xlfn.IFS(Q2312&lt;1970,"Old is Gold",Q2312&lt;=1980,"80's Movies",Q2312&lt;=2000,"90's Movies",Q2312&lt;=2020,"Mid Rang",Q2312&gt;2020,"Latest")</f>
        <v>Latest</v>
      </c>
      <c r="V2312" t="s">
        <v>7660</v>
      </c>
    </row>
    <row r="2313" spans="1:22" x14ac:dyDescent="0.3">
      <c r="A2313" t="s">
        <v>7661</v>
      </c>
      <c r="B2313" t="s">
        <v>7662</v>
      </c>
      <c r="C2313" t="s">
        <v>7662</v>
      </c>
      <c r="D2313" s="6">
        <v>127</v>
      </c>
      <c r="E2313" s="6" t="str">
        <f t="shared" si="216"/>
        <v>Long</v>
      </c>
      <c r="F2313" s="4">
        <f t="shared" si="217"/>
        <v>2.1166666666666667</v>
      </c>
      <c r="G2313" s="8" t="s">
        <v>10889</v>
      </c>
      <c r="H2313" t="s">
        <v>10891</v>
      </c>
      <c r="I2313" t="s">
        <v>190</v>
      </c>
      <c r="J2313">
        <v>7</v>
      </c>
      <c r="K2313" t="str">
        <f t="shared" si="218"/>
        <v>Good</v>
      </c>
      <c r="L2313" s="10">
        <v>77441</v>
      </c>
      <c r="M2313" s="10">
        <v>28000000</v>
      </c>
      <c r="N2313" s="10">
        <v>21011110</v>
      </c>
      <c r="O2313" s="6">
        <f t="shared" si="219"/>
        <v>-6988890</v>
      </c>
      <c r="P2313" s="10" t="str" cm="1">
        <f t="array" ref="P2313">_xlfn.IFS(O2313&lt;=0,"Flop",O2313&lt;10000000,"Hit",O2313&lt;=100000000,"Superhit",O2313&gt;100000000,"Blockbuster")</f>
        <v>Flop</v>
      </c>
      <c r="Q2313" t="s">
        <v>7663</v>
      </c>
      <c r="R2313">
        <v>6</v>
      </c>
      <c r="S2313" t="str">
        <f t="shared" si="220"/>
        <v xml:space="preserve">July </v>
      </c>
      <c r="T2313" s="12" t="str">
        <f t="shared" si="221"/>
        <v xml:space="preserve"> 2016</v>
      </c>
      <c r="U2313" s="8" t="str" cm="1">
        <f t="array" ref="U2313">_xlfn.IFS(Q2313&lt;1970,"Old is Gold",Q2313&lt;=1980,"80's Movies",Q2313&lt;=2000,"90's Movies",Q2313&lt;=2020,"Mid Rang",Q2313&gt;2020,"Latest")</f>
        <v>Latest</v>
      </c>
      <c r="V2313" t="s">
        <v>7130</v>
      </c>
    </row>
    <row r="2314" spans="1:22" x14ac:dyDescent="0.3">
      <c r="A2314" t="s">
        <v>7664</v>
      </c>
      <c r="B2314" t="s">
        <v>7665</v>
      </c>
      <c r="C2314" t="s">
        <v>7665</v>
      </c>
      <c r="D2314" s="6">
        <v>116</v>
      </c>
      <c r="E2314" s="6" t="str">
        <f t="shared" si="216"/>
        <v>Medium</v>
      </c>
      <c r="F2314" s="4">
        <f t="shared" si="217"/>
        <v>1.9333333333333333</v>
      </c>
      <c r="G2314" s="8" t="s">
        <v>190</v>
      </c>
      <c r="H2314" t="s">
        <v>10886</v>
      </c>
      <c r="I2314" t="s">
        <v>10890</v>
      </c>
      <c r="J2314">
        <v>7</v>
      </c>
      <c r="K2314" t="str">
        <f t="shared" si="218"/>
        <v>Good</v>
      </c>
      <c r="L2314" s="10">
        <v>432963</v>
      </c>
      <c r="M2314" s="10">
        <v>110000000</v>
      </c>
      <c r="N2314" s="10">
        <v>303144152</v>
      </c>
      <c r="O2314" s="6">
        <f t="shared" si="219"/>
        <v>193144152</v>
      </c>
      <c r="P2314" s="10" t="str" cm="1">
        <f t="array" ref="P2314">_xlfn.IFS(O2314&lt;=0,"Flop",O2314&lt;10000000,"Hit",O2314&lt;=100000000,"Superhit",O2314&gt;100000000,"Blockbuster")</f>
        <v>Blockbuster</v>
      </c>
      <c r="Q2314" t="s">
        <v>7666</v>
      </c>
      <c r="R2314">
        <v>14</v>
      </c>
      <c r="S2314" t="str">
        <f t="shared" si="220"/>
        <v xml:space="preserve">December </v>
      </c>
      <c r="T2314" s="12" t="str">
        <f t="shared" si="221"/>
        <v xml:space="preserve"> 2016</v>
      </c>
      <c r="U2314" s="8" t="str" cm="1">
        <f t="array" ref="U2314">_xlfn.IFS(Q2314&lt;1970,"Old is Gold",Q2314&lt;=1980,"80's Movies",Q2314&lt;=2000,"90's Movies",Q2314&lt;=2020,"Mid Rang",Q2314&gt;2020,"Latest")</f>
        <v>Latest</v>
      </c>
      <c r="V2314" t="s">
        <v>7667</v>
      </c>
    </row>
    <row r="2315" spans="1:22" x14ac:dyDescent="0.3">
      <c r="A2315" t="s">
        <v>7668</v>
      </c>
      <c r="B2315" t="s">
        <v>7669</v>
      </c>
      <c r="C2315" t="s">
        <v>7669</v>
      </c>
      <c r="D2315" s="6">
        <v>123</v>
      </c>
      <c r="E2315" s="6" t="str">
        <f t="shared" si="216"/>
        <v>Long</v>
      </c>
      <c r="F2315" s="4">
        <f t="shared" si="217"/>
        <v>2.0499999999999998</v>
      </c>
      <c r="G2315" s="8" t="s">
        <v>10889</v>
      </c>
      <c r="H2315" t="s">
        <v>10891</v>
      </c>
      <c r="I2315" t="s">
        <v>190</v>
      </c>
      <c r="J2315">
        <v>6.9</v>
      </c>
      <c r="K2315" t="str">
        <f t="shared" si="218"/>
        <v>Average</v>
      </c>
      <c r="L2315" s="10">
        <v>189387</v>
      </c>
      <c r="M2315" s="10">
        <v>53000000</v>
      </c>
      <c r="N2315" s="10">
        <v>99975678</v>
      </c>
      <c r="O2315" s="6">
        <f t="shared" si="219"/>
        <v>46975678</v>
      </c>
      <c r="P2315" s="10" t="str" cm="1">
        <f t="array" ref="P2315">_xlfn.IFS(O2315&lt;=0,"Flop",O2315&lt;10000000,"Hit",O2315&lt;=100000000,"Superhit",O2315&gt;100000000,"Blockbuster")</f>
        <v>Superhit</v>
      </c>
      <c r="Q2315" t="s">
        <v>7670</v>
      </c>
      <c r="R2315">
        <v>4</v>
      </c>
      <c r="S2315" t="str">
        <f t="shared" si="220"/>
        <v xml:space="preserve">September </v>
      </c>
      <c r="T2315" s="12" t="str">
        <f t="shared" si="221"/>
        <v xml:space="preserve"> 2015</v>
      </c>
      <c r="U2315" s="8" t="str" cm="1">
        <f t="array" ref="U2315">_xlfn.IFS(Q2315&lt;1970,"Old is Gold",Q2315&lt;=1980,"80's Movies",Q2315&lt;=2000,"90's Movies",Q2315&lt;=2020,"Mid Rang",Q2315&gt;2020,"Latest")</f>
        <v>Latest</v>
      </c>
      <c r="V2315" t="s">
        <v>7200</v>
      </c>
    </row>
    <row r="2316" spans="1:22" x14ac:dyDescent="0.3">
      <c r="A2316" t="s">
        <v>7671</v>
      </c>
      <c r="B2316" t="s">
        <v>7672</v>
      </c>
      <c r="C2316" t="s">
        <v>7672</v>
      </c>
      <c r="D2316" s="6">
        <v>105</v>
      </c>
      <c r="E2316" s="6" t="str">
        <f t="shared" si="216"/>
        <v>Medium</v>
      </c>
      <c r="F2316" s="4">
        <f t="shared" si="217"/>
        <v>1.75</v>
      </c>
      <c r="G2316" s="8" t="s">
        <v>105</v>
      </c>
      <c r="H2316" t="s">
        <v>10895</v>
      </c>
      <c r="I2316" t="s">
        <v>5170</v>
      </c>
      <c r="J2316">
        <v>6.6</v>
      </c>
      <c r="K2316" t="str">
        <f t="shared" si="218"/>
        <v>Average</v>
      </c>
      <c r="L2316" s="10">
        <v>151595</v>
      </c>
      <c r="M2316" s="10">
        <v>1000000</v>
      </c>
      <c r="N2316" s="10">
        <v>14740889</v>
      </c>
      <c r="O2316" s="6">
        <f t="shared" si="219"/>
        <v>13740889</v>
      </c>
      <c r="P2316" s="10" t="str" cm="1">
        <f t="array" ref="P2316">_xlfn.IFS(O2316&lt;=0,"Flop",O2316&lt;10000000,"Hit",O2316&lt;=100000000,"Superhit",O2316&gt;100000000,"Blockbuster")</f>
        <v>Superhit</v>
      </c>
      <c r="Q2316" t="s">
        <v>7673</v>
      </c>
      <c r="R2316">
        <v>13</v>
      </c>
      <c r="S2316" t="str">
        <f t="shared" si="220"/>
        <v xml:space="preserve">March </v>
      </c>
      <c r="T2316" s="12" t="str">
        <f t="shared" si="221"/>
        <v xml:space="preserve"> 2022</v>
      </c>
      <c r="U2316" s="8" t="str" cm="1">
        <f t="array" ref="U2316">_xlfn.IFS(Q2316&lt;1970,"Old is Gold",Q2316&lt;=1980,"80's Movies",Q2316&lt;=2000,"90's Movies",Q2316&lt;=2020,"Mid Rang",Q2316&gt;2020,"Latest")</f>
        <v>Latest</v>
      </c>
      <c r="V2316" t="s">
        <v>7064</v>
      </c>
    </row>
    <row r="2317" spans="1:22" x14ac:dyDescent="0.3">
      <c r="A2317" t="s">
        <v>7674</v>
      </c>
      <c r="B2317" t="s">
        <v>7675</v>
      </c>
      <c r="C2317" t="s">
        <v>7675</v>
      </c>
      <c r="D2317" s="6">
        <v>98</v>
      </c>
      <c r="E2317" s="6" t="str">
        <f t="shared" si="216"/>
        <v>Medium</v>
      </c>
      <c r="F2317" s="4">
        <f t="shared" si="217"/>
        <v>1.6333333333333333</v>
      </c>
      <c r="G2317" s="8" t="s">
        <v>172</v>
      </c>
      <c r="H2317" t="s">
        <v>10891</v>
      </c>
      <c r="I2317" t="s">
        <v>10895</v>
      </c>
      <c r="J2317">
        <v>6.5</v>
      </c>
      <c r="K2317" t="str">
        <f t="shared" si="218"/>
        <v>Average</v>
      </c>
      <c r="L2317" s="10">
        <v>60305</v>
      </c>
      <c r="M2317" s="10">
        <v>40000000</v>
      </c>
      <c r="N2317" s="10">
        <v>21966634</v>
      </c>
      <c r="O2317" s="6">
        <f t="shared" si="219"/>
        <v>-18033366</v>
      </c>
      <c r="P2317" s="10" t="str" cm="1">
        <f t="array" ref="P2317">_xlfn.IFS(O2317&lt;=0,"Flop",O2317&lt;10000000,"Hit",O2317&lt;=100000000,"Superhit",O2317&gt;100000000,"Blockbuster")</f>
        <v>Flop</v>
      </c>
      <c r="Q2317" t="s">
        <v>7676</v>
      </c>
      <c r="R2317">
        <v>8</v>
      </c>
      <c r="S2317" t="str">
        <f t="shared" si="220"/>
        <v xml:space="preserve">September </v>
      </c>
      <c r="T2317" s="12" t="str">
        <f t="shared" si="221"/>
        <v xml:space="preserve"> 2022</v>
      </c>
      <c r="U2317" s="8" t="str" cm="1">
        <f t="array" ref="U2317">_xlfn.IFS(Q2317&lt;1970,"Old is Gold",Q2317&lt;=1980,"80's Movies",Q2317&lt;=2000,"90's Movies",Q2317&lt;=2020,"Mid Rang",Q2317&gt;2020,"Latest")</f>
        <v>Latest</v>
      </c>
      <c r="V2317" t="s">
        <v>7677</v>
      </c>
    </row>
    <row r="2318" spans="1:22" x14ac:dyDescent="0.3">
      <c r="A2318" t="s">
        <v>7678</v>
      </c>
      <c r="B2318" t="s">
        <v>7679</v>
      </c>
      <c r="C2318" t="s">
        <v>7679</v>
      </c>
      <c r="D2318" s="6">
        <v>137</v>
      </c>
      <c r="E2318" s="6" t="str">
        <f t="shared" si="216"/>
        <v>Long</v>
      </c>
      <c r="F2318" s="4">
        <f t="shared" si="217"/>
        <v>2.2833333333333332</v>
      </c>
      <c r="G2318" s="8" t="s">
        <v>190</v>
      </c>
      <c r="H2318" t="s">
        <v>5878</v>
      </c>
      <c r="I2318" t="s">
        <v>10899</v>
      </c>
      <c r="J2318">
        <v>7.7</v>
      </c>
      <c r="K2318" t="str">
        <f t="shared" si="218"/>
        <v>Good</v>
      </c>
      <c r="L2318" s="10">
        <v>85413</v>
      </c>
      <c r="M2318" s="10">
        <v>6000000</v>
      </c>
      <c r="N2318" s="10">
        <v>90777</v>
      </c>
      <c r="O2318" s="6">
        <f t="shared" si="219"/>
        <v>-5909223</v>
      </c>
      <c r="P2318" s="10" t="str" cm="1">
        <f t="array" ref="P2318">_xlfn.IFS(O2318&lt;=0,"Flop",O2318&lt;10000000,"Hit",O2318&lt;=100000000,"Superhit",O2318&gt;100000000,"Blockbuster")</f>
        <v>Flop</v>
      </c>
      <c r="Q2318" t="s">
        <v>7680</v>
      </c>
      <c r="R2318">
        <v>3</v>
      </c>
      <c r="S2318" t="str">
        <f t="shared" si="220"/>
        <v xml:space="preserve">September </v>
      </c>
      <c r="T2318" s="12" t="str">
        <f t="shared" si="221"/>
        <v xml:space="preserve"> 2015</v>
      </c>
      <c r="U2318" s="8" t="str" cm="1">
        <f t="array" ref="U2318">_xlfn.IFS(Q2318&lt;1970,"Old is Gold",Q2318&lt;=1980,"80's Movies",Q2318&lt;=2000,"90's Movies",Q2318&lt;=2020,"Mid Rang",Q2318&gt;2020,"Latest")</f>
        <v>Latest</v>
      </c>
      <c r="V2318" t="s">
        <v>7681</v>
      </c>
    </row>
    <row r="2319" spans="1:22" x14ac:dyDescent="0.3">
      <c r="A2319" t="s">
        <v>7682</v>
      </c>
      <c r="B2319" t="s">
        <v>7683</v>
      </c>
      <c r="C2319" t="s">
        <v>7683</v>
      </c>
      <c r="D2319" s="6">
        <v>119</v>
      </c>
      <c r="E2319" s="6" t="str">
        <f t="shared" si="216"/>
        <v>Medium</v>
      </c>
      <c r="F2319" s="4">
        <f t="shared" si="217"/>
        <v>1.9833333333333334</v>
      </c>
      <c r="G2319" s="8" t="s">
        <v>7406</v>
      </c>
      <c r="H2319" t="s">
        <v>10887</v>
      </c>
      <c r="I2319" t="s">
        <v>10885</v>
      </c>
      <c r="J2319">
        <v>6.3</v>
      </c>
      <c r="K2319" t="str">
        <f t="shared" si="218"/>
        <v>Average</v>
      </c>
      <c r="L2319" s="10">
        <v>223196</v>
      </c>
      <c r="M2319" s="10">
        <v>94000000</v>
      </c>
      <c r="N2319" s="10">
        <v>274950803</v>
      </c>
      <c r="O2319" s="6">
        <f t="shared" si="219"/>
        <v>180950803</v>
      </c>
      <c r="P2319" s="10" t="str" cm="1">
        <f t="array" ref="P2319">_xlfn.IFS(O2319&lt;=0,"Flop",O2319&lt;10000000,"Hit",O2319&lt;=100000000,"Superhit",O2319&gt;100000000,"Blockbuster")</f>
        <v>Blockbuster</v>
      </c>
      <c r="Q2319" t="s">
        <v>7684</v>
      </c>
      <c r="R2319">
        <v>2</v>
      </c>
      <c r="S2319" t="str">
        <f t="shared" si="220"/>
        <v xml:space="preserve">March </v>
      </c>
      <c r="T2319" s="12" t="str">
        <f t="shared" si="221"/>
        <v xml:space="preserve"> 2018</v>
      </c>
      <c r="U2319" s="8" t="str" cm="1">
        <f t="array" ref="U2319">_xlfn.IFS(Q2319&lt;1970,"Old is Gold",Q2319&lt;=1980,"80's Movies",Q2319&lt;=2000,"90's Movies",Q2319&lt;=2020,"Mid Rang",Q2319&gt;2020,"Latest")</f>
        <v>Latest</v>
      </c>
      <c r="V2319" t="s">
        <v>7685</v>
      </c>
    </row>
    <row r="2320" spans="1:22" x14ac:dyDescent="0.3">
      <c r="A2320" t="s">
        <v>7686</v>
      </c>
      <c r="B2320" t="s">
        <v>7687</v>
      </c>
      <c r="C2320" t="s">
        <v>7687</v>
      </c>
      <c r="D2320" s="6">
        <v>81</v>
      </c>
      <c r="E2320" s="6" t="str">
        <f t="shared" si="216"/>
        <v>Short</v>
      </c>
      <c r="F2320" s="4">
        <f t="shared" si="217"/>
        <v>1.35</v>
      </c>
      <c r="G2320" s="8" t="s">
        <v>172</v>
      </c>
      <c r="H2320" t="s">
        <v>10899</v>
      </c>
      <c r="I2320" t="s">
        <v>10899</v>
      </c>
      <c r="J2320">
        <v>5.6</v>
      </c>
      <c r="K2320" t="str">
        <f t="shared" si="218"/>
        <v>Poor</v>
      </c>
      <c r="L2320" s="10">
        <v>72058</v>
      </c>
      <c r="M2320" s="10">
        <v>25000000</v>
      </c>
      <c r="N2320" s="10">
        <v>34942188</v>
      </c>
      <c r="O2320" s="6">
        <f t="shared" si="219"/>
        <v>9942188</v>
      </c>
      <c r="P2320" s="10" t="str" cm="1">
        <f t="array" ref="P2320">_xlfn.IFS(O2320&lt;=0,"Flop",O2320&lt;10000000,"Hit",O2320&lt;=100000000,"Superhit",O2320&gt;100000000,"Blockbuster")</f>
        <v>Hit</v>
      </c>
      <c r="Q2320" t="s">
        <v>7688</v>
      </c>
      <c r="R2320">
        <v>9</v>
      </c>
      <c r="S2320" t="str">
        <f t="shared" si="220"/>
        <v xml:space="preserve">December </v>
      </c>
      <c r="T2320" s="12" t="str">
        <f t="shared" si="221"/>
        <v xml:space="preserve"> 2011</v>
      </c>
      <c r="U2320" s="8" t="str" cm="1">
        <f t="array" ref="U2320">_xlfn.IFS(Q2320&lt;1970,"Old is Gold",Q2320&lt;=1980,"80's Movies",Q2320&lt;=2000,"90's Movies",Q2320&lt;=2020,"Mid Rang",Q2320&gt;2020,"Latest")</f>
        <v>Latest</v>
      </c>
      <c r="V2320" t="s">
        <v>6323</v>
      </c>
    </row>
    <row r="2321" spans="1:22" x14ac:dyDescent="0.3">
      <c r="A2321" t="s">
        <v>7689</v>
      </c>
      <c r="B2321" t="s">
        <v>7690</v>
      </c>
      <c r="C2321" t="s">
        <v>7690</v>
      </c>
      <c r="D2321" s="6">
        <v>172</v>
      </c>
      <c r="E2321" s="6" t="str">
        <f t="shared" si="216"/>
        <v>Long</v>
      </c>
      <c r="F2321" s="4">
        <f t="shared" si="217"/>
        <v>2.8666666666666667</v>
      </c>
      <c r="G2321" s="8" t="s">
        <v>190</v>
      </c>
      <c r="H2321" t="s">
        <v>10895</v>
      </c>
      <c r="I2321" t="s">
        <v>10890</v>
      </c>
      <c r="J2321">
        <v>7.4</v>
      </c>
      <c r="K2321" t="str">
        <f t="shared" si="218"/>
        <v>Good</v>
      </c>
      <c r="L2321" s="10">
        <v>370560</v>
      </c>
      <c r="M2321" s="10">
        <v>102000000</v>
      </c>
      <c r="N2321" s="10">
        <v>130516424</v>
      </c>
      <c r="O2321" s="6">
        <f t="shared" si="219"/>
        <v>28516424</v>
      </c>
      <c r="P2321" s="10" t="str" cm="1">
        <f t="array" ref="P2321">_xlfn.IFS(O2321&lt;=0,"Flop",O2321&lt;10000000,"Hit",O2321&lt;=100000000,"Superhit",O2321&gt;100000000,"Blockbuster")</f>
        <v>Superhit</v>
      </c>
      <c r="Q2321" t="s">
        <v>6160</v>
      </c>
      <c r="R2321">
        <v>8</v>
      </c>
      <c r="S2321" t="str">
        <f t="shared" si="220"/>
        <v xml:space="preserve">September </v>
      </c>
      <c r="T2321" s="12" t="str">
        <f t="shared" si="221"/>
        <v xml:space="preserve"> 2012</v>
      </c>
      <c r="U2321" s="8" t="str" cm="1">
        <f t="array" ref="U2321">_xlfn.IFS(Q2321&lt;1970,"Old is Gold",Q2321&lt;=1980,"80's Movies",Q2321&lt;=2000,"90's Movies",Q2321&lt;=2020,"Mid Rang",Q2321&gt;2020,"Latest")</f>
        <v>Latest</v>
      </c>
      <c r="V2321" t="s">
        <v>7691</v>
      </c>
    </row>
    <row r="2322" spans="1:22" x14ac:dyDescent="0.3">
      <c r="A2322" t="s">
        <v>7692</v>
      </c>
      <c r="B2322" t="s">
        <v>7693</v>
      </c>
      <c r="C2322" t="s">
        <v>7693</v>
      </c>
      <c r="D2322" s="6">
        <v>103</v>
      </c>
      <c r="E2322" s="6" t="str">
        <f t="shared" si="216"/>
        <v>Medium</v>
      </c>
      <c r="F2322" s="4">
        <f t="shared" si="217"/>
        <v>1.7166666666666666</v>
      </c>
      <c r="G2322" s="8" t="s">
        <v>172</v>
      </c>
      <c r="H2322" t="s">
        <v>190</v>
      </c>
      <c r="I2322" t="s">
        <v>10899</v>
      </c>
      <c r="J2322">
        <v>6.6</v>
      </c>
      <c r="K2322" t="str">
        <f t="shared" si="218"/>
        <v>Average</v>
      </c>
      <c r="L2322" s="10">
        <v>87167</v>
      </c>
      <c r="M2322" s="10">
        <v>19800000</v>
      </c>
      <c r="N2322" s="10">
        <v>41296320</v>
      </c>
      <c r="O2322" s="6">
        <f t="shared" si="219"/>
        <v>21496320</v>
      </c>
      <c r="P2322" s="10" t="str" cm="1">
        <f t="array" ref="P2322">_xlfn.IFS(O2322&lt;=0,"Flop",O2322&lt;10000000,"Hit",O2322&lt;=100000000,"Superhit",O2322&gt;100000000,"Blockbuster")</f>
        <v>Superhit</v>
      </c>
      <c r="Q2322" t="s">
        <v>5528</v>
      </c>
      <c r="R2322">
        <v>7</v>
      </c>
      <c r="S2322" t="str">
        <f t="shared" si="220"/>
        <v xml:space="preserve">September </v>
      </c>
      <c r="T2322" s="12" t="str">
        <f t="shared" si="221"/>
        <v xml:space="preserve"> 2014</v>
      </c>
      <c r="U2322" s="8" t="str" cm="1">
        <f t="array" ref="U2322">_xlfn.IFS(Q2322&lt;1970,"Old is Gold",Q2322&lt;=1980,"80's Movies",Q2322&lt;=2000,"90's Movies",Q2322&lt;=2020,"Mid Rang",Q2322&gt;2020,"Latest")</f>
        <v>Latest</v>
      </c>
      <c r="V2322" t="s">
        <v>4002</v>
      </c>
    </row>
    <row r="2323" spans="1:22" x14ac:dyDescent="0.3">
      <c r="A2323" t="s">
        <v>7694</v>
      </c>
      <c r="B2323" t="s">
        <v>7695</v>
      </c>
      <c r="C2323" t="s">
        <v>7695</v>
      </c>
      <c r="D2323" s="6">
        <v>108</v>
      </c>
      <c r="E2323" s="6" t="str">
        <f t="shared" si="216"/>
        <v>Medium</v>
      </c>
      <c r="F2323" s="4">
        <f t="shared" si="217"/>
        <v>1.8</v>
      </c>
      <c r="G2323" s="8" t="s">
        <v>7406</v>
      </c>
      <c r="H2323" t="s">
        <v>172</v>
      </c>
      <c r="I2323" t="s">
        <v>10885</v>
      </c>
      <c r="J2323">
        <v>5.8</v>
      </c>
      <c r="K2323" t="str">
        <f t="shared" si="218"/>
        <v>Poor</v>
      </c>
      <c r="L2323" s="10">
        <v>59327</v>
      </c>
      <c r="M2323" s="10">
        <v>28000000</v>
      </c>
      <c r="N2323" s="10">
        <v>16457494</v>
      </c>
      <c r="O2323" s="6">
        <f t="shared" si="219"/>
        <v>-11542506</v>
      </c>
      <c r="P2323" s="10" t="str" cm="1">
        <f t="array" ref="P2323">_xlfn.IFS(O2323&lt;=0,"Flop",O2323&lt;10000000,"Hit",O2323&lt;=100000000,"Superhit",O2323&gt;100000000,"Blockbuster")</f>
        <v>Flop</v>
      </c>
      <c r="Q2323" t="s">
        <v>7696</v>
      </c>
      <c r="R2323">
        <v>21</v>
      </c>
      <c r="S2323" t="str">
        <f t="shared" si="220"/>
        <v xml:space="preserve">January </v>
      </c>
      <c r="T2323" s="12" t="str">
        <f t="shared" si="221"/>
        <v xml:space="preserve"> 2016</v>
      </c>
      <c r="U2323" s="8" t="str" cm="1">
        <f t="array" ref="U2323">_xlfn.IFS(Q2323&lt;1970,"Old is Gold",Q2323&lt;=1980,"80's Movies",Q2323&lt;=2000,"90's Movies",Q2323&lt;=2020,"Mid Rang",Q2323&gt;2020,"Latest")</f>
        <v>Latest</v>
      </c>
      <c r="V2323" t="s">
        <v>6441</v>
      </c>
    </row>
    <row r="2324" spans="1:22" x14ac:dyDescent="0.3">
      <c r="A2324" t="s">
        <v>7697</v>
      </c>
      <c r="B2324" t="s">
        <v>7698</v>
      </c>
      <c r="C2324" t="s">
        <v>7698</v>
      </c>
      <c r="D2324" s="6">
        <v>109</v>
      </c>
      <c r="E2324" s="6" t="str">
        <f t="shared" si="216"/>
        <v>Medium</v>
      </c>
      <c r="F2324" s="4">
        <f t="shared" si="217"/>
        <v>1.8166666666666667</v>
      </c>
      <c r="G2324" s="8" t="s">
        <v>190</v>
      </c>
      <c r="H2324" t="s">
        <v>10885</v>
      </c>
      <c r="I2324" t="s">
        <v>10886</v>
      </c>
      <c r="J2324">
        <v>6.3</v>
      </c>
      <c r="K2324" t="str">
        <f t="shared" si="218"/>
        <v>Average</v>
      </c>
      <c r="L2324" s="10">
        <v>73383</v>
      </c>
      <c r="M2324" s="10">
        <v>60000000</v>
      </c>
      <c r="N2324" s="10">
        <v>22187813</v>
      </c>
      <c r="O2324" s="6">
        <f t="shared" si="219"/>
        <v>-37812187</v>
      </c>
      <c r="P2324" s="10" t="str" cm="1">
        <f t="array" ref="P2324">_xlfn.IFS(O2324&lt;=0,"Flop",O2324&lt;10000000,"Hit",O2324&lt;=100000000,"Superhit",O2324&gt;100000000,"Blockbuster")</f>
        <v>Flop</v>
      </c>
      <c r="Q2324" t="s">
        <v>7699</v>
      </c>
      <c r="R2324">
        <v>22</v>
      </c>
      <c r="S2324" t="str">
        <f t="shared" si="220"/>
        <v xml:space="preserve">August </v>
      </c>
      <c r="T2324" s="12" t="str">
        <f t="shared" si="221"/>
        <v xml:space="preserve"> 2012</v>
      </c>
      <c r="U2324" s="8" t="str" cm="1">
        <f t="array" ref="U2324">_xlfn.IFS(Q2324&lt;1970,"Old is Gold",Q2324&lt;=1980,"80's Movies",Q2324&lt;=2000,"90's Movies",Q2324&lt;=2020,"Mid Rang",Q2324&gt;2020,"Latest")</f>
        <v>Latest</v>
      </c>
      <c r="V2324" t="s">
        <v>7700</v>
      </c>
    </row>
    <row r="2325" spans="1:22" x14ac:dyDescent="0.3">
      <c r="A2325" t="s">
        <v>7701</v>
      </c>
      <c r="B2325" t="s">
        <v>7702</v>
      </c>
      <c r="C2325" t="s">
        <v>7702</v>
      </c>
      <c r="D2325" s="6">
        <v>148</v>
      </c>
      <c r="E2325" s="6" t="str">
        <f t="shared" si="216"/>
        <v>Long</v>
      </c>
      <c r="F2325" s="4">
        <f t="shared" si="217"/>
        <v>2.4666666666666668</v>
      </c>
      <c r="G2325" s="8" t="s">
        <v>7406</v>
      </c>
      <c r="H2325" t="s">
        <v>10887</v>
      </c>
      <c r="I2325" t="s">
        <v>10890</v>
      </c>
      <c r="J2325">
        <v>8.8000000000000007</v>
      </c>
      <c r="K2325" t="str">
        <f t="shared" si="218"/>
        <v>Excellent</v>
      </c>
      <c r="L2325" s="10">
        <v>2484142</v>
      </c>
      <c r="M2325" s="10">
        <v>160000000</v>
      </c>
      <c r="N2325" s="10">
        <v>839030630</v>
      </c>
      <c r="O2325" s="6">
        <f t="shared" si="219"/>
        <v>679030630</v>
      </c>
      <c r="P2325" s="10" t="str" cm="1">
        <f t="array" ref="P2325">_xlfn.IFS(O2325&lt;=0,"Flop",O2325&lt;10000000,"Hit",O2325&lt;=100000000,"Superhit",O2325&gt;100000000,"Blockbuster")</f>
        <v>Blockbuster</v>
      </c>
      <c r="Q2325" t="s">
        <v>7703</v>
      </c>
      <c r="R2325">
        <v>8</v>
      </c>
      <c r="S2325" t="str">
        <f t="shared" si="220"/>
        <v xml:space="preserve">July </v>
      </c>
      <c r="T2325" s="12" t="str">
        <f t="shared" si="221"/>
        <v xml:space="preserve"> 2010</v>
      </c>
      <c r="U2325" s="8" t="str" cm="1">
        <f t="array" ref="U2325">_xlfn.IFS(Q2325&lt;1970,"Old is Gold",Q2325&lt;=1980,"80's Movies",Q2325&lt;=2000,"90's Movies",Q2325&lt;=2020,"Mid Rang",Q2325&gt;2020,"Latest")</f>
        <v>Latest</v>
      </c>
      <c r="V2325" t="s">
        <v>2976</v>
      </c>
    </row>
    <row r="2326" spans="1:22" x14ac:dyDescent="0.3">
      <c r="A2326" t="s">
        <v>7704</v>
      </c>
      <c r="B2326" t="s">
        <v>7705</v>
      </c>
      <c r="C2326" t="s">
        <v>7705</v>
      </c>
      <c r="D2326" s="6">
        <v>102</v>
      </c>
      <c r="E2326" s="6" t="str">
        <f t="shared" si="216"/>
        <v>Medium</v>
      </c>
      <c r="F2326" s="4">
        <f t="shared" si="217"/>
        <v>1.7</v>
      </c>
      <c r="G2326" s="8" t="s">
        <v>172</v>
      </c>
      <c r="H2326" t="s">
        <v>10899</v>
      </c>
      <c r="I2326" t="s">
        <v>10899</v>
      </c>
      <c r="J2326">
        <v>6</v>
      </c>
      <c r="K2326" t="str">
        <f t="shared" si="218"/>
        <v>Average</v>
      </c>
      <c r="L2326" s="10">
        <v>267722</v>
      </c>
      <c r="M2326" s="10">
        <v>80000000</v>
      </c>
      <c r="N2326" s="10">
        <v>271457301</v>
      </c>
      <c r="O2326" s="6">
        <f t="shared" si="219"/>
        <v>191457301</v>
      </c>
      <c r="P2326" s="10" t="str" cm="1">
        <f t="array" ref="P2326">_xlfn.IFS(O2326&lt;=0,"Flop",O2326&lt;10000000,"Hit",O2326&lt;=100000000,"Superhit",O2326&gt;100000000,"Blockbuster")</f>
        <v>Blockbuster</v>
      </c>
      <c r="Q2326" t="s">
        <v>7561</v>
      </c>
      <c r="R2326">
        <v>24</v>
      </c>
      <c r="S2326" t="str">
        <f t="shared" si="220"/>
        <v xml:space="preserve">June </v>
      </c>
      <c r="T2326" s="12" t="str">
        <f t="shared" si="221"/>
        <v xml:space="preserve"> 2010</v>
      </c>
      <c r="U2326" s="8" t="str" cm="1">
        <f t="array" ref="U2326">_xlfn.IFS(Q2326&lt;1970,"Old is Gold",Q2326&lt;=1980,"80's Movies",Q2326&lt;=2000,"90's Movies",Q2326&lt;=2020,"Mid Rang",Q2326&gt;2020,"Latest")</f>
        <v>Latest</v>
      </c>
      <c r="V2326" t="s">
        <v>2132</v>
      </c>
    </row>
    <row r="2327" spans="1:22" x14ac:dyDescent="0.3">
      <c r="A2327" t="s">
        <v>7706</v>
      </c>
      <c r="B2327" t="s">
        <v>7707</v>
      </c>
      <c r="C2327" t="s">
        <v>7707</v>
      </c>
      <c r="D2327" s="6">
        <v>117</v>
      </c>
      <c r="E2327" s="6" t="str">
        <f t="shared" si="216"/>
        <v>Medium</v>
      </c>
      <c r="F2327" s="4">
        <f t="shared" si="217"/>
        <v>1.95</v>
      </c>
      <c r="G2327" s="8" t="s">
        <v>190</v>
      </c>
      <c r="H2327" t="s">
        <v>10899</v>
      </c>
      <c r="I2327" t="s">
        <v>10899</v>
      </c>
      <c r="J2327">
        <v>7.7</v>
      </c>
      <c r="K2327" t="str">
        <f t="shared" si="218"/>
        <v>Good</v>
      </c>
      <c r="L2327" s="10">
        <v>186864</v>
      </c>
      <c r="M2327" s="10">
        <v>10000000</v>
      </c>
      <c r="N2327" s="10">
        <v>54883206</v>
      </c>
      <c r="O2327" s="6">
        <f t="shared" si="219"/>
        <v>44883206</v>
      </c>
      <c r="P2327" s="10" t="str" cm="1">
        <f t="array" ref="P2327">_xlfn.IFS(O2327&lt;=0,"Flop",O2327&lt;10000000,"Hit",O2327&lt;=100000000,"Superhit",O2327&gt;100000000,"Blockbuster")</f>
        <v>Superhit</v>
      </c>
      <c r="Q2327" t="s">
        <v>7708</v>
      </c>
      <c r="R2327">
        <v>4</v>
      </c>
      <c r="S2327" t="str">
        <f t="shared" si="220"/>
        <v xml:space="preserve">September </v>
      </c>
      <c r="T2327" s="12" t="str">
        <f t="shared" si="221"/>
        <v xml:space="preserve"> 2022</v>
      </c>
      <c r="U2327" s="8" t="str" cm="1">
        <f t="array" ref="U2327">_xlfn.IFS(Q2327&lt;1970,"Old is Gold",Q2327&lt;=1980,"80's Movies",Q2327&lt;=2000,"90's Movies",Q2327&lt;=2020,"Mid Rang",Q2327&gt;2020,"Latest")</f>
        <v>Latest</v>
      </c>
      <c r="V2327" t="s">
        <v>2853</v>
      </c>
    </row>
    <row r="2328" spans="1:22" x14ac:dyDescent="0.3">
      <c r="A2328" t="s">
        <v>7709</v>
      </c>
      <c r="B2328" t="s">
        <v>7710</v>
      </c>
      <c r="C2328" t="s">
        <v>7710</v>
      </c>
      <c r="D2328" s="6">
        <v>106</v>
      </c>
      <c r="E2328" s="6" t="str">
        <f t="shared" si="216"/>
        <v>Medium</v>
      </c>
      <c r="F2328" s="4">
        <f t="shared" si="217"/>
        <v>1.7666666666666666</v>
      </c>
      <c r="G2328" s="8" t="s">
        <v>10891</v>
      </c>
      <c r="H2328" t="s">
        <v>10895</v>
      </c>
      <c r="I2328" t="s">
        <v>10886</v>
      </c>
      <c r="J2328">
        <v>7</v>
      </c>
      <c r="K2328" t="str">
        <f t="shared" si="218"/>
        <v>Good</v>
      </c>
      <c r="L2328" s="10">
        <v>266695</v>
      </c>
      <c r="M2328" s="10">
        <v>50200000</v>
      </c>
      <c r="N2328" s="10">
        <v>127869379</v>
      </c>
      <c r="O2328" s="6">
        <f t="shared" si="219"/>
        <v>77669379</v>
      </c>
      <c r="P2328" s="10" t="str" cm="1">
        <f t="array" ref="P2328">_xlfn.IFS(O2328&lt;=0,"Flop",O2328&lt;10000000,"Hit",O2328&lt;=100000000,"Superhit",O2328&gt;100000000,"Blockbuster")</f>
        <v>Superhit</v>
      </c>
      <c r="Q2328" t="s">
        <v>7148</v>
      </c>
      <c r="R2328">
        <v>14</v>
      </c>
      <c r="S2328" t="str">
        <f t="shared" si="220"/>
        <v xml:space="preserve">February </v>
      </c>
      <c r="T2328" s="12" t="str">
        <f t="shared" si="221"/>
        <v xml:space="preserve"> 2011</v>
      </c>
      <c r="U2328" s="8" t="str" cm="1">
        <f t="array" ref="U2328">_xlfn.IFS(Q2328&lt;1970,"Old is Gold",Q2328&lt;=1980,"80's Movies",Q2328&lt;=2000,"90's Movies",Q2328&lt;=2020,"Mid Rang",Q2328&gt;2020,"Latest")</f>
        <v>Latest</v>
      </c>
      <c r="V2328" t="s">
        <v>7711</v>
      </c>
    </row>
    <row r="2329" spans="1:22" x14ac:dyDescent="0.3">
      <c r="A2329" t="s">
        <v>7712</v>
      </c>
      <c r="B2329" t="s">
        <v>7713</v>
      </c>
      <c r="C2329" t="s">
        <v>7713</v>
      </c>
      <c r="D2329" s="6">
        <v>107</v>
      </c>
      <c r="E2329" s="6" t="str">
        <f t="shared" si="216"/>
        <v>Medium</v>
      </c>
      <c r="F2329" s="4">
        <f t="shared" si="217"/>
        <v>1.7833333333333334</v>
      </c>
      <c r="G2329" s="8" t="s">
        <v>7406</v>
      </c>
      <c r="H2329" t="s">
        <v>172</v>
      </c>
      <c r="I2329" t="s">
        <v>10891</v>
      </c>
      <c r="J2329">
        <v>5.5</v>
      </c>
      <c r="K2329" t="str">
        <f t="shared" si="218"/>
        <v>Poor</v>
      </c>
      <c r="L2329" s="10">
        <v>89800</v>
      </c>
      <c r="M2329" s="10">
        <v>30000000</v>
      </c>
      <c r="N2329" s="10">
        <v>55611001</v>
      </c>
      <c r="O2329" s="6">
        <f t="shared" si="219"/>
        <v>25611001</v>
      </c>
      <c r="P2329" s="10" t="str" cm="1">
        <f t="array" ref="P2329">_xlfn.IFS(O2329&lt;=0,"Flop",O2329&lt;10000000,"Hit",O2329&lt;=100000000,"Superhit",O2329&gt;100000000,"Blockbuster")</f>
        <v>Superhit</v>
      </c>
      <c r="Q2329" t="s">
        <v>7714</v>
      </c>
      <c r="R2329">
        <v>22</v>
      </c>
      <c r="S2329" t="str">
        <f t="shared" si="220"/>
        <v xml:space="preserve">February </v>
      </c>
      <c r="T2329" s="12" t="str">
        <f t="shared" si="221"/>
        <v xml:space="preserve"> 2010</v>
      </c>
      <c r="U2329" s="8" t="str" cm="1">
        <f t="array" ref="U2329">_xlfn.IFS(Q2329&lt;1970,"Old is Gold",Q2329&lt;=1980,"80's Movies",Q2329&lt;=2000,"90's Movies",Q2329&lt;=2020,"Mid Rang",Q2329&gt;2020,"Latest")</f>
        <v>Latest</v>
      </c>
      <c r="V2329" t="s">
        <v>1736</v>
      </c>
    </row>
    <row r="2330" spans="1:22" x14ac:dyDescent="0.3">
      <c r="A2330" t="s">
        <v>7715</v>
      </c>
      <c r="B2330" t="s">
        <v>7716</v>
      </c>
      <c r="C2330" t="s">
        <v>7716</v>
      </c>
      <c r="D2330" s="6">
        <v>107</v>
      </c>
      <c r="E2330" s="6" t="str">
        <f t="shared" si="216"/>
        <v>Medium</v>
      </c>
      <c r="F2330" s="4">
        <f t="shared" si="217"/>
        <v>1.7833333333333334</v>
      </c>
      <c r="G2330" s="8" t="s">
        <v>7406</v>
      </c>
      <c r="H2330" t="s">
        <v>172</v>
      </c>
      <c r="I2330" t="s">
        <v>10891</v>
      </c>
      <c r="J2330">
        <v>6.6</v>
      </c>
      <c r="K2330" t="str">
        <f t="shared" si="218"/>
        <v>Average</v>
      </c>
      <c r="L2330" s="10">
        <v>282431</v>
      </c>
      <c r="M2330" s="10">
        <v>100000000</v>
      </c>
      <c r="N2330" s="10">
        <v>170458922</v>
      </c>
      <c r="O2330" s="6">
        <f t="shared" si="219"/>
        <v>70458922</v>
      </c>
      <c r="P2330" s="10" t="str" cm="1">
        <f t="array" ref="P2330">_xlfn.IFS(O2330&lt;=0,"Flop",O2330&lt;10000000,"Hit",O2330&lt;=100000000,"Superhit",O2330&gt;100000000,"Blockbuster")</f>
        <v>Superhit</v>
      </c>
      <c r="Q2330" t="s">
        <v>7717</v>
      </c>
      <c r="R2330">
        <v>2</v>
      </c>
      <c r="S2330" t="str">
        <f t="shared" si="220"/>
        <v xml:space="preserve">August </v>
      </c>
      <c r="T2330" s="12" t="str">
        <f t="shared" si="221"/>
        <v xml:space="preserve"> 2010</v>
      </c>
      <c r="U2330" s="8" t="str" cm="1">
        <f t="array" ref="U2330">_xlfn.IFS(Q2330&lt;1970,"Old is Gold",Q2330&lt;=1980,"80's Movies",Q2330&lt;=2000,"90's Movies",Q2330&lt;=2020,"Mid Rang",Q2330&gt;2020,"Latest")</f>
        <v>Latest</v>
      </c>
      <c r="V2330" t="s">
        <v>4442</v>
      </c>
    </row>
    <row r="2331" spans="1:22" x14ac:dyDescent="0.3">
      <c r="A2331" t="s">
        <v>7718</v>
      </c>
      <c r="B2331" t="s">
        <v>7719</v>
      </c>
      <c r="C2331" t="s">
        <v>7719</v>
      </c>
      <c r="D2331" s="6">
        <v>123</v>
      </c>
      <c r="E2331" s="6" t="str">
        <f t="shared" si="216"/>
        <v>Long</v>
      </c>
      <c r="F2331" s="4">
        <f t="shared" si="217"/>
        <v>2.0499999999999998</v>
      </c>
      <c r="G2331" s="8" t="s">
        <v>7406</v>
      </c>
      <c r="H2331" t="s">
        <v>10887</v>
      </c>
      <c r="I2331" t="s">
        <v>10885</v>
      </c>
      <c r="J2331">
        <v>5.9</v>
      </c>
      <c r="K2331" t="str">
        <f t="shared" si="218"/>
        <v>Poor</v>
      </c>
      <c r="L2331" s="10">
        <v>710828</v>
      </c>
      <c r="M2331" s="10">
        <v>175000000</v>
      </c>
      <c r="N2331" s="10">
        <v>749200054</v>
      </c>
      <c r="O2331" s="6">
        <f t="shared" si="219"/>
        <v>574200054</v>
      </c>
      <c r="P2331" s="10" t="str" cm="1">
        <f t="array" ref="P2331">_xlfn.IFS(O2331&lt;=0,"Flop",O2331&lt;10000000,"Hit",O2331&lt;=100000000,"Superhit",O2331&gt;100000000,"Blockbuster")</f>
        <v>Blockbuster</v>
      </c>
      <c r="Q2331" t="s">
        <v>7720</v>
      </c>
      <c r="R2331">
        <v>1</v>
      </c>
      <c r="S2331" t="str">
        <f t="shared" si="220"/>
        <v xml:space="preserve">August </v>
      </c>
      <c r="T2331" s="12" t="str">
        <f t="shared" si="221"/>
        <v xml:space="preserve"> 2016</v>
      </c>
      <c r="U2331" s="8" t="str" cm="1">
        <f t="array" ref="U2331">_xlfn.IFS(Q2331&lt;1970,"Old is Gold",Q2331&lt;=1980,"80's Movies",Q2331&lt;=2000,"90's Movies",Q2331&lt;=2020,"Mid Rang",Q2331&gt;2020,"Latest")</f>
        <v>Latest</v>
      </c>
      <c r="V2331" t="s">
        <v>5159</v>
      </c>
    </row>
    <row r="2332" spans="1:22" x14ac:dyDescent="0.3">
      <c r="A2332" t="s">
        <v>7721</v>
      </c>
      <c r="B2332" t="s">
        <v>1323</v>
      </c>
      <c r="C2332" t="s">
        <v>1323</v>
      </c>
      <c r="D2332" s="6">
        <v>118</v>
      </c>
      <c r="E2332" s="6" t="str">
        <f t="shared" si="216"/>
        <v>Medium</v>
      </c>
      <c r="F2332" s="4">
        <f t="shared" si="217"/>
        <v>1.9666666666666666</v>
      </c>
      <c r="G2332" s="8" t="s">
        <v>7406</v>
      </c>
      <c r="H2332" t="s">
        <v>10887</v>
      </c>
      <c r="I2332" t="s">
        <v>10890</v>
      </c>
      <c r="J2332">
        <v>6.2</v>
      </c>
      <c r="K2332" t="str">
        <f t="shared" si="218"/>
        <v>Average</v>
      </c>
      <c r="L2332" s="10">
        <v>263123</v>
      </c>
      <c r="M2332" s="10">
        <v>125000000</v>
      </c>
      <c r="N2332" s="10">
        <v>198467168</v>
      </c>
      <c r="O2332" s="6">
        <f t="shared" si="219"/>
        <v>73467168</v>
      </c>
      <c r="P2332" s="10" t="str" cm="1">
        <f t="array" ref="P2332">_xlfn.IFS(O2332&lt;=0,"Flop",O2332&lt;10000000,"Hit",O2332&lt;=100000000,"Superhit",O2332&gt;100000000,"Blockbuster")</f>
        <v>Superhit</v>
      </c>
      <c r="Q2332" t="s">
        <v>7722</v>
      </c>
      <c r="R2332">
        <v>2</v>
      </c>
      <c r="S2332" t="str">
        <f t="shared" si="220"/>
        <v xml:space="preserve">August </v>
      </c>
      <c r="T2332" s="12" t="str">
        <f t="shared" si="221"/>
        <v xml:space="preserve"> 2012</v>
      </c>
      <c r="U2332" s="8" t="str" cm="1">
        <f t="array" ref="U2332">_xlfn.IFS(Q2332&lt;1970,"Old is Gold",Q2332&lt;=1980,"80's Movies",Q2332&lt;=2000,"90's Movies",Q2332&lt;=2020,"Mid Rang",Q2332&gt;2020,"Latest")</f>
        <v>Latest</v>
      </c>
      <c r="V2332" t="s">
        <v>4138</v>
      </c>
    </row>
    <row r="2333" spans="1:22" x14ac:dyDescent="0.3">
      <c r="A2333" t="s">
        <v>7723</v>
      </c>
      <c r="B2333" t="s">
        <v>7724</v>
      </c>
      <c r="C2333" t="s">
        <v>7724</v>
      </c>
      <c r="D2333" s="6">
        <v>135</v>
      </c>
      <c r="E2333" s="6" t="str">
        <f t="shared" si="216"/>
        <v>Long</v>
      </c>
      <c r="F2333" s="4">
        <f t="shared" si="217"/>
        <v>2.25</v>
      </c>
      <c r="G2333" s="8" t="s">
        <v>190</v>
      </c>
      <c r="H2333" t="s">
        <v>10885</v>
      </c>
      <c r="I2333" t="s">
        <v>10890</v>
      </c>
      <c r="J2333">
        <v>5.8</v>
      </c>
      <c r="K2333" t="str">
        <f t="shared" si="218"/>
        <v>Poor</v>
      </c>
      <c r="L2333" s="10">
        <v>118983</v>
      </c>
      <c r="M2333" s="10">
        <v>68000000</v>
      </c>
      <c r="N2333" s="10">
        <v>55003890</v>
      </c>
      <c r="O2333" s="6">
        <f t="shared" si="219"/>
        <v>-12996110</v>
      </c>
      <c r="P2333" s="10" t="str" cm="1">
        <f t="array" ref="P2333">_xlfn.IFS(O2333&lt;=0,"Flop",O2333&lt;10000000,"Hit",O2333&lt;=100000000,"Superhit",O2333&gt;100000000,"Blockbuster")</f>
        <v>Flop</v>
      </c>
      <c r="Q2333" t="s">
        <v>7725</v>
      </c>
      <c r="R2333">
        <v>30</v>
      </c>
      <c r="S2333" t="str">
        <f t="shared" si="220"/>
        <v xml:space="preserve">August </v>
      </c>
      <c r="T2333" s="12" t="str">
        <f t="shared" si="221"/>
        <v xml:space="preserve"> 2017</v>
      </c>
      <c r="U2333" s="8" t="str" cm="1">
        <f t="array" ref="U2333">_xlfn.IFS(Q2333&lt;1970,"Old is Gold",Q2333&lt;=1980,"80's Movies",Q2333&lt;=2000,"90's Movies",Q2333&lt;=2020,"Mid Rang",Q2333&gt;2020,"Latest")</f>
        <v>Latest</v>
      </c>
      <c r="V2333" t="s">
        <v>2758</v>
      </c>
    </row>
    <row r="2334" spans="1:22" x14ac:dyDescent="0.3">
      <c r="A2334" t="s">
        <v>7726</v>
      </c>
      <c r="B2334" t="s">
        <v>7727</v>
      </c>
      <c r="C2334" t="s">
        <v>7727</v>
      </c>
      <c r="D2334" s="6">
        <v>95</v>
      </c>
      <c r="E2334" s="6" t="str">
        <f t="shared" si="216"/>
        <v>Medium</v>
      </c>
      <c r="F2334" s="4">
        <f t="shared" si="217"/>
        <v>1.5833333333333333</v>
      </c>
      <c r="G2334" s="8" t="s">
        <v>172</v>
      </c>
      <c r="H2334" t="s">
        <v>10891</v>
      </c>
      <c r="I2334" t="s">
        <v>5170</v>
      </c>
      <c r="J2334">
        <v>6.4</v>
      </c>
      <c r="K2334" t="str">
        <f t="shared" si="218"/>
        <v>Average</v>
      </c>
      <c r="L2334" s="10">
        <v>57250</v>
      </c>
      <c r="M2334" s="10">
        <v>15000000</v>
      </c>
      <c r="N2334" s="10">
        <v>5072654</v>
      </c>
      <c r="O2334" s="6">
        <f t="shared" si="219"/>
        <v>-9927346</v>
      </c>
      <c r="P2334" s="10" t="str" cm="1">
        <f t="array" ref="P2334">_xlfn.IFS(O2334&lt;=0,"Flop",O2334&lt;10000000,"Hit",O2334&lt;=100000000,"Superhit",O2334&gt;100000000,"Blockbuster")</f>
        <v>Flop</v>
      </c>
      <c r="Q2334" s="1">
        <v>41153</v>
      </c>
      <c r="R2334" s="1"/>
      <c r="S2334" t="e">
        <f t="shared" si="220"/>
        <v>#VALUE!</v>
      </c>
      <c r="T2334" s="12" t="str">
        <f t="shared" si="221"/>
        <v>41153</v>
      </c>
      <c r="U2334" s="8" t="str" cm="1">
        <f t="array" ref="U2334">_xlfn.IFS(Q2334&lt;1970,"Old is Gold",Q2334&lt;=1980,"80's Movies",Q2334&lt;=2000,"90's Movies",Q2334&lt;=2020,"Mid Rang",Q2334&gt;2020,"Latest")</f>
        <v>Latest</v>
      </c>
      <c r="V2334" t="s">
        <v>7728</v>
      </c>
    </row>
    <row r="2335" spans="1:22" x14ac:dyDescent="0.3">
      <c r="A2335" t="s">
        <v>7729</v>
      </c>
      <c r="B2335" t="s">
        <v>7730</v>
      </c>
      <c r="C2335" t="s">
        <v>7730</v>
      </c>
      <c r="D2335" s="6">
        <v>124</v>
      </c>
      <c r="E2335" s="6" t="str">
        <f t="shared" si="216"/>
        <v>Long</v>
      </c>
      <c r="F2335" s="4">
        <f t="shared" si="217"/>
        <v>2.0666666666666669</v>
      </c>
      <c r="G2335" s="8" t="s">
        <v>172</v>
      </c>
      <c r="H2335" t="s">
        <v>190</v>
      </c>
      <c r="I2335" t="s">
        <v>10892</v>
      </c>
      <c r="J2335">
        <v>7.1</v>
      </c>
      <c r="K2335" t="str">
        <f t="shared" si="218"/>
        <v>Good</v>
      </c>
      <c r="L2335" s="10">
        <v>149468</v>
      </c>
      <c r="M2335" s="10">
        <v>50000000</v>
      </c>
      <c r="N2335" s="10">
        <v>120081841</v>
      </c>
      <c r="O2335" s="6">
        <f t="shared" si="219"/>
        <v>70081841</v>
      </c>
      <c r="P2335" s="10" t="str" cm="1">
        <f t="array" ref="P2335">_xlfn.IFS(O2335&lt;=0,"Flop",O2335&lt;10000000,"Hit",O2335&lt;=100000000,"Superhit",O2335&gt;100000000,"Blockbuster")</f>
        <v>Superhit</v>
      </c>
      <c r="Q2335" t="s">
        <v>7731</v>
      </c>
      <c r="R2335">
        <v>26</v>
      </c>
      <c r="S2335" t="str">
        <f t="shared" si="220"/>
        <v xml:space="preserve">November </v>
      </c>
      <c r="T2335" s="12" t="str">
        <f t="shared" si="221"/>
        <v xml:space="preserve"> 2011</v>
      </c>
      <c r="U2335" s="8" t="str" cm="1">
        <f t="array" ref="U2335">_xlfn.IFS(Q2335&lt;1970,"Old is Gold",Q2335&lt;=1980,"80's Movies",Q2335&lt;=2000,"90's Movies",Q2335&lt;=2020,"Mid Rang",Q2335&gt;2020,"Latest")</f>
        <v>Latest</v>
      </c>
      <c r="V2335" t="s">
        <v>2149</v>
      </c>
    </row>
    <row r="2336" spans="1:22" x14ac:dyDescent="0.3">
      <c r="A2336" t="s">
        <v>7732</v>
      </c>
      <c r="B2336" t="s">
        <v>7733</v>
      </c>
      <c r="C2336" t="s">
        <v>7733</v>
      </c>
      <c r="D2336" s="6">
        <v>122</v>
      </c>
      <c r="E2336" s="6" t="str">
        <f t="shared" si="216"/>
        <v>Long</v>
      </c>
      <c r="F2336" s="4">
        <f t="shared" si="217"/>
        <v>2.0333333333333332</v>
      </c>
      <c r="G2336" s="8" t="s">
        <v>7406</v>
      </c>
      <c r="H2336" t="s">
        <v>10887</v>
      </c>
      <c r="I2336" t="s">
        <v>10889</v>
      </c>
      <c r="J2336">
        <v>6.9</v>
      </c>
      <c r="K2336" t="str">
        <f t="shared" si="218"/>
        <v>Average</v>
      </c>
      <c r="L2336" s="10">
        <v>146145</v>
      </c>
      <c r="M2336" s="10">
        <v>100000000</v>
      </c>
      <c r="N2336" s="10">
        <v>94320758</v>
      </c>
      <c r="O2336" s="6">
        <f t="shared" si="219"/>
        <v>-5679242</v>
      </c>
      <c r="P2336" s="10" t="str" cm="1">
        <f t="array" ref="P2336">_xlfn.IFS(O2336&lt;=0,"Flop",O2336&lt;10000000,"Hit",O2336&lt;=100000000,"Superhit",O2336&gt;100000000,"Blockbuster")</f>
        <v>Flop</v>
      </c>
      <c r="Q2336" t="s">
        <v>7734</v>
      </c>
      <c r="R2336">
        <v>2</v>
      </c>
      <c r="S2336" t="str">
        <f t="shared" si="220"/>
        <v xml:space="preserve">December </v>
      </c>
      <c r="T2336" s="12" t="str">
        <f t="shared" si="221"/>
        <v xml:space="preserve"> 2015</v>
      </c>
      <c r="U2336" s="8" t="str" cm="1">
        <f t="array" ref="U2336">_xlfn.IFS(Q2336&lt;1970,"Old is Gold",Q2336&lt;=1980,"80's Movies",Q2336&lt;=2000,"90's Movies",Q2336&lt;=2020,"Mid Rang",Q2336&gt;2020,"Latest")</f>
        <v>Latest</v>
      </c>
      <c r="V2336" t="s">
        <v>676</v>
      </c>
    </row>
    <row r="2337" spans="1:22" x14ac:dyDescent="0.3">
      <c r="A2337" t="s">
        <v>7735</v>
      </c>
      <c r="B2337" t="s">
        <v>7736</v>
      </c>
      <c r="C2337" t="s">
        <v>7736</v>
      </c>
      <c r="D2337" s="6">
        <v>142</v>
      </c>
      <c r="E2337" s="6" t="str">
        <f t="shared" si="216"/>
        <v>Long</v>
      </c>
      <c r="F2337" s="4">
        <f t="shared" si="217"/>
        <v>2.3666666666666667</v>
      </c>
      <c r="G2337" s="8" t="s">
        <v>7406</v>
      </c>
      <c r="H2337" t="s">
        <v>10887</v>
      </c>
      <c r="I2337" t="s">
        <v>10890</v>
      </c>
      <c r="J2337">
        <v>7.2</v>
      </c>
      <c r="K2337" t="str">
        <f t="shared" si="218"/>
        <v>Good</v>
      </c>
      <c r="L2337" s="10">
        <v>967187</v>
      </c>
      <c r="M2337" s="10">
        <v>78000000</v>
      </c>
      <c r="N2337" s="10">
        <v>695220619</v>
      </c>
      <c r="O2337" s="6">
        <f t="shared" si="219"/>
        <v>617220619</v>
      </c>
      <c r="P2337" s="10" t="str" cm="1">
        <f t="array" ref="P2337">_xlfn.IFS(O2337&lt;=0,"Flop",O2337&lt;10000000,"Hit",O2337&lt;=100000000,"Superhit",O2337&gt;100000000,"Blockbuster")</f>
        <v>Blockbuster</v>
      </c>
      <c r="Q2337" t="s">
        <v>7329</v>
      </c>
      <c r="R2337">
        <v>12</v>
      </c>
      <c r="S2337" t="str">
        <f t="shared" si="220"/>
        <v xml:space="preserve">March </v>
      </c>
      <c r="T2337" s="12" t="str">
        <f t="shared" si="221"/>
        <v xml:space="preserve"> 2012</v>
      </c>
      <c r="U2337" s="8" t="str" cm="1">
        <f t="array" ref="U2337">_xlfn.IFS(Q2337&lt;1970,"Old is Gold",Q2337&lt;=1980,"80's Movies",Q2337&lt;=2000,"90's Movies",Q2337&lt;=2020,"Mid Rang",Q2337&gt;2020,"Latest")</f>
        <v>Latest</v>
      </c>
      <c r="V2337" t="s">
        <v>2625</v>
      </c>
    </row>
    <row r="2338" spans="1:22" x14ac:dyDescent="0.3">
      <c r="A2338" t="s">
        <v>7737</v>
      </c>
      <c r="B2338" t="s">
        <v>7738</v>
      </c>
      <c r="C2338" t="s">
        <v>7738</v>
      </c>
      <c r="D2338" s="6">
        <v>120</v>
      </c>
      <c r="E2338" s="6" t="str">
        <f t="shared" si="216"/>
        <v>Medium</v>
      </c>
      <c r="F2338" s="4">
        <f t="shared" si="217"/>
        <v>2</v>
      </c>
      <c r="G2338" s="8" t="s">
        <v>7406</v>
      </c>
      <c r="H2338" t="s">
        <v>10887</v>
      </c>
      <c r="I2338" t="s">
        <v>10890</v>
      </c>
      <c r="J2338">
        <v>8.1</v>
      </c>
      <c r="K2338" t="str">
        <f t="shared" si="218"/>
        <v>Excellent</v>
      </c>
      <c r="L2338" s="10">
        <v>1055055</v>
      </c>
      <c r="M2338" s="10">
        <v>150000000</v>
      </c>
      <c r="N2338" s="10">
        <v>380418444</v>
      </c>
      <c r="O2338" s="6">
        <f t="shared" si="219"/>
        <v>230418444</v>
      </c>
      <c r="P2338" s="10" t="str" cm="1">
        <f t="array" ref="P2338">_xlfn.IFS(O2338&lt;=0,"Flop",O2338&lt;10000000,"Hit",O2338&lt;=100000000,"Superhit",O2338&gt;100000000,"Blockbuster")</f>
        <v>Blockbuster</v>
      </c>
      <c r="Q2338" t="s">
        <v>7739</v>
      </c>
      <c r="R2338">
        <v>7</v>
      </c>
      <c r="S2338" t="str">
        <f t="shared" si="220"/>
        <v xml:space="preserve">May </v>
      </c>
      <c r="T2338" s="12" t="str">
        <f t="shared" si="221"/>
        <v xml:space="preserve"> 2015</v>
      </c>
      <c r="U2338" s="8" t="str" cm="1">
        <f t="array" ref="U2338">_xlfn.IFS(Q2338&lt;1970,"Old is Gold",Q2338&lt;=1980,"80's Movies",Q2338&lt;=2000,"90's Movies",Q2338&lt;=2020,"Mid Rang",Q2338&gt;2020,"Latest")</f>
        <v>Latest</v>
      </c>
      <c r="V2338" t="s">
        <v>335</v>
      </c>
    </row>
    <row r="2339" spans="1:22" x14ac:dyDescent="0.3">
      <c r="A2339" t="s">
        <v>7740</v>
      </c>
      <c r="B2339" t="s">
        <v>7741</v>
      </c>
      <c r="C2339" t="s">
        <v>7741</v>
      </c>
      <c r="D2339" s="6">
        <v>153</v>
      </c>
      <c r="E2339" s="6" t="str">
        <f t="shared" si="216"/>
        <v>Long</v>
      </c>
      <c r="F2339" s="4">
        <f t="shared" si="217"/>
        <v>2.5499999999999998</v>
      </c>
      <c r="G2339" s="8" t="s">
        <v>10891</v>
      </c>
      <c r="H2339" t="s">
        <v>190</v>
      </c>
      <c r="I2339" t="s">
        <v>10895</v>
      </c>
      <c r="J2339">
        <v>8.1</v>
      </c>
      <c r="K2339" t="str">
        <f t="shared" si="218"/>
        <v>Excellent</v>
      </c>
      <c r="L2339" s="10">
        <v>778452</v>
      </c>
      <c r="M2339" s="10">
        <v>46000000</v>
      </c>
      <c r="N2339" s="10">
        <v>122126687</v>
      </c>
      <c r="O2339" s="6">
        <f t="shared" si="219"/>
        <v>76126687</v>
      </c>
      <c r="P2339" s="10" t="str" cm="1">
        <f t="array" ref="P2339">_xlfn.IFS(O2339&lt;=0,"Flop",O2339&lt;10000000,"Hit",O2339&lt;=100000000,"Superhit",O2339&gt;100000000,"Blockbuster")</f>
        <v>Superhit</v>
      </c>
      <c r="Q2339" t="s">
        <v>7742</v>
      </c>
      <c r="R2339">
        <v>30</v>
      </c>
      <c r="S2339" t="str">
        <f t="shared" si="220"/>
        <v xml:space="preserve">August </v>
      </c>
      <c r="T2339" s="12" t="str">
        <f t="shared" si="221"/>
        <v xml:space="preserve"> 2013</v>
      </c>
      <c r="U2339" s="8" t="str" cm="1">
        <f t="array" ref="U2339">_xlfn.IFS(Q2339&lt;1970,"Old is Gold",Q2339&lt;=1980,"80's Movies",Q2339&lt;=2000,"90's Movies",Q2339&lt;=2020,"Mid Rang",Q2339&gt;2020,"Latest")</f>
        <v>Latest</v>
      </c>
      <c r="V2339" t="s">
        <v>7036</v>
      </c>
    </row>
    <row r="2340" spans="1:22" x14ac:dyDescent="0.3">
      <c r="A2340" t="s">
        <v>7743</v>
      </c>
      <c r="B2340" t="s">
        <v>7744</v>
      </c>
      <c r="C2340" t="s">
        <v>7744</v>
      </c>
      <c r="D2340" s="6">
        <v>94</v>
      </c>
      <c r="E2340" s="6" t="str">
        <f t="shared" si="216"/>
        <v>Medium</v>
      </c>
      <c r="F2340" s="4">
        <f t="shared" si="217"/>
        <v>1.5666666666666667</v>
      </c>
      <c r="G2340" s="8" t="s">
        <v>172</v>
      </c>
      <c r="H2340" t="s">
        <v>10892</v>
      </c>
      <c r="I2340" t="s">
        <v>10885</v>
      </c>
      <c r="J2340">
        <v>6</v>
      </c>
      <c r="K2340" t="str">
        <f t="shared" si="218"/>
        <v>Average</v>
      </c>
      <c r="L2340" s="10">
        <v>103591</v>
      </c>
      <c r="M2340" s="10">
        <v>55000000</v>
      </c>
      <c r="N2340" s="10">
        <v>187361754</v>
      </c>
      <c r="O2340" s="6">
        <f t="shared" si="219"/>
        <v>132361754</v>
      </c>
      <c r="P2340" s="10" t="str" cm="1">
        <f t="array" ref="P2340">_xlfn.IFS(O2340&lt;=0,"Flop",O2340&lt;10000000,"Hit",O2340&lt;=100000000,"Superhit",O2340&gt;100000000,"Blockbuster")</f>
        <v>Blockbuster</v>
      </c>
      <c r="Q2340" t="s">
        <v>7745</v>
      </c>
      <c r="R2340">
        <v>16</v>
      </c>
      <c r="S2340" t="str">
        <f t="shared" si="220"/>
        <v xml:space="preserve">June </v>
      </c>
      <c r="T2340" s="12" t="str">
        <f t="shared" si="221"/>
        <v xml:space="preserve"> 2011</v>
      </c>
      <c r="U2340" s="8" t="str" cm="1">
        <f t="array" ref="U2340">_xlfn.IFS(Q2340&lt;1970,"Old is Gold",Q2340&lt;=1980,"80's Movies",Q2340&lt;=2000,"90's Movies",Q2340&lt;=2020,"Mid Rang",Q2340&gt;2020,"Latest")</f>
        <v>Latest</v>
      </c>
      <c r="V2340" t="s">
        <v>4145</v>
      </c>
    </row>
    <row r="2341" spans="1:22" x14ac:dyDescent="0.3">
      <c r="A2341" t="s">
        <v>7746</v>
      </c>
      <c r="B2341" t="s">
        <v>7747</v>
      </c>
      <c r="C2341" t="s">
        <v>7747</v>
      </c>
      <c r="D2341" s="6">
        <v>135</v>
      </c>
      <c r="E2341" s="6" t="str">
        <f t="shared" si="216"/>
        <v>Long</v>
      </c>
      <c r="F2341" s="4">
        <f t="shared" si="217"/>
        <v>2.25</v>
      </c>
      <c r="G2341" s="8" t="s">
        <v>105</v>
      </c>
      <c r="H2341" t="s">
        <v>10899</v>
      </c>
      <c r="I2341" t="s">
        <v>10899</v>
      </c>
      <c r="J2341">
        <v>7.3</v>
      </c>
      <c r="K2341" t="str">
        <f t="shared" si="218"/>
        <v>Good</v>
      </c>
      <c r="L2341" s="10">
        <v>589020</v>
      </c>
      <c r="M2341" s="10">
        <v>35000000</v>
      </c>
      <c r="N2341" s="10">
        <v>704242551</v>
      </c>
      <c r="O2341" s="6">
        <f t="shared" si="219"/>
        <v>669242551</v>
      </c>
      <c r="P2341" s="10" t="str" cm="1">
        <f t="array" ref="P2341">_xlfn.IFS(O2341&lt;=0,"Flop",O2341&lt;10000000,"Hit",O2341&lt;=100000000,"Superhit",O2341&gt;100000000,"Blockbuster")</f>
        <v>Blockbuster</v>
      </c>
      <c r="Q2341" t="s">
        <v>7748</v>
      </c>
      <c r="R2341">
        <v>5</v>
      </c>
      <c r="S2341" t="str">
        <f t="shared" si="220"/>
        <v xml:space="preserve">September </v>
      </c>
      <c r="T2341" s="12" t="str">
        <f t="shared" si="221"/>
        <v xml:space="preserve"> 2017</v>
      </c>
      <c r="U2341" s="8" t="str" cm="1">
        <f t="array" ref="U2341">_xlfn.IFS(Q2341&lt;1970,"Old is Gold",Q2341&lt;=1980,"80's Movies",Q2341&lt;=2000,"90's Movies",Q2341&lt;=2020,"Mid Rang",Q2341&gt;2020,"Latest")</f>
        <v>Latest</v>
      </c>
      <c r="V2341" t="s">
        <v>5324</v>
      </c>
    </row>
    <row r="2342" spans="1:22" x14ac:dyDescent="0.3">
      <c r="A2342" t="s">
        <v>7749</v>
      </c>
      <c r="B2342" t="s">
        <v>7750</v>
      </c>
      <c r="C2342" t="s">
        <v>7750</v>
      </c>
      <c r="D2342" s="6">
        <v>92</v>
      </c>
      <c r="E2342" s="6" t="str">
        <f t="shared" si="216"/>
        <v>Medium</v>
      </c>
      <c r="F2342" s="4">
        <f t="shared" si="217"/>
        <v>1.5333333333333334</v>
      </c>
      <c r="G2342" s="8" t="s">
        <v>7406</v>
      </c>
      <c r="H2342" t="s">
        <v>10891</v>
      </c>
      <c r="I2342" t="s">
        <v>5170</v>
      </c>
      <c r="J2342">
        <v>6.2</v>
      </c>
      <c r="K2342" t="str">
        <f t="shared" si="218"/>
        <v>Average</v>
      </c>
      <c r="L2342" s="10">
        <v>317931</v>
      </c>
      <c r="M2342" s="10">
        <v>45000000</v>
      </c>
      <c r="N2342" s="10">
        <v>376152455</v>
      </c>
      <c r="O2342" s="6">
        <f t="shared" si="219"/>
        <v>331152455</v>
      </c>
      <c r="P2342" s="10" t="str" cm="1">
        <f t="array" ref="P2342">_xlfn.IFS(O2342&lt;=0,"Flop",O2342&lt;10000000,"Hit",O2342&lt;=100000000,"Superhit",O2342&gt;100000000,"Blockbuster")</f>
        <v>Blockbuster</v>
      </c>
      <c r="Q2342" t="s">
        <v>7751</v>
      </c>
      <c r="R2342">
        <v>7</v>
      </c>
      <c r="S2342" t="str">
        <f t="shared" si="220"/>
        <v xml:space="preserve">September </v>
      </c>
      <c r="T2342" s="12" t="str">
        <f t="shared" si="221"/>
        <v xml:space="preserve"> 2012</v>
      </c>
      <c r="U2342" s="8" t="str" cm="1">
        <f t="array" ref="U2342">_xlfn.IFS(Q2342&lt;1970,"Old is Gold",Q2342&lt;=1980,"80's Movies",Q2342&lt;=2000,"90's Movies",Q2342&lt;=2020,"Mid Rang",Q2342&gt;2020,"Latest")</f>
        <v>Latest</v>
      </c>
      <c r="V2342" t="s">
        <v>6941</v>
      </c>
    </row>
    <row r="2343" spans="1:22" x14ac:dyDescent="0.3">
      <c r="A2343" t="s">
        <v>7752</v>
      </c>
      <c r="B2343" t="s">
        <v>7753</v>
      </c>
      <c r="C2343" t="s">
        <v>7753</v>
      </c>
      <c r="D2343" s="6">
        <v>94</v>
      </c>
      <c r="E2343" s="6" t="str">
        <f t="shared" si="216"/>
        <v>Medium</v>
      </c>
      <c r="F2343" s="4">
        <f t="shared" si="217"/>
        <v>1.5666666666666667</v>
      </c>
      <c r="G2343" s="8" t="s">
        <v>7406</v>
      </c>
      <c r="H2343" t="s">
        <v>10887</v>
      </c>
      <c r="I2343" t="s">
        <v>172</v>
      </c>
      <c r="J2343">
        <v>5.7</v>
      </c>
      <c r="K2343" t="str">
        <f t="shared" si="218"/>
        <v>Poor</v>
      </c>
      <c r="L2343" s="10">
        <v>109953</v>
      </c>
      <c r="M2343" s="10">
        <v>79000000</v>
      </c>
      <c r="N2343" s="10">
        <v>335287748</v>
      </c>
      <c r="O2343" s="6">
        <f t="shared" si="219"/>
        <v>256287748</v>
      </c>
      <c r="P2343" s="10" t="str" cm="1">
        <f t="array" ref="P2343">_xlfn.IFS(O2343&lt;=0,"Flop",O2343&lt;10000000,"Hit",O2343&lt;=100000000,"Superhit",O2343&gt;100000000,"Blockbuster")</f>
        <v>Blockbuster</v>
      </c>
      <c r="Q2343" t="s">
        <v>7754</v>
      </c>
      <c r="R2343">
        <v>19</v>
      </c>
      <c r="S2343" t="str">
        <f t="shared" si="220"/>
        <v xml:space="preserve">January </v>
      </c>
      <c r="T2343" s="12" t="str">
        <f t="shared" si="221"/>
        <v xml:space="preserve"> 2012</v>
      </c>
      <c r="U2343" s="8" t="str" cm="1">
        <f t="array" ref="U2343">_xlfn.IFS(Q2343&lt;1970,"Old is Gold",Q2343&lt;=1980,"80's Movies",Q2343&lt;=2000,"90's Movies",Q2343&lt;=2020,"Mid Rang",Q2343&gt;2020,"Latest")</f>
        <v>Latest</v>
      </c>
      <c r="V2343" t="s">
        <v>7755</v>
      </c>
    </row>
    <row r="2344" spans="1:22" x14ac:dyDescent="0.3">
      <c r="A2344" t="s">
        <v>7756</v>
      </c>
      <c r="B2344" t="s">
        <v>7757</v>
      </c>
      <c r="C2344" t="s">
        <v>7757</v>
      </c>
      <c r="D2344" s="6">
        <v>147</v>
      </c>
      <c r="E2344" s="6" t="str">
        <f t="shared" si="216"/>
        <v>Long</v>
      </c>
      <c r="F2344" s="4">
        <f t="shared" si="217"/>
        <v>2.4500000000000002</v>
      </c>
      <c r="G2344" s="8" t="s">
        <v>10889</v>
      </c>
      <c r="H2344" t="s">
        <v>190</v>
      </c>
      <c r="I2344" t="s">
        <v>10896</v>
      </c>
      <c r="J2344">
        <v>7.8</v>
      </c>
      <c r="K2344" t="str">
        <f t="shared" si="218"/>
        <v>Good</v>
      </c>
      <c r="L2344" s="10">
        <v>213674</v>
      </c>
      <c r="M2344" s="10">
        <v>28000000</v>
      </c>
      <c r="N2344" s="10">
        <v>201634991</v>
      </c>
      <c r="O2344" s="6">
        <f t="shared" si="219"/>
        <v>173634991</v>
      </c>
      <c r="P2344" s="10" t="str" cm="1">
        <f t="array" ref="P2344">_xlfn.IFS(O2344&lt;=0,"Flop",O2344&lt;10000000,"Hit",O2344&lt;=100000000,"Superhit",O2344&gt;100000000,"Blockbuster")</f>
        <v>Blockbuster</v>
      </c>
      <c r="Q2344" t="s">
        <v>7758</v>
      </c>
      <c r="R2344">
        <v>11</v>
      </c>
      <c r="S2344" t="str">
        <f t="shared" si="220"/>
        <v xml:space="preserve">August </v>
      </c>
      <c r="T2344" s="12" t="str">
        <f t="shared" si="221"/>
        <v xml:space="preserve"> 2015</v>
      </c>
      <c r="U2344" s="8" t="str" cm="1">
        <f t="array" ref="U2344">_xlfn.IFS(Q2344&lt;1970,"Old is Gold",Q2344&lt;=1980,"80's Movies",Q2344&lt;=2000,"90's Movies",Q2344&lt;=2020,"Mid Rang",Q2344&gt;2020,"Latest")</f>
        <v>Latest</v>
      </c>
      <c r="V2344" t="s">
        <v>1958</v>
      </c>
    </row>
    <row r="2345" spans="1:22" x14ac:dyDescent="0.3">
      <c r="A2345" t="s">
        <v>7759</v>
      </c>
      <c r="B2345" t="s">
        <v>7760</v>
      </c>
      <c r="C2345" t="s">
        <v>7760</v>
      </c>
      <c r="D2345" s="6">
        <v>154</v>
      </c>
      <c r="E2345" s="6" t="str">
        <f t="shared" si="216"/>
        <v>Long</v>
      </c>
      <c r="F2345" s="4">
        <f t="shared" si="217"/>
        <v>2.5666666666666669</v>
      </c>
      <c r="G2345" s="8" t="s">
        <v>7406</v>
      </c>
      <c r="H2345" t="s">
        <v>10887</v>
      </c>
      <c r="I2345" t="s">
        <v>10890</v>
      </c>
      <c r="J2345">
        <v>6.2</v>
      </c>
      <c r="K2345" t="str">
        <f t="shared" si="218"/>
        <v>Average</v>
      </c>
      <c r="L2345" s="10">
        <v>426514</v>
      </c>
      <c r="M2345" s="10">
        <v>195000000</v>
      </c>
      <c r="N2345" s="10">
        <v>1123794079</v>
      </c>
      <c r="O2345" s="6">
        <f t="shared" si="219"/>
        <v>928794079</v>
      </c>
      <c r="P2345" s="10" t="str" cm="1">
        <f t="array" ref="P2345">_xlfn.IFS(O2345&lt;=0,"Flop",O2345&lt;10000000,"Hit",O2345&lt;=100000000,"Superhit",O2345&gt;100000000,"Blockbuster")</f>
        <v>Blockbuster</v>
      </c>
      <c r="Q2345" t="s">
        <v>7761</v>
      </c>
      <c r="R2345">
        <v>23</v>
      </c>
      <c r="S2345" t="str">
        <f t="shared" si="220"/>
        <v xml:space="preserve">June </v>
      </c>
      <c r="T2345" s="12" t="str">
        <f t="shared" si="221"/>
        <v xml:space="preserve"> 2011</v>
      </c>
      <c r="U2345" s="8" t="str" cm="1">
        <f t="array" ref="U2345">_xlfn.IFS(Q2345&lt;1970,"Old is Gold",Q2345&lt;=1980,"80's Movies",Q2345&lt;=2000,"90's Movies",Q2345&lt;=2020,"Mid Rang",Q2345&gt;2020,"Latest")</f>
        <v>Latest</v>
      </c>
      <c r="V2345" t="s">
        <v>1884</v>
      </c>
    </row>
    <row r="2346" spans="1:22" x14ac:dyDescent="0.3">
      <c r="A2346" t="s">
        <v>7762</v>
      </c>
      <c r="B2346" t="s">
        <v>7763</v>
      </c>
      <c r="C2346" t="s">
        <v>7763</v>
      </c>
      <c r="D2346" s="6">
        <v>100</v>
      </c>
      <c r="E2346" s="6" t="str">
        <f t="shared" si="216"/>
        <v>Medium</v>
      </c>
      <c r="F2346" s="4">
        <f t="shared" si="217"/>
        <v>1.6666666666666667</v>
      </c>
      <c r="G2346" s="8" t="s">
        <v>190</v>
      </c>
      <c r="H2346" t="s">
        <v>10895</v>
      </c>
      <c r="I2346" t="s">
        <v>10899</v>
      </c>
      <c r="J2346">
        <v>7.1</v>
      </c>
      <c r="K2346" t="str">
        <f t="shared" si="218"/>
        <v>Good</v>
      </c>
      <c r="L2346" s="10">
        <v>147830</v>
      </c>
      <c r="M2346" s="10">
        <v>2000000</v>
      </c>
      <c r="N2346" s="10">
        <v>13796834</v>
      </c>
      <c r="O2346" s="6">
        <f t="shared" si="219"/>
        <v>11796834</v>
      </c>
      <c r="P2346" s="10" t="str" cm="1">
        <f t="array" ref="P2346">_xlfn.IFS(O2346&lt;=0,"Flop",O2346&lt;10000000,"Hit",O2346&lt;=100000000,"Superhit",O2346&gt;100000000,"Blockbuster")</f>
        <v>Superhit</v>
      </c>
      <c r="Q2346" t="s">
        <v>6657</v>
      </c>
      <c r="R2346">
        <v>21</v>
      </c>
      <c r="S2346" t="str">
        <f t="shared" si="220"/>
        <v xml:space="preserve">January </v>
      </c>
      <c r="T2346" s="12" t="str">
        <f t="shared" si="221"/>
        <v xml:space="preserve"> 2010</v>
      </c>
      <c r="U2346" s="8" t="str" cm="1">
        <f t="array" ref="U2346">_xlfn.IFS(Q2346&lt;1970,"Old is Gold",Q2346&lt;=1980,"80's Movies",Q2346&lt;=2000,"90's Movies",Q2346&lt;=2020,"Mid Rang",Q2346&gt;2020,"Latest")</f>
        <v>Latest</v>
      </c>
      <c r="V2346" t="s">
        <v>7764</v>
      </c>
    </row>
    <row r="2347" spans="1:22" x14ac:dyDescent="0.3">
      <c r="A2347" t="s">
        <v>7765</v>
      </c>
      <c r="B2347" t="s">
        <v>7766</v>
      </c>
      <c r="C2347" t="s">
        <v>7766</v>
      </c>
      <c r="D2347" s="6">
        <v>113</v>
      </c>
      <c r="E2347" s="6" t="str">
        <f t="shared" si="216"/>
        <v>Medium</v>
      </c>
      <c r="F2347" s="4">
        <f t="shared" si="217"/>
        <v>1.8833333333333333</v>
      </c>
      <c r="G2347" s="8" t="s">
        <v>7406</v>
      </c>
      <c r="H2347" t="s">
        <v>10895</v>
      </c>
      <c r="I2347" t="s">
        <v>5170</v>
      </c>
      <c r="J2347">
        <v>6.8</v>
      </c>
      <c r="K2347" t="str">
        <f t="shared" si="218"/>
        <v>Average</v>
      </c>
      <c r="L2347" s="10">
        <v>267440</v>
      </c>
      <c r="M2347" s="10">
        <v>30000000</v>
      </c>
      <c r="N2347" s="10">
        <v>135710029</v>
      </c>
      <c r="O2347" s="6">
        <f t="shared" si="219"/>
        <v>105710029</v>
      </c>
      <c r="P2347" s="10" t="str" cm="1">
        <f t="array" ref="P2347">_xlfn.IFS(O2347&lt;=0,"Flop",O2347&lt;10000000,"Hit",O2347&lt;=100000000,"Superhit",O2347&gt;100000000,"Blockbuster")</f>
        <v>Blockbuster</v>
      </c>
      <c r="Q2347" t="s">
        <v>7767</v>
      </c>
      <c r="R2347">
        <v>16</v>
      </c>
      <c r="S2347" t="str">
        <f t="shared" si="220"/>
        <v xml:space="preserve">February </v>
      </c>
      <c r="T2347" s="12" t="str">
        <f t="shared" si="221"/>
        <v xml:space="preserve"> 2011</v>
      </c>
      <c r="U2347" s="8" t="str" cm="1">
        <f t="array" ref="U2347">_xlfn.IFS(Q2347&lt;1970,"Old is Gold",Q2347&lt;=1980,"80's Movies",Q2347&lt;=2000,"90's Movies",Q2347&lt;=2020,"Mid Rang",Q2347&gt;2020,"Latest")</f>
        <v>Latest</v>
      </c>
      <c r="V2347" t="s">
        <v>4899</v>
      </c>
    </row>
    <row r="2348" spans="1:22" x14ac:dyDescent="0.3">
      <c r="A2348" t="s">
        <v>7768</v>
      </c>
      <c r="B2348" t="s">
        <v>7769</v>
      </c>
      <c r="C2348" t="s">
        <v>7769</v>
      </c>
      <c r="D2348" s="6">
        <v>106</v>
      </c>
      <c r="E2348" s="6" t="str">
        <f t="shared" si="216"/>
        <v>Medium</v>
      </c>
      <c r="F2348" s="4">
        <f t="shared" si="217"/>
        <v>1.7666666666666666</v>
      </c>
      <c r="G2348" s="8" t="s">
        <v>172</v>
      </c>
      <c r="H2348" t="s">
        <v>190</v>
      </c>
      <c r="I2348" t="s">
        <v>10899</v>
      </c>
      <c r="J2348">
        <v>6.9</v>
      </c>
      <c r="K2348" t="str">
        <f t="shared" si="218"/>
        <v>Average</v>
      </c>
      <c r="L2348" s="10">
        <v>53698</v>
      </c>
      <c r="M2348" s="10">
        <v>7000000</v>
      </c>
      <c r="N2348" s="10">
        <v>449702</v>
      </c>
      <c r="O2348" s="6">
        <f t="shared" si="219"/>
        <v>-6550298</v>
      </c>
      <c r="P2348" s="10" t="str" cm="1">
        <f t="array" ref="P2348">_xlfn.IFS(O2348&lt;=0,"Flop",O2348&lt;10000000,"Hit",O2348&lt;=100000000,"Superhit",O2348&gt;100000000,"Blockbuster")</f>
        <v>Flop</v>
      </c>
      <c r="Q2348" t="s">
        <v>7770</v>
      </c>
      <c r="R2348">
        <v>22</v>
      </c>
      <c r="S2348" t="str">
        <f t="shared" si="220"/>
        <v xml:space="preserve">January </v>
      </c>
      <c r="T2348" s="12" t="str">
        <f t="shared" si="221"/>
        <v xml:space="preserve"> 2010</v>
      </c>
      <c r="U2348" s="8" t="str" cm="1">
        <f t="array" ref="U2348">_xlfn.IFS(Q2348&lt;1970,"Old is Gold",Q2348&lt;=1980,"80's Movies",Q2348&lt;=2000,"90's Movies",Q2348&lt;=2020,"Mid Rang",Q2348&gt;2020,"Latest")</f>
        <v>Latest</v>
      </c>
      <c r="V2348" t="s">
        <v>7771</v>
      </c>
    </row>
    <row r="2349" spans="1:22" x14ac:dyDescent="0.3">
      <c r="A2349" t="s">
        <v>7772</v>
      </c>
      <c r="B2349" t="s">
        <v>7773</v>
      </c>
      <c r="C2349" t="s">
        <v>7773</v>
      </c>
      <c r="D2349" s="6">
        <v>110</v>
      </c>
      <c r="E2349" s="6" t="str">
        <f t="shared" si="216"/>
        <v>Medium</v>
      </c>
      <c r="F2349" s="4">
        <f t="shared" si="217"/>
        <v>1.8333333333333333</v>
      </c>
      <c r="G2349" s="8" t="s">
        <v>190</v>
      </c>
      <c r="H2349" t="s">
        <v>234</v>
      </c>
      <c r="I2349" t="s">
        <v>10899</v>
      </c>
      <c r="J2349">
        <v>7.6</v>
      </c>
      <c r="K2349" t="str">
        <f t="shared" si="218"/>
        <v>Good</v>
      </c>
      <c r="L2349" s="10">
        <v>352257</v>
      </c>
      <c r="M2349" s="10">
        <v>38000000</v>
      </c>
      <c r="N2349" s="10">
        <v>252276927</v>
      </c>
      <c r="O2349" s="6">
        <f t="shared" si="219"/>
        <v>214276927</v>
      </c>
      <c r="P2349" s="10" t="str" cm="1">
        <f t="array" ref="P2349">_xlfn.IFS(O2349&lt;=0,"Flop",O2349&lt;10000000,"Hit",O2349&lt;=100000000,"Superhit",O2349&gt;100000000,"Blockbuster")</f>
        <v>Blockbuster</v>
      </c>
      <c r="Q2349" t="s">
        <v>7774</v>
      </c>
      <c r="R2349">
        <v>14</v>
      </c>
      <c r="S2349" t="str">
        <f t="shared" si="220"/>
        <v xml:space="preserve">December </v>
      </c>
      <c r="T2349" s="12" t="str">
        <f t="shared" si="221"/>
        <v xml:space="preserve"> 2010</v>
      </c>
      <c r="U2349" s="8" t="str" cm="1">
        <f t="array" ref="U2349">_xlfn.IFS(Q2349&lt;1970,"Old is Gold",Q2349&lt;=1980,"80's Movies",Q2349&lt;=2000,"90's Movies",Q2349&lt;=2020,"Mid Rang",Q2349&gt;2020,"Latest")</f>
        <v>Latest</v>
      </c>
      <c r="V2349" t="s">
        <v>973</v>
      </c>
    </row>
    <row r="2350" spans="1:22" x14ac:dyDescent="0.3">
      <c r="A2350" t="s">
        <v>7775</v>
      </c>
      <c r="B2350" t="s">
        <v>7776</v>
      </c>
      <c r="C2350" t="s">
        <v>7776</v>
      </c>
      <c r="D2350" s="6">
        <v>113</v>
      </c>
      <c r="E2350" s="6" t="str">
        <f t="shared" si="216"/>
        <v>Medium</v>
      </c>
      <c r="F2350" s="4">
        <f t="shared" si="217"/>
        <v>1.8833333333333333</v>
      </c>
      <c r="G2350" s="8" t="s">
        <v>190</v>
      </c>
      <c r="H2350" t="s">
        <v>10886</v>
      </c>
      <c r="I2350" t="s">
        <v>10899</v>
      </c>
      <c r="J2350">
        <v>7.1</v>
      </c>
      <c r="K2350" t="str">
        <f t="shared" si="218"/>
        <v>Good</v>
      </c>
      <c r="L2350" s="10">
        <v>153745</v>
      </c>
      <c r="M2350" s="10">
        <v>16000000</v>
      </c>
      <c r="N2350" s="10">
        <v>56032889</v>
      </c>
      <c r="O2350" s="6">
        <f t="shared" si="219"/>
        <v>40032889</v>
      </c>
      <c r="P2350" s="10" t="str" cm="1">
        <f t="array" ref="P2350">_xlfn.IFS(O2350&lt;=0,"Flop",O2350&lt;10000000,"Hit",O2350&lt;=100000000,"Superhit",O2350&gt;100000000,"Blockbuster")</f>
        <v>Superhit</v>
      </c>
      <c r="Q2350" t="s">
        <v>7777</v>
      </c>
      <c r="R2350">
        <v>1</v>
      </c>
      <c r="S2350" t="str">
        <f t="shared" si="220"/>
        <v xml:space="preserve">March </v>
      </c>
      <c r="T2350" s="12" t="str">
        <f t="shared" si="221"/>
        <v xml:space="preserve"> 2010</v>
      </c>
      <c r="U2350" s="8" t="str" cm="1">
        <f t="array" ref="U2350">_xlfn.IFS(Q2350&lt;1970,"Old is Gold",Q2350&lt;=1980,"80's Movies",Q2350&lt;=2000,"90's Movies",Q2350&lt;=2020,"Mid Rang",Q2350&gt;2020,"Latest")</f>
        <v>Latest</v>
      </c>
      <c r="V2350" t="s">
        <v>7778</v>
      </c>
    </row>
    <row r="2351" spans="1:22" x14ac:dyDescent="0.3">
      <c r="A2351" t="s">
        <v>7779</v>
      </c>
      <c r="B2351" t="s">
        <v>7780</v>
      </c>
      <c r="C2351" t="s">
        <v>7780</v>
      </c>
      <c r="D2351" s="6">
        <v>132</v>
      </c>
      <c r="E2351" s="6" t="str">
        <f t="shared" si="216"/>
        <v>Long</v>
      </c>
      <c r="F2351" s="4">
        <f t="shared" si="217"/>
        <v>2.2000000000000002</v>
      </c>
      <c r="G2351" s="8" t="s">
        <v>7406</v>
      </c>
      <c r="H2351" t="s">
        <v>10887</v>
      </c>
      <c r="I2351" t="s">
        <v>10890</v>
      </c>
      <c r="J2351">
        <v>7.7</v>
      </c>
      <c r="K2351" t="str">
        <f t="shared" si="218"/>
        <v>Good</v>
      </c>
      <c r="L2351" s="10">
        <v>493363</v>
      </c>
      <c r="M2351" s="10">
        <v>190000000</v>
      </c>
      <c r="N2351" s="10">
        <v>467365246</v>
      </c>
      <c r="O2351" s="6">
        <f t="shared" si="219"/>
        <v>277365246</v>
      </c>
      <c r="P2351" s="10" t="str" cm="1">
        <f t="array" ref="P2351">_xlfn.IFS(O2351&lt;=0,"Flop",O2351&lt;10000000,"Hit",O2351&lt;=100000000,"Superhit",O2351&gt;100000000,"Blockbuster")</f>
        <v>Blockbuster</v>
      </c>
      <c r="Q2351" t="s">
        <v>7781</v>
      </c>
      <c r="R2351">
        <v>2</v>
      </c>
      <c r="S2351" t="str">
        <f t="shared" si="220"/>
        <v xml:space="preserve">May </v>
      </c>
      <c r="T2351" s="12" t="str">
        <f t="shared" si="221"/>
        <v xml:space="preserve"> 2013</v>
      </c>
      <c r="U2351" s="8" t="str" cm="1">
        <f t="array" ref="U2351">_xlfn.IFS(Q2351&lt;1970,"Old is Gold",Q2351&lt;=1980,"80's Movies",Q2351&lt;=2000,"90's Movies",Q2351&lt;=2020,"Mid Rang",Q2351&gt;2020,"Latest")</f>
        <v>Latest</v>
      </c>
      <c r="V2351" t="s">
        <v>4114</v>
      </c>
    </row>
    <row r="2352" spans="1:22" x14ac:dyDescent="0.3">
      <c r="A2352" t="s">
        <v>7782</v>
      </c>
      <c r="B2352" t="s">
        <v>7783</v>
      </c>
      <c r="C2352" t="s">
        <v>7783</v>
      </c>
      <c r="D2352" s="6">
        <v>99</v>
      </c>
      <c r="E2352" s="6" t="str">
        <f t="shared" si="216"/>
        <v>Medium</v>
      </c>
      <c r="F2352" s="4">
        <f t="shared" si="217"/>
        <v>1.65</v>
      </c>
      <c r="G2352" s="8" t="s">
        <v>7406</v>
      </c>
      <c r="H2352" t="s">
        <v>172</v>
      </c>
      <c r="I2352" t="s">
        <v>10891</v>
      </c>
      <c r="J2352">
        <v>6.1</v>
      </c>
      <c r="K2352" t="str">
        <f t="shared" si="218"/>
        <v>Average</v>
      </c>
      <c r="L2352" s="10">
        <v>120870</v>
      </c>
      <c r="M2352" s="10">
        <v>25000000</v>
      </c>
      <c r="N2352" s="10">
        <v>154468902</v>
      </c>
      <c r="O2352" s="6">
        <f t="shared" si="219"/>
        <v>129468902</v>
      </c>
      <c r="P2352" s="10" t="str" cm="1">
        <f t="array" ref="P2352">_xlfn.IFS(O2352&lt;=0,"Flop",O2352&lt;10000000,"Hit",O2352&lt;=100000000,"Superhit",O2352&gt;100000000,"Blockbuster")</f>
        <v>Blockbuster</v>
      </c>
      <c r="Q2352" t="s">
        <v>7784</v>
      </c>
      <c r="R2352">
        <v>17</v>
      </c>
      <c r="S2352" t="str">
        <f t="shared" si="220"/>
        <v xml:space="preserve">January </v>
      </c>
      <c r="T2352" s="12" t="str">
        <f t="shared" si="221"/>
        <v xml:space="preserve"> 2014</v>
      </c>
      <c r="U2352" s="8" t="str" cm="1">
        <f t="array" ref="U2352">_xlfn.IFS(Q2352&lt;1970,"Old is Gold",Q2352&lt;=1980,"80's Movies",Q2352&lt;=2000,"90's Movies",Q2352&lt;=2020,"Mid Rang",Q2352&gt;2020,"Latest")</f>
        <v>Latest</v>
      </c>
      <c r="V2352" t="s">
        <v>2555</v>
      </c>
    </row>
    <row r="2353" spans="1:22" x14ac:dyDescent="0.3">
      <c r="A2353" t="s">
        <v>7785</v>
      </c>
      <c r="B2353" t="s">
        <v>7786</v>
      </c>
      <c r="C2353" t="s">
        <v>7786</v>
      </c>
      <c r="D2353" s="6">
        <v>106</v>
      </c>
      <c r="E2353" s="6" t="str">
        <f t="shared" si="216"/>
        <v>Medium</v>
      </c>
      <c r="F2353" s="4">
        <f t="shared" si="217"/>
        <v>1.7666666666666666</v>
      </c>
      <c r="G2353" s="8" t="s">
        <v>7406</v>
      </c>
      <c r="H2353" t="s">
        <v>10887</v>
      </c>
      <c r="I2353" t="s">
        <v>172</v>
      </c>
      <c r="J2353">
        <v>6.8</v>
      </c>
      <c r="K2353" t="str">
        <f t="shared" si="218"/>
        <v>Average</v>
      </c>
      <c r="L2353" s="10">
        <v>380253</v>
      </c>
      <c r="M2353" s="10">
        <v>225000000</v>
      </c>
      <c r="N2353" s="10">
        <v>654213485</v>
      </c>
      <c r="O2353" s="6">
        <f t="shared" si="219"/>
        <v>429213485</v>
      </c>
      <c r="P2353" s="10" t="str" cm="1">
        <f t="array" ref="P2353">_xlfn.IFS(O2353&lt;=0,"Flop",O2353&lt;10000000,"Hit",O2353&lt;=100000000,"Superhit",O2353&gt;100000000,"Blockbuster")</f>
        <v>Blockbuster</v>
      </c>
      <c r="Q2353" t="s">
        <v>7787</v>
      </c>
      <c r="R2353">
        <v>14</v>
      </c>
      <c r="S2353" t="str">
        <f t="shared" si="220"/>
        <v xml:space="preserve">May </v>
      </c>
      <c r="T2353" s="12" t="str">
        <f t="shared" si="221"/>
        <v xml:space="preserve"> 2012</v>
      </c>
      <c r="U2353" s="8" t="str" cm="1">
        <f t="array" ref="U2353">_xlfn.IFS(Q2353&lt;1970,"Old is Gold",Q2353&lt;=1980,"80's Movies",Q2353&lt;=2000,"90's Movies",Q2353&lt;=2020,"Mid Rang",Q2353&gt;2020,"Latest")</f>
        <v>Latest</v>
      </c>
      <c r="V2353" t="s">
        <v>1335</v>
      </c>
    </row>
    <row r="2354" spans="1:22" x14ac:dyDescent="0.3">
      <c r="A2354" t="s">
        <v>7788</v>
      </c>
      <c r="B2354" t="s">
        <v>7789</v>
      </c>
      <c r="C2354" t="s">
        <v>7790</v>
      </c>
      <c r="D2354" s="6">
        <v>146</v>
      </c>
      <c r="E2354" s="6" t="str">
        <f t="shared" si="216"/>
        <v>Long</v>
      </c>
      <c r="F2354" s="4">
        <f t="shared" si="217"/>
        <v>2.4333333333333331</v>
      </c>
      <c r="G2354" s="8" t="s">
        <v>190</v>
      </c>
      <c r="H2354" t="s">
        <v>10896</v>
      </c>
      <c r="I2354" t="s">
        <v>10886</v>
      </c>
      <c r="J2354">
        <v>7.5</v>
      </c>
      <c r="K2354" t="str">
        <f t="shared" si="218"/>
        <v>Good</v>
      </c>
      <c r="L2354" s="10">
        <v>54947</v>
      </c>
      <c r="M2354" s="10">
        <v>94000000</v>
      </c>
      <c r="N2354" s="10">
        <v>2855644</v>
      </c>
      <c r="O2354" s="6">
        <f t="shared" si="219"/>
        <v>-91144356</v>
      </c>
      <c r="P2354" s="10" t="str" cm="1">
        <f t="array" ref="P2354">_xlfn.IFS(O2354&lt;=0,"Flop",O2354&lt;10000000,"Hit",O2354&lt;=100000000,"Superhit",O2354&gt;100000000,"Blockbuster")</f>
        <v>Flop</v>
      </c>
      <c r="Q2354" t="s">
        <v>6761</v>
      </c>
      <c r="R2354">
        <v>11</v>
      </c>
      <c r="S2354" t="str">
        <f t="shared" si="220"/>
        <v xml:space="preserve">December </v>
      </c>
      <c r="T2354" s="12" t="str">
        <f t="shared" si="221"/>
        <v xml:space="preserve"> 2011</v>
      </c>
      <c r="U2354" s="8" t="str" cm="1">
        <f t="array" ref="U2354">_xlfn.IFS(Q2354&lt;1970,"Old is Gold",Q2354&lt;=1980,"80's Movies",Q2354&lt;=2000,"90's Movies",Q2354&lt;=2020,"Mid Rang",Q2354&gt;2020,"Latest")</f>
        <v>Latest</v>
      </c>
      <c r="V2354" t="s">
        <v>3963</v>
      </c>
    </row>
    <row r="2355" spans="1:22" x14ac:dyDescent="0.3">
      <c r="A2355" t="s">
        <v>7791</v>
      </c>
      <c r="B2355" t="s">
        <v>7792</v>
      </c>
      <c r="C2355" t="s">
        <v>7792</v>
      </c>
      <c r="D2355" s="6">
        <v>104</v>
      </c>
      <c r="E2355" s="6" t="str">
        <f t="shared" si="216"/>
        <v>Medium</v>
      </c>
      <c r="F2355" s="4">
        <f t="shared" si="217"/>
        <v>1.7333333333333334</v>
      </c>
      <c r="G2355" s="8" t="s">
        <v>172</v>
      </c>
      <c r="H2355" t="s">
        <v>10886</v>
      </c>
      <c r="I2355" t="s">
        <v>10899</v>
      </c>
      <c r="J2355">
        <v>6.1</v>
      </c>
      <c r="K2355" t="str">
        <f t="shared" si="218"/>
        <v>Average</v>
      </c>
      <c r="L2355" s="10">
        <v>59707</v>
      </c>
      <c r="M2355" s="10">
        <v>60000000</v>
      </c>
      <c r="N2355" s="10">
        <v>168767479</v>
      </c>
      <c r="O2355" s="6">
        <f t="shared" si="219"/>
        <v>108767479</v>
      </c>
      <c r="P2355" s="10" t="str" cm="1">
        <f t="array" ref="P2355">_xlfn.IFS(O2355&lt;=0,"Flop",O2355&lt;10000000,"Hit",O2355&lt;=100000000,"Superhit",O2355&gt;100000000,"Blockbuster")</f>
        <v>Blockbuster</v>
      </c>
      <c r="Q2355" t="s">
        <v>7676</v>
      </c>
      <c r="R2355">
        <v>8</v>
      </c>
      <c r="S2355" t="str">
        <f t="shared" si="220"/>
        <v xml:space="preserve">September </v>
      </c>
      <c r="T2355" s="12" t="str">
        <f t="shared" si="221"/>
        <v xml:space="preserve"> 2022</v>
      </c>
      <c r="U2355" s="8" t="str" cm="1">
        <f t="array" ref="U2355">_xlfn.IFS(Q2355&lt;1970,"Old is Gold",Q2355&lt;=1980,"80's Movies",Q2355&lt;=2000,"90's Movies",Q2355&lt;=2020,"Mid Rang",Q2355&gt;2020,"Latest")</f>
        <v>Latest</v>
      </c>
      <c r="V2355" t="s">
        <v>7793</v>
      </c>
    </row>
    <row r="2356" spans="1:22" x14ac:dyDescent="0.3">
      <c r="A2356" t="s">
        <v>7794</v>
      </c>
      <c r="B2356" t="s">
        <v>7795</v>
      </c>
      <c r="C2356" t="s">
        <v>7795</v>
      </c>
      <c r="D2356" s="6">
        <v>108</v>
      </c>
      <c r="E2356" s="6" t="str">
        <f t="shared" si="216"/>
        <v>Medium</v>
      </c>
      <c r="F2356" s="4">
        <f t="shared" si="217"/>
        <v>1.8</v>
      </c>
      <c r="G2356" s="8" t="s">
        <v>172</v>
      </c>
      <c r="H2356" t="s">
        <v>10886</v>
      </c>
      <c r="I2356" t="s">
        <v>10899</v>
      </c>
      <c r="J2356">
        <v>6.2</v>
      </c>
      <c r="K2356" t="str">
        <f t="shared" si="218"/>
        <v>Average</v>
      </c>
      <c r="L2356" s="10">
        <v>240566</v>
      </c>
      <c r="M2356" s="10">
        <v>25000000</v>
      </c>
      <c r="N2356" s="10">
        <v>149228077</v>
      </c>
      <c r="O2356" s="6">
        <f t="shared" si="219"/>
        <v>124228077</v>
      </c>
      <c r="P2356" s="10" t="str" cm="1">
        <f t="array" ref="P2356">_xlfn.IFS(O2356&lt;=0,"Flop",O2356&lt;10000000,"Hit",O2356&lt;=100000000,"Superhit",O2356&gt;100000000,"Blockbuster")</f>
        <v>Blockbuster</v>
      </c>
      <c r="Q2356" t="s">
        <v>7796</v>
      </c>
      <c r="R2356">
        <v>11</v>
      </c>
      <c r="S2356" t="str">
        <f t="shared" si="220"/>
        <v xml:space="preserve">January </v>
      </c>
      <c r="T2356" s="12" t="str">
        <f t="shared" si="221"/>
        <v xml:space="preserve"> 2011</v>
      </c>
      <c r="U2356" s="8" t="str" cm="1">
        <f t="array" ref="U2356">_xlfn.IFS(Q2356&lt;1970,"Old is Gold",Q2356&lt;=1980,"80's Movies",Q2356&lt;=2000,"90's Movies",Q2356&lt;=2020,"Mid Rang",Q2356&gt;2020,"Latest")</f>
        <v>Latest</v>
      </c>
      <c r="V2356" t="s">
        <v>455</v>
      </c>
    </row>
    <row r="2357" spans="1:22" x14ac:dyDescent="0.3">
      <c r="A2357" t="s">
        <v>7797</v>
      </c>
      <c r="B2357" t="s">
        <v>7798</v>
      </c>
      <c r="C2357" t="s">
        <v>7798</v>
      </c>
      <c r="D2357" s="6">
        <v>119</v>
      </c>
      <c r="E2357" s="6" t="str">
        <f t="shared" si="216"/>
        <v>Medium</v>
      </c>
      <c r="F2357" s="4">
        <f t="shared" si="217"/>
        <v>1.9833333333333334</v>
      </c>
      <c r="G2357" s="8" t="s">
        <v>7406</v>
      </c>
      <c r="H2357" t="s">
        <v>10887</v>
      </c>
      <c r="I2357" t="s">
        <v>10890</v>
      </c>
      <c r="J2357">
        <v>6.4</v>
      </c>
      <c r="K2357" t="str">
        <f t="shared" si="218"/>
        <v>Average</v>
      </c>
      <c r="L2357" s="10">
        <v>175319</v>
      </c>
      <c r="M2357" s="10">
        <v>38000000</v>
      </c>
      <c r="N2357" s="10">
        <v>98337295</v>
      </c>
      <c r="O2357" s="6">
        <f t="shared" si="219"/>
        <v>60337295</v>
      </c>
      <c r="P2357" s="10" t="str" cm="1">
        <f t="array" ref="P2357">_xlfn.IFS(O2357&lt;=0,"Flop",O2357&lt;10000000,"Hit",O2357&lt;=100000000,"Superhit",O2357&gt;100000000,"Blockbuster")</f>
        <v>Superhit</v>
      </c>
      <c r="Q2357" t="s">
        <v>7799</v>
      </c>
      <c r="R2357">
        <v>28</v>
      </c>
      <c r="S2357" t="str">
        <f t="shared" si="220"/>
        <v xml:space="preserve">August </v>
      </c>
      <c r="T2357" s="12" t="str">
        <f t="shared" si="221"/>
        <v xml:space="preserve"> 2013</v>
      </c>
      <c r="U2357" s="8" t="str" cm="1">
        <f t="array" ref="U2357">_xlfn.IFS(Q2357&lt;1970,"Old is Gold",Q2357&lt;=1980,"80's Movies",Q2357&lt;=2000,"90's Movies",Q2357&lt;=2020,"Mid Rang",Q2357&gt;2020,"Latest")</f>
        <v>Latest</v>
      </c>
      <c r="V2357" t="s">
        <v>2829</v>
      </c>
    </row>
    <row r="2358" spans="1:22" x14ac:dyDescent="0.3">
      <c r="A2358" t="s">
        <v>7800</v>
      </c>
      <c r="B2358" t="s">
        <v>7801</v>
      </c>
      <c r="C2358" t="s">
        <v>7801</v>
      </c>
      <c r="D2358" s="6">
        <v>102</v>
      </c>
      <c r="E2358" s="6" t="str">
        <f t="shared" si="216"/>
        <v>Medium</v>
      </c>
      <c r="F2358" s="4">
        <f t="shared" si="217"/>
        <v>1.7</v>
      </c>
      <c r="G2358" s="8" t="s">
        <v>172</v>
      </c>
      <c r="H2358" t="s">
        <v>10899</v>
      </c>
      <c r="I2358" t="s">
        <v>10899</v>
      </c>
      <c r="J2358">
        <v>6.5</v>
      </c>
      <c r="K2358" t="str">
        <f t="shared" si="218"/>
        <v>Average</v>
      </c>
      <c r="L2358" s="10">
        <v>524034</v>
      </c>
      <c r="M2358" s="10">
        <v>80000000</v>
      </c>
      <c r="N2358" s="10">
        <v>586764305</v>
      </c>
      <c r="O2358" s="6">
        <f t="shared" si="219"/>
        <v>506764305</v>
      </c>
      <c r="P2358" s="10" t="str" cm="1">
        <f t="array" ref="P2358">_xlfn.IFS(O2358&lt;=0,"Flop",O2358&lt;10000000,"Hit",O2358&lt;=100000000,"Superhit",O2358&gt;100000000,"Blockbuster")</f>
        <v>Blockbuster</v>
      </c>
      <c r="Q2358" t="s">
        <v>7802</v>
      </c>
      <c r="R2358">
        <v>19</v>
      </c>
      <c r="S2358" t="str">
        <f t="shared" si="220"/>
        <v xml:space="preserve">May </v>
      </c>
      <c r="T2358" s="12" t="str">
        <f t="shared" si="221"/>
        <v xml:space="preserve"> 2011</v>
      </c>
      <c r="U2358" s="8" t="str" cm="1">
        <f t="array" ref="U2358">_xlfn.IFS(Q2358&lt;1970,"Old is Gold",Q2358&lt;=1980,"80's Movies",Q2358&lt;=2000,"90's Movies",Q2358&lt;=2020,"Mid Rang",Q2358&gt;2020,"Latest")</f>
        <v>Latest</v>
      </c>
      <c r="V2358" t="s">
        <v>3346</v>
      </c>
    </row>
    <row r="2359" spans="1:22" x14ac:dyDescent="0.3">
      <c r="A2359" t="s">
        <v>7803</v>
      </c>
      <c r="B2359" t="s">
        <v>7804</v>
      </c>
      <c r="C2359" t="s">
        <v>7804</v>
      </c>
      <c r="D2359" s="6">
        <v>124</v>
      </c>
      <c r="E2359" s="6" t="str">
        <f t="shared" si="216"/>
        <v>Long</v>
      </c>
      <c r="F2359" s="4">
        <f t="shared" si="217"/>
        <v>2.0666666666666669</v>
      </c>
      <c r="G2359" s="8" t="s">
        <v>172</v>
      </c>
      <c r="H2359" t="s">
        <v>190</v>
      </c>
      <c r="I2359" t="s">
        <v>10886</v>
      </c>
      <c r="J2359">
        <v>7.2</v>
      </c>
      <c r="K2359" t="str">
        <f t="shared" si="218"/>
        <v>Good</v>
      </c>
      <c r="L2359" s="10">
        <v>98344</v>
      </c>
      <c r="M2359" s="10">
        <v>10000000</v>
      </c>
      <c r="N2359" s="10">
        <v>150501815</v>
      </c>
      <c r="O2359" s="6">
        <f t="shared" si="219"/>
        <v>140501815</v>
      </c>
      <c r="P2359" s="10" t="str" cm="1">
        <f t="array" ref="P2359">_xlfn.IFS(O2359&lt;=0,"Flop",O2359&lt;10000000,"Hit",O2359&lt;=100000000,"Superhit",O2359&gt;100000000,"Blockbuster")</f>
        <v>Blockbuster</v>
      </c>
      <c r="Q2359" t="s">
        <v>7805</v>
      </c>
      <c r="R2359">
        <v>30</v>
      </c>
      <c r="S2359" t="str">
        <f t="shared" si="220"/>
        <v xml:space="preserve">November </v>
      </c>
      <c r="T2359" s="12" t="str">
        <f t="shared" si="221"/>
        <v xml:space="preserve"> 2011</v>
      </c>
      <c r="U2359" s="8" t="str" cm="1">
        <f t="array" ref="U2359">_xlfn.IFS(Q2359&lt;1970,"Old is Gold",Q2359&lt;=1980,"80's Movies",Q2359&lt;=2000,"90's Movies",Q2359&lt;=2020,"Mid Rang",Q2359&gt;2020,"Latest")</f>
        <v>Latest</v>
      </c>
      <c r="V2359" t="s">
        <v>2842</v>
      </c>
    </row>
    <row r="2360" spans="1:22" x14ac:dyDescent="0.3">
      <c r="A2360" t="s">
        <v>7806</v>
      </c>
      <c r="B2360" t="s">
        <v>7807</v>
      </c>
      <c r="C2360" t="s">
        <v>7807</v>
      </c>
      <c r="D2360" s="6">
        <v>130</v>
      </c>
      <c r="E2360" s="6" t="str">
        <f t="shared" si="216"/>
        <v>Long</v>
      </c>
      <c r="F2360" s="4">
        <f t="shared" si="217"/>
        <v>2.1666666666666665</v>
      </c>
      <c r="G2360" s="8" t="s">
        <v>7406</v>
      </c>
      <c r="H2360" t="s">
        <v>190</v>
      </c>
      <c r="I2360" t="s">
        <v>10896</v>
      </c>
      <c r="J2360">
        <v>6.5</v>
      </c>
      <c r="K2360" t="str">
        <f t="shared" si="218"/>
        <v>Average</v>
      </c>
      <c r="L2360" s="10">
        <v>89488</v>
      </c>
      <c r="M2360" s="10">
        <v>35000000</v>
      </c>
      <c r="N2360" s="10">
        <v>67359190</v>
      </c>
      <c r="O2360" s="6">
        <f t="shared" si="219"/>
        <v>32359190</v>
      </c>
      <c r="P2360" s="10" t="str" cm="1">
        <f t="array" ref="P2360">_xlfn.IFS(O2360&lt;=0,"Flop",O2360&lt;10000000,"Hit",O2360&lt;=100000000,"Superhit",O2360&gt;100000000,"Blockbuster")</f>
        <v>Superhit</v>
      </c>
      <c r="Q2360" t="s">
        <v>7808</v>
      </c>
      <c r="R2360">
        <v>16</v>
      </c>
      <c r="S2360" t="str">
        <f t="shared" si="220"/>
        <v xml:space="preserve">January </v>
      </c>
      <c r="T2360" s="12" t="str">
        <f t="shared" si="221"/>
        <v xml:space="preserve"> 2018</v>
      </c>
      <c r="U2360" s="8" t="str" cm="1">
        <f t="array" ref="U2360">_xlfn.IFS(Q2360&lt;1970,"Old is Gold",Q2360&lt;=1980,"80's Movies",Q2360&lt;=2000,"90's Movies",Q2360&lt;=2020,"Mid Rang",Q2360&gt;2020,"Latest")</f>
        <v>Latest</v>
      </c>
      <c r="V2360" t="s">
        <v>7809</v>
      </c>
    </row>
    <row r="2361" spans="1:22" x14ac:dyDescent="0.3">
      <c r="A2361" t="s">
        <v>7810</v>
      </c>
      <c r="B2361" t="s">
        <v>7811</v>
      </c>
      <c r="C2361" t="s">
        <v>7811</v>
      </c>
      <c r="D2361" s="6">
        <v>128</v>
      </c>
      <c r="E2361" s="6" t="str">
        <f t="shared" si="216"/>
        <v>Long</v>
      </c>
      <c r="F2361" s="4">
        <f t="shared" si="217"/>
        <v>2.1333333333333333</v>
      </c>
      <c r="G2361" s="8" t="s">
        <v>10891</v>
      </c>
      <c r="H2361" t="s">
        <v>105</v>
      </c>
      <c r="I2361" t="s">
        <v>10895</v>
      </c>
      <c r="J2361">
        <v>6.6</v>
      </c>
      <c r="K2361" t="str">
        <f t="shared" si="218"/>
        <v>Average</v>
      </c>
      <c r="L2361" s="10">
        <v>116777</v>
      </c>
      <c r="M2361" s="10">
        <v>72000000</v>
      </c>
      <c r="N2361" s="10">
        <v>0</v>
      </c>
      <c r="O2361" s="6">
        <f t="shared" si="219"/>
        <v>-72000000</v>
      </c>
      <c r="P2361" s="10" t="str" cm="1">
        <f t="array" ref="P2361">_xlfn.IFS(O2361&lt;=0,"Flop",O2361&lt;10000000,"Hit",O2361&lt;=100000000,"Superhit",O2361&gt;100000000,"Blockbuster")</f>
        <v>Flop</v>
      </c>
      <c r="Q2361" t="s">
        <v>7812</v>
      </c>
      <c r="R2361">
        <v>14</v>
      </c>
      <c r="S2361" t="str">
        <f t="shared" si="220"/>
        <v xml:space="preserve">December </v>
      </c>
      <c r="T2361" s="12" t="str">
        <f t="shared" si="221"/>
        <v xml:space="preserve"> 2022</v>
      </c>
      <c r="U2361" s="8" t="str" cm="1">
        <f t="array" ref="U2361">_xlfn.IFS(Q2361&lt;1970,"Old is Gold",Q2361&lt;=1980,"80's Movies",Q2361&lt;=2000,"90's Movies",Q2361&lt;=2020,"Mid Rang",Q2361&gt;2020,"Latest")</f>
        <v>Latest</v>
      </c>
      <c r="V2361" t="s">
        <v>7200</v>
      </c>
    </row>
    <row r="2362" spans="1:22" x14ac:dyDescent="0.3">
      <c r="A2362" t="s">
        <v>7813</v>
      </c>
      <c r="B2362" t="s">
        <v>7814</v>
      </c>
      <c r="C2362" t="s">
        <v>7814</v>
      </c>
      <c r="D2362" s="6">
        <v>105</v>
      </c>
      <c r="E2362" s="6" t="str">
        <f t="shared" si="216"/>
        <v>Medium</v>
      </c>
      <c r="F2362" s="4">
        <f t="shared" si="217"/>
        <v>1.75</v>
      </c>
      <c r="G2362" s="8" t="s">
        <v>172</v>
      </c>
      <c r="H2362" t="s">
        <v>10886</v>
      </c>
      <c r="I2362" t="s">
        <v>10899</v>
      </c>
      <c r="J2362">
        <v>5.7</v>
      </c>
      <c r="K2362" t="str">
        <f t="shared" si="218"/>
        <v>Poor</v>
      </c>
      <c r="L2362" s="10">
        <v>53749</v>
      </c>
      <c r="M2362" s="10">
        <v>20000000</v>
      </c>
      <c r="N2362" s="10">
        <v>32054369</v>
      </c>
      <c r="O2362" s="6">
        <f t="shared" si="219"/>
        <v>12054369</v>
      </c>
      <c r="P2362" s="10" t="str" cm="1">
        <f t="array" ref="P2362">_xlfn.IFS(O2362&lt;=0,"Flop",O2362&lt;10000000,"Hit",O2362&lt;=100000000,"Superhit",O2362&gt;100000000,"Blockbuster")</f>
        <v>Superhit</v>
      </c>
      <c r="Q2362" t="s">
        <v>7265</v>
      </c>
      <c r="R2362">
        <v>23</v>
      </c>
      <c r="S2362" t="str">
        <f t="shared" si="220"/>
        <v xml:space="preserve">September </v>
      </c>
      <c r="T2362" s="12" t="str">
        <f t="shared" si="221"/>
        <v xml:space="preserve"> 2010</v>
      </c>
      <c r="U2362" s="8" t="str" cm="1">
        <f t="array" ref="U2362">_xlfn.IFS(Q2362&lt;1970,"Old is Gold",Q2362&lt;=1980,"80's Movies",Q2362&lt;=2000,"90's Movies",Q2362&lt;=2020,"Mid Rang",Q2362&gt;2020,"Latest")</f>
        <v>Latest</v>
      </c>
      <c r="V2362" t="s">
        <v>5509</v>
      </c>
    </row>
    <row r="2363" spans="1:22" x14ac:dyDescent="0.3">
      <c r="A2363" t="s">
        <v>7815</v>
      </c>
      <c r="B2363" t="s">
        <v>7816</v>
      </c>
      <c r="C2363" t="s">
        <v>7816</v>
      </c>
      <c r="D2363" s="6">
        <v>106</v>
      </c>
      <c r="E2363" s="6" t="str">
        <f t="shared" si="216"/>
        <v>Medium</v>
      </c>
      <c r="F2363" s="4">
        <f t="shared" si="217"/>
        <v>1.7666666666666666</v>
      </c>
      <c r="G2363" s="8" t="s">
        <v>10889</v>
      </c>
      <c r="H2363" t="s">
        <v>10891</v>
      </c>
      <c r="I2363" t="s">
        <v>190</v>
      </c>
      <c r="J2363">
        <v>7</v>
      </c>
      <c r="K2363" t="str">
        <f t="shared" si="218"/>
        <v>Good</v>
      </c>
      <c r="L2363" s="10">
        <v>50447</v>
      </c>
      <c r="M2363" s="10">
        <v>12000000</v>
      </c>
      <c r="N2363" s="10">
        <v>1188194</v>
      </c>
      <c r="O2363" s="6">
        <f t="shared" si="219"/>
        <v>-10811806</v>
      </c>
      <c r="P2363" s="10" t="str" cm="1">
        <f t="array" ref="P2363">_xlfn.IFS(O2363&lt;=0,"Flop",O2363&lt;10000000,"Hit",O2363&lt;=100000000,"Superhit",O2363&gt;100000000,"Blockbuster")</f>
        <v>Flop</v>
      </c>
      <c r="Q2363" t="s">
        <v>6371</v>
      </c>
      <c r="R2363">
        <v>11</v>
      </c>
      <c r="S2363" t="str">
        <f t="shared" si="220"/>
        <v xml:space="preserve">March </v>
      </c>
      <c r="T2363" s="12" t="str">
        <f t="shared" si="221"/>
        <v xml:space="preserve"> 2011</v>
      </c>
      <c r="U2363" s="8" t="str" cm="1">
        <f t="array" ref="U2363">_xlfn.IFS(Q2363&lt;1970,"Old is Gold",Q2363&lt;=1980,"80's Movies",Q2363&lt;=2000,"90's Movies",Q2363&lt;=2020,"Mid Rang",Q2363&gt;2020,"Latest")</f>
        <v>Latest</v>
      </c>
      <c r="V2363" t="s">
        <v>4235</v>
      </c>
    </row>
    <row r="2364" spans="1:22" x14ac:dyDescent="0.3">
      <c r="A2364" t="s">
        <v>7817</v>
      </c>
      <c r="B2364" t="s">
        <v>7818</v>
      </c>
      <c r="C2364" t="s">
        <v>7818</v>
      </c>
      <c r="D2364" s="6">
        <v>92</v>
      </c>
      <c r="E2364" s="6" t="str">
        <f t="shared" si="216"/>
        <v>Medium</v>
      </c>
      <c r="F2364" s="4">
        <f t="shared" si="217"/>
        <v>1.5333333333333334</v>
      </c>
      <c r="G2364" s="8" t="s">
        <v>7406</v>
      </c>
      <c r="H2364" t="s">
        <v>10885</v>
      </c>
      <c r="I2364" t="s">
        <v>10890</v>
      </c>
      <c r="J2364">
        <v>5.0999999999999996</v>
      </c>
      <c r="K2364" t="str">
        <f t="shared" si="218"/>
        <v>Poor</v>
      </c>
      <c r="L2364" s="10">
        <v>83150</v>
      </c>
      <c r="M2364" s="10">
        <v>65000000</v>
      </c>
      <c r="N2364" s="10">
        <v>76801179</v>
      </c>
      <c r="O2364" s="6">
        <f t="shared" si="219"/>
        <v>11801179</v>
      </c>
      <c r="P2364" s="10" t="str" cm="1">
        <f t="array" ref="P2364">_xlfn.IFS(O2364&lt;=0,"Flop",O2364&lt;10000000,"Hit",O2364&lt;=100000000,"Superhit",O2364&gt;100000000,"Blockbuster")</f>
        <v>Superhit</v>
      </c>
      <c r="Q2364" t="s">
        <v>7819</v>
      </c>
      <c r="R2364">
        <v>20</v>
      </c>
      <c r="S2364" t="str">
        <f t="shared" si="220"/>
        <v xml:space="preserve">January </v>
      </c>
      <c r="T2364" s="12" t="str">
        <f t="shared" si="221"/>
        <v xml:space="preserve"> 2014</v>
      </c>
      <c r="U2364" s="8" t="str" cm="1">
        <f t="array" ref="U2364">_xlfn.IFS(Q2364&lt;1970,"Old is Gold",Q2364&lt;=1980,"80's Movies",Q2364&lt;=2000,"90's Movies",Q2364&lt;=2020,"Mid Rang",Q2364&gt;2020,"Latest")</f>
        <v>Latest</v>
      </c>
      <c r="V2364" t="s">
        <v>7820</v>
      </c>
    </row>
    <row r="2365" spans="1:22" x14ac:dyDescent="0.3">
      <c r="A2365" t="s">
        <v>7821</v>
      </c>
      <c r="B2365" t="s">
        <v>7822</v>
      </c>
      <c r="C2365" t="s">
        <v>7822</v>
      </c>
      <c r="D2365" s="6">
        <v>151</v>
      </c>
      <c r="E2365" s="6" t="str">
        <f t="shared" si="216"/>
        <v>Long</v>
      </c>
      <c r="F2365" s="4">
        <f t="shared" si="217"/>
        <v>2.5166666666666666</v>
      </c>
      <c r="G2365" s="8" t="s">
        <v>190</v>
      </c>
      <c r="H2365" t="s">
        <v>10899</v>
      </c>
      <c r="I2365" t="s">
        <v>10899</v>
      </c>
      <c r="J2365">
        <v>7.5</v>
      </c>
      <c r="K2365" t="str">
        <f t="shared" si="218"/>
        <v>Good</v>
      </c>
      <c r="L2365" s="10">
        <v>106390</v>
      </c>
      <c r="M2365" s="10">
        <v>40000000</v>
      </c>
      <c r="N2365" s="10">
        <v>45629909</v>
      </c>
      <c r="O2365" s="6">
        <f t="shared" si="219"/>
        <v>5629909</v>
      </c>
      <c r="P2365" s="10" t="str" cm="1">
        <f t="array" ref="P2365">_xlfn.IFS(O2365&lt;=0,"Flop",O2365&lt;10000000,"Hit",O2365&lt;=100000000,"Superhit",O2365&gt;100000000,"Blockbuster")</f>
        <v>Hit</v>
      </c>
      <c r="Q2365" t="s">
        <v>7823</v>
      </c>
      <c r="R2365">
        <v>10</v>
      </c>
      <c r="S2365" t="str">
        <f t="shared" si="220"/>
        <v xml:space="preserve">September </v>
      </c>
      <c r="T2365" s="12" t="str">
        <f t="shared" si="221"/>
        <v xml:space="preserve"> 2022</v>
      </c>
      <c r="U2365" s="8" t="str" cm="1">
        <f t="array" ref="U2365">_xlfn.IFS(Q2365&lt;1970,"Old is Gold",Q2365&lt;=1980,"80's Movies",Q2365&lt;=2000,"90's Movies",Q2365&lt;=2020,"Mid Rang",Q2365&gt;2020,"Latest")</f>
        <v>Latest</v>
      </c>
      <c r="V2365" t="s">
        <v>183</v>
      </c>
    </row>
    <row r="2366" spans="1:22" x14ac:dyDescent="0.3">
      <c r="A2366" t="s">
        <v>7824</v>
      </c>
      <c r="B2366" t="s">
        <v>7825</v>
      </c>
      <c r="C2366" t="s">
        <v>7825</v>
      </c>
      <c r="D2366" s="6">
        <v>95</v>
      </c>
      <c r="E2366" s="6" t="str">
        <f t="shared" si="216"/>
        <v>Medium</v>
      </c>
      <c r="F2366" s="4">
        <f t="shared" si="217"/>
        <v>1.5833333333333333</v>
      </c>
      <c r="G2366" s="8" t="s">
        <v>172</v>
      </c>
      <c r="H2366" t="s">
        <v>5170</v>
      </c>
      <c r="I2366" t="s">
        <v>10899</v>
      </c>
      <c r="J2366">
        <v>5.9</v>
      </c>
      <c r="K2366" t="str">
        <f t="shared" si="218"/>
        <v>Poor</v>
      </c>
      <c r="L2366" s="10">
        <v>96953</v>
      </c>
      <c r="M2366" s="10">
        <v>35000000</v>
      </c>
      <c r="N2366" s="10">
        <v>88029117</v>
      </c>
      <c r="O2366" s="6">
        <f t="shared" si="219"/>
        <v>53029117</v>
      </c>
      <c r="P2366" s="10" t="str" cm="1">
        <f t="array" ref="P2366">_xlfn.IFS(O2366&lt;=0,"Flop",O2366&lt;10000000,"Hit",O2366&lt;=100000000,"Superhit",O2366&gt;100000000,"Blockbuster")</f>
        <v>Superhit</v>
      </c>
      <c r="Q2366" t="s">
        <v>7826</v>
      </c>
      <c r="R2366">
        <v>22</v>
      </c>
      <c r="S2366" t="str">
        <f t="shared" si="220"/>
        <v xml:space="preserve">February </v>
      </c>
      <c r="T2366" s="12" t="str">
        <f t="shared" si="221"/>
        <v xml:space="preserve"> 2023</v>
      </c>
      <c r="U2366" s="8" t="str" cm="1">
        <f t="array" ref="U2366">_xlfn.IFS(Q2366&lt;1970,"Old is Gold",Q2366&lt;=1980,"80's Movies",Q2366&lt;=2000,"90's Movies",Q2366&lt;=2020,"Mid Rang",Q2366&gt;2020,"Latest")</f>
        <v>Latest</v>
      </c>
      <c r="V2366" t="s">
        <v>7827</v>
      </c>
    </row>
    <row r="2367" spans="1:22" x14ac:dyDescent="0.3">
      <c r="A2367" t="s">
        <v>7828</v>
      </c>
      <c r="B2367" t="s">
        <v>7829</v>
      </c>
      <c r="C2367" t="s">
        <v>7829</v>
      </c>
      <c r="D2367" s="6">
        <v>105</v>
      </c>
      <c r="E2367" s="6" t="str">
        <f t="shared" si="216"/>
        <v>Medium</v>
      </c>
      <c r="F2367" s="4">
        <f t="shared" si="217"/>
        <v>1.75</v>
      </c>
      <c r="G2367" s="8" t="s">
        <v>172</v>
      </c>
      <c r="H2367" t="s">
        <v>190</v>
      </c>
      <c r="I2367" t="s">
        <v>10886</v>
      </c>
      <c r="J2367">
        <v>6.6</v>
      </c>
      <c r="K2367" t="str">
        <f t="shared" si="218"/>
        <v>Average</v>
      </c>
      <c r="L2367" s="10">
        <v>84495</v>
      </c>
      <c r="M2367" s="10">
        <v>25000000</v>
      </c>
      <c r="N2367" s="10">
        <v>53753419</v>
      </c>
      <c r="O2367" s="6">
        <f t="shared" si="219"/>
        <v>28753419</v>
      </c>
      <c r="P2367" s="10" t="str" cm="1">
        <f t="array" ref="P2367">_xlfn.IFS(O2367&lt;=0,"Flop",O2367&lt;10000000,"Hit",O2367&lt;=100000000,"Superhit",O2367&gt;100000000,"Blockbuster")</f>
        <v>Superhit</v>
      </c>
      <c r="Q2367" t="s">
        <v>7830</v>
      </c>
      <c r="R2367">
        <v>23</v>
      </c>
      <c r="S2367" t="str">
        <f t="shared" si="220"/>
        <v xml:space="preserve">May </v>
      </c>
      <c r="T2367" s="12" t="str">
        <f t="shared" si="221"/>
        <v xml:space="preserve"> 2023</v>
      </c>
      <c r="U2367" s="8" t="str" cm="1">
        <f t="array" ref="U2367">_xlfn.IFS(Q2367&lt;1970,"Old is Gold",Q2367&lt;=1980,"80's Movies",Q2367&lt;=2000,"90's Movies",Q2367&lt;=2020,"Mid Rang",Q2367&gt;2020,"Latest")</f>
        <v>Latest</v>
      </c>
      <c r="V2367" t="s">
        <v>2066</v>
      </c>
    </row>
    <row r="2368" spans="1:22" x14ac:dyDescent="0.3">
      <c r="A2368" t="s">
        <v>7831</v>
      </c>
      <c r="B2368" t="s">
        <v>7832</v>
      </c>
      <c r="C2368" t="s">
        <v>7832</v>
      </c>
      <c r="D2368" s="6">
        <v>107</v>
      </c>
      <c r="E2368" s="6" t="str">
        <f t="shared" si="216"/>
        <v>Medium</v>
      </c>
      <c r="F2368" s="4">
        <f t="shared" si="217"/>
        <v>1.7833333333333334</v>
      </c>
      <c r="G2368" s="8" t="s">
        <v>7406</v>
      </c>
      <c r="H2368" t="s">
        <v>10887</v>
      </c>
      <c r="I2368" t="s">
        <v>10885</v>
      </c>
      <c r="J2368">
        <v>6.4</v>
      </c>
      <c r="K2368" t="str">
        <f t="shared" si="218"/>
        <v>Average</v>
      </c>
      <c r="L2368" s="10">
        <v>240370</v>
      </c>
      <c r="M2368" s="10">
        <v>40000000</v>
      </c>
      <c r="N2368" s="10">
        <v>127233108</v>
      </c>
      <c r="O2368" s="6">
        <f t="shared" si="219"/>
        <v>87233108</v>
      </c>
      <c r="P2368" s="10" t="str" cm="1">
        <f t="array" ref="P2368">_xlfn.IFS(O2368&lt;=0,"Flop",O2368&lt;10000000,"Hit",O2368&lt;=100000000,"Superhit",O2368&gt;100000000,"Blockbuster")</f>
        <v>Superhit</v>
      </c>
      <c r="Q2368" t="s">
        <v>7833</v>
      </c>
      <c r="R2368">
        <v>7</v>
      </c>
      <c r="S2368" t="str">
        <f t="shared" si="220"/>
        <v xml:space="preserve">July </v>
      </c>
      <c r="T2368" s="12" t="str">
        <f t="shared" si="221"/>
        <v xml:space="preserve"> 2010</v>
      </c>
      <c r="U2368" s="8" t="str" cm="1">
        <f t="array" ref="U2368">_xlfn.IFS(Q2368&lt;1970,"Old is Gold",Q2368&lt;=1980,"80's Movies",Q2368&lt;=2000,"90's Movies",Q2368&lt;=2020,"Mid Rang",Q2368&gt;2020,"Latest")</f>
        <v>Latest</v>
      </c>
      <c r="V2368" t="s">
        <v>5480</v>
      </c>
    </row>
    <row r="2369" spans="1:22" x14ac:dyDescent="0.3">
      <c r="A2369" t="s">
        <v>7834</v>
      </c>
      <c r="B2369" t="s">
        <v>7835</v>
      </c>
      <c r="C2369" t="s">
        <v>7835</v>
      </c>
      <c r="D2369" s="6">
        <v>88</v>
      </c>
      <c r="E2369" s="6" t="str">
        <f t="shared" si="216"/>
        <v>Short</v>
      </c>
      <c r="F2369" s="4">
        <f t="shared" si="217"/>
        <v>1.4666666666666666</v>
      </c>
      <c r="G2369" s="8" t="s">
        <v>7406</v>
      </c>
      <c r="H2369" t="s">
        <v>10885</v>
      </c>
      <c r="I2369" t="s">
        <v>105</v>
      </c>
      <c r="J2369">
        <v>6.1</v>
      </c>
      <c r="K2369" t="str">
        <f t="shared" si="218"/>
        <v>Average</v>
      </c>
      <c r="L2369" s="10">
        <v>214091</v>
      </c>
      <c r="M2369" s="10">
        <v>50000000</v>
      </c>
      <c r="N2369" s="10">
        <v>226349749</v>
      </c>
      <c r="O2369" s="6">
        <f t="shared" si="219"/>
        <v>176349749</v>
      </c>
      <c r="P2369" s="10" t="str" cm="1">
        <f t="array" ref="P2369">_xlfn.IFS(O2369&lt;=0,"Flop",O2369&lt;10000000,"Hit",O2369&lt;=100000000,"Superhit",O2369&gt;100000000,"Blockbuster")</f>
        <v>Blockbuster</v>
      </c>
      <c r="Q2369" t="s">
        <v>7836</v>
      </c>
      <c r="R2369">
        <v>17</v>
      </c>
      <c r="S2369" t="str">
        <f t="shared" si="220"/>
        <v xml:space="preserve">January </v>
      </c>
      <c r="T2369" s="12" t="str">
        <f t="shared" si="221"/>
        <v xml:space="preserve"> 2013</v>
      </c>
      <c r="U2369" s="8" t="str" cm="1">
        <f t="array" ref="U2369">_xlfn.IFS(Q2369&lt;1970,"Old is Gold",Q2369&lt;=1980,"80's Movies",Q2369&lt;=2000,"90's Movies",Q2369&lt;=2020,"Mid Rang",Q2369&gt;2020,"Latest")</f>
        <v>Latest</v>
      </c>
      <c r="V2369" t="s">
        <v>7173</v>
      </c>
    </row>
    <row r="2370" spans="1:22" x14ac:dyDescent="0.3">
      <c r="A2370" t="s">
        <v>7837</v>
      </c>
      <c r="B2370" t="s">
        <v>7838</v>
      </c>
      <c r="C2370" t="s">
        <v>7838</v>
      </c>
      <c r="D2370" s="6">
        <v>126</v>
      </c>
      <c r="E2370" s="6" t="str">
        <f t="shared" ref="E2370:E2433" si="222">IF(D2370&lt;90,"Short",IF(D2370&lt;=120,"Medium","Long"))</f>
        <v>Long</v>
      </c>
      <c r="F2370" s="4">
        <f t="shared" ref="F2370:F2433" si="223">D2370/60</f>
        <v>2.1</v>
      </c>
      <c r="G2370" s="8" t="s">
        <v>7406</v>
      </c>
      <c r="H2370" t="s">
        <v>10890</v>
      </c>
      <c r="I2370" t="s">
        <v>10899</v>
      </c>
      <c r="J2370">
        <v>6.7</v>
      </c>
      <c r="K2370" t="str">
        <f t="shared" ref="K2370:K2433" si="224">IF(J2370&gt;=8,"Excellent",IF(J2370&gt;=7,"Good",IF(J2370&gt;=6,"Average","Poor")))</f>
        <v>Average</v>
      </c>
      <c r="L2370" s="10">
        <v>484676</v>
      </c>
      <c r="M2370" s="10">
        <v>120000000</v>
      </c>
      <c r="N2370" s="10">
        <v>414828246</v>
      </c>
      <c r="O2370" s="6">
        <f t="shared" ref="O2370:O2433" si="225">N2370-M2370</f>
        <v>294828246</v>
      </c>
      <c r="P2370" s="10" t="str" cm="1">
        <f t="array" ref="P2370">_xlfn.IFS(O2370&lt;=0,"Flop",O2370&lt;10000000,"Hit",O2370&lt;=100000000,"Superhit",O2370&gt;100000000,"Blockbuster")</f>
        <v>Blockbuster</v>
      </c>
      <c r="Q2370" t="s">
        <v>7839</v>
      </c>
      <c r="R2370">
        <v>16</v>
      </c>
      <c r="S2370" t="str">
        <f t="shared" ref="S2370:S2433" si="226">LEFT(Q2370,SEARCH(" ",Q2370))</f>
        <v xml:space="preserve">July </v>
      </c>
      <c r="T2370" s="12" t="str">
        <f t="shared" ref="T2370:T2433" si="227">RIGHT(Q2370,5)</f>
        <v xml:space="preserve"> 2013</v>
      </c>
      <c r="U2370" s="8" t="str" cm="1">
        <f t="array" ref="U2370">_xlfn.IFS(Q2370&lt;1970,"Old is Gold",Q2370&lt;=1980,"80's Movies",Q2370&lt;=2000,"90's Movies",Q2370&lt;=2020,"Mid Rang",Q2370&gt;2020,"Latest")</f>
        <v>Latest</v>
      </c>
      <c r="V2370" t="s">
        <v>13</v>
      </c>
    </row>
    <row r="2371" spans="1:22" x14ac:dyDescent="0.3">
      <c r="A2371" t="s">
        <v>7840</v>
      </c>
      <c r="B2371" t="s">
        <v>7841</v>
      </c>
      <c r="C2371" t="s">
        <v>7841</v>
      </c>
      <c r="D2371" s="6">
        <v>97</v>
      </c>
      <c r="E2371" s="6" t="str">
        <f t="shared" si="222"/>
        <v>Medium</v>
      </c>
      <c r="F2371" s="4">
        <f t="shared" si="223"/>
        <v>1.6166666666666667</v>
      </c>
      <c r="G2371" s="8" t="s">
        <v>10887</v>
      </c>
      <c r="H2371" t="s">
        <v>10888</v>
      </c>
      <c r="I2371" t="s">
        <v>172</v>
      </c>
      <c r="J2371">
        <v>7.1</v>
      </c>
      <c r="K2371" t="str">
        <f t="shared" si="224"/>
        <v>Good</v>
      </c>
      <c r="L2371" s="10">
        <v>64198</v>
      </c>
      <c r="M2371" s="10">
        <v>100000000</v>
      </c>
      <c r="N2371" s="10">
        <v>151257160</v>
      </c>
      <c r="O2371" s="6">
        <f t="shared" si="225"/>
        <v>51257160</v>
      </c>
      <c r="P2371" s="10" t="str" cm="1">
        <f t="array" ref="P2371">_xlfn.IFS(O2371&lt;=0,"Flop",O2371&lt;10000000,"Hit",O2371&lt;=100000000,"Superhit",O2371&gt;100000000,"Blockbuster")</f>
        <v>Superhit</v>
      </c>
      <c r="Q2371" t="s">
        <v>6063</v>
      </c>
      <c r="R2371">
        <v>11</v>
      </c>
      <c r="S2371" t="str">
        <f t="shared" si="226"/>
        <v xml:space="preserve">November </v>
      </c>
      <c r="T2371" s="12" t="str">
        <f t="shared" si="227"/>
        <v xml:space="preserve"> 2011</v>
      </c>
      <c r="U2371" s="8" t="str" cm="1">
        <f t="array" ref="U2371">_xlfn.IFS(Q2371&lt;1970,"Old is Gold",Q2371&lt;=1980,"80's Movies",Q2371&lt;=2000,"90's Movies",Q2371&lt;=2020,"Mid Rang",Q2371&gt;2020,"Latest")</f>
        <v>Latest</v>
      </c>
      <c r="V2371" t="s">
        <v>7842</v>
      </c>
    </row>
    <row r="2372" spans="1:22" x14ac:dyDescent="0.3">
      <c r="A2372" t="s">
        <v>7843</v>
      </c>
      <c r="B2372" t="s">
        <v>7844</v>
      </c>
      <c r="C2372" t="s">
        <v>7845</v>
      </c>
      <c r="D2372" s="6">
        <v>88</v>
      </c>
      <c r="E2372" s="6" t="str">
        <f t="shared" si="222"/>
        <v>Short</v>
      </c>
      <c r="F2372" s="4">
        <f t="shared" si="223"/>
        <v>1.4666666666666666</v>
      </c>
      <c r="G2372" s="8" t="s">
        <v>10887</v>
      </c>
      <c r="H2372" t="s">
        <v>10888</v>
      </c>
      <c r="I2372" t="s">
        <v>172</v>
      </c>
      <c r="J2372">
        <v>6.7</v>
      </c>
      <c r="K2372" t="str">
        <f t="shared" si="224"/>
        <v>Average</v>
      </c>
      <c r="L2372" s="10">
        <v>50701</v>
      </c>
      <c r="M2372" s="10">
        <v>55000000</v>
      </c>
      <c r="N2372" s="10">
        <v>123066041</v>
      </c>
      <c r="O2372" s="6">
        <f t="shared" si="225"/>
        <v>68066041</v>
      </c>
      <c r="P2372" s="10" t="str" cm="1">
        <f t="array" ref="P2372">_xlfn.IFS(O2372&lt;=0,"Flop",O2372&lt;10000000,"Hit",O2372&lt;=100000000,"Superhit",O2372&gt;100000000,"Blockbuster")</f>
        <v>Superhit</v>
      </c>
      <c r="Q2372" t="s">
        <v>7846</v>
      </c>
      <c r="R2372">
        <v>28</v>
      </c>
      <c r="S2372" t="str">
        <f t="shared" si="226"/>
        <v xml:space="preserve">March </v>
      </c>
      <c r="T2372" s="12" t="str">
        <f t="shared" si="227"/>
        <v xml:space="preserve"> 2012</v>
      </c>
      <c r="U2372" s="8" t="str" cm="1">
        <f t="array" ref="U2372">_xlfn.IFS(Q2372&lt;1970,"Old is Gold",Q2372&lt;=1980,"80's Movies",Q2372&lt;=2000,"90's Movies",Q2372&lt;=2020,"Mid Rang",Q2372&gt;2020,"Latest")</f>
        <v>Latest</v>
      </c>
      <c r="V2372" t="s">
        <v>7847</v>
      </c>
    </row>
    <row r="2373" spans="1:22" x14ac:dyDescent="0.3">
      <c r="A2373" t="s">
        <v>7848</v>
      </c>
      <c r="B2373" t="s">
        <v>7849</v>
      </c>
      <c r="C2373" t="s">
        <v>7849</v>
      </c>
      <c r="D2373" s="6">
        <v>108</v>
      </c>
      <c r="E2373" s="6" t="str">
        <f t="shared" si="222"/>
        <v>Medium</v>
      </c>
      <c r="F2373" s="4">
        <f t="shared" si="223"/>
        <v>1.8</v>
      </c>
      <c r="G2373" s="8" t="s">
        <v>7406</v>
      </c>
      <c r="H2373" t="s">
        <v>172</v>
      </c>
      <c r="I2373" t="s">
        <v>10899</v>
      </c>
      <c r="J2373">
        <v>8</v>
      </c>
      <c r="K2373" t="str">
        <f t="shared" si="224"/>
        <v>Excellent</v>
      </c>
      <c r="L2373" s="10">
        <v>1094693</v>
      </c>
      <c r="M2373" s="10">
        <v>58000000</v>
      </c>
      <c r="N2373" s="10">
        <v>782836791</v>
      </c>
      <c r="O2373" s="6">
        <f t="shared" si="225"/>
        <v>724836791</v>
      </c>
      <c r="P2373" s="10" t="str" cm="1">
        <f t="array" ref="P2373">_xlfn.IFS(O2373&lt;=0,"Flop",O2373&lt;10000000,"Hit",O2373&lt;=100000000,"Superhit",O2373&gt;100000000,"Blockbuster")</f>
        <v>Blockbuster</v>
      </c>
      <c r="Q2373" t="s">
        <v>7696</v>
      </c>
      <c r="R2373">
        <v>21</v>
      </c>
      <c r="S2373" t="str">
        <f t="shared" si="226"/>
        <v xml:space="preserve">January </v>
      </c>
      <c r="T2373" s="12" t="str">
        <f t="shared" si="227"/>
        <v xml:space="preserve"> 2016</v>
      </c>
      <c r="U2373" s="8" t="str" cm="1">
        <f t="array" ref="U2373">_xlfn.IFS(Q2373&lt;1970,"Old is Gold",Q2373&lt;=1980,"80's Movies",Q2373&lt;=2000,"90's Movies",Q2373&lt;=2020,"Mid Rang",Q2373&gt;2020,"Latest")</f>
        <v>Latest</v>
      </c>
      <c r="V2373" t="s">
        <v>7850</v>
      </c>
    </row>
    <row r="2374" spans="1:22" x14ac:dyDescent="0.3">
      <c r="A2374" t="s">
        <v>7851</v>
      </c>
      <c r="B2374" t="s">
        <v>7852</v>
      </c>
      <c r="C2374" t="s">
        <v>7852</v>
      </c>
      <c r="D2374" s="6">
        <v>98</v>
      </c>
      <c r="E2374" s="6" t="str">
        <f t="shared" si="222"/>
        <v>Medium</v>
      </c>
      <c r="F2374" s="4">
        <f t="shared" si="223"/>
        <v>1.6333333333333333</v>
      </c>
      <c r="G2374" s="8" t="s">
        <v>7406</v>
      </c>
      <c r="H2374" t="s">
        <v>10891</v>
      </c>
      <c r="I2374" t="s">
        <v>190</v>
      </c>
      <c r="J2374">
        <v>6.4</v>
      </c>
      <c r="K2374" t="str">
        <f t="shared" si="224"/>
        <v>Average</v>
      </c>
      <c r="L2374" s="10">
        <v>111031</v>
      </c>
      <c r="M2374" s="10">
        <v>24000000</v>
      </c>
      <c r="N2374" s="10">
        <v>35626958</v>
      </c>
      <c r="O2374" s="6">
        <f t="shared" si="225"/>
        <v>11626958</v>
      </c>
      <c r="P2374" s="10" t="str" cm="1">
        <f t="array" ref="P2374">_xlfn.IFS(O2374&lt;=0,"Flop",O2374&lt;10000000,"Hit",O2374&lt;=100000000,"Superhit",O2374&gt;100000000,"Blockbuster")</f>
        <v>Superhit</v>
      </c>
      <c r="Q2374" t="s">
        <v>4925</v>
      </c>
      <c r="R2374">
        <v>24</v>
      </c>
      <c r="S2374" t="str">
        <f t="shared" si="226"/>
        <v xml:space="preserve">November </v>
      </c>
      <c r="T2374" s="12" t="str">
        <f t="shared" si="227"/>
        <v xml:space="preserve"> 2010</v>
      </c>
      <c r="U2374" s="8" t="str" cm="1">
        <f t="array" ref="U2374">_xlfn.IFS(Q2374&lt;1970,"Old is Gold",Q2374&lt;=1980,"80's Movies",Q2374&lt;=2000,"90's Movies",Q2374&lt;=2020,"Mid Rang",Q2374&gt;2020,"Latest")</f>
        <v>Latest</v>
      </c>
      <c r="V2374" t="s">
        <v>3266</v>
      </c>
    </row>
    <row r="2375" spans="1:22" x14ac:dyDescent="0.3">
      <c r="A2375" t="s">
        <v>7853</v>
      </c>
      <c r="B2375" t="s">
        <v>7854</v>
      </c>
      <c r="C2375" t="s">
        <v>7854</v>
      </c>
      <c r="D2375" s="6">
        <v>115</v>
      </c>
      <c r="E2375" s="6" t="str">
        <f t="shared" si="222"/>
        <v>Medium</v>
      </c>
      <c r="F2375" s="4">
        <f t="shared" si="223"/>
        <v>1.9166666666666667</v>
      </c>
      <c r="G2375" s="8" t="s">
        <v>10891</v>
      </c>
      <c r="H2375" t="s">
        <v>190</v>
      </c>
      <c r="I2375" t="s">
        <v>10895</v>
      </c>
      <c r="J2375">
        <v>7.5</v>
      </c>
      <c r="K2375" t="str">
        <f t="shared" si="224"/>
        <v>Good</v>
      </c>
      <c r="L2375" s="10">
        <v>77601</v>
      </c>
      <c r="M2375" s="10">
        <v>10000000</v>
      </c>
      <c r="N2375" s="10">
        <v>3428048</v>
      </c>
      <c r="O2375" s="6">
        <f t="shared" si="225"/>
        <v>-6571952</v>
      </c>
      <c r="P2375" s="10" t="str" cm="1">
        <f t="array" ref="P2375">_xlfn.IFS(O2375&lt;=0,"Flop",O2375&lt;10000000,"Hit",O2375&lt;=100000000,"Superhit",O2375&gt;100000000,"Blockbuster")</f>
        <v>Flop</v>
      </c>
      <c r="Q2375" s="1">
        <v>41153</v>
      </c>
      <c r="R2375" s="1"/>
      <c r="S2375" t="e">
        <f t="shared" si="226"/>
        <v>#VALUE!</v>
      </c>
      <c r="T2375" s="12" t="str">
        <f t="shared" si="227"/>
        <v>41153</v>
      </c>
      <c r="U2375" s="8" t="str" cm="1">
        <f t="array" ref="U2375">_xlfn.IFS(Q2375&lt;1970,"Old is Gold",Q2375&lt;=1980,"80's Movies",Q2375&lt;=2000,"90's Movies",Q2375&lt;=2020,"Mid Rang",Q2375&gt;2020,"Latest")</f>
        <v>Latest</v>
      </c>
      <c r="V2375" t="s">
        <v>7855</v>
      </c>
    </row>
    <row r="2376" spans="1:22" x14ac:dyDescent="0.3">
      <c r="A2376" t="s">
        <v>7856</v>
      </c>
      <c r="B2376" t="s">
        <v>7857</v>
      </c>
      <c r="C2376" t="s">
        <v>7858</v>
      </c>
      <c r="D2376" s="6">
        <v>141</v>
      </c>
      <c r="E2376" s="6" t="str">
        <f t="shared" si="222"/>
        <v>Long</v>
      </c>
      <c r="F2376" s="4">
        <f t="shared" si="223"/>
        <v>2.35</v>
      </c>
      <c r="G2376" s="8" t="s">
        <v>7406</v>
      </c>
      <c r="H2376" t="s">
        <v>10887</v>
      </c>
      <c r="I2376" t="s">
        <v>190</v>
      </c>
      <c r="J2376">
        <v>7.5</v>
      </c>
      <c r="K2376" t="str">
        <f t="shared" si="224"/>
        <v>Good</v>
      </c>
      <c r="L2376" s="10">
        <v>67715</v>
      </c>
      <c r="M2376" s="10">
        <v>6000000</v>
      </c>
      <c r="N2376" s="10">
        <v>18689058</v>
      </c>
      <c r="O2376" s="6">
        <f t="shared" si="225"/>
        <v>12689058</v>
      </c>
      <c r="P2376" s="10" t="str" cm="1">
        <f t="array" ref="P2376">_xlfn.IFS(O2376&lt;=0,"Flop",O2376&lt;10000000,"Hit",O2376&lt;=100000000,"Superhit",O2376&gt;100000000,"Blockbuster")</f>
        <v>Superhit</v>
      </c>
      <c r="Q2376" t="s">
        <v>7859</v>
      </c>
      <c r="R2376">
        <v>9</v>
      </c>
      <c r="S2376" t="str">
        <f t="shared" si="226"/>
        <v xml:space="preserve">September </v>
      </c>
      <c r="T2376" s="12" t="str">
        <f t="shared" si="227"/>
        <v xml:space="preserve"> 2010</v>
      </c>
      <c r="U2376" s="8" t="str" cm="1">
        <f t="array" ref="U2376">_xlfn.IFS(Q2376&lt;1970,"Old is Gold",Q2376&lt;=1980,"80's Movies",Q2376&lt;=2000,"90's Movies",Q2376&lt;=2020,"Mid Rang",Q2376&gt;2020,"Latest")</f>
        <v>Latest</v>
      </c>
      <c r="V2376" t="s">
        <v>3931</v>
      </c>
    </row>
    <row r="2377" spans="1:22" x14ac:dyDescent="0.3">
      <c r="A2377" t="s">
        <v>7860</v>
      </c>
      <c r="B2377" t="s">
        <v>7861</v>
      </c>
      <c r="C2377" t="s">
        <v>7861</v>
      </c>
      <c r="D2377" s="6">
        <v>96</v>
      </c>
      <c r="E2377" s="6" t="str">
        <f t="shared" si="222"/>
        <v>Medium</v>
      </c>
      <c r="F2377" s="4">
        <f t="shared" si="223"/>
        <v>1.6</v>
      </c>
      <c r="G2377" s="8" t="s">
        <v>10887</v>
      </c>
      <c r="H2377" t="s">
        <v>10888</v>
      </c>
      <c r="I2377" t="s">
        <v>172</v>
      </c>
      <c r="J2377">
        <v>6.9</v>
      </c>
      <c r="K2377" t="str">
        <f t="shared" si="224"/>
        <v>Average</v>
      </c>
      <c r="L2377" s="10">
        <v>242713</v>
      </c>
      <c r="M2377" s="10">
        <v>90000000</v>
      </c>
      <c r="N2377" s="10">
        <v>483866772</v>
      </c>
      <c r="O2377" s="6">
        <f t="shared" si="225"/>
        <v>393866772</v>
      </c>
      <c r="P2377" s="10" t="str" cm="1">
        <f t="array" ref="P2377">_xlfn.IFS(O2377&lt;=0,"Flop",O2377&lt;10000000,"Hit",O2377&lt;=100000000,"Superhit",O2377&gt;100000000,"Blockbuster")</f>
        <v>Blockbuster</v>
      </c>
      <c r="Q2377" t="s">
        <v>7862</v>
      </c>
      <c r="R2377">
        <v>22</v>
      </c>
      <c r="S2377" t="str">
        <f t="shared" si="226"/>
        <v xml:space="preserve">March </v>
      </c>
      <c r="T2377" s="12" t="str">
        <f t="shared" si="227"/>
        <v xml:space="preserve"> 2011</v>
      </c>
      <c r="U2377" s="8" t="str" cm="1">
        <f t="array" ref="U2377">_xlfn.IFS(Q2377&lt;1970,"Old is Gold",Q2377&lt;=1980,"80's Movies",Q2377&lt;=2000,"90's Movies",Q2377&lt;=2020,"Mid Rang",Q2377&gt;2020,"Latest")</f>
        <v>Latest</v>
      </c>
      <c r="V2377" t="s">
        <v>5317</v>
      </c>
    </row>
    <row r="2378" spans="1:22" x14ac:dyDescent="0.3">
      <c r="A2378" t="s">
        <v>7863</v>
      </c>
      <c r="B2378" t="s">
        <v>735</v>
      </c>
      <c r="C2378" t="s">
        <v>735</v>
      </c>
      <c r="D2378" s="6">
        <v>106</v>
      </c>
      <c r="E2378" s="6" t="str">
        <f t="shared" si="222"/>
        <v>Medium</v>
      </c>
      <c r="F2378" s="4">
        <f t="shared" si="223"/>
        <v>1.7666666666666666</v>
      </c>
      <c r="G2378" s="8" t="s">
        <v>172</v>
      </c>
      <c r="H2378" t="s">
        <v>105</v>
      </c>
      <c r="I2378" t="s">
        <v>10899</v>
      </c>
      <c r="J2378">
        <v>6.4</v>
      </c>
      <c r="K2378" t="str">
        <f t="shared" si="224"/>
        <v>Average</v>
      </c>
      <c r="L2378" s="10">
        <v>111739</v>
      </c>
      <c r="M2378" s="10">
        <v>30000000</v>
      </c>
      <c r="N2378" s="10">
        <v>41002607</v>
      </c>
      <c r="O2378" s="6">
        <f t="shared" si="225"/>
        <v>11002607</v>
      </c>
      <c r="P2378" s="10" t="str" cm="1">
        <f t="array" ref="P2378">_xlfn.IFS(O2378&lt;=0,"Flop",O2378&lt;10000000,"Hit",O2378&lt;=100000000,"Superhit",O2378&gt;100000000,"Blockbuster")</f>
        <v>Superhit</v>
      </c>
      <c r="Q2378" t="s">
        <v>7864</v>
      </c>
      <c r="R2378">
        <v>14</v>
      </c>
      <c r="S2378" t="str">
        <f t="shared" si="226"/>
        <v xml:space="preserve">August </v>
      </c>
      <c r="T2378" s="12" t="str">
        <f t="shared" si="227"/>
        <v xml:space="preserve"> 2011</v>
      </c>
      <c r="U2378" s="8" t="str" cm="1">
        <f t="array" ref="U2378">_xlfn.IFS(Q2378&lt;1970,"Old is Gold",Q2378&lt;=1980,"80's Movies",Q2378&lt;=2000,"90's Movies",Q2378&lt;=2020,"Mid Rang",Q2378&gt;2020,"Latest")</f>
        <v>Latest</v>
      </c>
      <c r="V2378" t="s">
        <v>6042</v>
      </c>
    </row>
    <row r="2379" spans="1:22" x14ac:dyDescent="0.3">
      <c r="A2379" t="s">
        <v>7865</v>
      </c>
      <c r="B2379" t="s">
        <v>7866</v>
      </c>
      <c r="C2379" t="s">
        <v>7866</v>
      </c>
      <c r="D2379" s="6">
        <v>100</v>
      </c>
      <c r="E2379" s="6" t="str">
        <f t="shared" si="222"/>
        <v>Medium</v>
      </c>
      <c r="F2379" s="4">
        <f t="shared" si="223"/>
        <v>1.6666666666666667</v>
      </c>
      <c r="G2379" s="8" t="s">
        <v>190</v>
      </c>
      <c r="H2379" t="s">
        <v>10885</v>
      </c>
      <c r="I2379" t="s">
        <v>10886</v>
      </c>
      <c r="J2379">
        <v>6.4</v>
      </c>
      <c r="K2379" t="str">
        <f t="shared" si="224"/>
        <v>Average</v>
      </c>
      <c r="L2379" s="10">
        <v>64149</v>
      </c>
      <c r="M2379" s="10">
        <v>44000000</v>
      </c>
      <c r="N2379" s="10">
        <v>48190704</v>
      </c>
      <c r="O2379" s="6">
        <f t="shared" si="225"/>
        <v>4190704</v>
      </c>
      <c r="P2379" s="10" t="str" cm="1">
        <f t="array" ref="P2379">_xlfn.IFS(O2379&lt;=0,"Flop",O2379&lt;10000000,"Hit",O2379&lt;=100000000,"Superhit",O2379&gt;100000000,"Blockbuster")</f>
        <v>Hit</v>
      </c>
      <c r="Q2379" t="s">
        <v>7867</v>
      </c>
      <c r="R2379">
        <v>30</v>
      </c>
      <c r="S2379" t="str">
        <f t="shared" si="226"/>
        <v xml:space="preserve">July </v>
      </c>
      <c r="T2379" s="12" t="str">
        <f t="shared" si="227"/>
        <v xml:space="preserve"> 2010</v>
      </c>
      <c r="U2379" s="8" t="str" cm="1">
        <f t="array" ref="U2379">_xlfn.IFS(Q2379&lt;1970,"Old is Gold",Q2379&lt;=1980,"80's Movies",Q2379&lt;=2000,"90's Movies",Q2379&lt;=2020,"Mid Rang",Q2379&gt;2020,"Latest")</f>
        <v>Latest</v>
      </c>
      <c r="V2379" t="s">
        <v>6441</v>
      </c>
    </row>
    <row r="2380" spans="1:22" x14ac:dyDescent="0.3">
      <c r="A2380" t="s">
        <v>7868</v>
      </c>
      <c r="B2380" t="s">
        <v>7869</v>
      </c>
      <c r="C2380" t="s">
        <v>7869</v>
      </c>
      <c r="D2380" s="6">
        <v>131</v>
      </c>
      <c r="E2380" s="6" t="str">
        <f t="shared" si="222"/>
        <v>Long</v>
      </c>
      <c r="F2380" s="4">
        <f t="shared" si="223"/>
        <v>2.1833333333333331</v>
      </c>
      <c r="G2380" s="8" t="s">
        <v>7406</v>
      </c>
      <c r="H2380" t="s">
        <v>10887</v>
      </c>
      <c r="I2380" t="s">
        <v>10890</v>
      </c>
      <c r="J2380">
        <v>5.8</v>
      </c>
      <c r="K2380" t="str">
        <f t="shared" si="224"/>
        <v>Poor</v>
      </c>
      <c r="L2380" s="10">
        <v>254791</v>
      </c>
      <c r="M2380" s="10">
        <v>209000000</v>
      </c>
      <c r="N2380" s="10">
        <v>303025485</v>
      </c>
      <c r="O2380" s="6">
        <f t="shared" si="225"/>
        <v>94025485</v>
      </c>
      <c r="P2380" s="10" t="str" cm="1">
        <f t="array" ref="P2380">_xlfn.IFS(O2380&lt;=0,"Flop",O2380&lt;10000000,"Hit",O2380&lt;=100000000,"Superhit",O2380&gt;100000000,"Blockbuster")</f>
        <v>Superhit</v>
      </c>
      <c r="Q2380" t="s">
        <v>7870</v>
      </c>
      <c r="R2380">
        <v>3</v>
      </c>
      <c r="S2380" t="str">
        <f t="shared" si="226"/>
        <v xml:space="preserve">April </v>
      </c>
      <c r="T2380" s="12" t="str">
        <f t="shared" si="227"/>
        <v xml:space="preserve"> 2012</v>
      </c>
      <c r="U2380" s="8" t="str" cm="1">
        <f t="array" ref="U2380">_xlfn.IFS(Q2380&lt;1970,"Old is Gold",Q2380&lt;=1980,"80's Movies",Q2380&lt;=2000,"90's Movies",Q2380&lt;=2020,"Mid Rang",Q2380&gt;2020,"Latest")</f>
        <v>Latest</v>
      </c>
      <c r="V2380" t="s">
        <v>4202</v>
      </c>
    </row>
    <row r="2381" spans="1:22" x14ac:dyDescent="0.3">
      <c r="A2381" t="s">
        <v>7871</v>
      </c>
      <c r="B2381" t="s">
        <v>7872</v>
      </c>
      <c r="C2381" t="s">
        <v>7872</v>
      </c>
      <c r="D2381" s="6">
        <v>105</v>
      </c>
      <c r="E2381" s="6" t="str">
        <f t="shared" si="222"/>
        <v>Medium</v>
      </c>
      <c r="F2381" s="4">
        <f t="shared" si="223"/>
        <v>1.75</v>
      </c>
      <c r="G2381" s="8" t="s">
        <v>7406</v>
      </c>
      <c r="H2381" t="s">
        <v>10891</v>
      </c>
      <c r="I2381" t="s">
        <v>190</v>
      </c>
      <c r="J2381">
        <v>6.3</v>
      </c>
      <c r="K2381" t="str">
        <f t="shared" si="224"/>
        <v>Average</v>
      </c>
      <c r="L2381" s="10">
        <v>100886</v>
      </c>
      <c r="M2381" s="10">
        <v>20000000</v>
      </c>
      <c r="N2381" s="10">
        <v>67876281</v>
      </c>
      <c r="O2381" s="6">
        <f t="shared" si="225"/>
        <v>47876281</v>
      </c>
      <c r="P2381" s="10" t="str" cm="1">
        <f t="array" ref="P2381">_xlfn.IFS(O2381&lt;=0,"Flop",O2381&lt;10000000,"Hit",O2381&lt;=100000000,"Superhit",O2381&gt;100000000,"Blockbuster")</f>
        <v>Superhit</v>
      </c>
      <c r="Q2381" t="s">
        <v>6374</v>
      </c>
      <c r="R2381">
        <v>1</v>
      </c>
      <c r="S2381" t="str">
        <f t="shared" si="226"/>
        <v xml:space="preserve">September </v>
      </c>
      <c r="T2381" s="12" t="str">
        <f t="shared" si="227"/>
        <v xml:space="preserve"> 2010</v>
      </c>
      <c r="U2381" s="8" t="str" cm="1">
        <f t="array" ref="U2381">_xlfn.IFS(Q2381&lt;1970,"Old is Gold",Q2381&lt;=1980,"80's Movies",Q2381&lt;=2000,"90's Movies",Q2381&lt;=2020,"Mid Rang",Q2381&gt;2020,"Latest")</f>
        <v>Latest</v>
      </c>
      <c r="V2381" t="s">
        <v>7873</v>
      </c>
    </row>
    <row r="2382" spans="1:22" x14ac:dyDescent="0.3">
      <c r="A2382" t="s">
        <v>7874</v>
      </c>
      <c r="B2382" t="s">
        <v>7875</v>
      </c>
      <c r="C2382" t="s">
        <v>7875</v>
      </c>
      <c r="D2382" s="6">
        <v>108</v>
      </c>
      <c r="E2382" s="6" t="str">
        <f t="shared" si="222"/>
        <v>Medium</v>
      </c>
      <c r="F2382" s="4">
        <f t="shared" si="223"/>
        <v>1.8</v>
      </c>
      <c r="G2382" s="8" t="s">
        <v>190</v>
      </c>
      <c r="H2382" t="s">
        <v>105</v>
      </c>
      <c r="I2382" t="s">
        <v>10895</v>
      </c>
      <c r="J2382">
        <v>6.3</v>
      </c>
      <c r="K2382" t="str">
        <f t="shared" si="224"/>
        <v>Average</v>
      </c>
      <c r="L2382" s="10">
        <v>153182</v>
      </c>
      <c r="M2382" s="10">
        <v>13300000</v>
      </c>
      <c r="N2382" s="10">
        <v>5968016</v>
      </c>
      <c r="O2382" s="6">
        <f t="shared" si="225"/>
        <v>-7331984</v>
      </c>
      <c r="P2382" s="10" t="str" cm="1">
        <f t="array" ref="P2382">_xlfn.IFS(O2382&lt;=0,"Flop",O2382&lt;10000000,"Hit",O2382&lt;=100000000,"Superhit",O2382&gt;100000000,"Blockbuster")</f>
        <v>Flop</v>
      </c>
      <c r="Q2382" t="s">
        <v>7876</v>
      </c>
      <c r="R2382">
        <v>29</v>
      </c>
      <c r="S2382" t="str">
        <f t="shared" si="226"/>
        <v xml:space="preserve">August </v>
      </c>
      <c r="T2382" s="12" t="str">
        <f t="shared" si="227"/>
        <v xml:space="preserve"> 2013</v>
      </c>
      <c r="U2382" s="8" t="str" cm="1">
        <f t="array" ref="U2382">_xlfn.IFS(Q2382&lt;1970,"Old is Gold",Q2382&lt;=1980,"80's Movies",Q2382&lt;=2000,"90's Movies",Q2382&lt;=2020,"Mid Rang",Q2382&gt;2020,"Latest")</f>
        <v>Latest</v>
      </c>
      <c r="V2382" t="s">
        <v>7877</v>
      </c>
    </row>
    <row r="2383" spans="1:22" x14ac:dyDescent="0.3">
      <c r="A2383" t="s">
        <v>7878</v>
      </c>
      <c r="B2383" t="s">
        <v>7879</v>
      </c>
      <c r="C2383" t="s">
        <v>7879</v>
      </c>
      <c r="D2383" s="6">
        <v>158</v>
      </c>
      <c r="E2383" s="6" t="str">
        <f t="shared" si="222"/>
        <v>Long</v>
      </c>
      <c r="F2383" s="4">
        <f t="shared" si="223"/>
        <v>2.6333333333333333</v>
      </c>
      <c r="G2383" s="8" t="s">
        <v>190</v>
      </c>
      <c r="H2383" t="s">
        <v>10894</v>
      </c>
      <c r="I2383" t="s">
        <v>10899</v>
      </c>
      <c r="J2383">
        <v>7.4</v>
      </c>
      <c r="K2383" t="str">
        <f t="shared" si="224"/>
        <v>Good</v>
      </c>
      <c r="L2383" s="10">
        <v>84814</v>
      </c>
      <c r="M2383" s="10">
        <v>25000000</v>
      </c>
      <c r="N2383" s="10">
        <v>29032484</v>
      </c>
      <c r="O2383" s="6">
        <f t="shared" si="225"/>
        <v>4032484</v>
      </c>
      <c r="P2383" s="10" t="str" cm="1">
        <f t="array" ref="P2383">_xlfn.IFS(O2383&lt;=0,"Flop",O2383&lt;10000000,"Hit",O2383&lt;=100000000,"Superhit",O2383&gt;100000000,"Blockbuster")</f>
        <v>Hit</v>
      </c>
      <c r="Q2383" t="s">
        <v>7880</v>
      </c>
      <c r="R2383">
        <v>1</v>
      </c>
      <c r="S2383" t="str">
        <f t="shared" si="226"/>
        <v xml:space="preserve">September </v>
      </c>
      <c r="T2383" s="12" t="str">
        <f t="shared" si="227"/>
        <v xml:space="preserve"> 2022</v>
      </c>
      <c r="U2383" s="8" t="str" cm="1">
        <f t="array" ref="U2383">_xlfn.IFS(Q2383&lt;1970,"Old is Gold",Q2383&lt;=1980,"80's Movies",Q2383&lt;=2000,"90's Movies",Q2383&lt;=2020,"Mid Rang",Q2383&gt;2020,"Latest")</f>
        <v>Latest</v>
      </c>
      <c r="V2383" t="s">
        <v>5005</v>
      </c>
    </row>
    <row r="2384" spans="1:22" x14ac:dyDescent="0.3">
      <c r="A2384" t="s">
        <v>7881</v>
      </c>
      <c r="B2384" t="s">
        <v>7882</v>
      </c>
      <c r="C2384" t="s">
        <v>7882</v>
      </c>
      <c r="D2384" s="6">
        <v>97</v>
      </c>
      <c r="E2384" s="6" t="str">
        <f t="shared" si="222"/>
        <v>Medium</v>
      </c>
      <c r="F2384" s="4">
        <f t="shared" si="223"/>
        <v>1.6166666666666667</v>
      </c>
      <c r="G2384" s="8" t="s">
        <v>7406</v>
      </c>
      <c r="H2384" t="s">
        <v>10887</v>
      </c>
      <c r="I2384" t="s">
        <v>10888</v>
      </c>
      <c r="J2384">
        <v>7.2</v>
      </c>
      <c r="K2384" t="str">
        <f t="shared" si="224"/>
        <v>Good</v>
      </c>
      <c r="L2384" s="10">
        <v>188082</v>
      </c>
      <c r="M2384" s="10">
        <v>145000000</v>
      </c>
      <c r="N2384" s="10">
        <v>306941670</v>
      </c>
      <c r="O2384" s="6">
        <f t="shared" si="225"/>
        <v>161941670</v>
      </c>
      <c r="P2384" s="10" t="str" cm="1">
        <f t="array" ref="P2384">_xlfn.IFS(O2384&lt;=0,"Flop",O2384&lt;10000000,"Hit",O2384&lt;=100000000,"Superhit",O2384&gt;100000000,"Blockbuster")</f>
        <v>Blockbuster</v>
      </c>
      <c r="Q2384" t="s">
        <v>7883</v>
      </c>
      <c r="R2384">
        <v>10</v>
      </c>
      <c r="S2384" t="str">
        <f t="shared" si="226"/>
        <v xml:space="preserve">October </v>
      </c>
      <c r="T2384" s="12" t="str">
        <f t="shared" si="227"/>
        <v xml:space="preserve"> 2012</v>
      </c>
      <c r="U2384" s="8" t="str" cm="1">
        <f t="array" ref="U2384">_xlfn.IFS(Q2384&lt;1970,"Old is Gold",Q2384&lt;=1980,"80's Movies",Q2384&lt;=2000,"90's Movies",Q2384&lt;=2020,"Mid Rang",Q2384&gt;2020,"Latest")</f>
        <v>Latest</v>
      </c>
      <c r="V2384" t="s">
        <v>7884</v>
      </c>
    </row>
    <row r="2385" spans="1:22" x14ac:dyDescent="0.3">
      <c r="A2385" t="s">
        <v>7885</v>
      </c>
      <c r="B2385" t="s">
        <v>7886</v>
      </c>
      <c r="C2385" t="s">
        <v>7886</v>
      </c>
      <c r="D2385" s="6">
        <v>124</v>
      </c>
      <c r="E2385" s="6" t="str">
        <f t="shared" si="222"/>
        <v>Long</v>
      </c>
      <c r="F2385" s="4">
        <f t="shared" si="223"/>
        <v>2.0666666666666669</v>
      </c>
      <c r="G2385" s="8" t="s">
        <v>10887</v>
      </c>
      <c r="H2385" t="s">
        <v>10895</v>
      </c>
      <c r="I2385" t="s">
        <v>10890</v>
      </c>
      <c r="J2385">
        <v>7</v>
      </c>
      <c r="K2385" t="str">
        <f t="shared" si="224"/>
        <v>Good</v>
      </c>
      <c r="L2385" s="10">
        <v>631342</v>
      </c>
      <c r="M2385" s="10">
        <v>130000000</v>
      </c>
      <c r="N2385" s="10">
        <v>403354469</v>
      </c>
      <c r="O2385" s="6">
        <f t="shared" si="225"/>
        <v>273354469</v>
      </c>
      <c r="P2385" s="10" t="str" cm="1">
        <f t="array" ref="P2385">_xlfn.IFS(O2385&lt;=0,"Flop",O2385&lt;10000000,"Hit",O2385&lt;=100000000,"Superhit",O2385&gt;100000000,"Blockbuster")</f>
        <v>Blockbuster</v>
      </c>
      <c r="Q2385" t="s">
        <v>6199</v>
      </c>
      <c r="R2385">
        <v>11</v>
      </c>
      <c r="S2385" t="str">
        <f t="shared" si="226"/>
        <v xml:space="preserve">April </v>
      </c>
      <c r="T2385" s="12" t="str">
        <f t="shared" si="227"/>
        <v xml:space="preserve"> 2012</v>
      </c>
      <c r="U2385" s="8" t="str" cm="1">
        <f t="array" ref="U2385">_xlfn.IFS(Q2385&lt;1970,"Old is Gold",Q2385&lt;=1980,"80's Movies",Q2385&lt;=2000,"90's Movies",Q2385&lt;=2020,"Mid Rang",Q2385&gt;2020,"Latest")</f>
        <v>Latest</v>
      </c>
      <c r="V2385" t="s">
        <v>312</v>
      </c>
    </row>
    <row r="2386" spans="1:22" x14ac:dyDescent="0.3">
      <c r="A2386" t="s">
        <v>7887</v>
      </c>
      <c r="B2386" t="s">
        <v>7888</v>
      </c>
      <c r="C2386" t="s">
        <v>7888</v>
      </c>
      <c r="D2386" s="6">
        <v>116</v>
      </c>
      <c r="E2386" s="6" t="str">
        <f t="shared" si="222"/>
        <v>Medium</v>
      </c>
      <c r="F2386" s="4">
        <f t="shared" si="223"/>
        <v>1.9333333333333333</v>
      </c>
      <c r="G2386" s="8" t="s">
        <v>7406</v>
      </c>
      <c r="H2386" t="s">
        <v>10891</v>
      </c>
      <c r="I2386" t="s">
        <v>5170</v>
      </c>
      <c r="J2386">
        <v>6.4</v>
      </c>
      <c r="K2386" t="str">
        <f t="shared" si="224"/>
        <v>Average</v>
      </c>
      <c r="L2386" s="10">
        <v>134161</v>
      </c>
      <c r="M2386" s="10">
        <v>70000000</v>
      </c>
      <c r="N2386" s="10">
        <v>57084522</v>
      </c>
      <c r="O2386" s="6">
        <f t="shared" si="225"/>
        <v>-12915478</v>
      </c>
      <c r="P2386" s="10" t="str" cm="1">
        <f t="array" ref="P2386">_xlfn.IFS(O2386&lt;=0,"Flop",O2386&lt;10000000,"Hit",O2386&lt;=100000000,"Superhit",O2386&gt;100000000,"Blockbuster")</f>
        <v>Flop</v>
      </c>
      <c r="Q2386" t="s">
        <v>7889</v>
      </c>
      <c r="R2386">
        <v>10</v>
      </c>
      <c r="S2386" t="str">
        <f t="shared" si="226"/>
        <v xml:space="preserve">September </v>
      </c>
      <c r="T2386" s="12" t="str">
        <f t="shared" si="227"/>
        <v xml:space="preserve"> 2011</v>
      </c>
      <c r="U2386" s="8" t="str" cm="1">
        <f t="array" ref="U2386">_xlfn.IFS(Q2386&lt;1970,"Old is Gold",Q2386&lt;=1980,"80's Movies",Q2386&lt;=2000,"90's Movies",Q2386&lt;=2020,"Mid Rang",Q2386&gt;2020,"Latest")</f>
        <v>Latest</v>
      </c>
      <c r="V2386" t="s">
        <v>7890</v>
      </c>
    </row>
    <row r="2387" spans="1:22" x14ac:dyDescent="0.3">
      <c r="A2387" t="s">
        <v>7891</v>
      </c>
      <c r="B2387" t="s">
        <v>7892</v>
      </c>
      <c r="C2387" t="s">
        <v>7892</v>
      </c>
      <c r="D2387" s="6">
        <v>97</v>
      </c>
      <c r="E2387" s="6" t="str">
        <f t="shared" si="222"/>
        <v>Medium</v>
      </c>
      <c r="F2387" s="4">
        <f t="shared" si="223"/>
        <v>1.6166666666666667</v>
      </c>
      <c r="G2387" s="8" t="s">
        <v>7406</v>
      </c>
      <c r="H2387" t="s">
        <v>172</v>
      </c>
      <c r="I2387" t="s">
        <v>10891</v>
      </c>
      <c r="J2387">
        <v>7</v>
      </c>
      <c r="K2387" t="str">
        <f t="shared" si="224"/>
        <v>Good</v>
      </c>
      <c r="L2387" s="10">
        <v>114028</v>
      </c>
      <c r="M2387" s="10">
        <v>5000000</v>
      </c>
      <c r="N2387" s="10">
        <v>8490396</v>
      </c>
      <c r="O2387" s="6">
        <f t="shared" si="225"/>
        <v>3490396</v>
      </c>
      <c r="P2387" s="10" t="str" cm="1">
        <f t="array" ref="P2387">_xlfn.IFS(O2387&lt;=0,"Flop",O2387&lt;10000000,"Hit",O2387&lt;=100000000,"Superhit",O2387&gt;100000000,"Blockbuster")</f>
        <v>Hit</v>
      </c>
      <c r="Q2387" t="s">
        <v>7893</v>
      </c>
      <c r="R2387">
        <v>16</v>
      </c>
      <c r="S2387" t="str">
        <f t="shared" si="226"/>
        <v xml:space="preserve">September </v>
      </c>
      <c r="T2387" s="12" t="str">
        <f t="shared" si="227"/>
        <v xml:space="preserve"> 2013</v>
      </c>
      <c r="U2387" s="8" t="str" cm="1">
        <f t="array" ref="U2387">_xlfn.IFS(Q2387&lt;1970,"Old is Gold",Q2387&lt;=1980,"80's Movies",Q2387&lt;=2000,"90's Movies",Q2387&lt;=2020,"Mid Rang",Q2387&gt;2020,"Latest")</f>
        <v>Latest</v>
      </c>
      <c r="V2387" t="s">
        <v>7894</v>
      </c>
    </row>
    <row r="2388" spans="1:22" x14ac:dyDescent="0.3">
      <c r="A2388" t="s">
        <v>7895</v>
      </c>
      <c r="B2388" t="s">
        <v>7896</v>
      </c>
      <c r="C2388" t="s">
        <v>7896</v>
      </c>
      <c r="D2388" s="6">
        <v>104</v>
      </c>
      <c r="E2388" s="6" t="str">
        <f t="shared" si="222"/>
        <v>Medium</v>
      </c>
      <c r="F2388" s="4">
        <f t="shared" si="223"/>
        <v>1.7333333333333334</v>
      </c>
      <c r="G2388" s="8" t="s">
        <v>10887</v>
      </c>
      <c r="H2388" t="s">
        <v>10888</v>
      </c>
      <c r="I2388" t="s">
        <v>172</v>
      </c>
      <c r="J2388">
        <v>7.2</v>
      </c>
      <c r="K2388" t="str">
        <f t="shared" si="224"/>
        <v>Good</v>
      </c>
      <c r="L2388" s="10">
        <v>380491</v>
      </c>
      <c r="M2388" s="10">
        <v>200000000</v>
      </c>
      <c r="N2388" s="10">
        <v>743559645</v>
      </c>
      <c r="O2388" s="6">
        <f t="shared" si="225"/>
        <v>543559645</v>
      </c>
      <c r="P2388" s="10" t="str" cm="1">
        <f t="array" ref="P2388">_xlfn.IFS(O2388&lt;=0,"Flop",O2388&lt;10000000,"Hit",O2388&lt;=100000000,"Superhit",O2388&gt;100000000,"Blockbuster")</f>
        <v>Blockbuster</v>
      </c>
      <c r="Q2388" t="s">
        <v>7897</v>
      </c>
      <c r="R2388">
        <v>5</v>
      </c>
      <c r="S2388" t="str">
        <f t="shared" si="226"/>
        <v xml:space="preserve">June </v>
      </c>
      <c r="T2388" s="12" t="str">
        <f t="shared" si="227"/>
        <v xml:space="preserve"> 2013</v>
      </c>
      <c r="U2388" s="8" t="str" cm="1">
        <f t="array" ref="U2388">_xlfn.IFS(Q2388&lt;1970,"Old is Gold",Q2388&lt;=1980,"80's Movies",Q2388&lt;=2000,"90's Movies",Q2388&lt;=2020,"Mid Rang",Q2388&gt;2020,"Latest")</f>
        <v>Latest</v>
      </c>
      <c r="V2388" t="s">
        <v>7898</v>
      </c>
    </row>
    <row r="2389" spans="1:22" x14ac:dyDescent="0.3">
      <c r="A2389" t="s">
        <v>7899</v>
      </c>
      <c r="B2389" t="s">
        <v>7900</v>
      </c>
      <c r="C2389" t="s">
        <v>7900</v>
      </c>
      <c r="D2389" s="6">
        <v>146</v>
      </c>
      <c r="E2389" s="6" t="str">
        <f t="shared" si="222"/>
        <v>Long</v>
      </c>
      <c r="F2389" s="4">
        <f t="shared" si="223"/>
        <v>2.4333333333333331</v>
      </c>
      <c r="G2389" s="8" t="s">
        <v>190</v>
      </c>
      <c r="H2389" t="s">
        <v>10899</v>
      </c>
      <c r="I2389" t="s">
        <v>10899</v>
      </c>
      <c r="J2389">
        <v>8.1</v>
      </c>
      <c r="K2389" t="str">
        <f t="shared" si="224"/>
        <v>Excellent</v>
      </c>
      <c r="L2389" s="10">
        <v>482233</v>
      </c>
      <c r="M2389" s="10">
        <v>25000000</v>
      </c>
      <c r="N2389" s="10">
        <v>216639112</v>
      </c>
      <c r="O2389" s="6">
        <f t="shared" si="225"/>
        <v>191639112</v>
      </c>
      <c r="P2389" s="10" t="str" cm="1">
        <f t="array" ref="P2389">_xlfn.IFS(O2389&lt;=0,"Flop",O2389&lt;10000000,"Hit",O2389&lt;=100000000,"Superhit",O2389&gt;100000000,"Blockbuster")</f>
        <v>Blockbuster</v>
      </c>
      <c r="Q2389" t="s">
        <v>7901</v>
      </c>
      <c r="R2389">
        <v>9</v>
      </c>
      <c r="S2389" t="str">
        <f t="shared" si="226"/>
        <v xml:space="preserve">August </v>
      </c>
      <c r="T2389" s="12" t="str">
        <f t="shared" si="227"/>
        <v xml:space="preserve"> 2011</v>
      </c>
      <c r="U2389" s="8" t="str" cm="1">
        <f t="array" ref="U2389">_xlfn.IFS(Q2389&lt;1970,"Old is Gold",Q2389&lt;=1980,"80's Movies",Q2389&lt;=2000,"90's Movies",Q2389&lt;=2020,"Mid Rang",Q2389&gt;2020,"Latest")</f>
        <v>Latest</v>
      </c>
      <c r="V2389" t="s">
        <v>7902</v>
      </c>
    </row>
    <row r="2390" spans="1:22" x14ac:dyDescent="0.3">
      <c r="A2390" t="s">
        <v>7903</v>
      </c>
      <c r="B2390" t="s">
        <v>7904</v>
      </c>
      <c r="C2390" t="s">
        <v>7904</v>
      </c>
      <c r="D2390" s="6">
        <v>91</v>
      </c>
      <c r="E2390" s="6" t="str">
        <f t="shared" si="222"/>
        <v>Medium</v>
      </c>
      <c r="F2390" s="4">
        <f t="shared" si="223"/>
        <v>1.5166666666666666</v>
      </c>
      <c r="G2390" s="8" t="s">
        <v>190</v>
      </c>
      <c r="H2390" t="s">
        <v>10890</v>
      </c>
      <c r="I2390" t="s">
        <v>5170</v>
      </c>
      <c r="J2390">
        <v>7.7</v>
      </c>
      <c r="K2390" t="str">
        <f t="shared" si="224"/>
        <v>Good</v>
      </c>
      <c r="L2390" s="10">
        <v>850937</v>
      </c>
      <c r="M2390" s="10">
        <v>100000000</v>
      </c>
      <c r="N2390" s="10">
        <v>773031583</v>
      </c>
      <c r="O2390" s="6">
        <f t="shared" si="225"/>
        <v>673031583</v>
      </c>
      <c r="P2390" s="10" t="str" cm="1">
        <f t="array" ref="P2390">_xlfn.IFS(O2390&lt;=0,"Flop",O2390&lt;10000000,"Hit",O2390&lt;=100000000,"Superhit",O2390&gt;100000000,"Blockbuster")</f>
        <v>Blockbuster</v>
      </c>
      <c r="Q2390" t="s">
        <v>7799</v>
      </c>
      <c r="R2390">
        <v>28</v>
      </c>
      <c r="S2390" t="str">
        <f t="shared" si="226"/>
        <v xml:space="preserve">August </v>
      </c>
      <c r="T2390" s="12" t="str">
        <f t="shared" si="227"/>
        <v xml:space="preserve"> 2013</v>
      </c>
      <c r="U2390" s="8" t="str" cm="1">
        <f t="array" ref="U2390">_xlfn.IFS(Q2390&lt;1970,"Old is Gold",Q2390&lt;=1980,"80's Movies",Q2390&lt;=2000,"90's Movies",Q2390&lt;=2020,"Mid Rang",Q2390&gt;2020,"Latest")</f>
        <v>Latest</v>
      </c>
      <c r="V2390" t="s">
        <v>2360</v>
      </c>
    </row>
    <row r="2391" spans="1:22" x14ac:dyDescent="0.3">
      <c r="A2391" t="s">
        <v>7905</v>
      </c>
      <c r="B2391" t="s">
        <v>7906</v>
      </c>
      <c r="C2391" t="s">
        <v>7906</v>
      </c>
      <c r="D2391" s="6">
        <v>112</v>
      </c>
      <c r="E2391" s="6" t="str">
        <f t="shared" si="222"/>
        <v>Medium</v>
      </c>
      <c r="F2391" s="4">
        <f t="shared" si="223"/>
        <v>1.8666666666666667</v>
      </c>
      <c r="G2391" s="8" t="s">
        <v>105</v>
      </c>
      <c r="H2391" t="s">
        <v>10895</v>
      </c>
      <c r="I2391" t="s">
        <v>5170</v>
      </c>
      <c r="J2391">
        <v>7.5</v>
      </c>
      <c r="K2391" t="str">
        <f t="shared" si="224"/>
        <v>Good</v>
      </c>
      <c r="L2391" s="10">
        <v>542411</v>
      </c>
      <c r="M2391" s="10">
        <v>20000000</v>
      </c>
      <c r="N2391" s="10">
        <v>320406242</v>
      </c>
      <c r="O2391" s="6">
        <f t="shared" si="225"/>
        <v>300406242</v>
      </c>
      <c r="P2391" s="10" t="str" cm="1">
        <f t="array" ref="P2391">_xlfn.IFS(O2391&lt;=0,"Flop",O2391&lt;10000000,"Hit",O2391&lt;=100000000,"Superhit",O2391&gt;100000000,"Blockbuster")</f>
        <v>Blockbuster</v>
      </c>
      <c r="Q2391" t="s">
        <v>7907</v>
      </c>
      <c r="R2391">
        <v>8</v>
      </c>
      <c r="S2391" t="str">
        <f t="shared" si="226"/>
        <v xml:space="preserve">June </v>
      </c>
      <c r="T2391" s="12" t="str">
        <f t="shared" si="227"/>
        <v xml:space="preserve"> 2013</v>
      </c>
      <c r="U2391" s="8" t="str" cm="1">
        <f t="array" ref="U2391">_xlfn.IFS(Q2391&lt;1970,"Old is Gold",Q2391&lt;=1980,"80's Movies",Q2391&lt;=2000,"90's Movies",Q2391&lt;=2020,"Mid Rang",Q2391&gt;2020,"Latest")</f>
        <v>Latest</v>
      </c>
      <c r="V2391" t="s">
        <v>4818</v>
      </c>
    </row>
    <row r="2392" spans="1:22" x14ac:dyDescent="0.3">
      <c r="A2392" t="s">
        <v>7908</v>
      </c>
      <c r="B2392" t="s">
        <v>7909</v>
      </c>
      <c r="C2392" t="s">
        <v>7909</v>
      </c>
      <c r="D2392" s="6">
        <v>133</v>
      </c>
      <c r="E2392" s="6" t="str">
        <f t="shared" si="222"/>
        <v>Long</v>
      </c>
      <c r="F2392" s="4">
        <f t="shared" si="223"/>
        <v>2.2166666666666668</v>
      </c>
      <c r="G2392" s="8" t="s">
        <v>7406</v>
      </c>
      <c r="H2392" t="s">
        <v>10891</v>
      </c>
      <c r="I2392" t="s">
        <v>190</v>
      </c>
      <c r="J2392">
        <v>7.3</v>
      </c>
      <c r="K2392" t="str">
        <f t="shared" si="224"/>
        <v>Good</v>
      </c>
      <c r="L2392" s="10">
        <v>203328</v>
      </c>
      <c r="M2392" s="10">
        <v>30000000</v>
      </c>
      <c r="N2392" s="10">
        <v>67448651</v>
      </c>
      <c r="O2392" s="6">
        <f t="shared" si="225"/>
        <v>37448651</v>
      </c>
      <c r="P2392" s="10" t="str" cm="1">
        <f t="array" ref="P2392">_xlfn.IFS(O2392&lt;=0,"Flop",O2392&lt;10000000,"Hit",O2392&lt;=100000000,"Superhit",O2392&gt;100000000,"Blockbuster")</f>
        <v>Superhit</v>
      </c>
      <c r="Q2392" t="s">
        <v>7910</v>
      </c>
      <c r="R2392">
        <v>9</v>
      </c>
      <c r="S2392" t="str">
        <f t="shared" si="226"/>
        <v xml:space="preserve">November </v>
      </c>
      <c r="T2392" s="12" t="str">
        <f t="shared" si="227"/>
        <v xml:space="preserve"> 2010</v>
      </c>
      <c r="U2392" s="8" t="str" cm="1">
        <f t="array" ref="U2392">_xlfn.IFS(Q2392&lt;1970,"Old is Gold",Q2392&lt;=1980,"80's Movies",Q2392&lt;=2000,"90's Movies",Q2392&lt;=2020,"Mid Rang",Q2392&gt;2020,"Latest")</f>
        <v>Latest</v>
      </c>
      <c r="V2392" t="s">
        <v>4674</v>
      </c>
    </row>
    <row r="2393" spans="1:22" x14ac:dyDescent="0.3">
      <c r="A2393" t="s">
        <v>7911</v>
      </c>
      <c r="B2393" t="s">
        <v>7912</v>
      </c>
      <c r="C2393" t="s">
        <v>7912</v>
      </c>
      <c r="D2393" s="6">
        <v>92</v>
      </c>
      <c r="E2393" s="6" t="str">
        <f t="shared" si="222"/>
        <v>Medium</v>
      </c>
      <c r="F2393" s="4">
        <f t="shared" si="223"/>
        <v>1.5333333333333334</v>
      </c>
      <c r="G2393" s="8" t="s">
        <v>190</v>
      </c>
      <c r="H2393" t="s">
        <v>10895</v>
      </c>
      <c r="I2393" t="s">
        <v>5170</v>
      </c>
      <c r="J2393">
        <v>6</v>
      </c>
      <c r="K2393" t="str">
        <f t="shared" si="224"/>
        <v>Average</v>
      </c>
      <c r="L2393" s="10">
        <v>68606</v>
      </c>
      <c r="M2393" s="10">
        <v>50000000</v>
      </c>
      <c r="N2393" s="10">
        <v>39984400</v>
      </c>
      <c r="O2393" s="6">
        <f t="shared" si="225"/>
        <v>-10015600</v>
      </c>
      <c r="P2393" s="10" t="str" cm="1">
        <f t="array" ref="P2393">_xlfn.IFS(O2393&lt;=0,"Flop",O2393&lt;10000000,"Hit",O2393&lt;=100000000,"Superhit",O2393&gt;100000000,"Blockbuster")</f>
        <v>Flop</v>
      </c>
      <c r="Q2393" t="s">
        <v>7913</v>
      </c>
      <c r="R2393">
        <v>29</v>
      </c>
      <c r="S2393" t="str">
        <f t="shared" si="226"/>
        <v xml:space="preserve">September </v>
      </c>
      <c r="T2393" s="12" t="str">
        <f t="shared" si="227"/>
        <v xml:space="preserve"> 2011</v>
      </c>
      <c r="U2393" s="8" t="str" cm="1">
        <f t="array" ref="U2393">_xlfn.IFS(Q2393&lt;1970,"Old is Gold",Q2393&lt;=1980,"80's Movies",Q2393&lt;=2000,"90's Movies",Q2393&lt;=2020,"Mid Rang",Q2393&gt;2020,"Latest")</f>
        <v>Latest</v>
      </c>
      <c r="V2393" t="s">
        <v>1632</v>
      </c>
    </row>
    <row r="2394" spans="1:22" x14ac:dyDescent="0.3">
      <c r="A2394" t="s">
        <v>7914</v>
      </c>
      <c r="B2394" t="s">
        <v>7915</v>
      </c>
      <c r="C2394" t="s">
        <v>7915</v>
      </c>
      <c r="D2394" s="6">
        <v>95</v>
      </c>
      <c r="E2394" s="6" t="str">
        <f t="shared" si="222"/>
        <v>Medium</v>
      </c>
      <c r="F2394" s="4">
        <f t="shared" si="223"/>
        <v>1.5833333333333333</v>
      </c>
      <c r="G2394" s="8" t="s">
        <v>190</v>
      </c>
      <c r="H2394" t="s">
        <v>10895</v>
      </c>
      <c r="I2394" t="s">
        <v>5170</v>
      </c>
      <c r="J2394">
        <v>7</v>
      </c>
      <c r="K2394" t="str">
        <f t="shared" si="224"/>
        <v>Good</v>
      </c>
      <c r="L2394" s="10">
        <v>166578</v>
      </c>
      <c r="M2394" s="10">
        <v>3000000</v>
      </c>
      <c r="N2394" s="10">
        <v>19439764</v>
      </c>
      <c r="O2394" s="6">
        <f t="shared" si="225"/>
        <v>16439764</v>
      </c>
      <c r="P2394" s="10" t="str" cm="1">
        <f t="array" ref="P2394">_xlfn.IFS(O2394&lt;=0,"Flop",O2394&lt;10000000,"Hit",O2394&lt;=100000000,"Superhit",O2394&gt;100000000,"Blockbuster")</f>
        <v>Superhit</v>
      </c>
      <c r="Q2394" t="s">
        <v>7916</v>
      </c>
      <c r="R2394">
        <v>23</v>
      </c>
      <c r="S2394" t="str">
        <f t="shared" si="226"/>
        <v xml:space="preserve">January </v>
      </c>
      <c r="T2394" s="12" t="str">
        <f t="shared" si="227"/>
        <v xml:space="preserve"> 2010</v>
      </c>
      <c r="U2394" s="8" t="str" cm="1">
        <f t="array" ref="U2394">_xlfn.IFS(Q2394&lt;1970,"Old is Gold",Q2394&lt;=1980,"80's Movies",Q2394&lt;=2000,"90's Movies",Q2394&lt;=2020,"Mid Rang",Q2394&gt;2020,"Latest")</f>
        <v>Latest</v>
      </c>
      <c r="V2394" t="s">
        <v>7917</v>
      </c>
    </row>
    <row r="2395" spans="1:22" x14ac:dyDescent="0.3">
      <c r="A2395" t="s">
        <v>7918</v>
      </c>
      <c r="B2395" t="s">
        <v>7919</v>
      </c>
      <c r="C2395" t="s">
        <v>7919</v>
      </c>
      <c r="D2395" s="6">
        <v>154</v>
      </c>
      <c r="E2395" s="6" t="str">
        <f t="shared" si="222"/>
        <v>Long</v>
      </c>
      <c r="F2395" s="4">
        <f t="shared" si="223"/>
        <v>2.5666666666666669</v>
      </c>
      <c r="G2395" s="8" t="s">
        <v>7406</v>
      </c>
      <c r="H2395" t="s">
        <v>10887</v>
      </c>
      <c r="I2395" t="s">
        <v>10890</v>
      </c>
      <c r="J2395">
        <v>6.6</v>
      </c>
      <c r="K2395" t="str">
        <f t="shared" si="224"/>
        <v>Average</v>
      </c>
      <c r="L2395" s="10">
        <v>139391</v>
      </c>
      <c r="M2395" s="10">
        <v>294700000</v>
      </c>
      <c r="N2395" s="10">
        <v>383963057</v>
      </c>
      <c r="O2395" s="6">
        <f t="shared" si="225"/>
        <v>89263057</v>
      </c>
      <c r="P2395" s="10" t="str" cm="1">
        <f t="array" ref="P2395">_xlfn.IFS(O2395&lt;=0,"Flop",O2395&lt;10000000,"Hit",O2395&lt;=100000000,"Superhit",O2395&gt;100000000,"Blockbuster")</f>
        <v>Superhit</v>
      </c>
      <c r="Q2395" t="s">
        <v>7920</v>
      </c>
      <c r="R2395">
        <v>18</v>
      </c>
      <c r="S2395" t="str">
        <f t="shared" si="226"/>
        <v xml:space="preserve">May </v>
      </c>
      <c r="T2395" s="12" t="str">
        <f t="shared" si="227"/>
        <v xml:space="preserve"> 2023</v>
      </c>
      <c r="U2395" s="8" t="str" cm="1">
        <f t="array" ref="U2395">_xlfn.IFS(Q2395&lt;1970,"Old is Gold",Q2395&lt;=1980,"80's Movies",Q2395&lt;=2000,"90's Movies",Q2395&lt;=2020,"Mid Rang",Q2395&gt;2020,"Latest")</f>
        <v>Latest</v>
      </c>
      <c r="V2395" t="s">
        <v>13</v>
      </c>
    </row>
    <row r="2396" spans="1:22" x14ac:dyDescent="0.3">
      <c r="A2396" t="s">
        <v>7921</v>
      </c>
      <c r="B2396" t="s">
        <v>7922</v>
      </c>
      <c r="C2396" t="s">
        <v>7922</v>
      </c>
      <c r="D2396" s="6">
        <v>116</v>
      </c>
      <c r="E2396" s="6" t="str">
        <f t="shared" si="222"/>
        <v>Medium</v>
      </c>
      <c r="F2396" s="4">
        <f t="shared" si="223"/>
        <v>1.9333333333333333</v>
      </c>
      <c r="G2396" s="8" t="s">
        <v>7406</v>
      </c>
      <c r="H2396" t="s">
        <v>10887</v>
      </c>
      <c r="I2396" t="s">
        <v>10899</v>
      </c>
      <c r="J2396">
        <v>6.3</v>
      </c>
      <c r="K2396" t="str">
        <f t="shared" si="224"/>
        <v>Average</v>
      </c>
      <c r="L2396" s="10">
        <v>240781</v>
      </c>
      <c r="M2396" s="10">
        <v>120000000</v>
      </c>
      <c r="N2396" s="10">
        <v>407141258</v>
      </c>
      <c r="O2396" s="6">
        <f t="shared" si="225"/>
        <v>287141258</v>
      </c>
      <c r="P2396" s="10" t="str" cm="1">
        <f t="array" ref="P2396">_xlfn.IFS(O2396&lt;=0,"Flop",O2396&lt;10000000,"Hit",O2396&lt;=100000000,"Superhit",O2396&gt;100000000,"Blockbuster")</f>
        <v>Blockbuster</v>
      </c>
      <c r="Q2396" t="s">
        <v>7923</v>
      </c>
      <c r="R2396">
        <v>8</v>
      </c>
      <c r="S2396" t="str">
        <f t="shared" si="226"/>
        <v xml:space="preserve">February </v>
      </c>
      <c r="T2396" s="12" t="str">
        <f t="shared" si="227"/>
        <v xml:space="preserve"> 2022</v>
      </c>
      <c r="U2396" s="8" t="str" cm="1">
        <f t="array" ref="U2396">_xlfn.IFS(Q2396&lt;1970,"Old is Gold",Q2396&lt;=1980,"80's Movies",Q2396&lt;=2000,"90's Movies",Q2396&lt;=2020,"Mid Rang",Q2396&gt;2020,"Latest")</f>
        <v>Latest</v>
      </c>
      <c r="V2396" t="s">
        <v>7029</v>
      </c>
    </row>
    <row r="2397" spans="1:22" x14ac:dyDescent="0.3">
      <c r="A2397" t="s">
        <v>7924</v>
      </c>
      <c r="B2397" t="s">
        <v>7925</v>
      </c>
      <c r="C2397" t="s">
        <v>7925</v>
      </c>
      <c r="D2397" s="6">
        <v>111</v>
      </c>
      <c r="E2397" s="6" t="str">
        <f t="shared" si="222"/>
        <v>Medium</v>
      </c>
      <c r="F2397" s="4">
        <f t="shared" si="223"/>
        <v>1.85</v>
      </c>
      <c r="G2397" s="8" t="s">
        <v>7406</v>
      </c>
      <c r="H2397" t="s">
        <v>10887</v>
      </c>
      <c r="I2397" t="s">
        <v>10890</v>
      </c>
      <c r="J2397">
        <v>6.1</v>
      </c>
      <c r="K2397" t="str">
        <f t="shared" si="224"/>
        <v>Average</v>
      </c>
      <c r="L2397" s="10">
        <v>243954</v>
      </c>
      <c r="M2397" s="10">
        <v>60000000</v>
      </c>
      <c r="N2397" s="10">
        <v>149878437</v>
      </c>
      <c r="O2397" s="6">
        <f t="shared" si="225"/>
        <v>89878437</v>
      </c>
      <c r="P2397" s="10" t="str" cm="1">
        <f t="array" ref="P2397">_xlfn.IFS(O2397&lt;=0,"Flop",O2397&lt;10000000,"Hit",O2397&lt;=100000000,"Superhit",O2397&gt;100000000,"Blockbuster")</f>
        <v>Superhit</v>
      </c>
      <c r="Q2397" t="s">
        <v>6641</v>
      </c>
      <c r="R2397">
        <v>9</v>
      </c>
      <c r="S2397" t="str">
        <f t="shared" si="226"/>
        <v xml:space="preserve">February </v>
      </c>
      <c r="T2397" s="12" t="str">
        <f t="shared" si="227"/>
        <v xml:space="preserve"> 2011</v>
      </c>
      <c r="U2397" s="8" t="str" cm="1">
        <f t="array" ref="U2397">_xlfn.IFS(Q2397&lt;1970,"Old is Gold",Q2397&lt;=1980,"80's Movies",Q2397&lt;=2000,"90's Movies",Q2397&lt;=2020,"Mid Rang",Q2397&gt;2020,"Latest")</f>
        <v>Latest</v>
      </c>
      <c r="V2397" t="s">
        <v>4506</v>
      </c>
    </row>
    <row r="2398" spans="1:22" x14ac:dyDescent="0.3">
      <c r="A2398" t="s">
        <v>7926</v>
      </c>
      <c r="B2398" t="s">
        <v>7927</v>
      </c>
      <c r="C2398" t="s">
        <v>7927</v>
      </c>
      <c r="D2398" s="6">
        <v>116</v>
      </c>
      <c r="E2398" s="6" t="str">
        <f t="shared" si="222"/>
        <v>Medium</v>
      </c>
      <c r="F2398" s="4">
        <f t="shared" si="223"/>
        <v>1.9333333333333333</v>
      </c>
      <c r="G2398" s="8" t="s">
        <v>7406</v>
      </c>
      <c r="H2398" t="s">
        <v>172</v>
      </c>
      <c r="I2398" t="s">
        <v>10891</v>
      </c>
      <c r="J2398">
        <v>5.5</v>
      </c>
      <c r="K2398" t="str">
        <f t="shared" si="224"/>
        <v>Poor</v>
      </c>
      <c r="L2398" s="10">
        <v>197715</v>
      </c>
      <c r="M2398" s="10">
        <v>69000000</v>
      </c>
      <c r="N2398" s="10">
        <v>177856751</v>
      </c>
      <c r="O2398" s="6">
        <f t="shared" si="225"/>
        <v>108856751</v>
      </c>
      <c r="P2398" s="10" t="str" cm="1">
        <f t="array" ref="P2398">_xlfn.IFS(O2398&lt;=0,"Flop",O2398&lt;10000000,"Hit",O2398&lt;=100000000,"Superhit",O2398&gt;100000000,"Blockbuster")</f>
        <v>Blockbuster</v>
      </c>
      <c r="Q2398" t="s">
        <v>7928</v>
      </c>
      <c r="R2398">
        <v>12</v>
      </c>
      <c r="S2398" t="str">
        <f t="shared" si="226"/>
        <v xml:space="preserve">May </v>
      </c>
      <c r="T2398" s="12" t="str">
        <f t="shared" si="227"/>
        <v xml:space="preserve"> 2017</v>
      </c>
      <c r="U2398" s="8" t="str" cm="1">
        <f t="array" ref="U2398">_xlfn.IFS(Q2398&lt;1970,"Old is Gold",Q2398&lt;=1980,"80's Movies",Q2398&lt;=2000,"90's Movies",Q2398&lt;=2020,"Mid Rang",Q2398&gt;2020,"Latest")</f>
        <v>Latest</v>
      </c>
      <c r="V2398" t="s">
        <v>4586</v>
      </c>
    </row>
    <row r="2399" spans="1:22" x14ac:dyDescent="0.3">
      <c r="A2399" t="s">
        <v>7929</v>
      </c>
      <c r="B2399" t="s">
        <v>7930</v>
      </c>
      <c r="C2399" t="s">
        <v>7930</v>
      </c>
      <c r="D2399" s="6">
        <v>94</v>
      </c>
      <c r="E2399" s="6" t="str">
        <f t="shared" si="222"/>
        <v>Medium</v>
      </c>
      <c r="F2399" s="4">
        <f t="shared" si="223"/>
        <v>1.5666666666666667</v>
      </c>
      <c r="G2399" s="8" t="s">
        <v>10887</v>
      </c>
      <c r="H2399" t="s">
        <v>190</v>
      </c>
      <c r="I2399" t="s">
        <v>10886</v>
      </c>
      <c r="J2399">
        <v>6.4</v>
      </c>
      <c r="K2399" t="str">
        <f t="shared" si="224"/>
        <v>Average</v>
      </c>
      <c r="L2399" s="10">
        <v>95965</v>
      </c>
      <c r="M2399" s="10">
        <v>500000</v>
      </c>
      <c r="N2399" s="10">
        <v>5060438</v>
      </c>
      <c r="O2399" s="6">
        <f t="shared" si="225"/>
        <v>4560438</v>
      </c>
      <c r="P2399" s="10" t="str" cm="1">
        <f t="array" ref="P2399">_xlfn.IFS(O2399&lt;=0,"Flop",O2399&lt;10000000,"Hit",O2399&lt;=100000000,"Superhit",O2399&gt;100000000,"Blockbuster")</f>
        <v>Hit</v>
      </c>
      <c r="Q2399" t="s">
        <v>7931</v>
      </c>
      <c r="R2399">
        <v>13</v>
      </c>
      <c r="S2399" t="str">
        <f t="shared" si="226"/>
        <v xml:space="preserve">March </v>
      </c>
      <c r="T2399" s="12" t="str">
        <f t="shared" si="227"/>
        <v xml:space="preserve"> 2010</v>
      </c>
      <c r="U2399" s="8" t="str" cm="1">
        <f t="array" ref="U2399">_xlfn.IFS(Q2399&lt;1970,"Old is Gold",Q2399&lt;=1980,"80's Movies",Q2399&lt;=2000,"90's Movies",Q2399&lt;=2020,"Mid Rang",Q2399&gt;2020,"Latest")</f>
        <v>Latest</v>
      </c>
      <c r="V2399" t="s">
        <v>6150</v>
      </c>
    </row>
    <row r="2400" spans="1:22" x14ac:dyDescent="0.3">
      <c r="A2400" t="s">
        <v>7932</v>
      </c>
      <c r="B2400" t="s">
        <v>7933</v>
      </c>
      <c r="C2400" t="s">
        <v>7933</v>
      </c>
      <c r="D2400" s="6">
        <v>123</v>
      </c>
      <c r="E2400" s="6" t="str">
        <f t="shared" si="222"/>
        <v>Long</v>
      </c>
      <c r="F2400" s="4">
        <f t="shared" si="223"/>
        <v>2.0499999999999998</v>
      </c>
      <c r="G2400" s="8" t="s">
        <v>172</v>
      </c>
      <c r="H2400" t="s">
        <v>190</v>
      </c>
      <c r="I2400" t="s">
        <v>10886</v>
      </c>
      <c r="J2400">
        <v>6.5</v>
      </c>
      <c r="K2400" t="str">
        <f t="shared" si="224"/>
        <v>Average</v>
      </c>
      <c r="L2400" s="10">
        <v>80326</v>
      </c>
      <c r="M2400" s="10">
        <v>35000000</v>
      </c>
      <c r="N2400" s="10">
        <v>211952420</v>
      </c>
      <c r="O2400" s="6">
        <f t="shared" si="225"/>
        <v>176952420</v>
      </c>
      <c r="P2400" s="10" t="str" cm="1">
        <f t="array" ref="P2400">_xlfn.IFS(O2400&lt;=0,"Flop",O2400&lt;10000000,"Hit",O2400&lt;=100000000,"Superhit",O2400&gt;100000000,"Blockbuster")</f>
        <v>Blockbuster</v>
      </c>
      <c r="Q2400" t="s">
        <v>7934</v>
      </c>
      <c r="R2400">
        <v>5</v>
      </c>
      <c r="S2400" t="str">
        <f t="shared" si="226"/>
        <v xml:space="preserve">September </v>
      </c>
      <c r="T2400" s="12" t="str">
        <f t="shared" si="227"/>
        <v xml:space="preserve"> 2016</v>
      </c>
      <c r="U2400" s="8" t="str" cm="1">
        <f t="array" ref="U2400">_xlfn.IFS(Q2400&lt;1970,"Old is Gold",Q2400&lt;=1980,"80's Movies",Q2400&lt;=2000,"90's Movies",Q2400&lt;=2020,"Mid Rang",Q2400&gt;2020,"Latest")</f>
        <v>Latest</v>
      </c>
      <c r="V2400" t="s">
        <v>3479</v>
      </c>
    </row>
    <row r="2401" spans="1:22" x14ac:dyDescent="0.3">
      <c r="A2401" t="s">
        <v>7935</v>
      </c>
      <c r="B2401" t="s">
        <v>7936</v>
      </c>
      <c r="C2401" t="s">
        <v>7936</v>
      </c>
      <c r="D2401" s="6">
        <v>90</v>
      </c>
      <c r="E2401" s="6" t="str">
        <f t="shared" si="222"/>
        <v>Medium</v>
      </c>
      <c r="F2401" s="4">
        <f t="shared" si="223"/>
        <v>1.5</v>
      </c>
      <c r="G2401" s="8" t="s">
        <v>105</v>
      </c>
      <c r="H2401" t="s">
        <v>10895</v>
      </c>
      <c r="I2401" t="s">
        <v>10899</v>
      </c>
      <c r="J2401">
        <v>5.5</v>
      </c>
      <c r="K2401" t="str">
        <f t="shared" si="224"/>
        <v>Poor</v>
      </c>
      <c r="L2401" s="10">
        <v>107034</v>
      </c>
      <c r="M2401" s="10">
        <v>20000000</v>
      </c>
      <c r="N2401" s="10">
        <v>136151680</v>
      </c>
      <c r="O2401" s="6">
        <f t="shared" si="225"/>
        <v>116151680</v>
      </c>
      <c r="P2401" s="10" t="str" cm="1">
        <f t="array" ref="P2401">_xlfn.IFS(O2401&lt;=0,"Flop",O2401&lt;10000000,"Hit",O2401&lt;=100000000,"Superhit",O2401&gt;100000000,"Blockbuster")</f>
        <v>Blockbuster</v>
      </c>
      <c r="Q2401" t="s">
        <v>7937</v>
      </c>
      <c r="R2401">
        <v>22</v>
      </c>
      <c r="S2401" t="str">
        <f t="shared" si="226"/>
        <v xml:space="preserve">October </v>
      </c>
      <c r="T2401" s="12" t="str">
        <f t="shared" si="227"/>
        <v xml:space="preserve"> 2010</v>
      </c>
      <c r="U2401" s="8" t="str" cm="1">
        <f t="array" ref="U2401">_xlfn.IFS(Q2401&lt;1970,"Old is Gold",Q2401&lt;=1980,"80's Movies",Q2401&lt;=2000,"90's Movies",Q2401&lt;=2020,"Mid Rang",Q2401&gt;2020,"Latest")</f>
        <v>Latest</v>
      </c>
      <c r="V2401" t="s">
        <v>7333</v>
      </c>
    </row>
    <row r="2402" spans="1:22" x14ac:dyDescent="0.3">
      <c r="A2402" t="s">
        <v>7938</v>
      </c>
      <c r="B2402" t="s">
        <v>7939</v>
      </c>
      <c r="C2402" t="s">
        <v>7939</v>
      </c>
      <c r="D2402" s="6">
        <v>143</v>
      </c>
      <c r="E2402" s="6" t="str">
        <f t="shared" si="222"/>
        <v>Long</v>
      </c>
      <c r="F2402" s="4">
        <f t="shared" si="223"/>
        <v>2.3833333333333333</v>
      </c>
      <c r="G2402" s="8" t="s">
        <v>7406</v>
      </c>
      <c r="H2402" t="s">
        <v>10887</v>
      </c>
      <c r="I2402" t="s">
        <v>10885</v>
      </c>
      <c r="J2402">
        <v>6.8</v>
      </c>
      <c r="K2402" t="str">
        <f t="shared" si="224"/>
        <v>Average</v>
      </c>
      <c r="L2402" s="10">
        <v>504653</v>
      </c>
      <c r="M2402" s="10">
        <v>160000000</v>
      </c>
      <c r="N2402" s="10">
        <v>1152028393</v>
      </c>
      <c r="O2402" s="6">
        <f t="shared" si="225"/>
        <v>992028393</v>
      </c>
      <c r="P2402" s="10" t="str" cm="1">
        <f t="array" ref="P2402">_xlfn.IFS(O2402&lt;=0,"Flop",O2402&lt;10000000,"Hit",O2402&lt;=100000000,"Superhit",O2402&gt;100000000,"Blockbuster")</f>
        <v>Blockbuster</v>
      </c>
      <c r="Q2402" t="s">
        <v>7940</v>
      </c>
      <c r="R2402">
        <v>26</v>
      </c>
      <c r="S2402" t="str">
        <f t="shared" si="226"/>
        <v xml:space="preserve">November </v>
      </c>
      <c r="T2402" s="12" t="str">
        <f t="shared" si="227"/>
        <v xml:space="preserve"> 2018</v>
      </c>
      <c r="U2402" s="8" t="str" cm="1">
        <f t="array" ref="U2402">_xlfn.IFS(Q2402&lt;1970,"Old is Gold",Q2402&lt;=1980,"80's Movies",Q2402&lt;=2000,"90's Movies",Q2402&lt;=2020,"Mid Rang",Q2402&gt;2020,"Latest")</f>
        <v>Latest</v>
      </c>
      <c r="V2402" t="s">
        <v>4818</v>
      </c>
    </row>
    <row r="2403" spans="1:22" x14ac:dyDescent="0.3">
      <c r="A2403" t="s">
        <v>7941</v>
      </c>
      <c r="B2403" t="s">
        <v>7942</v>
      </c>
      <c r="C2403" t="s">
        <v>7942</v>
      </c>
      <c r="D2403" s="6">
        <v>125</v>
      </c>
      <c r="E2403" s="6" t="str">
        <f t="shared" si="222"/>
        <v>Long</v>
      </c>
      <c r="F2403" s="4">
        <f t="shared" si="223"/>
        <v>2.0833333333333335</v>
      </c>
      <c r="G2403" s="8" t="s">
        <v>172</v>
      </c>
      <c r="H2403" t="s">
        <v>10899</v>
      </c>
      <c r="I2403" t="s">
        <v>10899</v>
      </c>
      <c r="J2403">
        <v>6.8</v>
      </c>
      <c r="K2403" t="str">
        <f t="shared" si="224"/>
        <v>Average</v>
      </c>
      <c r="L2403" s="10">
        <v>304772</v>
      </c>
      <c r="M2403" s="10">
        <v>32500000</v>
      </c>
      <c r="N2403" s="10">
        <v>306442085</v>
      </c>
      <c r="O2403" s="6">
        <f t="shared" si="225"/>
        <v>273942085</v>
      </c>
      <c r="P2403" s="10" t="str" cm="1">
        <f t="array" ref="P2403">_xlfn.IFS(O2403&lt;=0,"Flop",O2403&lt;10000000,"Hit",O2403&lt;=100000000,"Superhit",O2403&gt;100000000,"Blockbuster")</f>
        <v>Blockbuster</v>
      </c>
      <c r="Q2403" t="s">
        <v>7943</v>
      </c>
      <c r="R2403">
        <v>28</v>
      </c>
      <c r="S2403" t="str">
        <f t="shared" si="226"/>
        <v xml:space="preserve">April </v>
      </c>
      <c r="T2403" s="12" t="str">
        <f t="shared" si="227"/>
        <v xml:space="preserve"> 2011</v>
      </c>
      <c r="U2403" s="8" t="str" cm="1">
        <f t="array" ref="U2403">_xlfn.IFS(Q2403&lt;1970,"Old is Gold",Q2403&lt;=1980,"80's Movies",Q2403&lt;=2000,"90's Movies",Q2403&lt;=2020,"Mid Rang",Q2403&gt;2020,"Latest")</f>
        <v>Latest</v>
      </c>
      <c r="V2403" t="s">
        <v>7488</v>
      </c>
    </row>
    <row r="2404" spans="1:22" x14ac:dyDescent="0.3">
      <c r="A2404" t="s">
        <v>7944</v>
      </c>
      <c r="B2404" t="s">
        <v>7945</v>
      </c>
      <c r="C2404" t="s">
        <v>7945</v>
      </c>
      <c r="D2404" s="6">
        <v>88</v>
      </c>
      <c r="E2404" s="6" t="str">
        <f t="shared" si="222"/>
        <v>Short</v>
      </c>
      <c r="F2404" s="4">
        <f t="shared" si="223"/>
        <v>1.4666666666666666</v>
      </c>
      <c r="G2404" s="8" t="s">
        <v>7406</v>
      </c>
      <c r="H2404" t="s">
        <v>10887</v>
      </c>
      <c r="I2404" t="s">
        <v>172</v>
      </c>
      <c r="J2404">
        <v>6.7</v>
      </c>
      <c r="K2404" t="str">
        <f t="shared" si="224"/>
        <v>Average</v>
      </c>
      <c r="L2404" s="10">
        <v>110493</v>
      </c>
      <c r="M2404" s="10">
        <v>13000000</v>
      </c>
      <c r="N2404" s="10">
        <v>6206022</v>
      </c>
      <c r="O2404" s="6">
        <f t="shared" si="225"/>
        <v>-6793978</v>
      </c>
      <c r="P2404" s="10" t="str" cm="1">
        <f t="array" ref="P2404">_xlfn.IFS(O2404&lt;=0,"Flop",O2404&lt;10000000,"Hit",O2404&lt;=100000000,"Superhit",O2404&gt;100000000,"Blockbuster")</f>
        <v>Flop</v>
      </c>
      <c r="Q2404" t="s">
        <v>7946</v>
      </c>
      <c r="R2404">
        <v>12</v>
      </c>
      <c r="S2404" t="str">
        <f t="shared" si="226"/>
        <v xml:space="preserve">March </v>
      </c>
      <c r="T2404" s="12" t="str">
        <f t="shared" si="227"/>
        <v xml:space="preserve"> 2011</v>
      </c>
      <c r="U2404" s="8" t="str" cm="1">
        <f t="array" ref="U2404">_xlfn.IFS(Q2404&lt;1970,"Old is Gold",Q2404&lt;=1980,"80's Movies",Q2404&lt;=2000,"90's Movies",Q2404&lt;=2020,"Mid Rang",Q2404&gt;2020,"Latest")</f>
        <v>Latest</v>
      </c>
      <c r="V2404" t="s">
        <v>7947</v>
      </c>
    </row>
    <row r="2405" spans="1:22" x14ac:dyDescent="0.3">
      <c r="A2405" t="s">
        <v>7948</v>
      </c>
      <c r="B2405" t="s">
        <v>7949</v>
      </c>
      <c r="C2405" t="s">
        <v>7949</v>
      </c>
      <c r="D2405" s="6">
        <v>86</v>
      </c>
      <c r="E2405" s="6" t="str">
        <f t="shared" si="222"/>
        <v>Short</v>
      </c>
      <c r="F2405" s="4">
        <f t="shared" si="223"/>
        <v>1.4333333333333333</v>
      </c>
      <c r="G2405" s="8" t="s">
        <v>10887</v>
      </c>
      <c r="H2405" t="s">
        <v>10888</v>
      </c>
      <c r="I2405" t="s">
        <v>172</v>
      </c>
      <c r="J2405">
        <v>6.4</v>
      </c>
      <c r="K2405" t="str">
        <f t="shared" si="224"/>
        <v>Average</v>
      </c>
      <c r="L2405" s="10">
        <v>125908</v>
      </c>
      <c r="M2405" s="10">
        <v>70000000</v>
      </c>
      <c r="N2405" s="10">
        <v>349183316</v>
      </c>
      <c r="O2405" s="6">
        <f t="shared" si="225"/>
        <v>279183316</v>
      </c>
      <c r="P2405" s="10" t="str" cm="1">
        <f t="array" ref="P2405">_xlfn.IFS(O2405&lt;=0,"Flop",O2405&lt;10000000,"Hit",O2405&lt;=100000000,"Superhit",O2405&gt;100000000,"Blockbuster")</f>
        <v>Blockbuster</v>
      </c>
      <c r="Q2405" t="s">
        <v>7950</v>
      </c>
      <c r="R2405">
        <v>19</v>
      </c>
      <c r="S2405" t="str">
        <f t="shared" si="226"/>
        <v xml:space="preserve">February </v>
      </c>
      <c r="T2405" s="12" t="str">
        <f t="shared" si="227"/>
        <v xml:space="preserve"> 2012</v>
      </c>
      <c r="U2405" s="8" t="str" cm="1">
        <f t="array" ref="U2405">_xlfn.IFS(Q2405&lt;1970,"Old is Gold",Q2405&lt;=1980,"80's Movies",Q2405&lt;=2000,"90's Movies",Q2405&lt;=2020,"Mid Rang",Q2405&gt;2020,"Latest")</f>
        <v>Latest</v>
      </c>
      <c r="V2405" t="s">
        <v>7951</v>
      </c>
    </row>
    <row r="2406" spans="1:22" x14ac:dyDescent="0.3">
      <c r="A2406" t="s">
        <v>7952</v>
      </c>
      <c r="B2406" t="s">
        <v>7953</v>
      </c>
      <c r="C2406" t="s">
        <v>7953</v>
      </c>
      <c r="D2406" s="6">
        <v>124</v>
      </c>
      <c r="E2406" s="6" t="str">
        <f t="shared" si="222"/>
        <v>Long</v>
      </c>
      <c r="F2406" s="4">
        <f t="shared" si="223"/>
        <v>2.0666666666666669</v>
      </c>
      <c r="G2406" s="8" t="s">
        <v>7406</v>
      </c>
      <c r="H2406" t="s">
        <v>10887</v>
      </c>
      <c r="I2406" t="s">
        <v>10890</v>
      </c>
      <c r="J2406">
        <v>7</v>
      </c>
      <c r="K2406" t="str">
        <f t="shared" si="224"/>
        <v>Good</v>
      </c>
      <c r="L2406" s="10">
        <v>544945</v>
      </c>
      <c r="M2406" s="10">
        <v>120000000</v>
      </c>
      <c r="N2406" s="10">
        <v>286168572</v>
      </c>
      <c r="O2406" s="6">
        <f t="shared" si="225"/>
        <v>166168572</v>
      </c>
      <c r="P2406" s="10" t="str" cm="1">
        <f t="array" ref="P2406">_xlfn.IFS(O2406&lt;=0,"Flop",O2406&lt;10000000,"Hit",O2406&lt;=100000000,"Superhit",O2406&gt;100000000,"Blockbuster")</f>
        <v>Blockbuster</v>
      </c>
      <c r="Q2406" t="s">
        <v>7954</v>
      </c>
      <c r="R2406">
        <v>26</v>
      </c>
      <c r="S2406" t="str">
        <f t="shared" si="226"/>
        <v xml:space="preserve">March </v>
      </c>
      <c r="T2406" s="12" t="str">
        <f t="shared" si="227"/>
        <v xml:space="preserve"> 2013</v>
      </c>
      <c r="U2406" s="8" t="str" cm="1">
        <f t="array" ref="U2406">_xlfn.IFS(Q2406&lt;1970,"Old is Gold",Q2406&lt;=1980,"80's Movies",Q2406&lt;=2000,"90's Movies",Q2406&lt;=2020,"Mid Rang",Q2406&gt;2020,"Latest")</f>
        <v>Latest</v>
      </c>
      <c r="V2406" t="s">
        <v>6861</v>
      </c>
    </row>
    <row r="2407" spans="1:22" x14ac:dyDescent="0.3">
      <c r="A2407" t="s">
        <v>7955</v>
      </c>
      <c r="B2407" t="s">
        <v>7956</v>
      </c>
      <c r="C2407" t="s">
        <v>7956</v>
      </c>
      <c r="D2407" s="6">
        <v>105</v>
      </c>
      <c r="E2407" s="6" t="str">
        <f t="shared" si="222"/>
        <v>Medium</v>
      </c>
      <c r="F2407" s="4">
        <f t="shared" si="223"/>
        <v>1.75</v>
      </c>
      <c r="G2407" s="8" t="s">
        <v>10889</v>
      </c>
      <c r="H2407" t="s">
        <v>190</v>
      </c>
      <c r="I2407" t="s">
        <v>10893</v>
      </c>
      <c r="J2407">
        <v>7.5</v>
      </c>
      <c r="K2407" t="str">
        <f t="shared" si="224"/>
        <v>Good</v>
      </c>
      <c r="L2407" s="10">
        <v>301691</v>
      </c>
      <c r="M2407" s="10">
        <v>84000000</v>
      </c>
      <c r="N2407" s="10">
        <v>435732529</v>
      </c>
      <c r="O2407" s="6">
        <f t="shared" si="225"/>
        <v>351732529</v>
      </c>
      <c r="P2407" s="10" t="str" cm="1">
        <f t="array" ref="P2407">_xlfn.IFS(O2407&lt;=0,"Flop",O2407&lt;10000000,"Hit",O2407&lt;=100000000,"Superhit",O2407&gt;100000000,"Blockbuster")</f>
        <v>Blockbuster</v>
      </c>
      <c r="Q2407" t="s">
        <v>7957</v>
      </c>
      <c r="R2407">
        <v>20</v>
      </c>
      <c r="S2407" t="str">
        <f t="shared" si="226"/>
        <v xml:space="preserve">December </v>
      </c>
      <c r="T2407" s="12" t="str">
        <f t="shared" si="227"/>
        <v xml:space="preserve"> 2017</v>
      </c>
      <c r="U2407" s="8" t="str" cm="1">
        <f t="array" ref="U2407">_xlfn.IFS(Q2407&lt;1970,"Old is Gold",Q2407&lt;=1980,"80's Movies",Q2407&lt;=2000,"90's Movies",Q2407&lt;=2020,"Mid Rang",Q2407&gt;2020,"Latest")</f>
        <v>Latest</v>
      </c>
      <c r="V2407" t="s">
        <v>7958</v>
      </c>
    </row>
    <row r="2408" spans="1:22" x14ac:dyDescent="0.3">
      <c r="A2408" t="s">
        <v>7959</v>
      </c>
      <c r="B2408" t="s">
        <v>7960</v>
      </c>
      <c r="C2408" t="s">
        <v>7960</v>
      </c>
      <c r="D2408" s="6">
        <v>100</v>
      </c>
      <c r="E2408" s="6" t="str">
        <f t="shared" si="222"/>
        <v>Medium</v>
      </c>
      <c r="F2408" s="4">
        <f t="shared" si="223"/>
        <v>1.6666666666666667</v>
      </c>
      <c r="G2408" s="8" t="s">
        <v>10885</v>
      </c>
      <c r="H2408" t="s">
        <v>105</v>
      </c>
      <c r="I2408" t="s">
        <v>10895</v>
      </c>
      <c r="J2408">
        <v>5.4</v>
      </c>
      <c r="K2408" t="str">
        <f t="shared" si="224"/>
        <v>Poor</v>
      </c>
      <c r="L2408" s="10">
        <v>114848</v>
      </c>
      <c r="M2408" s="10">
        <v>42000000</v>
      </c>
      <c r="N2408" s="10">
        <v>90260376</v>
      </c>
      <c r="O2408" s="6">
        <f t="shared" si="225"/>
        <v>48260376</v>
      </c>
      <c r="P2408" s="10" t="str" cm="1">
        <f t="array" ref="P2408">_xlfn.IFS(O2408&lt;=0,"Flop",O2408&lt;10000000,"Hit",O2408&lt;=100000000,"Superhit",O2408&gt;100000000,"Blockbuster")</f>
        <v>Superhit</v>
      </c>
      <c r="Q2408" t="s">
        <v>7961</v>
      </c>
      <c r="R2408">
        <v>7</v>
      </c>
      <c r="S2408" t="str">
        <f t="shared" si="226"/>
        <v xml:space="preserve">March </v>
      </c>
      <c r="T2408" s="12" t="str">
        <f t="shared" si="227"/>
        <v xml:space="preserve"> 2011</v>
      </c>
      <c r="U2408" s="8" t="str" cm="1">
        <f t="array" ref="U2408">_xlfn.IFS(Q2408&lt;1970,"Old is Gold",Q2408&lt;=1980,"80's Movies",Q2408&lt;=2000,"90's Movies",Q2408&lt;=2020,"Mid Rang",Q2408&gt;2020,"Latest")</f>
        <v>Latest</v>
      </c>
      <c r="V2408" t="s">
        <v>4209</v>
      </c>
    </row>
    <row r="2409" spans="1:22" x14ac:dyDescent="0.3">
      <c r="A2409" t="s">
        <v>7962</v>
      </c>
      <c r="B2409" t="s">
        <v>7963</v>
      </c>
      <c r="C2409" t="s">
        <v>7963</v>
      </c>
      <c r="D2409" s="6">
        <v>110</v>
      </c>
      <c r="E2409" s="6" t="str">
        <f t="shared" si="222"/>
        <v>Medium</v>
      </c>
      <c r="F2409" s="4">
        <f t="shared" si="223"/>
        <v>1.8333333333333333</v>
      </c>
      <c r="G2409" s="8" t="s">
        <v>10891</v>
      </c>
      <c r="H2409" t="s">
        <v>10895</v>
      </c>
      <c r="I2409" t="s">
        <v>5170</v>
      </c>
      <c r="J2409">
        <v>6.4</v>
      </c>
      <c r="K2409" t="str">
        <f t="shared" si="224"/>
        <v>Average</v>
      </c>
      <c r="L2409" s="10">
        <v>87775</v>
      </c>
      <c r="M2409" s="10">
        <v>26000000</v>
      </c>
      <c r="N2409" s="10">
        <v>29699345</v>
      </c>
      <c r="O2409" s="6">
        <f t="shared" si="225"/>
        <v>3699345</v>
      </c>
      <c r="P2409" s="10" t="str" cm="1">
        <f t="array" ref="P2409">_xlfn.IFS(O2409&lt;=0,"Flop",O2409&lt;10000000,"Hit",O2409&lt;=100000000,"Superhit",O2409&gt;100000000,"Blockbuster")</f>
        <v>Hit</v>
      </c>
      <c r="Q2409" t="s">
        <v>7964</v>
      </c>
      <c r="R2409">
        <v>9</v>
      </c>
      <c r="S2409" t="str">
        <f t="shared" si="226"/>
        <v xml:space="preserve">March </v>
      </c>
      <c r="T2409" s="12" t="str">
        <f t="shared" si="227"/>
        <v xml:space="preserve"> 2012</v>
      </c>
      <c r="U2409" s="8" t="str" cm="1">
        <f t="array" ref="U2409">_xlfn.IFS(Q2409&lt;1970,"Old is Gold",Q2409&lt;=1980,"80's Movies",Q2409&lt;=2000,"90's Movies",Q2409&lt;=2020,"Mid Rang",Q2409&gt;2020,"Latest")</f>
        <v>Latest</v>
      </c>
      <c r="V2409" t="s">
        <v>5297</v>
      </c>
    </row>
    <row r="2410" spans="1:22" x14ac:dyDescent="0.3">
      <c r="A2410" t="s">
        <v>7965</v>
      </c>
      <c r="B2410" t="s">
        <v>7966</v>
      </c>
      <c r="C2410" t="s">
        <v>7967</v>
      </c>
      <c r="D2410" s="6">
        <v>98</v>
      </c>
      <c r="E2410" s="6" t="str">
        <f t="shared" si="222"/>
        <v>Medium</v>
      </c>
      <c r="F2410" s="4">
        <f t="shared" si="223"/>
        <v>1.6333333333333333</v>
      </c>
      <c r="G2410" s="8" t="s">
        <v>172</v>
      </c>
      <c r="H2410" t="s">
        <v>10886</v>
      </c>
      <c r="I2410" t="s">
        <v>10899</v>
      </c>
      <c r="J2410">
        <v>6.8</v>
      </c>
      <c r="K2410" t="str">
        <f t="shared" si="224"/>
        <v>Average</v>
      </c>
      <c r="L2410" s="10">
        <v>80735</v>
      </c>
      <c r="M2410" s="10">
        <v>11000000</v>
      </c>
      <c r="N2410" s="10">
        <v>8526288</v>
      </c>
      <c r="O2410" s="6">
        <f t="shared" si="225"/>
        <v>-2473712</v>
      </c>
      <c r="P2410" s="10" t="str" cm="1">
        <f t="array" ref="P2410">_xlfn.IFS(O2410&lt;=0,"Flop",O2410&lt;10000000,"Hit",O2410&lt;=100000000,"Superhit",O2410&gt;100000000,"Blockbuster")</f>
        <v>Flop</v>
      </c>
      <c r="Q2410" t="s">
        <v>5971</v>
      </c>
      <c r="R2410">
        <v>7</v>
      </c>
      <c r="S2410" t="str">
        <f t="shared" si="226"/>
        <v xml:space="preserve">September </v>
      </c>
      <c r="T2410" s="12" t="str">
        <f t="shared" si="227"/>
        <v xml:space="preserve"> 2013</v>
      </c>
      <c r="U2410" s="8" t="str" cm="1">
        <f t="array" ref="U2410">_xlfn.IFS(Q2410&lt;1970,"Old is Gold",Q2410&lt;=1980,"80's Movies",Q2410&lt;=2000,"90's Movies",Q2410&lt;=2020,"Mid Rang",Q2410&gt;2020,"Latest")</f>
        <v>Latest</v>
      </c>
      <c r="V2410" t="s">
        <v>6067</v>
      </c>
    </row>
    <row r="2411" spans="1:22" x14ac:dyDescent="0.3">
      <c r="A2411" t="s">
        <v>7968</v>
      </c>
      <c r="B2411" t="s">
        <v>7969</v>
      </c>
      <c r="C2411" t="s">
        <v>7969</v>
      </c>
      <c r="D2411" s="6">
        <v>112</v>
      </c>
      <c r="E2411" s="6" t="str">
        <f t="shared" si="222"/>
        <v>Medium</v>
      </c>
      <c r="F2411" s="4">
        <f t="shared" si="223"/>
        <v>1.8666666666666667</v>
      </c>
      <c r="G2411" s="8" t="s">
        <v>172</v>
      </c>
      <c r="H2411" t="s">
        <v>10885</v>
      </c>
      <c r="I2411" t="s">
        <v>10899</v>
      </c>
      <c r="J2411">
        <v>6.3</v>
      </c>
      <c r="K2411" t="str">
        <f t="shared" si="224"/>
        <v>Average</v>
      </c>
      <c r="L2411" s="10">
        <v>192260</v>
      </c>
      <c r="M2411" s="10">
        <v>52000000</v>
      </c>
      <c r="N2411" s="10">
        <v>75450437</v>
      </c>
      <c r="O2411" s="6">
        <f t="shared" si="225"/>
        <v>23450437</v>
      </c>
      <c r="P2411" s="10" t="str" cm="1">
        <f t="array" ref="P2411">_xlfn.IFS(O2411&lt;=0,"Flop",O2411&lt;10000000,"Hit",O2411&lt;=100000000,"Superhit",O2411&gt;100000000,"Blockbuster")</f>
        <v>Superhit</v>
      </c>
      <c r="Q2411" t="s">
        <v>7970</v>
      </c>
      <c r="R2411">
        <v>1</v>
      </c>
      <c r="S2411" t="str">
        <f t="shared" si="226"/>
        <v xml:space="preserve">August </v>
      </c>
      <c r="T2411" s="12" t="str">
        <f t="shared" si="227"/>
        <v xml:space="preserve"> 2011</v>
      </c>
      <c r="U2411" s="8" t="str" cm="1">
        <f t="array" ref="U2411">_xlfn.IFS(Q2411&lt;1970,"Old is Gold",Q2411&lt;=1980,"80's Movies",Q2411&lt;=2000,"90's Movies",Q2411&lt;=2020,"Mid Rang",Q2411&gt;2020,"Latest")</f>
        <v>Latest</v>
      </c>
      <c r="V2411" t="s">
        <v>3970</v>
      </c>
    </row>
    <row r="2412" spans="1:22" x14ac:dyDescent="0.3">
      <c r="A2412" t="s">
        <v>7971</v>
      </c>
      <c r="B2412" t="s">
        <v>7972</v>
      </c>
      <c r="C2412" t="s">
        <v>7972</v>
      </c>
      <c r="D2412" s="6">
        <v>117</v>
      </c>
      <c r="E2412" s="6" t="str">
        <f t="shared" si="222"/>
        <v>Medium</v>
      </c>
      <c r="F2412" s="4">
        <f t="shared" si="223"/>
        <v>1.95</v>
      </c>
      <c r="G2412" s="8" t="s">
        <v>10888</v>
      </c>
      <c r="H2412" t="s">
        <v>190</v>
      </c>
      <c r="I2412" t="s">
        <v>10892</v>
      </c>
      <c r="J2412">
        <v>7.6</v>
      </c>
      <c r="K2412" t="str">
        <f t="shared" si="224"/>
        <v>Good</v>
      </c>
      <c r="L2412" s="10">
        <v>106496</v>
      </c>
      <c r="M2412" s="10">
        <v>35000000</v>
      </c>
      <c r="N2412" s="10">
        <v>109846</v>
      </c>
      <c r="O2412" s="6">
        <f t="shared" si="225"/>
        <v>-34890154</v>
      </c>
      <c r="P2412" s="10" t="str" cm="1">
        <f t="array" ref="P2412">_xlfn.IFS(O2412&lt;=0,"Flop",O2412&lt;10000000,"Hit",O2412&lt;=100000000,"Superhit",O2412&gt;100000000,"Blockbuster")</f>
        <v>Flop</v>
      </c>
      <c r="Q2412" t="s">
        <v>7973</v>
      </c>
      <c r="R2412">
        <v>15</v>
      </c>
      <c r="S2412" t="str">
        <f t="shared" si="226"/>
        <v xml:space="preserve">October </v>
      </c>
      <c r="T2412" s="12" t="str">
        <f t="shared" si="227"/>
        <v xml:space="preserve"> 2022</v>
      </c>
      <c r="U2412" s="8" t="str" cm="1">
        <f t="array" ref="U2412">_xlfn.IFS(Q2412&lt;1970,"Old is Gold",Q2412&lt;=1980,"80's Movies",Q2412&lt;=2000,"90's Movies",Q2412&lt;=2020,"Mid Rang",Q2412&gt;2020,"Latest")</f>
        <v>Latest</v>
      </c>
      <c r="V2412" t="s">
        <v>7974</v>
      </c>
    </row>
    <row r="2413" spans="1:22" x14ac:dyDescent="0.3">
      <c r="A2413" t="s">
        <v>7975</v>
      </c>
      <c r="B2413" t="s">
        <v>7976</v>
      </c>
      <c r="C2413" t="s">
        <v>7976</v>
      </c>
      <c r="D2413" s="6">
        <v>125</v>
      </c>
      <c r="E2413" s="6" t="str">
        <f t="shared" si="222"/>
        <v>Long</v>
      </c>
      <c r="F2413" s="4">
        <f t="shared" si="223"/>
        <v>2.0833333333333335</v>
      </c>
      <c r="G2413" s="8" t="s">
        <v>7406</v>
      </c>
      <c r="H2413" t="s">
        <v>5170</v>
      </c>
      <c r="I2413" t="s">
        <v>10899</v>
      </c>
      <c r="J2413">
        <v>6.5</v>
      </c>
      <c r="K2413" t="str">
        <f t="shared" si="224"/>
        <v>Average</v>
      </c>
      <c r="L2413" s="10">
        <v>140458</v>
      </c>
      <c r="M2413" s="10">
        <v>115000000</v>
      </c>
      <c r="N2413" s="10">
        <v>0</v>
      </c>
      <c r="O2413" s="6">
        <f t="shared" si="225"/>
        <v>-115000000</v>
      </c>
      <c r="P2413" s="10" t="str" cm="1">
        <f t="array" ref="P2413">_xlfn.IFS(O2413&lt;=0,"Flop",O2413&lt;10000000,"Hit",O2413&lt;=100000000,"Superhit",O2413&gt;100000000,"Blockbuster")</f>
        <v>Flop</v>
      </c>
      <c r="Q2413" t="s">
        <v>7977</v>
      </c>
      <c r="R2413">
        <v>6</v>
      </c>
      <c r="S2413" t="str">
        <f t="shared" si="226"/>
        <v xml:space="preserve">March </v>
      </c>
      <c r="T2413" s="12" t="str">
        <f t="shared" si="227"/>
        <v xml:space="preserve"> 2019</v>
      </c>
      <c r="U2413" s="8" t="str" cm="1">
        <f t="array" ref="U2413">_xlfn.IFS(Q2413&lt;1970,"Old is Gold",Q2413&lt;=1980,"80's Movies",Q2413&lt;=2000,"90's Movies",Q2413&lt;=2020,"Mid Rang",Q2413&gt;2020,"Latest")</f>
        <v>Latest</v>
      </c>
      <c r="V2413" t="s">
        <v>7978</v>
      </c>
    </row>
    <row r="2414" spans="1:22" x14ac:dyDescent="0.3">
      <c r="A2414" t="s">
        <v>7979</v>
      </c>
      <c r="B2414" t="s">
        <v>7980</v>
      </c>
      <c r="C2414" t="s">
        <v>7980</v>
      </c>
      <c r="D2414" s="6">
        <v>102</v>
      </c>
      <c r="E2414" s="6" t="str">
        <f t="shared" si="222"/>
        <v>Medium</v>
      </c>
      <c r="F2414" s="4">
        <f t="shared" si="223"/>
        <v>1.7</v>
      </c>
      <c r="G2414" s="8" t="s">
        <v>172</v>
      </c>
      <c r="H2414" t="s">
        <v>10899</v>
      </c>
      <c r="I2414" t="s">
        <v>10899</v>
      </c>
      <c r="J2414">
        <v>7.1</v>
      </c>
      <c r="K2414" t="str">
        <f t="shared" si="224"/>
        <v>Good</v>
      </c>
      <c r="L2414" s="10">
        <v>127808</v>
      </c>
      <c r="M2414" s="10">
        <v>6000000</v>
      </c>
      <c r="N2414" s="10">
        <v>24959607</v>
      </c>
      <c r="O2414" s="6">
        <f t="shared" si="225"/>
        <v>18959607</v>
      </c>
      <c r="P2414" s="10" t="str" cm="1">
        <f t="array" ref="P2414">_xlfn.IFS(O2414&lt;=0,"Flop",O2414&lt;10000000,"Hit",O2414&lt;=100000000,"Superhit",O2414&gt;100000000,"Blockbuster")</f>
        <v>Superhit</v>
      </c>
      <c r="Q2414" t="s">
        <v>7981</v>
      </c>
      <c r="R2414">
        <v>10</v>
      </c>
      <c r="S2414" t="str">
        <f t="shared" si="226"/>
        <v xml:space="preserve">March </v>
      </c>
      <c r="T2414" s="12" t="str">
        <f t="shared" si="227"/>
        <v xml:space="preserve"> 2019</v>
      </c>
      <c r="U2414" s="8" t="str" cm="1">
        <f t="array" ref="U2414">_xlfn.IFS(Q2414&lt;1970,"Old is Gold",Q2414&lt;=1980,"80's Movies",Q2414&lt;=2000,"90's Movies",Q2414&lt;=2020,"Mid Rang",Q2414&gt;2020,"Latest")</f>
        <v>Latest</v>
      </c>
      <c r="V2414" t="s">
        <v>6765</v>
      </c>
    </row>
    <row r="2415" spans="1:22" x14ac:dyDescent="0.3">
      <c r="A2415" t="s">
        <v>7982</v>
      </c>
      <c r="B2415" t="s">
        <v>7983</v>
      </c>
      <c r="C2415" t="s">
        <v>7983</v>
      </c>
      <c r="D2415" s="6">
        <v>107</v>
      </c>
      <c r="E2415" s="6" t="str">
        <f t="shared" si="222"/>
        <v>Medium</v>
      </c>
      <c r="F2415" s="4">
        <f t="shared" si="223"/>
        <v>1.7833333333333334</v>
      </c>
      <c r="G2415" s="8" t="s">
        <v>7406</v>
      </c>
      <c r="H2415" t="s">
        <v>172</v>
      </c>
      <c r="I2415" t="s">
        <v>10891</v>
      </c>
      <c r="J2415">
        <v>6.3</v>
      </c>
      <c r="K2415" t="str">
        <f t="shared" si="224"/>
        <v>Average</v>
      </c>
      <c r="L2415" s="10">
        <v>206804</v>
      </c>
      <c r="M2415" s="10">
        <v>50000000</v>
      </c>
      <c r="N2415" s="10">
        <v>216940871</v>
      </c>
      <c r="O2415" s="6">
        <f t="shared" si="225"/>
        <v>166940871</v>
      </c>
      <c r="P2415" s="10" t="str" cm="1">
        <f t="array" ref="P2415">_xlfn.IFS(O2415&lt;=0,"Flop",O2415&lt;10000000,"Hit",O2415&lt;=100000000,"Superhit",O2415&gt;100000000,"Blockbuster")</f>
        <v>Blockbuster</v>
      </c>
      <c r="Q2415" t="s">
        <v>7984</v>
      </c>
      <c r="R2415">
        <v>10</v>
      </c>
      <c r="S2415" t="str">
        <f t="shared" si="226"/>
        <v xml:space="preserve">June </v>
      </c>
      <c r="T2415" s="12" t="str">
        <f t="shared" si="227"/>
        <v xml:space="preserve"> 2016</v>
      </c>
      <c r="U2415" s="8" t="str" cm="1">
        <f t="array" ref="U2415">_xlfn.IFS(Q2415&lt;1970,"Old is Gold",Q2415&lt;=1980,"80's Movies",Q2415&lt;=2000,"90's Movies",Q2415&lt;=2020,"Mid Rang",Q2415&gt;2020,"Latest")</f>
        <v>Latest</v>
      </c>
      <c r="V2415" t="s">
        <v>4514</v>
      </c>
    </row>
    <row r="2416" spans="1:22" x14ac:dyDescent="0.3">
      <c r="A2416" t="s">
        <v>7985</v>
      </c>
      <c r="B2416" t="s">
        <v>7986</v>
      </c>
      <c r="C2416" t="s">
        <v>7986</v>
      </c>
      <c r="D2416" s="6">
        <v>100</v>
      </c>
      <c r="E2416" s="6" t="str">
        <f t="shared" si="222"/>
        <v>Medium</v>
      </c>
      <c r="F2416" s="4">
        <f t="shared" si="223"/>
        <v>1.6666666666666667</v>
      </c>
      <c r="G2416" s="8" t="s">
        <v>7406</v>
      </c>
      <c r="H2416" t="s">
        <v>10887</v>
      </c>
      <c r="I2416" t="s">
        <v>10888</v>
      </c>
      <c r="J2416">
        <v>7.7</v>
      </c>
      <c r="K2416" t="str">
        <f t="shared" si="224"/>
        <v>Good</v>
      </c>
      <c r="L2416" s="10">
        <v>380233</v>
      </c>
      <c r="M2416" s="10">
        <v>60000000</v>
      </c>
      <c r="N2416" s="10">
        <v>468266122</v>
      </c>
      <c r="O2416" s="6">
        <f t="shared" si="225"/>
        <v>408266122</v>
      </c>
      <c r="P2416" s="10" t="str" cm="1">
        <f t="array" ref="P2416">_xlfn.IFS(O2416&lt;=0,"Flop",O2416&lt;10000000,"Hit",O2416&lt;=100000000,"Superhit",O2416&gt;100000000,"Blockbuster")</f>
        <v>Blockbuster</v>
      </c>
      <c r="Q2416" t="s">
        <v>7987</v>
      </c>
      <c r="R2416">
        <v>1</v>
      </c>
      <c r="S2416" t="str">
        <f t="shared" si="226"/>
        <v xml:space="preserve">February </v>
      </c>
      <c r="T2416" s="12" t="str">
        <f t="shared" si="227"/>
        <v xml:space="preserve"> 2014</v>
      </c>
      <c r="U2416" s="8" t="str" cm="1">
        <f t="array" ref="U2416">_xlfn.IFS(Q2416&lt;1970,"Old is Gold",Q2416&lt;=1980,"80's Movies",Q2416&lt;=2000,"90's Movies",Q2416&lt;=2020,"Mid Rang",Q2416&gt;2020,"Latest")</f>
        <v>Latest</v>
      </c>
      <c r="V2416" t="s">
        <v>6188</v>
      </c>
    </row>
    <row r="2417" spans="1:22" x14ac:dyDescent="0.3">
      <c r="A2417" t="s">
        <v>7988</v>
      </c>
      <c r="B2417" t="s">
        <v>7989</v>
      </c>
      <c r="C2417" t="s">
        <v>7989</v>
      </c>
      <c r="D2417" s="6">
        <v>106</v>
      </c>
      <c r="E2417" s="6" t="str">
        <f t="shared" si="222"/>
        <v>Medium</v>
      </c>
      <c r="F2417" s="4">
        <f t="shared" si="223"/>
        <v>1.7666666666666666</v>
      </c>
      <c r="G2417" s="8" t="s">
        <v>10889</v>
      </c>
      <c r="H2417" t="s">
        <v>10891</v>
      </c>
      <c r="I2417" t="s">
        <v>190</v>
      </c>
      <c r="J2417">
        <v>6.8</v>
      </c>
      <c r="K2417" t="str">
        <f t="shared" si="224"/>
        <v>Average</v>
      </c>
      <c r="L2417" s="10">
        <v>78016</v>
      </c>
      <c r="M2417" s="10">
        <v>10000000</v>
      </c>
      <c r="N2417" s="10">
        <v>4552970</v>
      </c>
      <c r="O2417" s="6">
        <f t="shared" si="225"/>
        <v>-5447030</v>
      </c>
      <c r="P2417" s="10" t="str" cm="1">
        <f t="array" ref="P2417">_xlfn.IFS(O2417&lt;=0,"Flop",O2417&lt;10000000,"Hit",O2417&lt;=100000000,"Superhit",O2417&gt;100000000,"Blockbuster")</f>
        <v>Flop</v>
      </c>
      <c r="Q2417" t="s">
        <v>5262</v>
      </c>
      <c r="R2417">
        <v>30</v>
      </c>
      <c r="S2417" t="str">
        <f t="shared" si="226"/>
        <v xml:space="preserve">August </v>
      </c>
      <c r="T2417" s="12" t="str">
        <f t="shared" si="227"/>
        <v xml:space="preserve"> 2012</v>
      </c>
      <c r="U2417" s="8" t="str" cm="1">
        <f t="array" ref="U2417">_xlfn.IFS(Q2417&lt;1970,"Old is Gold",Q2417&lt;=1980,"80's Movies",Q2417&lt;=2000,"90's Movies",Q2417&lt;=2020,"Mid Rang",Q2417&gt;2020,"Latest")</f>
        <v>Latest</v>
      </c>
      <c r="V2417" t="s">
        <v>7990</v>
      </c>
    </row>
    <row r="2418" spans="1:22" x14ac:dyDescent="0.3">
      <c r="A2418" t="s">
        <v>7991</v>
      </c>
      <c r="B2418" t="s">
        <v>7992</v>
      </c>
      <c r="C2418" t="s">
        <v>7992</v>
      </c>
      <c r="D2418" s="6">
        <v>88</v>
      </c>
      <c r="E2418" s="6" t="str">
        <f t="shared" si="222"/>
        <v>Short</v>
      </c>
      <c r="F2418" s="4">
        <f t="shared" si="223"/>
        <v>1.4666666666666666</v>
      </c>
      <c r="G2418" s="8" t="s">
        <v>7406</v>
      </c>
      <c r="H2418" t="s">
        <v>10885</v>
      </c>
      <c r="I2418" t="s">
        <v>105</v>
      </c>
      <c r="J2418">
        <v>6.3</v>
      </c>
      <c r="K2418" t="str">
        <f t="shared" si="224"/>
        <v>Average</v>
      </c>
      <c r="L2418" s="10">
        <v>159498</v>
      </c>
      <c r="M2418" s="10">
        <v>70000000</v>
      </c>
      <c r="N2418" s="10">
        <v>160112671</v>
      </c>
      <c r="O2418" s="6">
        <f t="shared" si="225"/>
        <v>90112671</v>
      </c>
      <c r="P2418" s="10" t="str" cm="1">
        <f t="array" ref="P2418">_xlfn.IFS(O2418&lt;=0,"Flop",O2418&lt;10000000,"Hit",O2418&lt;=100000000,"Superhit",O2418&gt;100000000,"Blockbuster")</f>
        <v>Superhit</v>
      </c>
      <c r="Q2418" t="s">
        <v>7754</v>
      </c>
      <c r="R2418">
        <v>19</v>
      </c>
      <c r="S2418" t="str">
        <f t="shared" si="226"/>
        <v xml:space="preserve">January </v>
      </c>
      <c r="T2418" s="12" t="str">
        <f t="shared" si="227"/>
        <v xml:space="preserve"> 2012</v>
      </c>
      <c r="U2418" s="8" t="str" cm="1">
        <f t="array" ref="U2418">_xlfn.IFS(Q2418&lt;1970,"Old is Gold",Q2418&lt;=1980,"80's Movies",Q2418&lt;=2000,"90's Movies",Q2418&lt;=2020,"Mid Rang",Q2418&gt;2020,"Latest")</f>
        <v>Latest</v>
      </c>
      <c r="V2418" t="s">
        <v>7993</v>
      </c>
    </row>
    <row r="2419" spans="1:22" x14ac:dyDescent="0.3">
      <c r="A2419" t="s">
        <v>7994</v>
      </c>
      <c r="B2419" t="s">
        <v>7995</v>
      </c>
      <c r="C2419" t="s">
        <v>7995</v>
      </c>
      <c r="D2419" s="6">
        <v>98</v>
      </c>
      <c r="E2419" s="6" t="str">
        <f t="shared" si="222"/>
        <v>Medium</v>
      </c>
      <c r="F2419" s="4">
        <f t="shared" si="223"/>
        <v>1.6333333333333333</v>
      </c>
      <c r="G2419" s="8" t="s">
        <v>172</v>
      </c>
      <c r="H2419" t="s">
        <v>10891</v>
      </c>
      <c r="I2419" t="s">
        <v>10899</v>
      </c>
      <c r="J2419">
        <v>6.9</v>
      </c>
      <c r="K2419" t="str">
        <f t="shared" si="224"/>
        <v>Average</v>
      </c>
      <c r="L2419" s="10">
        <v>463703</v>
      </c>
      <c r="M2419" s="10">
        <v>35000000</v>
      </c>
      <c r="N2419" s="10">
        <v>209838559</v>
      </c>
      <c r="O2419" s="6">
        <f t="shared" si="225"/>
        <v>174838559</v>
      </c>
      <c r="P2419" s="10" t="str" cm="1">
        <f t="array" ref="P2419">_xlfn.IFS(O2419&lt;=0,"Flop",O2419&lt;10000000,"Hit",O2419&lt;=100000000,"Superhit",O2419&gt;100000000,"Blockbuster")</f>
        <v>Blockbuster</v>
      </c>
      <c r="Q2419" t="s">
        <v>7996</v>
      </c>
      <c r="R2419">
        <v>30</v>
      </c>
      <c r="S2419" t="str">
        <f t="shared" si="226"/>
        <v xml:space="preserve">June </v>
      </c>
      <c r="T2419" s="12" t="str">
        <f t="shared" si="227"/>
        <v xml:space="preserve"> 2011</v>
      </c>
      <c r="U2419" s="8" t="str" cm="1">
        <f t="array" ref="U2419">_xlfn.IFS(Q2419&lt;1970,"Old is Gold",Q2419&lt;=1980,"80's Movies",Q2419&lt;=2000,"90's Movies",Q2419&lt;=2020,"Mid Rang",Q2419&gt;2020,"Latest")</f>
        <v>Latest</v>
      </c>
      <c r="V2419" t="s">
        <v>4586</v>
      </c>
    </row>
    <row r="2420" spans="1:22" x14ac:dyDescent="0.3">
      <c r="A2420" t="s">
        <v>7997</v>
      </c>
      <c r="B2420" t="s">
        <v>7998</v>
      </c>
      <c r="C2420" t="s">
        <v>7998</v>
      </c>
      <c r="D2420" s="6">
        <v>124</v>
      </c>
      <c r="E2420" s="6" t="str">
        <f t="shared" si="222"/>
        <v>Long</v>
      </c>
      <c r="F2420" s="4">
        <f t="shared" si="223"/>
        <v>2.0666666666666669</v>
      </c>
      <c r="G2420" s="8" t="s">
        <v>7406</v>
      </c>
      <c r="H2420" t="s">
        <v>172</v>
      </c>
      <c r="I2420" t="s">
        <v>10891</v>
      </c>
      <c r="J2420">
        <v>6.5</v>
      </c>
      <c r="K2420" t="str">
        <f t="shared" si="224"/>
        <v>Average</v>
      </c>
      <c r="L2420" s="10">
        <v>170943</v>
      </c>
      <c r="M2420" s="10">
        <v>90000000</v>
      </c>
      <c r="N2420" s="10">
        <v>426505244</v>
      </c>
      <c r="O2420" s="6">
        <f t="shared" si="225"/>
        <v>336505244</v>
      </c>
      <c r="P2420" s="10" t="str" cm="1">
        <f t="array" ref="P2420">_xlfn.IFS(O2420&lt;=0,"Flop",O2420&lt;10000000,"Hit",O2420&lt;=100000000,"Superhit",O2420&gt;100000000,"Blockbuster")</f>
        <v>Blockbuster</v>
      </c>
      <c r="Q2420" t="s">
        <v>7999</v>
      </c>
      <c r="R2420">
        <v>7</v>
      </c>
      <c r="S2420" t="str">
        <f t="shared" si="226"/>
        <v xml:space="preserve">January </v>
      </c>
      <c r="T2420" s="12" t="str">
        <f t="shared" si="227"/>
        <v xml:space="preserve"> 2020</v>
      </c>
      <c r="U2420" s="8" t="str" cm="1">
        <f t="array" ref="U2420">_xlfn.IFS(Q2420&lt;1970,"Old is Gold",Q2420&lt;=1980,"80's Movies",Q2420&lt;=2000,"90's Movies",Q2420&lt;=2020,"Mid Rang",Q2420&gt;2020,"Latest")</f>
        <v>Latest</v>
      </c>
      <c r="V2420" t="s">
        <v>8000</v>
      </c>
    </row>
    <row r="2421" spans="1:22" x14ac:dyDescent="0.3">
      <c r="A2421" t="s">
        <v>8001</v>
      </c>
      <c r="B2421" t="s">
        <v>289</v>
      </c>
      <c r="C2421" t="s">
        <v>289</v>
      </c>
      <c r="D2421" s="6">
        <v>106</v>
      </c>
      <c r="E2421" s="6" t="str">
        <f t="shared" si="222"/>
        <v>Medium</v>
      </c>
      <c r="F2421" s="4">
        <f t="shared" si="223"/>
        <v>1.7666666666666666</v>
      </c>
      <c r="G2421" s="8" t="s">
        <v>10891</v>
      </c>
      <c r="H2421" t="s">
        <v>105</v>
      </c>
      <c r="I2421" t="s">
        <v>5170</v>
      </c>
      <c r="J2421">
        <v>6.5</v>
      </c>
      <c r="K2421" t="str">
        <f t="shared" si="224"/>
        <v>Average</v>
      </c>
      <c r="L2421" s="10">
        <v>166021</v>
      </c>
      <c r="M2421" s="10">
        <v>10000000</v>
      </c>
      <c r="N2421" s="10">
        <v>259939835</v>
      </c>
      <c r="O2421" s="6">
        <f t="shared" si="225"/>
        <v>249939835</v>
      </c>
      <c r="P2421" s="10" t="str" cm="1">
        <f t="array" ref="P2421">_xlfn.IFS(O2421&lt;=0,"Flop",O2421&lt;10000000,"Hit",O2421&lt;=100000000,"Superhit",O2421&gt;100000000,"Blockbuster")</f>
        <v>Blockbuster</v>
      </c>
      <c r="Q2421" t="s">
        <v>8002</v>
      </c>
      <c r="R2421">
        <v>8</v>
      </c>
      <c r="S2421" t="str">
        <f t="shared" si="226"/>
        <v xml:space="preserve">September </v>
      </c>
      <c r="T2421" s="12" t="str">
        <f t="shared" si="227"/>
        <v xml:space="preserve"> 2018</v>
      </c>
      <c r="U2421" s="8" t="str" cm="1">
        <f t="array" ref="U2421">_xlfn.IFS(Q2421&lt;1970,"Old is Gold",Q2421&lt;=1980,"80's Movies",Q2421&lt;=2000,"90's Movies",Q2421&lt;=2020,"Mid Rang",Q2421&gt;2020,"Latest")</f>
        <v>Latest</v>
      </c>
      <c r="V2421" t="s">
        <v>6323</v>
      </c>
    </row>
    <row r="2422" spans="1:22" x14ac:dyDescent="0.3">
      <c r="A2422" t="s">
        <v>8003</v>
      </c>
      <c r="B2422" t="s">
        <v>2553</v>
      </c>
      <c r="C2422" t="s">
        <v>2553</v>
      </c>
      <c r="D2422" s="6">
        <v>100</v>
      </c>
      <c r="E2422" s="6" t="str">
        <f t="shared" si="222"/>
        <v>Medium</v>
      </c>
      <c r="F2422" s="4">
        <f t="shared" si="223"/>
        <v>1.6666666666666667</v>
      </c>
      <c r="G2422" s="8" t="s">
        <v>7406</v>
      </c>
      <c r="H2422" t="s">
        <v>10887</v>
      </c>
      <c r="I2422" t="s">
        <v>10890</v>
      </c>
      <c r="J2422">
        <v>4.3</v>
      </c>
      <c r="K2422" t="str">
        <f t="shared" si="224"/>
        <v>Poor</v>
      </c>
      <c r="L2422" s="10">
        <v>173694</v>
      </c>
      <c r="M2422" s="10">
        <v>120000000</v>
      </c>
      <c r="N2422" s="10">
        <v>167882881</v>
      </c>
      <c r="O2422" s="6">
        <f t="shared" si="225"/>
        <v>47882881</v>
      </c>
      <c r="P2422" s="10" t="str" cm="1">
        <f t="array" ref="P2422">_xlfn.IFS(O2422&lt;=0,"Flop",O2422&lt;10000000,"Hit",O2422&lt;=100000000,"Superhit",O2422&gt;100000000,"Blockbuster")</f>
        <v>Superhit</v>
      </c>
      <c r="Q2422" t="s">
        <v>8004</v>
      </c>
      <c r="R2422">
        <v>4</v>
      </c>
      <c r="S2422" t="str">
        <f t="shared" si="226"/>
        <v xml:space="preserve">August </v>
      </c>
      <c r="T2422" s="12" t="str">
        <f t="shared" si="227"/>
        <v xml:space="preserve"> 2015</v>
      </c>
      <c r="U2422" s="8" t="str" cm="1">
        <f t="array" ref="U2422">_xlfn.IFS(Q2422&lt;1970,"Old is Gold",Q2422&lt;=1980,"80's Movies",Q2422&lt;=2000,"90's Movies",Q2422&lt;=2020,"Mid Rang",Q2422&gt;2020,"Latest")</f>
        <v>Latest</v>
      </c>
      <c r="V2422" t="s">
        <v>8005</v>
      </c>
    </row>
    <row r="2423" spans="1:22" x14ac:dyDescent="0.3">
      <c r="A2423" t="s">
        <v>8006</v>
      </c>
      <c r="B2423" t="s">
        <v>8007</v>
      </c>
      <c r="C2423" t="s">
        <v>8007</v>
      </c>
      <c r="D2423" s="6">
        <v>118</v>
      </c>
      <c r="E2423" s="6" t="str">
        <f t="shared" si="222"/>
        <v>Medium</v>
      </c>
      <c r="F2423" s="4">
        <f t="shared" si="223"/>
        <v>1.9666666666666666</v>
      </c>
      <c r="G2423" s="8" t="s">
        <v>10889</v>
      </c>
      <c r="H2423" t="s">
        <v>190</v>
      </c>
      <c r="I2423" t="s">
        <v>10896</v>
      </c>
      <c r="J2423">
        <v>8</v>
      </c>
      <c r="K2423" t="str">
        <f t="shared" si="224"/>
        <v>Excellent</v>
      </c>
      <c r="L2423" s="10">
        <v>699659</v>
      </c>
      <c r="M2423" s="10">
        <v>15000000</v>
      </c>
      <c r="N2423" s="10">
        <v>484068861</v>
      </c>
      <c r="O2423" s="6">
        <f t="shared" si="225"/>
        <v>469068861</v>
      </c>
      <c r="P2423" s="10" t="str" cm="1">
        <f t="array" ref="P2423">_xlfn.IFS(O2423&lt;=0,"Flop",O2423&lt;10000000,"Hit",O2423&lt;=100000000,"Superhit",O2423&gt;100000000,"Blockbuster")</f>
        <v>Blockbuster</v>
      </c>
      <c r="Q2423" t="s">
        <v>8008</v>
      </c>
      <c r="R2423">
        <v>6</v>
      </c>
      <c r="S2423" t="str">
        <f t="shared" si="226"/>
        <v xml:space="preserve">September </v>
      </c>
      <c r="T2423" s="12" t="str">
        <f t="shared" si="227"/>
        <v xml:space="preserve"> 2010</v>
      </c>
      <c r="U2423" s="8" t="str" cm="1">
        <f t="array" ref="U2423">_xlfn.IFS(Q2423&lt;1970,"Old is Gold",Q2423&lt;=1980,"80's Movies",Q2423&lt;=2000,"90's Movies",Q2423&lt;=2020,"Mid Rang",Q2423&gt;2020,"Latest")</f>
        <v>Latest</v>
      </c>
      <c r="V2423" t="s">
        <v>6060</v>
      </c>
    </row>
    <row r="2424" spans="1:22" x14ac:dyDescent="0.3">
      <c r="A2424" t="s">
        <v>8009</v>
      </c>
      <c r="B2424" t="s">
        <v>8010</v>
      </c>
      <c r="C2424" t="s">
        <v>8010</v>
      </c>
      <c r="D2424" s="6">
        <v>93</v>
      </c>
      <c r="E2424" s="6" t="str">
        <f t="shared" si="222"/>
        <v>Medium</v>
      </c>
      <c r="F2424" s="4">
        <f t="shared" si="223"/>
        <v>1.55</v>
      </c>
      <c r="G2424" s="8" t="s">
        <v>7406</v>
      </c>
      <c r="H2424" t="s">
        <v>190</v>
      </c>
      <c r="I2424" t="s">
        <v>5170</v>
      </c>
      <c r="J2424">
        <v>5.8</v>
      </c>
      <c r="K2424" t="str">
        <f t="shared" si="224"/>
        <v>Poor</v>
      </c>
      <c r="L2424" s="10">
        <v>89046</v>
      </c>
      <c r="M2424" s="10">
        <v>23000000</v>
      </c>
      <c r="N2424" s="10">
        <v>34513760</v>
      </c>
      <c r="O2424" s="6">
        <f t="shared" si="225"/>
        <v>11513760</v>
      </c>
      <c r="P2424" s="10" t="str" cm="1">
        <f t="array" ref="P2424">_xlfn.IFS(O2424&lt;=0,"Flop",O2424&lt;10000000,"Hit",O2424&lt;=100000000,"Superhit",O2424&gt;100000000,"Blockbuster")</f>
        <v>Superhit</v>
      </c>
      <c r="Q2424" t="s">
        <v>8011</v>
      </c>
      <c r="R2424">
        <v>6</v>
      </c>
      <c r="S2424" t="str">
        <f t="shared" si="226"/>
        <v xml:space="preserve">November </v>
      </c>
      <c r="T2424" s="12" t="str">
        <f t="shared" si="227"/>
        <v xml:space="preserve"> 2011</v>
      </c>
      <c r="U2424" s="8" t="str" cm="1">
        <f t="array" ref="U2424">_xlfn.IFS(Q2424&lt;1970,"Old is Gold",Q2424&lt;=1980,"80's Movies",Q2424&lt;=2000,"90's Movies",Q2424&lt;=2020,"Mid Rang",Q2424&gt;2020,"Latest")</f>
        <v>Latest</v>
      </c>
      <c r="V2424" t="s">
        <v>1232</v>
      </c>
    </row>
    <row r="2425" spans="1:22" x14ac:dyDescent="0.3">
      <c r="A2425" t="s">
        <v>8012</v>
      </c>
      <c r="B2425" t="s">
        <v>1707</v>
      </c>
      <c r="C2425" t="s">
        <v>1707</v>
      </c>
      <c r="D2425" s="6">
        <v>110</v>
      </c>
      <c r="E2425" s="6" t="str">
        <f t="shared" si="222"/>
        <v>Medium</v>
      </c>
      <c r="F2425" s="4">
        <f t="shared" si="223"/>
        <v>1.8333333333333333</v>
      </c>
      <c r="G2425" s="8" t="s">
        <v>7406</v>
      </c>
      <c r="H2425" t="s">
        <v>10887</v>
      </c>
      <c r="I2425" t="s">
        <v>10885</v>
      </c>
      <c r="J2425">
        <v>5.7</v>
      </c>
      <c r="K2425" t="str">
        <f t="shared" si="224"/>
        <v>Poor</v>
      </c>
      <c r="L2425" s="10">
        <v>110969</v>
      </c>
      <c r="M2425" s="10">
        <v>75000000</v>
      </c>
      <c r="N2425" s="10">
        <v>132274484</v>
      </c>
      <c r="O2425" s="6">
        <f t="shared" si="225"/>
        <v>57274484</v>
      </c>
      <c r="P2425" s="10" t="str" cm="1">
        <f t="array" ref="P2425">_xlfn.IFS(O2425&lt;=0,"Flop",O2425&lt;10000000,"Hit",O2425&lt;=100000000,"Superhit",O2425&gt;100000000,"Blockbuster")</f>
        <v>Superhit</v>
      </c>
      <c r="Q2425" t="s">
        <v>8013</v>
      </c>
      <c r="R2425">
        <v>1</v>
      </c>
      <c r="S2425" t="str">
        <f t="shared" si="226"/>
        <v xml:space="preserve">September </v>
      </c>
      <c r="T2425" s="12" t="str">
        <f t="shared" si="227"/>
        <v xml:space="preserve"> 2011</v>
      </c>
      <c r="U2425" s="8" t="str" cm="1">
        <f t="array" ref="U2425">_xlfn.IFS(Q2425&lt;1970,"Old is Gold",Q2425&lt;=1980,"80's Movies",Q2425&lt;=2000,"90's Movies",Q2425&lt;=2020,"Mid Rang",Q2425&gt;2020,"Latest")</f>
        <v>Latest</v>
      </c>
      <c r="V2425" t="s">
        <v>2001</v>
      </c>
    </row>
    <row r="2426" spans="1:22" x14ac:dyDescent="0.3">
      <c r="A2426" t="s">
        <v>8014</v>
      </c>
      <c r="B2426" t="s">
        <v>8015</v>
      </c>
      <c r="C2426" t="s">
        <v>8015</v>
      </c>
      <c r="D2426" s="6">
        <v>96</v>
      </c>
      <c r="E2426" s="6" t="str">
        <f t="shared" si="222"/>
        <v>Medium</v>
      </c>
      <c r="F2426" s="4">
        <f t="shared" si="223"/>
        <v>1.6</v>
      </c>
      <c r="G2426" s="8" t="s">
        <v>7406</v>
      </c>
      <c r="H2426" t="s">
        <v>172</v>
      </c>
      <c r="I2426" t="s">
        <v>10891</v>
      </c>
      <c r="J2426">
        <v>6.7</v>
      </c>
      <c r="K2426" t="str">
        <f t="shared" si="224"/>
        <v>Average</v>
      </c>
      <c r="L2426" s="10">
        <v>82939</v>
      </c>
      <c r="M2426" s="10">
        <v>2500000</v>
      </c>
      <c r="N2426" s="10">
        <v>422618</v>
      </c>
      <c r="O2426" s="6">
        <f t="shared" si="225"/>
        <v>-2077382</v>
      </c>
      <c r="P2426" s="10" t="str" cm="1">
        <f t="array" ref="P2426">_xlfn.IFS(O2426&lt;=0,"Flop",O2426&lt;10000000,"Hit",O2426&lt;=100000000,"Superhit",O2426&gt;100000000,"Blockbuster")</f>
        <v>Flop</v>
      </c>
      <c r="Q2426" t="s">
        <v>8016</v>
      </c>
      <c r="R2426">
        <v>10</v>
      </c>
      <c r="S2426" t="str">
        <f t="shared" si="226"/>
        <v xml:space="preserve">September </v>
      </c>
      <c r="T2426" s="12" t="str">
        <f t="shared" si="227"/>
        <v xml:space="preserve"> 2010</v>
      </c>
      <c r="U2426" s="8" t="str" cm="1">
        <f t="array" ref="U2426">_xlfn.IFS(Q2426&lt;1970,"Old is Gold",Q2426&lt;=1980,"80's Movies",Q2426&lt;=2000,"90's Movies",Q2426&lt;=2020,"Mid Rang",Q2426&gt;2020,"Latest")</f>
        <v>Latest</v>
      </c>
      <c r="V2426" t="s">
        <v>5328</v>
      </c>
    </row>
    <row r="2427" spans="1:22" x14ac:dyDescent="0.3">
      <c r="A2427" t="s">
        <v>8017</v>
      </c>
      <c r="B2427" t="s">
        <v>8018</v>
      </c>
      <c r="C2427" t="s">
        <v>8018</v>
      </c>
      <c r="D2427" s="6">
        <v>129</v>
      </c>
      <c r="E2427" s="6" t="str">
        <f t="shared" si="222"/>
        <v>Long</v>
      </c>
      <c r="F2427" s="4">
        <f t="shared" si="223"/>
        <v>2.15</v>
      </c>
      <c r="G2427" s="8" t="s">
        <v>7406</v>
      </c>
      <c r="H2427" t="s">
        <v>10887</v>
      </c>
      <c r="I2427" t="s">
        <v>10895</v>
      </c>
      <c r="J2427">
        <v>7.4</v>
      </c>
      <c r="K2427" t="str">
        <f t="shared" si="224"/>
        <v>Good</v>
      </c>
      <c r="L2427" s="10">
        <v>473187</v>
      </c>
      <c r="M2427" s="10">
        <v>125000000</v>
      </c>
      <c r="N2427" s="10">
        <v>543848418</v>
      </c>
      <c r="O2427" s="6">
        <f t="shared" si="225"/>
        <v>418848418</v>
      </c>
      <c r="P2427" s="10" t="str" cm="1">
        <f t="array" ref="P2427">_xlfn.IFS(O2427&lt;=0,"Flop",O2427&lt;10000000,"Hit",O2427&lt;=100000000,"Superhit",O2427&gt;100000000,"Blockbuster")</f>
        <v>Blockbuster</v>
      </c>
      <c r="Q2427" t="s">
        <v>8019</v>
      </c>
      <c r="R2427">
        <v>10</v>
      </c>
      <c r="S2427" t="str">
        <f t="shared" si="226"/>
        <v xml:space="preserve">December </v>
      </c>
      <c r="T2427" s="12" t="str">
        <f t="shared" si="227"/>
        <v xml:space="preserve"> 2011</v>
      </c>
      <c r="U2427" s="8" t="str" cm="1">
        <f t="array" ref="U2427">_xlfn.IFS(Q2427&lt;1970,"Old is Gold",Q2427&lt;=1980,"80's Movies",Q2427&lt;=2000,"90's Movies",Q2427&lt;=2020,"Mid Rang",Q2427&gt;2020,"Latest")</f>
        <v>Latest</v>
      </c>
      <c r="V2427" t="s">
        <v>6483</v>
      </c>
    </row>
    <row r="2428" spans="1:22" x14ac:dyDescent="0.3">
      <c r="A2428" t="s">
        <v>8020</v>
      </c>
      <c r="B2428" t="s">
        <v>8021</v>
      </c>
      <c r="C2428" t="s">
        <v>8021</v>
      </c>
      <c r="D2428" s="6">
        <v>125</v>
      </c>
      <c r="E2428" s="6" t="str">
        <f t="shared" si="222"/>
        <v>Long</v>
      </c>
      <c r="F2428" s="4">
        <f t="shared" si="223"/>
        <v>2.0833333333333335</v>
      </c>
      <c r="G2428" s="8" t="s">
        <v>7406</v>
      </c>
      <c r="H2428" t="s">
        <v>10887</v>
      </c>
      <c r="I2428" t="s">
        <v>190</v>
      </c>
      <c r="J2428">
        <v>5.8</v>
      </c>
      <c r="K2428" t="str">
        <f t="shared" si="224"/>
        <v>Poor</v>
      </c>
      <c r="L2428" s="10">
        <v>117690</v>
      </c>
      <c r="M2428" s="10">
        <v>40000000</v>
      </c>
      <c r="N2428" s="10">
        <v>63365859</v>
      </c>
      <c r="O2428" s="6">
        <f t="shared" si="225"/>
        <v>23365859</v>
      </c>
      <c r="P2428" s="10" t="str" cm="1">
        <f t="array" ref="P2428">_xlfn.IFS(O2428&lt;=0,"Flop",O2428&lt;10000000,"Hit",O2428&lt;=100000000,"Superhit",O2428&gt;100000000,"Blockbuster")</f>
        <v>Superhit</v>
      </c>
      <c r="Q2428" t="s">
        <v>8022</v>
      </c>
      <c r="R2428">
        <v>22</v>
      </c>
      <c r="S2428" t="str">
        <f t="shared" si="226"/>
        <v xml:space="preserve">March </v>
      </c>
      <c r="T2428" s="12" t="str">
        <f t="shared" si="227"/>
        <v xml:space="preserve"> 2013</v>
      </c>
      <c r="U2428" s="8" t="str" cm="1">
        <f t="array" ref="U2428">_xlfn.IFS(Q2428&lt;1970,"Old is Gold",Q2428&lt;=1980,"80's Movies",Q2428&lt;=2000,"90's Movies",Q2428&lt;=2020,"Mid Rang",Q2428&gt;2020,"Latest")</f>
        <v>Latest</v>
      </c>
      <c r="V2428" t="s">
        <v>2350</v>
      </c>
    </row>
    <row r="2429" spans="1:22" x14ac:dyDescent="0.3">
      <c r="A2429" t="s">
        <v>8023</v>
      </c>
      <c r="B2429" t="s">
        <v>8024</v>
      </c>
      <c r="C2429" t="s">
        <v>8024</v>
      </c>
      <c r="D2429" s="6">
        <v>114</v>
      </c>
      <c r="E2429" s="6" t="str">
        <f t="shared" si="222"/>
        <v>Medium</v>
      </c>
      <c r="F2429" s="4">
        <f t="shared" si="223"/>
        <v>1.9</v>
      </c>
      <c r="G2429" s="8" t="s">
        <v>10887</v>
      </c>
      <c r="H2429" t="s">
        <v>172</v>
      </c>
      <c r="I2429" t="s">
        <v>10885</v>
      </c>
      <c r="J2429">
        <v>7</v>
      </c>
      <c r="K2429" t="str">
        <f t="shared" si="224"/>
        <v>Good</v>
      </c>
      <c r="L2429" s="10">
        <v>376979</v>
      </c>
      <c r="M2429" s="10">
        <v>100000000</v>
      </c>
      <c r="N2429" s="10">
        <v>1441659588</v>
      </c>
      <c r="O2429" s="6">
        <f t="shared" si="225"/>
        <v>1341659588</v>
      </c>
      <c r="P2429" s="10" t="str" cm="1">
        <f t="array" ref="P2429">_xlfn.IFS(O2429&lt;=0,"Flop",O2429&lt;10000000,"Hit",O2429&lt;=100000000,"Superhit",O2429&gt;100000000,"Blockbuster")</f>
        <v>Blockbuster</v>
      </c>
      <c r="Q2429" t="s">
        <v>8025</v>
      </c>
      <c r="R2429">
        <v>9</v>
      </c>
      <c r="S2429" t="str">
        <f t="shared" si="226"/>
        <v xml:space="preserve">July </v>
      </c>
      <c r="T2429" s="12" t="str">
        <f t="shared" si="227"/>
        <v xml:space="preserve"> 2023</v>
      </c>
      <c r="U2429" s="8" t="str" cm="1">
        <f t="array" ref="U2429">_xlfn.IFS(Q2429&lt;1970,"Old is Gold",Q2429&lt;=1980,"80's Movies",Q2429&lt;=2000,"90's Movies",Q2429&lt;=2020,"Mid Rang",Q2429&gt;2020,"Latest")</f>
        <v>Latest</v>
      </c>
      <c r="V2429" t="s">
        <v>8026</v>
      </c>
    </row>
    <row r="2430" spans="1:22" x14ac:dyDescent="0.3">
      <c r="A2430" t="s">
        <v>8027</v>
      </c>
      <c r="B2430" t="s">
        <v>8028</v>
      </c>
      <c r="C2430" t="s">
        <v>8028</v>
      </c>
      <c r="D2430" s="6">
        <v>136</v>
      </c>
      <c r="E2430" s="6" t="str">
        <f t="shared" si="222"/>
        <v>Long</v>
      </c>
      <c r="F2430" s="4">
        <f t="shared" si="223"/>
        <v>2.2666666666666666</v>
      </c>
      <c r="G2430" s="8" t="s">
        <v>190</v>
      </c>
      <c r="H2430" t="s">
        <v>10894</v>
      </c>
      <c r="I2430" t="s">
        <v>10886</v>
      </c>
      <c r="J2430">
        <v>7.6</v>
      </c>
      <c r="K2430" t="str">
        <f t="shared" si="224"/>
        <v>Good</v>
      </c>
      <c r="L2430" s="10">
        <v>407805</v>
      </c>
      <c r="M2430" s="10">
        <v>36000000</v>
      </c>
      <c r="N2430" s="10">
        <v>436433122</v>
      </c>
      <c r="O2430" s="6">
        <f t="shared" si="225"/>
        <v>400433122</v>
      </c>
      <c r="P2430" s="10" t="str" cm="1">
        <f t="array" ref="P2430">_xlfn.IFS(O2430&lt;=0,"Flop",O2430&lt;10000000,"Hit",O2430&lt;=100000000,"Superhit",O2430&gt;100000000,"Blockbuster")</f>
        <v>Blockbuster</v>
      </c>
      <c r="Q2430" t="s">
        <v>8029</v>
      </c>
      <c r="R2430">
        <v>31</v>
      </c>
      <c r="S2430" t="str">
        <f t="shared" si="226"/>
        <v xml:space="preserve">August </v>
      </c>
      <c r="T2430" s="12" t="str">
        <f t="shared" si="227"/>
        <v xml:space="preserve"> 2018</v>
      </c>
      <c r="U2430" s="8" t="str" cm="1">
        <f t="array" ref="U2430">_xlfn.IFS(Q2430&lt;1970,"Old is Gold",Q2430&lt;=1980,"80's Movies",Q2430&lt;=2000,"90's Movies",Q2430&lt;=2020,"Mid Rang",Q2430&gt;2020,"Latest")</f>
        <v>Latest</v>
      </c>
      <c r="V2430" t="s">
        <v>8030</v>
      </c>
    </row>
    <row r="2431" spans="1:22" x14ac:dyDescent="0.3">
      <c r="A2431" t="s">
        <v>8031</v>
      </c>
      <c r="B2431" t="s">
        <v>8032</v>
      </c>
      <c r="C2431" t="s">
        <v>8032</v>
      </c>
      <c r="D2431" s="6">
        <v>109</v>
      </c>
      <c r="E2431" s="6" t="str">
        <f t="shared" si="222"/>
        <v>Medium</v>
      </c>
      <c r="F2431" s="4">
        <f t="shared" si="223"/>
        <v>1.8166666666666667</v>
      </c>
      <c r="G2431" s="8" t="s">
        <v>7406</v>
      </c>
      <c r="H2431" t="s">
        <v>10887</v>
      </c>
      <c r="I2431" t="s">
        <v>10891</v>
      </c>
      <c r="J2431">
        <v>6.4</v>
      </c>
      <c r="K2431" t="str">
        <f t="shared" si="224"/>
        <v>Average</v>
      </c>
      <c r="L2431" s="10">
        <v>125396</v>
      </c>
      <c r="M2431" s="10">
        <v>25000000</v>
      </c>
      <c r="N2431" s="10">
        <v>96262212</v>
      </c>
      <c r="O2431" s="6">
        <f t="shared" si="225"/>
        <v>71262212</v>
      </c>
      <c r="P2431" s="10" t="str" cm="1">
        <f t="array" ref="P2431">_xlfn.IFS(O2431&lt;=0,"Flop",O2431&lt;10000000,"Hit",O2431&lt;=100000000,"Superhit",O2431&gt;100000000,"Blockbuster")</f>
        <v>Superhit</v>
      </c>
      <c r="Q2431" t="s">
        <v>8033</v>
      </c>
      <c r="R2431">
        <v>12</v>
      </c>
      <c r="S2431" t="str">
        <f t="shared" si="226"/>
        <v xml:space="preserve">January </v>
      </c>
      <c r="T2431" s="12" t="str">
        <f t="shared" si="227"/>
        <v xml:space="preserve"> 2012</v>
      </c>
      <c r="U2431" s="8" t="str" cm="1">
        <f t="array" ref="U2431">_xlfn.IFS(Q2431&lt;1970,"Old is Gold",Q2431&lt;=1980,"80's Movies",Q2431&lt;=2000,"90's Movies",Q2431&lt;=2020,"Mid Rang",Q2431&gt;2020,"Latest")</f>
        <v>Latest</v>
      </c>
      <c r="V2431" t="s">
        <v>7453</v>
      </c>
    </row>
    <row r="2432" spans="1:22" x14ac:dyDescent="0.3">
      <c r="A2432" t="s">
        <v>8034</v>
      </c>
      <c r="B2432" t="s">
        <v>8035</v>
      </c>
      <c r="C2432" t="s">
        <v>8035</v>
      </c>
      <c r="D2432" s="6">
        <v>99</v>
      </c>
      <c r="E2432" s="6" t="str">
        <f t="shared" si="222"/>
        <v>Medium</v>
      </c>
      <c r="F2432" s="4">
        <f t="shared" si="223"/>
        <v>1.65</v>
      </c>
      <c r="G2432" s="8" t="s">
        <v>10887</v>
      </c>
      <c r="H2432" t="s">
        <v>172</v>
      </c>
      <c r="I2432" t="s">
        <v>10899</v>
      </c>
      <c r="J2432">
        <v>6.1</v>
      </c>
      <c r="K2432" t="str">
        <f t="shared" si="224"/>
        <v>Average</v>
      </c>
      <c r="L2432" s="10">
        <v>119319</v>
      </c>
      <c r="M2432" s="10">
        <v>31000000</v>
      </c>
      <c r="N2432" s="10">
        <v>107228221</v>
      </c>
      <c r="O2432" s="6">
        <f t="shared" si="225"/>
        <v>76228221</v>
      </c>
      <c r="P2432" s="10" t="str" cm="1">
        <f t="array" ref="P2432">_xlfn.IFS(O2432&lt;=0,"Flop",O2432&lt;10000000,"Hit",O2432&lt;=100000000,"Superhit",O2432&gt;100000000,"Blockbuster")</f>
        <v>Superhit</v>
      </c>
      <c r="Q2432" t="s">
        <v>8036</v>
      </c>
      <c r="R2432">
        <v>29</v>
      </c>
      <c r="S2432" t="str">
        <f t="shared" si="226"/>
        <v xml:space="preserve">July </v>
      </c>
      <c r="T2432" s="12" t="str">
        <f t="shared" si="227"/>
        <v xml:space="preserve"> 2015</v>
      </c>
      <c r="U2432" s="8" t="str" cm="1">
        <f t="array" ref="U2432">_xlfn.IFS(Q2432&lt;1970,"Old is Gold",Q2432&lt;=1980,"80's Movies",Q2432&lt;=2000,"90's Movies",Q2432&lt;=2020,"Mid Rang",Q2432&gt;2020,"Latest")</f>
        <v>Latest</v>
      </c>
      <c r="V2432" t="s">
        <v>8037</v>
      </c>
    </row>
    <row r="2433" spans="1:22" x14ac:dyDescent="0.3">
      <c r="A2433" t="s">
        <v>8038</v>
      </c>
      <c r="B2433" t="s">
        <v>8039</v>
      </c>
      <c r="C2433" t="s">
        <v>8039</v>
      </c>
      <c r="D2433" s="6">
        <v>135</v>
      </c>
      <c r="E2433" s="6" t="str">
        <f t="shared" si="222"/>
        <v>Long</v>
      </c>
      <c r="F2433" s="4">
        <f t="shared" si="223"/>
        <v>2.25</v>
      </c>
      <c r="G2433" s="8" t="s">
        <v>190</v>
      </c>
      <c r="H2433" t="s">
        <v>10890</v>
      </c>
      <c r="I2433" t="s">
        <v>10899</v>
      </c>
      <c r="J2433">
        <v>7.1</v>
      </c>
      <c r="K2433" t="str">
        <f t="shared" si="224"/>
        <v>Good</v>
      </c>
      <c r="L2433" s="10">
        <v>191971</v>
      </c>
      <c r="M2433" s="10">
        <v>7400000</v>
      </c>
      <c r="N2433" s="10">
        <v>17505548</v>
      </c>
      <c r="O2433" s="6">
        <f t="shared" si="225"/>
        <v>10105548</v>
      </c>
      <c r="P2433" s="10" t="str" cm="1">
        <f t="array" ref="P2433">_xlfn.IFS(O2433&lt;=0,"Flop",O2433&lt;10000000,"Hit",O2433&lt;=100000000,"Superhit",O2433&gt;100000000,"Blockbuster")</f>
        <v>Superhit</v>
      </c>
      <c r="Q2433" t="s">
        <v>8040</v>
      </c>
      <c r="R2433">
        <v>18</v>
      </c>
      <c r="S2433" t="str">
        <f t="shared" si="226"/>
        <v xml:space="preserve">May </v>
      </c>
      <c r="T2433" s="12" t="str">
        <f t="shared" si="227"/>
        <v xml:space="preserve"> 2011</v>
      </c>
      <c r="U2433" s="8" t="str" cm="1">
        <f t="array" ref="U2433">_xlfn.IFS(Q2433&lt;1970,"Old is Gold",Q2433&lt;=1980,"80's Movies",Q2433&lt;=2000,"90's Movies",Q2433&lt;=2020,"Mid Rang",Q2433&gt;2020,"Latest")</f>
        <v>Latest</v>
      </c>
      <c r="V2433" t="s">
        <v>3087</v>
      </c>
    </row>
    <row r="2434" spans="1:22" x14ac:dyDescent="0.3">
      <c r="A2434" t="s">
        <v>8041</v>
      </c>
      <c r="B2434" t="s">
        <v>8042</v>
      </c>
      <c r="C2434" t="s">
        <v>8042</v>
      </c>
      <c r="D2434" s="6">
        <v>150</v>
      </c>
      <c r="E2434" s="6" t="str">
        <f t="shared" ref="E2434:E2497" si="228">IF(D2434&lt;90,"Short",IF(D2434&lt;=120,"Medium","Long"))</f>
        <v>Long</v>
      </c>
      <c r="F2434" s="4">
        <f t="shared" ref="F2434:F2497" si="229">D2434/60</f>
        <v>2.5</v>
      </c>
      <c r="G2434" s="8" t="s">
        <v>7406</v>
      </c>
      <c r="H2434" t="s">
        <v>10887</v>
      </c>
      <c r="I2434" t="s">
        <v>190</v>
      </c>
      <c r="J2434">
        <v>6</v>
      </c>
      <c r="K2434" t="str">
        <f t="shared" ref="K2434:K2497" si="230">IF(J2434&gt;=8,"Excellent",IF(J2434&gt;=7,"Good",IF(J2434&gt;=6,"Average","Poor")))</f>
        <v>Average</v>
      </c>
      <c r="L2434" s="10">
        <v>175114</v>
      </c>
      <c r="M2434" s="10">
        <v>140000000</v>
      </c>
      <c r="N2434" s="10">
        <v>268175631</v>
      </c>
      <c r="O2434" s="6">
        <f t="shared" ref="O2434:O2497" si="231">N2434-M2434</f>
        <v>128175631</v>
      </c>
      <c r="P2434" s="10" t="str" cm="1">
        <f t="array" ref="P2434">_xlfn.IFS(O2434&lt;=0,"Flop",O2434&lt;10000000,"Hit",O2434&lt;=100000000,"Superhit",O2434&gt;100000000,"Blockbuster")</f>
        <v>Blockbuster</v>
      </c>
      <c r="Q2434" t="s">
        <v>8043</v>
      </c>
      <c r="R2434">
        <v>3</v>
      </c>
      <c r="S2434" t="str">
        <f t="shared" ref="S2434:S2497" si="232">LEFT(Q2434,SEARCH(" ",Q2434))</f>
        <v xml:space="preserve">December </v>
      </c>
      <c r="T2434" s="12" t="str">
        <f t="shared" ref="T2434:T2497" si="233">RIGHT(Q2434,5)</f>
        <v xml:space="preserve"> 2014</v>
      </c>
      <c r="U2434" s="8" t="str" cm="1">
        <f t="array" ref="U2434">_xlfn.IFS(Q2434&lt;1970,"Old is Gold",Q2434&lt;=1980,"80's Movies",Q2434&lt;=2000,"90's Movies",Q2434&lt;=2020,"Mid Rang",Q2434&gt;2020,"Latest")</f>
        <v>Latest</v>
      </c>
      <c r="V2434" t="s">
        <v>312</v>
      </c>
    </row>
    <row r="2435" spans="1:22" x14ac:dyDescent="0.3">
      <c r="A2435" t="s">
        <v>8044</v>
      </c>
      <c r="B2435" t="s">
        <v>8045</v>
      </c>
      <c r="C2435" t="s">
        <v>8045</v>
      </c>
      <c r="D2435" s="6">
        <v>96</v>
      </c>
      <c r="E2435" s="6" t="str">
        <f t="shared" si="228"/>
        <v>Medium</v>
      </c>
      <c r="F2435" s="4">
        <f t="shared" si="229"/>
        <v>1.6</v>
      </c>
      <c r="G2435" s="8" t="s">
        <v>172</v>
      </c>
      <c r="H2435" t="s">
        <v>10892</v>
      </c>
      <c r="I2435" t="s">
        <v>10899</v>
      </c>
      <c r="J2435">
        <v>6.2</v>
      </c>
      <c r="K2435" t="str">
        <f t="shared" si="230"/>
        <v>Average</v>
      </c>
      <c r="L2435" s="10">
        <v>126352</v>
      </c>
      <c r="M2435" s="10">
        <v>50000000</v>
      </c>
      <c r="N2435" s="10">
        <v>242786137</v>
      </c>
      <c r="O2435" s="6">
        <f t="shared" si="231"/>
        <v>192786137</v>
      </c>
      <c r="P2435" s="10" t="str" cm="1">
        <f t="array" ref="P2435">_xlfn.IFS(O2435&lt;=0,"Flop",O2435&lt;10000000,"Hit",O2435&lt;=100000000,"Superhit",O2435&gt;100000000,"Blockbuster")</f>
        <v>Blockbuster</v>
      </c>
      <c r="Q2435" t="s">
        <v>8046</v>
      </c>
      <c r="R2435">
        <v>9</v>
      </c>
      <c r="S2435" t="str">
        <f t="shared" si="232"/>
        <v xml:space="preserve">December </v>
      </c>
      <c r="T2435" s="12" t="str">
        <f t="shared" si="233"/>
        <v xml:space="preserve"> 2015</v>
      </c>
      <c r="U2435" s="8" t="str" cm="1">
        <f t="array" ref="U2435">_xlfn.IFS(Q2435&lt;1970,"Old is Gold",Q2435&lt;=1980,"80's Movies",Q2435&lt;=2000,"90's Movies",Q2435&lt;=2020,"Mid Rang",Q2435&gt;2020,"Latest")</f>
        <v>Latest</v>
      </c>
      <c r="V2435" t="s">
        <v>6981</v>
      </c>
    </row>
    <row r="2436" spans="1:22" x14ac:dyDescent="0.3">
      <c r="A2436" t="s">
        <v>8047</v>
      </c>
      <c r="B2436" t="s">
        <v>8048</v>
      </c>
      <c r="C2436" t="s">
        <v>8048</v>
      </c>
      <c r="D2436" s="6">
        <v>97</v>
      </c>
      <c r="E2436" s="6" t="str">
        <f t="shared" si="228"/>
        <v>Medium</v>
      </c>
      <c r="F2436" s="4">
        <f t="shared" si="229"/>
        <v>1.6166666666666667</v>
      </c>
      <c r="G2436" s="8" t="s">
        <v>190</v>
      </c>
      <c r="H2436" t="s">
        <v>10899</v>
      </c>
      <c r="I2436" t="s">
        <v>10899</v>
      </c>
      <c r="J2436">
        <v>6.4</v>
      </c>
      <c r="K2436" t="str">
        <f t="shared" si="230"/>
        <v>Average</v>
      </c>
      <c r="L2436" s="10">
        <v>52565</v>
      </c>
      <c r="M2436" s="10">
        <v>5000000</v>
      </c>
      <c r="N2436" s="10">
        <v>2820490</v>
      </c>
      <c r="O2436" s="6">
        <f t="shared" si="231"/>
        <v>-2179510</v>
      </c>
      <c r="P2436" s="10" t="str" cm="1">
        <f t="array" ref="P2436">_xlfn.IFS(O2436&lt;=0,"Flop",O2436&lt;10000000,"Hit",O2436&lt;=100000000,"Superhit",O2436&gt;100000000,"Blockbuster")</f>
        <v>Flop</v>
      </c>
      <c r="Q2436" t="s">
        <v>8016</v>
      </c>
      <c r="R2436">
        <v>10</v>
      </c>
      <c r="S2436" t="str">
        <f t="shared" si="232"/>
        <v xml:space="preserve">September </v>
      </c>
      <c r="T2436" s="12" t="str">
        <f t="shared" si="233"/>
        <v xml:space="preserve"> 2010</v>
      </c>
      <c r="U2436" s="8" t="str" cm="1">
        <f t="array" ref="U2436">_xlfn.IFS(Q2436&lt;1970,"Old is Gold",Q2436&lt;=1980,"80's Movies",Q2436&lt;=2000,"90's Movies",Q2436&lt;=2020,"Mid Rang",Q2436&gt;2020,"Latest")</f>
        <v>Latest</v>
      </c>
      <c r="V2436" t="s">
        <v>8049</v>
      </c>
    </row>
    <row r="2437" spans="1:22" x14ac:dyDescent="0.3">
      <c r="A2437" t="s">
        <v>8050</v>
      </c>
      <c r="B2437" t="s">
        <v>8051</v>
      </c>
      <c r="C2437" t="s">
        <v>8051</v>
      </c>
      <c r="D2437" s="6">
        <v>105</v>
      </c>
      <c r="E2437" s="6" t="str">
        <f t="shared" si="228"/>
        <v>Medium</v>
      </c>
      <c r="F2437" s="4">
        <f t="shared" si="229"/>
        <v>1.75</v>
      </c>
      <c r="G2437" s="8" t="s">
        <v>172</v>
      </c>
      <c r="H2437" t="s">
        <v>190</v>
      </c>
      <c r="I2437" t="s">
        <v>10886</v>
      </c>
      <c r="J2437">
        <v>7.2</v>
      </c>
      <c r="K2437" t="str">
        <f t="shared" si="230"/>
        <v>Good</v>
      </c>
      <c r="L2437" s="10">
        <v>94120</v>
      </c>
      <c r="M2437" s="10">
        <v>3200000</v>
      </c>
      <c r="N2437" s="10">
        <v>14311701</v>
      </c>
      <c r="O2437" s="6">
        <f t="shared" si="231"/>
        <v>11111701</v>
      </c>
      <c r="P2437" s="10" t="str" cm="1">
        <f t="array" ref="P2437">_xlfn.IFS(O2437&lt;=0,"Flop",O2437&lt;10000000,"Hit",O2437&lt;=100000000,"Superhit",O2437&gt;100000000,"Blockbuster")</f>
        <v>Superhit</v>
      </c>
      <c r="Q2437" t="s">
        <v>7472</v>
      </c>
      <c r="R2437">
        <v>11</v>
      </c>
      <c r="S2437" t="str">
        <f t="shared" si="232"/>
        <v xml:space="preserve">September </v>
      </c>
      <c r="T2437" s="12" t="str">
        <f t="shared" si="233"/>
        <v xml:space="preserve"> 2010</v>
      </c>
      <c r="U2437" s="8" t="str" cm="1">
        <f t="array" ref="U2437">_xlfn.IFS(Q2437&lt;1970,"Old is Gold",Q2437&lt;=1980,"80's Movies",Q2437&lt;=2000,"90's Movies",Q2437&lt;=2020,"Mid Rang",Q2437&gt;2020,"Latest")</f>
        <v>Latest</v>
      </c>
      <c r="V2437" t="s">
        <v>8052</v>
      </c>
    </row>
    <row r="2438" spans="1:22" x14ac:dyDescent="0.3">
      <c r="A2438" t="s">
        <v>8053</v>
      </c>
      <c r="B2438" t="s">
        <v>8054</v>
      </c>
      <c r="C2438" t="s">
        <v>8054</v>
      </c>
      <c r="D2438" s="6">
        <v>107</v>
      </c>
      <c r="E2438" s="6" t="str">
        <f t="shared" si="228"/>
        <v>Medium</v>
      </c>
      <c r="F2438" s="4">
        <f t="shared" si="229"/>
        <v>1.7833333333333334</v>
      </c>
      <c r="G2438" s="8" t="s">
        <v>7406</v>
      </c>
      <c r="H2438" t="s">
        <v>5170</v>
      </c>
      <c r="I2438" t="s">
        <v>10899</v>
      </c>
      <c r="J2438">
        <v>6.4</v>
      </c>
      <c r="K2438" t="str">
        <f t="shared" si="230"/>
        <v>Average</v>
      </c>
      <c r="L2438" s="10">
        <v>95356</v>
      </c>
      <c r="M2438" s="10">
        <v>3000000</v>
      </c>
      <c r="N2438" s="10">
        <v>17363261</v>
      </c>
      <c r="O2438" s="6">
        <f t="shared" si="231"/>
        <v>14363261</v>
      </c>
      <c r="P2438" s="10" t="str" cm="1">
        <f t="array" ref="P2438">_xlfn.IFS(O2438&lt;=0,"Flop",O2438&lt;10000000,"Hit",O2438&lt;=100000000,"Superhit",O2438&gt;100000000,"Blockbuster")</f>
        <v>Superhit</v>
      </c>
      <c r="Q2438" t="s">
        <v>8055</v>
      </c>
      <c r="R2438">
        <v>10</v>
      </c>
      <c r="S2438" t="str">
        <f t="shared" si="232"/>
        <v xml:space="preserve">August </v>
      </c>
      <c r="T2438" s="12" t="str">
        <f t="shared" si="233"/>
        <v xml:space="preserve"> 2022</v>
      </c>
      <c r="U2438" s="8" t="str" cm="1">
        <f t="array" ref="U2438">_xlfn.IFS(Q2438&lt;1970,"Old is Gold",Q2438&lt;=1980,"80's Movies",Q2438&lt;=2000,"90's Movies",Q2438&lt;=2020,"Mid Rang",Q2438&gt;2020,"Latest")</f>
        <v>Latest</v>
      </c>
      <c r="V2438" t="s">
        <v>8056</v>
      </c>
    </row>
    <row r="2439" spans="1:22" x14ac:dyDescent="0.3">
      <c r="A2439" t="s">
        <v>8057</v>
      </c>
      <c r="B2439" t="s">
        <v>8058</v>
      </c>
      <c r="C2439" t="s">
        <v>8058</v>
      </c>
      <c r="D2439" s="6">
        <v>148</v>
      </c>
      <c r="E2439" s="6" t="str">
        <f t="shared" si="228"/>
        <v>Long</v>
      </c>
      <c r="F2439" s="4">
        <f t="shared" si="229"/>
        <v>2.4666666666666668</v>
      </c>
      <c r="G2439" s="8" t="s">
        <v>7406</v>
      </c>
      <c r="H2439" t="s">
        <v>10887</v>
      </c>
      <c r="I2439" t="s">
        <v>190</v>
      </c>
      <c r="J2439">
        <v>8.1999999999999993</v>
      </c>
      <c r="K2439" t="str">
        <f t="shared" si="230"/>
        <v>Excellent</v>
      </c>
      <c r="L2439" s="10">
        <v>98969</v>
      </c>
      <c r="M2439" s="10">
        <v>2000000</v>
      </c>
      <c r="N2439" s="10">
        <v>2406221</v>
      </c>
      <c r="O2439" s="6">
        <f t="shared" si="231"/>
        <v>406221</v>
      </c>
      <c r="P2439" s="10" t="str" cm="1">
        <f t="array" ref="P2439">_xlfn.IFS(O2439&lt;=0,"Flop",O2439&lt;10000000,"Hit",O2439&lt;=100000000,"Superhit",O2439&gt;100000000,"Blockbuster")</f>
        <v>Hit</v>
      </c>
      <c r="Q2439" t="s">
        <v>7142</v>
      </c>
      <c r="R2439">
        <v>30</v>
      </c>
      <c r="S2439" t="str">
        <f t="shared" si="232"/>
        <v xml:space="preserve">September </v>
      </c>
      <c r="T2439" s="12" t="str">
        <f t="shared" si="233"/>
        <v xml:space="preserve"> 2022</v>
      </c>
      <c r="U2439" s="8" t="str" cm="1">
        <f t="array" ref="U2439">_xlfn.IFS(Q2439&lt;1970,"Old is Gold",Q2439&lt;=1980,"80's Movies",Q2439&lt;=2000,"90's Movies",Q2439&lt;=2020,"Mid Rang",Q2439&gt;2020,"Latest")</f>
        <v>Latest</v>
      </c>
      <c r="V2439" t="s">
        <v>8059</v>
      </c>
    </row>
    <row r="2440" spans="1:22" x14ac:dyDescent="0.3">
      <c r="A2440" t="s">
        <v>8060</v>
      </c>
      <c r="B2440" t="s">
        <v>8061</v>
      </c>
      <c r="C2440" t="s">
        <v>8061</v>
      </c>
      <c r="D2440" s="6">
        <v>109</v>
      </c>
      <c r="E2440" s="6" t="str">
        <f t="shared" si="228"/>
        <v>Medium</v>
      </c>
      <c r="F2440" s="4">
        <f t="shared" si="229"/>
        <v>1.8166666666666667</v>
      </c>
      <c r="G2440" s="8" t="s">
        <v>7406</v>
      </c>
      <c r="H2440" t="s">
        <v>190</v>
      </c>
      <c r="I2440" t="s">
        <v>10890</v>
      </c>
      <c r="J2440">
        <v>6.6</v>
      </c>
      <c r="K2440" t="str">
        <f t="shared" si="230"/>
        <v>Average</v>
      </c>
      <c r="L2440" s="10">
        <v>464198</v>
      </c>
      <c r="M2440" s="10">
        <v>115000000</v>
      </c>
      <c r="N2440" s="10">
        <v>286140700</v>
      </c>
      <c r="O2440" s="6">
        <f t="shared" si="231"/>
        <v>171140700</v>
      </c>
      <c r="P2440" s="10" t="str" cm="1">
        <f t="array" ref="P2440">_xlfn.IFS(O2440&lt;=0,"Flop",O2440&lt;10000000,"Hit",O2440&lt;=100000000,"Superhit",O2440&gt;100000000,"Blockbuster")</f>
        <v>Blockbuster</v>
      </c>
      <c r="Q2440" t="s">
        <v>8062</v>
      </c>
      <c r="R2440">
        <v>7</v>
      </c>
      <c r="S2440" t="str">
        <f t="shared" si="232"/>
        <v xml:space="preserve">August </v>
      </c>
      <c r="T2440" s="12" t="str">
        <f t="shared" si="233"/>
        <v xml:space="preserve"> 2013</v>
      </c>
      <c r="U2440" s="8" t="str" cm="1">
        <f t="array" ref="U2440">_xlfn.IFS(Q2440&lt;1970,"Old is Gold",Q2440&lt;=1980,"80's Movies",Q2440&lt;=2000,"90's Movies",Q2440&lt;=2020,"Mid Rang",Q2440&gt;2020,"Latest")</f>
        <v>Latest</v>
      </c>
      <c r="V2440" t="s">
        <v>6984</v>
      </c>
    </row>
    <row r="2441" spans="1:22" x14ac:dyDescent="0.3">
      <c r="A2441" t="s">
        <v>8063</v>
      </c>
      <c r="B2441" t="s">
        <v>8064</v>
      </c>
      <c r="C2441" t="s">
        <v>8064</v>
      </c>
      <c r="D2441" s="6">
        <v>134</v>
      </c>
      <c r="E2441" s="6" t="str">
        <f t="shared" si="228"/>
        <v>Long</v>
      </c>
      <c r="F2441" s="4">
        <f t="shared" si="229"/>
        <v>2.2333333333333334</v>
      </c>
      <c r="G2441" s="8" t="s">
        <v>7406</v>
      </c>
      <c r="H2441" t="s">
        <v>10889</v>
      </c>
      <c r="I2441" t="s">
        <v>10891</v>
      </c>
      <c r="J2441">
        <v>7.8</v>
      </c>
      <c r="K2441" t="str">
        <f t="shared" si="230"/>
        <v>Good</v>
      </c>
      <c r="L2441" s="10">
        <v>483169</v>
      </c>
      <c r="M2441" s="10">
        <v>55000000</v>
      </c>
      <c r="N2441" s="10">
        <v>218791811</v>
      </c>
      <c r="O2441" s="6">
        <f t="shared" si="231"/>
        <v>163791811</v>
      </c>
      <c r="P2441" s="10" t="str" cm="1">
        <f t="array" ref="P2441">_xlfn.IFS(O2441&lt;=0,"Flop",O2441&lt;10000000,"Hit",O2441&lt;=100000000,"Superhit",O2441&gt;100000000,"Blockbuster")</f>
        <v>Blockbuster</v>
      </c>
      <c r="Q2441" t="s">
        <v>8065</v>
      </c>
      <c r="R2441">
        <v>27</v>
      </c>
      <c r="S2441" t="str">
        <f t="shared" si="232"/>
        <v xml:space="preserve">September </v>
      </c>
      <c r="T2441" s="12" t="str">
        <f t="shared" si="233"/>
        <v xml:space="preserve"> 2013</v>
      </c>
      <c r="U2441" s="8" t="str" cm="1">
        <f t="array" ref="U2441">_xlfn.IFS(Q2441&lt;1970,"Old is Gold",Q2441&lt;=1980,"80's Movies",Q2441&lt;=2000,"90's Movies",Q2441&lt;=2020,"Mid Rang",Q2441&gt;2020,"Latest")</f>
        <v>Latest</v>
      </c>
      <c r="V2441" t="s">
        <v>4623</v>
      </c>
    </row>
    <row r="2442" spans="1:22" x14ac:dyDescent="0.3">
      <c r="A2442" t="s">
        <v>8066</v>
      </c>
      <c r="B2442" t="s">
        <v>8067</v>
      </c>
      <c r="C2442" t="s">
        <v>8067</v>
      </c>
      <c r="D2442" s="6">
        <v>91</v>
      </c>
      <c r="E2442" s="6" t="str">
        <f t="shared" si="228"/>
        <v>Medium</v>
      </c>
      <c r="F2442" s="4">
        <f t="shared" si="229"/>
        <v>1.5166666666666666</v>
      </c>
      <c r="G2442" s="8" t="s">
        <v>105</v>
      </c>
      <c r="H2442" t="s">
        <v>10895</v>
      </c>
      <c r="I2442" t="s">
        <v>10899</v>
      </c>
      <c r="J2442">
        <v>5.7</v>
      </c>
      <c r="K2442" t="str">
        <f t="shared" si="230"/>
        <v>Poor</v>
      </c>
      <c r="L2442" s="10">
        <v>108548</v>
      </c>
      <c r="M2442" s="10">
        <v>3000000</v>
      </c>
      <c r="N2442" s="10">
        <v>177512032</v>
      </c>
      <c r="O2442" s="6">
        <f t="shared" si="231"/>
        <v>174512032</v>
      </c>
      <c r="P2442" s="10" t="str" cm="1">
        <f t="array" ref="P2442">_xlfn.IFS(O2442&lt;=0,"Flop",O2442&lt;10000000,"Hit",O2442&lt;=100000000,"Superhit",O2442&gt;100000000,"Blockbuster")</f>
        <v>Blockbuster</v>
      </c>
      <c r="Q2442" t="s">
        <v>8068</v>
      </c>
      <c r="R2442">
        <v>20</v>
      </c>
      <c r="S2442" t="str">
        <f t="shared" si="232"/>
        <v xml:space="preserve">October </v>
      </c>
      <c r="T2442" s="12" t="str">
        <f t="shared" si="233"/>
        <v xml:space="preserve"> 2010</v>
      </c>
      <c r="U2442" s="8" t="str" cm="1">
        <f t="array" ref="U2442">_xlfn.IFS(Q2442&lt;1970,"Old is Gold",Q2442&lt;=1980,"80's Movies",Q2442&lt;=2000,"90's Movies",Q2442&lt;=2020,"Mid Rang",Q2442&gt;2020,"Latest")</f>
        <v>Latest</v>
      </c>
      <c r="V2442" t="s">
        <v>8069</v>
      </c>
    </row>
    <row r="2443" spans="1:22" x14ac:dyDescent="0.3">
      <c r="A2443" t="s">
        <v>8070</v>
      </c>
      <c r="B2443" t="s">
        <v>8071</v>
      </c>
      <c r="C2443" t="s">
        <v>8071</v>
      </c>
      <c r="D2443" s="6">
        <v>130</v>
      </c>
      <c r="E2443" s="6" t="str">
        <f t="shared" si="228"/>
        <v>Long</v>
      </c>
      <c r="F2443" s="4">
        <f t="shared" si="229"/>
        <v>2.1666666666666665</v>
      </c>
      <c r="G2443" s="8" t="s">
        <v>7406</v>
      </c>
      <c r="H2443" t="s">
        <v>10887</v>
      </c>
      <c r="I2443" t="s">
        <v>10885</v>
      </c>
      <c r="J2443">
        <v>5.8</v>
      </c>
      <c r="K2443" t="str">
        <f t="shared" si="230"/>
        <v>Poor</v>
      </c>
      <c r="L2443" s="10">
        <v>137677</v>
      </c>
      <c r="M2443" s="10">
        <v>60000000</v>
      </c>
      <c r="N2443" s="10">
        <v>95396573</v>
      </c>
      <c r="O2443" s="6">
        <f t="shared" si="231"/>
        <v>35396573</v>
      </c>
      <c r="P2443" s="10" t="str" cm="1">
        <f t="array" ref="P2443">_xlfn.IFS(O2443&lt;=0,"Flop",O2443&lt;10000000,"Hit",O2443&lt;=100000000,"Superhit",O2443&gt;100000000,"Blockbuster")</f>
        <v>Superhit</v>
      </c>
      <c r="Q2443" t="s">
        <v>8072</v>
      </c>
      <c r="R2443">
        <v>12</v>
      </c>
      <c r="S2443" t="str">
        <f t="shared" si="232"/>
        <v xml:space="preserve">August </v>
      </c>
      <c r="T2443" s="12" t="str">
        <f t="shared" si="233"/>
        <v xml:space="preserve"> 2013</v>
      </c>
      <c r="U2443" s="8" t="str" cm="1">
        <f t="array" ref="U2443">_xlfn.IFS(Q2443&lt;1970,"Old is Gold",Q2443&lt;=1980,"80's Movies",Q2443&lt;=2000,"90's Movies",Q2443&lt;=2020,"Mid Rang",Q2443&gt;2020,"Latest")</f>
        <v>Latest</v>
      </c>
      <c r="V2443" t="s">
        <v>7025</v>
      </c>
    </row>
    <row r="2444" spans="1:22" x14ac:dyDescent="0.3">
      <c r="A2444" t="s">
        <v>8073</v>
      </c>
      <c r="B2444" t="s">
        <v>8074</v>
      </c>
      <c r="C2444" t="s">
        <v>8074</v>
      </c>
      <c r="D2444" s="6">
        <v>180</v>
      </c>
      <c r="E2444" s="6" t="str">
        <f t="shared" si="228"/>
        <v>Long</v>
      </c>
      <c r="F2444" s="4">
        <f t="shared" si="229"/>
        <v>3</v>
      </c>
      <c r="G2444" s="8" t="s">
        <v>10889</v>
      </c>
      <c r="H2444" t="s">
        <v>190</v>
      </c>
      <c r="I2444" t="s">
        <v>10896</v>
      </c>
      <c r="J2444">
        <v>8.5</v>
      </c>
      <c r="K2444" t="str">
        <f t="shared" si="230"/>
        <v>Excellent</v>
      </c>
      <c r="L2444" s="10">
        <v>479266</v>
      </c>
      <c r="M2444" s="10">
        <v>100000000</v>
      </c>
      <c r="N2444" s="10">
        <v>948986785</v>
      </c>
      <c r="O2444" s="6">
        <f t="shared" si="231"/>
        <v>848986785</v>
      </c>
      <c r="P2444" s="10" t="str" cm="1">
        <f t="array" ref="P2444">_xlfn.IFS(O2444&lt;=0,"Flop",O2444&lt;10000000,"Hit",O2444&lt;=100000000,"Superhit",O2444&gt;100000000,"Blockbuster")</f>
        <v>Blockbuster</v>
      </c>
      <c r="Q2444" t="s">
        <v>8075</v>
      </c>
      <c r="R2444">
        <v>11</v>
      </c>
      <c r="S2444" t="str">
        <f t="shared" si="232"/>
        <v xml:space="preserve">July </v>
      </c>
      <c r="T2444" s="12" t="str">
        <f t="shared" si="233"/>
        <v xml:space="preserve"> 2023</v>
      </c>
      <c r="U2444" s="8" t="str" cm="1">
        <f t="array" ref="U2444">_xlfn.IFS(Q2444&lt;1970,"Old is Gold",Q2444&lt;=1980,"80's Movies",Q2444&lt;=2000,"90's Movies",Q2444&lt;=2020,"Mid Rang",Q2444&gt;2020,"Latest")</f>
        <v>Latest</v>
      </c>
      <c r="V2444" t="s">
        <v>2976</v>
      </c>
    </row>
    <row r="2445" spans="1:22" x14ac:dyDescent="0.3">
      <c r="A2445" t="s">
        <v>8076</v>
      </c>
      <c r="B2445" t="s">
        <v>8077</v>
      </c>
      <c r="C2445" t="s">
        <v>8077</v>
      </c>
      <c r="D2445" s="6">
        <v>96</v>
      </c>
      <c r="E2445" s="6" t="str">
        <f t="shared" si="228"/>
        <v>Medium</v>
      </c>
      <c r="F2445" s="4">
        <f t="shared" si="229"/>
        <v>1.6</v>
      </c>
      <c r="G2445" s="8" t="s">
        <v>172</v>
      </c>
      <c r="H2445" t="s">
        <v>10891</v>
      </c>
      <c r="I2445" t="s">
        <v>5170</v>
      </c>
      <c r="J2445">
        <v>7.3</v>
      </c>
      <c r="K2445" t="str">
        <f t="shared" si="230"/>
        <v>Good</v>
      </c>
      <c r="L2445" s="10">
        <v>93839</v>
      </c>
      <c r="M2445" s="10">
        <v>6000000</v>
      </c>
      <c r="N2445" s="10">
        <v>19561904</v>
      </c>
      <c r="O2445" s="6">
        <f t="shared" si="231"/>
        <v>13561904</v>
      </c>
      <c r="P2445" s="10" t="str" cm="1">
        <f t="array" ref="P2445">_xlfn.IFS(O2445&lt;=0,"Flop",O2445&lt;10000000,"Hit",O2445&lt;=100000000,"Superhit",O2445&gt;100000000,"Blockbuster")</f>
        <v>Superhit</v>
      </c>
      <c r="Q2445" t="s">
        <v>8078</v>
      </c>
      <c r="R2445">
        <v>20</v>
      </c>
      <c r="S2445" t="str">
        <f t="shared" si="232"/>
        <v xml:space="preserve">January </v>
      </c>
      <c r="T2445" s="12" t="str">
        <f t="shared" si="233"/>
        <v xml:space="preserve"> 2011</v>
      </c>
      <c r="U2445" s="8" t="str" cm="1">
        <f t="array" ref="U2445">_xlfn.IFS(Q2445&lt;1970,"Old is Gold",Q2445&lt;=1980,"80's Movies",Q2445&lt;=2000,"90's Movies",Q2445&lt;=2020,"Mid Rang",Q2445&gt;2020,"Latest")</f>
        <v>Latest</v>
      </c>
      <c r="V2445" t="s">
        <v>8079</v>
      </c>
    </row>
    <row r="2446" spans="1:22" x14ac:dyDescent="0.3">
      <c r="A2446" t="s">
        <v>8080</v>
      </c>
      <c r="B2446" t="s">
        <v>8081</v>
      </c>
      <c r="C2446" t="s">
        <v>8081</v>
      </c>
      <c r="D2446" s="6">
        <v>94</v>
      </c>
      <c r="E2446" s="6" t="str">
        <f t="shared" si="228"/>
        <v>Medium</v>
      </c>
      <c r="F2446" s="4">
        <f t="shared" si="229"/>
        <v>1.5666666666666667</v>
      </c>
      <c r="G2446" s="8" t="s">
        <v>10889</v>
      </c>
      <c r="H2446" t="s">
        <v>190</v>
      </c>
      <c r="I2446" t="s">
        <v>10899</v>
      </c>
      <c r="J2446">
        <v>7.5</v>
      </c>
      <c r="K2446" t="str">
        <f t="shared" si="230"/>
        <v>Good</v>
      </c>
      <c r="L2446" s="10">
        <v>393860</v>
      </c>
      <c r="M2446" s="10">
        <v>18000000</v>
      </c>
      <c r="N2446" s="10">
        <v>60738797</v>
      </c>
      <c r="O2446" s="6">
        <f t="shared" si="231"/>
        <v>42738797</v>
      </c>
      <c r="P2446" s="10" t="str" cm="1">
        <f t="array" ref="P2446">_xlfn.IFS(O2446&lt;=0,"Flop",O2446&lt;10000000,"Hit",O2446&lt;=100000000,"Superhit",O2446&gt;100000000,"Blockbuster")</f>
        <v>Superhit</v>
      </c>
      <c r="Q2446" t="s">
        <v>7294</v>
      </c>
      <c r="R2446">
        <v>4</v>
      </c>
      <c r="S2446" t="str">
        <f t="shared" si="232"/>
        <v xml:space="preserve">September </v>
      </c>
      <c r="T2446" s="12" t="str">
        <f t="shared" si="233"/>
        <v xml:space="preserve"> 2010</v>
      </c>
      <c r="U2446" s="8" t="str" cm="1">
        <f t="array" ref="U2446">_xlfn.IFS(Q2446&lt;1970,"Old is Gold",Q2446&lt;=1980,"80's Movies",Q2446&lt;=2000,"90's Movies",Q2446&lt;=2020,"Mid Rang",Q2446&gt;2020,"Latest")</f>
        <v>Latest</v>
      </c>
      <c r="V2446" t="s">
        <v>1826</v>
      </c>
    </row>
    <row r="2447" spans="1:22" x14ac:dyDescent="0.3">
      <c r="A2447" t="s">
        <v>8082</v>
      </c>
      <c r="B2447" t="s">
        <v>8083</v>
      </c>
      <c r="C2447" t="s">
        <v>8083</v>
      </c>
      <c r="D2447" s="6">
        <v>91</v>
      </c>
      <c r="E2447" s="6" t="str">
        <f t="shared" si="228"/>
        <v>Medium</v>
      </c>
      <c r="F2447" s="4">
        <f t="shared" si="229"/>
        <v>1.5166666666666666</v>
      </c>
      <c r="G2447" s="8" t="s">
        <v>7406</v>
      </c>
      <c r="H2447" t="s">
        <v>10891</v>
      </c>
      <c r="I2447" t="s">
        <v>5170</v>
      </c>
      <c r="J2447">
        <v>6.5</v>
      </c>
      <c r="K2447" t="str">
        <f t="shared" si="230"/>
        <v>Average</v>
      </c>
      <c r="L2447" s="10">
        <v>117350</v>
      </c>
      <c r="M2447" s="10">
        <v>35000000</v>
      </c>
      <c r="N2447" s="10">
        <v>31083599</v>
      </c>
      <c r="O2447" s="6">
        <f t="shared" si="231"/>
        <v>-3916401</v>
      </c>
      <c r="P2447" s="10" t="str" cm="1">
        <f t="array" ref="P2447">_xlfn.IFS(O2447&lt;=0,"Flop",O2447&lt;10000000,"Hit",O2447&lt;=100000000,"Superhit",O2447&gt;100000000,"Blockbuster")</f>
        <v>Flop</v>
      </c>
      <c r="Q2447" t="s">
        <v>7699</v>
      </c>
      <c r="R2447">
        <v>22</v>
      </c>
      <c r="S2447" t="str">
        <f t="shared" si="232"/>
        <v xml:space="preserve">August </v>
      </c>
      <c r="T2447" s="12" t="str">
        <f t="shared" si="233"/>
        <v xml:space="preserve"> 2012</v>
      </c>
      <c r="U2447" s="8" t="str" cm="1">
        <f t="array" ref="U2447">_xlfn.IFS(Q2447&lt;1970,"Old is Gold",Q2447&lt;=1980,"80's Movies",Q2447&lt;=2000,"90's Movies",Q2447&lt;=2020,"Mid Rang",Q2447&gt;2020,"Latest")</f>
        <v>Latest</v>
      </c>
      <c r="V2447" t="s">
        <v>3042</v>
      </c>
    </row>
    <row r="2448" spans="1:22" x14ac:dyDescent="0.3">
      <c r="A2448" t="s">
        <v>8084</v>
      </c>
      <c r="B2448" t="s">
        <v>8085</v>
      </c>
      <c r="C2448" t="s">
        <v>8085</v>
      </c>
      <c r="D2448" s="6">
        <v>115</v>
      </c>
      <c r="E2448" s="6" t="str">
        <f t="shared" si="228"/>
        <v>Medium</v>
      </c>
      <c r="F2448" s="4">
        <f t="shared" si="229"/>
        <v>1.9166666666666667</v>
      </c>
      <c r="G2448" s="8" t="s">
        <v>105</v>
      </c>
      <c r="H2448" t="s">
        <v>10895</v>
      </c>
      <c r="I2448" t="s">
        <v>5170</v>
      </c>
      <c r="J2448">
        <v>6.5</v>
      </c>
      <c r="K2448" t="str">
        <f t="shared" si="230"/>
        <v>Average</v>
      </c>
      <c r="L2448" s="10">
        <v>145484</v>
      </c>
      <c r="M2448" s="10">
        <v>17000000</v>
      </c>
      <c r="N2448" s="10">
        <v>217408513</v>
      </c>
      <c r="O2448" s="6">
        <f t="shared" si="231"/>
        <v>200408513</v>
      </c>
      <c r="P2448" s="10" t="str" cm="1">
        <f t="array" ref="P2448">_xlfn.IFS(O2448&lt;=0,"Flop",O2448&lt;10000000,"Hit",O2448&lt;=100000000,"Superhit",O2448&gt;100000000,"Blockbuster")</f>
        <v>Blockbuster</v>
      </c>
      <c r="Q2448" t="s">
        <v>8086</v>
      </c>
      <c r="R2448">
        <v>22</v>
      </c>
      <c r="S2448" t="str">
        <f t="shared" si="232"/>
        <v xml:space="preserve">September </v>
      </c>
      <c r="T2448" s="12" t="str">
        <f t="shared" si="233"/>
        <v xml:space="preserve"> 2022</v>
      </c>
      <c r="U2448" s="8" t="str" cm="1">
        <f t="array" ref="U2448">_xlfn.IFS(Q2448&lt;1970,"Old is Gold",Q2448&lt;=1980,"80's Movies",Q2448&lt;=2000,"90's Movies",Q2448&lt;=2020,"Mid Rang",Q2448&gt;2020,"Latest")</f>
        <v>Latest</v>
      </c>
      <c r="V2448" t="s">
        <v>8087</v>
      </c>
    </row>
    <row r="2449" spans="1:22" x14ac:dyDescent="0.3">
      <c r="A2449" t="s">
        <v>8088</v>
      </c>
      <c r="B2449" t="s">
        <v>8089</v>
      </c>
      <c r="C2449" t="s">
        <v>8089</v>
      </c>
      <c r="D2449" s="6">
        <v>92</v>
      </c>
      <c r="E2449" s="6" t="str">
        <f t="shared" si="228"/>
        <v>Medium</v>
      </c>
      <c r="F2449" s="4">
        <f t="shared" si="229"/>
        <v>1.5333333333333334</v>
      </c>
      <c r="G2449" s="8" t="s">
        <v>190</v>
      </c>
      <c r="H2449" t="s">
        <v>10895</v>
      </c>
      <c r="I2449" t="s">
        <v>10886</v>
      </c>
      <c r="J2449">
        <v>6.9</v>
      </c>
      <c r="K2449" t="str">
        <f t="shared" si="230"/>
        <v>Average</v>
      </c>
      <c r="L2449" s="10">
        <v>98682</v>
      </c>
      <c r="M2449" s="10">
        <v>100000</v>
      </c>
      <c r="N2449" s="10">
        <v>1938783</v>
      </c>
      <c r="O2449" s="6">
        <f t="shared" si="231"/>
        <v>1838783</v>
      </c>
      <c r="P2449" s="10" t="str" cm="1">
        <f t="array" ref="P2449">_xlfn.IFS(O2449&lt;=0,"Flop",O2449&lt;10000000,"Hit",O2449&lt;=100000000,"Superhit",O2449&gt;100000000,"Blockbuster")</f>
        <v>Hit</v>
      </c>
      <c r="Q2449" t="s">
        <v>8090</v>
      </c>
      <c r="R2449">
        <v>24</v>
      </c>
      <c r="S2449" t="str">
        <f t="shared" si="232"/>
        <v xml:space="preserve">January </v>
      </c>
      <c r="T2449" s="12" t="str">
        <f t="shared" si="233"/>
        <v xml:space="preserve"> 2011</v>
      </c>
      <c r="U2449" s="8" t="str" cm="1">
        <f t="array" ref="U2449">_xlfn.IFS(Q2449&lt;1970,"Old is Gold",Q2449&lt;=1980,"80's Movies",Q2449&lt;=2000,"90's Movies",Q2449&lt;=2020,"Mid Rang",Q2449&gt;2020,"Latest")</f>
        <v>Latest</v>
      </c>
      <c r="V2449" t="s">
        <v>8091</v>
      </c>
    </row>
    <row r="2450" spans="1:22" x14ac:dyDescent="0.3">
      <c r="A2450" t="s">
        <v>8092</v>
      </c>
      <c r="B2450" t="s">
        <v>8093</v>
      </c>
      <c r="C2450" t="s">
        <v>8093</v>
      </c>
      <c r="D2450" s="6">
        <v>107</v>
      </c>
      <c r="E2450" s="6" t="str">
        <f t="shared" si="228"/>
        <v>Medium</v>
      </c>
      <c r="F2450" s="4">
        <f t="shared" si="229"/>
        <v>1.7833333333333334</v>
      </c>
      <c r="G2450" s="8" t="s">
        <v>7406</v>
      </c>
      <c r="H2450" t="s">
        <v>5170</v>
      </c>
      <c r="I2450" t="s">
        <v>234</v>
      </c>
      <c r="J2450">
        <v>6.3</v>
      </c>
      <c r="K2450" t="str">
        <f t="shared" si="230"/>
        <v>Average</v>
      </c>
      <c r="L2450" s="10">
        <v>143985</v>
      </c>
      <c r="M2450" s="10">
        <v>45000000</v>
      </c>
      <c r="N2450" s="10">
        <v>48330757</v>
      </c>
      <c r="O2450" s="6">
        <f t="shared" si="231"/>
        <v>3330757</v>
      </c>
      <c r="P2450" s="10" t="str" cm="1">
        <f t="array" ref="P2450">_xlfn.IFS(O2450&lt;=0,"Flop",O2450&lt;10000000,"Hit",O2450&lt;=100000000,"Superhit",O2450&gt;100000000,"Blockbuster")</f>
        <v>Hit</v>
      </c>
      <c r="Q2450" t="s">
        <v>8094</v>
      </c>
      <c r="R2450">
        <v>12</v>
      </c>
      <c r="S2450" t="str">
        <f t="shared" si="232"/>
        <v xml:space="preserve">January </v>
      </c>
      <c r="T2450" s="12" t="str">
        <f t="shared" si="233"/>
        <v xml:space="preserve"> 2013</v>
      </c>
      <c r="U2450" s="8" t="str" cm="1">
        <f t="array" ref="U2450">_xlfn.IFS(Q2450&lt;1970,"Old is Gold",Q2450&lt;=1980,"80's Movies",Q2450&lt;=2000,"90's Movies",Q2450&lt;=2020,"Mid Rang",Q2450&gt;2020,"Latest")</f>
        <v>Latest</v>
      </c>
      <c r="V2450" t="s">
        <v>8095</v>
      </c>
    </row>
    <row r="2451" spans="1:22" x14ac:dyDescent="0.3">
      <c r="A2451" t="s">
        <v>8096</v>
      </c>
      <c r="B2451" t="s">
        <v>8097</v>
      </c>
      <c r="C2451" t="s">
        <v>8097</v>
      </c>
      <c r="D2451" s="6">
        <v>124</v>
      </c>
      <c r="E2451" s="6" t="str">
        <f t="shared" si="228"/>
        <v>Long</v>
      </c>
      <c r="F2451" s="4">
        <f t="shared" si="229"/>
        <v>2.0666666666666669</v>
      </c>
      <c r="G2451" s="8" t="s">
        <v>190</v>
      </c>
      <c r="H2451" t="s">
        <v>10885</v>
      </c>
      <c r="I2451" t="s">
        <v>10886</v>
      </c>
      <c r="J2451">
        <v>6.1</v>
      </c>
      <c r="K2451" t="str">
        <f t="shared" si="230"/>
        <v>Average</v>
      </c>
      <c r="L2451" s="10">
        <v>90307</v>
      </c>
      <c r="M2451" s="10">
        <v>60000000</v>
      </c>
      <c r="N2451" s="10">
        <v>60052138</v>
      </c>
      <c r="O2451" s="6">
        <f t="shared" si="231"/>
        <v>52138</v>
      </c>
      <c r="P2451" s="10" t="str" cm="1">
        <f t="array" ref="P2451">_xlfn.IFS(O2451&lt;=0,"Flop",O2451&lt;10000000,"Hit",O2451&lt;=100000000,"Superhit",O2451&gt;100000000,"Blockbuster")</f>
        <v>Hit</v>
      </c>
      <c r="Q2451" t="s">
        <v>8098</v>
      </c>
      <c r="R2451">
        <v>19</v>
      </c>
      <c r="S2451" t="str">
        <f t="shared" si="232"/>
        <v xml:space="preserve">January </v>
      </c>
      <c r="T2451" s="12" t="str">
        <f t="shared" si="233"/>
        <v xml:space="preserve"> 2013</v>
      </c>
      <c r="U2451" s="8" t="str" cm="1">
        <f t="array" ref="U2451">_xlfn.IFS(Q2451&lt;1970,"Old is Gold",Q2451&lt;=1980,"80's Movies",Q2451&lt;=2000,"90's Movies",Q2451&lt;=2020,"Mid Rang",Q2451&gt;2020,"Latest")</f>
        <v>Latest</v>
      </c>
      <c r="V2451" t="s">
        <v>5270</v>
      </c>
    </row>
    <row r="2452" spans="1:22" x14ac:dyDescent="0.3">
      <c r="A2452" t="s">
        <v>8099</v>
      </c>
      <c r="B2452" t="s">
        <v>8100</v>
      </c>
      <c r="C2452" t="s">
        <v>8100</v>
      </c>
      <c r="D2452" s="6">
        <v>99</v>
      </c>
      <c r="E2452" s="6" t="str">
        <f t="shared" si="228"/>
        <v>Medium</v>
      </c>
      <c r="F2452" s="4">
        <f t="shared" si="229"/>
        <v>1.65</v>
      </c>
      <c r="G2452" s="8" t="s">
        <v>7406</v>
      </c>
      <c r="H2452" t="s">
        <v>172</v>
      </c>
      <c r="I2452" t="s">
        <v>105</v>
      </c>
      <c r="J2452">
        <v>6.7</v>
      </c>
      <c r="K2452" t="str">
        <f t="shared" si="230"/>
        <v>Average</v>
      </c>
      <c r="L2452" s="10">
        <v>194763</v>
      </c>
      <c r="M2452" s="10">
        <v>42000000</v>
      </c>
      <c r="N2452" s="10">
        <v>122810399</v>
      </c>
      <c r="O2452" s="6">
        <f t="shared" si="231"/>
        <v>80810399</v>
      </c>
      <c r="P2452" s="10" t="str" cm="1">
        <f t="array" ref="P2452">_xlfn.IFS(O2452&lt;=0,"Flop",O2452&lt;10000000,"Hit",O2452&lt;=100000000,"Superhit",O2452&gt;100000000,"Blockbuster")</f>
        <v>Superhit</v>
      </c>
      <c r="Q2452" t="s">
        <v>8101</v>
      </c>
      <c r="R2452">
        <v>9</v>
      </c>
      <c r="S2452" t="str">
        <f t="shared" si="232"/>
        <v xml:space="preserve">October </v>
      </c>
      <c r="T2452" s="12" t="str">
        <f t="shared" si="233"/>
        <v xml:space="preserve"> 2019</v>
      </c>
      <c r="U2452" s="8" t="str" cm="1">
        <f t="array" ref="U2452">_xlfn.IFS(Q2452&lt;1970,"Old is Gold",Q2452&lt;=1980,"80's Movies",Q2452&lt;=2000,"90's Movies",Q2452&lt;=2020,"Mid Rang",Q2452&gt;2020,"Latest")</f>
        <v>Latest</v>
      </c>
      <c r="V2452" t="s">
        <v>7029</v>
      </c>
    </row>
    <row r="2453" spans="1:22" x14ac:dyDescent="0.3">
      <c r="A2453" t="s">
        <v>8102</v>
      </c>
      <c r="B2453" t="s">
        <v>8103</v>
      </c>
      <c r="C2453" t="s">
        <v>8103</v>
      </c>
      <c r="D2453" s="6">
        <v>138</v>
      </c>
      <c r="E2453" s="6" t="str">
        <f t="shared" si="228"/>
        <v>Long</v>
      </c>
      <c r="F2453" s="4">
        <f t="shared" si="229"/>
        <v>2.2999999999999998</v>
      </c>
      <c r="G2453" s="8" t="s">
        <v>190</v>
      </c>
      <c r="H2453" t="s">
        <v>10896</v>
      </c>
      <c r="I2453" t="s">
        <v>10899</v>
      </c>
      <c r="J2453">
        <v>7.1</v>
      </c>
      <c r="K2453" t="str">
        <f t="shared" si="230"/>
        <v>Good</v>
      </c>
      <c r="L2453" s="10">
        <v>182991</v>
      </c>
      <c r="M2453" s="10">
        <v>32000000</v>
      </c>
      <c r="N2453" s="10">
        <v>28288071</v>
      </c>
      <c r="O2453" s="6">
        <f t="shared" si="231"/>
        <v>-3711929</v>
      </c>
      <c r="P2453" s="10" t="str" cm="1">
        <f t="array" ref="P2453">_xlfn.IFS(O2453&lt;=0,"Flop",O2453&lt;10000000,"Hit",O2453&lt;=100000000,"Superhit",O2453&gt;100000000,"Blockbuster")</f>
        <v>Flop</v>
      </c>
      <c r="Q2453" t="s">
        <v>8104</v>
      </c>
      <c r="R2453">
        <v>1</v>
      </c>
      <c r="S2453" t="str">
        <f t="shared" si="232"/>
        <v xml:space="preserve">September </v>
      </c>
      <c r="T2453" s="12" t="str">
        <f t="shared" si="233"/>
        <v xml:space="preserve"> 2012</v>
      </c>
      <c r="U2453" s="8" t="str" cm="1">
        <f t="array" ref="U2453">_xlfn.IFS(Q2453&lt;1970,"Old is Gold",Q2453&lt;=1980,"80's Movies",Q2453&lt;=2000,"90's Movies",Q2453&lt;=2020,"Mid Rang",Q2453&gt;2020,"Latest")</f>
        <v>Latest</v>
      </c>
      <c r="V2453" t="s">
        <v>2267</v>
      </c>
    </row>
    <row r="2454" spans="1:22" x14ac:dyDescent="0.3">
      <c r="A2454" t="s">
        <v>8105</v>
      </c>
      <c r="B2454" t="s">
        <v>8106</v>
      </c>
      <c r="C2454" t="s">
        <v>8106</v>
      </c>
      <c r="D2454" s="6">
        <v>107</v>
      </c>
      <c r="E2454" s="6" t="str">
        <f t="shared" si="228"/>
        <v>Medium</v>
      </c>
      <c r="F2454" s="4">
        <f t="shared" si="229"/>
        <v>1.7833333333333334</v>
      </c>
      <c r="G2454" s="8" t="s">
        <v>190</v>
      </c>
      <c r="H2454" t="s">
        <v>10886</v>
      </c>
      <c r="I2454" t="s">
        <v>10899</v>
      </c>
      <c r="J2454">
        <v>7</v>
      </c>
      <c r="K2454" t="str">
        <f t="shared" si="230"/>
        <v>Good</v>
      </c>
      <c r="L2454" s="10">
        <v>160877</v>
      </c>
      <c r="M2454" s="10">
        <v>15000000</v>
      </c>
      <c r="N2454" s="10">
        <v>59389433</v>
      </c>
      <c r="O2454" s="6">
        <f t="shared" si="231"/>
        <v>44389433</v>
      </c>
      <c r="P2454" s="10" t="str" cm="1">
        <f t="array" ref="P2454">_xlfn.IFS(O2454&lt;=0,"Flop",O2454&lt;10000000,"Hit",O2454&lt;=100000000,"Superhit",O2454&gt;100000000,"Blockbuster")</f>
        <v>Superhit</v>
      </c>
      <c r="Q2454" t="s">
        <v>8107</v>
      </c>
      <c r="R2454">
        <v>8</v>
      </c>
      <c r="S2454" t="str">
        <f t="shared" si="232"/>
        <v xml:space="preserve">August </v>
      </c>
      <c r="T2454" s="12" t="str">
        <f t="shared" si="233"/>
        <v xml:space="preserve"> 2011</v>
      </c>
      <c r="U2454" s="8" t="str" cm="1">
        <f t="array" ref="U2454">_xlfn.IFS(Q2454&lt;1970,"Old is Gold",Q2454&lt;=1980,"80's Movies",Q2454&lt;=2000,"90's Movies",Q2454&lt;=2020,"Mid Rang",Q2454&gt;2020,"Latest")</f>
        <v>Latest</v>
      </c>
      <c r="V2454" t="s">
        <v>7067</v>
      </c>
    </row>
    <row r="2455" spans="1:22" x14ac:dyDescent="0.3">
      <c r="A2455" t="s">
        <v>8108</v>
      </c>
      <c r="B2455" t="s">
        <v>8109</v>
      </c>
      <c r="C2455" t="s">
        <v>8109</v>
      </c>
      <c r="D2455" s="6">
        <v>117</v>
      </c>
      <c r="E2455" s="6" t="str">
        <f t="shared" si="228"/>
        <v>Medium</v>
      </c>
      <c r="F2455" s="4">
        <f t="shared" si="229"/>
        <v>1.95</v>
      </c>
      <c r="G2455" s="8" t="s">
        <v>172</v>
      </c>
      <c r="H2455" t="s">
        <v>10886</v>
      </c>
      <c r="I2455" t="s">
        <v>10899</v>
      </c>
      <c r="J2455">
        <v>6.4</v>
      </c>
      <c r="K2455" t="str">
        <f t="shared" si="230"/>
        <v>Average</v>
      </c>
      <c r="L2455" s="10">
        <v>259595</v>
      </c>
      <c r="M2455" s="10">
        <v>80000000</v>
      </c>
      <c r="N2455" s="10">
        <v>214945591</v>
      </c>
      <c r="O2455" s="6">
        <f t="shared" si="231"/>
        <v>134945591</v>
      </c>
      <c r="P2455" s="10" t="str" cm="1">
        <f t="array" ref="P2455">_xlfn.IFS(O2455&lt;=0,"Flop",O2455&lt;10000000,"Hit",O2455&lt;=100000000,"Superhit",O2455&gt;100000000,"Blockbuster")</f>
        <v>Blockbuster</v>
      </c>
      <c r="Q2455" t="s">
        <v>8110</v>
      </c>
      <c r="R2455">
        <v>8</v>
      </c>
      <c r="S2455" t="str">
        <f t="shared" si="232"/>
        <v xml:space="preserve">February </v>
      </c>
      <c r="T2455" s="12" t="str">
        <f t="shared" si="233"/>
        <v xml:space="preserve"> 2011</v>
      </c>
      <c r="U2455" s="8" t="str" cm="1">
        <f t="array" ref="U2455">_xlfn.IFS(Q2455&lt;1970,"Old is Gold",Q2455&lt;=1980,"80's Movies",Q2455&lt;=2000,"90's Movies",Q2455&lt;=2020,"Mid Rang",Q2455&gt;2020,"Latest")</f>
        <v>Latest</v>
      </c>
      <c r="V2455" t="s">
        <v>2132</v>
      </c>
    </row>
    <row r="2456" spans="1:22" x14ac:dyDescent="0.3">
      <c r="A2456" t="s">
        <v>8111</v>
      </c>
      <c r="B2456" t="s">
        <v>8112</v>
      </c>
      <c r="C2456" t="s">
        <v>8112</v>
      </c>
      <c r="D2456" s="6">
        <v>92</v>
      </c>
      <c r="E2456" s="6" t="str">
        <f t="shared" si="228"/>
        <v>Medium</v>
      </c>
      <c r="F2456" s="4">
        <f t="shared" si="229"/>
        <v>1.5333333333333334</v>
      </c>
      <c r="G2456" s="8" t="s">
        <v>7406</v>
      </c>
      <c r="H2456" t="s">
        <v>10890</v>
      </c>
      <c r="I2456" t="s">
        <v>5170</v>
      </c>
      <c r="J2456">
        <v>4.5</v>
      </c>
      <c r="K2456" t="str">
        <f t="shared" si="230"/>
        <v>Poor</v>
      </c>
      <c r="L2456" s="10">
        <v>91582</v>
      </c>
      <c r="M2456" s="10">
        <v>10000000</v>
      </c>
      <c r="N2456" s="10">
        <v>66984887</v>
      </c>
      <c r="O2456" s="6">
        <f t="shared" si="231"/>
        <v>56984887</v>
      </c>
      <c r="P2456" s="10" t="str" cm="1">
        <f t="array" ref="P2456">_xlfn.IFS(O2456&lt;=0,"Flop",O2456&lt;10000000,"Hit",O2456&lt;=100000000,"Superhit",O2456&gt;100000000,"Blockbuster")</f>
        <v>Superhit</v>
      </c>
      <c r="Q2456" t="s">
        <v>6344</v>
      </c>
      <c r="R2456">
        <v>11</v>
      </c>
      <c r="S2456" t="str">
        <f t="shared" si="232"/>
        <v xml:space="preserve">November </v>
      </c>
      <c r="T2456" s="12" t="str">
        <f t="shared" si="233"/>
        <v xml:space="preserve"> 2010</v>
      </c>
      <c r="U2456" s="8" t="str" cm="1">
        <f t="array" ref="U2456">_xlfn.IFS(Q2456&lt;1970,"Old is Gold",Q2456&lt;=1980,"80's Movies",Q2456&lt;=2000,"90's Movies",Q2456&lt;=2020,"Mid Rang",Q2456&gt;2020,"Latest")</f>
        <v>Latest</v>
      </c>
      <c r="V2456" t="s">
        <v>5888</v>
      </c>
    </row>
    <row r="2457" spans="1:22" x14ac:dyDescent="0.3">
      <c r="A2457" t="s">
        <v>8113</v>
      </c>
      <c r="B2457" t="s">
        <v>8114</v>
      </c>
      <c r="C2457" t="s">
        <v>8114</v>
      </c>
      <c r="D2457" s="6">
        <v>103</v>
      </c>
      <c r="E2457" s="6" t="str">
        <f t="shared" si="228"/>
        <v>Medium</v>
      </c>
      <c r="F2457" s="4">
        <f t="shared" si="229"/>
        <v>1.7166666666666666</v>
      </c>
      <c r="G2457" s="8" t="s">
        <v>172</v>
      </c>
      <c r="H2457" t="s">
        <v>10886</v>
      </c>
      <c r="I2457" t="s">
        <v>10899</v>
      </c>
      <c r="J2457">
        <v>6.4</v>
      </c>
      <c r="K2457" t="str">
        <f t="shared" si="230"/>
        <v>Average</v>
      </c>
      <c r="L2457" s="10">
        <v>101071</v>
      </c>
      <c r="M2457" s="10">
        <v>45000000</v>
      </c>
      <c r="N2457" s="10">
        <v>87241576</v>
      </c>
      <c r="O2457" s="6">
        <f t="shared" si="231"/>
        <v>42241576</v>
      </c>
      <c r="P2457" s="10" t="str" cm="1">
        <f t="array" ref="P2457">_xlfn.IFS(O2457&lt;=0,"Flop",O2457&lt;10000000,"Hit",O2457&lt;=100000000,"Superhit",O2457&gt;100000000,"Blockbuster")</f>
        <v>Superhit</v>
      </c>
      <c r="Q2457" t="s">
        <v>8115</v>
      </c>
      <c r="R2457">
        <v>15</v>
      </c>
      <c r="S2457" t="str">
        <f t="shared" si="232"/>
        <v xml:space="preserve">June </v>
      </c>
      <c r="T2457" s="12" t="str">
        <f t="shared" si="233"/>
        <v xml:space="preserve"> 2023</v>
      </c>
      <c r="U2457" s="8" t="str" cm="1">
        <f t="array" ref="U2457">_xlfn.IFS(Q2457&lt;1970,"Old is Gold",Q2457&lt;=1980,"80's Movies",Q2457&lt;=2000,"90's Movies",Q2457&lt;=2020,"Mid Rang",Q2457&gt;2020,"Latest")</f>
        <v>Latest</v>
      </c>
      <c r="V2457" t="s">
        <v>8116</v>
      </c>
    </row>
    <row r="2458" spans="1:22" x14ac:dyDescent="0.3">
      <c r="A2458" t="s">
        <v>8117</v>
      </c>
      <c r="B2458" t="s">
        <v>8118</v>
      </c>
      <c r="C2458" t="s">
        <v>8118</v>
      </c>
      <c r="D2458" s="6">
        <v>96</v>
      </c>
      <c r="E2458" s="6" t="str">
        <f t="shared" si="228"/>
        <v>Medium</v>
      </c>
      <c r="F2458" s="4">
        <f t="shared" si="229"/>
        <v>1.6</v>
      </c>
      <c r="G2458" s="8" t="s">
        <v>7406</v>
      </c>
      <c r="H2458" t="s">
        <v>190</v>
      </c>
      <c r="I2458" t="s">
        <v>5170</v>
      </c>
      <c r="J2458">
        <v>6.9</v>
      </c>
      <c r="K2458" t="str">
        <f t="shared" si="230"/>
        <v>Average</v>
      </c>
      <c r="L2458" s="10">
        <v>110686</v>
      </c>
      <c r="M2458" s="10">
        <v>20000000</v>
      </c>
      <c r="N2458" s="10">
        <v>8826837</v>
      </c>
      <c r="O2458" s="6">
        <f t="shared" si="231"/>
        <v>-11173163</v>
      </c>
      <c r="P2458" s="10" t="str" cm="1">
        <f t="array" ref="P2458">_xlfn.IFS(O2458&lt;=0,"Flop",O2458&lt;10000000,"Hit",O2458&lt;=100000000,"Superhit",O2458&gt;100000000,"Blockbuster")</f>
        <v>Flop</v>
      </c>
      <c r="Q2458" t="s">
        <v>8119</v>
      </c>
      <c r="R2458">
        <v>15</v>
      </c>
      <c r="S2458" t="str">
        <f t="shared" si="232"/>
        <v xml:space="preserve">March </v>
      </c>
      <c r="T2458" s="12" t="str">
        <f t="shared" si="233"/>
        <v xml:space="preserve"> 2012</v>
      </c>
      <c r="U2458" s="8" t="str" cm="1">
        <f t="array" ref="U2458">_xlfn.IFS(Q2458&lt;1970,"Old is Gold",Q2458&lt;=1980,"80's Movies",Q2458&lt;=2000,"90's Movies",Q2458&lt;=2020,"Mid Rang",Q2458&gt;2020,"Latest")</f>
        <v>Latest</v>
      </c>
      <c r="V2458" t="s">
        <v>7204</v>
      </c>
    </row>
    <row r="2459" spans="1:22" x14ac:dyDescent="0.3">
      <c r="A2459" t="s">
        <v>8120</v>
      </c>
      <c r="B2459" t="s">
        <v>8121</v>
      </c>
      <c r="C2459" t="s">
        <v>8121</v>
      </c>
      <c r="D2459" s="6">
        <v>100</v>
      </c>
      <c r="E2459" s="6" t="str">
        <f t="shared" si="228"/>
        <v>Medium</v>
      </c>
      <c r="F2459" s="4">
        <f t="shared" si="229"/>
        <v>1.6666666666666667</v>
      </c>
      <c r="G2459" s="8" t="s">
        <v>105</v>
      </c>
      <c r="H2459" t="s">
        <v>10895</v>
      </c>
      <c r="I2459" t="s">
        <v>5170</v>
      </c>
      <c r="J2459">
        <v>6.1</v>
      </c>
      <c r="K2459" t="str">
        <f t="shared" si="230"/>
        <v>Average</v>
      </c>
      <c r="L2459" s="10">
        <v>103857</v>
      </c>
      <c r="M2459" s="10">
        <v>20000000</v>
      </c>
      <c r="N2459" s="10">
        <v>54760947</v>
      </c>
      <c r="O2459" s="6">
        <f t="shared" si="231"/>
        <v>34760947</v>
      </c>
      <c r="P2459" s="10" t="str" cm="1">
        <f t="array" ref="P2459">_xlfn.IFS(O2459&lt;=0,"Flop",O2459&lt;10000000,"Hit",O2459&lt;=100000000,"Superhit",O2459&gt;100000000,"Blockbuster")</f>
        <v>Superhit</v>
      </c>
      <c r="Q2459" t="s">
        <v>8122</v>
      </c>
      <c r="R2459">
        <v>24</v>
      </c>
      <c r="S2459" t="str">
        <f t="shared" si="232"/>
        <v xml:space="preserve">January </v>
      </c>
      <c r="T2459" s="12" t="str">
        <f t="shared" si="233"/>
        <v xml:space="preserve"> 2023</v>
      </c>
      <c r="U2459" s="8" t="str" cm="1">
        <f t="array" ref="U2459">_xlfn.IFS(Q2459&lt;1970,"Old is Gold",Q2459&lt;=1980,"80's Movies",Q2459&lt;=2000,"90's Movies",Q2459&lt;=2020,"Mid Rang",Q2459&gt;2020,"Latest")</f>
        <v>Latest</v>
      </c>
      <c r="V2459" t="s">
        <v>3083</v>
      </c>
    </row>
    <row r="2460" spans="1:22" x14ac:dyDescent="0.3">
      <c r="A2460" t="s">
        <v>8123</v>
      </c>
      <c r="B2460" t="s">
        <v>8124</v>
      </c>
      <c r="C2460" t="s">
        <v>8124</v>
      </c>
      <c r="D2460" s="6">
        <v>102</v>
      </c>
      <c r="E2460" s="6" t="str">
        <f t="shared" si="228"/>
        <v>Medium</v>
      </c>
      <c r="F2460" s="4">
        <f t="shared" si="229"/>
        <v>1.7</v>
      </c>
      <c r="G2460" s="8" t="s">
        <v>7406</v>
      </c>
      <c r="H2460" t="s">
        <v>10891</v>
      </c>
      <c r="I2460" t="s">
        <v>5170</v>
      </c>
      <c r="J2460">
        <v>6.6</v>
      </c>
      <c r="K2460" t="str">
        <f t="shared" si="230"/>
        <v>Average</v>
      </c>
      <c r="L2460" s="10">
        <v>157168</v>
      </c>
      <c r="M2460" s="10">
        <v>42000000</v>
      </c>
      <c r="N2460" s="10">
        <v>47636031</v>
      </c>
      <c r="O2460" s="6">
        <f t="shared" si="231"/>
        <v>5636031</v>
      </c>
      <c r="P2460" s="10" t="str" cm="1">
        <f t="array" ref="P2460">_xlfn.IFS(O2460&lt;=0,"Flop",O2460&lt;10000000,"Hit",O2460&lt;=100000000,"Superhit",O2460&gt;100000000,"Blockbuster")</f>
        <v>Hit</v>
      </c>
      <c r="Q2460" t="s">
        <v>8125</v>
      </c>
      <c r="R2460">
        <v>26</v>
      </c>
      <c r="S2460" t="str">
        <f t="shared" si="232"/>
        <v xml:space="preserve">January </v>
      </c>
      <c r="T2460" s="12" t="str">
        <f t="shared" si="233"/>
        <v xml:space="preserve"> 2012</v>
      </c>
      <c r="U2460" s="8" t="str" cm="1">
        <f t="array" ref="U2460">_xlfn.IFS(Q2460&lt;1970,"Old is Gold",Q2460&lt;=1980,"80's Movies",Q2460&lt;=2000,"90's Movies",Q2460&lt;=2020,"Mid Rang",Q2460&gt;2020,"Latest")</f>
        <v>Latest</v>
      </c>
      <c r="V2460" t="s">
        <v>8126</v>
      </c>
    </row>
    <row r="2461" spans="1:22" x14ac:dyDescent="0.3">
      <c r="A2461" t="s">
        <v>8127</v>
      </c>
      <c r="B2461" t="s">
        <v>6955</v>
      </c>
      <c r="C2461" t="s">
        <v>6955</v>
      </c>
      <c r="D2461" s="6">
        <v>158</v>
      </c>
      <c r="E2461" s="6" t="str">
        <f t="shared" si="228"/>
        <v>Long</v>
      </c>
      <c r="F2461" s="4">
        <f t="shared" si="229"/>
        <v>2.6333333333333333</v>
      </c>
      <c r="G2461" s="8" t="s">
        <v>10891</v>
      </c>
      <c r="H2461" t="s">
        <v>190</v>
      </c>
      <c r="I2461" t="s">
        <v>10895</v>
      </c>
      <c r="J2461">
        <v>7.8</v>
      </c>
      <c r="K2461" t="str">
        <f t="shared" si="230"/>
        <v>Good</v>
      </c>
      <c r="L2461" s="10">
        <v>483943</v>
      </c>
      <c r="M2461" s="10">
        <v>90000000</v>
      </c>
      <c r="N2461" s="10">
        <v>232617430</v>
      </c>
      <c r="O2461" s="6">
        <f t="shared" si="231"/>
        <v>142617430</v>
      </c>
      <c r="P2461" s="10" t="str" cm="1">
        <f t="array" ref="P2461">_xlfn.IFS(O2461&lt;=0,"Flop",O2461&lt;10000000,"Hit",O2461&lt;=100000000,"Superhit",O2461&gt;100000000,"Blockbuster")</f>
        <v>Blockbuster</v>
      </c>
      <c r="Q2461" t="s">
        <v>8128</v>
      </c>
      <c r="R2461">
        <v>12</v>
      </c>
      <c r="S2461" t="str">
        <f t="shared" si="232"/>
        <v xml:space="preserve">December </v>
      </c>
      <c r="T2461" s="12" t="str">
        <f t="shared" si="233"/>
        <v xml:space="preserve"> 2011</v>
      </c>
      <c r="U2461" s="8" t="str" cm="1">
        <f t="array" ref="U2461">_xlfn.IFS(Q2461&lt;1970,"Old is Gold",Q2461&lt;=1980,"80's Movies",Q2461&lt;=2000,"90's Movies",Q2461&lt;=2020,"Mid Rang",Q2461&gt;2020,"Latest")</f>
        <v>Latest</v>
      </c>
      <c r="V2461" t="s">
        <v>1449</v>
      </c>
    </row>
    <row r="2462" spans="1:22" x14ac:dyDescent="0.3">
      <c r="A2462" t="s">
        <v>8129</v>
      </c>
      <c r="B2462" t="s">
        <v>8130</v>
      </c>
      <c r="C2462" t="s">
        <v>8130</v>
      </c>
      <c r="D2462" s="6">
        <v>146</v>
      </c>
      <c r="E2462" s="6" t="str">
        <f t="shared" si="228"/>
        <v>Long</v>
      </c>
      <c r="F2462" s="4">
        <f t="shared" si="229"/>
        <v>2.4333333333333331</v>
      </c>
      <c r="G2462" s="8" t="s">
        <v>7406</v>
      </c>
      <c r="H2462" t="s">
        <v>10887</v>
      </c>
      <c r="I2462" t="s">
        <v>190</v>
      </c>
      <c r="J2462">
        <v>7.2</v>
      </c>
      <c r="K2462" t="str">
        <f t="shared" si="230"/>
        <v>Good</v>
      </c>
      <c r="L2462" s="10">
        <v>163349</v>
      </c>
      <c r="M2462" s="10">
        <v>66000000</v>
      </c>
      <c r="N2462" s="10">
        <v>177584879</v>
      </c>
      <c r="O2462" s="6">
        <f t="shared" si="231"/>
        <v>111584879</v>
      </c>
      <c r="P2462" s="10" t="str" cm="1">
        <f t="array" ref="P2462">_xlfn.IFS(O2462&lt;=0,"Flop",O2462&lt;10000000,"Hit",O2462&lt;=100000000,"Superhit",O2462&gt;100000000,"Blockbuster")</f>
        <v>Blockbuster</v>
      </c>
      <c r="Q2462" t="s">
        <v>8131</v>
      </c>
      <c r="R2462">
        <v>4</v>
      </c>
      <c r="S2462" t="str">
        <f t="shared" si="232"/>
        <v xml:space="preserve">December </v>
      </c>
      <c r="T2462" s="12" t="str">
        <f t="shared" si="233"/>
        <v xml:space="preserve"> 2011</v>
      </c>
      <c r="U2462" s="8" t="str" cm="1">
        <f t="array" ref="U2462">_xlfn.IFS(Q2462&lt;1970,"Old is Gold",Q2462&lt;=1980,"80's Movies",Q2462&lt;=2000,"90's Movies",Q2462&lt;=2020,"Mid Rang",Q2462&gt;2020,"Latest")</f>
        <v>Latest</v>
      </c>
      <c r="V2462" t="s">
        <v>183</v>
      </c>
    </row>
    <row r="2463" spans="1:22" x14ac:dyDescent="0.3">
      <c r="A2463" t="s">
        <v>8132</v>
      </c>
      <c r="B2463" t="s">
        <v>8133</v>
      </c>
      <c r="C2463" t="s">
        <v>8134</v>
      </c>
      <c r="D2463" s="6">
        <v>94</v>
      </c>
      <c r="E2463" s="6" t="str">
        <f t="shared" si="228"/>
        <v>Medium</v>
      </c>
      <c r="F2463" s="4">
        <f t="shared" si="229"/>
        <v>1.5666666666666667</v>
      </c>
      <c r="G2463" s="8" t="s">
        <v>10887</v>
      </c>
      <c r="H2463" t="s">
        <v>10888</v>
      </c>
      <c r="I2463" t="s">
        <v>190</v>
      </c>
      <c r="J2463">
        <v>7.6</v>
      </c>
      <c r="K2463" t="str">
        <f t="shared" si="230"/>
        <v>Good</v>
      </c>
      <c r="L2463" s="10">
        <v>100060</v>
      </c>
      <c r="M2463" s="10">
        <v>23000000</v>
      </c>
      <c r="N2463" s="10">
        <v>149480483</v>
      </c>
      <c r="O2463" s="6">
        <f t="shared" si="231"/>
        <v>126480483</v>
      </c>
      <c r="P2463" s="10" t="str" cm="1">
        <f t="array" ref="P2463">_xlfn.IFS(O2463&lt;=0,"Flop",O2463&lt;10000000,"Hit",O2463&lt;=100000000,"Superhit",O2463&gt;100000000,"Blockbuster")</f>
        <v>Blockbuster</v>
      </c>
      <c r="Q2463" t="s">
        <v>8135</v>
      </c>
      <c r="R2463">
        <v>17</v>
      </c>
      <c r="S2463" t="str">
        <f t="shared" si="232"/>
        <v xml:space="preserve">July </v>
      </c>
      <c r="T2463" s="12" t="str">
        <f t="shared" si="233"/>
        <v xml:space="preserve"> 2010</v>
      </c>
      <c r="U2463" s="8" t="str" cm="1">
        <f t="array" ref="U2463">_xlfn.IFS(Q2463&lt;1970,"Old is Gold",Q2463&lt;=1980,"80's Movies",Q2463&lt;=2000,"90's Movies",Q2463&lt;=2020,"Mid Rang",Q2463&gt;2020,"Latest")</f>
        <v>Latest</v>
      </c>
      <c r="V2463" t="s">
        <v>8136</v>
      </c>
    </row>
    <row r="2464" spans="1:22" x14ac:dyDescent="0.3">
      <c r="A2464" t="s">
        <v>8137</v>
      </c>
      <c r="B2464" t="s">
        <v>8138</v>
      </c>
      <c r="C2464" t="s">
        <v>8138</v>
      </c>
      <c r="D2464" s="6">
        <v>118</v>
      </c>
      <c r="E2464" s="6" t="str">
        <f t="shared" si="228"/>
        <v>Medium</v>
      </c>
      <c r="F2464" s="4">
        <f t="shared" si="229"/>
        <v>1.9666666666666666</v>
      </c>
      <c r="G2464" s="8" t="s">
        <v>172</v>
      </c>
      <c r="H2464" t="s">
        <v>190</v>
      </c>
      <c r="I2464" t="s">
        <v>10886</v>
      </c>
      <c r="J2464">
        <v>7.4</v>
      </c>
      <c r="K2464" t="str">
        <f t="shared" si="230"/>
        <v>Good</v>
      </c>
      <c r="L2464" s="10">
        <v>548962</v>
      </c>
      <c r="M2464" s="10">
        <v>50000000</v>
      </c>
      <c r="N2464" s="10">
        <v>145079584</v>
      </c>
      <c r="O2464" s="6">
        <f t="shared" si="231"/>
        <v>95079584</v>
      </c>
      <c r="P2464" s="10" t="str" cm="1">
        <f t="array" ref="P2464">_xlfn.IFS(O2464&lt;=0,"Flop",O2464&lt;10000000,"Hit",O2464&lt;=100000000,"Superhit",O2464&gt;100000000,"Blockbuster")</f>
        <v>Superhit</v>
      </c>
      <c r="Q2464" t="s">
        <v>5551</v>
      </c>
      <c r="R2464">
        <v>19</v>
      </c>
      <c r="S2464" t="str">
        <f t="shared" si="232"/>
        <v xml:space="preserve">July </v>
      </c>
      <c r="T2464" s="12" t="str">
        <f t="shared" si="233"/>
        <v xml:space="preserve"> 2011</v>
      </c>
      <c r="U2464" s="8" t="str" cm="1">
        <f t="array" ref="U2464">_xlfn.IFS(Q2464&lt;1970,"Old is Gold",Q2464&lt;=1980,"80's Movies",Q2464&lt;=2000,"90's Movies",Q2464&lt;=2020,"Mid Rang",Q2464&gt;2020,"Latest")</f>
        <v>Latest</v>
      </c>
      <c r="V2464" t="s">
        <v>6671</v>
      </c>
    </row>
    <row r="2465" spans="1:22" x14ac:dyDescent="0.3">
      <c r="A2465" t="s">
        <v>8139</v>
      </c>
      <c r="B2465" t="s">
        <v>8140</v>
      </c>
      <c r="C2465" t="s">
        <v>8140</v>
      </c>
      <c r="D2465" s="6">
        <v>128</v>
      </c>
      <c r="E2465" s="6" t="str">
        <f t="shared" si="228"/>
        <v>Long</v>
      </c>
      <c r="F2465" s="4">
        <f t="shared" si="229"/>
        <v>2.1333333333333333</v>
      </c>
      <c r="G2465" s="8" t="s">
        <v>7406</v>
      </c>
      <c r="H2465" t="s">
        <v>10887</v>
      </c>
      <c r="I2465" t="s">
        <v>10885</v>
      </c>
      <c r="J2465">
        <v>6.1</v>
      </c>
      <c r="K2465" t="str">
        <f t="shared" si="230"/>
        <v>Average</v>
      </c>
      <c r="L2465" s="10">
        <v>135504</v>
      </c>
      <c r="M2465" s="10">
        <v>100000000</v>
      </c>
      <c r="N2465" s="10">
        <v>83869818</v>
      </c>
      <c r="O2465" s="6">
        <f t="shared" si="231"/>
        <v>-16130182</v>
      </c>
      <c r="P2465" s="10" t="str" cm="1">
        <f t="array" ref="P2465">_xlfn.IFS(O2465&lt;=0,"Flop",O2465&lt;10000000,"Hit",O2465&lt;=100000000,"Superhit",O2465&gt;100000000,"Blockbuster")</f>
        <v>Flop</v>
      </c>
      <c r="Q2465" t="s">
        <v>8141</v>
      </c>
      <c r="R2465">
        <v>5</v>
      </c>
      <c r="S2465" t="str">
        <f t="shared" si="232"/>
        <v xml:space="preserve">December </v>
      </c>
      <c r="T2465" s="12" t="str">
        <f t="shared" si="233"/>
        <v xml:space="preserve"> 2018</v>
      </c>
      <c r="U2465" s="8" t="str" cm="1">
        <f t="array" ref="U2465">_xlfn.IFS(Q2465&lt;1970,"Old is Gold",Q2465&lt;=1980,"80's Movies",Q2465&lt;=2000,"90's Movies",Q2465&lt;=2020,"Mid Rang",Q2465&gt;2020,"Latest")</f>
        <v>Latest</v>
      </c>
      <c r="V2465" t="s">
        <v>8142</v>
      </c>
    </row>
    <row r="2466" spans="1:22" x14ac:dyDescent="0.3">
      <c r="A2466" t="s">
        <v>8143</v>
      </c>
      <c r="B2466" t="s">
        <v>8144</v>
      </c>
      <c r="C2466" t="s">
        <v>8145</v>
      </c>
      <c r="D2466" s="6">
        <v>92</v>
      </c>
      <c r="E2466" s="6" t="str">
        <f t="shared" si="228"/>
        <v>Medium</v>
      </c>
      <c r="F2466" s="4">
        <f t="shared" si="229"/>
        <v>1.5333333333333334</v>
      </c>
      <c r="G2466" s="8" t="s">
        <v>105</v>
      </c>
      <c r="H2466" t="s">
        <v>5170</v>
      </c>
      <c r="I2466" t="s">
        <v>10899</v>
      </c>
      <c r="J2466">
        <v>4.8</v>
      </c>
      <c r="K2466" t="str">
        <f t="shared" si="230"/>
        <v>Poor</v>
      </c>
      <c r="L2466" s="10">
        <v>55003</v>
      </c>
      <c r="M2466" s="10">
        <v>20000000</v>
      </c>
      <c r="N2466" s="10">
        <v>47340586</v>
      </c>
      <c r="O2466" s="6">
        <f t="shared" si="231"/>
        <v>27340586</v>
      </c>
      <c r="P2466" s="10" t="str" cm="1">
        <f t="array" ref="P2466">_xlfn.IFS(O2466&lt;=0,"Flop",O2466&lt;10000000,"Hit",O2466&lt;=100000000,"Superhit",O2466&gt;100000000,"Blockbuster")</f>
        <v>Superhit</v>
      </c>
      <c r="Q2466" t="s">
        <v>8146</v>
      </c>
      <c r="R2466">
        <v>3</v>
      </c>
      <c r="S2466" t="str">
        <f t="shared" si="232"/>
        <v xml:space="preserve">January </v>
      </c>
      <c r="T2466" s="12" t="str">
        <f t="shared" si="233"/>
        <v xml:space="preserve"> 2013</v>
      </c>
      <c r="U2466" s="8" t="str" cm="1">
        <f t="array" ref="U2466">_xlfn.IFS(Q2466&lt;1970,"Old is Gold",Q2466&lt;=1980,"80's Movies",Q2466&lt;=2000,"90's Movies",Q2466&lt;=2020,"Mid Rang",Q2466&gt;2020,"Latest")</f>
        <v>Latest</v>
      </c>
      <c r="V2466" t="s">
        <v>6969</v>
      </c>
    </row>
    <row r="2467" spans="1:22" x14ac:dyDescent="0.3">
      <c r="A2467" t="s">
        <v>8147</v>
      </c>
      <c r="B2467" t="s">
        <v>8148</v>
      </c>
      <c r="C2467" t="s">
        <v>8148</v>
      </c>
      <c r="D2467" s="6">
        <v>111</v>
      </c>
      <c r="E2467" s="6" t="str">
        <f t="shared" si="228"/>
        <v>Medium</v>
      </c>
      <c r="F2467" s="4">
        <f t="shared" si="229"/>
        <v>1.85</v>
      </c>
      <c r="G2467" s="8" t="s">
        <v>172</v>
      </c>
      <c r="H2467" t="s">
        <v>190</v>
      </c>
      <c r="I2467" t="s">
        <v>10899</v>
      </c>
      <c r="J2467">
        <v>5.3</v>
      </c>
      <c r="K2467" t="str">
        <f t="shared" si="230"/>
        <v>Poor</v>
      </c>
      <c r="L2467" s="10">
        <v>56442</v>
      </c>
      <c r="M2467" s="10">
        <v>70000000</v>
      </c>
      <c r="N2467" s="10">
        <v>69721966</v>
      </c>
      <c r="O2467" s="6">
        <f t="shared" si="231"/>
        <v>-278034</v>
      </c>
      <c r="P2467" s="10" t="str" cm="1">
        <f t="array" ref="P2467">_xlfn.IFS(O2467&lt;=0,"Flop",O2467&lt;10000000,"Hit",O2467&lt;=100000000,"Superhit",O2467&gt;100000000,"Blockbuster")</f>
        <v>Flop</v>
      </c>
      <c r="Q2467" t="s">
        <v>5688</v>
      </c>
      <c r="R2467">
        <v>13</v>
      </c>
      <c r="S2467" t="str">
        <f t="shared" si="232"/>
        <v xml:space="preserve">January </v>
      </c>
      <c r="T2467" s="12" t="str">
        <f t="shared" si="233"/>
        <v xml:space="preserve"> 2011</v>
      </c>
      <c r="U2467" s="8" t="str" cm="1">
        <f t="array" ref="U2467">_xlfn.IFS(Q2467&lt;1970,"Old is Gold",Q2467&lt;=1980,"80's Movies",Q2467&lt;=2000,"90's Movies",Q2467&lt;=2020,"Mid Rang",Q2467&gt;2020,"Latest")</f>
        <v>Latest</v>
      </c>
      <c r="V2467" t="s">
        <v>676</v>
      </c>
    </row>
    <row r="2468" spans="1:22" x14ac:dyDescent="0.3">
      <c r="A2468" t="s">
        <v>8149</v>
      </c>
      <c r="B2468" t="s">
        <v>8150</v>
      </c>
      <c r="C2468" t="s">
        <v>8150</v>
      </c>
      <c r="D2468" s="6">
        <v>101</v>
      </c>
      <c r="E2468" s="6" t="str">
        <f t="shared" si="228"/>
        <v>Medium</v>
      </c>
      <c r="F2468" s="4">
        <f t="shared" si="229"/>
        <v>1.6833333333333333</v>
      </c>
      <c r="G2468" s="8" t="s">
        <v>10887</v>
      </c>
      <c r="H2468" t="s">
        <v>10888</v>
      </c>
      <c r="I2468" t="s">
        <v>172</v>
      </c>
      <c r="J2468">
        <v>7</v>
      </c>
      <c r="K2468" t="str">
        <f t="shared" si="230"/>
        <v>Good</v>
      </c>
      <c r="L2468" s="10">
        <v>93215</v>
      </c>
      <c r="M2468" s="10">
        <v>200000000</v>
      </c>
      <c r="N2468" s="10">
        <v>495488990</v>
      </c>
      <c r="O2468" s="6">
        <f t="shared" si="231"/>
        <v>295488990</v>
      </c>
      <c r="P2468" s="10" t="str" cm="1">
        <f t="array" ref="P2468">_xlfn.IFS(O2468&lt;=0,"Flop",O2468&lt;10000000,"Hit",O2468&lt;=100000000,"Superhit",O2468&gt;100000000,"Blockbuster")</f>
        <v>Blockbuster</v>
      </c>
      <c r="Q2468" t="s">
        <v>8151</v>
      </c>
      <c r="R2468">
        <v>27</v>
      </c>
      <c r="S2468" t="str">
        <f t="shared" si="232"/>
        <v xml:space="preserve">May </v>
      </c>
      <c r="T2468" s="12" t="str">
        <f t="shared" si="233"/>
        <v xml:space="preserve"> 2023</v>
      </c>
      <c r="U2468" s="8" t="str" cm="1">
        <f t="array" ref="U2468">_xlfn.IFS(Q2468&lt;1970,"Old is Gold",Q2468&lt;=1980,"80's Movies",Q2468&lt;=2000,"90's Movies",Q2468&lt;=2020,"Mid Rang",Q2468&gt;2020,"Latest")</f>
        <v>Latest</v>
      </c>
      <c r="V2468" t="s">
        <v>8152</v>
      </c>
    </row>
    <row r="2469" spans="1:22" x14ac:dyDescent="0.3">
      <c r="A2469" t="s">
        <v>8153</v>
      </c>
      <c r="B2469" t="s">
        <v>8154</v>
      </c>
      <c r="C2469" t="s">
        <v>8154</v>
      </c>
      <c r="D2469" s="6">
        <v>102</v>
      </c>
      <c r="E2469" s="6" t="str">
        <f t="shared" si="228"/>
        <v>Medium</v>
      </c>
      <c r="F2469" s="4">
        <f t="shared" si="229"/>
        <v>1.7</v>
      </c>
      <c r="G2469" s="8" t="s">
        <v>105</v>
      </c>
      <c r="H2469" t="s">
        <v>10895</v>
      </c>
      <c r="I2469" t="s">
        <v>5170</v>
      </c>
      <c r="J2469">
        <v>7</v>
      </c>
      <c r="K2469" t="str">
        <f t="shared" si="230"/>
        <v>Good</v>
      </c>
      <c r="L2469" s="10">
        <v>165756</v>
      </c>
      <c r="M2469" s="10">
        <v>4500000</v>
      </c>
      <c r="N2469" s="10">
        <v>45352337</v>
      </c>
      <c r="O2469" s="6">
        <f t="shared" si="231"/>
        <v>40852337</v>
      </c>
      <c r="P2469" s="10" t="str" cm="1">
        <f t="array" ref="P2469">_xlfn.IFS(O2469&lt;=0,"Flop",O2469&lt;10000000,"Hit",O2469&lt;=100000000,"Superhit",O2469&gt;100000000,"Blockbuster")</f>
        <v>Superhit</v>
      </c>
      <c r="Q2469" t="s">
        <v>8155</v>
      </c>
      <c r="R2469">
        <v>29</v>
      </c>
      <c r="S2469" t="str">
        <f t="shared" si="232"/>
        <v xml:space="preserve">August </v>
      </c>
      <c r="T2469" s="12" t="str">
        <f t="shared" si="233"/>
        <v xml:space="preserve"> 2022</v>
      </c>
      <c r="U2469" s="8" t="str" cm="1">
        <f t="array" ref="U2469">_xlfn.IFS(Q2469&lt;1970,"Old is Gold",Q2469&lt;=1980,"80's Movies",Q2469&lt;=2000,"90's Movies",Q2469&lt;=2020,"Mid Rang",Q2469&gt;2020,"Latest")</f>
        <v>Latest</v>
      </c>
      <c r="V2469" t="s">
        <v>8156</v>
      </c>
    </row>
    <row r="2470" spans="1:22" x14ac:dyDescent="0.3">
      <c r="A2470" t="s">
        <v>8157</v>
      </c>
      <c r="B2470" t="s">
        <v>8158</v>
      </c>
      <c r="C2470" t="s">
        <v>8158</v>
      </c>
      <c r="D2470" s="6">
        <v>101</v>
      </c>
      <c r="E2470" s="6" t="str">
        <f t="shared" si="228"/>
        <v>Medium</v>
      </c>
      <c r="F2470" s="4">
        <f t="shared" si="229"/>
        <v>1.6833333333333333</v>
      </c>
      <c r="G2470" s="8" t="s">
        <v>190</v>
      </c>
      <c r="H2470" t="s">
        <v>105</v>
      </c>
      <c r="I2470" t="s">
        <v>5170</v>
      </c>
      <c r="J2470">
        <v>5.5</v>
      </c>
      <c r="K2470" t="str">
        <f t="shared" si="230"/>
        <v>Poor</v>
      </c>
      <c r="L2470" s="10">
        <v>80221</v>
      </c>
      <c r="M2470" s="10">
        <v>10000000</v>
      </c>
      <c r="N2470" s="10">
        <v>44287131</v>
      </c>
      <c r="O2470" s="6">
        <f t="shared" si="231"/>
        <v>34287131</v>
      </c>
      <c r="P2470" s="10" t="str" cm="1">
        <f t="array" ref="P2470">_xlfn.IFS(O2470&lt;=0,"Flop",O2470&lt;10000000,"Hit",O2470&lt;=100000000,"Superhit",O2470&gt;100000000,"Blockbuster")</f>
        <v>Superhit</v>
      </c>
      <c r="Q2470" t="s">
        <v>8159</v>
      </c>
      <c r="R2470">
        <v>21</v>
      </c>
      <c r="S2470" t="str">
        <f t="shared" si="232"/>
        <v xml:space="preserve">September </v>
      </c>
      <c r="T2470" s="12" t="str">
        <f t="shared" si="233"/>
        <v xml:space="preserve"> 2012</v>
      </c>
      <c r="U2470" s="8" t="str" cm="1">
        <f t="array" ref="U2470">_xlfn.IFS(Q2470&lt;1970,"Old is Gold",Q2470&lt;=1980,"80's Movies",Q2470&lt;=2000,"90's Movies",Q2470&lt;=2020,"Mid Rang",Q2470&gt;2020,"Latest")</f>
        <v>Latest</v>
      </c>
      <c r="V2470" t="s">
        <v>8160</v>
      </c>
    </row>
    <row r="2471" spans="1:22" x14ac:dyDescent="0.3">
      <c r="A2471" t="s">
        <v>8161</v>
      </c>
      <c r="B2471" t="s">
        <v>8162</v>
      </c>
      <c r="C2471" t="s">
        <v>8162</v>
      </c>
      <c r="D2471" s="6">
        <v>98</v>
      </c>
      <c r="E2471" s="6" t="str">
        <f t="shared" si="228"/>
        <v>Medium</v>
      </c>
      <c r="F2471" s="4">
        <f t="shared" si="229"/>
        <v>1.6333333333333333</v>
      </c>
      <c r="G2471" s="8" t="s">
        <v>172</v>
      </c>
      <c r="H2471" t="s">
        <v>190</v>
      </c>
      <c r="I2471" t="s">
        <v>10886</v>
      </c>
      <c r="J2471">
        <v>6.1</v>
      </c>
      <c r="K2471" t="str">
        <f t="shared" si="230"/>
        <v>Average</v>
      </c>
      <c r="L2471" s="10">
        <v>70008</v>
      </c>
      <c r="M2471" s="10">
        <v>30000000</v>
      </c>
      <c r="N2471" s="10">
        <v>75055070</v>
      </c>
      <c r="O2471" s="6">
        <f t="shared" si="231"/>
        <v>45055070</v>
      </c>
      <c r="P2471" s="10" t="str" cm="1">
        <f t="array" ref="P2471">_xlfn.IFS(O2471&lt;=0,"Flop",O2471&lt;10000000,"Hit",O2471&lt;=100000000,"Superhit",O2471&gt;100000000,"Blockbuster")</f>
        <v>Superhit</v>
      </c>
      <c r="Q2471" t="s">
        <v>8163</v>
      </c>
      <c r="R2471">
        <v>27</v>
      </c>
      <c r="S2471" t="str">
        <f t="shared" si="232"/>
        <v xml:space="preserve">June </v>
      </c>
      <c r="T2471" s="12" t="str">
        <f t="shared" si="233"/>
        <v xml:space="preserve"> 2011</v>
      </c>
      <c r="U2471" s="8" t="str" cm="1">
        <f t="array" ref="U2471">_xlfn.IFS(Q2471&lt;1970,"Old is Gold",Q2471&lt;=1980,"80's Movies",Q2471&lt;=2000,"90's Movies",Q2471&lt;=2020,"Mid Rang",Q2471&gt;2020,"Latest")</f>
        <v>Latest</v>
      </c>
      <c r="V2471" t="s">
        <v>2221</v>
      </c>
    </row>
    <row r="2472" spans="1:22" x14ac:dyDescent="0.3">
      <c r="A2472" t="s">
        <v>8164</v>
      </c>
      <c r="B2472" t="s">
        <v>8165</v>
      </c>
      <c r="C2472" t="s">
        <v>8165</v>
      </c>
      <c r="D2472" s="6">
        <v>110</v>
      </c>
      <c r="E2472" s="6" t="str">
        <f t="shared" si="228"/>
        <v>Medium</v>
      </c>
      <c r="F2472" s="4">
        <f t="shared" si="229"/>
        <v>1.8333333333333333</v>
      </c>
      <c r="G2472" s="8" t="s">
        <v>7406</v>
      </c>
      <c r="H2472" t="s">
        <v>10887</v>
      </c>
      <c r="I2472" t="s">
        <v>10890</v>
      </c>
      <c r="J2472">
        <v>5.7</v>
      </c>
      <c r="K2472" t="str">
        <f t="shared" si="230"/>
        <v>Poor</v>
      </c>
      <c r="L2472" s="10">
        <v>185918</v>
      </c>
      <c r="M2472" s="10">
        <v>130000000</v>
      </c>
      <c r="N2472" s="10">
        <v>375740705</v>
      </c>
      <c r="O2472" s="6">
        <f t="shared" si="231"/>
        <v>245740705</v>
      </c>
      <c r="P2472" s="10" t="str" cm="1">
        <f t="array" ref="P2472">_xlfn.IFS(O2472&lt;=0,"Flop",O2472&lt;10000000,"Hit",O2472&lt;=100000000,"Superhit",O2472&gt;100000000,"Blockbuster")</f>
        <v>Blockbuster</v>
      </c>
      <c r="Q2472" t="s">
        <v>8166</v>
      </c>
      <c r="R2472">
        <v>11</v>
      </c>
      <c r="S2472" t="str">
        <f t="shared" si="232"/>
        <v xml:space="preserve">March </v>
      </c>
      <c r="T2472" s="12" t="str">
        <f t="shared" si="233"/>
        <v xml:space="preserve"> 2013</v>
      </c>
      <c r="U2472" s="8" t="str" cm="1">
        <f t="array" ref="U2472">_xlfn.IFS(Q2472&lt;1970,"Old is Gold",Q2472&lt;=1980,"80's Movies",Q2472&lt;=2000,"90's Movies",Q2472&lt;=2020,"Mid Rang",Q2472&gt;2020,"Latest")</f>
        <v>Latest</v>
      </c>
      <c r="V2472" t="s">
        <v>6589</v>
      </c>
    </row>
    <row r="2473" spans="1:22" x14ac:dyDescent="0.3">
      <c r="A2473" t="s">
        <v>8167</v>
      </c>
      <c r="B2473" t="s">
        <v>8168</v>
      </c>
      <c r="C2473" t="s">
        <v>8168</v>
      </c>
      <c r="D2473" s="6">
        <v>110</v>
      </c>
      <c r="E2473" s="6" t="str">
        <f t="shared" si="228"/>
        <v>Medium</v>
      </c>
      <c r="F2473" s="4">
        <f t="shared" si="229"/>
        <v>1.8333333333333333</v>
      </c>
      <c r="G2473" s="8" t="s">
        <v>172</v>
      </c>
      <c r="H2473" t="s">
        <v>190</v>
      </c>
      <c r="I2473" t="s">
        <v>10886</v>
      </c>
      <c r="J2473">
        <v>5.7</v>
      </c>
      <c r="K2473" t="str">
        <f t="shared" si="230"/>
        <v>Poor</v>
      </c>
      <c r="L2473" s="10">
        <v>75026</v>
      </c>
      <c r="M2473" s="10">
        <v>40000000</v>
      </c>
      <c r="N2473" s="10">
        <v>84384002</v>
      </c>
      <c r="O2473" s="6">
        <f t="shared" si="231"/>
        <v>44384002</v>
      </c>
      <c r="P2473" s="10" t="str" cm="1">
        <f t="array" ref="P2473">_xlfn.IFS(O2473&lt;=0,"Flop",O2473&lt;10000000,"Hit",O2473&lt;=100000000,"Superhit",O2473&gt;100000000,"Blockbuster")</f>
        <v>Superhit</v>
      </c>
      <c r="Q2473" t="s">
        <v>8169</v>
      </c>
      <c r="R2473">
        <v>17</v>
      </c>
      <c r="S2473" t="str">
        <f t="shared" si="232"/>
        <v xml:space="preserve">May </v>
      </c>
      <c r="T2473" s="12" t="str">
        <f t="shared" si="233"/>
        <v xml:space="preserve"> 2012</v>
      </c>
      <c r="U2473" s="8" t="str" cm="1">
        <f t="array" ref="U2473">_xlfn.IFS(Q2473&lt;1970,"Old is Gold",Q2473&lt;=1980,"80's Movies",Q2473&lt;=2000,"90's Movies",Q2473&lt;=2020,"Mid Rang",Q2473&gt;2020,"Latest")</f>
        <v>Latest</v>
      </c>
      <c r="V2473" t="s">
        <v>4895</v>
      </c>
    </row>
    <row r="2474" spans="1:22" x14ac:dyDescent="0.3">
      <c r="A2474" t="s">
        <v>8170</v>
      </c>
      <c r="B2474" t="s">
        <v>8171</v>
      </c>
      <c r="C2474" t="s">
        <v>8171</v>
      </c>
      <c r="D2474" s="6">
        <v>129</v>
      </c>
      <c r="E2474" s="6" t="str">
        <f t="shared" si="228"/>
        <v>Long</v>
      </c>
      <c r="F2474" s="4">
        <f t="shared" si="229"/>
        <v>2.15</v>
      </c>
      <c r="G2474" s="8" t="s">
        <v>7406</v>
      </c>
      <c r="H2474" t="s">
        <v>10889</v>
      </c>
      <c r="I2474" t="s">
        <v>10891</v>
      </c>
      <c r="J2474">
        <v>6.7</v>
      </c>
      <c r="K2474" t="str">
        <f t="shared" si="230"/>
        <v>Average</v>
      </c>
      <c r="L2474" s="10">
        <v>68295</v>
      </c>
      <c r="M2474" s="10">
        <v>30000000</v>
      </c>
      <c r="N2474" s="10">
        <v>3338690</v>
      </c>
      <c r="O2474" s="6">
        <f t="shared" si="231"/>
        <v>-26661310</v>
      </c>
      <c r="P2474" s="10" t="str" cm="1">
        <f t="array" ref="P2474">_xlfn.IFS(O2474&lt;=0,"Flop",O2474&lt;10000000,"Hit",O2474&lt;=100000000,"Superhit",O2474&gt;100000000,"Blockbuster")</f>
        <v>Flop</v>
      </c>
      <c r="Q2474" t="s">
        <v>8172</v>
      </c>
      <c r="R2474">
        <v>11</v>
      </c>
      <c r="S2474" t="str">
        <f t="shared" si="232"/>
        <v xml:space="preserve">September </v>
      </c>
      <c r="T2474" s="12" t="str">
        <f t="shared" si="233"/>
        <v xml:space="preserve"> 2011</v>
      </c>
      <c r="U2474" s="8" t="str" cm="1">
        <f t="array" ref="U2474">_xlfn.IFS(Q2474&lt;1970,"Old is Gold",Q2474&lt;=1980,"80's Movies",Q2474&lt;=2000,"90's Movies",Q2474&lt;=2020,"Mid Rang",Q2474&gt;2020,"Latest")</f>
        <v>Latest</v>
      </c>
      <c r="V2474" t="s">
        <v>3832</v>
      </c>
    </row>
    <row r="2475" spans="1:22" x14ac:dyDescent="0.3">
      <c r="A2475" t="s">
        <v>8173</v>
      </c>
      <c r="B2475" t="s">
        <v>8174</v>
      </c>
      <c r="C2475" t="s">
        <v>8174</v>
      </c>
      <c r="D2475" s="6">
        <v>97</v>
      </c>
      <c r="E2475" s="6" t="str">
        <f t="shared" si="228"/>
        <v>Medium</v>
      </c>
      <c r="F2475" s="4">
        <f t="shared" si="229"/>
        <v>1.6166666666666667</v>
      </c>
      <c r="G2475" s="8" t="s">
        <v>10887</v>
      </c>
      <c r="H2475" t="s">
        <v>10892</v>
      </c>
      <c r="I2475" t="s">
        <v>10885</v>
      </c>
      <c r="J2475">
        <v>6.9</v>
      </c>
      <c r="K2475" t="str">
        <f t="shared" si="230"/>
        <v>Average</v>
      </c>
      <c r="L2475" s="10">
        <v>393701</v>
      </c>
      <c r="M2475" s="10">
        <v>180000000</v>
      </c>
      <c r="N2475" s="10">
        <v>759853685</v>
      </c>
      <c r="O2475" s="6">
        <f t="shared" si="231"/>
        <v>579853685</v>
      </c>
      <c r="P2475" s="10" t="str" cm="1">
        <f t="array" ref="P2475">_xlfn.IFS(O2475&lt;=0,"Flop",O2475&lt;10000000,"Hit",O2475&lt;=100000000,"Superhit",O2475&gt;100000000,"Blockbuster")</f>
        <v>Blockbuster</v>
      </c>
      <c r="Q2475" t="s">
        <v>8175</v>
      </c>
      <c r="R2475">
        <v>28</v>
      </c>
      <c r="S2475" t="str">
        <f t="shared" si="232"/>
        <v xml:space="preserve">May </v>
      </c>
      <c r="T2475" s="12" t="str">
        <f t="shared" si="233"/>
        <v xml:space="preserve"> 2014</v>
      </c>
      <c r="U2475" s="8" t="str" cm="1">
        <f t="array" ref="U2475">_xlfn.IFS(Q2475&lt;1970,"Old is Gold",Q2475&lt;=1980,"80's Movies",Q2475&lt;=2000,"90's Movies",Q2475&lt;=2020,"Mid Rang",Q2475&gt;2020,"Latest")</f>
        <v>Latest</v>
      </c>
      <c r="V2475" t="s">
        <v>8176</v>
      </c>
    </row>
    <row r="2476" spans="1:22" x14ac:dyDescent="0.3">
      <c r="A2476" t="s">
        <v>8177</v>
      </c>
      <c r="B2476" t="s">
        <v>8178</v>
      </c>
      <c r="C2476" t="s">
        <v>8178</v>
      </c>
      <c r="D2476" s="6">
        <v>98</v>
      </c>
      <c r="E2476" s="6" t="str">
        <f t="shared" si="228"/>
        <v>Medium</v>
      </c>
      <c r="F2476" s="4">
        <f t="shared" si="229"/>
        <v>1.6333333333333333</v>
      </c>
      <c r="G2476" s="8" t="s">
        <v>172</v>
      </c>
      <c r="H2476" t="s">
        <v>105</v>
      </c>
      <c r="I2476" t="s">
        <v>10886</v>
      </c>
      <c r="J2476">
        <v>6.8</v>
      </c>
      <c r="K2476" t="str">
        <f t="shared" si="230"/>
        <v>Average</v>
      </c>
      <c r="L2476" s="10">
        <v>239935</v>
      </c>
      <c r="M2476" s="10">
        <v>35000000</v>
      </c>
      <c r="N2476" s="10">
        <v>116980662</v>
      </c>
      <c r="O2476" s="6">
        <f t="shared" si="231"/>
        <v>81980662</v>
      </c>
      <c r="P2476" s="10" t="str" cm="1">
        <f t="array" ref="P2476">_xlfn.IFS(O2476&lt;=0,"Flop",O2476&lt;10000000,"Hit",O2476&lt;=100000000,"Superhit",O2476&gt;100000000,"Blockbuster")</f>
        <v>Superhit</v>
      </c>
      <c r="Q2476" t="s">
        <v>8179</v>
      </c>
      <c r="R2476">
        <v>16</v>
      </c>
      <c r="S2476" t="str">
        <f t="shared" si="232"/>
        <v xml:space="preserve">January </v>
      </c>
      <c r="T2476" s="12" t="str">
        <f t="shared" si="233"/>
        <v xml:space="preserve"> 2013</v>
      </c>
      <c r="U2476" s="8" t="str" cm="1">
        <f t="array" ref="U2476">_xlfn.IFS(Q2476&lt;1970,"Old is Gold",Q2476&lt;=1980,"80's Movies",Q2476&lt;=2000,"90's Movies",Q2476&lt;=2020,"Mid Rang",Q2476&gt;2020,"Latest")</f>
        <v>Latest</v>
      </c>
      <c r="V2476" t="s">
        <v>7539</v>
      </c>
    </row>
    <row r="2477" spans="1:22" x14ac:dyDescent="0.3">
      <c r="A2477" t="s">
        <v>8180</v>
      </c>
      <c r="B2477" t="s">
        <v>8181</v>
      </c>
      <c r="C2477" t="s">
        <v>8181</v>
      </c>
      <c r="D2477" s="6">
        <v>83</v>
      </c>
      <c r="E2477" s="6" t="str">
        <f t="shared" si="228"/>
        <v>Short</v>
      </c>
      <c r="F2477" s="4">
        <f t="shared" si="229"/>
        <v>1.3833333333333333</v>
      </c>
      <c r="G2477" s="8" t="s">
        <v>172</v>
      </c>
      <c r="H2477" t="s">
        <v>190</v>
      </c>
      <c r="I2477" t="s">
        <v>10899</v>
      </c>
      <c r="J2477">
        <v>6.4</v>
      </c>
      <c r="K2477" t="str">
        <f t="shared" si="230"/>
        <v>Average</v>
      </c>
      <c r="L2477" s="10">
        <v>65175</v>
      </c>
      <c r="M2477" s="10">
        <v>10000000</v>
      </c>
      <c r="N2477" s="10">
        <v>4704757</v>
      </c>
      <c r="O2477" s="6">
        <f t="shared" si="231"/>
        <v>-5295243</v>
      </c>
      <c r="P2477" s="10" t="str" cm="1">
        <f t="array" ref="P2477">_xlfn.IFS(O2477&lt;=0,"Flop",O2477&lt;10000000,"Hit",O2477&lt;=100000000,"Superhit",O2477&gt;100000000,"Blockbuster")</f>
        <v>Flop</v>
      </c>
      <c r="Q2477" t="s">
        <v>8182</v>
      </c>
      <c r="R2477">
        <v>14</v>
      </c>
      <c r="S2477" t="str">
        <f t="shared" si="232"/>
        <v xml:space="preserve">September </v>
      </c>
      <c r="T2477" s="12" t="str">
        <f t="shared" si="233"/>
        <v xml:space="preserve"> 2011</v>
      </c>
      <c r="U2477" s="8" t="str" cm="1">
        <f t="array" ref="U2477">_xlfn.IFS(Q2477&lt;1970,"Old is Gold",Q2477&lt;=1980,"80's Movies",Q2477&lt;=2000,"90's Movies",Q2477&lt;=2020,"Mid Rang",Q2477&gt;2020,"Latest")</f>
        <v>Latest</v>
      </c>
      <c r="V2477" t="s">
        <v>8183</v>
      </c>
    </row>
    <row r="2478" spans="1:22" x14ac:dyDescent="0.3">
      <c r="A2478" t="s">
        <v>8184</v>
      </c>
      <c r="B2478" t="s">
        <v>8185</v>
      </c>
      <c r="C2478" t="s">
        <v>8185</v>
      </c>
      <c r="D2478" s="6">
        <v>104</v>
      </c>
      <c r="E2478" s="6" t="str">
        <f t="shared" si="228"/>
        <v>Medium</v>
      </c>
      <c r="F2478" s="4">
        <f t="shared" si="229"/>
        <v>1.7333333333333334</v>
      </c>
      <c r="G2478" s="8" t="s">
        <v>7406</v>
      </c>
      <c r="H2478" t="s">
        <v>10895</v>
      </c>
      <c r="I2478" t="s">
        <v>5170</v>
      </c>
      <c r="J2478">
        <v>6.3</v>
      </c>
      <c r="K2478" t="str">
        <f t="shared" si="230"/>
        <v>Average</v>
      </c>
      <c r="L2478" s="10">
        <v>122629</v>
      </c>
      <c r="M2478" s="10">
        <v>30000000</v>
      </c>
      <c r="N2478" s="10">
        <v>119942387</v>
      </c>
      <c r="O2478" s="6">
        <f t="shared" si="231"/>
        <v>89942387</v>
      </c>
      <c r="P2478" s="10" t="str" cm="1">
        <f t="array" ref="P2478">_xlfn.IFS(O2478&lt;=0,"Flop",O2478&lt;10000000,"Hit",O2478&lt;=100000000,"Superhit",O2478&gt;100000000,"Blockbuster")</f>
        <v>Superhit</v>
      </c>
      <c r="Q2478" t="s">
        <v>8186</v>
      </c>
      <c r="R2478">
        <v>8</v>
      </c>
      <c r="S2478" t="str">
        <f t="shared" si="232"/>
        <v xml:space="preserve">January </v>
      </c>
      <c r="T2478" s="12" t="str">
        <f t="shared" si="233"/>
        <v xml:space="preserve"> 2018</v>
      </c>
      <c r="U2478" s="8" t="str" cm="1">
        <f t="array" ref="U2478">_xlfn.IFS(Q2478&lt;1970,"Old is Gold",Q2478&lt;=1980,"80's Movies",Q2478&lt;=2000,"90's Movies",Q2478&lt;=2020,"Mid Rang",Q2478&gt;2020,"Latest")</f>
        <v>Latest</v>
      </c>
      <c r="V2478" t="s">
        <v>4899</v>
      </c>
    </row>
    <row r="2479" spans="1:22" x14ac:dyDescent="0.3">
      <c r="A2479" t="s">
        <v>8187</v>
      </c>
      <c r="B2479" t="s">
        <v>8188</v>
      </c>
      <c r="C2479" t="s">
        <v>8188</v>
      </c>
      <c r="D2479" s="6">
        <v>103</v>
      </c>
      <c r="E2479" s="6" t="str">
        <f t="shared" si="228"/>
        <v>Medium</v>
      </c>
      <c r="F2479" s="4">
        <f t="shared" si="229"/>
        <v>1.7166666666666666</v>
      </c>
      <c r="G2479" s="8" t="s">
        <v>105</v>
      </c>
      <c r="H2479" t="s">
        <v>10895</v>
      </c>
      <c r="I2479" t="s">
        <v>5170</v>
      </c>
      <c r="J2479">
        <v>6.8</v>
      </c>
      <c r="K2479" t="str">
        <f t="shared" si="230"/>
        <v>Average</v>
      </c>
      <c r="L2479" s="10">
        <v>332529</v>
      </c>
      <c r="M2479" s="10">
        <v>1500000</v>
      </c>
      <c r="N2479" s="10">
        <v>100106454</v>
      </c>
      <c r="O2479" s="6">
        <f t="shared" si="231"/>
        <v>98606454</v>
      </c>
      <c r="P2479" s="10" t="str" cm="1">
        <f t="array" ref="P2479">_xlfn.IFS(O2479&lt;=0,"Flop",O2479&lt;10000000,"Hit",O2479&lt;=100000000,"Superhit",O2479&gt;100000000,"Blockbuster")</f>
        <v>Superhit</v>
      </c>
      <c r="Q2479" t="s">
        <v>8189</v>
      </c>
      <c r="R2479">
        <v>14</v>
      </c>
      <c r="S2479" t="str">
        <f t="shared" si="232"/>
        <v xml:space="preserve">September </v>
      </c>
      <c r="T2479" s="12" t="str">
        <f t="shared" si="233"/>
        <v xml:space="preserve"> 2010</v>
      </c>
      <c r="U2479" s="8" t="str" cm="1">
        <f t="array" ref="U2479">_xlfn.IFS(Q2479&lt;1970,"Old is Gold",Q2479&lt;=1980,"80's Movies",Q2479&lt;=2000,"90's Movies",Q2479&lt;=2020,"Mid Rang",Q2479&gt;2020,"Latest")</f>
        <v>Latest</v>
      </c>
      <c r="V2479" t="s">
        <v>4818</v>
      </c>
    </row>
    <row r="2480" spans="1:22" x14ac:dyDescent="0.3">
      <c r="A2480" t="s">
        <v>8190</v>
      </c>
      <c r="B2480" t="s">
        <v>8191</v>
      </c>
      <c r="C2480" t="s">
        <v>8191</v>
      </c>
      <c r="D2480" s="6">
        <v>110</v>
      </c>
      <c r="E2480" s="6" t="str">
        <f t="shared" si="228"/>
        <v>Medium</v>
      </c>
      <c r="F2480" s="4">
        <f t="shared" si="229"/>
        <v>1.8333333333333333</v>
      </c>
      <c r="G2480" s="8" t="s">
        <v>7406</v>
      </c>
      <c r="H2480" t="s">
        <v>10887</v>
      </c>
      <c r="I2480" t="s">
        <v>5170</v>
      </c>
      <c r="J2480">
        <v>6.4</v>
      </c>
      <c r="K2480" t="str">
        <f t="shared" si="230"/>
        <v>Average</v>
      </c>
      <c r="L2480" s="10">
        <v>71122</v>
      </c>
      <c r="M2480" s="10">
        <v>12000000</v>
      </c>
      <c r="N2480" s="10">
        <v>82499399</v>
      </c>
      <c r="O2480" s="6">
        <f t="shared" si="231"/>
        <v>70499399</v>
      </c>
      <c r="P2480" s="10" t="str" cm="1">
        <f t="array" ref="P2480">_xlfn.IFS(O2480&lt;=0,"Flop",O2480&lt;10000000,"Hit",O2480&lt;=100000000,"Superhit",O2480&gt;100000000,"Blockbuster")</f>
        <v>Superhit</v>
      </c>
      <c r="Q2480" t="s">
        <v>8192</v>
      </c>
      <c r="R2480">
        <v>7</v>
      </c>
      <c r="S2480" t="str">
        <f t="shared" si="232"/>
        <v xml:space="preserve">February </v>
      </c>
      <c r="T2480" s="12" t="str">
        <f t="shared" si="233"/>
        <v xml:space="preserve"> 2012</v>
      </c>
      <c r="U2480" s="8" t="str" cm="1">
        <f t="array" ref="U2480">_xlfn.IFS(Q2480&lt;1970,"Old is Gold",Q2480&lt;=1980,"80's Movies",Q2480&lt;=2000,"90's Movies",Q2480&lt;=2020,"Mid Rang",Q2480&gt;2020,"Latest")</f>
        <v>Latest</v>
      </c>
      <c r="V2480" t="s">
        <v>8193</v>
      </c>
    </row>
    <row r="2481" spans="1:22" x14ac:dyDescent="0.3">
      <c r="A2481" t="s">
        <v>8194</v>
      </c>
      <c r="B2481" t="s">
        <v>8195</v>
      </c>
      <c r="C2481" t="s">
        <v>8195</v>
      </c>
      <c r="D2481" s="6">
        <v>95</v>
      </c>
      <c r="E2481" s="6" t="str">
        <f t="shared" si="228"/>
        <v>Medium</v>
      </c>
      <c r="F2481" s="4">
        <f t="shared" si="229"/>
        <v>1.5833333333333333</v>
      </c>
      <c r="G2481" s="8" t="s">
        <v>7406</v>
      </c>
      <c r="H2481" t="s">
        <v>10890</v>
      </c>
      <c r="I2481" t="s">
        <v>5170</v>
      </c>
      <c r="J2481">
        <v>6</v>
      </c>
      <c r="K2481" t="str">
        <f t="shared" si="230"/>
        <v>Average</v>
      </c>
      <c r="L2481" s="10">
        <v>100372</v>
      </c>
      <c r="M2481" s="10">
        <v>20000000</v>
      </c>
      <c r="N2481" s="10">
        <v>32948113</v>
      </c>
      <c r="O2481" s="6">
        <f t="shared" si="231"/>
        <v>12948113</v>
      </c>
      <c r="P2481" s="10" t="str" cm="1">
        <f t="array" ref="P2481">_xlfn.IFS(O2481&lt;=0,"Flop",O2481&lt;10000000,"Hit",O2481&lt;=100000000,"Superhit",O2481&gt;100000000,"Blockbuster")</f>
        <v>Superhit</v>
      </c>
      <c r="Q2481" t="s">
        <v>8196</v>
      </c>
      <c r="R2481">
        <v>7</v>
      </c>
      <c r="S2481" t="str">
        <f t="shared" si="232"/>
        <v xml:space="preserve">April </v>
      </c>
      <c r="T2481" s="12" t="str">
        <f t="shared" si="233"/>
        <v xml:space="preserve"> 2012</v>
      </c>
      <c r="U2481" s="8" t="str" cm="1">
        <f t="array" ref="U2481">_xlfn.IFS(Q2481&lt;1970,"Old is Gold",Q2481&lt;=1980,"80's Movies",Q2481&lt;=2000,"90's Movies",Q2481&lt;=2020,"Mid Rang",Q2481&gt;2020,"Latest")</f>
        <v>Latest</v>
      </c>
      <c r="V2481" t="s">
        <v>8197</v>
      </c>
    </row>
    <row r="2482" spans="1:22" x14ac:dyDescent="0.3">
      <c r="A2482" t="s">
        <v>8198</v>
      </c>
      <c r="B2482" t="s">
        <v>8199</v>
      </c>
      <c r="C2482" t="s">
        <v>8199</v>
      </c>
      <c r="D2482" s="6">
        <v>97</v>
      </c>
      <c r="E2482" s="6" t="str">
        <f t="shared" si="228"/>
        <v>Medium</v>
      </c>
      <c r="F2482" s="4">
        <f t="shared" si="229"/>
        <v>1.6166666666666667</v>
      </c>
      <c r="G2482" s="8" t="s">
        <v>172</v>
      </c>
      <c r="H2482" t="s">
        <v>190</v>
      </c>
      <c r="I2482" t="s">
        <v>10886</v>
      </c>
      <c r="J2482">
        <v>4.4000000000000004</v>
      </c>
      <c r="K2482" t="str">
        <f t="shared" si="230"/>
        <v>Poor</v>
      </c>
      <c r="L2482" s="10">
        <v>57644</v>
      </c>
      <c r="M2482" s="10">
        <v>11000000</v>
      </c>
      <c r="N2482" s="10">
        <v>10578643</v>
      </c>
      <c r="O2482" s="6">
        <f t="shared" si="231"/>
        <v>-421357</v>
      </c>
      <c r="P2482" s="10" t="str" cm="1">
        <f t="array" ref="P2482">_xlfn.IFS(O2482&lt;=0,"Flop",O2482&lt;10000000,"Hit",O2482&lt;=100000000,"Superhit",O2482&gt;100000000,"Blockbuster")</f>
        <v>Flop</v>
      </c>
      <c r="Q2482" t="s">
        <v>8200</v>
      </c>
      <c r="R2482">
        <v>10</v>
      </c>
      <c r="S2482" t="str">
        <f t="shared" si="232"/>
        <v xml:space="preserve">February </v>
      </c>
      <c r="T2482" s="12" t="str">
        <f t="shared" si="233"/>
        <v xml:space="preserve"> 2012</v>
      </c>
      <c r="U2482" s="8" t="str" cm="1">
        <f t="array" ref="U2482">_xlfn.IFS(Q2482&lt;1970,"Old is Gold",Q2482&lt;=1980,"80's Movies",Q2482&lt;=2000,"90's Movies",Q2482&lt;=2020,"Mid Rang",Q2482&gt;2020,"Latest")</f>
        <v>Latest</v>
      </c>
      <c r="V2482" t="s">
        <v>8201</v>
      </c>
    </row>
    <row r="2483" spans="1:22" x14ac:dyDescent="0.3">
      <c r="A2483" t="s">
        <v>8202</v>
      </c>
      <c r="B2483" t="s">
        <v>8203</v>
      </c>
      <c r="C2483" t="s">
        <v>8203</v>
      </c>
      <c r="D2483" s="6">
        <v>130</v>
      </c>
      <c r="E2483" s="6" t="str">
        <f t="shared" si="228"/>
        <v>Long</v>
      </c>
      <c r="F2483" s="4">
        <f t="shared" si="229"/>
        <v>2.1666666666666665</v>
      </c>
      <c r="G2483" s="8" t="s">
        <v>7406</v>
      </c>
      <c r="H2483" t="s">
        <v>10891</v>
      </c>
      <c r="I2483" t="s">
        <v>5170</v>
      </c>
      <c r="J2483">
        <v>7.3</v>
      </c>
      <c r="K2483" t="str">
        <f t="shared" si="230"/>
        <v>Good</v>
      </c>
      <c r="L2483" s="10">
        <v>400401</v>
      </c>
      <c r="M2483" s="10">
        <v>125000000</v>
      </c>
      <c r="N2483" s="10">
        <v>626137675</v>
      </c>
      <c r="O2483" s="6">
        <f t="shared" si="231"/>
        <v>501137675</v>
      </c>
      <c r="P2483" s="10" t="str" cm="1">
        <f t="array" ref="P2483">_xlfn.IFS(O2483&lt;=0,"Flop",O2483&lt;10000000,"Hit",O2483&lt;=100000000,"Superhit",O2483&gt;100000000,"Blockbuster")</f>
        <v>Blockbuster</v>
      </c>
      <c r="Q2483" t="s">
        <v>6749</v>
      </c>
      <c r="R2483">
        <v>15</v>
      </c>
      <c r="S2483" t="str">
        <f t="shared" si="232"/>
        <v xml:space="preserve">April </v>
      </c>
      <c r="T2483" s="12" t="str">
        <f t="shared" si="233"/>
        <v xml:space="preserve"> 2011</v>
      </c>
      <c r="U2483" s="8" t="str" cm="1">
        <f t="array" ref="U2483">_xlfn.IFS(Q2483&lt;1970,"Old is Gold",Q2483&lt;=1980,"80's Movies",Q2483&lt;=2000,"90's Movies",Q2483&lt;=2020,"Mid Rang",Q2483&gt;2020,"Latest")</f>
        <v>Latest</v>
      </c>
      <c r="V2483" t="s">
        <v>5607</v>
      </c>
    </row>
    <row r="2484" spans="1:22" x14ac:dyDescent="0.3">
      <c r="A2484" t="s">
        <v>8204</v>
      </c>
      <c r="B2484" t="s">
        <v>8205</v>
      </c>
      <c r="C2484" t="s">
        <v>8205</v>
      </c>
      <c r="D2484" s="6">
        <v>112</v>
      </c>
      <c r="E2484" s="6" t="str">
        <f t="shared" si="228"/>
        <v>Medium</v>
      </c>
      <c r="F2484" s="4">
        <f t="shared" si="229"/>
        <v>1.8666666666666667</v>
      </c>
      <c r="G2484" s="8" t="s">
        <v>10889</v>
      </c>
      <c r="H2484" t="s">
        <v>190</v>
      </c>
      <c r="I2484" t="s">
        <v>10892</v>
      </c>
      <c r="J2484">
        <v>7</v>
      </c>
      <c r="K2484" t="str">
        <f t="shared" si="230"/>
        <v>Good</v>
      </c>
      <c r="L2484" s="10">
        <v>51973</v>
      </c>
      <c r="M2484" s="10">
        <v>18000000</v>
      </c>
      <c r="N2484" s="10">
        <v>47121159</v>
      </c>
      <c r="O2484" s="6">
        <f t="shared" si="231"/>
        <v>29121159</v>
      </c>
      <c r="P2484" s="10" t="str" cm="1">
        <f t="array" ref="P2484">_xlfn.IFS(O2484&lt;=0,"Flop",O2484&lt;10000000,"Hit",O2484&lt;=100000000,"Superhit",O2484&gt;100000000,"Blockbuster")</f>
        <v>Superhit</v>
      </c>
      <c r="Q2484" t="s">
        <v>7356</v>
      </c>
      <c r="R2484">
        <v>8</v>
      </c>
      <c r="S2484" t="str">
        <f t="shared" si="232"/>
        <v xml:space="preserve">April </v>
      </c>
      <c r="T2484" s="12" t="str">
        <f t="shared" si="233"/>
        <v xml:space="preserve"> 2011</v>
      </c>
      <c r="U2484" s="8" t="str" cm="1">
        <f t="array" ref="U2484">_xlfn.IFS(Q2484&lt;1970,"Old is Gold",Q2484&lt;=1980,"80's Movies",Q2484&lt;=2000,"90's Movies",Q2484&lt;=2020,"Mid Rang",Q2484&gt;2020,"Latest")</f>
        <v>Latest</v>
      </c>
      <c r="V2484" t="s">
        <v>8206</v>
      </c>
    </row>
    <row r="2485" spans="1:22" x14ac:dyDescent="0.3">
      <c r="A2485" t="s">
        <v>8207</v>
      </c>
      <c r="B2485" t="s">
        <v>8208</v>
      </c>
      <c r="C2485" t="s">
        <v>8208</v>
      </c>
      <c r="D2485" s="6">
        <v>103</v>
      </c>
      <c r="E2485" s="6" t="str">
        <f t="shared" si="228"/>
        <v>Medium</v>
      </c>
      <c r="F2485" s="4">
        <f t="shared" si="229"/>
        <v>1.7166666666666666</v>
      </c>
      <c r="G2485" s="8" t="s">
        <v>7406</v>
      </c>
      <c r="H2485" t="s">
        <v>172</v>
      </c>
      <c r="I2485" t="s">
        <v>10886</v>
      </c>
      <c r="J2485">
        <v>6.3</v>
      </c>
      <c r="K2485" t="str">
        <f t="shared" si="230"/>
        <v>Average</v>
      </c>
      <c r="L2485" s="10">
        <v>192534</v>
      </c>
      <c r="M2485" s="10">
        <v>65000000</v>
      </c>
      <c r="N2485" s="10">
        <v>156491279</v>
      </c>
      <c r="O2485" s="6">
        <f t="shared" si="231"/>
        <v>91491279</v>
      </c>
      <c r="P2485" s="10" t="str" cm="1">
        <f t="array" ref="P2485">_xlfn.IFS(O2485&lt;=0,"Flop",O2485&lt;10000000,"Hit",O2485&lt;=100000000,"Superhit",O2485&gt;100000000,"Blockbuster")</f>
        <v>Superhit</v>
      </c>
      <c r="Q2485" t="s">
        <v>8209</v>
      </c>
      <c r="R2485">
        <v>30</v>
      </c>
      <c r="S2485" t="str">
        <f t="shared" si="232"/>
        <v xml:space="preserve">January </v>
      </c>
      <c r="T2485" s="12" t="str">
        <f t="shared" si="233"/>
        <v xml:space="preserve"> 2012</v>
      </c>
      <c r="U2485" s="8" t="str" cm="1">
        <f t="array" ref="U2485">_xlfn.IFS(Q2485&lt;1970,"Old is Gold",Q2485&lt;=1980,"80's Movies",Q2485&lt;=2000,"90's Movies",Q2485&lt;=2020,"Mid Rang",Q2485&gt;2020,"Latest")</f>
        <v>Latest</v>
      </c>
      <c r="V2485" t="s">
        <v>3000</v>
      </c>
    </row>
    <row r="2486" spans="1:22" x14ac:dyDescent="0.3">
      <c r="A2486" t="s">
        <v>8210</v>
      </c>
      <c r="B2486" t="s">
        <v>8211</v>
      </c>
      <c r="C2486" t="s">
        <v>8211</v>
      </c>
      <c r="D2486" s="6">
        <v>130</v>
      </c>
      <c r="E2486" s="6" t="str">
        <f t="shared" si="228"/>
        <v>Long</v>
      </c>
      <c r="F2486" s="4">
        <f t="shared" si="229"/>
        <v>2.1666666666666665</v>
      </c>
      <c r="G2486" s="8" t="s">
        <v>10889</v>
      </c>
      <c r="H2486" t="s">
        <v>172</v>
      </c>
      <c r="I2486" t="s">
        <v>190</v>
      </c>
      <c r="J2486">
        <v>7.8</v>
      </c>
      <c r="K2486" t="str">
        <f t="shared" si="230"/>
        <v>Good</v>
      </c>
      <c r="L2486" s="10">
        <v>468247</v>
      </c>
      <c r="M2486" s="10">
        <v>28000000</v>
      </c>
      <c r="N2486" s="10">
        <v>133440870</v>
      </c>
      <c r="O2486" s="6">
        <f t="shared" si="231"/>
        <v>105440870</v>
      </c>
      <c r="P2486" s="10" t="str" cm="1">
        <f t="array" ref="P2486">_xlfn.IFS(O2486&lt;=0,"Flop",O2486&lt;10000000,"Hit",O2486&lt;=100000000,"Superhit",O2486&gt;100000000,"Blockbuster")</f>
        <v>Blockbuster</v>
      </c>
      <c r="Q2486" t="s">
        <v>8212</v>
      </c>
      <c r="R2486">
        <v>12</v>
      </c>
      <c r="S2486" t="str">
        <f t="shared" si="232"/>
        <v xml:space="preserve">November </v>
      </c>
      <c r="T2486" s="12" t="str">
        <f t="shared" si="233"/>
        <v xml:space="preserve"> 2015</v>
      </c>
      <c r="U2486" s="8" t="str" cm="1">
        <f t="array" ref="U2486">_xlfn.IFS(Q2486&lt;1970,"Old is Gold",Q2486&lt;=1980,"80's Movies",Q2486&lt;=2000,"90's Movies",Q2486&lt;=2020,"Mid Rang",Q2486&gt;2020,"Latest")</f>
        <v>Latest</v>
      </c>
      <c r="V2486" t="s">
        <v>4442</v>
      </c>
    </row>
    <row r="2487" spans="1:22" x14ac:dyDescent="0.3">
      <c r="A2487" t="s">
        <v>8213</v>
      </c>
      <c r="B2487" t="s">
        <v>8214</v>
      </c>
      <c r="C2487" t="s">
        <v>8214</v>
      </c>
      <c r="D2487" s="6">
        <v>95</v>
      </c>
      <c r="E2487" s="6" t="str">
        <f t="shared" si="228"/>
        <v>Medium</v>
      </c>
      <c r="F2487" s="4">
        <f t="shared" si="229"/>
        <v>1.5833333333333333</v>
      </c>
      <c r="G2487" s="8" t="s">
        <v>190</v>
      </c>
      <c r="H2487" t="s">
        <v>10885</v>
      </c>
      <c r="I2487" t="s">
        <v>105</v>
      </c>
      <c r="J2487">
        <v>6.4</v>
      </c>
      <c r="K2487" t="str">
        <f t="shared" si="230"/>
        <v>Average</v>
      </c>
      <c r="L2487" s="10">
        <v>190540</v>
      </c>
      <c r="M2487" s="10">
        <v>17000000</v>
      </c>
      <c r="N2487" s="10">
        <v>128955898</v>
      </c>
      <c r="O2487" s="6">
        <f t="shared" si="231"/>
        <v>111955898</v>
      </c>
      <c r="P2487" s="10" t="str" cm="1">
        <f t="array" ref="P2487">_xlfn.IFS(O2487&lt;=0,"Flop",O2487&lt;10000000,"Hit",O2487&lt;=100000000,"Superhit",O2487&gt;100000000,"Blockbuster")</f>
        <v>Blockbuster</v>
      </c>
      <c r="Q2487" t="s">
        <v>8215</v>
      </c>
      <c r="R2487">
        <v>24</v>
      </c>
      <c r="S2487" t="str">
        <f t="shared" si="232"/>
        <v xml:space="preserve">January </v>
      </c>
      <c r="T2487" s="12" t="str">
        <f t="shared" si="233"/>
        <v xml:space="preserve"> 2012</v>
      </c>
      <c r="U2487" s="8" t="str" cm="1">
        <f t="array" ref="U2487">_xlfn.IFS(Q2487&lt;1970,"Old is Gold",Q2487&lt;=1980,"80's Movies",Q2487&lt;=2000,"90's Movies",Q2487&lt;=2020,"Mid Rang",Q2487&gt;2020,"Latest")</f>
        <v>Latest</v>
      </c>
      <c r="V2487" t="s">
        <v>8216</v>
      </c>
    </row>
    <row r="2488" spans="1:22" x14ac:dyDescent="0.3">
      <c r="A2488" t="s">
        <v>8217</v>
      </c>
      <c r="B2488" t="s">
        <v>8218</v>
      </c>
      <c r="C2488" t="s">
        <v>8218</v>
      </c>
      <c r="D2488" s="6">
        <v>106</v>
      </c>
      <c r="E2488" s="6" t="str">
        <f t="shared" si="228"/>
        <v>Medium</v>
      </c>
      <c r="F2488" s="4">
        <f t="shared" si="229"/>
        <v>1.7666666666666666</v>
      </c>
      <c r="G2488" s="8" t="s">
        <v>190</v>
      </c>
      <c r="H2488" t="s">
        <v>5170</v>
      </c>
      <c r="I2488" t="s">
        <v>10899</v>
      </c>
      <c r="J2488">
        <v>6.8</v>
      </c>
      <c r="K2488" t="str">
        <f t="shared" si="230"/>
        <v>Average</v>
      </c>
      <c r="L2488" s="10">
        <v>311976</v>
      </c>
      <c r="M2488" s="10">
        <v>60000000</v>
      </c>
      <c r="N2488" s="10">
        <v>136515867</v>
      </c>
      <c r="O2488" s="6">
        <f t="shared" si="231"/>
        <v>76515867</v>
      </c>
      <c r="P2488" s="10" t="str" cm="1">
        <f t="array" ref="P2488">_xlfn.IFS(O2488&lt;=0,"Flop",O2488&lt;10000000,"Hit",O2488&lt;=100000000,"Superhit",O2488&gt;100000000,"Blockbuster")</f>
        <v>Superhit</v>
      </c>
      <c r="Q2488" t="s">
        <v>8219</v>
      </c>
      <c r="R2488">
        <v>3</v>
      </c>
      <c r="S2488" t="str">
        <f t="shared" si="232"/>
        <v xml:space="preserve">September </v>
      </c>
      <c r="T2488" s="12" t="str">
        <f t="shared" si="233"/>
        <v xml:space="preserve"> 2011</v>
      </c>
      <c r="U2488" s="8" t="str" cm="1">
        <f t="array" ref="U2488">_xlfn.IFS(Q2488&lt;1970,"Old is Gold",Q2488&lt;=1980,"80's Movies",Q2488&lt;=2000,"90's Movies",Q2488&lt;=2020,"Mid Rang",Q2488&gt;2020,"Latest")</f>
        <v>Latest</v>
      </c>
      <c r="V2488" t="s">
        <v>1232</v>
      </c>
    </row>
    <row r="2489" spans="1:22" x14ac:dyDescent="0.3">
      <c r="A2489" t="s">
        <v>8220</v>
      </c>
      <c r="B2489" t="s">
        <v>8221</v>
      </c>
      <c r="C2489" t="s">
        <v>8221</v>
      </c>
      <c r="D2489" s="6">
        <v>118</v>
      </c>
      <c r="E2489" s="6" t="str">
        <f t="shared" si="228"/>
        <v>Medium</v>
      </c>
      <c r="F2489" s="4">
        <f t="shared" si="229"/>
        <v>1.9666666666666666</v>
      </c>
      <c r="G2489" s="8" t="s">
        <v>172</v>
      </c>
      <c r="H2489" t="s">
        <v>10886</v>
      </c>
      <c r="I2489" t="s">
        <v>10899</v>
      </c>
      <c r="J2489">
        <v>5.6</v>
      </c>
      <c r="K2489" t="str">
        <f t="shared" si="230"/>
        <v>Poor</v>
      </c>
      <c r="L2489" s="10">
        <v>88595</v>
      </c>
      <c r="M2489" s="10">
        <v>56000000</v>
      </c>
      <c r="N2489" s="10">
        <v>142044638</v>
      </c>
      <c r="O2489" s="6">
        <f t="shared" si="231"/>
        <v>86044638</v>
      </c>
      <c r="P2489" s="10" t="str" cm="1">
        <f t="array" ref="P2489">_xlfn.IFS(O2489&lt;=0,"Flop",O2489&lt;10000000,"Hit",O2489&lt;=100000000,"Superhit",O2489&gt;100000000,"Blockbuster")</f>
        <v>Superhit</v>
      </c>
      <c r="Q2489" t="s">
        <v>8222</v>
      </c>
      <c r="R2489">
        <v>5</v>
      </c>
      <c r="S2489" t="str">
        <f t="shared" si="232"/>
        <v xml:space="preserve">December </v>
      </c>
      <c r="T2489" s="12" t="str">
        <f t="shared" si="233"/>
        <v xml:space="preserve"> 2011</v>
      </c>
      <c r="U2489" s="8" t="str" cm="1">
        <f t="array" ref="U2489">_xlfn.IFS(Q2489&lt;1970,"Old is Gold",Q2489&lt;=1980,"80's Movies",Q2489&lt;=2000,"90's Movies",Q2489&lt;=2020,"Mid Rang",Q2489&gt;2020,"Latest")</f>
        <v>Latest</v>
      </c>
      <c r="V2489" t="s">
        <v>960</v>
      </c>
    </row>
    <row r="2490" spans="1:22" x14ac:dyDescent="0.3">
      <c r="A2490" t="s">
        <v>8223</v>
      </c>
      <c r="B2490" t="s">
        <v>8224</v>
      </c>
      <c r="C2490" t="s">
        <v>8224</v>
      </c>
      <c r="D2490" s="6">
        <v>115</v>
      </c>
      <c r="E2490" s="6" t="str">
        <f t="shared" si="228"/>
        <v>Medium</v>
      </c>
      <c r="F2490" s="4">
        <f t="shared" si="229"/>
        <v>1.9166666666666667</v>
      </c>
      <c r="G2490" s="8" t="s">
        <v>7406</v>
      </c>
      <c r="H2490" t="s">
        <v>5170</v>
      </c>
      <c r="I2490" t="s">
        <v>10899</v>
      </c>
      <c r="J2490">
        <v>6.7</v>
      </c>
      <c r="K2490" t="str">
        <f t="shared" si="230"/>
        <v>Average</v>
      </c>
      <c r="L2490" s="10">
        <v>232166</v>
      </c>
      <c r="M2490" s="10">
        <v>85000000</v>
      </c>
      <c r="N2490" s="10">
        <v>208076205</v>
      </c>
      <c r="O2490" s="6">
        <f t="shared" si="231"/>
        <v>123076205</v>
      </c>
      <c r="P2490" s="10" t="str" cm="1">
        <f t="array" ref="P2490">_xlfn.IFS(O2490&lt;=0,"Flop",O2490&lt;10000000,"Hit",O2490&lt;=100000000,"Superhit",O2490&gt;100000000,"Blockbuster")</f>
        <v>Blockbuster</v>
      </c>
      <c r="Q2490" t="s">
        <v>8192</v>
      </c>
      <c r="R2490">
        <v>7</v>
      </c>
      <c r="S2490" t="str">
        <f t="shared" si="232"/>
        <v xml:space="preserve">February </v>
      </c>
      <c r="T2490" s="12" t="str">
        <f t="shared" si="233"/>
        <v xml:space="preserve"> 2012</v>
      </c>
      <c r="U2490" s="8" t="str" cm="1">
        <f t="array" ref="U2490">_xlfn.IFS(Q2490&lt;1970,"Old is Gold",Q2490&lt;=1980,"80's Movies",Q2490&lt;=2000,"90's Movies",Q2490&lt;=2020,"Mid Rang",Q2490&gt;2020,"Latest")</f>
        <v>Latest</v>
      </c>
      <c r="V2490" t="s">
        <v>6553</v>
      </c>
    </row>
    <row r="2491" spans="1:22" x14ac:dyDescent="0.3">
      <c r="A2491" t="s">
        <v>8225</v>
      </c>
      <c r="B2491" t="s">
        <v>8226</v>
      </c>
      <c r="C2491" t="s">
        <v>8226</v>
      </c>
      <c r="D2491" s="6">
        <v>106</v>
      </c>
      <c r="E2491" s="6" t="str">
        <f t="shared" si="228"/>
        <v>Medium</v>
      </c>
      <c r="F2491" s="4">
        <f t="shared" si="229"/>
        <v>1.7666666666666666</v>
      </c>
      <c r="G2491" s="8" t="s">
        <v>7406</v>
      </c>
      <c r="H2491" t="s">
        <v>10895</v>
      </c>
      <c r="I2491" t="s">
        <v>5170</v>
      </c>
      <c r="J2491">
        <v>5.0999999999999996</v>
      </c>
      <c r="K2491" t="str">
        <f t="shared" si="230"/>
        <v>Poor</v>
      </c>
      <c r="L2491" s="10">
        <v>82719</v>
      </c>
      <c r="M2491" s="10">
        <v>35000000</v>
      </c>
      <c r="N2491" s="10">
        <v>82087155</v>
      </c>
      <c r="O2491" s="6">
        <f t="shared" si="231"/>
        <v>47087155</v>
      </c>
      <c r="P2491" s="10" t="str" cm="1">
        <f t="array" ref="P2491">_xlfn.IFS(O2491&lt;=0,"Flop",O2491&lt;10000000,"Hit",O2491&lt;=100000000,"Superhit",O2491&gt;100000000,"Blockbuster")</f>
        <v>Superhit</v>
      </c>
      <c r="Q2491" t="s">
        <v>8227</v>
      </c>
      <c r="R2491">
        <v>23</v>
      </c>
      <c r="S2491" t="str">
        <f t="shared" si="232"/>
        <v xml:space="preserve">August </v>
      </c>
      <c r="T2491" s="12" t="str">
        <f t="shared" si="233"/>
        <v xml:space="preserve"> 2011</v>
      </c>
      <c r="U2491" s="8" t="str" cm="1">
        <f t="array" ref="U2491">_xlfn.IFS(Q2491&lt;1970,"Old is Gold",Q2491&lt;=1980,"80's Movies",Q2491&lt;=2000,"90's Movies",Q2491&lt;=2020,"Mid Rang",Q2491&gt;2020,"Latest")</f>
        <v>Latest</v>
      </c>
      <c r="V2491" t="s">
        <v>1353</v>
      </c>
    </row>
    <row r="2492" spans="1:22" x14ac:dyDescent="0.3">
      <c r="A2492" t="s">
        <v>8228</v>
      </c>
      <c r="B2492" t="s">
        <v>8229</v>
      </c>
      <c r="C2492" t="s">
        <v>8229</v>
      </c>
      <c r="D2492" s="6">
        <v>106</v>
      </c>
      <c r="E2492" s="6" t="str">
        <f t="shared" si="228"/>
        <v>Medium</v>
      </c>
      <c r="F2492" s="4">
        <f t="shared" si="229"/>
        <v>1.7666666666666666</v>
      </c>
      <c r="G2492" s="8" t="s">
        <v>10891</v>
      </c>
      <c r="H2492" t="s">
        <v>190</v>
      </c>
      <c r="I2492" t="s">
        <v>5170</v>
      </c>
      <c r="J2492">
        <v>7</v>
      </c>
      <c r="K2492" t="str">
        <f t="shared" si="230"/>
        <v>Good</v>
      </c>
      <c r="L2492" s="10">
        <v>159477</v>
      </c>
      <c r="M2492" s="10">
        <v>12600000</v>
      </c>
      <c r="N2492" s="10">
        <v>18658381</v>
      </c>
      <c r="O2492" s="6">
        <f t="shared" si="231"/>
        <v>6058381</v>
      </c>
      <c r="P2492" s="10" t="str" cm="1">
        <f t="array" ref="P2492">_xlfn.IFS(O2492&lt;=0,"Flop",O2492&lt;10000000,"Hit",O2492&lt;=100000000,"Superhit",O2492&gt;100000000,"Blockbuster")</f>
        <v>Hit</v>
      </c>
      <c r="Q2492" t="s">
        <v>8230</v>
      </c>
      <c r="R2492">
        <v>5</v>
      </c>
      <c r="S2492" t="str">
        <f t="shared" si="232"/>
        <v xml:space="preserve">September </v>
      </c>
      <c r="T2492" s="12" t="str">
        <f t="shared" si="233"/>
        <v xml:space="preserve"> 2014</v>
      </c>
      <c r="U2492" s="8" t="str" cm="1">
        <f t="array" ref="U2492">_xlfn.IFS(Q2492&lt;1970,"Old is Gold",Q2492&lt;=1980,"80's Movies",Q2492&lt;=2000,"90's Movies",Q2492&lt;=2020,"Mid Rang",Q2492&gt;2020,"Latest")</f>
        <v>Latest</v>
      </c>
      <c r="V2492" t="s">
        <v>8231</v>
      </c>
    </row>
    <row r="2493" spans="1:22" x14ac:dyDescent="0.3">
      <c r="A2493" t="s">
        <v>8232</v>
      </c>
      <c r="B2493" t="s">
        <v>8233</v>
      </c>
      <c r="C2493" t="s">
        <v>8233</v>
      </c>
      <c r="D2493" s="6">
        <v>117</v>
      </c>
      <c r="E2493" s="6" t="str">
        <f t="shared" si="228"/>
        <v>Medium</v>
      </c>
      <c r="F2493" s="4">
        <f t="shared" si="229"/>
        <v>1.95</v>
      </c>
      <c r="G2493" s="8" t="s">
        <v>7406</v>
      </c>
      <c r="H2493" t="s">
        <v>10887</v>
      </c>
      <c r="I2493" t="s">
        <v>190</v>
      </c>
      <c r="J2493">
        <v>6.7</v>
      </c>
      <c r="K2493" t="str">
        <f t="shared" si="230"/>
        <v>Average</v>
      </c>
      <c r="L2493" s="10">
        <v>260169</v>
      </c>
      <c r="M2493" s="10">
        <v>25000000</v>
      </c>
      <c r="N2493" s="10">
        <v>79781695</v>
      </c>
      <c r="O2493" s="6">
        <f t="shared" si="231"/>
        <v>54781695</v>
      </c>
      <c r="P2493" s="10" t="str" cm="1">
        <f t="array" ref="P2493">_xlfn.IFS(O2493&lt;=0,"Flop",O2493&lt;10000000,"Hit",O2493&lt;=100000000,"Superhit",O2493&gt;100000000,"Blockbuster")</f>
        <v>Superhit</v>
      </c>
      <c r="Q2493" t="s">
        <v>6761</v>
      </c>
      <c r="R2493">
        <v>11</v>
      </c>
      <c r="S2493" t="str">
        <f t="shared" si="232"/>
        <v xml:space="preserve">December </v>
      </c>
      <c r="T2493" s="12" t="str">
        <f t="shared" si="233"/>
        <v xml:space="preserve"> 2011</v>
      </c>
      <c r="U2493" s="8" t="str" cm="1">
        <f t="array" ref="U2493">_xlfn.IFS(Q2493&lt;1970,"Old is Gold",Q2493&lt;=1980,"80's Movies",Q2493&lt;=2000,"90's Movies",Q2493&lt;=2020,"Mid Rang",Q2493&gt;2020,"Latest")</f>
        <v>Latest</v>
      </c>
      <c r="V2493" t="s">
        <v>5247</v>
      </c>
    </row>
    <row r="2494" spans="1:22" x14ac:dyDescent="0.3">
      <c r="A2494" t="s">
        <v>8234</v>
      </c>
      <c r="B2494" t="s">
        <v>8235</v>
      </c>
      <c r="C2494" t="s">
        <v>8235</v>
      </c>
      <c r="D2494" s="6">
        <v>90</v>
      </c>
      <c r="E2494" s="6" t="str">
        <f t="shared" si="228"/>
        <v>Medium</v>
      </c>
      <c r="F2494" s="4">
        <f t="shared" si="229"/>
        <v>1.5</v>
      </c>
      <c r="G2494" s="8" t="s">
        <v>7406</v>
      </c>
      <c r="H2494" t="s">
        <v>10891</v>
      </c>
      <c r="I2494" t="s">
        <v>190</v>
      </c>
      <c r="J2494">
        <v>5.7</v>
      </c>
      <c r="K2494" t="str">
        <f t="shared" si="230"/>
        <v>Poor</v>
      </c>
      <c r="L2494" s="10">
        <v>116595</v>
      </c>
      <c r="M2494" s="10">
        <v>4800000</v>
      </c>
      <c r="N2494" s="10">
        <v>10658332</v>
      </c>
      <c r="O2494" s="6">
        <f t="shared" si="231"/>
        <v>5858332</v>
      </c>
      <c r="P2494" s="10" t="str" cm="1">
        <f t="array" ref="P2494">_xlfn.IFS(O2494&lt;=0,"Flop",O2494&lt;10000000,"Hit",O2494&lt;=100000000,"Superhit",O2494&gt;100000000,"Blockbuster")</f>
        <v>Hit</v>
      </c>
      <c r="Q2494" t="s">
        <v>8236</v>
      </c>
      <c r="R2494">
        <v>22</v>
      </c>
      <c r="S2494" t="str">
        <f t="shared" si="232"/>
        <v xml:space="preserve">May </v>
      </c>
      <c r="T2494" s="12" t="str">
        <f t="shared" si="233"/>
        <v xml:space="preserve"> 2013</v>
      </c>
      <c r="U2494" s="8" t="str" cm="1">
        <f t="array" ref="U2494">_xlfn.IFS(Q2494&lt;1970,"Old is Gold",Q2494&lt;=1980,"80's Movies",Q2494&lt;=2000,"90's Movies",Q2494&lt;=2020,"Mid Rang",Q2494&gt;2020,"Latest")</f>
        <v>Latest</v>
      </c>
      <c r="V2494" t="s">
        <v>5936</v>
      </c>
    </row>
    <row r="2495" spans="1:22" x14ac:dyDescent="0.3">
      <c r="A2495" t="s">
        <v>8237</v>
      </c>
      <c r="B2495" t="s">
        <v>8238</v>
      </c>
      <c r="C2495" t="s">
        <v>8238</v>
      </c>
      <c r="D2495" s="6">
        <v>127</v>
      </c>
      <c r="E2495" s="6" t="str">
        <f t="shared" si="228"/>
        <v>Long</v>
      </c>
      <c r="F2495" s="4">
        <f t="shared" si="229"/>
        <v>2.1166666666666667</v>
      </c>
      <c r="G2495" s="8" t="s">
        <v>190</v>
      </c>
      <c r="H2495" t="s">
        <v>10899</v>
      </c>
      <c r="I2495" t="s">
        <v>10899</v>
      </c>
      <c r="J2495">
        <v>7.9</v>
      </c>
      <c r="K2495" t="str">
        <f t="shared" si="230"/>
        <v>Good</v>
      </c>
      <c r="L2495" s="10">
        <v>104266</v>
      </c>
      <c r="M2495" s="10">
        <v>8900000</v>
      </c>
      <c r="N2495" s="10">
        <v>29664140</v>
      </c>
      <c r="O2495" s="6">
        <f t="shared" si="231"/>
        <v>20764140</v>
      </c>
      <c r="P2495" s="10" t="str" cm="1">
        <f t="array" ref="P2495">_xlfn.IFS(O2495&lt;=0,"Flop",O2495&lt;10000000,"Hit",O2495&lt;=100000000,"Superhit",O2495&gt;100000000,"Blockbuster")</f>
        <v>Superhit</v>
      </c>
      <c r="Q2495" t="s">
        <v>8239</v>
      </c>
      <c r="R2495">
        <v>20</v>
      </c>
      <c r="S2495" t="str">
        <f t="shared" si="232"/>
        <v xml:space="preserve">May </v>
      </c>
      <c r="T2495" s="12" t="str">
        <f t="shared" si="233"/>
        <v xml:space="preserve"> 2012</v>
      </c>
      <c r="U2495" s="8" t="str" cm="1">
        <f t="array" ref="U2495">_xlfn.IFS(Q2495&lt;1970,"Old is Gold",Q2495&lt;=1980,"80's Movies",Q2495&lt;=2000,"90's Movies",Q2495&lt;=2020,"Mid Rang",Q2495&gt;2020,"Latest")</f>
        <v>Latest</v>
      </c>
      <c r="V2495" t="s">
        <v>6052</v>
      </c>
    </row>
    <row r="2496" spans="1:22" x14ac:dyDescent="0.3">
      <c r="A2496" t="s">
        <v>8240</v>
      </c>
      <c r="B2496" t="s">
        <v>8241</v>
      </c>
      <c r="C2496" t="s">
        <v>8241</v>
      </c>
      <c r="D2496" s="6">
        <v>113</v>
      </c>
      <c r="E2496" s="6" t="str">
        <f t="shared" si="228"/>
        <v>Medium</v>
      </c>
      <c r="F2496" s="4">
        <f t="shared" si="229"/>
        <v>1.8833333333333333</v>
      </c>
      <c r="G2496" s="8" t="s">
        <v>172</v>
      </c>
      <c r="H2496" t="s">
        <v>10899</v>
      </c>
      <c r="I2496" t="s">
        <v>10899</v>
      </c>
      <c r="J2496">
        <v>6.7</v>
      </c>
      <c r="K2496" t="str">
        <f t="shared" si="230"/>
        <v>Average</v>
      </c>
      <c r="L2496" s="10">
        <v>221482</v>
      </c>
      <c r="M2496" s="10">
        <v>50000000</v>
      </c>
      <c r="N2496" s="10">
        <v>234989584</v>
      </c>
      <c r="O2496" s="6">
        <f t="shared" si="231"/>
        <v>184989584</v>
      </c>
      <c r="P2496" s="10" t="str" cm="1">
        <f t="array" ref="P2496">_xlfn.IFS(O2496&lt;=0,"Flop",O2496&lt;10000000,"Hit",O2496&lt;=100000000,"Superhit",O2496&gt;100000000,"Blockbuster")</f>
        <v>Blockbuster</v>
      </c>
      <c r="Q2496" t="s">
        <v>8242</v>
      </c>
      <c r="R2496">
        <v>4</v>
      </c>
      <c r="S2496" t="str">
        <f t="shared" si="232"/>
        <v xml:space="preserve">April </v>
      </c>
      <c r="T2496" s="12" t="str">
        <f t="shared" si="233"/>
        <v xml:space="preserve"> 2012</v>
      </c>
      <c r="U2496" s="8" t="str" cm="1">
        <f t="array" ref="U2496">_xlfn.IFS(Q2496&lt;1970,"Old is Gold",Q2496&lt;=1980,"80's Movies",Q2496&lt;=2000,"90's Movies",Q2496&lt;=2020,"Mid Rang",Q2496&gt;2020,"Latest")</f>
        <v>Latest</v>
      </c>
      <c r="V2496" t="s">
        <v>5782</v>
      </c>
    </row>
    <row r="2497" spans="1:22" x14ac:dyDescent="0.3">
      <c r="A2497" t="s">
        <v>8243</v>
      </c>
      <c r="B2497" t="s">
        <v>8244</v>
      </c>
      <c r="C2497" t="s">
        <v>8244</v>
      </c>
      <c r="D2497" s="6">
        <v>94</v>
      </c>
      <c r="E2497" s="6" t="str">
        <f t="shared" si="228"/>
        <v>Medium</v>
      </c>
      <c r="F2497" s="4">
        <f t="shared" si="229"/>
        <v>1.5666666666666667</v>
      </c>
      <c r="G2497" s="8" t="s">
        <v>172</v>
      </c>
      <c r="H2497" t="s">
        <v>10885</v>
      </c>
      <c r="I2497" t="s">
        <v>10886</v>
      </c>
      <c r="J2497">
        <v>7.6</v>
      </c>
      <c r="K2497" t="str">
        <f t="shared" si="230"/>
        <v>Good</v>
      </c>
      <c r="L2497" s="10">
        <v>442824</v>
      </c>
      <c r="M2497" s="10">
        <v>17000000</v>
      </c>
      <c r="N2497" s="10">
        <v>151672318</v>
      </c>
      <c r="O2497" s="6">
        <f t="shared" si="231"/>
        <v>134672318</v>
      </c>
      <c r="P2497" s="10" t="str" cm="1">
        <f t="array" ref="P2497">_xlfn.IFS(O2497&lt;=0,"Flop",O2497&lt;10000000,"Hit",O2497&lt;=100000000,"Superhit",O2497&gt;100000000,"Blockbuster")</f>
        <v>Blockbuster</v>
      </c>
      <c r="Q2497" t="s">
        <v>8245</v>
      </c>
      <c r="R2497">
        <v>11</v>
      </c>
      <c r="S2497" t="str">
        <f t="shared" si="232"/>
        <v xml:space="preserve">May </v>
      </c>
      <c r="T2497" s="12" t="str">
        <f t="shared" si="233"/>
        <v xml:space="preserve"> 2011</v>
      </c>
      <c r="U2497" s="8" t="str" cm="1">
        <f t="array" ref="U2497">_xlfn.IFS(Q2497&lt;1970,"Old is Gold",Q2497&lt;=1980,"80's Movies",Q2497&lt;=2000,"90's Movies",Q2497&lt;=2020,"Mid Rang",Q2497&gt;2020,"Latest")</f>
        <v>Latest</v>
      </c>
      <c r="V2497" t="s">
        <v>246</v>
      </c>
    </row>
    <row r="2498" spans="1:22" x14ac:dyDescent="0.3">
      <c r="A2498" t="s">
        <v>8246</v>
      </c>
      <c r="B2498" t="s">
        <v>8247</v>
      </c>
      <c r="C2498" t="s">
        <v>8247</v>
      </c>
      <c r="D2498" s="6">
        <v>98</v>
      </c>
      <c r="E2498" s="6" t="str">
        <f t="shared" ref="E2498:E2561" si="234">IF(D2498&lt;90,"Short",IF(D2498&lt;=120,"Medium","Long"))</f>
        <v>Medium</v>
      </c>
      <c r="F2498" s="4">
        <f t="shared" ref="F2498:F2561" si="235">D2498/60</f>
        <v>1.6333333333333333</v>
      </c>
      <c r="G2498" s="8" t="s">
        <v>7406</v>
      </c>
      <c r="H2498" t="s">
        <v>5170</v>
      </c>
      <c r="I2498" t="s">
        <v>10899</v>
      </c>
      <c r="J2498">
        <v>5.2</v>
      </c>
      <c r="K2498" t="str">
        <f t="shared" ref="K2498:K2561" si="236">IF(J2498&gt;=8,"Excellent",IF(J2498&gt;=7,"Good",IF(J2498&gt;=6,"Average","Poor")))</f>
        <v>Poor</v>
      </c>
      <c r="L2498" s="10">
        <v>212684</v>
      </c>
      <c r="M2498" s="10">
        <v>92000000</v>
      </c>
      <c r="N2498" s="10">
        <v>304654182</v>
      </c>
      <c r="O2498" s="6">
        <f t="shared" ref="O2498:O2561" si="237">N2498-M2498</f>
        <v>212654182</v>
      </c>
      <c r="P2498" s="10" t="str" cm="1">
        <f t="array" ref="P2498">_xlfn.IFS(O2498&lt;=0,"Flop",O2498&lt;10000000,"Hit",O2498&lt;=100000000,"Superhit",O2498&gt;100000000,"Blockbuster")</f>
        <v>Blockbuster</v>
      </c>
      <c r="Q2498" t="s">
        <v>8248</v>
      </c>
      <c r="R2498">
        <v>6</v>
      </c>
      <c r="S2498" t="str">
        <f t="shared" ref="S2498:S2561" si="238">LEFT(Q2498,SEARCH(" ",Q2498))</f>
        <v xml:space="preserve">February </v>
      </c>
      <c r="T2498" s="12" t="str">
        <f t="shared" ref="T2498:T2561" si="239">RIGHT(Q2498,5)</f>
        <v xml:space="preserve"> 2013</v>
      </c>
      <c r="U2498" s="8" t="str" cm="1">
        <f t="array" ref="U2498">_xlfn.IFS(Q2498&lt;1970,"Old is Gold",Q2498&lt;=1980,"80's Movies",Q2498&lt;=2000,"90's Movies",Q2498&lt;=2020,"Mid Rang",Q2498&gt;2020,"Latest")</f>
        <v>Latest</v>
      </c>
      <c r="V2498" t="s">
        <v>2993</v>
      </c>
    </row>
    <row r="2499" spans="1:22" x14ac:dyDescent="0.3">
      <c r="A2499" t="s">
        <v>8249</v>
      </c>
      <c r="B2499" t="s">
        <v>8250</v>
      </c>
      <c r="C2499" t="s">
        <v>8250</v>
      </c>
      <c r="D2499" s="6">
        <v>104</v>
      </c>
      <c r="E2499" s="6" t="str">
        <f t="shared" si="234"/>
        <v>Medium</v>
      </c>
      <c r="F2499" s="4">
        <f t="shared" si="235"/>
        <v>1.7333333333333334</v>
      </c>
      <c r="G2499" s="8" t="s">
        <v>190</v>
      </c>
      <c r="H2499" t="s">
        <v>10886</v>
      </c>
      <c r="I2499" t="s">
        <v>10899</v>
      </c>
      <c r="J2499">
        <v>6.8</v>
      </c>
      <c r="K2499" t="str">
        <f t="shared" si="236"/>
        <v>Average</v>
      </c>
      <c r="L2499" s="10">
        <v>201429</v>
      </c>
      <c r="M2499" s="10">
        <v>30000000</v>
      </c>
      <c r="N2499" s="10">
        <v>196114570</v>
      </c>
      <c r="O2499" s="6">
        <f t="shared" si="237"/>
        <v>166114570</v>
      </c>
      <c r="P2499" s="10" t="str" cm="1">
        <f t="array" ref="P2499">_xlfn.IFS(O2499&lt;=0,"Flop",O2499&lt;10000000,"Hit",O2499&lt;=100000000,"Superhit",O2499&gt;100000000,"Blockbuster")</f>
        <v>Blockbuster</v>
      </c>
      <c r="Q2499" t="s">
        <v>8251</v>
      </c>
      <c r="R2499">
        <v>6</v>
      </c>
      <c r="S2499" t="str">
        <f t="shared" si="238"/>
        <v xml:space="preserve">February </v>
      </c>
      <c r="T2499" s="12" t="str">
        <f t="shared" si="239"/>
        <v xml:space="preserve"> 2012</v>
      </c>
      <c r="U2499" s="8" t="str" cm="1">
        <f t="array" ref="U2499">_xlfn.IFS(Q2499&lt;1970,"Old is Gold",Q2499&lt;=1980,"80's Movies",Q2499&lt;=2000,"90's Movies",Q2499&lt;=2020,"Mid Rang",Q2499&gt;2020,"Latest")</f>
        <v>Latest</v>
      </c>
      <c r="V2499" t="s">
        <v>8252</v>
      </c>
    </row>
    <row r="2500" spans="1:22" x14ac:dyDescent="0.3">
      <c r="A2500" t="s">
        <v>8253</v>
      </c>
      <c r="B2500" t="s">
        <v>8254</v>
      </c>
      <c r="C2500" t="s">
        <v>8254</v>
      </c>
      <c r="D2500" s="6">
        <v>101</v>
      </c>
      <c r="E2500" s="6" t="str">
        <f t="shared" si="234"/>
        <v>Medium</v>
      </c>
      <c r="F2500" s="4">
        <f t="shared" si="235"/>
        <v>1.6833333333333333</v>
      </c>
      <c r="G2500" s="8" t="s">
        <v>7406</v>
      </c>
      <c r="H2500" t="s">
        <v>10887</v>
      </c>
      <c r="I2500" t="s">
        <v>172</v>
      </c>
      <c r="J2500">
        <v>4.7</v>
      </c>
      <c r="K2500" t="str">
        <f t="shared" si="236"/>
        <v>Poor</v>
      </c>
      <c r="L2500" s="10">
        <v>74177</v>
      </c>
      <c r="M2500" s="10">
        <v>50000000</v>
      </c>
      <c r="N2500" s="10">
        <v>56722693</v>
      </c>
      <c r="O2500" s="6">
        <f t="shared" si="237"/>
        <v>6722693</v>
      </c>
      <c r="P2500" s="10" t="str" cm="1">
        <f t="array" ref="P2500">_xlfn.IFS(O2500&lt;=0,"Flop",O2500&lt;10000000,"Hit",O2500&lt;=100000000,"Superhit",O2500&gt;100000000,"Blockbuster")</f>
        <v>Hit</v>
      </c>
      <c r="Q2500" t="s">
        <v>5700</v>
      </c>
      <c r="R2500">
        <v>1</v>
      </c>
      <c r="S2500" t="str">
        <f t="shared" si="238"/>
        <v xml:space="preserve">February </v>
      </c>
      <c r="T2500" s="12" t="str">
        <f t="shared" si="239"/>
        <v xml:space="preserve"> 2016</v>
      </c>
      <c r="U2500" s="8" t="str" cm="1">
        <f t="array" ref="U2500">_xlfn.IFS(Q2500&lt;1970,"Old is Gold",Q2500&lt;=1980,"80's Movies",Q2500&lt;=2000,"90's Movies",Q2500&lt;=2020,"Mid Rang",Q2500&gt;2020,"Latest")</f>
        <v>Latest</v>
      </c>
      <c r="V2500" t="s">
        <v>1813</v>
      </c>
    </row>
    <row r="2501" spans="1:22" x14ac:dyDescent="0.3">
      <c r="A2501" t="s">
        <v>8255</v>
      </c>
      <c r="B2501" t="s">
        <v>8256</v>
      </c>
      <c r="C2501" t="s">
        <v>8256</v>
      </c>
      <c r="D2501" s="6">
        <v>105</v>
      </c>
      <c r="E2501" s="6" t="str">
        <f t="shared" si="234"/>
        <v>Medium</v>
      </c>
      <c r="F2501" s="4">
        <f t="shared" si="235"/>
        <v>1.75</v>
      </c>
      <c r="G2501" s="8" t="s">
        <v>7406</v>
      </c>
      <c r="H2501" t="s">
        <v>10885</v>
      </c>
      <c r="I2501" t="s">
        <v>105</v>
      </c>
      <c r="J2501">
        <v>5.9</v>
      </c>
      <c r="K2501" t="str">
        <f t="shared" si="236"/>
        <v>Poor</v>
      </c>
      <c r="L2501" s="10">
        <v>160181</v>
      </c>
      <c r="M2501" s="10">
        <v>69000000</v>
      </c>
      <c r="N2501" s="10">
        <v>116471580</v>
      </c>
      <c r="O2501" s="6">
        <f t="shared" si="237"/>
        <v>47471580</v>
      </c>
      <c r="P2501" s="10" t="str" cm="1">
        <f t="array" ref="P2501">_xlfn.IFS(O2501&lt;=0,"Flop",O2501&lt;10000000,"Hit",O2501&lt;=100000000,"Superhit",O2501&gt;100000000,"Blockbuster")</f>
        <v>Superhit</v>
      </c>
      <c r="Q2501" t="s">
        <v>7542</v>
      </c>
      <c r="R2501">
        <v>18</v>
      </c>
      <c r="S2501" t="str">
        <f t="shared" si="238"/>
        <v xml:space="preserve">June </v>
      </c>
      <c r="T2501" s="12" t="str">
        <f t="shared" si="239"/>
        <v xml:space="preserve"> 2012</v>
      </c>
      <c r="U2501" s="8" t="str" cm="1">
        <f t="array" ref="U2501">_xlfn.IFS(Q2501&lt;1970,"Old is Gold",Q2501&lt;=1980,"80's Movies",Q2501&lt;=2000,"90's Movies",Q2501&lt;=2020,"Mid Rang",Q2501&gt;2020,"Latest")</f>
        <v>Latest</v>
      </c>
      <c r="V2501" t="s">
        <v>4987</v>
      </c>
    </row>
    <row r="2502" spans="1:22" x14ac:dyDescent="0.3">
      <c r="A2502" t="s">
        <v>8257</v>
      </c>
      <c r="B2502" t="s">
        <v>8258</v>
      </c>
      <c r="C2502" t="s">
        <v>8258</v>
      </c>
      <c r="D2502" s="6">
        <v>118</v>
      </c>
      <c r="E2502" s="6" t="str">
        <f t="shared" si="234"/>
        <v>Medium</v>
      </c>
      <c r="F2502" s="4">
        <f t="shared" si="235"/>
        <v>1.9666666666666666</v>
      </c>
      <c r="G2502" s="8" t="s">
        <v>7406</v>
      </c>
      <c r="H2502" t="s">
        <v>10887</v>
      </c>
      <c r="I2502" t="s">
        <v>10889</v>
      </c>
      <c r="J2502">
        <v>7.1</v>
      </c>
      <c r="K2502" t="str">
        <f t="shared" si="236"/>
        <v>Good</v>
      </c>
      <c r="L2502" s="10">
        <v>51240</v>
      </c>
      <c r="M2502" s="10">
        <v>16600000</v>
      </c>
      <c r="N2502" s="10">
        <v>22842887</v>
      </c>
      <c r="O2502" s="6">
        <f t="shared" si="237"/>
        <v>6242887</v>
      </c>
      <c r="P2502" s="10" t="str" cm="1">
        <f t="array" ref="P2502">_xlfn.IFS(O2502&lt;=0,"Flop",O2502&lt;10000000,"Hit",O2502&lt;=100000000,"Superhit",O2502&gt;100000000,"Blockbuster")</f>
        <v>Hit</v>
      </c>
      <c r="Q2502" t="s">
        <v>8259</v>
      </c>
      <c r="R2502">
        <v>18</v>
      </c>
      <c r="S2502" t="str">
        <f t="shared" si="238"/>
        <v xml:space="preserve">August </v>
      </c>
      <c r="T2502" s="12" t="str">
        <f t="shared" si="239"/>
        <v xml:space="preserve"> 2012</v>
      </c>
      <c r="U2502" s="8" t="str" cm="1">
        <f t="array" ref="U2502">_xlfn.IFS(Q2502&lt;1970,"Old is Gold",Q2502&lt;=1980,"80's Movies",Q2502&lt;=2000,"90's Movies",Q2502&lt;=2020,"Mid Rang",Q2502&gt;2020,"Latest")</f>
        <v>Latest</v>
      </c>
      <c r="V2502" t="s">
        <v>8260</v>
      </c>
    </row>
    <row r="2503" spans="1:22" x14ac:dyDescent="0.3">
      <c r="A2503" t="s">
        <v>8261</v>
      </c>
      <c r="B2503" t="s">
        <v>8262</v>
      </c>
      <c r="C2503" t="s">
        <v>8262</v>
      </c>
      <c r="D2503" s="6">
        <v>131</v>
      </c>
      <c r="E2503" s="6" t="str">
        <f t="shared" si="234"/>
        <v>Long</v>
      </c>
      <c r="F2503" s="4">
        <f t="shared" si="235"/>
        <v>2.1833333333333331</v>
      </c>
      <c r="G2503" s="8" t="s">
        <v>7406</v>
      </c>
      <c r="H2503" t="s">
        <v>10891</v>
      </c>
      <c r="I2503" t="s">
        <v>190</v>
      </c>
      <c r="J2503">
        <v>6.4</v>
      </c>
      <c r="K2503" t="str">
        <f t="shared" si="236"/>
        <v>Average</v>
      </c>
      <c r="L2503" s="10">
        <v>133332</v>
      </c>
      <c r="M2503" s="10">
        <v>45000000</v>
      </c>
      <c r="N2503" s="10">
        <v>82966152</v>
      </c>
      <c r="O2503" s="6">
        <f t="shared" si="237"/>
        <v>37966152</v>
      </c>
      <c r="P2503" s="10" t="str" cm="1">
        <f t="array" ref="P2503">_xlfn.IFS(O2503&lt;=0,"Flop",O2503&lt;10000000,"Hit",O2503&lt;=100000000,"Superhit",O2503&gt;100000000,"Blockbuster")</f>
        <v>Superhit</v>
      </c>
      <c r="Q2503" t="s">
        <v>8263</v>
      </c>
      <c r="R2503">
        <v>25</v>
      </c>
      <c r="S2503" t="str">
        <f t="shared" si="238"/>
        <v xml:space="preserve">June </v>
      </c>
      <c r="T2503" s="12" t="str">
        <f t="shared" si="239"/>
        <v xml:space="preserve"> 2012</v>
      </c>
      <c r="U2503" s="8" t="str" cm="1">
        <f t="array" ref="U2503">_xlfn.IFS(Q2503&lt;1970,"Old is Gold",Q2503&lt;=1980,"80's Movies",Q2503&lt;=2000,"90's Movies",Q2503&lt;=2020,"Mid Rang",Q2503&gt;2020,"Latest")</f>
        <v>Latest</v>
      </c>
      <c r="V2503" t="s">
        <v>876</v>
      </c>
    </row>
    <row r="2504" spans="1:22" x14ac:dyDescent="0.3">
      <c r="A2504" t="s">
        <v>8264</v>
      </c>
      <c r="B2504" t="s">
        <v>8265</v>
      </c>
      <c r="C2504" t="s">
        <v>8265</v>
      </c>
      <c r="D2504" s="6">
        <v>107</v>
      </c>
      <c r="E2504" s="6" t="str">
        <f t="shared" si="234"/>
        <v>Medium</v>
      </c>
      <c r="F2504" s="4">
        <f t="shared" si="235"/>
        <v>1.7833333333333334</v>
      </c>
      <c r="G2504" s="8" t="s">
        <v>190</v>
      </c>
      <c r="H2504" t="s">
        <v>5170</v>
      </c>
      <c r="I2504" t="s">
        <v>10899</v>
      </c>
      <c r="J2504">
        <v>7.1</v>
      </c>
      <c r="K2504" t="str">
        <f t="shared" si="236"/>
        <v>Good</v>
      </c>
      <c r="L2504" s="10">
        <v>140680</v>
      </c>
      <c r="M2504" s="10">
        <v>3500000</v>
      </c>
      <c r="N2504" s="10">
        <v>19504039</v>
      </c>
      <c r="O2504" s="6">
        <f t="shared" si="237"/>
        <v>16004039</v>
      </c>
      <c r="P2504" s="10" t="str" cm="1">
        <f t="array" ref="P2504">_xlfn.IFS(O2504&lt;=0,"Flop",O2504&lt;10000000,"Hit",O2504&lt;=100000000,"Superhit",O2504&gt;100000000,"Blockbuster")</f>
        <v>Superhit</v>
      </c>
      <c r="Q2504" t="s">
        <v>8266</v>
      </c>
      <c r="R2504">
        <v>25</v>
      </c>
      <c r="S2504" t="str">
        <f t="shared" si="238"/>
        <v xml:space="preserve">January </v>
      </c>
      <c r="T2504" s="12" t="str">
        <f t="shared" si="239"/>
        <v xml:space="preserve"> 2011</v>
      </c>
      <c r="U2504" s="8" t="str" cm="1">
        <f t="array" ref="U2504">_xlfn.IFS(Q2504&lt;1970,"Old is Gold",Q2504&lt;=1980,"80's Movies",Q2504&lt;=2000,"90's Movies",Q2504&lt;=2020,"Mid Rang",Q2504&gt;2020,"Latest")</f>
        <v>Latest</v>
      </c>
      <c r="V2504" t="s">
        <v>7978</v>
      </c>
    </row>
    <row r="2505" spans="1:22" x14ac:dyDescent="0.3">
      <c r="A2505" t="s">
        <v>8267</v>
      </c>
      <c r="B2505" t="s">
        <v>8268</v>
      </c>
      <c r="C2505" t="s">
        <v>8268</v>
      </c>
      <c r="D2505" s="6">
        <v>113</v>
      </c>
      <c r="E2505" s="6" t="str">
        <f t="shared" si="234"/>
        <v>Medium</v>
      </c>
      <c r="F2505" s="4">
        <f t="shared" si="235"/>
        <v>1.8833333333333333</v>
      </c>
      <c r="G2505" s="8" t="s">
        <v>7406</v>
      </c>
      <c r="H2505" t="s">
        <v>5170</v>
      </c>
      <c r="I2505" t="s">
        <v>10899</v>
      </c>
      <c r="J2505">
        <v>7</v>
      </c>
      <c r="K2505" t="str">
        <f t="shared" si="236"/>
        <v>Good</v>
      </c>
      <c r="L2505" s="10">
        <v>120990</v>
      </c>
      <c r="M2505" s="10">
        <v>35000000</v>
      </c>
      <c r="N2505" s="10">
        <v>145418070</v>
      </c>
      <c r="O2505" s="6">
        <f t="shared" si="237"/>
        <v>110418070</v>
      </c>
      <c r="P2505" s="10" t="str" cm="1">
        <f t="array" ref="P2505">_xlfn.IFS(O2505&lt;=0,"Flop",O2505&lt;10000000,"Hit",O2505&lt;=100000000,"Superhit",O2505&gt;100000000,"Blockbuster")</f>
        <v>Blockbuster</v>
      </c>
      <c r="Q2505" t="s">
        <v>8269</v>
      </c>
      <c r="R2505">
        <v>24</v>
      </c>
      <c r="S2505" t="str">
        <f t="shared" si="238"/>
        <v xml:space="preserve">September </v>
      </c>
      <c r="T2505" s="12" t="str">
        <f t="shared" si="239"/>
        <v xml:space="preserve"> 2017</v>
      </c>
      <c r="U2505" s="8" t="str" cm="1">
        <f t="array" ref="U2505">_xlfn.IFS(Q2505&lt;1970,"Old is Gold",Q2505&lt;=1980,"80's Movies",Q2505&lt;=2000,"90's Movies",Q2505&lt;=2020,"Mid Rang",Q2505&gt;2020,"Latest")</f>
        <v>Latest</v>
      </c>
      <c r="V2505" t="s">
        <v>1965</v>
      </c>
    </row>
    <row r="2506" spans="1:22" x14ac:dyDescent="0.3">
      <c r="A2506" t="s">
        <v>8270</v>
      </c>
      <c r="B2506" t="s">
        <v>8271</v>
      </c>
      <c r="C2506" t="s">
        <v>8271</v>
      </c>
      <c r="D2506" s="6">
        <v>137</v>
      </c>
      <c r="E2506" s="6" t="str">
        <f t="shared" si="234"/>
        <v>Long</v>
      </c>
      <c r="F2506" s="4">
        <f t="shared" si="235"/>
        <v>2.2833333333333332</v>
      </c>
      <c r="G2506" s="8" t="s">
        <v>10889</v>
      </c>
      <c r="H2506" t="s">
        <v>190</v>
      </c>
      <c r="I2506" t="s">
        <v>10886</v>
      </c>
      <c r="J2506">
        <v>6.5</v>
      </c>
      <c r="K2506" t="str">
        <f t="shared" si="236"/>
        <v>Average</v>
      </c>
      <c r="L2506" s="10">
        <v>132259</v>
      </c>
      <c r="M2506" s="10">
        <v>35000000</v>
      </c>
      <c r="N2506" s="10">
        <v>84920539</v>
      </c>
      <c r="O2506" s="6">
        <f t="shared" si="237"/>
        <v>49920539</v>
      </c>
      <c r="P2506" s="10" t="str" cm="1">
        <f t="array" ref="P2506">_xlfn.IFS(O2506&lt;=0,"Flop",O2506&lt;10000000,"Hit",O2506&lt;=100000000,"Superhit",O2506&gt;100000000,"Blockbuster")</f>
        <v>Superhit</v>
      </c>
      <c r="Q2506" t="s">
        <v>8272</v>
      </c>
      <c r="R2506">
        <v>3</v>
      </c>
      <c r="S2506" t="str">
        <f t="shared" si="238"/>
        <v xml:space="preserve">November </v>
      </c>
      <c r="T2506" s="12" t="str">
        <f t="shared" si="239"/>
        <v xml:space="preserve"> 2011</v>
      </c>
      <c r="U2506" s="8" t="str" cm="1">
        <f t="array" ref="U2506">_xlfn.IFS(Q2506&lt;1970,"Old is Gold",Q2506&lt;=1980,"80's Movies",Q2506&lt;=2000,"90's Movies",Q2506&lt;=2020,"Mid Rang",Q2506&gt;2020,"Latest")</f>
        <v>Latest</v>
      </c>
      <c r="V2506" t="s">
        <v>87</v>
      </c>
    </row>
    <row r="2507" spans="1:22" x14ac:dyDescent="0.3">
      <c r="A2507" t="s">
        <v>8273</v>
      </c>
      <c r="B2507" t="s">
        <v>8274</v>
      </c>
      <c r="C2507" t="s">
        <v>8274</v>
      </c>
      <c r="D2507" s="6">
        <v>127</v>
      </c>
      <c r="E2507" s="6" t="str">
        <f t="shared" si="234"/>
        <v>Long</v>
      </c>
      <c r="F2507" s="4">
        <f t="shared" si="235"/>
        <v>2.1166666666666667</v>
      </c>
      <c r="G2507" s="8" t="s">
        <v>7406</v>
      </c>
      <c r="H2507" t="s">
        <v>10887</v>
      </c>
      <c r="I2507" t="s">
        <v>10890</v>
      </c>
      <c r="J2507">
        <v>5.3</v>
      </c>
      <c r="K2507" t="str">
        <f t="shared" si="236"/>
        <v>Poor</v>
      </c>
      <c r="L2507" s="10">
        <v>192792</v>
      </c>
      <c r="M2507" s="10">
        <v>176000000</v>
      </c>
      <c r="N2507" s="10">
        <v>184287723</v>
      </c>
      <c r="O2507" s="6">
        <f t="shared" si="237"/>
        <v>8287723</v>
      </c>
      <c r="P2507" s="10" t="str" cm="1">
        <f t="array" ref="P2507">_xlfn.IFS(O2507&lt;=0,"Flop",O2507&lt;10000000,"Hit",O2507&lt;=100000000,"Superhit",O2507&gt;100000000,"Blockbuster")</f>
        <v>Hit</v>
      </c>
      <c r="Q2507" t="s">
        <v>8275</v>
      </c>
      <c r="R2507">
        <v>27</v>
      </c>
      <c r="S2507" t="str">
        <f t="shared" si="238"/>
        <v xml:space="preserve">January </v>
      </c>
      <c r="T2507" s="12" t="str">
        <f t="shared" si="239"/>
        <v xml:space="preserve"> 2015</v>
      </c>
      <c r="U2507" s="8" t="str" cm="1">
        <f t="array" ref="U2507">_xlfn.IFS(Q2507&lt;1970,"Old is Gold",Q2507&lt;=1980,"80's Movies",Q2507&lt;=2000,"90's Movies",Q2507&lt;=2020,"Mid Rang",Q2507&gt;2020,"Latest")</f>
        <v>Latest</v>
      </c>
      <c r="V2507" t="s">
        <v>2070</v>
      </c>
    </row>
    <row r="2508" spans="1:22" x14ac:dyDescent="0.3">
      <c r="A2508" t="s">
        <v>8276</v>
      </c>
      <c r="B2508" t="s">
        <v>8277</v>
      </c>
      <c r="C2508" t="s">
        <v>8277</v>
      </c>
      <c r="D2508" s="6">
        <v>106</v>
      </c>
      <c r="E2508" s="6" t="str">
        <f t="shared" si="234"/>
        <v>Medium</v>
      </c>
      <c r="F2508" s="4">
        <f t="shared" si="235"/>
        <v>1.7666666666666666</v>
      </c>
      <c r="G2508" s="8" t="s">
        <v>7406</v>
      </c>
      <c r="H2508" t="s">
        <v>10887</v>
      </c>
      <c r="I2508" t="s">
        <v>10885</v>
      </c>
      <c r="J2508">
        <v>5.9</v>
      </c>
      <c r="K2508" t="str">
        <f t="shared" si="236"/>
        <v>Poor</v>
      </c>
      <c r="L2508" s="10">
        <v>108109</v>
      </c>
      <c r="M2508" s="10">
        <v>90000000</v>
      </c>
      <c r="N2508" s="10">
        <v>146936910</v>
      </c>
      <c r="O2508" s="6">
        <f t="shared" si="237"/>
        <v>56936910</v>
      </c>
      <c r="P2508" s="10" t="str" cm="1">
        <f t="array" ref="P2508">_xlfn.IFS(O2508&lt;=0,"Flop",O2508&lt;10000000,"Hit",O2508&lt;=100000000,"Superhit",O2508&gt;100000000,"Blockbuster")</f>
        <v>Superhit</v>
      </c>
      <c r="Q2508" t="s">
        <v>8278</v>
      </c>
      <c r="R2508">
        <v>13</v>
      </c>
      <c r="S2508" t="str">
        <f t="shared" si="238"/>
        <v xml:space="preserve">October </v>
      </c>
      <c r="T2508" s="12" t="str">
        <f t="shared" si="239"/>
        <v xml:space="preserve"> 2015</v>
      </c>
      <c r="U2508" s="8" t="str" cm="1">
        <f t="array" ref="U2508">_xlfn.IFS(Q2508&lt;1970,"Old is Gold",Q2508&lt;=1980,"80's Movies",Q2508&lt;=2000,"90's Movies",Q2508&lt;=2020,"Mid Rang",Q2508&gt;2020,"Latest")</f>
        <v>Latest</v>
      </c>
      <c r="V2508" t="s">
        <v>4122</v>
      </c>
    </row>
    <row r="2509" spans="1:22" x14ac:dyDescent="0.3">
      <c r="A2509" t="s">
        <v>8279</v>
      </c>
      <c r="B2509" t="s">
        <v>8280</v>
      </c>
      <c r="C2509" t="s">
        <v>8280</v>
      </c>
      <c r="D2509" s="6">
        <v>100</v>
      </c>
      <c r="E2509" s="6" t="str">
        <f t="shared" si="234"/>
        <v>Medium</v>
      </c>
      <c r="F2509" s="4">
        <f t="shared" si="235"/>
        <v>1.6666666666666667</v>
      </c>
      <c r="G2509" s="8" t="s">
        <v>10889</v>
      </c>
      <c r="H2509" t="s">
        <v>190</v>
      </c>
      <c r="I2509" t="s">
        <v>10899</v>
      </c>
      <c r="J2509">
        <v>6.7</v>
      </c>
      <c r="K2509" t="str">
        <f t="shared" si="236"/>
        <v>Average</v>
      </c>
      <c r="L2509" s="10">
        <v>82469</v>
      </c>
      <c r="M2509" s="10">
        <v>9000000</v>
      </c>
      <c r="N2509" s="10">
        <v>29777777</v>
      </c>
      <c r="O2509" s="6">
        <f t="shared" si="237"/>
        <v>20777777</v>
      </c>
      <c r="P2509" s="10" t="str" cm="1">
        <f t="array" ref="P2509">_xlfn.IFS(O2509&lt;=0,"Flop",O2509&lt;10000000,"Hit",O2509&lt;=100000000,"Superhit",O2509&gt;100000000,"Blockbuster")</f>
        <v>Superhit</v>
      </c>
      <c r="Q2509" t="s">
        <v>8281</v>
      </c>
      <c r="R2509">
        <v>7</v>
      </c>
      <c r="S2509" t="str">
        <f t="shared" si="238"/>
        <v xml:space="preserve">September </v>
      </c>
      <c r="T2509" s="12" t="str">
        <f t="shared" si="239"/>
        <v xml:space="preserve"> 2016</v>
      </c>
      <c r="U2509" s="8" t="str" cm="1">
        <f t="array" ref="U2509">_xlfn.IFS(Q2509&lt;1970,"Old is Gold",Q2509&lt;=1980,"80's Movies",Q2509&lt;=2000,"90's Movies",Q2509&lt;=2020,"Mid Rang",Q2509&gt;2020,"Latest")</f>
        <v>Latest</v>
      </c>
      <c r="V2509" t="s">
        <v>7394</v>
      </c>
    </row>
    <row r="2510" spans="1:22" x14ac:dyDescent="0.3">
      <c r="A2510" t="s">
        <v>8282</v>
      </c>
      <c r="B2510" t="s">
        <v>8283</v>
      </c>
      <c r="C2510" t="s">
        <v>8283</v>
      </c>
      <c r="D2510" s="6">
        <v>83</v>
      </c>
      <c r="E2510" s="6" t="str">
        <f t="shared" si="234"/>
        <v>Short</v>
      </c>
      <c r="F2510" s="4">
        <f t="shared" si="235"/>
        <v>1.3833333333333333</v>
      </c>
      <c r="G2510" s="8" t="s">
        <v>7406</v>
      </c>
      <c r="H2510" t="s">
        <v>172</v>
      </c>
      <c r="I2510" t="s">
        <v>10891</v>
      </c>
      <c r="J2510">
        <v>6.1</v>
      </c>
      <c r="K2510" t="str">
        <f t="shared" si="236"/>
        <v>Average</v>
      </c>
      <c r="L2510" s="10">
        <v>105591</v>
      </c>
      <c r="M2510" s="10">
        <v>28000000</v>
      </c>
      <c r="N2510" s="10">
        <v>40662632</v>
      </c>
      <c r="O2510" s="6">
        <f t="shared" si="237"/>
        <v>12662632</v>
      </c>
      <c r="P2510" s="10" t="str" cm="1">
        <f t="array" ref="P2510">_xlfn.IFS(O2510&lt;=0,"Flop",O2510&lt;10000000,"Hit",O2510&lt;=100000000,"Superhit",O2510&gt;100000000,"Blockbuster")</f>
        <v>Superhit</v>
      </c>
      <c r="Q2510" t="s">
        <v>6101</v>
      </c>
      <c r="R2510">
        <v>11</v>
      </c>
      <c r="S2510" t="str">
        <f t="shared" si="238"/>
        <v xml:space="preserve">August </v>
      </c>
      <c r="T2510" s="12" t="str">
        <f t="shared" si="239"/>
        <v xml:space="preserve"> 2011</v>
      </c>
      <c r="U2510" s="8" t="str" cm="1">
        <f t="array" ref="U2510">_xlfn.IFS(Q2510&lt;1970,"Old is Gold",Q2510&lt;=1980,"80's Movies",Q2510&lt;=2000,"90's Movies",Q2510&lt;=2020,"Mid Rang",Q2510&gt;2020,"Latest")</f>
        <v>Latest</v>
      </c>
      <c r="V2510" t="s">
        <v>7029</v>
      </c>
    </row>
    <row r="2511" spans="1:22" x14ac:dyDescent="0.3">
      <c r="A2511" t="s">
        <v>8284</v>
      </c>
      <c r="B2511" t="s">
        <v>8285</v>
      </c>
      <c r="C2511" t="s">
        <v>8285</v>
      </c>
      <c r="D2511" s="6">
        <v>92</v>
      </c>
      <c r="E2511" s="6" t="str">
        <f t="shared" si="234"/>
        <v>Medium</v>
      </c>
      <c r="F2511" s="4">
        <f t="shared" si="235"/>
        <v>1.5333333333333334</v>
      </c>
      <c r="G2511" s="8" t="s">
        <v>105</v>
      </c>
      <c r="H2511" t="s">
        <v>5170</v>
      </c>
      <c r="I2511" t="s">
        <v>10899</v>
      </c>
      <c r="J2511">
        <v>5.9</v>
      </c>
      <c r="K2511" t="str">
        <f t="shared" si="236"/>
        <v>Poor</v>
      </c>
      <c r="L2511" s="10">
        <v>122836</v>
      </c>
      <c r="M2511" s="10">
        <v>40000000</v>
      </c>
      <c r="N2511" s="10">
        <v>157887643</v>
      </c>
      <c r="O2511" s="6">
        <f t="shared" si="237"/>
        <v>117887643</v>
      </c>
      <c r="P2511" s="10" t="str" cm="1">
        <f t="array" ref="P2511">_xlfn.IFS(O2511&lt;=0,"Flop",O2511&lt;10000000,"Hit",O2511&lt;=100000000,"Superhit",O2511&gt;100000000,"Blockbuster")</f>
        <v>Blockbuster</v>
      </c>
      <c r="Q2511" t="s">
        <v>8286</v>
      </c>
      <c r="R2511">
        <v>4</v>
      </c>
      <c r="S2511" t="str">
        <f t="shared" si="238"/>
        <v xml:space="preserve">August </v>
      </c>
      <c r="T2511" s="12" t="str">
        <f t="shared" si="239"/>
        <v xml:space="preserve"> 2011</v>
      </c>
      <c r="U2511" s="8" t="str" cm="1">
        <f t="array" ref="U2511">_xlfn.IFS(Q2511&lt;1970,"Old is Gold",Q2511&lt;=1980,"80's Movies",Q2511&lt;=2000,"90's Movies",Q2511&lt;=2020,"Mid Rang",Q2511&gt;2020,"Latest")</f>
        <v>Latest</v>
      </c>
      <c r="V2511" t="s">
        <v>8287</v>
      </c>
    </row>
    <row r="2512" spans="1:22" x14ac:dyDescent="0.3">
      <c r="A2512" t="s">
        <v>8288</v>
      </c>
      <c r="B2512" t="s">
        <v>8289</v>
      </c>
      <c r="C2512" t="s">
        <v>8289</v>
      </c>
      <c r="D2512" s="6">
        <v>130</v>
      </c>
      <c r="E2512" s="6" t="str">
        <f t="shared" si="234"/>
        <v>Long</v>
      </c>
      <c r="F2512" s="4">
        <f t="shared" si="235"/>
        <v>2.1666666666666665</v>
      </c>
      <c r="G2512" s="8" t="s">
        <v>10887</v>
      </c>
      <c r="H2512" t="s">
        <v>10892</v>
      </c>
      <c r="I2512" t="s">
        <v>10885</v>
      </c>
      <c r="J2512">
        <v>6.3</v>
      </c>
      <c r="K2512" t="str">
        <f t="shared" si="236"/>
        <v>Average</v>
      </c>
      <c r="L2512" s="10">
        <v>212689</v>
      </c>
      <c r="M2512" s="10">
        <v>215000000</v>
      </c>
      <c r="N2512" s="10">
        <v>493311825</v>
      </c>
      <c r="O2512" s="6">
        <f t="shared" si="237"/>
        <v>278311825</v>
      </c>
      <c r="P2512" s="10" t="str" cm="1">
        <f t="array" ref="P2512">_xlfn.IFS(O2512&lt;=0,"Flop",O2512&lt;10000000,"Hit",O2512&lt;=100000000,"Superhit",O2512&gt;100000000,"Blockbuster")</f>
        <v>Blockbuster</v>
      </c>
      <c r="Q2512" t="s">
        <v>8290</v>
      </c>
      <c r="R2512">
        <v>14</v>
      </c>
      <c r="S2512" t="str">
        <f t="shared" si="238"/>
        <v xml:space="preserve">February </v>
      </c>
      <c r="T2512" s="12" t="str">
        <f t="shared" si="239"/>
        <v xml:space="preserve"> 2013</v>
      </c>
      <c r="U2512" s="8" t="str" cm="1">
        <f t="array" ref="U2512">_xlfn.IFS(Q2512&lt;1970,"Old is Gold",Q2512&lt;=1980,"80's Movies",Q2512&lt;=2000,"90's Movies",Q2512&lt;=2020,"Mid Rang",Q2512&gt;2020,"Latest")</f>
        <v>Latest</v>
      </c>
      <c r="V2512" t="s">
        <v>479</v>
      </c>
    </row>
    <row r="2513" spans="1:22" x14ac:dyDescent="0.3">
      <c r="A2513" t="s">
        <v>8291</v>
      </c>
      <c r="B2513" t="s">
        <v>8292</v>
      </c>
      <c r="C2513" t="s">
        <v>8292</v>
      </c>
      <c r="D2513" s="6">
        <v>92</v>
      </c>
      <c r="E2513" s="6" t="str">
        <f t="shared" si="234"/>
        <v>Medium</v>
      </c>
      <c r="F2513" s="4">
        <f t="shared" si="235"/>
        <v>1.5333333333333334</v>
      </c>
      <c r="G2513" s="8" t="s">
        <v>10887</v>
      </c>
      <c r="H2513" t="s">
        <v>10888</v>
      </c>
      <c r="I2513" t="s">
        <v>172</v>
      </c>
      <c r="J2513">
        <v>7</v>
      </c>
      <c r="K2513" t="str">
        <f t="shared" si="236"/>
        <v>Good</v>
      </c>
      <c r="L2513" s="10">
        <v>108485</v>
      </c>
      <c r="M2513" s="10">
        <v>60000000</v>
      </c>
      <c r="N2513" s="10">
        <v>107139399</v>
      </c>
      <c r="O2513" s="6">
        <f t="shared" si="237"/>
        <v>47139399</v>
      </c>
      <c r="P2513" s="10" t="str" cm="1">
        <f t="array" ref="P2513">_xlfn.IFS(O2513&lt;=0,"Flop",O2513&lt;10000000,"Hit",O2513&lt;=100000000,"Superhit",O2513&gt;100000000,"Blockbuster")</f>
        <v>Superhit</v>
      </c>
      <c r="Q2513" t="s">
        <v>8293</v>
      </c>
      <c r="R2513">
        <v>3</v>
      </c>
      <c r="S2513" t="str">
        <f t="shared" si="238"/>
        <v xml:space="preserve">August </v>
      </c>
      <c r="T2513" s="12" t="str">
        <f t="shared" si="239"/>
        <v xml:space="preserve"> 2012</v>
      </c>
      <c r="U2513" s="8" t="str" cm="1">
        <f t="array" ref="U2513">_xlfn.IFS(Q2513&lt;1970,"Old is Gold",Q2513&lt;=1980,"80's Movies",Q2513&lt;=2000,"90's Movies",Q2513&lt;=2020,"Mid Rang",Q2513&gt;2020,"Latest")</f>
        <v>Latest</v>
      </c>
      <c r="V2513" t="s">
        <v>8294</v>
      </c>
    </row>
    <row r="2514" spans="1:22" x14ac:dyDescent="0.3">
      <c r="A2514" t="s">
        <v>8295</v>
      </c>
      <c r="B2514" t="s">
        <v>8296</v>
      </c>
      <c r="C2514" t="s">
        <v>8296</v>
      </c>
      <c r="D2514" s="6">
        <v>94</v>
      </c>
      <c r="E2514" s="6" t="str">
        <f t="shared" si="234"/>
        <v>Medium</v>
      </c>
      <c r="F2514" s="4">
        <f t="shared" si="235"/>
        <v>1.5666666666666667</v>
      </c>
      <c r="G2514" s="8" t="s">
        <v>172</v>
      </c>
      <c r="H2514" t="s">
        <v>190</v>
      </c>
      <c r="I2514" t="s">
        <v>10899</v>
      </c>
      <c r="J2514">
        <v>6.3</v>
      </c>
      <c r="K2514" t="str">
        <f t="shared" si="236"/>
        <v>Average</v>
      </c>
      <c r="L2514" s="10">
        <v>86535</v>
      </c>
      <c r="M2514" s="10">
        <v>12000000</v>
      </c>
      <c r="N2514" s="10">
        <v>22939027</v>
      </c>
      <c r="O2514" s="6">
        <f t="shared" si="237"/>
        <v>10939027</v>
      </c>
      <c r="P2514" s="10" t="str" cm="1">
        <f t="array" ref="P2514">_xlfn.IFS(O2514&lt;=0,"Flop",O2514&lt;10000000,"Hit",O2514&lt;=100000000,"Superhit",O2514&gt;100000000,"Blockbuster")</f>
        <v>Superhit</v>
      </c>
      <c r="Q2514" t="s">
        <v>7688</v>
      </c>
      <c r="R2514">
        <v>9</v>
      </c>
      <c r="S2514" t="str">
        <f t="shared" si="238"/>
        <v xml:space="preserve">December </v>
      </c>
      <c r="T2514" s="12" t="str">
        <f t="shared" si="239"/>
        <v xml:space="preserve"> 2011</v>
      </c>
      <c r="U2514" s="8" t="str" cm="1">
        <f t="array" ref="U2514">_xlfn.IFS(Q2514&lt;1970,"Old is Gold",Q2514&lt;=1980,"80's Movies",Q2514&lt;=2000,"90's Movies",Q2514&lt;=2020,"Mid Rang",Q2514&gt;2020,"Latest")</f>
        <v>Latest</v>
      </c>
      <c r="V2514" t="s">
        <v>5239</v>
      </c>
    </row>
    <row r="2515" spans="1:22" x14ac:dyDescent="0.3">
      <c r="A2515" t="s">
        <v>8297</v>
      </c>
      <c r="B2515" t="s">
        <v>8298</v>
      </c>
      <c r="C2515" t="s">
        <v>8298</v>
      </c>
      <c r="D2515" s="6">
        <v>120</v>
      </c>
      <c r="E2515" s="6" t="str">
        <f t="shared" si="234"/>
        <v>Medium</v>
      </c>
      <c r="F2515" s="4">
        <f t="shared" si="235"/>
        <v>2</v>
      </c>
      <c r="G2515" s="8" t="s">
        <v>7406</v>
      </c>
      <c r="H2515" t="s">
        <v>10887</v>
      </c>
      <c r="I2515" t="s">
        <v>10890</v>
      </c>
      <c r="J2515">
        <v>5.2</v>
      </c>
      <c r="K2515" t="str">
        <f t="shared" si="236"/>
        <v>Poor</v>
      </c>
      <c r="L2515" s="10">
        <v>186266</v>
      </c>
      <c r="M2515" s="10">
        <v>165000000</v>
      </c>
      <c r="N2515" s="10">
        <v>389681935</v>
      </c>
      <c r="O2515" s="6">
        <f t="shared" si="237"/>
        <v>224681935</v>
      </c>
      <c r="P2515" s="10" t="str" cm="1">
        <f t="array" ref="P2515">_xlfn.IFS(O2515&lt;=0,"Flop",O2515&lt;10000000,"Hit",O2515&lt;=100000000,"Superhit",O2515&gt;100000000,"Blockbuster")</f>
        <v>Blockbuster</v>
      </c>
      <c r="Q2515" t="s">
        <v>8299</v>
      </c>
      <c r="R2515">
        <v>20</v>
      </c>
      <c r="S2515" t="str">
        <f t="shared" si="238"/>
        <v xml:space="preserve">June </v>
      </c>
      <c r="T2515" s="12" t="str">
        <f t="shared" si="239"/>
        <v xml:space="preserve"> 2016</v>
      </c>
      <c r="U2515" s="8" t="str" cm="1">
        <f t="array" ref="U2515">_xlfn.IFS(Q2515&lt;1970,"Old is Gold",Q2515&lt;=1980,"80's Movies",Q2515&lt;=2000,"90's Movies",Q2515&lt;=2020,"Mid Rang",Q2515&gt;2020,"Latest")</f>
        <v>Latest</v>
      </c>
      <c r="V2515" t="s">
        <v>1556</v>
      </c>
    </row>
    <row r="2516" spans="1:22" x14ac:dyDescent="0.3">
      <c r="A2516" t="s">
        <v>8300</v>
      </c>
      <c r="B2516" t="s">
        <v>8301</v>
      </c>
      <c r="C2516" t="s">
        <v>8301</v>
      </c>
      <c r="D2516" s="6">
        <v>192</v>
      </c>
      <c r="E2516" s="6" t="str">
        <f t="shared" si="234"/>
        <v>Long</v>
      </c>
      <c r="F2516" s="4">
        <f t="shared" si="235"/>
        <v>3.2</v>
      </c>
      <c r="G2516" s="8" t="s">
        <v>7406</v>
      </c>
      <c r="H2516" t="s">
        <v>10887</v>
      </c>
      <c r="I2516" t="s">
        <v>10885</v>
      </c>
      <c r="J2516">
        <v>7.6</v>
      </c>
      <c r="K2516" t="str">
        <f t="shared" si="236"/>
        <v>Good</v>
      </c>
      <c r="L2516" s="10">
        <v>466743</v>
      </c>
      <c r="M2516" s="10">
        <v>350000000</v>
      </c>
      <c r="N2516" s="10">
        <v>2320250281</v>
      </c>
      <c r="O2516" s="6">
        <f t="shared" si="237"/>
        <v>1970250281</v>
      </c>
      <c r="P2516" s="10" t="str" cm="1">
        <f t="array" ref="P2516">_xlfn.IFS(O2516&lt;=0,"Flop",O2516&lt;10000000,"Hit",O2516&lt;=100000000,"Superhit",O2516&gt;100000000,"Blockbuster")</f>
        <v>Blockbuster</v>
      </c>
      <c r="Q2516" t="s">
        <v>8302</v>
      </c>
      <c r="R2516">
        <v>6</v>
      </c>
      <c r="S2516" t="str">
        <f t="shared" si="238"/>
        <v xml:space="preserve">December </v>
      </c>
      <c r="T2516" s="12" t="str">
        <f t="shared" si="239"/>
        <v xml:space="preserve"> 2022</v>
      </c>
      <c r="U2516" s="8" t="str" cm="1">
        <f t="array" ref="U2516">_xlfn.IFS(Q2516&lt;1970,"Old is Gold",Q2516&lt;=1980,"80's Movies",Q2516&lt;=2000,"90's Movies",Q2516&lt;=2020,"Mid Rang",Q2516&gt;2020,"Latest")</f>
        <v>Latest</v>
      </c>
      <c r="V2516" t="s">
        <v>687</v>
      </c>
    </row>
    <row r="2517" spans="1:22" x14ac:dyDescent="0.3">
      <c r="A2517" t="s">
        <v>8303</v>
      </c>
      <c r="B2517" t="s">
        <v>8304</v>
      </c>
      <c r="C2517" t="s">
        <v>8304</v>
      </c>
      <c r="D2517" s="6">
        <v>113</v>
      </c>
      <c r="E2517" s="6" t="str">
        <f t="shared" si="234"/>
        <v>Medium</v>
      </c>
      <c r="F2517" s="4">
        <f t="shared" si="235"/>
        <v>1.8833333333333333</v>
      </c>
      <c r="G2517" s="8" t="s">
        <v>7406</v>
      </c>
      <c r="H2517" t="s">
        <v>10887</v>
      </c>
      <c r="I2517" t="s">
        <v>10890</v>
      </c>
      <c r="J2517">
        <v>7.9</v>
      </c>
      <c r="K2517" t="str">
        <f t="shared" si="236"/>
        <v>Good</v>
      </c>
      <c r="L2517" s="10">
        <v>717897</v>
      </c>
      <c r="M2517" s="10">
        <v>178000000</v>
      </c>
      <c r="N2517" s="10">
        <v>370541256</v>
      </c>
      <c r="O2517" s="6">
        <f t="shared" si="237"/>
        <v>192541256</v>
      </c>
      <c r="P2517" s="10" t="str" cm="1">
        <f t="array" ref="P2517">_xlfn.IFS(O2517&lt;=0,"Flop",O2517&lt;10000000,"Hit",O2517&lt;=100000000,"Superhit",O2517&gt;100000000,"Blockbuster")</f>
        <v>Blockbuster</v>
      </c>
      <c r="Q2517" t="s">
        <v>8175</v>
      </c>
      <c r="R2517">
        <v>28</v>
      </c>
      <c r="S2517" t="str">
        <f t="shared" si="238"/>
        <v xml:space="preserve">May </v>
      </c>
      <c r="T2517" s="12" t="str">
        <f t="shared" si="239"/>
        <v xml:space="preserve"> 2014</v>
      </c>
      <c r="U2517" s="8" t="str" cm="1">
        <f t="array" ref="U2517">_xlfn.IFS(Q2517&lt;1970,"Old is Gold",Q2517&lt;=1980,"80's Movies",Q2517&lt;=2000,"90's Movies",Q2517&lt;=2020,"Mid Rang",Q2517&gt;2020,"Latest")</f>
        <v>Latest</v>
      </c>
      <c r="V2517" t="s">
        <v>2217</v>
      </c>
    </row>
    <row r="2518" spans="1:22" x14ac:dyDescent="0.3">
      <c r="A2518" t="s">
        <v>8305</v>
      </c>
      <c r="B2518" t="s">
        <v>8306</v>
      </c>
      <c r="C2518" t="s">
        <v>8306</v>
      </c>
      <c r="D2518" s="6">
        <v>109</v>
      </c>
      <c r="E2518" s="6" t="str">
        <f t="shared" si="234"/>
        <v>Medium</v>
      </c>
      <c r="F2518" s="4">
        <f t="shared" si="235"/>
        <v>1.8166666666666667</v>
      </c>
      <c r="G2518" s="8" t="s">
        <v>172</v>
      </c>
      <c r="H2518" t="s">
        <v>10886</v>
      </c>
      <c r="I2518" t="s">
        <v>10899</v>
      </c>
      <c r="J2518">
        <v>6.5</v>
      </c>
      <c r="K2518" t="str">
        <f t="shared" si="236"/>
        <v>Average</v>
      </c>
      <c r="L2518" s="10">
        <v>387395</v>
      </c>
      <c r="M2518" s="10">
        <v>35000000</v>
      </c>
      <c r="N2518" s="10">
        <v>149542245</v>
      </c>
      <c r="O2518" s="6">
        <f t="shared" si="237"/>
        <v>114542245</v>
      </c>
      <c r="P2518" s="10" t="str" cm="1">
        <f t="array" ref="P2518">_xlfn.IFS(O2518&lt;=0,"Flop",O2518&lt;10000000,"Hit",O2518&lt;=100000000,"Superhit",O2518&gt;100000000,"Blockbuster")</f>
        <v>Blockbuster</v>
      </c>
      <c r="Q2518" t="s">
        <v>8307</v>
      </c>
      <c r="R2518">
        <v>18</v>
      </c>
      <c r="S2518" t="str">
        <f t="shared" si="238"/>
        <v xml:space="preserve">July </v>
      </c>
      <c r="T2518" s="12" t="str">
        <f t="shared" si="239"/>
        <v xml:space="preserve"> 2011</v>
      </c>
      <c r="U2518" s="8" t="str" cm="1">
        <f t="array" ref="U2518">_xlfn.IFS(Q2518&lt;1970,"Old is Gold",Q2518&lt;=1980,"80's Movies",Q2518&lt;=2000,"90's Movies",Q2518&lt;=2020,"Mid Rang",Q2518&gt;2020,"Latest")</f>
        <v>Latest</v>
      </c>
      <c r="V2518" t="s">
        <v>7473</v>
      </c>
    </row>
    <row r="2519" spans="1:22" x14ac:dyDescent="0.3">
      <c r="A2519" t="s">
        <v>8308</v>
      </c>
      <c r="B2519" t="s">
        <v>8309</v>
      </c>
      <c r="C2519" t="s">
        <v>8309</v>
      </c>
      <c r="D2519" s="6">
        <v>109</v>
      </c>
      <c r="E2519" s="6" t="str">
        <f t="shared" si="234"/>
        <v>Medium</v>
      </c>
      <c r="F2519" s="4">
        <f t="shared" si="235"/>
        <v>1.8166666666666667</v>
      </c>
      <c r="G2519" s="8" t="s">
        <v>7406</v>
      </c>
      <c r="H2519" t="s">
        <v>10887</v>
      </c>
      <c r="I2519" t="s">
        <v>10890</v>
      </c>
      <c r="J2519">
        <v>5.7</v>
      </c>
      <c r="K2519" t="str">
        <f t="shared" si="236"/>
        <v>Poor</v>
      </c>
      <c r="L2519" s="10">
        <v>82878</v>
      </c>
      <c r="M2519" s="10">
        <v>45000000</v>
      </c>
      <c r="N2519" s="10">
        <v>39861118</v>
      </c>
      <c r="O2519" s="6">
        <f t="shared" si="237"/>
        <v>-5138882</v>
      </c>
      <c r="P2519" s="10" t="str" cm="1">
        <f t="array" ref="P2519">_xlfn.IFS(O2519&lt;=0,"Flop",O2519&lt;10000000,"Hit",O2519&lt;=100000000,"Superhit",O2519&gt;100000000,"Blockbuster")</f>
        <v>Flop</v>
      </c>
      <c r="Q2519" t="s">
        <v>8310</v>
      </c>
      <c r="R2519">
        <v>5</v>
      </c>
      <c r="S2519" t="str">
        <f t="shared" si="238"/>
        <v xml:space="preserve">March </v>
      </c>
      <c r="T2519" s="12" t="str">
        <f t="shared" si="239"/>
        <v xml:space="preserve"> 2020</v>
      </c>
      <c r="U2519" s="8" t="str" cm="1">
        <f t="array" ref="U2519">_xlfn.IFS(Q2519&lt;1970,"Old is Gold",Q2519&lt;=1980,"80's Movies",Q2519&lt;=2000,"90's Movies",Q2519&lt;=2020,"Mid Rang",Q2519&gt;2020,"Latest")</f>
        <v>Latest</v>
      </c>
      <c r="V2519" t="s">
        <v>8311</v>
      </c>
    </row>
    <row r="2520" spans="1:22" x14ac:dyDescent="0.3">
      <c r="A2520" t="s">
        <v>8312</v>
      </c>
      <c r="B2520" t="s">
        <v>8313</v>
      </c>
      <c r="C2520" t="s">
        <v>8313</v>
      </c>
      <c r="D2520" s="6">
        <v>101</v>
      </c>
      <c r="E2520" s="6" t="str">
        <f t="shared" si="234"/>
        <v>Medium</v>
      </c>
      <c r="F2520" s="4">
        <f t="shared" si="235"/>
        <v>1.6833333333333333</v>
      </c>
      <c r="G2520" s="8" t="s">
        <v>7406</v>
      </c>
      <c r="H2520" t="s">
        <v>10887</v>
      </c>
      <c r="I2520" t="s">
        <v>172</v>
      </c>
      <c r="J2520">
        <v>6.3</v>
      </c>
      <c r="K2520" t="str">
        <f t="shared" si="236"/>
        <v>Average</v>
      </c>
      <c r="L2520" s="10">
        <v>138273</v>
      </c>
      <c r="M2520" s="10">
        <v>45000000</v>
      </c>
      <c r="N2520" s="10">
        <v>160078586</v>
      </c>
      <c r="O2520" s="6">
        <f t="shared" si="237"/>
        <v>115078586</v>
      </c>
      <c r="P2520" s="10" t="str" cm="1">
        <f t="array" ref="P2520">_xlfn.IFS(O2520&lt;=0,"Flop",O2520&lt;10000000,"Hit",O2520&lt;=100000000,"Superhit",O2520&gt;100000000,"Blockbuster")</f>
        <v>Blockbuster</v>
      </c>
      <c r="Q2520" t="s">
        <v>8314</v>
      </c>
      <c r="R2520">
        <v>15</v>
      </c>
      <c r="S2520" t="str">
        <f t="shared" si="238"/>
        <v xml:space="preserve">September </v>
      </c>
      <c r="T2520" s="12" t="str">
        <f t="shared" si="239"/>
        <v xml:space="preserve"> 2011</v>
      </c>
      <c r="U2520" s="8" t="str" cm="1">
        <f t="array" ref="U2520">_xlfn.IFS(Q2520&lt;1970,"Old is Gold",Q2520&lt;=1980,"80's Movies",Q2520&lt;=2000,"90's Movies",Q2520&lt;=2020,"Mid Rang",Q2520&gt;2020,"Latest")</f>
        <v>Latest</v>
      </c>
      <c r="V2520" t="s">
        <v>8315</v>
      </c>
    </row>
    <row r="2521" spans="1:22" x14ac:dyDescent="0.3">
      <c r="A2521" t="s">
        <v>8316</v>
      </c>
      <c r="B2521" t="s">
        <v>8317</v>
      </c>
      <c r="C2521" t="s">
        <v>8317</v>
      </c>
      <c r="D2521" s="6">
        <v>88</v>
      </c>
      <c r="E2521" s="6" t="str">
        <f t="shared" si="234"/>
        <v>Short</v>
      </c>
      <c r="F2521" s="4">
        <f t="shared" si="235"/>
        <v>1.4666666666666666</v>
      </c>
      <c r="G2521" s="8" t="s">
        <v>172</v>
      </c>
      <c r="H2521" t="s">
        <v>10899</v>
      </c>
      <c r="I2521" t="s">
        <v>10899</v>
      </c>
      <c r="J2521">
        <v>6.6</v>
      </c>
      <c r="K2521" t="str">
        <f t="shared" si="236"/>
        <v>Average</v>
      </c>
      <c r="L2521" s="10">
        <v>226749</v>
      </c>
      <c r="M2521" s="10">
        <v>12000000</v>
      </c>
      <c r="N2521" s="10">
        <v>102731865</v>
      </c>
      <c r="O2521" s="6">
        <f t="shared" si="237"/>
        <v>90731865</v>
      </c>
      <c r="P2521" s="10" t="str" cm="1">
        <f t="array" ref="P2521">_xlfn.IFS(O2521&lt;=0,"Flop",O2521&lt;10000000,"Hit",O2521&lt;=100000000,"Superhit",O2521&gt;100000000,"Blockbuster")</f>
        <v>Superhit</v>
      </c>
      <c r="Q2521" t="s">
        <v>8318</v>
      </c>
      <c r="R2521">
        <v>1</v>
      </c>
      <c r="S2521" t="str">
        <f t="shared" si="238"/>
        <v xml:space="preserve">March </v>
      </c>
      <c r="T2521" s="12" t="str">
        <f t="shared" si="239"/>
        <v xml:space="preserve"> 2012</v>
      </c>
      <c r="U2521" s="8" t="str" cm="1">
        <f t="array" ref="U2521">_xlfn.IFS(Q2521&lt;1970,"Old is Gold",Q2521&lt;=1980,"80's Movies",Q2521&lt;=2000,"90's Movies",Q2521&lt;=2020,"Mid Rang",Q2521&gt;2020,"Latest")</f>
        <v>Latest</v>
      </c>
      <c r="V2521" t="s">
        <v>8319</v>
      </c>
    </row>
    <row r="2522" spans="1:22" x14ac:dyDescent="0.3">
      <c r="A2522" t="s">
        <v>8320</v>
      </c>
      <c r="B2522" t="s">
        <v>8321</v>
      </c>
      <c r="C2522" t="s">
        <v>8321</v>
      </c>
      <c r="D2522" s="6">
        <v>109</v>
      </c>
      <c r="E2522" s="6" t="str">
        <f t="shared" si="234"/>
        <v>Medium</v>
      </c>
      <c r="F2522" s="4">
        <f t="shared" si="235"/>
        <v>1.8166666666666667</v>
      </c>
      <c r="G2522" s="8" t="s">
        <v>7406</v>
      </c>
      <c r="H2522" t="s">
        <v>10890</v>
      </c>
      <c r="I2522" t="s">
        <v>5170</v>
      </c>
      <c r="J2522">
        <v>6.7</v>
      </c>
      <c r="K2522" t="str">
        <f t="shared" si="236"/>
        <v>Average</v>
      </c>
      <c r="L2522" s="10">
        <v>435756</v>
      </c>
      <c r="M2522" s="10">
        <v>40000000</v>
      </c>
      <c r="N2522" s="10">
        <v>173930596</v>
      </c>
      <c r="O2522" s="6">
        <f t="shared" si="237"/>
        <v>133930596</v>
      </c>
      <c r="P2522" s="10" t="str" cm="1">
        <f t="array" ref="P2522">_xlfn.IFS(O2522&lt;=0,"Flop",O2522&lt;10000000,"Hit",O2522&lt;=100000000,"Superhit",O2522&gt;100000000,"Blockbuster")</f>
        <v>Blockbuster</v>
      </c>
      <c r="Q2522" t="s">
        <v>8322</v>
      </c>
      <c r="R2522">
        <v>20</v>
      </c>
      <c r="S2522" t="str">
        <f t="shared" si="238"/>
        <v xml:space="preserve">October </v>
      </c>
      <c r="T2522" s="12" t="str">
        <f t="shared" si="239"/>
        <v xml:space="preserve"> 2011</v>
      </c>
      <c r="U2522" s="8" t="str" cm="1">
        <f t="array" ref="U2522">_xlfn.IFS(Q2522&lt;1970,"Old is Gold",Q2522&lt;=1980,"80's Movies",Q2522&lt;=2000,"90's Movies",Q2522&lt;=2020,"Mid Rang",Q2522&gt;2020,"Latest")</f>
        <v>Latest</v>
      </c>
      <c r="V2522" t="s">
        <v>2350</v>
      </c>
    </row>
    <row r="2523" spans="1:22" x14ac:dyDescent="0.3">
      <c r="A2523" t="s">
        <v>8323</v>
      </c>
      <c r="B2523" t="s">
        <v>8324</v>
      </c>
      <c r="C2523" t="s">
        <v>8324</v>
      </c>
      <c r="D2523" s="6">
        <v>90</v>
      </c>
      <c r="E2523" s="6" t="str">
        <f t="shared" si="234"/>
        <v>Medium</v>
      </c>
      <c r="F2523" s="4">
        <f t="shared" si="235"/>
        <v>1.5</v>
      </c>
      <c r="G2523" s="8" t="s">
        <v>172</v>
      </c>
      <c r="H2523" t="s">
        <v>190</v>
      </c>
      <c r="I2523" t="s">
        <v>10899</v>
      </c>
      <c r="J2523">
        <v>6.4</v>
      </c>
      <c r="K2523" t="str">
        <f t="shared" si="236"/>
        <v>Average</v>
      </c>
      <c r="L2523" s="10">
        <v>89945</v>
      </c>
      <c r="M2523" s="10">
        <v>5000000</v>
      </c>
      <c r="N2523" s="10">
        <v>25804448</v>
      </c>
      <c r="O2523" s="6">
        <f t="shared" si="237"/>
        <v>20804448</v>
      </c>
      <c r="P2523" s="10" t="str" cm="1">
        <f t="array" ref="P2523">_xlfn.IFS(O2523&lt;=0,"Flop",O2523&lt;10000000,"Hit",O2523&lt;=100000000,"Superhit",O2523&gt;100000000,"Blockbuster")</f>
        <v>Superhit</v>
      </c>
      <c r="Q2523" t="s">
        <v>7438</v>
      </c>
      <c r="R2523">
        <v>22</v>
      </c>
      <c r="S2523" t="str">
        <f t="shared" si="238"/>
        <v xml:space="preserve">January </v>
      </c>
      <c r="T2523" s="12" t="str">
        <f t="shared" si="239"/>
        <v xml:space="preserve"> 2011</v>
      </c>
      <c r="U2523" s="8" t="str" cm="1">
        <f t="array" ref="U2523">_xlfn.IFS(Q2523&lt;1970,"Old is Gold",Q2523&lt;=1980,"80's Movies",Q2523&lt;=2000,"90's Movies",Q2523&lt;=2020,"Mid Rang",Q2523&gt;2020,"Latest")</f>
        <v>Latest</v>
      </c>
      <c r="V2523" t="s">
        <v>8325</v>
      </c>
    </row>
    <row r="2524" spans="1:22" x14ac:dyDescent="0.3">
      <c r="A2524" t="s">
        <v>8326</v>
      </c>
      <c r="B2524" t="s">
        <v>8327</v>
      </c>
      <c r="C2524" t="s">
        <v>8327</v>
      </c>
      <c r="D2524" s="6">
        <v>106</v>
      </c>
      <c r="E2524" s="6" t="str">
        <f t="shared" si="234"/>
        <v>Medium</v>
      </c>
      <c r="F2524" s="4">
        <f t="shared" si="235"/>
        <v>1.7666666666666666</v>
      </c>
      <c r="G2524" s="8" t="s">
        <v>172</v>
      </c>
      <c r="H2524" t="s">
        <v>10899</v>
      </c>
      <c r="I2524" t="s">
        <v>10899</v>
      </c>
      <c r="J2524">
        <v>6.9</v>
      </c>
      <c r="K2524" t="str">
        <f t="shared" si="236"/>
        <v>Average</v>
      </c>
      <c r="L2524" s="10">
        <v>641702</v>
      </c>
      <c r="M2524" s="10">
        <v>50000000</v>
      </c>
      <c r="N2524" s="10">
        <v>549368315</v>
      </c>
      <c r="O2524" s="6">
        <f t="shared" si="237"/>
        <v>499368315</v>
      </c>
      <c r="P2524" s="10" t="str" cm="1">
        <f t="array" ref="P2524">_xlfn.IFS(O2524&lt;=0,"Flop",O2524&lt;10000000,"Hit",O2524&lt;=100000000,"Superhit",O2524&gt;100000000,"Blockbuster")</f>
        <v>Blockbuster</v>
      </c>
      <c r="Q2524" t="s">
        <v>8328</v>
      </c>
      <c r="R2524">
        <v>29</v>
      </c>
      <c r="S2524" t="str">
        <f t="shared" si="238"/>
        <v xml:space="preserve">June </v>
      </c>
      <c r="T2524" s="12" t="str">
        <f t="shared" si="239"/>
        <v xml:space="preserve"> 2012</v>
      </c>
      <c r="U2524" s="8" t="str" cm="1">
        <f t="array" ref="U2524">_xlfn.IFS(Q2524&lt;1970,"Old is Gold",Q2524&lt;=1980,"80's Movies",Q2524&lt;=2000,"90's Movies",Q2524&lt;=2020,"Mid Rang",Q2524&gt;2020,"Latest")</f>
        <v>Latest</v>
      </c>
      <c r="V2524" t="s">
        <v>8329</v>
      </c>
    </row>
    <row r="2525" spans="1:22" x14ac:dyDescent="0.3">
      <c r="A2525" t="s">
        <v>8330</v>
      </c>
      <c r="B2525" t="s">
        <v>8331</v>
      </c>
      <c r="C2525" t="s">
        <v>8331</v>
      </c>
      <c r="D2525" s="6">
        <v>116</v>
      </c>
      <c r="E2525" s="6" t="str">
        <f t="shared" si="234"/>
        <v>Medium</v>
      </c>
      <c r="F2525" s="4">
        <f t="shared" si="235"/>
        <v>1.9333333333333333</v>
      </c>
      <c r="G2525" s="8" t="s">
        <v>7406</v>
      </c>
      <c r="H2525" t="s">
        <v>10887</v>
      </c>
      <c r="I2525" t="s">
        <v>172</v>
      </c>
      <c r="J2525">
        <v>7.2</v>
      </c>
      <c r="K2525" t="str">
        <f t="shared" si="236"/>
        <v>Good</v>
      </c>
      <c r="L2525" s="10">
        <v>326069</v>
      </c>
      <c r="M2525" s="10">
        <v>75000000</v>
      </c>
      <c r="N2525" s="10">
        <v>110045109</v>
      </c>
      <c r="O2525" s="6">
        <f t="shared" si="237"/>
        <v>35045109</v>
      </c>
      <c r="P2525" s="10" t="str" cm="1">
        <f t="array" ref="P2525">_xlfn.IFS(O2525&lt;=0,"Flop",O2525&lt;10000000,"Hit",O2525&lt;=100000000,"Superhit",O2525&gt;100000000,"Blockbuster")</f>
        <v>Superhit</v>
      </c>
      <c r="Q2525" t="s">
        <v>8332</v>
      </c>
      <c r="R2525">
        <v>2</v>
      </c>
      <c r="S2525" t="str">
        <f t="shared" si="238"/>
        <v xml:space="preserve">August </v>
      </c>
      <c r="T2525" s="12" t="str">
        <f t="shared" si="239"/>
        <v xml:space="preserve"> 2015</v>
      </c>
      <c r="U2525" s="8" t="str" cm="1">
        <f t="array" ref="U2525">_xlfn.IFS(Q2525&lt;1970,"Old is Gold",Q2525&lt;=1980,"80's Movies",Q2525&lt;=2000,"90's Movies",Q2525&lt;=2020,"Mid Rang",Q2525&gt;2020,"Latest")</f>
        <v>Latest</v>
      </c>
      <c r="V2525" t="s">
        <v>6483</v>
      </c>
    </row>
    <row r="2526" spans="1:22" x14ac:dyDescent="0.3">
      <c r="A2526" t="s">
        <v>8333</v>
      </c>
      <c r="B2526" t="s">
        <v>8334</v>
      </c>
      <c r="C2526" t="s">
        <v>8334</v>
      </c>
      <c r="D2526" s="6">
        <v>111</v>
      </c>
      <c r="E2526" s="6" t="str">
        <f t="shared" si="234"/>
        <v>Medium</v>
      </c>
      <c r="F2526" s="4">
        <f t="shared" si="235"/>
        <v>1.85</v>
      </c>
      <c r="G2526" s="8" t="s">
        <v>190</v>
      </c>
      <c r="H2526" t="s">
        <v>10897</v>
      </c>
      <c r="I2526" t="s">
        <v>10899</v>
      </c>
      <c r="J2526">
        <v>7.4</v>
      </c>
      <c r="K2526" t="str">
        <f t="shared" si="236"/>
        <v>Good</v>
      </c>
      <c r="L2526" s="10">
        <v>149211</v>
      </c>
      <c r="M2526" s="10">
        <v>90000000</v>
      </c>
      <c r="N2526" s="10">
        <v>90060106</v>
      </c>
      <c r="O2526" s="6">
        <f t="shared" si="237"/>
        <v>60106</v>
      </c>
      <c r="P2526" s="10" t="str" cm="1">
        <f t="array" ref="P2526">_xlfn.IFS(O2526&lt;=0,"Flop",O2526&lt;10000000,"Hit",O2526&lt;=100000000,"Superhit",O2526&gt;100000000,"Blockbuster")</f>
        <v>Hit</v>
      </c>
      <c r="Q2526" t="s">
        <v>8335</v>
      </c>
      <c r="R2526">
        <v>18</v>
      </c>
      <c r="S2526" t="str">
        <f t="shared" si="238"/>
        <v xml:space="preserve">March </v>
      </c>
      <c r="T2526" s="12" t="str">
        <f t="shared" si="239"/>
        <v xml:space="preserve"> 2023</v>
      </c>
      <c r="U2526" s="8" t="str" cm="1">
        <f t="array" ref="U2526">_xlfn.IFS(Q2526&lt;1970,"Old is Gold",Q2526&lt;=1980,"80's Movies",Q2526&lt;=2000,"90's Movies",Q2526&lt;=2020,"Mid Rang",Q2526&gt;2020,"Latest")</f>
        <v>Latest</v>
      </c>
      <c r="V2526" t="s">
        <v>5466</v>
      </c>
    </row>
    <row r="2527" spans="1:22" x14ac:dyDescent="0.3">
      <c r="A2527" t="s">
        <v>8336</v>
      </c>
      <c r="B2527" t="s">
        <v>8337</v>
      </c>
      <c r="C2527" t="s">
        <v>8337</v>
      </c>
      <c r="D2527" s="6">
        <v>109</v>
      </c>
      <c r="E2527" s="6" t="str">
        <f t="shared" si="234"/>
        <v>Medium</v>
      </c>
      <c r="F2527" s="4">
        <f t="shared" si="235"/>
        <v>1.8166666666666667</v>
      </c>
      <c r="G2527" s="8" t="s">
        <v>10891</v>
      </c>
      <c r="H2527" t="s">
        <v>4855</v>
      </c>
      <c r="I2527" t="s">
        <v>10899</v>
      </c>
      <c r="J2527">
        <v>8.1999999999999993</v>
      </c>
      <c r="K2527" t="str">
        <f t="shared" si="236"/>
        <v>Excellent</v>
      </c>
      <c r="L2527" s="10">
        <v>78009</v>
      </c>
      <c r="M2527" s="10">
        <v>2000000</v>
      </c>
      <c r="N2527" s="10">
        <v>7871522</v>
      </c>
      <c r="O2527" s="6">
        <f t="shared" si="237"/>
        <v>5871522</v>
      </c>
      <c r="P2527" s="10" t="str" cm="1">
        <f t="array" ref="P2527">_xlfn.IFS(O2527&lt;=0,"Flop",O2527&lt;10000000,"Hit",O2527&lt;=100000000,"Superhit",O2527&gt;100000000,"Blockbuster")</f>
        <v>Hit</v>
      </c>
      <c r="Q2527" t="s">
        <v>8338</v>
      </c>
      <c r="R2527">
        <v>2</v>
      </c>
      <c r="S2527" t="str">
        <f t="shared" si="238"/>
        <v xml:space="preserve">February </v>
      </c>
      <c r="T2527" s="12" t="str">
        <f t="shared" si="239"/>
        <v xml:space="preserve"> 2010</v>
      </c>
      <c r="U2527" s="8" t="str" cm="1">
        <f t="array" ref="U2527">_xlfn.IFS(Q2527&lt;1970,"Old is Gold",Q2527&lt;=1980,"80's Movies",Q2527&lt;=2000,"90's Movies",Q2527&lt;=2020,"Mid Rang",Q2527&gt;2020,"Latest")</f>
        <v>Latest</v>
      </c>
      <c r="V2527" t="s">
        <v>8339</v>
      </c>
    </row>
    <row r="2528" spans="1:22" x14ac:dyDescent="0.3">
      <c r="A2528" t="s">
        <v>8340</v>
      </c>
      <c r="B2528" t="s">
        <v>8341</v>
      </c>
      <c r="C2528" t="s">
        <v>8341</v>
      </c>
      <c r="D2528" s="6">
        <v>83</v>
      </c>
      <c r="E2528" s="6" t="str">
        <f t="shared" si="234"/>
        <v>Short</v>
      </c>
      <c r="F2528" s="4">
        <f t="shared" si="235"/>
        <v>1.3833333333333333</v>
      </c>
      <c r="G2528" s="8" t="s">
        <v>172</v>
      </c>
      <c r="H2528" t="s">
        <v>10899</v>
      </c>
      <c r="I2528" t="s">
        <v>10899</v>
      </c>
      <c r="J2528">
        <v>6.4</v>
      </c>
      <c r="K2528" t="str">
        <f t="shared" si="236"/>
        <v>Average</v>
      </c>
      <c r="L2528" s="10">
        <v>326725</v>
      </c>
      <c r="M2528" s="10">
        <v>65000000</v>
      </c>
      <c r="N2528" s="10">
        <v>179379533</v>
      </c>
      <c r="O2528" s="6">
        <f t="shared" si="237"/>
        <v>114379533</v>
      </c>
      <c r="P2528" s="10" t="str" cm="1">
        <f t="array" ref="P2528">_xlfn.IFS(O2528&lt;=0,"Flop",O2528&lt;10000000,"Hit",O2528&lt;=100000000,"Superhit",O2528&gt;100000000,"Blockbuster")</f>
        <v>Blockbuster</v>
      </c>
      <c r="Q2528" t="s">
        <v>8342</v>
      </c>
      <c r="R2528">
        <v>16</v>
      </c>
      <c r="S2528" t="str">
        <f t="shared" si="238"/>
        <v xml:space="preserve">May </v>
      </c>
      <c r="T2528" s="12" t="str">
        <f t="shared" si="239"/>
        <v xml:space="preserve"> 2012</v>
      </c>
      <c r="U2528" s="8" t="str" cm="1">
        <f t="array" ref="U2528">_xlfn.IFS(Q2528&lt;1970,"Old is Gold",Q2528&lt;=1980,"80's Movies",Q2528&lt;=2000,"90's Movies",Q2528&lt;=2020,"Mid Rang",Q2528&gt;2020,"Latest")</f>
        <v>Latest</v>
      </c>
      <c r="V2528" t="s">
        <v>5350</v>
      </c>
    </row>
    <row r="2529" spans="1:22" x14ac:dyDescent="0.3">
      <c r="A2529" t="s">
        <v>8343</v>
      </c>
      <c r="B2529" t="s">
        <v>8344</v>
      </c>
      <c r="C2529" t="s">
        <v>8344</v>
      </c>
      <c r="D2529" s="6">
        <v>102</v>
      </c>
      <c r="E2529" s="6" t="str">
        <f t="shared" si="234"/>
        <v>Medium</v>
      </c>
      <c r="F2529" s="4">
        <f t="shared" si="235"/>
        <v>1.7</v>
      </c>
      <c r="G2529" s="8" t="s">
        <v>7406</v>
      </c>
      <c r="H2529" t="s">
        <v>10887</v>
      </c>
      <c r="I2529" t="s">
        <v>10888</v>
      </c>
      <c r="J2529">
        <v>7.8</v>
      </c>
      <c r="K2529" t="str">
        <f t="shared" si="236"/>
        <v>Good</v>
      </c>
      <c r="L2529" s="10">
        <v>355411</v>
      </c>
      <c r="M2529" s="10">
        <v>145000000</v>
      </c>
      <c r="N2529" s="10">
        <v>621537519</v>
      </c>
      <c r="O2529" s="6">
        <f t="shared" si="237"/>
        <v>476537519</v>
      </c>
      <c r="P2529" s="10" t="str" cm="1">
        <f t="array" ref="P2529">_xlfn.IFS(O2529&lt;=0,"Flop",O2529&lt;10000000,"Hit",O2529&lt;=100000000,"Superhit",O2529&gt;100000000,"Blockbuster")</f>
        <v>Blockbuster</v>
      </c>
      <c r="Q2529" t="s">
        <v>8345</v>
      </c>
      <c r="R2529">
        <v>16</v>
      </c>
      <c r="S2529" t="str">
        <f t="shared" si="238"/>
        <v xml:space="preserve">May </v>
      </c>
      <c r="T2529" s="12" t="str">
        <f t="shared" si="239"/>
        <v xml:space="preserve"> 2014</v>
      </c>
      <c r="U2529" s="8" t="str" cm="1">
        <f t="array" ref="U2529">_xlfn.IFS(Q2529&lt;1970,"Old is Gold",Q2529&lt;=1980,"80's Movies",Q2529&lt;=2000,"90's Movies",Q2529&lt;=2020,"Mid Rang",Q2529&gt;2020,"Latest")</f>
        <v>Latest</v>
      </c>
      <c r="V2529" t="s">
        <v>8346</v>
      </c>
    </row>
    <row r="2530" spans="1:22" x14ac:dyDescent="0.3">
      <c r="A2530" t="s">
        <v>8347</v>
      </c>
      <c r="B2530" t="s">
        <v>8348</v>
      </c>
      <c r="C2530" t="s">
        <v>8348</v>
      </c>
      <c r="D2530" s="6">
        <v>99</v>
      </c>
      <c r="E2530" s="6" t="str">
        <f t="shared" si="234"/>
        <v>Medium</v>
      </c>
      <c r="F2530" s="4">
        <f t="shared" si="235"/>
        <v>1.65</v>
      </c>
      <c r="G2530" s="8" t="s">
        <v>7406</v>
      </c>
      <c r="H2530" t="s">
        <v>10887</v>
      </c>
      <c r="I2530" t="s">
        <v>10885</v>
      </c>
      <c r="J2530">
        <v>5.7</v>
      </c>
      <c r="K2530" t="str">
        <f t="shared" si="236"/>
        <v>Poor</v>
      </c>
      <c r="L2530" s="10">
        <v>193787</v>
      </c>
      <c r="M2530" s="10">
        <v>150000000</v>
      </c>
      <c r="N2530" s="10">
        <v>301970083</v>
      </c>
      <c r="O2530" s="6">
        <f t="shared" si="237"/>
        <v>151970083</v>
      </c>
      <c r="P2530" s="10" t="str" cm="1">
        <f t="array" ref="P2530">_xlfn.IFS(O2530&lt;=0,"Flop",O2530&lt;10000000,"Hit",O2530&lt;=100000000,"Superhit",O2530&gt;100000000,"Blockbuster")</f>
        <v>Blockbuster</v>
      </c>
      <c r="Q2530" t="s">
        <v>7846</v>
      </c>
      <c r="R2530">
        <v>28</v>
      </c>
      <c r="S2530" t="str">
        <f t="shared" si="238"/>
        <v xml:space="preserve">March </v>
      </c>
      <c r="T2530" s="12" t="str">
        <f t="shared" si="239"/>
        <v xml:space="preserve"> 2012</v>
      </c>
      <c r="U2530" s="8" t="str" cm="1">
        <f t="array" ref="U2530">_xlfn.IFS(Q2530&lt;1970,"Old is Gold",Q2530&lt;=1980,"80's Movies",Q2530&lt;=2000,"90's Movies",Q2530&lt;=2020,"Mid Rang",Q2530&gt;2020,"Latest")</f>
        <v>Latest</v>
      </c>
      <c r="V2530" t="s">
        <v>5149</v>
      </c>
    </row>
    <row r="2531" spans="1:22" x14ac:dyDescent="0.3">
      <c r="A2531" t="s">
        <v>8349</v>
      </c>
      <c r="B2531" t="s">
        <v>8350</v>
      </c>
      <c r="C2531" t="s">
        <v>8350</v>
      </c>
      <c r="D2531" s="6">
        <v>105</v>
      </c>
      <c r="E2531" s="6" t="str">
        <f t="shared" si="234"/>
        <v>Medium</v>
      </c>
      <c r="F2531" s="4">
        <f t="shared" si="235"/>
        <v>1.75</v>
      </c>
      <c r="G2531" s="8" t="s">
        <v>7406</v>
      </c>
      <c r="H2531" t="s">
        <v>172</v>
      </c>
      <c r="I2531" t="s">
        <v>10897</v>
      </c>
      <c r="J2531">
        <v>6.4</v>
      </c>
      <c r="K2531" t="str">
        <f t="shared" si="236"/>
        <v>Average</v>
      </c>
      <c r="L2531" s="10">
        <v>94509</v>
      </c>
      <c r="M2531" s="10">
        <v>42000000</v>
      </c>
      <c r="N2531" s="10">
        <v>73100172</v>
      </c>
      <c r="O2531" s="6">
        <f t="shared" si="237"/>
        <v>31100172</v>
      </c>
      <c r="P2531" s="10" t="str" cm="1">
        <f t="array" ref="P2531">_xlfn.IFS(O2531&lt;=0,"Flop",O2531&lt;10000000,"Hit",O2531&lt;=100000000,"Superhit",O2531&gt;100000000,"Blockbuster")</f>
        <v>Superhit</v>
      </c>
      <c r="Q2531" t="s">
        <v>7883</v>
      </c>
      <c r="R2531">
        <v>10</v>
      </c>
      <c r="S2531" t="str">
        <f t="shared" si="238"/>
        <v xml:space="preserve">October </v>
      </c>
      <c r="T2531" s="12" t="str">
        <f t="shared" si="239"/>
        <v xml:space="preserve"> 2012</v>
      </c>
      <c r="U2531" s="8" t="str" cm="1">
        <f t="array" ref="U2531">_xlfn.IFS(Q2531&lt;1970,"Old is Gold",Q2531&lt;=1980,"80's Movies",Q2531&lt;=2000,"90's Movies",Q2531&lt;=2020,"Mid Rang",Q2531&gt;2020,"Latest")</f>
        <v>Latest</v>
      </c>
      <c r="V2531" t="s">
        <v>2497</v>
      </c>
    </row>
    <row r="2532" spans="1:22" x14ac:dyDescent="0.3">
      <c r="A2532" t="s">
        <v>8351</v>
      </c>
      <c r="B2532" t="s">
        <v>8352</v>
      </c>
      <c r="C2532" t="s">
        <v>8352</v>
      </c>
      <c r="D2532" s="6">
        <v>95</v>
      </c>
      <c r="E2532" s="6" t="str">
        <f t="shared" si="234"/>
        <v>Medium</v>
      </c>
      <c r="F2532" s="4">
        <f t="shared" si="235"/>
        <v>1.5833333333333333</v>
      </c>
      <c r="G2532" s="8" t="s">
        <v>7406</v>
      </c>
      <c r="H2532" t="s">
        <v>10887</v>
      </c>
      <c r="I2532" t="s">
        <v>10885</v>
      </c>
      <c r="J2532">
        <v>5.6</v>
      </c>
      <c r="K2532" t="str">
        <f t="shared" si="236"/>
        <v>Poor</v>
      </c>
      <c r="L2532" s="10">
        <v>143908</v>
      </c>
      <c r="M2532" s="10">
        <v>60000000</v>
      </c>
      <c r="N2532" s="10">
        <v>113231078</v>
      </c>
      <c r="O2532" s="6">
        <f t="shared" si="237"/>
        <v>53231078</v>
      </c>
      <c r="P2532" s="10" t="str" cm="1">
        <f t="array" ref="P2532">_xlfn.IFS(O2532&lt;=0,"Flop",O2532&lt;10000000,"Hit",O2532&lt;=100000000,"Superhit",O2532&gt;100000000,"Blockbuster")</f>
        <v>Superhit</v>
      </c>
      <c r="Q2532" t="s">
        <v>8353</v>
      </c>
      <c r="R2532">
        <v>31</v>
      </c>
      <c r="S2532" t="str">
        <f t="shared" si="238"/>
        <v xml:space="preserve">July </v>
      </c>
      <c r="T2532" s="12" t="str">
        <f t="shared" si="239"/>
        <v xml:space="preserve"> 2017</v>
      </c>
      <c r="U2532" s="8" t="str" cm="1">
        <f t="array" ref="U2532">_xlfn.IFS(Q2532&lt;1970,"Old is Gold",Q2532&lt;=1980,"80's Movies",Q2532&lt;=2000,"90's Movies",Q2532&lt;=2020,"Mid Rang",Q2532&gt;2020,"Latest")</f>
        <v>Latest</v>
      </c>
      <c r="V2532" t="s">
        <v>8354</v>
      </c>
    </row>
    <row r="2533" spans="1:22" x14ac:dyDescent="0.3">
      <c r="A2533" t="s">
        <v>8355</v>
      </c>
      <c r="B2533" t="s">
        <v>8356</v>
      </c>
      <c r="C2533" t="s">
        <v>8356</v>
      </c>
      <c r="D2533" s="6">
        <v>122</v>
      </c>
      <c r="E2533" s="6" t="str">
        <f t="shared" si="234"/>
        <v>Long</v>
      </c>
      <c r="F2533" s="4">
        <f t="shared" si="235"/>
        <v>2.0333333333333332</v>
      </c>
      <c r="G2533" s="8" t="s">
        <v>7406</v>
      </c>
      <c r="H2533" t="s">
        <v>5170</v>
      </c>
      <c r="I2533" t="s">
        <v>10899</v>
      </c>
      <c r="J2533">
        <v>6.5</v>
      </c>
      <c r="K2533" t="str">
        <f t="shared" si="236"/>
        <v>Average</v>
      </c>
      <c r="L2533" s="10">
        <v>227591</v>
      </c>
      <c r="M2533" s="10">
        <v>200000000</v>
      </c>
      <c r="N2533" s="10">
        <v>454023</v>
      </c>
      <c r="O2533" s="6">
        <f t="shared" si="237"/>
        <v>-199545977</v>
      </c>
      <c r="P2533" s="10" t="str" cm="1">
        <f t="array" ref="P2533">_xlfn.IFS(O2533&lt;=0,"Flop",O2533&lt;10000000,"Hit",O2533&lt;=100000000,"Superhit",O2533&gt;100000000,"Blockbuster")</f>
        <v>Flop</v>
      </c>
      <c r="Q2533" t="s">
        <v>8357</v>
      </c>
      <c r="R2533">
        <v>13</v>
      </c>
      <c r="S2533" t="str">
        <f t="shared" si="238"/>
        <v xml:space="preserve">July </v>
      </c>
      <c r="T2533" s="12" t="str">
        <f t="shared" si="239"/>
        <v xml:space="preserve"> 2022</v>
      </c>
      <c r="U2533" s="8" t="str" cm="1">
        <f t="array" ref="U2533">_xlfn.IFS(Q2533&lt;1970,"Old is Gold",Q2533&lt;=1980,"80's Movies",Q2533&lt;=2000,"90's Movies",Q2533&lt;=2020,"Mid Rang",Q2533&gt;2020,"Latest")</f>
        <v>Latest</v>
      </c>
      <c r="V2533" t="s">
        <v>8358</v>
      </c>
    </row>
    <row r="2534" spans="1:22" x14ac:dyDescent="0.3">
      <c r="A2534" t="s">
        <v>8359</v>
      </c>
      <c r="B2534" t="s">
        <v>8360</v>
      </c>
      <c r="C2534" t="s">
        <v>8361</v>
      </c>
      <c r="D2534" s="6">
        <v>114</v>
      </c>
      <c r="E2534" s="6" t="str">
        <f t="shared" si="234"/>
        <v>Medium</v>
      </c>
      <c r="F2534" s="4">
        <f t="shared" si="235"/>
        <v>1.9</v>
      </c>
      <c r="G2534" s="8" t="s">
        <v>190</v>
      </c>
      <c r="H2534" t="s">
        <v>10896</v>
      </c>
      <c r="I2534" t="s">
        <v>5170</v>
      </c>
      <c r="J2534">
        <v>7.5</v>
      </c>
      <c r="K2534" t="str">
        <f t="shared" si="236"/>
        <v>Good</v>
      </c>
      <c r="L2534" s="10">
        <v>236006</v>
      </c>
      <c r="M2534" s="10">
        <v>45000000</v>
      </c>
      <c r="N2534" s="10">
        <v>198087212</v>
      </c>
      <c r="O2534" s="6">
        <f t="shared" si="237"/>
        <v>153087212</v>
      </c>
      <c r="P2534" s="10" t="str" cm="1">
        <f t="array" ref="P2534">_xlfn.IFS(O2534&lt;=0,"Flop",O2534&lt;10000000,"Hit",O2534&lt;=100000000,"Superhit",O2534&gt;100000000,"Blockbuster")</f>
        <v>Blockbuster</v>
      </c>
      <c r="Q2534" t="s">
        <v>8362</v>
      </c>
      <c r="R2534">
        <v>9</v>
      </c>
      <c r="S2534" t="str">
        <f t="shared" si="238"/>
        <v xml:space="preserve">September </v>
      </c>
      <c r="T2534" s="12" t="str">
        <f t="shared" si="239"/>
        <v xml:space="preserve"> 2012</v>
      </c>
      <c r="U2534" s="8" t="str" cm="1">
        <f t="array" ref="U2534">_xlfn.IFS(Q2534&lt;1970,"Old is Gold",Q2534&lt;=1980,"80's Movies",Q2534&lt;=2000,"90's Movies",Q2534&lt;=2020,"Mid Rang",Q2534&gt;2020,"Latest")</f>
        <v>Latest</v>
      </c>
      <c r="V2534" t="s">
        <v>8363</v>
      </c>
    </row>
    <row r="2535" spans="1:22" x14ac:dyDescent="0.3">
      <c r="A2535" t="s">
        <v>8364</v>
      </c>
      <c r="B2535" t="s">
        <v>8365</v>
      </c>
      <c r="C2535" t="s">
        <v>8365</v>
      </c>
      <c r="D2535" s="6">
        <v>112</v>
      </c>
      <c r="E2535" s="6" t="str">
        <f t="shared" si="234"/>
        <v>Medium</v>
      </c>
      <c r="F2535" s="4">
        <f t="shared" si="235"/>
        <v>1.8666666666666667</v>
      </c>
      <c r="G2535" s="8" t="s">
        <v>7406</v>
      </c>
      <c r="H2535" t="s">
        <v>10895</v>
      </c>
      <c r="I2535" t="s">
        <v>10890</v>
      </c>
      <c r="J2535">
        <v>7</v>
      </c>
      <c r="K2535" t="str">
        <f t="shared" si="236"/>
        <v>Good</v>
      </c>
      <c r="L2535" s="10">
        <v>364059</v>
      </c>
      <c r="M2535" s="10">
        <v>50000000</v>
      </c>
      <c r="N2535" s="10">
        <v>260095986</v>
      </c>
      <c r="O2535" s="6">
        <f t="shared" si="237"/>
        <v>210095986</v>
      </c>
      <c r="P2535" s="10" t="str" cm="1">
        <f t="array" ref="P2535">_xlfn.IFS(O2535&lt;=0,"Flop",O2535&lt;10000000,"Hit",O2535&lt;=100000000,"Superhit",O2535&gt;100000000,"Blockbuster")</f>
        <v>Blockbuster</v>
      </c>
      <c r="Q2535" t="s">
        <v>8366</v>
      </c>
      <c r="R2535">
        <v>9</v>
      </c>
      <c r="S2535" t="str">
        <f t="shared" si="238"/>
        <v xml:space="preserve">June </v>
      </c>
      <c r="T2535" s="12" t="str">
        <f t="shared" si="239"/>
        <v xml:space="preserve"> 2011</v>
      </c>
      <c r="U2535" s="8" t="str" cm="1">
        <f t="array" ref="U2535">_xlfn.IFS(Q2535&lt;1970,"Old is Gold",Q2535&lt;=1980,"80's Movies",Q2535&lt;=2000,"90's Movies",Q2535&lt;=2020,"Mid Rang",Q2535&gt;2020,"Latest")</f>
        <v>Latest</v>
      </c>
      <c r="V2535" t="s">
        <v>4114</v>
      </c>
    </row>
    <row r="2536" spans="1:22" x14ac:dyDescent="0.3">
      <c r="A2536" t="s">
        <v>8367</v>
      </c>
      <c r="B2536" t="s">
        <v>8368</v>
      </c>
      <c r="C2536" t="s">
        <v>8368</v>
      </c>
      <c r="D2536" s="6">
        <v>103</v>
      </c>
      <c r="E2536" s="6" t="str">
        <f t="shared" si="234"/>
        <v>Medium</v>
      </c>
      <c r="F2536" s="4">
        <f t="shared" si="235"/>
        <v>1.7166666666666666</v>
      </c>
      <c r="G2536" s="8" t="s">
        <v>7406</v>
      </c>
      <c r="H2536" t="s">
        <v>172</v>
      </c>
      <c r="I2536" t="s">
        <v>10891</v>
      </c>
      <c r="J2536">
        <v>6.5</v>
      </c>
      <c r="K2536" t="str">
        <f t="shared" si="236"/>
        <v>Average</v>
      </c>
      <c r="L2536" s="10">
        <v>284159</v>
      </c>
      <c r="M2536" s="10">
        <v>28000000</v>
      </c>
      <c r="N2536" s="10">
        <v>60795985</v>
      </c>
      <c r="O2536" s="6">
        <f t="shared" si="237"/>
        <v>32795985</v>
      </c>
      <c r="P2536" s="10" t="str" cm="1">
        <f t="array" ref="P2536">_xlfn.IFS(O2536&lt;=0,"Flop",O2536&lt;10000000,"Hit",O2536&lt;=100000000,"Superhit",O2536&gt;100000000,"Blockbuster")</f>
        <v>Superhit</v>
      </c>
      <c r="Q2536" t="s">
        <v>8369</v>
      </c>
      <c r="R2536">
        <v>14</v>
      </c>
      <c r="S2536" t="str">
        <f t="shared" si="238"/>
        <v xml:space="preserve">August </v>
      </c>
      <c r="T2536" s="12" t="str">
        <f t="shared" si="239"/>
        <v xml:space="preserve"> 2013</v>
      </c>
      <c r="U2536" s="8" t="str" cm="1">
        <f t="array" ref="U2536">_xlfn.IFS(Q2536&lt;1970,"Old is Gold",Q2536&lt;=1980,"80's Movies",Q2536&lt;=2000,"90's Movies",Q2536&lt;=2020,"Mid Rang",Q2536&gt;2020,"Latest")</f>
        <v>Latest</v>
      </c>
      <c r="V2536" t="s">
        <v>6471</v>
      </c>
    </row>
    <row r="2537" spans="1:22" x14ac:dyDescent="0.3">
      <c r="A2537" t="s">
        <v>8370</v>
      </c>
      <c r="B2537" t="s">
        <v>8371</v>
      </c>
      <c r="C2537" t="s">
        <v>8371</v>
      </c>
      <c r="D2537" s="6">
        <v>167</v>
      </c>
      <c r="E2537" s="6" t="str">
        <f t="shared" si="234"/>
        <v>Long</v>
      </c>
      <c r="F2537" s="4">
        <f t="shared" si="235"/>
        <v>2.7833333333333332</v>
      </c>
      <c r="G2537" s="8" t="s">
        <v>190</v>
      </c>
      <c r="H2537" t="s">
        <v>10896</v>
      </c>
      <c r="I2537" t="s">
        <v>10899</v>
      </c>
      <c r="J2537">
        <v>5.5</v>
      </c>
      <c r="K2537" t="str">
        <f t="shared" si="236"/>
        <v>Poor</v>
      </c>
      <c r="L2537" s="10">
        <v>69281</v>
      </c>
      <c r="M2537" s="10">
        <v>22000000</v>
      </c>
      <c r="N2537" s="10">
        <v>0</v>
      </c>
      <c r="O2537" s="6">
        <f t="shared" si="237"/>
        <v>-22000000</v>
      </c>
      <c r="P2537" s="10" t="str" cm="1">
        <f t="array" ref="P2537">_xlfn.IFS(O2537&lt;=0,"Flop",O2537&lt;10000000,"Hit",O2537&lt;=100000000,"Superhit",O2537&gt;100000000,"Blockbuster")</f>
        <v>Flop</v>
      </c>
      <c r="Q2537" t="s">
        <v>7676</v>
      </c>
      <c r="R2537">
        <v>8</v>
      </c>
      <c r="S2537" t="str">
        <f t="shared" si="238"/>
        <v xml:space="preserve">September </v>
      </c>
      <c r="T2537" s="12" t="str">
        <f t="shared" si="239"/>
        <v xml:space="preserve"> 2022</v>
      </c>
      <c r="U2537" s="8" t="str" cm="1">
        <f t="array" ref="U2537">_xlfn.IFS(Q2537&lt;1970,"Old is Gold",Q2537&lt;=1980,"80's Movies",Q2537&lt;=2000,"90's Movies",Q2537&lt;=2020,"Mid Rang",Q2537&gt;2020,"Latest")</f>
        <v>Latest</v>
      </c>
      <c r="V2537" t="s">
        <v>5372</v>
      </c>
    </row>
    <row r="2538" spans="1:22" x14ac:dyDescent="0.3">
      <c r="A2538" t="s">
        <v>8372</v>
      </c>
      <c r="B2538" t="s">
        <v>8373</v>
      </c>
      <c r="C2538" t="s">
        <v>8373</v>
      </c>
      <c r="D2538" s="6">
        <v>112</v>
      </c>
      <c r="E2538" s="6" t="str">
        <f t="shared" si="234"/>
        <v>Medium</v>
      </c>
      <c r="F2538" s="4">
        <f t="shared" si="235"/>
        <v>1.8666666666666667</v>
      </c>
      <c r="G2538" s="8" t="s">
        <v>190</v>
      </c>
      <c r="H2538" t="s">
        <v>10885</v>
      </c>
      <c r="I2538" t="s">
        <v>10886</v>
      </c>
      <c r="J2538">
        <v>7.2</v>
      </c>
      <c r="K2538" t="str">
        <f t="shared" si="236"/>
        <v>Good</v>
      </c>
      <c r="L2538" s="10">
        <v>196094</v>
      </c>
      <c r="M2538" s="10">
        <v>25000000</v>
      </c>
      <c r="N2538" s="10">
        <v>65663276</v>
      </c>
      <c r="O2538" s="6">
        <f t="shared" si="237"/>
        <v>40663276</v>
      </c>
      <c r="P2538" s="10" t="str" cm="1">
        <f t="array" ref="P2538">_xlfn.IFS(O2538&lt;=0,"Flop",O2538&lt;10000000,"Hit",O2538&lt;=100000000,"Superhit",O2538&gt;100000000,"Blockbuster")</f>
        <v>Superhit</v>
      </c>
      <c r="Q2538" t="s">
        <v>8374</v>
      </c>
      <c r="R2538">
        <v>8</v>
      </c>
      <c r="S2538" t="str">
        <f t="shared" si="238"/>
        <v xml:space="preserve">April </v>
      </c>
      <c r="T2538" s="12" t="str">
        <f t="shared" si="239"/>
        <v xml:space="preserve"> 2015</v>
      </c>
      <c r="U2538" s="8" t="str" cm="1">
        <f t="array" ref="U2538">_xlfn.IFS(Q2538&lt;1970,"Old is Gold",Q2538&lt;=1980,"80's Movies",Q2538&lt;=2000,"90's Movies",Q2538&lt;=2020,"Mid Rang",Q2538&gt;2020,"Latest")</f>
        <v>Latest</v>
      </c>
      <c r="V2538" t="s">
        <v>8375</v>
      </c>
    </row>
    <row r="2539" spans="1:22" x14ac:dyDescent="0.3">
      <c r="A2539" t="s">
        <v>8376</v>
      </c>
      <c r="B2539" t="s">
        <v>8377</v>
      </c>
      <c r="C2539" t="s">
        <v>8377</v>
      </c>
      <c r="D2539" s="6">
        <v>100</v>
      </c>
      <c r="E2539" s="6" t="str">
        <f t="shared" si="234"/>
        <v>Medium</v>
      </c>
      <c r="F2539" s="4">
        <f t="shared" si="235"/>
        <v>1.6666666666666667</v>
      </c>
      <c r="G2539" s="8" t="s">
        <v>172</v>
      </c>
      <c r="H2539" t="s">
        <v>190</v>
      </c>
      <c r="I2539" t="s">
        <v>10886</v>
      </c>
      <c r="J2539">
        <v>7.9</v>
      </c>
      <c r="K2539" t="str">
        <f t="shared" si="236"/>
        <v>Good</v>
      </c>
      <c r="L2539" s="10">
        <v>246652</v>
      </c>
      <c r="M2539" s="10">
        <v>15000000</v>
      </c>
      <c r="N2539" s="10">
        <v>133471171</v>
      </c>
      <c r="O2539" s="6">
        <f t="shared" si="237"/>
        <v>118471171</v>
      </c>
      <c r="P2539" s="10" t="str" cm="1">
        <f t="array" ref="P2539">_xlfn.IFS(O2539&lt;=0,"Flop",O2539&lt;10000000,"Hit",O2539&lt;=100000000,"Superhit",O2539&gt;100000000,"Blockbuster")</f>
        <v>Blockbuster</v>
      </c>
      <c r="Q2539" t="s">
        <v>8378</v>
      </c>
      <c r="R2539">
        <v>15</v>
      </c>
      <c r="S2539" t="str">
        <f t="shared" si="238"/>
        <v xml:space="preserve">May </v>
      </c>
      <c r="T2539" s="12" t="str">
        <f t="shared" si="239"/>
        <v xml:space="preserve"> 2011</v>
      </c>
      <c r="U2539" s="8" t="str" cm="1">
        <f t="array" ref="U2539">_xlfn.IFS(Q2539&lt;1970,"Old is Gold",Q2539&lt;=1980,"80's Movies",Q2539&lt;=2000,"90's Movies",Q2539&lt;=2020,"Mid Rang",Q2539&gt;2020,"Latest")</f>
        <v>Latest</v>
      </c>
      <c r="V2539" t="s">
        <v>8379</v>
      </c>
    </row>
    <row r="2540" spans="1:22" x14ac:dyDescent="0.3">
      <c r="A2540" t="s">
        <v>8380</v>
      </c>
      <c r="B2540" t="s">
        <v>8381</v>
      </c>
      <c r="C2540" t="s">
        <v>8381</v>
      </c>
      <c r="D2540" s="6">
        <v>94</v>
      </c>
      <c r="E2540" s="6" t="str">
        <f t="shared" si="234"/>
        <v>Medium</v>
      </c>
      <c r="F2540" s="4">
        <f t="shared" si="235"/>
        <v>1.5666666666666667</v>
      </c>
      <c r="G2540" s="8" t="s">
        <v>7406</v>
      </c>
      <c r="H2540" t="s">
        <v>10891</v>
      </c>
      <c r="I2540" t="s">
        <v>5170</v>
      </c>
      <c r="J2540">
        <v>6.5</v>
      </c>
      <c r="K2540" t="str">
        <f t="shared" si="236"/>
        <v>Average</v>
      </c>
      <c r="L2540" s="10">
        <v>115596</v>
      </c>
      <c r="M2540" s="10">
        <v>30000000</v>
      </c>
      <c r="N2540" s="10">
        <v>41564670</v>
      </c>
      <c r="O2540" s="6">
        <f t="shared" si="237"/>
        <v>11564670</v>
      </c>
      <c r="P2540" s="10" t="str" cm="1">
        <f t="array" ref="P2540">_xlfn.IFS(O2540&lt;=0,"Flop",O2540&lt;10000000,"Hit",O2540&lt;=100000000,"Superhit",O2540&gt;100000000,"Blockbuster")</f>
        <v>Superhit</v>
      </c>
      <c r="Q2540" t="s">
        <v>8382</v>
      </c>
      <c r="R2540">
        <v>16</v>
      </c>
      <c r="S2540" t="str">
        <f t="shared" si="238"/>
        <v xml:space="preserve">April </v>
      </c>
      <c r="T2540" s="12" t="str">
        <f t="shared" si="239"/>
        <v xml:space="preserve"> 2012</v>
      </c>
      <c r="U2540" s="8" t="str" cm="1">
        <f t="array" ref="U2540">_xlfn.IFS(Q2540&lt;1970,"Old is Gold",Q2540&lt;=1980,"80's Movies",Q2540&lt;=2000,"90's Movies",Q2540&lt;=2020,"Mid Rang",Q2540&gt;2020,"Latest")</f>
        <v>Latest</v>
      </c>
      <c r="V2540" t="s">
        <v>3312</v>
      </c>
    </row>
    <row r="2541" spans="1:22" x14ac:dyDescent="0.3">
      <c r="A2541" t="s">
        <v>8383</v>
      </c>
      <c r="B2541" t="s">
        <v>8384</v>
      </c>
      <c r="C2541" t="s">
        <v>8384</v>
      </c>
      <c r="D2541" s="6">
        <v>108</v>
      </c>
      <c r="E2541" s="6" t="str">
        <f t="shared" si="234"/>
        <v>Medium</v>
      </c>
      <c r="F2541" s="4">
        <f t="shared" si="235"/>
        <v>1.8</v>
      </c>
      <c r="G2541" s="8" t="s">
        <v>7406</v>
      </c>
      <c r="H2541" t="s">
        <v>190</v>
      </c>
      <c r="I2541" t="s">
        <v>5170</v>
      </c>
      <c r="J2541">
        <v>6.4</v>
      </c>
      <c r="K2541" t="str">
        <f t="shared" si="236"/>
        <v>Average</v>
      </c>
      <c r="L2541" s="10">
        <v>105927</v>
      </c>
      <c r="M2541" s="10">
        <v>40000000</v>
      </c>
      <c r="N2541" s="10">
        <v>71508440</v>
      </c>
      <c r="O2541" s="6">
        <f t="shared" si="237"/>
        <v>31508440</v>
      </c>
      <c r="P2541" s="10" t="str" cm="1">
        <f t="array" ref="P2541">_xlfn.IFS(O2541&lt;=0,"Flop",O2541&lt;10000000,"Hit",O2541&lt;=100000000,"Superhit",O2541&gt;100000000,"Blockbuster")</f>
        <v>Superhit</v>
      </c>
      <c r="Q2541" t="s">
        <v>8385</v>
      </c>
      <c r="R2541">
        <v>25</v>
      </c>
      <c r="S2541" t="str">
        <f t="shared" si="238"/>
        <v xml:space="preserve">June </v>
      </c>
      <c r="T2541" s="12" t="str">
        <f t="shared" si="239"/>
        <v xml:space="preserve"> 2011</v>
      </c>
      <c r="U2541" s="8" t="str" cm="1">
        <f t="array" ref="U2541">_xlfn.IFS(Q2541&lt;1970,"Old is Gold",Q2541&lt;=1980,"80's Movies",Q2541&lt;=2000,"90's Movies",Q2541&lt;=2020,"Mid Rang",Q2541&gt;2020,"Latest")</f>
        <v>Latest</v>
      </c>
      <c r="V2541" t="s">
        <v>6941</v>
      </c>
    </row>
    <row r="2542" spans="1:22" x14ac:dyDescent="0.3">
      <c r="A2542" t="s">
        <v>8386</v>
      </c>
      <c r="B2542" t="s">
        <v>8387</v>
      </c>
      <c r="C2542" t="s">
        <v>8387</v>
      </c>
      <c r="D2542" s="6">
        <v>103</v>
      </c>
      <c r="E2542" s="6" t="str">
        <f t="shared" si="234"/>
        <v>Medium</v>
      </c>
      <c r="F2542" s="4">
        <f t="shared" si="235"/>
        <v>1.7166666666666666</v>
      </c>
      <c r="G2542" s="8" t="s">
        <v>190</v>
      </c>
      <c r="H2542" t="s">
        <v>10899</v>
      </c>
      <c r="I2542" t="s">
        <v>10899</v>
      </c>
      <c r="J2542">
        <v>7.9</v>
      </c>
      <c r="K2542" t="str">
        <f t="shared" si="236"/>
        <v>Good</v>
      </c>
      <c r="L2542" s="10">
        <v>537232</v>
      </c>
      <c r="M2542" s="10">
        <v>13000000</v>
      </c>
      <c r="N2542" s="10">
        <v>33384127</v>
      </c>
      <c r="O2542" s="6">
        <f t="shared" si="237"/>
        <v>20384127</v>
      </c>
      <c r="P2542" s="10" t="str" cm="1">
        <f t="array" ref="P2542">_xlfn.IFS(O2542&lt;=0,"Flop",O2542&lt;10000000,"Hit",O2542&lt;=100000000,"Superhit",O2542&gt;100000000,"Blockbuster")</f>
        <v>Superhit</v>
      </c>
      <c r="Q2542" t="s">
        <v>6160</v>
      </c>
      <c r="R2542">
        <v>8</v>
      </c>
      <c r="S2542" t="str">
        <f t="shared" si="238"/>
        <v xml:space="preserve">September </v>
      </c>
      <c r="T2542" s="12" t="str">
        <f t="shared" si="239"/>
        <v xml:space="preserve"> 2012</v>
      </c>
      <c r="U2542" s="8" t="str" cm="1">
        <f t="array" ref="U2542">_xlfn.IFS(Q2542&lt;1970,"Old is Gold",Q2542&lt;=1980,"80's Movies",Q2542&lt;=2000,"90's Movies",Q2542&lt;=2020,"Mid Rang",Q2542&gt;2020,"Latest")</f>
        <v>Latest</v>
      </c>
      <c r="V2542" t="s">
        <v>8388</v>
      </c>
    </row>
    <row r="2543" spans="1:22" x14ac:dyDescent="0.3">
      <c r="A2543" t="s">
        <v>8389</v>
      </c>
      <c r="B2543" t="s">
        <v>8390</v>
      </c>
      <c r="C2543" t="s">
        <v>8390</v>
      </c>
      <c r="D2543" s="6">
        <v>105</v>
      </c>
      <c r="E2543" s="6" t="str">
        <f t="shared" si="234"/>
        <v>Medium</v>
      </c>
      <c r="F2543" s="4">
        <f t="shared" si="235"/>
        <v>1.75</v>
      </c>
      <c r="G2543" s="8" t="s">
        <v>10887</v>
      </c>
      <c r="H2543" t="s">
        <v>190</v>
      </c>
      <c r="I2543" t="s">
        <v>10892</v>
      </c>
      <c r="J2543">
        <v>6.9</v>
      </c>
      <c r="K2543" t="str">
        <f t="shared" si="236"/>
        <v>Average</v>
      </c>
      <c r="L2543" s="10">
        <v>186822</v>
      </c>
      <c r="M2543" s="10">
        <v>95000000</v>
      </c>
      <c r="N2543" s="10">
        <v>542358331</v>
      </c>
      <c r="O2543" s="6">
        <f t="shared" si="237"/>
        <v>447358331</v>
      </c>
      <c r="P2543" s="10" t="str" cm="1">
        <f t="array" ref="P2543">_xlfn.IFS(O2543&lt;=0,"Flop",O2543&lt;10000000,"Hit",O2543&lt;=100000000,"Superhit",O2543&gt;100000000,"Blockbuster")</f>
        <v>Blockbuster</v>
      </c>
      <c r="Q2543" t="s">
        <v>8391</v>
      </c>
      <c r="R2543">
        <v>13</v>
      </c>
      <c r="S2543" t="str">
        <f t="shared" si="238"/>
        <v xml:space="preserve">February </v>
      </c>
      <c r="T2543" s="12" t="str">
        <f t="shared" si="239"/>
        <v xml:space="preserve"> 2015</v>
      </c>
      <c r="U2543" s="8" t="str" cm="1">
        <f t="array" ref="U2543">_xlfn.IFS(Q2543&lt;1970,"Old is Gold",Q2543&lt;=1980,"80's Movies",Q2543&lt;=2000,"90's Movies",Q2543&lt;=2020,"Mid Rang",Q2543&gt;2020,"Latest")</f>
        <v>Latest</v>
      </c>
      <c r="V2543" t="s">
        <v>1655</v>
      </c>
    </row>
    <row r="2544" spans="1:22" x14ac:dyDescent="0.3">
      <c r="A2544" t="s">
        <v>8392</v>
      </c>
      <c r="B2544" t="s">
        <v>8393</v>
      </c>
      <c r="C2544" t="s">
        <v>8393</v>
      </c>
      <c r="D2544" s="6">
        <v>113</v>
      </c>
      <c r="E2544" s="6" t="str">
        <f t="shared" si="234"/>
        <v>Medium</v>
      </c>
      <c r="F2544" s="4">
        <f t="shared" si="235"/>
        <v>1.8833333333333333</v>
      </c>
      <c r="G2544" s="8" t="s">
        <v>172</v>
      </c>
      <c r="H2544" t="s">
        <v>190</v>
      </c>
      <c r="I2544" t="s">
        <v>10897</v>
      </c>
      <c r="J2544">
        <v>6.4</v>
      </c>
      <c r="K2544" t="str">
        <f t="shared" si="236"/>
        <v>Average</v>
      </c>
      <c r="L2544" s="10">
        <v>62274</v>
      </c>
      <c r="M2544" s="10">
        <v>40000000</v>
      </c>
      <c r="N2544" s="10">
        <v>44907260</v>
      </c>
      <c r="O2544" s="6">
        <f t="shared" si="237"/>
        <v>4907260</v>
      </c>
      <c r="P2544" s="10" t="str" cm="1">
        <f t="array" ref="P2544">_xlfn.IFS(O2544&lt;=0,"Flop",O2544&lt;10000000,"Hit",O2544&lt;=100000000,"Superhit",O2544&gt;100000000,"Blockbuster")</f>
        <v>Hit</v>
      </c>
      <c r="Q2544" t="s">
        <v>8394</v>
      </c>
      <c r="R2544">
        <v>16</v>
      </c>
      <c r="S2544" t="str">
        <f t="shared" si="238"/>
        <v xml:space="preserve">December </v>
      </c>
      <c r="T2544" s="12" t="str">
        <f t="shared" si="239"/>
        <v xml:space="preserve"> 2013</v>
      </c>
      <c r="U2544" s="8" t="str" cm="1">
        <f t="array" ref="U2544">_xlfn.IFS(Q2544&lt;1970,"Old is Gold",Q2544&lt;=1980,"80's Movies",Q2544&lt;=2000,"90's Movies",Q2544&lt;=2020,"Mid Rang",Q2544&gt;2020,"Latest")</f>
        <v>Latest</v>
      </c>
      <c r="V2544" t="s">
        <v>1802</v>
      </c>
    </row>
    <row r="2545" spans="1:22" x14ac:dyDescent="0.3">
      <c r="A2545" t="s">
        <v>8395</v>
      </c>
      <c r="B2545" t="s">
        <v>8396</v>
      </c>
      <c r="C2545" t="s">
        <v>8396</v>
      </c>
      <c r="D2545" s="6">
        <v>156</v>
      </c>
      <c r="E2545" s="6" t="str">
        <f t="shared" si="234"/>
        <v>Long</v>
      </c>
      <c r="F2545" s="4">
        <f t="shared" si="235"/>
        <v>2.6</v>
      </c>
      <c r="G2545" s="8" t="s">
        <v>7406</v>
      </c>
      <c r="H2545" t="s">
        <v>10887</v>
      </c>
      <c r="I2545" t="s">
        <v>190</v>
      </c>
      <c r="J2545">
        <v>8</v>
      </c>
      <c r="K2545" t="str">
        <f t="shared" si="236"/>
        <v>Excellent</v>
      </c>
      <c r="L2545" s="10">
        <v>849639</v>
      </c>
      <c r="M2545" s="10">
        <v>135000000</v>
      </c>
      <c r="N2545" s="10">
        <v>532950503</v>
      </c>
      <c r="O2545" s="6">
        <f t="shared" si="237"/>
        <v>397950503</v>
      </c>
      <c r="P2545" s="10" t="str" cm="1">
        <f t="array" ref="P2545">_xlfn.IFS(O2545&lt;=0,"Flop",O2545&lt;10000000,"Hit",O2545&lt;=100000000,"Superhit",O2545&gt;100000000,"Blockbuster")</f>
        <v>Blockbuster</v>
      </c>
      <c r="Q2545" t="s">
        <v>8397</v>
      </c>
      <c r="R2545">
        <v>16</v>
      </c>
      <c r="S2545" t="str">
        <f t="shared" si="238"/>
        <v xml:space="preserve">December </v>
      </c>
      <c r="T2545" s="12" t="str">
        <f t="shared" si="239"/>
        <v xml:space="preserve"> 2015</v>
      </c>
      <c r="U2545" s="8" t="str" cm="1">
        <f t="array" ref="U2545">_xlfn.IFS(Q2545&lt;1970,"Old is Gold",Q2545&lt;=1980,"80's Movies",Q2545&lt;=2000,"90's Movies",Q2545&lt;=2020,"Mid Rang",Q2545&gt;2020,"Latest")</f>
        <v>Latest</v>
      </c>
      <c r="V2545" t="s">
        <v>3513</v>
      </c>
    </row>
    <row r="2546" spans="1:22" x14ac:dyDescent="0.3">
      <c r="A2546" t="s">
        <v>8398</v>
      </c>
      <c r="B2546" t="s">
        <v>8399</v>
      </c>
      <c r="C2546" t="s">
        <v>8399</v>
      </c>
      <c r="D2546" s="6">
        <v>131</v>
      </c>
      <c r="E2546" s="6" t="str">
        <f t="shared" si="234"/>
        <v>Long</v>
      </c>
      <c r="F2546" s="4">
        <f t="shared" si="235"/>
        <v>2.1833333333333331</v>
      </c>
      <c r="G2546" s="8" t="s">
        <v>7406</v>
      </c>
      <c r="H2546" t="s">
        <v>10887</v>
      </c>
      <c r="I2546" t="s">
        <v>10890</v>
      </c>
      <c r="J2546">
        <v>6.9</v>
      </c>
      <c r="K2546" t="str">
        <f t="shared" si="236"/>
        <v>Average</v>
      </c>
      <c r="L2546" s="10">
        <v>521377</v>
      </c>
      <c r="M2546" s="10">
        <v>190000000</v>
      </c>
      <c r="N2546" s="10">
        <v>411002906</v>
      </c>
      <c r="O2546" s="6">
        <f t="shared" si="237"/>
        <v>221002906</v>
      </c>
      <c r="P2546" s="10" t="str" cm="1">
        <f t="array" ref="P2546">_xlfn.IFS(O2546&lt;=0,"Flop",O2546&lt;10000000,"Hit",O2546&lt;=100000000,"Superhit",O2546&gt;100000000,"Blockbuster")</f>
        <v>Blockbuster</v>
      </c>
      <c r="Q2546" t="s">
        <v>8400</v>
      </c>
      <c r="R2546">
        <v>1</v>
      </c>
      <c r="S2546" t="str">
        <f t="shared" si="238"/>
        <v xml:space="preserve">July </v>
      </c>
      <c r="T2546" s="12" t="str">
        <f t="shared" si="239"/>
        <v xml:space="preserve"> 2013</v>
      </c>
      <c r="U2546" s="8" t="str" cm="1">
        <f t="array" ref="U2546">_xlfn.IFS(Q2546&lt;1970,"Old is Gold",Q2546&lt;=1980,"80's Movies",Q2546&lt;=2000,"90's Movies",Q2546&lt;=2020,"Mid Rang",Q2546&gt;2020,"Latest")</f>
        <v>Latest</v>
      </c>
      <c r="V2546" t="s">
        <v>2413</v>
      </c>
    </row>
    <row r="2547" spans="1:22" x14ac:dyDescent="0.3">
      <c r="A2547" t="s">
        <v>8401</v>
      </c>
      <c r="B2547" t="s">
        <v>8402</v>
      </c>
      <c r="C2547" t="s">
        <v>8402</v>
      </c>
      <c r="D2547" s="6">
        <v>82</v>
      </c>
      <c r="E2547" s="6" t="str">
        <f t="shared" si="234"/>
        <v>Short</v>
      </c>
      <c r="F2547" s="4">
        <f t="shared" si="235"/>
        <v>1.3666666666666667</v>
      </c>
      <c r="G2547" s="8" t="s">
        <v>172</v>
      </c>
      <c r="H2547" t="s">
        <v>105</v>
      </c>
      <c r="I2547" t="s">
        <v>10899</v>
      </c>
      <c r="J2547">
        <v>3.4</v>
      </c>
      <c r="K2547" t="str">
        <f t="shared" si="236"/>
        <v>Poor</v>
      </c>
      <c r="L2547" s="10">
        <v>50869</v>
      </c>
      <c r="M2547" s="10">
        <v>20000000</v>
      </c>
      <c r="N2547" s="10">
        <v>80547866</v>
      </c>
      <c r="O2547" s="6">
        <f t="shared" si="237"/>
        <v>60547866</v>
      </c>
      <c r="P2547" s="10" t="str" cm="1">
        <f t="array" ref="P2547">_xlfn.IFS(O2547&lt;=0,"Flop",O2547&lt;10000000,"Hit",O2547&lt;=100000000,"Superhit",O2547&gt;100000000,"Blockbuster")</f>
        <v>Superhit</v>
      </c>
      <c r="Q2547" t="s">
        <v>8403</v>
      </c>
      <c r="R2547">
        <v>18</v>
      </c>
      <c r="S2547" t="str">
        <f t="shared" si="238"/>
        <v xml:space="preserve">August </v>
      </c>
      <c r="T2547" s="12" t="str">
        <f t="shared" si="239"/>
        <v xml:space="preserve"> 2010</v>
      </c>
      <c r="U2547" s="8" t="str" cm="1">
        <f t="array" ref="U2547">_xlfn.IFS(Q2547&lt;1970,"Old is Gold",Q2547&lt;=1980,"80's Movies",Q2547&lt;=2000,"90's Movies",Q2547&lt;=2020,"Mid Rang",Q2547&gt;2020,"Latest")</f>
        <v>Latest</v>
      </c>
      <c r="V2547" t="s">
        <v>6007</v>
      </c>
    </row>
    <row r="2548" spans="1:22" x14ac:dyDescent="0.3">
      <c r="A2548" t="s">
        <v>8404</v>
      </c>
      <c r="B2548" t="s">
        <v>8405</v>
      </c>
      <c r="C2548" t="s">
        <v>8406</v>
      </c>
      <c r="D2548" s="6">
        <v>101</v>
      </c>
      <c r="E2548" s="6" t="str">
        <f t="shared" si="234"/>
        <v>Medium</v>
      </c>
      <c r="F2548" s="4">
        <f t="shared" si="235"/>
        <v>1.6833333333333333</v>
      </c>
      <c r="G2548" s="8" t="s">
        <v>172</v>
      </c>
      <c r="H2548" t="s">
        <v>10886</v>
      </c>
      <c r="I2548" t="s">
        <v>10899</v>
      </c>
      <c r="J2548">
        <v>6.4</v>
      </c>
      <c r="K2548" t="str">
        <f t="shared" si="236"/>
        <v>Average</v>
      </c>
      <c r="L2548" s="10">
        <v>99849</v>
      </c>
      <c r="M2548" s="10">
        <v>8500000</v>
      </c>
      <c r="N2548" s="10">
        <v>43709744</v>
      </c>
      <c r="O2548" s="6">
        <f t="shared" si="237"/>
        <v>35209744</v>
      </c>
      <c r="P2548" s="10" t="str" cm="1">
        <f t="array" ref="P2548">_xlfn.IFS(O2548&lt;=0,"Flop",O2548&lt;10000000,"Hit",O2548&lt;=100000000,"Superhit",O2548&gt;100000000,"Blockbuster")</f>
        <v>Superhit</v>
      </c>
      <c r="Q2548" t="s">
        <v>8407</v>
      </c>
      <c r="R2548">
        <v>12</v>
      </c>
      <c r="S2548" t="str">
        <f t="shared" si="238"/>
        <v xml:space="preserve">February </v>
      </c>
      <c r="T2548" s="12" t="str">
        <f t="shared" si="239"/>
        <v xml:space="preserve"> 2015</v>
      </c>
      <c r="U2548" s="8" t="str" cm="1">
        <f t="array" ref="U2548">_xlfn.IFS(Q2548&lt;1970,"Old is Gold",Q2548&lt;=1980,"80's Movies",Q2548&lt;=2000,"90's Movies",Q2548&lt;=2020,"Mid Rang",Q2548&gt;2020,"Latest")</f>
        <v>Latest</v>
      </c>
      <c r="V2548" t="s">
        <v>8408</v>
      </c>
    </row>
    <row r="2549" spans="1:22" x14ac:dyDescent="0.3">
      <c r="A2549" t="s">
        <v>8409</v>
      </c>
      <c r="B2549" t="s">
        <v>8410</v>
      </c>
      <c r="C2549" t="s">
        <v>8410</v>
      </c>
      <c r="D2549" s="6">
        <v>106</v>
      </c>
      <c r="E2549" s="6" t="str">
        <f t="shared" si="234"/>
        <v>Medium</v>
      </c>
      <c r="F2549" s="4">
        <f t="shared" si="235"/>
        <v>1.7666666666666666</v>
      </c>
      <c r="G2549" s="8" t="s">
        <v>10887</v>
      </c>
      <c r="H2549" t="s">
        <v>172</v>
      </c>
      <c r="I2549" t="s">
        <v>190</v>
      </c>
      <c r="J2549">
        <v>5.6</v>
      </c>
      <c r="K2549" t="str">
        <f t="shared" si="236"/>
        <v>Poor</v>
      </c>
      <c r="L2549" s="10">
        <v>90192</v>
      </c>
      <c r="M2549" s="10">
        <v>85000000</v>
      </c>
      <c r="N2549" s="10">
        <v>183018522</v>
      </c>
      <c r="O2549" s="6">
        <f t="shared" si="237"/>
        <v>98018522</v>
      </c>
      <c r="P2549" s="10" t="str" cm="1">
        <f t="array" ref="P2549">_xlfn.IFS(O2549&lt;=0,"Flop",O2549&lt;10000000,"Hit",O2549&lt;=100000000,"Superhit",O2549&gt;100000000,"Blockbuster")</f>
        <v>Superhit</v>
      </c>
      <c r="Q2549" t="s">
        <v>8119</v>
      </c>
      <c r="R2549">
        <v>15</v>
      </c>
      <c r="S2549" t="str">
        <f t="shared" si="238"/>
        <v xml:space="preserve">March </v>
      </c>
      <c r="T2549" s="12" t="str">
        <f t="shared" si="239"/>
        <v xml:space="preserve"> 2012</v>
      </c>
      <c r="U2549" s="8" t="str" cm="1">
        <f t="array" ref="U2549">_xlfn.IFS(Q2549&lt;1970,"Old is Gold",Q2549&lt;=1980,"80's Movies",Q2549&lt;=2000,"90's Movies",Q2549&lt;=2020,"Mid Rang",Q2549&gt;2020,"Latest")</f>
        <v>Latest</v>
      </c>
      <c r="V2549" t="s">
        <v>3305</v>
      </c>
    </row>
    <row r="2550" spans="1:22" x14ac:dyDescent="0.3">
      <c r="A2550" t="s">
        <v>8411</v>
      </c>
      <c r="B2550" t="s">
        <v>8412</v>
      </c>
      <c r="C2550" t="s">
        <v>8412</v>
      </c>
      <c r="D2550" s="6">
        <v>88</v>
      </c>
      <c r="E2550" s="6" t="str">
        <f t="shared" si="234"/>
        <v>Short</v>
      </c>
      <c r="F2550" s="4">
        <f t="shared" si="235"/>
        <v>1.4666666666666666</v>
      </c>
      <c r="G2550" s="8" t="s">
        <v>10887</v>
      </c>
      <c r="H2550" t="s">
        <v>10888</v>
      </c>
      <c r="I2550" t="s">
        <v>172</v>
      </c>
      <c r="J2550">
        <v>6.5</v>
      </c>
      <c r="K2550" t="str">
        <f t="shared" si="236"/>
        <v>Average</v>
      </c>
      <c r="L2550" s="10">
        <v>220085</v>
      </c>
      <c r="M2550" s="10">
        <v>95000000</v>
      </c>
      <c r="N2550" s="10">
        <v>877244782</v>
      </c>
      <c r="O2550" s="6">
        <f t="shared" si="237"/>
        <v>782244782</v>
      </c>
      <c r="P2550" s="10" t="str" cm="1">
        <f t="array" ref="P2550">_xlfn.IFS(O2550&lt;=0,"Flop",O2550&lt;10000000,"Hit",O2550&lt;=100000000,"Superhit",O2550&gt;100000000,"Blockbuster")</f>
        <v>Blockbuster</v>
      </c>
      <c r="Q2550" t="s">
        <v>8413</v>
      </c>
      <c r="R2550">
        <v>26</v>
      </c>
      <c r="S2550" t="str">
        <f t="shared" si="238"/>
        <v xml:space="preserve">June </v>
      </c>
      <c r="T2550" s="12" t="str">
        <f t="shared" si="239"/>
        <v xml:space="preserve"> 2012</v>
      </c>
      <c r="U2550" s="8" t="str" cm="1">
        <f t="array" ref="U2550">_xlfn.IFS(Q2550&lt;1970,"Old is Gold",Q2550&lt;=1980,"80's Movies",Q2550&lt;=2000,"90's Movies",Q2550&lt;=2020,"Mid Rang",Q2550&gt;2020,"Latest")</f>
        <v>Latest</v>
      </c>
      <c r="V2550" t="s">
        <v>8414</v>
      </c>
    </row>
    <row r="2551" spans="1:22" x14ac:dyDescent="0.3">
      <c r="A2551" t="s">
        <v>8415</v>
      </c>
      <c r="B2551" t="s">
        <v>8416</v>
      </c>
      <c r="C2551" t="s">
        <v>8416</v>
      </c>
      <c r="D2551" s="6">
        <v>115</v>
      </c>
      <c r="E2551" s="6" t="str">
        <f t="shared" si="234"/>
        <v>Medium</v>
      </c>
      <c r="F2551" s="4">
        <f t="shared" si="235"/>
        <v>1.9166666666666667</v>
      </c>
      <c r="G2551" s="8" t="s">
        <v>10891</v>
      </c>
      <c r="H2551" t="s">
        <v>10895</v>
      </c>
      <c r="I2551" t="s">
        <v>5170</v>
      </c>
      <c r="J2551">
        <v>7.2</v>
      </c>
      <c r="K2551" t="str">
        <f t="shared" si="236"/>
        <v>Good</v>
      </c>
      <c r="L2551" s="10">
        <v>692117</v>
      </c>
      <c r="M2551" s="10">
        <v>75000000</v>
      </c>
      <c r="N2551" s="10">
        <v>351723989</v>
      </c>
      <c r="O2551" s="6">
        <f t="shared" si="237"/>
        <v>276723989</v>
      </c>
      <c r="P2551" s="10" t="str" cm="1">
        <f t="array" ref="P2551">_xlfn.IFS(O2551&lt;=0,"Flop",O2551&lt;10000000,"Hit",O2551&lt;=100000000,"Superhit",O2551&gt;100000000,"Blockbuster")</f>
        <v>Blockbuster</v>
      </c>
      <c r="Q2551" t="s">
        <v>8417</v>
      </c>
      <c r="R2551">
        <v>21</v>
      </c>
      <c r="S2551" t="str">
        <f t="shared" si="238"/>
        <v xml:space="preserve">May </v>
      </c>
      <c r="T2551" s="12" t="str">
        <f t="shared" si="239"/>
        <v xml:space="preserve"> 2013</v>
      </c>
      <c r="U2551" s="8" t="str" cm="1">
        <f t="array" ref="U2551">_xlfn.IFS(Q2551&lt;1970,"Old is Gold",Q2551&lt;=1980,"80's Movies",Q2551&lt;=2000,"90's Movies",Q2551&lt;=2020,"Mid Rang",Q2551&gt;2020,"Latest")</f>
        <v>Latest</v>
      </c>
      <c r="V2551" t="s">
        <v>4327</v>
      </c>
    </row>
    <row r="2552" spans="1:22" x14ac:dyDescent="0.3">
      <c r="A2552" t="s">
        <v>8418</v>
      </c>
      <c r="B2552" t="s">
        <v>8419</v>
      </c>
      <c r="C2552" t="s">
        <v>8419</v>
      </c>
      <c r="D2552" s="6">
        <v>115</v>
      </c>
      <c r="E2552" s="6" t="str">
        <f t="shared" si="234"/>
        <v>Medium</v>
      </c>
      <c r="F2552" s="4">
        <f t="shared" si="235"/>
        <v>1.9166666666666667</v>
      </c>
      <c r="G2552" s="8" t="s">
        <v>10887</v>
      </c>
      <c r="H2552" t="s">
        <v>190</v>
      </c>
      <c r="I2552" t="s">
        <v>10885</v>
      </c>
      <c r="J2552">
        <v>5.5</v>
      </c>
      <c r="K2552" t="str">
        <f t="shared" si="236"/>
        <v>Poor</v>
      </c>
      <c r="L2552" s="10">
        <v>258657</v>
      </c>
      <c r="M2552" s="10">
        <v>120000000</v>
      </c>
      <c r="N2552" s="10">
        <v>848593948</v>
      </c>
      <c r="O2552" s="6">
        <f t="shared" si="237"/>
        <v>728593948</v>
      </c>
      <c r="P2552" s="10" t="str" cm="1">
        <f t="array" ref="P2552">_xlfn.IFS(O2552&lt;=0,"Flop",O2552&lt;10000000,"Hit",O2552&lt;=100000000,"Superhit",O2552&gt;100000000,"Blockbuster")</f>
        <v>Blockbuster</v>
      </c>
      <c r="Q2552" t="s">
        <v>8420</v>
      </c>
      <c r="R2552">
        <v>12</v>
      </c>
      <c r="S2552" t="str">
        <f t="shared" si="238"/>
        <v xml:space="preserve">November </v>
      </c>
      <c r="T2552" s="12" t="str">
        <f t="shared" si="239"/>
        <v xml:space="preserve"> 2012</v>
      </c>
      <c r="U2552" s="8" t="str" cm="1">
        <f t="array" ref="U2552">_xlfn.IFS(Q2552&lt;1970,"Old is Gold",Q2552&lt;=1980,"80's Movies",Q2552&lt;=2000,"90's Movies",Q2552&lt;=2020,"Mid Rang",Q2552&gt;2020,"Latest")</f>
        <v>Latest</v>
      </c>
      <c r="V2552" t="s">
        <v>4485</v>
      </c>
    </row>
    <row r="2553" spans="1:22" x14ac:dyDescent="0.3">
      <c r="A2553" t="s">
        <v>8421</v>
      </c>
      <c r="B2553" t="s">
        <v>8422</v>
      </c>
      <c r="C2553" t="s">
        <v>8422</v>
      </c>
      <c r="D2553" s="6">
        <v>104</v>
      </c>
      <c r="E2553" s="6" t="str">
        <f t="shared" si="234"/>
        <v>Medium</v>
      </c>
      <c r="F2553" s="4">
        <f t="shared" si="235"/>
        <v>1.7333333333333334</v>
      </c>
      <c r="G2553" s="8" t="s">
        <v>172</v>
      </c>
      <c r="H2553" t="s">
        <v>190</v>
      </c>
      <c r="I2553" t="s">
        <v>10899</v>
      </c>
      <c r="J2553">
        <v>6.5</v>
      </c>
      <c r="K2553" t="str">
        <f t="shared" si="236"/>
        <v>Average</v>
      </c>
      <c r="L2553" s="10">
        <v>82281</v>
      </c>
      <c r="M2553" s="10">
        <v>30000000</v>
      </c>
      <c r="N2553" s="10">
        <v>49263404</v>
      </c>
      <c r="O2553" s="6">
        <f t="shared" si="237"/>
        <v>19263404</v>
      </c>
      <c r="P2553" s="10" t="str" cm="1">
        <f t="array" ref="P2553">_xlfn.IFS(O2553&lt;=0,"Flop",O2553&lt;10000000,"Hit",O2553&lt;=100000000,"Superhit",O2553&gt;100000000,"Blockbuster")</f>
        <v>Superhit</v>
      </c>
      <c r="Q2553" t="s">
        <v>7377</v>
      </c>
      <c r="R2553">
        <v>27</v>
      </c>
      <c r="S2553" t="str">
        <f t="shared" si="238"/>
        <v xml:space="preserve">May </v>
      </c>
      <c r="T2553" s="12" t="str">
        <f t="shared" si="239"/>
        <v xml:space="preserve"> 2015</v>
      </c>
      <c r="U2553" s="8" t="str" cm="1">
        <f t="array" ref="U2553">_xlfn.IFS(Q2553&lt;1970,"Old is Gold",Q2553&lt;=1980,"80's Movies",Q2553&lt;=2000,"90's Movies",Q2553&lt;=2020,"Mid Rang",Q2553&gt;2020,"Latest")</f>
        <v>Latest</v>
      </c>
      <c r="V2553" t="s">
        <v>8423</v>
      </c>
    </row>
    <row r="2554" spans="1:22" x14ac:dyDescent="0.3">
      <c r="A2554" t="s">
        <v>8424</v>
      </c>
      <c r="B2554" t="s">
        <v>8425</v>
      </c>
      <c r="C2554" t="s">
        <v>8425</v>
      </c>
      <c r="D2554" s="6">
        <v>121</v>
      </c>
      <c r="E2554" s="6" t="str">
        <f t="shared" si="234"/>
        <v>Long</v>
      </c>
      <c r="F2554" s="4">
        <f t="shared" si="235"/>
        <v>2.0166666666666666</v>
      </c>
      <c r="G2554" s="8" t="s">
        <v>190</v>
      </c>
      <c r="H2554" t="s">
        <v>105</v>
      </c>
      <c r="I2554" t="s">
        <v>10890</v>
      </c>
      <c r="J2554">
        <v>7.3</v>
      </c>
      <c r="K2554" t="str">
        <f t="shared" si="236"/>
        <v>Good</v>
      </c>
      <c r="L2554" s="10">
        <v>105790</v>
      </c>
      <c r="M2554" s="10">
        <v>5000000</v>
      </c>
      <c r="N2554" s="10">
        <v>3741098</v>
      </c>
      <c r="O2554" s="6">
        <f t="shared" si="237"/>
        <v>-1258902</v>
      </c>
      <c r="P2554" s="10" t="str" cm="1">
        <f t="array" ref="P2554">_xlfn.IFS(O2554&lt;=0,"Flop",O2554&lt;10000000,"Hit",O2554&lt;=100000000,"Superhit",O2554&gt;100000000,"Blockbuster")</f>
        <v>Flop</v>
      </c>
      <c r="Q2554" t="s">
        <v>8090</v>
      </c>
      <c r="R2554">
        <v>24</v>
      </c>
      <c r="S2554" t="str">
        <f t="shared" si="238"/>
        <v xml:space="preserve">January </v>
      </c>
      <c r="T2554" s="12" t="str">
        <f t="shared" si="239"/>
        <v xml:space="preserve"> 2011</v>
      </c>
      <c r="U2554" s="8" t="str" cm="1">
        <f t="array" ref="U2554">_xlfn.IFS(Q2554&lt;1970,"Old is Gold",Q2554&lt;=1980,"80's Movies",Q2554&lt;=2000,"90's Movies",Q2554&lt;=2020,"Mid Rang",Q2554&gt;2020,"Latest")</f>
        <v>Latest</v>
      </c>
      <c r="V2554" t="s">
        <v>8426</v>
      </c>
    </row>
    <row r="2555" spans="1:22" x14ac:dyDescent="0.3">
      <c r="A2555" t="s">
        <v>8427</v>
      </c>
      <c r="B2555" t="s">
        <v>8428</v>
      </c>
      <c r="C2555" t="s">
        <v>8428</v>
      </c>
      <c r="D2555" s="6">
        <v>140</v>
      </c>
      <c r="E2555" s="6" t="str">
        <f t="shared" si="234"/>
        <v>Long</v>
      </c>
      <c r="F2555" s="4">
        <f t="shared" si="235"/>
        <v>2.3333333333333335</v>
      </c>
      <c r="G2555" s="8" t="s">
        <v>7406</v>
      </c>
      <c r="H2555" t="s">
        <v>10887</v>
      </c>
      <c r="I2555" t="s">
        <v>10890</v>
      </c>
      <c r="J2555">
        <v>7.4</v>
      </c>
      <c r="K2555" t="str">
        <f t="shared" si="236"/>
        <v>Good</v>
      </c>
      <c r="L2555" s="10">
        <v>468023</v>
      </c>
      <c r="M2555" s="10">
        <v>175000000</v>
      </c>
      <c r="N2555" s="10">
        <v>607874134</v>
      </c>
      <c r="O2555" s="6">
        <f t="shared" si="237"/>
        <v>432874134</v>
      </c>
      <c r="P2555" s="10" t="str" cm="1">
        <f t="array" ref="P2555">_xlfn.IFS(O2555&lt;=0,"Flop",O2555&lt;10000000,"Hit",O2555&lt;=100000000,"Superhit",O2555&gt;100000000,"Blockbuster")</f>
        <v>Blockbuster</v>
      </c>
      <c r="Q2555" t="s">
        <v>8429</v>
      </c>
      <c r="R2555">
        <v>11</v>
      </c>
      <c r="S2555" t="str">
        <f t="shared" si="238"/>
        <v xml:space="preserve">March </v>
      </c>
      <c r="T2555" s="12" t="str">
        <f t="shared" si="239"/>
        <v xml:space="preserve"> 2018</v>
      </c>
      <c r="U2555" s="8" t="str" cm="1">
        <f t="array" ref="U2555">_xlfn.IFS(Q2555&lt;1970,"Old is Gold",Q2555&lt;=1980,"80's Movies",Q2555&lt;=2000,"90's Movies",Q2555&lt;=2020,"Mid Rang",Q2555&gt;2020,"Latest")</f>
        <v>Latest</v>
      </c>
      <c r="V2555" t="s">
        <v>183</v>
      </c>
    </row>
    <row r="2556" spans="1:22" x14ac:dyDescent="0.3">
      <c r="A2556" t="s">
        <v>8430</v>
      </c>
      <c r="B2556" t="s">
        <v>8431</v>
      </c>
      <c r="C2556" t="s">
        <v>8431</v>
      </c>
      <c r="D2556" s="6">
        <v>92</v>
      </c>
      <c r="E2556" s="6" t="str">
        <f t="shared" si="234"/>
        <v>Medium</v>
      </c>
      <c r="F2556" s="4">
        <f t="shared" si="235"/>
        <v>1.5333333333333334</v>
      </c>
      <c r="G2556" s="8" t="s">
        <v>10887</v>
      </c>
      <c r="H2556" t="s">
        <v>10888</v>
      </c>
      <c r="I2556" t="s">
        <v>172</v>
      </c>
      <c r="J2556">
        <v>6.4</v>
      </c>
      <c r="K2556" t="str">
        <f t="shared" si="236"/>
        <v>Average</v>
      </c>
      <c r="L2556" s="10">
        <v>88523</v>
      </c>
      <c r="M2556" s="10">
        <v>125000000</v>
      </c>
      <c r="N2556" s="10">
        <v>347182886</v>
      </c>
      <c r="O2556" s="6">
        <f t="shared" si="237"/>
        <v>222182886</v>
      </c>
      <c r="P2556" s="10" t="str" cm="1">
        <f t="array" ref="P2556">_xlfn.IFS(O2556&lt;=0,"Flop",O2556&lt;10000000,"Hit",O2556&lt;=100000000,"Superhit",O2556&gt;100000000,"Blockbuster")</f>
        <v>Blockbuster</v>
      </c>
      <c r="Q2556" t="s">
        <v>8432</v>
      </c>
      <c r="R2556">
        <v>8</v>
      </c>
      <c r="S2556" t="str">
        <f t="shared" si="238"/>
        <v xml:space="preserve">October </v>
      </c>
      <c r="T2556" s="12" t="str">
        <f t="shared" si="239"/>
        <v xml:space="preserve"> 2016</v>
      </c>
      <c r="U2556" s="8" t="str" cm="1">
        <f t="array" ref="U2556">_xlfn.IFS(Q2556&lt;1970,"Old is Gold",Q2556&lt;=1980,"80's Movies",Q2556&lt;=2000,"90's Movies",Q2556&lt;=2020,"Mid Rang",Q2556&gt;2020,"Latest")</f>
        <v>Latest</v>
      </c>
      <c r="V2556" t="s">
        <v>8433</v>
      </c>
    </row>
    <row r="2557" spans="1:22" x14ac:dyDescent="0.3">
      <c r="A2557" t="s">
        <v>8434</v>
      </c>
      <c r="B2557" t="s">
        <v>8435</v>
      </c>
      <c r="C2557" t="s">
        <v>8435</v>
      </c>
      <c r="D2557" s="6">
        <v>99</v>
      </c>
      <c r="E2557" s="6" t="str">
        <f t="shared" si="234"/>
        <v>Medium</v>
      </c>
      <c r="F2557" s="4">
        <f t="shared" si="235"/>
        <v>1.65</v>
      </c>
      <c r="G2557" s="8" t="s">
        <v>190</v>
      </c>
      <c r="H2557" t="s">
        <v>5170</v>
      </c>
      <c r="I2557" t="s">
        <v>10899</v>
      </c>
      <c r="J2557">
        <v>6.7</v>
      </c>
      <c r="K2557" t="str">
        <f t="shared" si="236"/>
        <v>Average</v>
      </c>
      <c r="L2557" s="10">
        <v>113156</v>
      </c>
      <c r="M2557" s="10">
        <v>12000000</v>
      </c>
      <c r="N2557" s="10">
        <v>12077441</v>
      </c>
      <c r="O2557" s="6">
        <f t="shared" si="237"/>
        <v>77441</v>
      </c>
      <c r="P2557" s="10" t="str" cm="1">
        <f t="array" ref="P2557">_xlfn.IFS(O2557&lt;=0,"Flop",O2557&lt;10000000,"Hit",O2557&lt;=100000000,"Superhit",O2557&gt;100000000,"Blockbuster")</f>
        <v>Hit</v>
      </c>
      <c r="Q2557">
        <v>2013</v>
      </c>
      <c r="S2557" t="e">
        <f t="shared" si="238"/>
        <v>#VALUE!</v>
      </c>
      <c r="T2557" s="12" t="str">
        <f t="shared" si="239"/>
        <v>2013</v>
      </c>
      <c r="U2557" s="8" t="str" cm="1">
        <f t="array" ref="U2557">_xlfn.IFS(Q2557&lt;1970,"Old is Gold",Q2557&lt;=1980,"80's Movies",Q2557&lt;=2000,"90's Movies",Q2557&lt;=2020,"Mid Rang",Q2557&gt;2020,"Latest")</f>
        <v>Mid Rang</v>
      </c>
      <c r="V2557" t="s">
        <v>4033</v>
      </c>
    </row>
    <row r="2558" spans="1:22" x14ac:dyDescent="0.3">
      <c r="A2558" t="s">
        <v>8436</v>
      </c>
      <c r="B2558" t="s">
        <v>8437</v>
      </c>
      <c r="C2558" t="s">
        <v>8437</v>
      </c>
      <c r="D2558" s="6">
        <v>104</v>
      </c>
      <c r="E2558" s="6" t="str">
        <f t="shared" si="234"/>
        <v>Medium</v>
      </c>
      <c r="F2558" s="4">
        <f t="shared" si="235"/>
        <v>1.7333333333333334</v>
      </c>
      <c r="G2558" s="8" t="s">
        <v>7406</v>
      </c>
      <c r="H2558" t="s">
        <v>172</v>
      </c>
      <c r="I2558" t="s">
        <v>190</v>
      </c>
      <c r="J2558">
        <v>5.4</v>
      </c>
      <c r="K2558" t="str">
        <f t="shared" si="236"/>
        <v>Poor</v>
      </c>
      <c r="L2558" s="10">
        <v>56361</v>
      </c>
      <c r="M2558" s="10">
        <v>30000000</v>
      </c>
      <c r="N2558" s="10">
        <v>15642346</v>
      </c>
      <c r="O2558" s="6">
        <f t="shared" si="237"/>
        <v>-14357654</v>
      </c>
      <c r="P2558" s="10" t="str" cm="1">
        <f t="array" ref="P2558">_xlfn.IFS(O2558&lt;=0,"Flop",O2558&lt;10000000,"Hit",O2558&lt;=100000000,"Superhit",O2558&gt;100000000,"Blockbuster")</f>
        <v>Flop</v>
      </c>
      <c r="Q2558" t="s">
        <v>6226</v>
      </c>
      <c r="R2558">
        <v>7</v>
      </c>
      <c r="S2558" t="str">
        <f t="shared" si="238"/>
        <v xml:space="preserve">February </v>
      </c>
      <c r="T2558" s="12" t="str">
        <f t="shared" si="239"/>
        <v xml:space="preserve"> 2014</v>
      </c>
      <c r="U2558" s="8" t="str" cm="1">
        <f t="array" ref="U2558">_xlfn.IFS(Q2558&lt;1970,"Old is Gold",Q2558&lt;=1980,"80's Movies",Q2558&lt;=2000,"90's Movies",Q2558&lt;=2020,"Mid Rang",Q2558&gt;2020,"Latest")</f>
        <v>Latest</v>
      </c>
      <c r="V2558" t="s">
        <v>4145</v>
      </c>
    </row>
    <row r="2559" spans="1:22" x14ac:dyDescent="0.3">
      <c r="A2559" t="s">
        <v>8438</v>
      </c>
      <c r="B2559" t="s">
        <v>8439</v>
      </c>
      <c r="C2559" t="s">
        <v>8439</v>
      </c>
      <c r="D2559" s="6">
        <v>98</v>
      </c>
      <c r="E2559" s="6" t="str">
        <f t="shared" si="234"/>
        <v>Medium</v>
      </c>
      <c r="F2559" s="4">
        <f t="shared" si="235"/>
        <v>1.6333333333333333</v>
      </c>
      <c r="G2559" s="8" t="s">
        <v>10887</v>
      </c>
      <c r="H2559" t="s">
        <v>10888</v>
      </c>
      <c r="I2559" t="s">
        <v>172</v>
      </c>
      <c r="J2559">
        <v>7.3</v>
      </c>
      <c r="K2559" t="str">
        <f t="shared" si="236"/>
        <v>Good</v>
      </c>
      <c r="L2559" s="10">
        <v>417584</v>
      </c>
      <c r="M2559" s="10">
        <v>76000000</v>
      </c>
      <c r="N2559" s="10">
        <v>970766005</v>
      </c>
      <c r="O2559" s="6">
        <f t="shared" si="237"/>
        <v>894766005</v>
      </c>
      <c r="P2559" s="10" t="str" cm="1">
        <f t="array" ref="P2559">_xlfn.IFS(O2559&lt;=0,"Flop",O2559&lt;10000000,"Hit",O2559&lt;=100000000,"Superhit",O2559&gt;100000000,"Blockbuster")</f>
        <v>Blockbuster</v>
      </c>
      <c r="Q2559" t="s">
        <v>8440</v>
      </c>
      <c r="R2559">
        <v>16</v>
      </c>
      <c r="S2559" t="str">
        <f t="shared" si="238"/>
        <v xml:space="preserve">June </v>
      </c>
      <c r="T2559" s="12" t="str">
        <f t="shared" si="239"/>
        <v xml:space="preserve"> 2013</v>
      </c>
      <c r="U2559" s="8" t="str" cm="1">
        <f t="array" ref="U2559">_xlfn.IFS(Q2559&lt;1970,"Old is Gold",Q2559&lt;=1980,"80's Movies",Q2559&lt;=2000,"90's Movies",Q2559&lt;=2020,"Mid Rang",Q2559&gt;2020,"Latest")</f>
        <v>Latest</v>
      </c>
      <c r="V2559" t="s">
        <v>8441</v>
      </c>
    </row>
    <row r="2560" spans="1:22" x14ac:dyDescent="0.3">
      <c r="A2560" t="s">
        <v>8442</v>
      </c>
      <c r="B2560" t="s">
        <v>8443</v>
      </c>
      <c r="C2560" t="s">
        <v>8443</v>
      </c>
      <c r="D2560" s="6">
        <v>98</v>
      </c>
      <c r="E2560" s="6" t="str">
        <f t="shared" si="234"/>
        <v>Medium</v>
      </c>
      <c r="F2560" s="4">
        <f t="shared" si="235"/>
        <v>1.6333333333333333</v>
      </c>
      <c r="G2560" s="8" t="s">
        <v>190</v>
      </c>
      <c r="H2560" t="s">
        <v>10885</v>
      </c>
      <c r="I2560" t="s">
        <v>10895</v>
      </c>
      <c r="J2560">
        <v>6.4</v>
      </c>
      <c r="K2560" t="str">
        <f t="shared" si="236"/>
        <v>Average</v>
      </c>
      <c r="L2560" s="10">
        <v>55615</v>
      </c>
      <c r="M2560" s="10">
        <v>5000000</v>
      </c>
      <c r="N2560" s="10">
        <v>16373843</v>
      </c>
      <c r="O2560" s="6">
        <f t="shared" si="237"/>
        <v>11373843</v>
      </c>
      <c r="P2560" s="10" t="str" cm="1">
        <f t="array" ref="P2560">_xlfn.IFS(O2560&lt;=0,"Flop",O2560&lt;10000000,"Hit",O2560&lt;=100000000,"Superhit",O2560&gt;100000000,"Blockbuster")</f>
        <v>Superhit</v>
      </c>
      <c r="Q2560" t="s">
        <v>8444</v>
      </c>
      <c r="R2560">
        <v>21</v>
      </c>
      <c r="S2560" t="str">
        <f t="shared" si="238"/>
        <v xml:space="preserve">January </v>
      </c>
      <c r="T2560" s="12" t="str">
        <f t="shared" si="239"/>
        <v xml:space="preserve"> 2017</v>
      </c>
      <c r="U2560" s="8" t="str" cm="1">
        <f t="array" ref="U2560">_xlfn.IFS(Q2560&lt;1970,"Old is Gold",Q2560&lt;=1980,"80's Movies",Q2560&lt;=2000,"90's Movies",Q2560&lt;=2020,"Mid Rang",Q2560&gt;2020,"Latest")</f>
        <v>Latest</v>
      </c>
      <c r="V2560" t="s">
        <v>8445</v>
      </c>
    </row>
    <row r="2561" spans="1:22" x14ac:dyDescent="0.3">
      <c r="A2561" t="s">
        <v>8446</v>
      </c>
      <c r="B2561" t="s">
        <v>8447</v>
      </c>
      <c r="C2561" t="s">
        <v>8447</v>
      </c>
      <c r="D2561" s="6">
        <v>80</v>
      </c>
      <c r="E2561" s="6" t="str">
        <f t="shared" si="234"/>
        <v>Short</v>
      </c>
      <c r="F2561" s="4">
        <f t="shared" si="235"/>
        <v>1.3333333333333333</v>
      </c>
      <c r="G2561" s="8" t="s">
        <v>172</v>
      </c>
      <c r="H2561" t="s">
        <v>190</v>
      </c>
      <c r="I2561" t="s">
        <v>10899</v>
      </c>
      <c r="J2561">
        <v>7.1</v>
      </c>
      <c r="K2561" t="str">
        <f t="shared" si="236"/>
        <v>Good</v>
      </c>
      <c r="L2561" s="10">
        <v>131299</v>
      </c>
      <c r="M2561" s="10">
        <v>25000000</v>
      </c>
      <c r="N2561" s="10">
        <v>30722632</v>
      </c>
      <c r="O2561" s="6">
        <f t="shared" si="237"/>
        <v>5722632</v>
      </c>
      <c r="P2561" s="10" t="str" cm="1">
        <f t="array" ref="P2561">_xlfn.IFS(O2561&lt;=0,"Flop",O2561&lt;10000000,"Hit",O2561&lt;=100000000,"Superhit",O2561&gt;100000000,"Blockbuster")</f>
        <v>Hit</v>
      </c>
      <c r="Q2561" t="s">
        <v>8013</v>
      </c>
      <c r="R2561">
        <v>1</v>
      </c>
      <c r="S2561" t="str">
        <f t="shared" si="238"/>
        <v xml:space="preserve">September </v>
      </c>
      <c r="T2561" s="12" t="str">
        <f t="shared" si="239"/>
        <v xml:space="preserve"> 2011</v>
      </c>
      <c r="U2561" s="8" t="str" cm="1">
        <f t="array" ref="U2561">_xlfn.IFS(Q2561&lt;1970,"Old is Gold",Q2561&lt;=1980,"80's Movies",Q2561&lt;=2000,"90's Movies",Q2561&lt;=2020,"Mid Rang",Q2561&gt;2020,"Latest")</f>
        <v>Latest</v>
      </c>
      <c r="V2561" t="s">
        <v>156</v>
      </c>
    </row>
    <row r="2562" spans="1:22" x14ac:dyDescent="0.3">
      <c r="A2562" t="s">
        <v>8448</v>
      </c>
      <c r="B2562" t="s">
        <v>8449</v>
      </c>
      <c r="C2562" t="s">
        <v>8449</v>
      </c>
      <c r="D2562" s="6">
        <v>89</v>
      </c>
      <c r="E2562" s="6" t="str">
        <f t="shared" ref="E2562:E2625" si="240">IF(D2562&lt;90,"Short",IF(D2562&lt;=120,"Medium","Long"))</f>
        <v>Short</v>
      </c>
      <c r="F2562" s="4">
        <f t="shared" ref="F2562:F2625" si="241">D2562/60</f>
        <v>1.4833333333333334</v>
      </c>
      <c r="G2562" s="8" t="s">
        <v>10887</v>
      </c>
      <c r="H2562" t="s">
        <v>10888</v>
      </c>
      <c r="I2562" t="s">
        <v>172</v>
      </c>
      <c r="J2562">
        <v>6.1</v>
      </c>
      <c r="K2562" t="str">
        <f t="shared" ref="K2562:K2625" si="242">IF(J2562&gt;=8,"Excellent",IF(J2562&gt;=7,"Good",IF(J2562&gt;=6,"Average","Poor")))</f>
        <v>Average</v>
      </c>
      <c r="L2562" s="10">
        <v>205762</v>
      </c>
      <c r="M2562" s="10">
        <v>19000000</v>
      </c>
      <c r="N2562" s="10">
        <v>140705322</v>
      </c>
      <c r="O2562" s="6">
        <f t="shared" ref="O2562:O2625" si="243">N2562-M2562</f>
        <v>121705322</v>
      </c>
      <c r="P2562" s="10" t="str" cm="1">
        <f t="array" ref="P2562">_xlfn.IFS(O2562&lt;=0,"Flop",O2562&lt;10000000,"Hit",O2562&lt;=100000000,"Superhit",O2562&gt;100000000,"Blockbuster")</f>
        <v>Blockbuster</v>
      </c>
      <c r="Q2562" t="s">
        <v>8450</v>
      </c>
      <c r="R2562">
        <v>14</v>
      </c>
      <c r="S2562" t="str">
        <f t="shared" ref="S2562:S2625" si="244">LEFT(Q2562,SEARCH(" ",Q2562))</f>
        <v xml:space="preserve">March </v>
      </c>
      <c r="T2562" s="12" t="str">
        <f t="shared" ref="T2562:T2625" si="245">RIGHT(Q2562,5)</f>
        <v xml:space="preserve"> 2016</v>
      </c>
      <c r="U2562" s="8" t="str" cm="1">
        <f t="array" ref="U2562">_xlfn.IFS(Q2562&lt;1970,"Old is Gold",Q2562&lt;=1980,"80's Movies",Q2562&lt;=2000,"90's Movies",Q2562&lt;=2020,"Mid Rang",Q2562&gt;2020,"Latest")</f>
        <v>Latest</v>
      </c>
      <c r="V2562" t="s">
        <v>8451</v>
      </c>
    </row>
    <row r="2563" spans="1:22" x14ac:dyDescent="0.3">
      <c r="A2563" t="s">
        <v>8452</v>
      </c>
      <c r="B2563" t="s">
        <v>8453</v>
      </c>
      <c r="C2563" t="s">
        <v>8453</v>
      </c>
      <c r="D2563" s="6">
        <v>115</v>
      </c>
      <c r="E2563" s="6" t="str">
        <f t="shared" si="240"/>
        <v>Medium</v>
      </c>
      <c r="F2563" s="4">
        <f t="shared" si="241"/>
        <v>1.9166666666666667</v>
      </c>
      <c r="G2563" s="8" t="s">
        <v>190</v>
      </c>
      <c r="H2563" t="s">
        <v>10886</v>
      </c>
      <c r="I2563" t="s">
        <v>5170</v>
      </c>
      <c r="J2563">
        <v>6.6</v>
      </c>
      <c r="K2563" t="str">
        <f t="shared" si="242"/>
        <v>Average</v>
      </c>
      <c r="L2563" s="10">
        <v>114828</v>
      </c>
      <c r="M2563" s="10">
        <v>28000000</v>
      </c>
      <c r="N2563" s="10">
        <v>97594140</v>
      </c>
      <c r="O2563" s="6">
        <f t="shared" si="243"/>
        <v>69594140</v>
      </c>
      <c r="P2563" s="10" t="str" cm="1">
        <f t="array" ref="P2563">_xlfn.IFS(O2563&lt;=0,"Flop",O2563&lt;10000000,"Hit",O2563&lt;=100000000,"Superhit",O2563&gt;100000000,"Blockbuster")</f>
        <v>Superhit</v>
      </c>
      <c r="Q2563" t="s">
        <v>8454</v>
      </c>
      <c r="R2563">
        <v>13</v>
      </c>
      <c r="S2563" t="str">
        <f t="shared" si="244"/>
        <v xml:space="preserve">February </v>
      </c>
      <c r="T2563" s="12" t="str">
        <f t="shared" si="245"/>
        <v xml:space="preserve"> 2013</v>
      </c>
      <c r="U2563" s="8" t="str" cm="1">
        <f t="array" ref="U2563">_xlfn.IFS(Q2563&lt;1970,"Old is Gold",Q2563&lt;=1980,"80's Movies",Q2563&lt;=2000,"90's Movies",Q2563&lt;=2020,"Mid Rang",Q2563&gt;2020,"Latest")</f>
        <v>Latest</v>
      </c>
      <c r="V2563" t="s">
        <v>1720</v>
      </c>
    </row>
    <row r="2564" spans="1:22" x14ac:dyDescent="0.3">
      <c r="A2564" t="s">
        <v>8455</v>
      </c>
      <c r="B2564" t="s">
        <v>8456</v>
      </c>
      <c r="C2564" t="s">
        <v>8456</v>
      </c>
      <c r="D2564" s="6">
        <v>105</v>
      </c>
      <c r="E2564" s="6" t="str">
        <f t="shared" si="240"/>
        <v>Medium</v>
      </c>
      <c r="F2564" s="4">
        <f t="shared" si="241"/>
        <v>1.75</v>
      </c>
      <c r="G2564" s="8" t="s">
        <v>4855</v>
      </c>
      <c r="H2564" t="s">
        <v>10894</v>
      </c>
      <c r="I2564" t="s">
        <v>10899</v>
      </c>
      <c r="J2564">
        <v>1.7</v>
      </c>
      <c r="K2564" t="str">
        <f t="shared" si="242"/>
        <v>Poor</v>
      </c>
      <c r="L2564" s="10">
        <v>76394</v>
      </c>
      <c r="M2564" s="10">
        <v>13000000</v>
      </c>
      <c r="N2564" s="10">
        <v>99036827</v>
      </c>
      <c r="O2564" s="6">
        <f t="shared" si="243"/>
        <v>86036827</v>
      </c>
      <c r="P2564" s="10" t="str" cm="1">
        <f t="array" ref="P2564">_xlfn.IFS(O2564&lt;=0,"Flop",O2564&lt;10000000,"Hit",O2564&lt;=100000000,"Superhit",O2564&gt;100000000,"Blockbuster")</f>
        <v>Superhit</v>
      </c>
      <c r="Q2564" t="s">
        <v>6641</v>
      </c>
      <c r="R2564">
        <v>9</v>
      </c>
      <c r="S2564" t="str">
        <f t="shared" si="244"/>
        <v xml:space="preserve">February </v>
      </c>
      <c r="T2564" s="12" t="str">
        <f t="shared" si="245"/>
        <v xml:space="preserve"> 2011</v>
      </c>
      <c r="U2564" s="8" t="str" cm="1">
        <f t="array" ref="U2564">_xlfn.IFS(Q2564&lt;1970,"Old is Gold",Q2564&lt;=1980,"80's Movies",Q2564&lt;=2000,"90's Movies",Q2564&lt;=2020,"Mid Rang",Q2564&gt;2020,"Latest")</f>
        <v>Latest</v>
      </c>
      <c r="V2564" t="s">
        <v>6589</v>
      </c>
    </row>
    <row r="2565" spans="1:22" x14ac:dyDescent="0.3">
      <c r="A2565" t="s">
        <v>8457</v>
      </c>
      <c r="B2565" t="s">
        <v>8458</v>
      </c>
      <c r="C2565" t="s">
        <v>8458</v>
      </c>
      <c r="D2565" s="6">
        <v>109</v>
      </c>
      <c r="E2565" s="6" t="str">
        <f t="shared" si="240"/>
        <v>Medium</v>
      </c>
      <c r="F2565" s="4">
        <f t="shared" si="241"/>
        <v>1.8166666666666667</v>
      </c>
      <c r="G2565" s="8" t="s">
        <v>7406</v>
      </c>
      <c r="H2565" t="s">
        <v>10891</v>
      </c>
      <c r="I2565" t="s">
        <v>5170</v>
      </c>
      <c r="J2565">
        <v>6.9</v>
      </c>
      <c r="K2565" t="str">
        <f t="shared" si="242"/>
        <v>Average</v>
      </c>
      <c r="L2565" s="10">
        <v>62580</v>
      </c>
      <c r="M2565" s="10">
        <v>70000000</v>
      </c>
      <c r="N2565" s="10">
        <v>187684322</v>
      </c>
      <c r="O2565" s="6">
        <f t="shared" si="243"/>
        <v>117684322</v>
      </c>
      <c r="P2565" s="10" t="str" cm="1">
        <f t="array" ref="P2565">_xlfn.IFS(O2565&lt;=0,"Flop",O2565&lt;10000000,"Hit",O2565&lt;=100000000,"Superhit",O2565&gt;100000000,"Blockbuster")</f>
        <v>Blockbuster</v>
      </c>
      <c r="Q2565" t="s">
        <v>8459</v>
      </c>
      <c r="R2565">
        <v>30</v>
      </c>
      <c r="S2565" t="str">
        <f t="shared" si="244"/>
        <v xml:space="preserve">August </v>
      </c>
      <c r="T2565" s="12" t="str">
        <f t="shared" si="245"/>
        <v xml:space="preserve"> 2023</v>
      </c>
      <c r="U2565" s="8" t="str" cm="1">
        <f t="array" ref="U2565">_xlfn.IFS(Q2565&lt;1970,"Old is Gold",Q2565&lt;=1980,"80's Movies",Q2565&lt;=2000,"90's Movies",Q2565&lt;=2020,"Mid Rang",Q2565&gt;2020,"Latest")</f>
        <v>Latest</v>
      </c>
      <c r="V2565" t="s">
        <v>2870</v>
      </c>
    </row>
    <row r="2566" spans="1:22" x14ac:dyDescent="0.3">
      <c r="A2566" t="s">
        <v>8460</v>
      </c>
      <c r="B2566" t="s">
        <v>8461</v>
      </c>
      <c r="C2566" t="s">
        <v>8461</v>
      </c>
      <c r="D2566" s="6">
        <v>99</v>
      </c>
      <c r="E2566" s="6" t="str">
        <f t="shared" si="240"/>
        <v>Medium</v>
      </c>
      <c r="F2566" s="4">
        <f t="shared" si="241"/>
        <v>1.65</v>
      </c>
      <c r="G2566" s="8" t="s">
        <v>10889</v>
      </c>
      <c r="H2566" t="s">
        <v>172</v>
      </c>
      <c r="I2566" t="s">
        <v>10891</v>
      </c>
      <c r="J2566">
        <v>6.8</v>
      </c>
      <c r="K2566" t="str">
        <f t="shared" si="242"/>
        <v>Average</v>
      </c>
      <c r="L2566" s="10">
        <v>62485</v>
      </c>
      <c r="M2566" s="10">
        <v>5000000</v>
      </c>
      <c r="N2566" s="10">
        <v>10173061</v>
      </c>
      <c r="O2566" s="6">
        <f t="shared" si="243"/>
        <v>5173061</v>
      </c>
      <c r="P2566" s="10" t="str" cm="1">
        <f t="array" ref="P2566">_xlfn.IFS(O2566&lt;=0,"Flop",O2566&lt;10000000,"Hit",O2566&lt;=100000000,"Superhit",O2566&gt;100000000,"Blockbuster")</f>
        <v>Hit</v>
      </c>
      <c r="Q2566" t="s">
        <v>7745</v>
      </c>
      <c r="R2566">
        <v>16</v>
      </c>
      <c r="S2566" t="str">
        <f t="shared" si="244"/>
        <v xml:space="preserve">June </v>
      </c>
      <c r="T2566" s="12" t="str">
        <f t="shared" si="245"/>
        <v xml:space="preserve"> 2011</v>
      </c>
      <c r="U2566" s="8" t="str" cm="1">
        <f t="array" ref="U2566">_xlfn.IFS(Q2566&lt;1970,"Old is Gold",Q2566&lt;=1980,"80's Movies",Q2566&lt;=2000,"90's Movies",Q2566&lt;=2020,"Mid Rang",Q2566&gt;2020,"Latest")</f>
        <v>Latest</v>
      </c>
      <c r="V2566" t="s">
        <v>1597</v>
      </c>
    </row>
    <row r="2567" spans="1:22" x14ac:dyDescent="0.3">
      <c r="A2567" t="s">
        <v>8462</v>
      </c>
      <c r="B2567" t="s">
        <v>8463</v>
      </c>
      <c r="C2567" t="s">
        <v>8463</v>
      </c>
      <c r="D2567" s="6">
        <v>89</v>
      </c>
      <c r="E2567" s="6" t="str">
        <f t="shared" si="240"/>
        <v>Short</v>
      </c>
      <c r="F2567" s="4">
        <f t="shared" si="241"/>
        <v>1.4833333333333334</v>
      </c>
      <c r="G2567" s="8" t="s">
        <v>7406</v>
      </c>
      <c r="H2567" t="s">
        <v>190</v>
      </c>
      <c r="I2567" t="s">
        <v>10890</v>
      </c>
      <c r="J2567">
        <v>7</v>
      </c>
      <c r="K2567" t="str">
        <f t="shared" si="242"/>
        <v>Good</v>
      </c>
      <c r="L2567" s="10">
        <v>260061</v>
      </c>
      <c r="M2567" s="10">
        <v>12000000</v>
      </c>
      <c r="N2567" s="10">
        <v>126636097</v>
      </c>
      <c r="O2567" s="6">
        <f t="shared" si="243"/>
        <v>114636097</v>
      </c>
      <c r="P2567" s="10" t="str" cm="1">
        <f t="array" ref="P2567">_xlfn.IFS(O2567&lt;=0,"Flop",O2567&lt;10000000,"Hit",O2567&lt;=100000000,"Superhit",O2567&gt;100000000,"Blockbuster")</f>
        <v>Blockbuster</v>
      </c>
      <c r="Q2567" t="s">
        <v>8464</v>
      </c>
      <c r="R2567">
        <v>28</v>
      </c>
      <c r="S2567" t="str">
        <f t="shared" si="244"/>
        <v xml:space="preserve">January </v>
      </c>
      <c r="T2567" s="12" t="str">
        <f t="shared" si="245"/>
        <v xml:space="preserve"> 2012</v>
      </c>
      <c r="U2567" s="8" t="str" cm="1">
        <f t="array" ref="U2567">_xlfn.IFS(Q2567&lt;1970,"Old is Gold",Q2567&lt;=1980,"80's Movies",Q2567&lt;=2000,"90's Movies",Q2567&lt;=2020,"Mid Rang",Q2567&gt;2020,"Latest")</f>
        <v>Latest</v>
      </c>
      <c r="V2567" t="s">
        <v>8005</v>
      </c>
    </row>
    <row r="2568" spans="1:22" x14ac:dyDescent="0.3">
      <c r="A2568" t="s">
        <v>8465</v>
      </c>
      <c r="B2568" t="s">
        <v>8466</v>
      </c>
      <c r="C2568" t="s">
        <v>8466</v>
      </c>
      <c r="D2568" s="6">
        <v>126</v>
      </c>
      <c r="E2568" s="6" t="str">
        <f t="shared" si="240"/>
        <v>Long</v>
      </c>
      <c r="F2568" s="4">
        <f t="shared" si="241"/>
        <v>2.1</v>
      </c>
      <c r="G2568" s="8" t="s">
        <v>7406</v>
      </c>
      <c r="H2568" t="s">
        <v>190</v>
      </c>
      <c r="I2568" t="s">
        <v>10890</v>
      </c>
      <c r="J2568">
        <v>7.1</v>
      </c>
      <c r="K2568" t="str">
        <f t="shared" si="242"/>
        <v>Good</v>
      </c>
      <c r="L2568" s="10">
        <v>380218</v>
      </c>
      <c r="M2568" s="10">
        <v>39200000</v>
      </c>
      <c r="N2568" s="10">
        <v>86758912</v>
      </c>
      <c r="O2568" s="6">
        <f t="shared" si="243"/>
        <v>47558912</v>
      </c>
      <c r="P2568" s="10" t="str" cm="1">
        <f t="array" ref="P2568">_xlfn.IFS(O2568&lt;=0,"Flop",O2568&lt;10000000,"Hit",O2568&lt;=100000000,"Superhit",O2568&gt;100000000,"Blockbuster")</f>
        <v>Superhit</v>
      </c>
      <c r="Q2568" t="s">
        <v>8467</v>
      </c>
      <c r="R2568">
        <v>29</v>
      </c>
      <c r="S2568" t="str">
        <f t="shared" si="244"/>
        <v xml:space="preserve">July </v>
      </c>
      <c r="T2568" s="12" t="str">
        <f t="shared" si="245"/>
        <v xml:space="preserve"> 2013</v>
      </c>
      <c r="U2568" s="8" t="str" cm="1">
        <f t="array" ref="U2568">_xlfn.IFS(Q2568&lt;1970,"Old is Gold",Q2568&lt;=1980,"80's Movies",Q2568&lt;=2000,"90's Movies",Q2568&lt;=2020,"Mid Rang",Q2568&gt;2020,"Latest")</f>
        <v>Latest</v>
      </c>
      <c r="V2568" t="s">
        <v>4402</v>
      </c>
    </row>
    <row r="2569" spans="1:22" x14ac:dyDescent="0.3">
      <c r="A2569" t="s">
        <v>8468</v>
      </c>
      <c r="B2569" t="s">
        <v>8469</v>
      </c>
      <c r="C2569" t="s">
        <v>8469</v>
      </c>
      <c r="D2569" s="6">
        <v>158</v>
      </c>
      <c r="E2569" s="6" t="str">
        <f t="shared" si="240"/>
        <v>Long</v>
      </c>
      <c r="F2569" s="4">
        <f t="shared" si="241"/>
        <v>2.6333333333333333</v>
      </c>
      <c r="G2569" s="8" t="s">
        <v>190</v>
      </c>
      <c r="H2569" t="s">
        <v>10893</v>
      </c>
      <c r="I2569" t="s">
        <v>10886</v>
      </c>
      <c r="J2569">
        <v>7.5</v>
      </c>
      <c r="K2569" t="str">
        <f t="shared" si="242"/>
        <v>Good</v>
      </c>
      <c r="L2569" s="10">
        <v>341150</v>
      </c>
      <c r="M2569" s="10">
        <v>61000000</v>
      </c>
      <c r="N2569" s="10">
        <v>442299309</v>
      </c>
      <c r="O2569" s="6">
        <f t="shared" si="243"/>
        <v>381299309</v>
      </c>
      <c r="P2569" s="10" t="str" cm="1">
        <f t="array" ref="P2569">_xlfn.IFS(O2569&lt;=0,"Flop",O2569&lt;10000000,"Hit",O2569&lt;=100000000,"Superhit",O2569&gt;100000000,"Blockbuster")</f>
        <v>Blockbuster</v>
      </c>
      <c r="Q2569" t="s">
        <v>8470</v>
      </c>
      <c r="R2569">
        <v>5</v>
      </c>
      <c r="S2569" t="str">
        <f t="shared" si="244"/>
        <v xml:space="preserve">December </v>
      </c>
      <c r="T2569" s="12" t="str">
        <f t="shared" si="245"/>
        <v xml:space="preserve"> 2012</v>
      </c>
      <c r="U2569" s="8" t="str" cm="1">
        <f t="array" ref="U2569">_xlfn.IFS(Q2569&lt;1970,"Old is Gold",Q2569&lt;=1980,"80's Movies",Q2569&lt;=2000,"90's Movies",Q2569&lt;=2020,"Mid Rang",Q2569&gt;2020,"Latest")</f>
        <v>Latest</v>
      </c>
      <c r="V2569" t="s">
        <v>6060</v>
      </c>
    </row>
    <row r="2570" spans="1:22" x14ac:dyDescent="0.3">
      <c r="A2570" t="s">
        <v>8471</v>
      </c>
      <c r="B2570" t="s">
        <v>8472</v>
      </c>
      <c r="C2570" t="s">
        <v>8472</v>
      </c>
      <c r="D2570" s="6">
        <v>93</v>
      </c>
      <c r="E2570" s="6" t="str">
        <f t="shared" si="240"/>
        <v>Medium</v>
      </c>
      <c r="F2570" s="4">
        <f t="shared" si="241"/>
        <v>1.55</v>
      </c>
      <c r="G2570" s="8" t="s">
        <v>172</v>
      </c>
      <c r="H2570" t="s">
        <v>10899</v>
      </c>
      <c r="I2570" t="s">
        <v>10899</v>
      </c>
      <c r="J2570">
        <v>5.8</v>
      </c>
      <c r="K2570" t="str">
        <f t="shared" si="242"/>
        <v>Poor</v>
      </c>
      <c r="L2570" s="10">
        <v>76635</v>
      </c>
      <c r="M2570" s="10">
        <v>13000000</v>
      </c>
      <c r="N2570" s="10">
        <v>48065672</v>
      </c>
      <c r="O2570" s="6">
        <f t="shared" si="243"/>
        <v>35065672</v>
      </c>
      <c r="P2570" s="10" t="str" cm="1">
        <f t="array" ref="P2570">_xlfn.IFS(O2570&lt;=0,"Flop",O2570&lt;10000000,"Hit",O2570&lt;=100000000,"Superhit",O2570&gt;100000000,"Blockbuster")</f>
        <v>Superhit</v>
      </c>
      <c r="Q2570" t="s">
        <v>8473</v>
      </c>
      <c r="R2570">
        <v>28</v>
      </c>
      <c r="S2570" t="str">
        <f t="shared" si="244"/>
        <v xml:space="preserve">February </v>
      </c>
      <c r="T2570" s="12" t="str">
        <f t="shared" si="245"/>
        <v xml:space="preserve"> 2013</v>
      </c>
      <c r="U2570" s="8" t="str" cm="1">
        <f t="array" ref="U2570">_xlfn.IFS(Q2570&lt;1970,"Old is Gold",Q2570&lt;=1980,"80's Movies",Q2570&lt;=2000,"90's Movies",Q2570&lt;=2020,"Mid Rang",Q2570&gt;2020,"Latest")</f>
        <v>Latest</v>
      </c>
      <c r="V2570" t="s">
        <v>8474</v>
      </c>
    </row>
    <row r="2571" spans="1:22" x14ac:dyDescent="0.3">
      <c r="A2571" t="s">
        <v>8475</v>
      </c>
      <c r="B2571" t="s">
        <v>8476</v>
      </c>
      <c r="C2571" t="s">
        <v>8476</v>
      </c>
      <c r="D2571" s="6">
        <v>105</v>
      </c>
      <c r="E2571" s="6" t="str">
        <f t="shared" si="240"/>
        <v>Medium</v>
      </c>
      <c r="F2571" s="4">
        <f t="shared" si="241"/>
        <v>1.75</v>
      </c>
      <c r="G2571" s="8" t="s">
        <v>172</v>
      </c>
      <c r="H2571" t="s">
        <v>10899</v>
      </c>
      <c r="I2571" t="s">
        <v>10899</v>
      </c>
      <c r="J2571">
        <v>5.9</v>
      </c>
      <c r="K2571" t="str">
        <f t="shared" si="242"/>
        <v>Poor</v>
      </c>
      <c r="L2571" s="10">
        <v>84645</v>
      </c>
      <c r="M2571" s="10">
        <v>45000000</v>
      </c>
      <c r="N2571" s="10">
        <v>114501299</v>
      </c>
      <c r="O2571" s="6">
        <f t="shared" si="243"/>
        <v>69501299</v>
      </c>
      <c r="P2571" s="10" t="str" cm="1">
        <f t="array" ref="P2571">_xlfn.IFS(O2571&lt;=0,"Flop",O2571&lt;10000000,"Hit",O2571&lt;=100000000,"Superhit",O2571&gt;100000000,"Blockbuster")</f>
        <v>Superhit</v>
      </c>
      <c r="Q2571" t="s">
        <v>8477</v>
      </c>
      <c r="R2571">
        <v>7</v>
      </c>
      <c r="S2571" t="str">
        <f t="shared" si="244"/>
        <v xml:space="preserve">December </v>
      </c>
      <c r="T2571" s="12" t="str">
        <f t="shared" si="245"/>
        <v xml:space="preserve"> 2016</v>
      </c>
      <c r="U2571" s="8" t="str" cm="1">
        <f t="array" ref="U2571">_xlfn.IFS(Q2571&lt;1970,"Old is Gold",Q2571&lt;=1980,"80's Movies",Q2571&lt;=2000,"90's Movies",Q2571&lt;=2020,"Mid Rang",Q2571&gt;2020,"Latest")</f>
        <v>Latest</v>
      </c>
      <c r="V2571" t="s">
        <v>5385</v>
      </c>
    </row>
    <row r="2572" spans="1:22" x14ac:dyDescent="0.3">
      <c r="A2572" t="s">
        <v>8478</v>
      </c>
      <c r="B2572" t="s">
        <v>8479</v>
      </c>
      <c r="C2572" t="s">
        <v>8479</v>
      </c>
      <c r="D2572" s="6">
        <v>115</v>
      </c>
      <c r="E2572" s="6" t="str">
        <f t="shared" si="240"/>
        <v>Medium</v>
      </c>
      <c r="F2572" s="4">
        <f t="shared" si="241"/>
        <v>1.9166666666666667</v>
      </c>
      <c r="G2572" s="8" t="s">
        <v>7406</v>
      </c>
      <c r="H2572" t="s">
        <v>10891</v>
      </c>
      <c r="I2572" t="s">
        <v>5170</v>
      </c>
      <c r="J2572">
        <v>6.3</v>
      </c>
      <c r="K2572" t="str">
        <f t="shared" si="242"/>
        <v>Average</v>
      </c>
      <c r="L2572" s="10">
        <v>75403</v>
      </c>
      <c r="M2572" s="10">
        <v>20000000</v>
      </c>
      <c r="N2572" s="10">
        <v>23177948</v>
      </c>
      <c r="O2572" s="6">
        <f t="shared" si="243"/>
        <v>3177948</v>
      </c>
      <c r="P2572" s="10" t="str" cm="1">
        <f t="array" ref="P2572">_xlfn.IFS(O2572&lt;=0,"Flop",O2572&lt;10000000,"Hit",O2572&lt;=100000000,"Superhit",O2572&gt;100000000,"Blockbuster")</f>
        <v>Hit</v>
      </c>
      <c r="Q2572" t="s">
        <v>8480</v>
      </c>
      <c r="R2572">
        <v>16</v>
      </c>
      <c r="S2572" t="str">
        <f t="shared" si="244"/>
        <v xml:space="preserve">February </v>
      </c>
      <c r="T2572" s="12" t="str">
        <f t="shared" si="245"/>
        <v xml:space="preserve"> 2016</v>
      </c>
      <c r="U2572" s="8" t="str" cm="1">
        <f t="array" ref="U2572">_xlfn.IFS(Q2572&lt;1970,"Old is Gold",Q2572&lt;=1980,"80's Movies",Q2572&lt;=2000,"90's Movies",Q2572&lt;=2020,"Mid Rang",Q2572&gt;2020,"Latest")</f>
        <v>Latest</v>
      </c>
      <c r="V2572" t="s">
        <v>5167</v>
      </c>
    </row>
    <row r="2573" spans="1:22" x14ac:dyDescent="0.3">
      <c r="A2573" t="s">
        <v>8481</v>
      </c>
      <c r="B2573" t="s">
        <v>8482</v>
      </c>
      <c r="C2573" t="s">
        <v>8482</v>
      </c>
      <c r="D2573" s="6">
        <v>95</v>
      </c>
      <c r="E2573" s="6" t="str">
        <f t="shared" si="240"/>
        <v>Medium</v>
      </c>
      <c r="F2573" s="4">
        <f t="shared" si="241"/>
        <v>1.5833333333333333</v>
      </c>
      <c r="G2573" s="8" t="s">
        <v>190</v>
      </c>
      <c r="H2573" t="s">
        <v>10886</v>
      </c>
      <c r="I2573" t="s">
        <v>10899</v>
      </c>
      <c r="J2573">
        <v>7.1</v>
      </c>
      <c r="K2573" t="str">
        <f t="shared" si="242"/>
        <v>Good</v>
      </c>
      <c r="L2573" s="10">
        <v>159542</v>
      </c>
      <c r="M2573" s="10">
        <v>2500000</v>
      </c>
      <c r="N2573" s="10">
        <v>6918591</v>
      </c>
      <c r="O2573" s="6">
        <f t="shared" si="243"/>
        <v>4418591</v>
      </c>
      <c r="P2573" s="10" t="str" cm="1">
        <f t="array" ref="P2573">_xlfn.IFS(O2573&lt;=0,"Flop",O2573&lt;10000000,"Hit",O2573&lt;=100000000,"Superhit",O2573&gt;100000000,"Blockbuster")</f>
        <v>Hit</v>
      </c>
      <c r="Q2573" t="s">
        <v>7349</v>
      </c>
      <c r="R2573">
        <v>18</v>
      </c>
      <c r="S2573" t="str">
        <f t="shared" si="244"/>
        <v xml:space="preserve">January </v>
      </c>
      <c r="T2573" s="12" t="str">
        <f t="shared" si="245"/>
        <v xml:space="preserve"> 2013</v>
      </c>
      <c r="U2573" s="8" t="str" cm="1">
        <f t="array" ref="U2573">_xlfn.IFS(Q2573&lt;1970,"Old is Gold",Q2573&lt;=1980,"80's Movies",Q2573&lt;=2000,"90's Movies",Q2573&lt;=2020,"Mid Rang",Q2573&gt;2020,"Latest")</f>
        <v>Latest</v>
      </c>
      <c r="V2573" t="s">
        <v>8483</v>
      </c>
    </row>
    <row r="2574" spans="1:22" x14ac:dyDescent="0.3">
      <c r="A2574" t="s">
        <v>8484</v>
      </c>
      <c r="B2574" t="s">
        <v>8485</v>
      </c>
      <c r="C2574" t="s">
        <v>8485</v>
      </c>
      <c r="D2574" s="6">
        <v>123</v>
      </c>
      <c r="E2574" s="6" t="str">
        <f t="shared" si="240"/>
        <v>Long</v>
      </c>
      <c r="F2574" s="4">
        <f t="shared" si="241"/>
        <v>2.0499999999999998</v>
      </c>
      <c r="G2574" s="8" t="s">
        <v>172</v>
      </c>
      <c r="H2574" t="s">
        <v>190</v>
      </c>
      <c r="I2574" t="s">
        <v>10885</v>
      </c>
      <c r="J2574">
        <v>7.2</v>
      </c>
      <c r="K2574" t="str">
        <f t="shared" si="242"/>
        <v>Good</v>
      </c>
      <c r="L2574" s="10">
        <v>105994</v>
      </c>
      <c r="M2574" s="10">
        <v>7000000</v>
      </c>
      <c r="N2574" s="10">
        <v>7609187</v>
      </c>
      <c r="O2574" s="6">
        <f t="shared" si="243"/>
        <v>609187</v>
      </c>
      <c r="P2574" s="10" t="str" cm="1">
        <f t="array" ref="P2574">_xlfn.IFS(O2574&lt;=0,"Flop",O2574&lt;10000000,"Hit",O2574&lt;=100000000,"Superhit",O2574&gt;100000000,"Blockbuster")</f>
        <v>Hit</v>
      </c>
      <c r="Q2574" t="s">
        <v>8486</v>
      </c>
      <c r="R2574">
        <v>25</v>
      </c>
      <c r="S2574" t="str">
        <f t="shared" si="244"/>
        <v xml:space="preserve">May </v>
      </c>
      <c r="T2574" s="12" t="str">
        <f t="shared" si="245"/>
        <v xml:space="preserve"> 2013</v>
      </c>
      <c r="U2574" s="8" t="str" cm="1">
        <f t="array" ref="U2574">_xlfn.IFS(Q2574&lt;1970,"Old is Gold",Q2574&lt;=1980,"80's Movies",Q2574&lt;=2000,"90's Movies",Q2574&lt;=2020,"Mid Rang",Q2574&gt;2020,"Latest")</f>
        <v>Latest</v>
      </c>
      <c r="V2574" t="s">
        <v>824</v>
      </c>
    </row>
    <row r="2575" spans="1:22" x14ac:dyDescent="0.3">
      <c r="A2575" t="s">
        <v>8487</v>
      </c>
      <c r="B2575" t="s">
        <v>8488</v>
      </c>
      <c r="C2575" t="s">
        <v>8488</v>
      </c>
      <c r="D2575" s="6">
        <v>110</v>
      </c>
      <c r="E2575" s="6" t="str">
        <f t="shared" si="240"/>
        <v>Medium</v>
      </c>
      <c r="F2575" s="4">
        <f t="shared" si="241"/>
        <v>1.8333333333333333</v>
      </c>
      <c r="G2575" s="8" t="s">
        <v>172</v>
      </c>
      <c r="H2575" t="s">
        <v>10891</v>
      </c>
      <c r="I2575" t="s">
        <v>10899</v>
      </c>
      <c r="J2575">
        <v>7</v>
      </c>
      <c r="K2575" t="str">
        <f t="shared" si="242"/>
        <v>Good</v>
      </c>
      <c r="L2575" s="10">
        <v>476314</v>
      </c>
      <c r="M2575" s="10">
        <v>37000000</v>
      </c>
      <c r="N2575" s="10">
        <v>269994119</v>
      </c>
      <c r="O2575" s="6">
        <f t="shared" si="243"/>
        <v>232994119</v>
      </c>
      <c r="P2575" s="10" t="str" cm="1">
        <f t="array" ref="P2575">_xlfn.IFS(O2575&lt;=0,"Flop",O2575&lt;10000000,"Hit",O2575&lt;=100000000,"Superhit",O2575&gt;100000000,"Blockbuster")</f>
        <v>Blockbuster</v>
      </c>
      <c r="Q2575" t="s">
        <v>8489</v>
      </c>
      <c r="R2575">
        <v>3</v>
      </c>
      <c r="S2575" t="str">
        <f t="shared" si="244"/>
        <v xml:space="preserve">August </v>
      </c>
      <c r="T2575" s="12" t="str">
        <f t="shared" si="245"/>
        <v xml:space="preserve"> 2013</v>
      </c>
      <c r="U2575" s="8" t="str" cm="1">
        <f t="array" ref="U2575">_xlfn.IFS(Q2575&lt;1970,"Old is Gold",Q2575&lt;=1980,"80's Movies",Q2575&lt;=2000,"90's Movies",Q2575&lt;=2020,"Mid Rang",Q2575&gt;2020,"Latest")</f>
        <v>Latest</v>
      </c>
      <c r="V2575" t="s">
        <v>4514</v>
      </c>
    </row>
    <row r="2576" spans="1:22" x14ac:dyDescent="0.3">
      <c r="A2576" t="s">
        <v>8490</v>
      </c>
      <c r="B2576" t="s">
        <v>8491</v>
      </c>
      <c r="C2576" t="s">
        <v>8491</v>
      </c>
      <c r="D2576" s="6">
        <v>101</v>
      </c>
      <c r="E2576" s="6" t="str">
        <f t="shared" si="240"/>
        <v>Medium</v>
      </c>
      <c r="F2576" s="4">
        <f t="shared" si="241"/>
        <v>1.6833333333333333</v>
      </c>
      <c r="G2576" s="8" t="s">
        <v>190</v>
      </c>
      <c r="H2576" t="s">
        <v>10899</v>
      </c>
      <c r="I2576" t="s">
        <v>10899</v>
      </c>
      <c r="J2576">
        <v>7.2</v>
      </c>
      <c r="K2576" t="str">
        <f t="shared" si="242"/>
        <v>Good</v>
      </c>
      <c r="L2576" s="10">
        <v>203137</v>
      </c>
      <c r="M2576" s="10">
        <v>6500000</v>
      </c>
      <c r="N2576" s="10">
        <v>19123767</v>
      </c>
      <c r="O2576" s="6">
        <f t="shared" si="243"/>
        <v>12623767</v>
      </c>
      <c r="P2576" s="10" t="str" cm="1">
        <f t="array" ref="P2576">_xlfn.IFS(O2576&lt;=0,"Flop",O2576&lt;10000000,"Hit",O2576&lt;=100000000,"Superhit",O2576&gt;100000000,"Blockbuster")</f>
        <v>Superhit</v>
      </c>
      <c r="Q2576" t="s">
        <v>8492</v>
      </c>
      <c r="R2576">
        <v>4</v>
      </c>
      <c r="S2576" t="str">
        <f t="shared" si="244"/>
        <v xml:space="preserve">September </v>
      </c>
      <c r="T2576" s="12" t="str">
        <f t="shared" si="245"/>
        <v xml:space="preserve"> 2011</v>
      </c>
      <c r="U2576" s="8" t="str" cm="1">
        <f t="array" ref="U2576">_xlfn.IFS(Q2576&lt;1970,"Old is Gold",Q2576&lt;=1980,"80's Movies",Q2576&lt;=2000,"90's Movies",Q2576&lt;=2020,"Mid Rang",Q2576&gt;2020,"Latest")</f>
        <v>Latest</v>
      </c>
      <c r="V2576" t="s">
        <v>8493</v>
      </c>
    </row>
    <row r="2577" spans="1:22" x14ac:dyDescent="0.3">
      <c r="A2577" t="s">
        <v>8494</v>
      </c>
      <c r="B2577" t="s">
        <v>8495</v>
      </c>
      <c r="C2577" t="s">
        <v>8495</v>
      </c>
      <c r="D2577" s="6">
        <v>92</v>
      </c>
      <c r="E2577" s="6" t="str">
        <f t="shared" si="240"/>
        <v>Medium</v>
      </c>
      <c r="F2577" s="4">
        <f t="shared" si="241"/>
        <v>1.5333333333333334</v>
      </c>
      <c r="G2577" s="8" t="s">
        <v>190</v>
      </c>
      <c r="H2577" t="s">
        <v>10895</v>
      </c>
      <c r="I2577" t="s">
        <v>5170</v>
      </c>
      <c r="J2577">
        <v>6.3</v>
      </c>
      <c r="K2577" t="str">
        <f t="shared" si="242"/>
        <v>Average</v>
      </c>
      <c r="L2577" s="10">
        <v>82850</v>
      </c>
      <c r="M2577" s="10">
        <v>22000000</v>
      </c>
      <c r="N2577" s="10">
        <v>17669776</v>
      </c>
      <c r="O2577" s="6">
        <f t="shared" si="243"/>
        <v>-4330224</v>
      </c>
      <c r="P2577" s="10" t="str" cm="1">
        <f t="array" ref="P2577">_xlfn.IFS(O2577&lt;=0,"Flop",O2577&lt;10000000,"Hit",O2577&lt;=100000000,"Superhit",O2577&gt;100000000,"Blockbuster")</f>
        <v>Flop</v>
      </c>
      <c r="Q2577" t="s">
        <v>8496</v>
      </c>
      <c r="R2577">
        <v>4</v>
      </c>
      <c r="S2577" t="str">
        <f t="shared" si="244"/>
        <v xml:space="preserve">September </v>
      </c>
      <c r="T2577" s="12" t="str">
        <f t="shared" si="245"/>
        <v xml:space="preserve"> 2014</v>
      </c>
      <c r="U2577" s="8" t="str" cm="1">
        <f t="array" ref="U2577">_xlfn.IFS(Q2577&lt;1970,"Old is Gold",Q2577&lt;=1980,"80's Movies",Q2577&lt;=2000,"90's Movies",Q2577&lt;=2020,"Mid Rang",Q2577&gt;2020,"Latest")</f>
        <v>Latest</v>
      </c>
      <c r="V2577" t="s">
        <v>8497</v>
      </c>
    </row>
    <row r="2578" spans="1:22" x14ac:dyDescent="0.3">
      <c r="A2578" t="s">
        <v>8498</v>
      </c>
      <c r="B2578" t="s">
        <v>8499</v>
      </c>
      <c r="C2578" t="s">
        <v>8499</v>
      </c>
      <c r="D2578" s="6">
        <v>102</v>
      </c>
      <c r="E2578" s="6" t="str">
        <f t="shared" si="240"/>
        <v>Medium</v>
      </c>
      <c r="F2578" s="4">
        <f t="shared" si="241"/>
        <v>1.7</v>
      </c>
      <c r="G2578" s="8" t="s">
        <v>10891</v>
      </c>
      <c r="H2578" t="s">
        <v>190</v>
      </c>
      <c r="I2578" t="s">
        <v>5170</v>
      </c>
      <c r="J2578">
        <v>6.7</v>
      </c>
      <c r="K2578" t="str">
        <f t="shared" si="242"/>
        <v>Average</v>
      </c>
      <c r="L2578" s="10">
        <v>81950</v>
      </c>
      <c r="M2578" s="10">
        <v>11000000</v>
      </c>
      <c r="N2578" s="10">
        <v>4633668</v>
      </c>
      <c r="O2578" s="6">
        <f t="shared" si="243"/>
        <v>-6366332</v>
      </c>
      <c r="P2578" s="10" t="str" cm="1">
        <f t="array" ref="P2578">_xlfn.IFS(O2578&lt;=0,"Flop",O2578&lt;10000000,"Hit",O2578&lt;=100000000,"Superhit",O2578&gt;100000000,"Blockbuster")</f>
        <v>Flop</v>
      </c>
      <c r="Q2578" t="s">
        <v>8500</v>
      </c>
      <c r="R2578">
        <v>8</v>
      </c>
      <c r="S2578" t="str">
        <f t="shared" si="244"/>
        <v xml:space="preserve">September </v>
      </c>
      <c r="T2578" s="12" t="str">
        <f t="shared" si="245"/>
        <v xml:space="preserve"> 2011</v>
      </c>
      <c r="U2578" s="8" t="str" cm="1">
        <f t="array" ref="U2578">_xlfn.IFS(Q2578&lt;1970,"Old is Gold",Q2578&lt;=1980,"80's Movies",Q2578&lt;=2000,"90's Movies",Q2578&lt;=2020,"Mid Rang",Q2578&gt;2020,"Latest")</f>
        <v>Latest</v>
      </c>
      <c r="V2578" t="s">
        <v>50</v>
      </c>
    </row>
    <row r="2579" spans="1:22" x14ac:dyDescent="0.3">
      <c r="A2579" t="s">
        <v>8501</v>
      </c>
      <c r="B2579" t="s">
        <v>8502</v>
      </c>
      <c r="C2579" t="s">
        <v>8502</v>
      </c>
      <c r="D2579" s="6">
        <v>103</v>
      </c>
      <c r="E2579" s="6" t="str">
        <f t="shared" si="240"/>
        <v>Medium</v>
      </c>
      <c r="F2579" s="4">
        <f t="shared" si="241"/>
        <v>1.7166666666666666</v>
      </c>
      <c r="G2579" s="8" t="s">
        <v>172</v>
      </c>
      <c r="H2579" t="s">
        <v>190</v>
      </c>
      <c r="I2579" t="s">
        <v>10899</v>
      </c>
      <c r="J2579">
        <v>7.4</v>
      </c>
      <c r="K2579" t="str">
        <f t="shared" si="242"/>
        <v>Good</v>
      </c>
      <c r="L2579" s="10">
        <v>155112</v>
      </c>
      <c r="M2579" s="10">
        <v>5000000</v>
      </c>
      <c r="N2579" s="10">
        <v>26474920</v>
      </c>
      <c r="O2579" s="6">
        <f t="shared" si="243"/>
        <v>21474920</v>
      </c>
      <c r="P2579" s="10" t="str" cm="1">
        <f t="array" ref="P2579">_xlfn.IFS(O2579&lt;=0,"Flop",O2579&lt;10000000,"Hit",O2579&lt;=100000000,"Superhit",O2579&gt;100000000,"Blockbuster")</f>
        <v>Superhit</v>
      </c>
      <c r="Q2579" t="s">
        <v>8503</v>
      </c>
      <c r="R2579">
        <v>21</v>
      </c>
      <c r="S2579" t="str">
        <f t="shared" si="244"/>
        <v xml:space="preserve">January </v>
      </c>
      <c r="T2579" s="12" t="str">
        <f t="shared" si="245"/>
        <v xml:space="preserve"> 2013</v>
      </c>
      <c r="U2579" s="8" t="str" cm="1">
        <f t="array" ref="U2579">_xlfn.IFS(Q2579&lt;1970,"Old is Gold",Q2579&lt;=1980,"80's Movies",Q2579&lt;=2000,"90's Movies",Q2579&lt;=2020,"Mid Rang",Q2579&gt;2020,"Latest")</f>
        <v>Latest</v>
      </c>
      <c r="V2579" t="s">
        <v>8504</v>
      </c>
    </row>
    <row r="2580" spans="1:22" x14ac:dyDescent="0.3">
      <c r="A2580" t="s">
        <v>8505</v>
      </c>
      <c r="B2580" t="s">
        <v>8506</v>
      </c>
      <c r="C2580" t="s">
        <v>8506</v>
      </c>
      <c r="D2580" s="6">
        <v>93</v>
      </c>
      <c r="E2580" s="6" t="str">
        <f t="shared" si="240"/>
        <v>Medium</v>
      </c>
      <c r="F2580" s="4">
        <f t="shared" si="241"/>
        <v>1.55</v>
      </c>
      <c r="G2580" s="8" t="s">
        <v>7406</v>
      </c>
      <c r="H2580" t="s">
        <v>172</v>
      </c>
      <c r="I2580" t="s">
        <v>105</v>
      </c>
      <c r="J2580">
        <v>6.3</v>
      </c>
      <c r="K2580" t="str">
        <f t="shared" si="242"/>
        <v>Average</v>
      </c>
      <c r="L2580" s="10">
        <v>53676</v>
      </c>
      <c r="M2580" s="10">
        <v>15000000</v>
      </c>
      <c r="N2580" s="10">
        <v>16137046</v>
      </c>
      <c r="O2580" s="6">
        <f t="shared" si="243"/>
        <v>1137046</v>
      </c>
      <c r="P2580" s="10" t="str" cm="1">
        <f t="array" ref="P2580">_xlfn.IFS(O2580&lt;=0,"Flop",O2580&lt;10000000,"Hit",O2580&lt;=100000000,"Superhit",O2580&gt;100000000,"Blockbuster")</f>
        <v>Hit</v>
      </c>
      <c r="Q2580" t="s">
        <v>8507</v>
      </c>
      <c r="R2580">
        <v>23</v>
      </c>
      <c r="S2580" t="str">
        <f t="shared" si="244"/>
        <v xml:space="preserve">October </v>
      </c>
      <c r="T2580" s="12" t="str">
        <f t="shared" si="245"/>
        <v xml:space="preserve"> 2015</v>
      </c>
      <c r="U2580" s="8" t="str" cm="1">
        <f t="array" ref="U2580">_xlfn.IFS(Q2580&lt;1970,"Old is Gold",Q2580&lt;=1980,"80's Movies",Q2580&lt;=2000,"90's Movies",Q2580&lt;=2020,"Mid Rang",Q2580&gt;2020,"Latest")</f>
        <v>Latest</v>
      </c>
      <c r="V2580" t="s">
        <v>6825</v>
      </c>
    </row>
    <row r="2581" spans="1:22" x14ac:dyDescent="0.3">
      <c r="A2581" t="s">
        <v>8508</v>
      </c>
      <c r="B2581" t="s">
        <v>8509</v>
      </c>
      <c r="C2581" t="s">
        <v>8509</v>
      </c>
      <c r="D2581" s="6">
        <v>134</v>
      </c>
      <c r="E2581" s="6" t="str">
        <f t="shared" si="240"/>
        <v>Long</v>
      </c>
      <c r="F2581" s="4">
        <f t="shared" si="241"/>
        <v>2.2333333333333334</v>
      </c>
      <c r="G2581" s="8" t="s">
        <v>10889</v>
      </c>
      <c r="H2581" t="s">
        <v>190</v>
      </c>
      <c r="I2581" t="s">
        <v>10894</v>
      </c>
      <c r="J2581">
        <v>7.9</v>
      </c>
      <c r="K2581" t="str">
        <f t="shared" si="242"/>
        <v>Good</v>
      </c>
      <c r="L2581" s="10">
        <v>572952</v>
      </c>
      <c r="M2581" s="10">
        <v>52000000</v>
      </c>
      <c r="N2581" s="10">
        <v>910809311</v>
      </c>
      <c r="O2581" s="6">
        <f t="shared" si="243"/>
        <v>858809311</v>
      </c>
      <c r="P2581" s="10" t="str" cm="1">
        <f t="array" ref="P2581">_xlfn.IFS(O2581&lt;=0,"Flop",O2581&lt;10000000,"Hit",O2581&lt;=100000000,"Superhit",O2581&gt;100000000,"Blockbuster")</f>
        <v>Blockbuster</v>
      </c>
      <c r="Q2581" t="s">
        <v>8510</v>
      </c>
      <c r="R2581">
        <v>23</v>
      </c>
      <c r="S2581" t="str">
        <f t="shared" si="244"/>
        <v xml:space="preserve">October </v>
      </c>
      <c r="T2581" s="12" t="str">
        <f t="shared" si="245"/>
        <v xml:space="preserve"> 2018</v>
      </c>
      <c r="U2581" s="8" t="str" cm="1">
        <f t="array" ref="U2581">_xlfn.IFS(Q2581&lt;1970,"Old is Gold",Q2581&lt;=1980,"80's Movies",Q2581&lt;=2000,"90's Movies",Q2581&lt;=2020,"Mid Rang",Q2581&gt;2020,"Latest")</f>
        <v>Latest</v>
      </c>
      <c r="V2581" t="s">
        <v>2047</v>
      </c>
    </row>
    <row r="2582" spans="1:22" x14ac:dyDescent="0.3">
      <c r="A2582" t="s">
        <v>8511</v>
      </c>
      <c r="B2582" t="s">
        <v>8512</v>
      </c>
      <c r="C2582" t="s">
        <v>8512</v>
      </c>
      <c r="D2582" s="6">
        <v>114</v>
      </c>
      <c r="E2582" s="6" t="str">
        <f t="shared" si="240"/>
        <v>Medium</v>
      </c>
      <c r="F2582" s="4">
        <f t="shared" si="241"/>
        <v>1.9</v>
      </c>
      <c r="G2582" s="8" t="s">
        <v>7406</v>
      </c>
      <c r="H2582" t="s">
        <v>10887</v>
      </c>
      <c r="I2582" t="s">
        <v>10890</v>
      </c>
      <c r="J2582">
        <v>6.6</v>
      </c>
      <c r="K2582" t="str">
        <f t="shared" si="242"/>
        <v>Average</v>
      </c>
      <c r="L2582" s="10">
        <v>250269</v>
      </c>
      <c r="M2582" s="10">
        <v>110000000</v>
      </c>
      <c r="N2582" s="10">
        <v>125544024</v>
      </c>
      <c r="O2582" s="6">
        <f t="shared" si="243"/>
        <v>15544024</v>
      </c>
      <c r="P2582" s="10" t="str" cm="1">
        <f t="array" ref="P2582">_xlfn.IFS(O2582&lt;=0,"Flop",O2582&lt;10000000,"Hit",O2582&lt;=100000000,"Superhit",O2582&gt;100000000,"Blockbuster")</f>
        <v>Superhit</v>
      </c>
      <c r="Q2582" t="s">
        <v>8513</v>
      </c>
      <c r="R2582">
        <v>24</v>
      </c>
      <c r="S2582" t="str">
        <f t="shared" si="244"/>
        <v xml:space="preserve">October </v>
      </c>
      <c r="T2582" s="12" t="str">
        <f t="shared" si="245"/>
        <v xml:space="preserve"> 2013</v>
      </c>
      <c r="U2582" s="8" t="str" cm="1">
        <f t="array" ref="U2582">_xlfn.IFS(Q2582&lt;1970,"Old is Gold",Q2582&lt;=1980,"80's Movies",Q2582&lt;=2000,"90's Movies",Q2582&lt;=2020,"Mid Rang",Q2582&gt;2020,"Latest")</f>
        <v>Latest</v>
      </c>
      <c r="V2582" t="s">
        <v>5563</v>
      </c>
    </row>
    <row r="2583" spans="1:22" x14ac:dyDescent="0.3">
      <c r="A2583" t="s">
        <v>8514</v>
      </c>
      <c r="B2583" t="s">
        <v>8515</v>
      </c>
      <c r="C2583" t="s">
        <v>8515</v>
      </c>
      <c r="D2583" s="6">
        <v>127</v>
      </c>
      <c r="E2583" s="6" t="str">
        <f t="shared" si="240"/>
        <v>Long</v>
      </c>
      <c r="F2583" s="4">
        <f t="shared" si="241"/>
        <v>2.1166666666666667</v>
      </c>
      <c r="G2583" s="8" t="s">
        <v>7406</v>
      </c>
      <c r="H2583" t="s">
        <v>10887</v>
      </c>
      <c r="I2583" t="s">
        <v>190</v>
      </c>
      <c r="J2583">
        <v>6.1</v>
      </c>
      <c r="K2583" t="str">
        <f t="shared" si="242"/>
        <v>Average</v>
      </c>
      <c r="L2583" s="10">
        <v>298862</v>
      </c>
      <c r="M2583" s="10">
        <v>170000000</v>
      </c>
      <c r="N2583" s="10">
        <v>396592829</v>
      </c>
      <c r="O2583" s="6">
        <f t="shared" si="243"/>
        <v>226592829</v>
      </c>
      <c r="P2583" s="10" t="str" cm="1">
        <f t="array" ref="P2583">_xlfn.IFS(O2583&lt;=0,"Flop",O2583&lt;10000000,"Hit",O2583&lt;=100000000,"Superhit",O2583&gt;100000000,"Blockbuster")</f>
        <v>Blockbuster</v>
      </c>
      <c r="Q2583" t="s">
        <v>7787</v>
      </c>
      <c r="R2583">
        <v>14</v>
      </c>
      <c r="S2583" t="str">
        <f t="shared" si="244"/>
        <v xml:space="preserve">May </v>
      </c>
      <c r="T2583" s="12" t="str">
        <f t="shared" si="245"/>
        <v xml:space="preserve"> 2012</v>
      </c>
      <c r="U2583" s="8" t="str" cm="1">
        <f t="array" ref="U2583">_xlfn.IFS(Q2583&lt;1970,"Old is Gold",Q2583&lt;=1980,"80's Movies",Q2583&lt;=2000,"90's Movies",Q2583&lt;=2020,"Mid Rang",Q2583&gt;2020,"Latest")</f>
        <v>Latest</v>
      </c>
      <c r="V2583" t="s">
        <v>7269</v>
      </c>
    </row>
    <row r="2584" spans="1:22" x14ac:dyDescent="0.3">
      <c r="A2584" t="s">
        <v>8516</v>
      </c>
      <c r="B2584" t="s">
        <v>8517</v>
      </c>
      <c r="C2584" t="s">
        <v>8517</v>
      </c>
      <c r="D2584" s="6">
        <v>111</v>
      </c>
      <c r="E2584" s="6" t="str">
        <f t="shared" si="240"/>
        <v>Medium</v>
      </c>
      <c r="F2584" s="4">
        <f t="shared" si="241"/>
        <v>1.85</v>
      </c>
      <c r="G2584" s="8" t="s">
        <v>10891</v>
      </c>
      <c r="H2584" t="s">
        <v>190</v>
      </c>
      <c r="I2584" t="s">
        <v>10895</v>
      </c>
      <c r="J2584">
        <v>6.3</v>
      </c>
      <c r="K2584" t="str">
        <f t="shared" si="242"/>
        <v>Average</v>
      </c>
      <c r="L2584" s="10">
        <v>50439</v>
      </c>
      <c r="M2584" s="10">
        <v>19500000</v>
      </c>
      <c r="N2584" s="10">
        <v>34854990</v>
      </c>
      <c r="O2584" s="6">
        <f t="shared" si="243"/>
        <v>15354990</v>
      </c>
      <c r="P2584" s="10" t="str" cm="1">
        <f t="array" ref="P2584">_xlfn.IFS(O2584&lt;=0,"Flop",O2584&lt;10000000,"Hit",O2584&lt;=100000000,"Superhit",O2584&gt;100000000,"Blockbuster")</f>
        <v>Superhit</v>
      </c>
      <c r="Q2584" t="s">
        <v>8518</v>
      </c>
      <c r="R2584">
        <v>11</v>
      </c>
      <c r="S2584" t="str">
        <f t="shared" si="244"/>
        <v xml:space="preserve">November </v>
      </c>
      <c r="T2584" s="12" t="str">
        <f t="shared" si="245"/>
        <v xml:space="preserve"> 2015</v>
      </c>
      <c r="U2584" s="8" t="str" cm="1">
        <f t="array" ref="U2584">_xlfn.IFS(Q2584&lt;1970,"Old is Gold",Q2584&lt;=1980,"80's Movies",Q2584&lt;=2000,"90's Movies",Q2584&lt;=2020,"Mid Rang",Q2584&gt;2020,"Latest")</f>
        <v>Latest</v>
      </c>
      <c r="V2584" t="s">
        <v>8519</v>
      </c>
    </row>
    <row r="2585" spans="1:22" x14ac:dyDescent="0.3">
      <c r="A2585" t="s">
        <v>8520</v>
      </c>
      <c r="B2585" t="s">
        <v>8521</v>
      </c>
      <c r="C2585" t="s">
        <v>8521</v>
      </c>
      <c r="D2585" s="6">
        <v>109</v>
      </c>
      <c r="E2585" s="6" t="str">
        <f t="shared" si="240"/>
        <v>Medium</v>
      </c>
      <c r="F2585" s="4">
        <f t="shared" si="241"/>
        <v>1.8166666666666667</v>
      </c>
      <c r="G2585" s="8" t="s">
        <v>7406</v>
      </c>
      <c r="H2585" t="s">
        <v>10891</v>
      </c>
      <c r="I2585" t="s">
        <v>190</v>
      </c>
      <c r="J2585">
        <v>5.7</v>
      </c>
      <c r="K2585" t="str">
        <f t="shared" si="242"/>
        <v>Poor</v>
      </c>
      <c r="L2585" s="10">
        <v>65548</v>
      </c>
      <c r="M2585" s="10">
        <v>35000000</v>
      </c>
      <c r="N2585" s="10">
        <v>22126842</v>
      </c>
      <c r="O2585" s="6">
        <f t="shared" si="243"/>
        <v>-12873158</v>
      </c>
      <c r="P2585" s="10" t="str" cm="1">
        <f t="array" ref="P2585">_xlfn.IFS(O2585&lt;=0,"Flop",O2585&lt;10000000,"Hit",O2585&lt;=100000000,"Superhit",O2585&gt;100000000,"Blockbuster")</f>
        <v>Flop</v>
      </c>
      <c r="Q2585" t="s">
        <v>8522</v>
      </c>
      <c r="R2585">
        <v>19</v>
      </c>
      <c r="S2585" t="str">
        <f t="shared" si="244"/>
        <v xml:space="preserve">March </v>
      </c>
      <c r="T2585" s="12" t="str">
        <f t="shared" si="245"/>
        <v xml:space="preserve"> 2014</v>
      </c>
      <c r="U2585" s="8" t="str" cm="1">
        <f t="array" ref="U2585">_xlfn.IFS(Q2585&lt;1970,"Old is Gold",Q2585&lt;=1980,"80's Movies",Q2585&lt;=2000,"90's Movies",Q2585&lt;=2020,"Mid Rang",Q2585&gt;2020,"Latest")</f>
        <v>Latest</v>
      </c>
      <c r="V2585" t="s">
        <v>5159</v>
      </c>
    </row>
    <row r="2586" spans="1:22" x14ac:dyDescent="0.3">
      <c r="A2586" t="s">
        <v>8523</v>
      </c>
      <c r="B2586" t="s">
        <v>8524</v>
      </c>
      <c r="C2586" t="s">
        <v>8524</v>
      </c>
      <c r="D2586" s="6">
        <v>130</v>
      </c>
      <c r="E2586" s="6" t="str">
        <f t="shared" si="240"/>
        <v>Long</v>
      </c>
      <c r="F2586" s="4">
        <f t="shared" si="241"/>
        <v>2.1666666666666665</v>
      </c>
      <c r="G2586" s="8" t="s">
        <v>7406</v>
      </c>
      <c r="H2586" t="s">
        <v>190</v>
      </c>
      <c r="I2586" t="s">
        <v>10899</v>
      </c>
      <c r="J2586">
        <v>8.3000000000000007</v>
      </c>
      <c r="K2586" t="str">
        <f t="shared" si="242"/>
        <v>Excellent</v>
      </c>
      <c r="L2586" s="10">
        <v>639555</v>
      </c>
      <c r="M2586" s="10">
        <v>170000000</v>
      </c>
      <c r="N2586" s="10">
        <v>1495696292</v>
      </c>
      <c r="O2586" s="6">
        <f t="shared" si="243"/>
        <v>1325696292</v>
      </c>
      <c r="P2586" s="10" t="str" cm="1">
        <f t="array" ref="P2586">_xlfn.IFS(O2586&lt;=0,"Flop",O2586&lt;10000000,"Hit",O2586&lt;=100000000,"Superhit",O2586&gt;100000000,"Blockbuster")</f>
        <v>Blockbuster</v>
      </c>
      <c r="Q2586" t="s">
        <v>8525</v>
      </c>
      <c r="R2586">
        <v>18</v>
      </c>
      <c r="S2586" t="str">
        <f t="shared" si="244"/>
        <v xml:space="preserve">May </v>
      </c>
      <c r="T2586" s="12" t="str">
        <f t="shared" si="245"/>
        <v xml:space="preserve"> 2022</v>
      </c>
      <c r="U2586" s="8" t="str" cm="1">
        <f t="array" ref="U2586">_xlfn.IFS(Q2586&lt;1970,"Old is Gold",Q2586&lt;=1980,"80's Movies",Q2586&lt;=2000,"90's Movies",Q2586&lt;=2020,"Mid Rang",Q2586&gt;2020,"Latest")</f>
        <v>Latest</v>
      </c>
      <c r="V2586" t="s">
        <v>6861</v>
      </c>
    </row>
    <row r="2587" spans="1:22" x14ac:dyDescent="0.3">
      <c r="A2587" t="s">
        <v>8526</v>
      </c>
      <c r="B2587" t="s">
        <v>8527</v>
      </c>
      <c r="C2587" t="s">
        <v>8527</v>
      </c>
      <c r="D2587" s="6">
        <v>94</v>
      </c>
      <c r="E2587" s="6" t="str">
        <f t="shared" si="240"/>
        <v>Medium</v>
      </c>
      <c r="F2587" s="4">
        <f t="shared" si="241"/>
        <v>1.5666666666666667</v>
      </c>
      <c r="G2587" s="8" t="s">
        <v>172</v>
      </c>
      <c r="H2587" t="s">
        <v>190</v>
      </c>
      <c r="I2587" t="s">
        <v>10892</v>
      </c>
      <c r="J2587">
        <v>7.8</v>
      </c>
      <c r="K2587" t="str">
        <f t="shared" si="242"/>
        <v>Good</v>
      </c>
      <c r="L2587" s="10">
        <v>362807</v>
      </c>
      <c r="M2587" s="10">
        <v>16000000</v>
      </c>
      <c r="N2587" s="10">
        <v>68264022</v>
      </c>
      <c r="O2587" s="6">
        <f t="shared" si="243"/>
        <v>52264022</v>
      </c>
      <c r="P2587" s="10" t="str" cm="1">
        <f t="array" ref="P2587">_xlfn.IFS(O2587&lt;=0,"Flop",O2587&lt;10000000,"Hit",O2587&lt;=100000000,"Superhit",O2587&gt;100000000,"Blockbuster")</f>
        <v>Superhit</v>
      </c>
      <c r="Q2587" t="s">
        <v>8342</v>
      </c>
      <c r="R2587">
        <v>16</v>
      </c>
      <c r="S2587" t="str">
        <f t="shared" si="244"/>
        <v xml:space="preserve">May </v>
      </c>
      <c r="T2587" s="12" t="str">
        <f t="shared" si="245"/>
        <v xml:space="preserve"> 2012</v>
      </c>
      <c r="U2587" s="8" t="str" cm="1">
        <f t="array" ref="U2587">_xlfn.IFS(Q2587&lt;1970,"Old is Gold",Q2587&lt;=1980,"80's Movies",Q2587&lt;=2000,"90's Movies",Q2587&lt;=2020,"Mid Rang",Q2587&gt;2020,"Latest")</f>
        <v>Latest</v>
      </c>
      <c r="V2587" t="s">
        <v>2066</v>
      </c>
    </row>
    <row r="2588" spans="1:22" x14ac:dyDescent="0.3">
      <c r="A2588" t="s">
        <v>8528</v>
      </c>
      <c r="B2588" t="s">
        <v>8529</v>
      </c>
      <c r="C2588" t="s">
        <v>8529</v>
      </c>
      <c r="D2588" s="6">
        <v>82</v>
      </c>
      <c r="E2588" s="6" t="str">
        <f t="shared" si="240"/>
        <v>Short</v>
      </c>
      <c r="F2588" s="4">
        <f t="shared" si="241"/>
        <v>1.3666666666666667</v>
      </c>
      <c r="G2588" s="8" t="s">
        <v>105</v>
      </c>
      <c r="H2588" t="s">
        <v>5170</v>
      </c>
      <c r="I2588" t="s">
        <v>10899</v>
      </c>
      <c r="J2588">
        <v>6.1</v>
      </c>
      <c r="K2588" t="str">
        <f t="shared" si="242"/>
        <v>Average</v>
      </c>
      <c r="L2588" s="10">
        <v>53085</v>
      </c>
      <c r="M2588" s="10">
        <v>7500000</v>
      </c>
      <c r="N2588" s="10">
        <v>9929706</v>
      </c>
      <c r="O2588" s="6">
        <f t="shared" si="243"/>
        <v>2429706</v>
      </c>
      <c r="P2588" s="10" t="str" cm="1">
        <f t="array" ref="P2588">_xlfn.IFS(O2588&lt;=0,"Flop",O2588&lt;10000000,"Hit",O2588&lt;=100000000,"Superhit",O2588&gt;100000000,"Blockbuster")</f>
        <v>Hit</v>
      </c>
      <c r="Q2588" t="s">
        <v>8159</v>
      </c>
      <c r="R2588">
        <v>21</v>
      </c>
      <c r="S2588" t="str">
        <f t="shared" si="244"/>
        <v xml:space="preserve">September </v>
      </c>
      <c r="T2588" s="12" t="str">
        <f t="shared" si="245"/>
        <v xml:space="preserve"> 2012</v>
      </c>
      <c r="U2588" s="8" t="str" cm="1">
        <f t="array" ref="U2588">_xlfn.IFS(Q2588&lt;1970,"Old is Gold",Q2588&lt;=1980,"80's Movies",Q2588&lt;=2000,"90's Movies",Q2588&lt;=2020,"Mid Rang",Q2588&gt;2020,"Latest")</f>
        <v>Latest</v>
      </c>
      <c r="V2588" t="s">
        <v>6192</v>
      </c>
    </row>
    <row r="2589" spans="1:22" x14ac:dyDescent="0.3">
      <c r="A2589" t="s">
        <v>8530</v>
      </c>
      <c r="B2589" t="s">
        <v>8531</v>
      </c>
      <c r="C2589" t="s">
        <v>8531</v>
      </c>
      <c r="D2589" s="6">
        <v>100</v>
      </c>
      <c r="E2589" s="6" t="str">
        <f t="shared" si="240"/>
        <v>Medium</v>
      </c>
      <c r="F2589" s="4">
        <f t="shared" si="241"/>
        <v>1.6666666666666667</v>
      </c>
      <c r="G2589" s="8" t="s">
        <v>10887</v>
      </c>
      <c r="H2589" t="s">
        <v>172</v>
      </c>
      <c r="I2589" t="s">
        <v>190</v>
      </c>
      <c r="J2589">
        <v>7.2</v>
      </c>
      <c r="K2589" t="str">
        <f t="shared" si="242"/>
        <v>Good</v>
      </c>
      <c r="L2589" s="10">
        <v>77140</v>
      </c>
      <c r="M2589" s="10">
        <v>22000000</v>
      </c>
      <c r="N2589" s="10">
        <v>205035819</v>
      </c>
      <c r="O2589" s="6">
        <f t="shared" si="243"/>
        <v>183035819</v>
      </c>
      <c r="P2589" s="10" t="str" cm="1">
        <f t="array" ref="P2589">_xlfn.IFS(O2589&lt;=0,"Flop",O2589&lt;10000000,"Hit",O2589&lt;=100000000,"Superhit",O2589&gt;100000000,"Blockbuster")</f>
        <v>Blockbuster</v>
      </c>
      <c r="Q2589" t="s">
        <v>8532</v>
      </c>
      <c r="R2589">
        <v>19</v>
      </c>
      <c r="S2589" t="str">
        <f t="shared" si="244"/>
        <v xml:space="preserve">January </v>
      </c>
      <c r="T2589" s="12" t="str">
        <f t="shared" si="245"/>
        <v xml:space="preserve"> 2017</v>
      </c>
      <c r="U2589" s="8" t="str" cm="1">
        <f t="array" ref="U2589">_xlfn.IFS(Q2589&lt;1970,"Old is Gold",Q2589&lt;=1980,"80's Movies",Q2589&lt;=2000,"90's Movies",Q2589&lt;=2020,"Mid Rang",Q2589&gt;2020,"Latest")</f>
        <v>Latest</v>
      </c>
      <c r="V2589" t="s">
        <v>1720</v>
      </c>
    </row>
    <row r="2590" spans="1:22" x14ac:dyDescent="0.3">
      <c r="A2590" t="s">
        <v>8533</v>
      </c>
      <c r="B2590" t="s">
        <v>8534</v>
      </c>
      <c r="C2590" t="s">
        <v>8535</v>
      </c>
      <c r="D2590" s="6">
        <v>108</v>
      </c>
      <c r="E2590" s="6" t="str">
        <f t="shared" si="240"/>
        <v>Medium</v>
      </c>
      <c r="F2590" s="4">
        <f t="shared" si="241"/>
        <v>1.8</v>
      </c>
      <c r="G2590" s="8" t="s">
        <v>10887</v>
      </c>
      <c r="H2590" t="s">
        <v>10888</v>
      </c>
      <c r="I2590" t="s">
        <v>190</v>
      </c>
      <c r="J2590">
        <v>7.7</v>
      </c>
      <c r="K2590" t="str">
        <f t="shared" si="242"/>
        <v>Good</v>
      </c>
      <c r="L2590" s="10">
        <v>65377</v>
      </c>
      <c r="M2590" s="10">
        <v>81200000</v>
      </c>
      <c r="N2590" s="10">
        <v>97571250</v>
      </c>
      <c r="O2590" s="6">
        <f t="shared" si="243"/>
        <v>16371250</v>
      </c>
      <c r="P2590" s="10" t="str" cm="1">
        <f t="array" ref="P2590">_xlfn.IFS(O2590&lt;=0,"Flop",O2590&lt;10000000,"Hit",O2590&lt;=100000000,"Superhit",O2590&gt;100000000,"Blockbuster")</f>
        <v>Superhit</v>
      </c>
      <c r="Q2590" t="s">
        <v>8536</v>
      </c>
      <c r="R2590">
        <v>22</v>
      </c>
      <c r="S2590" t="str">
        <f t="shared" si="244"/>
        <v xml:space="preserve">May </v>
      </c>
      <c r="T2590" s="12" t="str">
        <f t="shared" si="245"/>
        <v xml:space="preserve"> 2015</v>
      </c>
      <c r="U2590" s="8" t="str" cm="1">
        <f t="array" ref="U2590">_xlfn.IFS(Q2590&lt;1970,"Old is Gold",Q2590&lt;=1980,"80's Movies",Q2590&lt;=2000,"90's Movies",Q2590&lt;=2020,"Mid Rang",Q2590&gt;2020,"Latest")</f>
        <v>Latest</v>
      </c>
      <c r="V2590" t="s">
        <v>8537</v>
      </c>
    </row>
    <row r="2591" spans="1:22" x14ac:dyDescent="0.3">
      <c r="A2591" t="s">
        <v>8538</v>
      </c>
      <c r="B2591" t="s">
        <v>8539</v>
      </c>
      <c r="C2591" t="s">
        <v>8539</v>
      </c>
      <c r="D2591" s="6">
        <v>86</v>
      </c>
      <c r="E2591" s="6" t="str">
        <f t="shared" si="240"/>
        <v>Short</v>
      </c>
      <c r="F2591" s="4">
        <f t="shared" si="241"/>
        <v>1.4333333333333333</v>
      </c>
      <c r="G2591" s="8" t="s">
        <v>190</v>
      </c>
      <c r="H2591" t="s">
        <v>10886</v>
      </c>
      <c r="I2591" t="s">
        <v>10899</v>
      </c>
      <c r="J2591">
        <v>6.6</v>
      </c>
      <c r="K2591" t="str">
        <f t="shared" si="242"/>
        <v>Average</v>
      </c>
      <c r="L2591" s="10">
        <v>62925</v>
      </c>
      <c r="M2591" s="10">
        <v>250000</v>
      </c>
      <c r="N2591" s="10">
        <v>3852774</v>
      </c>
      <c r="O2591" s="6">
        <f t="shared" si="243"/>
        <v>3602774</v>
      </c>
      <c r="P2591" s="10" t="str" cm="1">
        <f t="array" ref="P2591">_xlfn.IFS(O2591&lt;=0,"Flop",O2591&lt;10000000,"Hit",O2591&lt;=100000000,"Superhit",O2591&gt;100000000,"Blockbuster")</f>
        <v>Hit</v>
      </c>
      <c r="Q2591" t="s">
        <v>7438</v>
      </c>
      <c r="R2591">
        <v>22</v>
      </c>
      <c r="S2591" t="str">
        <f t="shared" si="244"/>
        <v xml:space="preserve">January </v>
      </c>
      <c r="T2591" s="12" t="str">
        <f t="shared" si="245"/>
        <v xml:space="preserve"> 2011</v>
      </c>
      <c r="U2591" s="8" t="str" cm="1">
        <f t="array" ref="U2591">_xlfn.IFS(Q2591&lt;1970,"Old is Gold",Q2591&lt;=1980,"80's Movies",Q2591&lt;=2000,"90's Movies",Q2591&lt;=2020,"Mid Rang",Q2591&gt;2020,"Latest")</f>
        <v>Latest</v>
      </c>
      <c r="V2591" t="s">
        <v>8540</v>
      </c>
    </row>
    <row r="2592" spans="1:22" x14ac:dyDescent="0.3">
      <c r="A2592" t="s">
        <v>8541</v>
      </c>
      <c r="B2592" t="s">
        <v>8542</v>
      </c>
      <c r="C2592" t="s">
        <v>8542</v>
      </c>
      <c r="D2592" s="6">
        <v>119</v>
      </c>
      <c r="E2592" s="6" t="str">
        <f t="shared" si="240"/>
        <v>Medium</v>
      </c>
      <c r="F2592" s="4">
        <f t="shared" si="241"/>
        <v>1.9833333333333334</v>
      </c>
      <c r="G2592" s="8" t="s">
        <v>10891</v>
      </c>
      <c r="H2592" t="s">
        <v>190</v>
      </c>
      <c r="I2592" t="s">
        <v>10895</v>
      </c>
      <c r="J2592">
        <v>5.0999999999999996</v>
      </c>
      <c r="K2592" t="str">
        <f t="shared" si="242"/>
        <v>Poor</v>
      </c>
      <c r="L2592" s="10">
        <v>69976</v>
      </c>
      <c r="M2592" s="10">
        <v>35000000</v>
      </c>
      <c r="N2592" s="10">
        <v>43155261</v>
      </c>
      <c r="O2592" s="6">
        <f t="shared" si="243"/>
        <v>8155261</v>
      </c>
      <c r="P2592" s="10" t="str" cm="1">
        <f t="array" ref="P2592">_xlfn.IFS(O2592&lt;=0,"Flop",O2592&lt;10000000,"Hit",O2592&lt;=100000000,"Superhit",O2592&gt;100000000,"Blockbuster")</f>
        <v>Hit</v>
      </c>
      <c r="Q2592" t="s">
        <v>8543</v>
      </c>
      <c r="R2592">
        <v>7</v>
      </c>
      <c r="S2592" t="str">
        <f t="shared" si="244"/>
        <v xml:space="preserve">October </v>
      </c>
      <c r="T2592" s="12" t="str">
        <f t="shared" si="245"/>
        <v xml:space="preserve"> 2017</v>
      </c>
      <c r="U2592" s="8" t="str" cm="1">
        <f t="array" ref="U2592">_xlfn.IFS(Q2592&lt;1970,"Old is Gold",Q2592&lt;=1980,"80's Movies",Q2592&lt;=2000,"90's Movies",Q2592&lt;=2020,"Mid Rang",Q2592&gt;2020,"Latest")</f>
        <v>Latest</v>
      </c>
      <c r="V2592" t="s">
        <v>6998</v>
      </c>
    </row>
    <row r="2593" spans="1:22" x14ac:dyDescent="0.3">
      <c r="A2593" t="s">
        <v>8544</v>
      </c>
      <c r="B2593" t="s">
        <v>8545</v>
      </c>
      <c r="C2593" t="s">
        <v>8545</v>
      </c>
      <c r="D2593" s="6">
        <v>134</v>
      </c>
      <c r="E2593" s="6" t="str">
        <f t="shared" si="240"/>
        <v>Long</v>
      </c>
      <c r="F2593" s="4">
        <f t="shared" si="241"/>
        <v>2.2333333333333334</v>
      </c>
      <c r="G2593" s="8" t="s">
        <v>172</v>
      </c>
      <c r="H2593" t="s">
        <v>190</v>
      </c>
      <c r="I2593" t="s">
        <v>10886</v>
      </c>
      <c r="J2593">
        <v>6.2</v>
      </c>
      <c r="K2593" t="str">
        <f t="shared" si="242"/>
        <v>Average</v>
      </c>
      <c r="L2593" s="10">
        <v>148182</v>
      </c>
      <c r="M2593" s="10">
        <v>35000000</v>
      </c>
      <c r="N2593" s="10">
        <v>88215156</v>
      </c>
      <c r="O2593" s="6">
        <f t="shared" si="243"/>
        <v>53215156</v>
      </c>
      <c r="P2593" s="10" t="str" cm="1">
        <f t="array" ref="P2593">_xlfn.IFS(O2593&lt;=0,"Flop",O2593&lt;10000000,"Hit",O2593&lt;=100000000,"Superhit",O2593&gt;100000000,"Blockbuster")</f>
        <v>Superhit</v>
      </c>
      <c r="Q2593" t="s">
        <v>8546</v>
      </c>
      <c r="R2593">
        <v>20</v>
      </c>
      <c r="S2593" t="str">
        <f t="shared" si="244"/>
        <v xml:space="preserve">December </v>
      </c>
      <c r="T2593" s="12" t="str">
        <f t="shared" si="245"/>
        <v xml:space="preserve"> 2012</v>
      </c>
      <c r="U2593" s="8" t="str" cm="1">
        <f t="array" ref="U2593">_xlfn.IFS(Q2593&lt;1970,"Old is Gold",Q2593&lt;=1980,"80's Movies",Q2593&lt;=2000,"90's Movies",Q2593&lt;=2020,"Mid Rang",Q2593&gt;2020,"Latest")</f>
        <v>Latest</v>
      </c>
      <c r="V2593" t="s">
        <v>5028</v>
      </c>
    </row>
    <row r="2594" spans="1:22" x14ac:dyDescent="0.3">
      <c r="A2594" t="s">
        <v>8547</v>
      </c>
      <c r="B2594" t="s">
        <v>8548</v>
      </c>
      <c r="C2594" t="s">
        <v>8548</v>
      </c>
      <c r="D2594" s="6">
        <v>95</v>
      </c>
      <c r="E2594" s="6" t="str">
        <f t="shared" si="240"/>
        <v>Medium</v>
      </c>
      <c r="F2594" s="4">
        <f t="shared" si="241"/>
        <v>1.5833333333333333</v>
      </c>
      <c r="G2594" s="8" t="s">
        <v>172</v>
      </c>
      <c r="H2594" t="s">
        <v>190</v>
      </c>
      <c r="I2594" t="s">
        <v>10886</v>
      </c>
      <c r="J2594">
        <v>6.8</v>
      </c>
      <c r="K2594" t="str">
        <f t="shared" si="242"/>
        <v>Average</v>
      </c>
      <c r="L2594" s="10">
        <v>72957</v>
      </c>
      <c r="M2594" s="10">
        <v>2000000</v>
      </c>
      <c r="N2594" s="10">
        <v>92654</v>
      </c>
      <c r="O2594" s="6">
        <f t="shared" si="243"/>
        <v>-1907346</v>
      </c>
      <c r="P2594" s="10" t="str" cm="1">
        <f t="array" ref="P2594">_xlfn.IFS(O2594&lt;=0,"Flop",O2594&lt;10000000,"Hit",O2594&lt;=100000000,"Superhit",O2594&gt;100000000,"Blockbuster")</f>
        <v>Flop</v>
      </c>
      <c r="Q2594" t="s">
        <v>8549</v>
      </c>
      <c r="R2594">
        <v>21</v>
      </c>
      <c r="S2594" t="str">
        <f t="shared" si="244"/>
        <v xml:space="preserve">January </v>
      </c>
      <c r="T2594" s="12" t="str">
        <f t="shared" si="245"/>
        <v xml:space="preserve"> 2012</v>
      </c>
      <c r="U2594" s="8" t="str" cm="1">
        <f t="array" ref="U2594">_xlfn.IFS(Q2594&lt;1970,"Old is Gold",Q2594&lt;=1980,"80's Movies",Q2594&lt;=2000,"90's Movies",Q2594&lt;=2020,"Mid Rang",Q2594&gt;2020,"Latest")</f>
        <v>Latest</v>
      </c>
      <c r="V2594" t="s">
        <v>8550</v>
      </c>
    </row>
    <row r="2595" spans="1:22" x14ac:dyDescent="0.3">
      <c r="A2595" t="s">
        <v>8551</v>
      </c>
      <c r="B2595" t="s">
        <v>8552</v>
      </c>
      <c r="C2595" t="s">
        <v>8552</v>
      </c>
      <c r="D2595" s="6">
        <v>107</v>
      </c>
      <c r="E2595" s="6" t="str">
        <f t="shared" si="240"/>
        <v>Medium</v>
      </c>
      <c r="F2595" s="4">
        <f t="shared" si="241"/>
        <v>1.7833333333333334</v>
      </c>
      <c r="G2595" s="8" t="s">
        <v>190</v>
      </c>
      <c r="H2595" t="s">
        <v>5170</v>
      </c>
      <c r="I2595" t="s">
        <v>10899</v>
      </c>
      <c r="J2595">
        <v>6.6</v>
      </c>
      <c r="K2595" t="str">
        <f t="shared" si="242"/>
        <v>Average</v>
      </c>
      <c r="L2595" s="10">
        <v>54280</v>
      </c>
      <c r="M2595" s="10">
        <v>12000000</v>
      </c>
      <c r="N2595" s="10">
        <v>35485056</v>
      </c>
      <c r="O2595" s="6">
        <f t="shared" si="243"/>
        <v>23485056</v>
      </c>
      <c r="P2595" s="10" t="str" cm="1">
        <f t="array" ref="P2595">_xlfn.IFS(O2595&lt;=0,"Flop",O2595&lt;10000000,"Hit",O2595&lt;=100000000,"Superhit",O2595&gt;100000000,"Blockbuster")</f>
        <v>Superhit</v>
      </c>
      <c r="Q2595" t="s">
        <v>8549</v>
      </c>
      <c r="R2595">
        <v>21</v>
      </c>
      <c r="S2595" t="str">
        <f t="shared" si="244"/>
        <v xml:space="preserve">January </v>
      </c>
      <c r="T2595" s="12" t="str">
        <f t="shared" si="245"/>
        <v xml:space="preserve"> 2012</v>
      </c>
      <c r="U2595" s="8" t="str" cm="1">
        <f t="array" ref="U2595">_xlfn.IFS(Q2595&lt;1970,"Old is Gold",Q2595&lt;=1980,"80's Movies",Q2595&lt;=2000,"90's Movies",Q2595&lt;=2020,"Mid Rang",Q2595&gt;2020,"Latest")</f>
        <v>Latest</v>
      </c>
      <c r="V2595" t="s">
        <v>8553</v>
      </c>
    </row>
    <row r="2596" spans="1:22" x14ac:dyDescent="0.3">
      <c r="A2596" t="s">
        <v>8554</v>
      </c>
      <c r="B2596" t="s">
        <v>8555</v>
      </c>
      <c r="C2596" t="s">
        <v>8555</v>
      </c>
      <c r="D2596" s="6">
        <v>97</v>
      </c>
      <c r="E2596" s="6" t="str">
        <f t="shared" si="240"/>
        <v>Medium</v>
      </c>
      <c r="F2596" s="4">
        <f t="shared" si="241"/>
        <v>1.6166666666666667</v>
      </c>
      <c r="G2596" s="8" t="s">
        <v>10891</v>
      </c>
      <c r="H2596" t="s">
        <v>190</v>
      </c>
      <c r="I2596" t="s">
        <v>5170</v>
      </c>
      <c r="J2596">
        <v>6.2</v>
      </c>
      <c r="K2596" t="str">
        <f t="shared" si="242"/>
        <v>Average</v>
      </c>
      <c r="L2596" s="10">
        <v>150293</v>
      </c>
      <c r="M2596" s="10">
        <v>15000000</v>
      </c>
      <c r="N2596" s="10">
        <v>37930465</v>
      </c>
      <c r="O2596" s="6">
        <f t="shared" si="243"/>
        <v>22930465</v>
      </c>
      <c r="P2596" s="10" t="str" cm="1">
        <f t="array" ref="P2596">_xlfn.IFS(O2596&lt;=0,"Flop",O2596&lt;10000000,"Hit",O2596&lt;=100000000,"Superhit",O2596&gt;100000000,"Blockbuster")</f>
        <v>Superhit</v>
      </c>
      <c r="Q2596" t="s">
        <v>8556</v>
      </c>
      <c r="R2596">
        <v>22</v>
      </c>
      <c r="S2596" t="str">
        <f t="shared" si="244"/>
        <v xml:space="preserve">May </v>
      </c>
      <c r="T2596" s="12" t="str">
        <f t="shared" si="245"/>
        <v xml:space="preserve"> 2012</v>
      </c>
      <c r="U2596" s="8" t="str" cm="1">
        <f t="array" ref="U2596">_xlfn.IFS(Q2596&lt;1970,"Old is Gold",Q2596&lt;=1980,"80's Movies",Q2596&lt;=2000,"90's Movies",Q2596&lt;=2020,"Mid Rang",Q2596&gt;2020,"Latest")</f>
        <v>Latest</v>
      </c>
      <c r="V2596" t="s">
        <v>5372</v>
      </c>
    </row>
    <row r="2597" spans="1:22" x14ac:dyDescent="0.3">
      <c r="A2597" t="s">
        <v>8557</v>
      </c>
      <c r="B2597" t="s">
        <v>8558</v>
      </c>
      <c r="C2597" t="s">
        <v>8558</v>
      </c>
      <c r="D2597" s="6">
        <v>103</v>
      </c>
      <c r="E2597" s="6" t="str">
        <f t="shared" si="240"/>
        <v>Medium</v>
      </c>
      <c r="F2597" s="4">
        <f t="shared" si="241"/>
        <v>1.7166666666666666</v>
      </c>
      <c r="G2597" s="8" t="s">
        <v>7406</v>
      </c>
      <c r="H2597" t="s">
        <v>10887</v>
      </c>
      <c r="I2597" t="s">
        <v>5170</v>
      </c>
      <c r="J2597">
        <v>6.6</v>
      </c>
      <c r="K2597" t="str">
        <f t="shared" si="242"/>
        <v>Average</v>
      </c>
      <c r="L2597" s="10">
        <v>318717</v>
      </c>
      <c r="M2597" s="10">
        <v>100000000</v>
      </c>
      <c r="N2597" s="10">
        <v>314975955</v>
      </c>
      <c r="O2597" s="6">
        <f t="shared" si="243"/>
        <v>214975955</v>
      </c>
      <c r="P2597" s="10" t="str" cm="1">
        <f t="array" ref="P2597">_xlfn.IFS(O2597&lt;=0,"Flop",O2597&lt;10000000,"Hit",O2597&lt;=100000000,"Superhit",O2597&gt;100000000,"Blockbuster")</f>
        <v>Blockbuster</v>
      </c>
      <c r="Q2597" t="s">
        <v>8559</v>
      </c>
      <c r="R2597">
        <v>8</v>
      </c>
      <c r="S2597" t="str">
        <f t="shared" si="244"/>
        <v xml:space="preserve">August </v>
      </c>
      <c r="T2597" s="12" t="str">
        <f t="shared" si="245"/>
        <v xml:space="preserve"> 2012</v>
      </c>
      <c r="U2597" s="8" t="str" cm="1">
        <f t="array" ref="U2597">_xlfn.IFS(Q2597&lt;1970,"Old is Gold",Q2597&lt;=1980,"80's Movies",Q2597&lt;=2000,"90's Movies",Q2597&lt;=2020,"Mid Rang",Q2597&gt;2020,"Latest")</f>
        <v>Latest</v>
      </c>
      <c r="V2597" t="s">
        <v>2291</v>
      </c>
    </row>
    <row r="2598" spans="1:22" x14ac:dyDescent="0.3">
      <c r="A2598" t="s">
        <v>8560</v>
      </c>
      <c r="B2598" t="s">
        <v>8561</v>
      </c>
      <c r="C2598" t="s">
        <v>8561</v>
      </c>
      <c r="D2598" s="6">
        <v>122</v>
      </c>
      <c r="E2598" s="6" t="str">
        <f t="shared" si="240"/>
        <v>Long</v>
      </c>
      <c r="F2598" s="4">
        <f t="shared" si="241"/>
        <v>2.0333333333333332</v>
      </c>
      <c r="G2598" s="8" t="s">
        <v>105</v>
      </c>
      <c r="H2598" t="s">
        <v>10895</v>
      </c>
      <c r="I2598" t="s">
        <v>5170</v>
      </c>
      <c r="J2598">
        <v>6.5</v>
      </c>
      <c r="K2598" t="str">
        <f t="shared" si="242"/>
        <v>Average</v>
      </c>
      <c r="L2598" s="10">
        <v>109098</v>
      </c>
      <c r="M2598" s="10">
        <v>35000000</v>
      </c>
      <c r="N2598" s="10">
        <v>168961389</v>
      </c>
      <c r="O2598" s="6">
        <f t="shared" si="243"/>
        <v>133961389</v>
      </c>
      <c r="P2598" s="10" t="str" cm="1">
        <f t="array" ref="P2598">_xlfn.IFS(O2598&lt;=0,"Flop",O2598&lt;10000000,"Hit",O2598&lt;=100000000,"Superhit",O2598&gt;100000000,"Blockbuster")</f>
        <v>Blockbuster</v>
      </c>
      <c r="Q2598" t="s">
        <v>8562</v>
      </c>
      <c r="R2598">
        <v>8</v>
      </c>
      <c r="S2598" t="str">
        <f t="shared" si="244"/>
        <v xml:space="preserve">March </v>
      </c>
      <c r="T2598" s="12" t="str">
        <f t="shared" si="245"/>
        <v xml:space="preserve"> 2023</v>
      </c>
      <c r="U2598" s="8" t="str" cm="1">
        <f t="array" ref="U2598">_xlfn.IFS(Q2598&lt;1970,"Old is Gold",Q2598&lt;=1980,"80's Movies",Q2598&lt;=2000,"90's Movies",Q2598&lt;=2020,"Mid Rang",Q2598&gt;2020,"Latest")</f>
        <v>Latest</v>
      </c>
      <c r="V2598" t="s">
        <v>6913</v>
      </c>
    </row>
    <row r="2599" spans="1:22" x14ac:dyDescent="0.3">
      <c r="A2599" t="s">
        <v>8563</v>
      </c>
      <c r="B2599" t="s">
        <v>8564</v>
      </c>
      <c r="C2599" t="s">
        <v>8564</v>
      </c>
      <c r="D2599" s="6">
        <v>100</v>
      </c>
      <c r="E2599" s="6" t="str">
        <f t="shared" si="240"/>
        <v>Medium</v>
      </c>
      <c r="F2599" s="4">
        <f t="shared" si="241"/>
        <v>1.6666666666666667</v>
      </c>
      <c r="G2599" s="8" t="s">
        <v>172</v>
      </c>
      <c r="H2599" t="s">
        <v>10885</v>
      </c>
      <c r="I2599" t="s">
        <v>105</v>
      </c>
      <c r="J2599">
        <v>6.8</v>
      </c>
      <c r="K2599" t="str">
        <f t="shared" si="242"/>
        <v>Average</v>
      </c>
      <c r="L2599" s="10">
        <v>56459</v>
      </c>
      <c r="M2599" s="10">
        <v>27000000</v>
      </c>
      <c r="N2599" s="10">
        <v>1149267</v>
      </c>
      <c r="O2599" s="6">
        <f t="shared" si="243"/>
        <v>-25850733</v>
      </c>
      <c r="P2599" s="10" t="str" cm="1">
        <f t="array" ref="P2599">_xlfn.IFS(O2599&lt;=0,"Flop",O2599&lt;10000000,"Hit",O2599&lt;=100000000,"Superhit",O2599&gt;100000000,"Blockbuster")</f>
        <v>Flop</v>
      </c>
      <c r="Q2599" t="s">
        <v>8565</v>
      </c>
      <c r="R2599">
        <v>6</v>
      </c>
      <c r="S2599" t="str">
        <f t="shared" si="244"/>
        <v xml:space="preserve">April </v>
      </c>
      <c r="T2599" s="12" t="str">
        <f t="shared" si="245"/>
        <v xml:space="preserve"> 2013</v>
      </c>
      <c r="U2599" s="8" t="str" cm="1">
        <f t="array" ref="U2599">_xlfn.IFS(Q2599&lt;1970,"Old is Gold",Q2599&lt;=1980,"80's Movies",Q2599&lt;=2000,"90's Movies",Q2599&lt;=2020,"Mid Rang",Q2599&gt;2020,"Latest")</f>
        <v>Latest</v>
      </c>
      <c r="V2599" t="s">
        <v>2520</v>
      </c>
    </row>
    <row r="2600" spans="1:22" x14ac:dyDescent="0.3">
      <c r="A2600" t="s">
        <v>8566</v>
      </c>
      <c r="B2600" t="s">
        <v>8567</v>
      </c>
      <c r="C2600" t="s">
        <v>8567</v>
      </c>
      <c r="D2600" s="6">
        <v>86</v>
      </c>
      <c r="E2600" s="6" t="str">
        <f t="shared" si="240"/>
        <v>Short</v>
      </c>
      <c r="F2600" s="4">
        <f t="shared" si="241"/>
        <v>1.4333333333333333</v>
      </c>
      <c r="G2600" s="8" t="s">
        <v>105</v>
      </c>
      <c r="H2600" t="s">
        <v>10895</v>
      </c>
      <c r="I2600" t="s">
        <v>10890</v>
      </c>
      <c r="J2600">
        <v>5.2</v>
      </c>
      <c r="K2600" t="str">
        <f t="shared" si="242"/>
        <v>Poor</v>
      </c>
      <c r="L2600" s="10">
        <v>57313</v>
      </c>
      <c r="M2600" s="10">
        <v>5000000</v>
      </c>
      <c r="N2600" s="10">
        <v>26236153</v>
      </c>
      <c r="O2600" s="6">
        <f t="shared" si="243"/>
        <v>21236153</v>
      </c>
      <c r="P2600" s="10" t="str" cm="1">
        <f t="array" ref="P2600">_xlfn.IFS(O2600&lt;=0,"Flop",O2600&lt;10000000,"Hit",O2600&lt;=100000000,"Superhit",O2600&gt;100000000,"Blockbuster")</f>
        <v>Superhit</v>
      </c>
      <c r="Q2600" t="s">
        <v>8013</v>
      </c>
      <c r="R2600">
        <v>1</v>
      </c>
      <c r="S2600" t="str">
        <f t="shared" si="244"/>
        <v xml:space="preserve">September </v>
      </c>
      <c r="T2600" s="12" t="str">
        <f t="shared" si="245"/>
        <v xml:space="preserve"> 2011</v>
      </c>
      <c r="U2600" s="8" t="str" cm="1">
        <f t="array" ref="U2600">_xlfn.IFS(Q2600&lt;1970,"Old is Gold",Q2600&lt;=1980,"80's Movies",Q2600&lt;=2000,"90's Movies",Q2600&lt;=2020,"Mid Rang",Q2600&gt;2020,"Latest")</f>
        <v>Latest</v>
      </c>
      <c r="V2600" t="s">
        <v>8568</v>
      </c>
    </row>
    <row r="2601" spans="1:22" x14ac:dyDescent="0.3">
      <c r="A2601" t="s">
        <v>8569</v>
      </c>
      <c r="B2601" t="s">
        <v>8570</v>
      </c>
      <c r="C2601" t="s">
        <v>8570</v>
      </c>
      <c r="D2601" s="6">
        <v>101</v>
      </c>
      <c r="E2601" s="6" t="str">
        <f t="shared" si="240"/>
        <v>Medium</v>
      </c>
      <c r="F2601" s="4">
        <f t="shared" si="241"/>
        <v>1.6833333333333333</v>
      </c>
      <c r="G2601" s="8" t="s">
        <v>10887</v>
      </c>
      <c r="H2601" t="s">
        <v>10888</v>
      </c>
      <c r="I2601" t="s">
        <v>172</v>
      </c>
      <c r="J2601">
        <v>7.7</v>
      </c>
      <c r="K2601" t="str">
        <f t="shared" si="242"/>
        <v>Good</v>
      </c>
      <c r="L2601" s="10">
        <v>447620</v>
      </c>
      <c r="M2601" s="10">
        <v>165000000</v>
      </c>
      <c r="N2601" s="10">
        <v>471222889</v>
      </c>
      <c r="O2601" s="6">
        <f t="shared" si="243"/>
        <v>306222889</v>
      </c>
      <c r="P2601" s="10" t="str" cm="1">
        <f t="array" ref="P2601">_xlfn.IFS(O2601&lt;=0,"Flop",O2601&lt;10000000,"Hit",O2601&lt;=100000000,"Superhit",O2601&gt;100000000,"Blockbuster")</f>
        <v>Blockbuster</v>
      </c>
      <c r="Q2601" t="s">
        <v>6444</v>
      </c>
      <c r="R2601">
        <v>1</v>
      </c>
      <c r="S2601" t="str">
        <f t="shared" si="244"/>
        <v xml:space="preserve">November </v>
      </c>
      <c r="T2601" s="12" t="str">
        <f t="shared" si="245"/>
        <v xml:space="preserve"> 2012</v>
      </c>
      <c r="U2601" s="8" t="str" cm="1">
        <f t="array" ref="U2601">_xlfn.IFS(Q2601&lt;1970,"Old is Gold",Q2601&lt;=1980,"80's Movies",Q2601&lt;=2000,"90's Movies",Q2601&lt;=2020,"Mid Rang",Q2601&gt;2020,"Latest")</f>
        <v>Latest</v>
      </c>
      <c r="V2601" t="s">
        <v>8571</v>
      </c>
    </row>
    <row r="2602" spans="1:22" x14ac:dyDescent="0.3">
      <c r="A2602" t="s">
        <v>8572</v>
      </c>
      <c r="B2602" t="s">
        <v>8573</v>
      </c>
      <c r="C2602" t="s">
        <v>8573</v>
      </c>
      <c r="D2602" s="6">
        <v>83</v>
      </c>
      <c r="E2602" s="6" t="str">
        <f t="shared" si="240"/>
        <v>Short</v>
      </c>
      <c r="F2602" s="4">
        <f t="shared" si="241"/>
        <v>1.3833333333333333</v>
      </c>
      <c r="G2602" s="8" t="s">
        <v>105</v>
      </c>
      <c r="H2602" t="s">
        <v>10895</v>
      </c>
      <c r="I2602" t="s">
        <v>5170</v>
      </c>
      <c r="J2602">
        <v>5.8</v>
      </c>
      <c r="K2602" t="str">
        <f t="shared" si="242"/>
        <v>Poor</v>
      </c>
      <c r="L2602" s="10">
        <v>98668</v>
      </c>
      <c r="M2602" s="10">
        <v>5000000</v>
      </c>
      <c r="N2602" s="10">
        <v>207039844</v>
      </c>
      <c r="O2602" s="6">
        <f t="shared" si="243"/>
        <v>202039844</v>
      </c>
      <c r="P2602" s="10" t="str" cm="1">
        <f t="array" ref="P2602">_xlfn.IFS(O2602&lt;=0,"Flop",O2602&lt;10000000,"Hit",O2602&lt;=100000000,"Superhit",O2602&gt;100000000,"Blockbuster")</f>
        <v>Blockbuster</v>
      </c>
      <c r="Q2602" t="s">
        <v>8574</v>
      </c>
      <c r="R2602">
        <v>14</v>
      </c>
      <c r="S2602" t="str">
        <f t="shared" si="244"/>
        <v xml:space="preserve">October </v>
      </c>
      <c r="T2602" s="12" t="str">
        <f t="shared" si="245"/>
        <v xml:space="preserve"> 2011</v>
      </c>
      <c r="U2602" s="8" t="str" cm="1">
        <f t="array" ref="U2602">_xlfn.IFS(Q2602&lt;1970,"Old is Gold",Q2602&lt;=1980,"80's Movies",Q2602&lt;=2000,"90's Movies",Q2602&lt;=2020,"Mid Rang",Q2602&gt;2020,"Latest")</f>
        <v>Latest</v>
      </c>
      <c r="V2602" t="s">
        <v>8575</v>
      </c>
    </row>
    <row r="2603" spans="1:22" x14ac:dyDescent="0.3">
      <c r="A2603" t="s">
        <v>8576</v>
      </c>
      <c r="B2603" t="s">
        <v>8577</v>
      </c>
      <c r="C2603" t="s">
        <v>8577</v>
      </c>
      <c r="D2603" s="6">
        <v>129</v>
      </c>
      <c r="E2603" s="6" t="str">
        <f t="shared" si="240"/>
        <v>Long</v>
      </c>
      <c r="F2603" s="4">
        <f t="shared" si="241"/>
        <v>2.15</v>
      </c>
      <c r="G2603" s="8" t="s">
        <v>190</v>
      </c>
      <c r="H2603" t="s">
        <v>10886</v>
      </c>
      <c r="I2603" t="s">
        <v>10899</v>
      </c>
      <c r="J2603">
        <v>6.6</v>
      </c>
      <c r="K2603" t="str">
        <f t="shared" si="242"/>
        <v>Average</v>
      </c>
      <c r="L2603" s="10">
        <v>104834</v>
      </c>
      <c r="M2603" s="10">
        <v>40600000</v>
      </c>
      <c r="N2603" s="10">
        <v>68929150</v>
      </c>
      <c r="O2603" s="6">
        <f t="shared" si="243"/>
        <v>28329150</v>
      </c>
      <c r="P2603" s="10" t="str" cm="1">
        <f t="array" ref="P2603">_xlfn.IFS(O2603&lt;=0,"Flop",O2603&lt;10000000,"Hit",O2603&lt;=100000000,"Superhit",O2603&gt;100000000,"Blockbuster")</f>
        <v>Superhit</v>
      </c>
      <c r="Q2603" t="s">
        <v>8578</v>
      </c>
      <c r="R2603">
        <v>4</v>
      </c>
      <c r="S2603" t="str">
        <f t="shared" si="244"/>
        <v xml:space="preserve">September </v>
      </c>
      <c r="T2603" s="12" t="str">
        <f t="shared" si="245"/>
        <v xml:space="preserve"> 2012</v>
      </c>
      <c r="U2603" s="8" t="str" cm="1">
        <f t="array" ref="U2603">_xlfn.IFS(Q2603&lt;1970,"Old is Gold",Q2603&lt;=1980,"80's Movies",Q2603&lt;=2000,"90's Movies",Q2603&lt;=2020,"Mid Rang",Q2603&gt;2020,"Latest")</f>
        <v>Latest</v>
      </c>
      <c r="V2603" t="s">
        <v>5101</v>
      </c>
    </row>
    <row r="2604" spans="1:22" x14ac:dyDescent="0.3">
      <c r="A2604" t="s">
        <v>8579</v>
      </c>
      <c r="B2604" t="s">
        <v>8580</v>
      </c>
      <c r="C2604" t="s">
        <v>8580</v>
      </c>
      <c r="D2604" s="6">
        <v>103</v>
      </c>
      <c r="E2604" s="6" t="str">
        <f t="shared" si="240"/>
        <v>Medium</v>
      </c>
      <c r="F2604" s="4">
        <f t="shared" si="241"/>
        <v>1.7166666666666666</v>
      </c>
      <c r="G2604" s="8" t="s">
        <v>7406</v>
      </c>
      <c r="H2604" t="s">
        <v>5170</v>
      </c>
      <c r="I2604" t="s">
        <v>10899</v>
      </c>
      <c r="J2604">
        <v>6.7</v>
      </c>
      <c r="K2604" t="str">
        <f t="shared" si="242"/>
        <v>Average</v>
      </c>
      <c r="L2604" s="10">
        <v>91138</v>
      </c>
      <c r="M2604" s="10">
        <v>16200000</v>
      </c>
      <c r="N2604" s="10">
        <v>54418872</v>
      </c>
      <c r="O2604" s="6">
        <f t="shared" si="243"/>
        <v>38218872</v>
      </c>
      <c r="P2604" s="10" t="str" cm="1">
        <f t="array" ref="P2604">_xlfn.IFS(O2604&lt;=0,"Flop",O2604&lt;10000000,"Hit",O2604&lt;=100000000,"Superhit",O2604&gt;100000000,"Blockbuster")</f>
        <v>Superhit</v>
      </c>
      <c r="Q2604" t="s">
        <v>8581</v>
      </c>
      <c r="R2604">
        <v>26</v>
      </c>
      <c r="S2604" t="str">
        <f t="shared" si="244"/>
        <v xml:space="preserve">August </v>
      </c>
      <c r="T2604" s="12" t="str">
        <f t="shared" si="245"/>
        <v xml:space="preserve"> 2015</v>
      </c>
      <c r="U2604" s="8" t="str" cm="1">
        <f t="array" ref="U2604">_xlfn.IFS(Q2604&lt;1970,"Old is Gold",Q2604&lt;=1980,"80's Movies",Q2604&lt;=2000,"90's Movies",Q2604&lt;=2020,"Mid Rang",Q2604&gt;2020,"Latest")</f>
        <v>Latest</v>
      </c>
      <c r="V2604" t="s">
        <v>6799</v>
      </c>
    </row>
    <row r="2605" spans="1:22" x14ac:dyDescent="0.3">
      <c r="A2605" t="s">
        <v>8582</v>
      </c>
      <c r="B2605" t="s">
        <v>8583</v>
      </c>
      <c r="C2605" t="s">
        <v>8584</v>
      </c>
      <c r="D2605" s="6">
        <v>162</v>
      </c>
      <c r="E2605" s="6" t="str">
        <f t="shared" si="240"/>
        <v>Long</v>
      </c>
      <c r="F2605" s="4">
        <f t="shared" si="241"/>
        <v>2.7</v>
      </c>
      <c r="G2605" s="8" t="s">
        <v>7406</v>
      </c>
      <c r="H2605" t="s">
        <v>190</v>
      </c>
      <c r="I2605" t="s">
        <v>10896</v>
      </c>
      <c r="J2605">
        <v>6.5</v>
      </c>
      <c r="K2605" t="str">
        <f t="shared" si="242"/>
        <v>Average</v>
      </c>
      <c r="L2605" s="10">
        <v>58820</v>
      </c>
      <c r="M2605" s="10">
        <v>18</v>
      </c>
      <c r="N2605" s="10">
        <v>35797045</v>
      </c>
      <c r="O2605" s="6">
        <f t="shared" si="243"/>
        <v>35797027</v>
      </c>
      <c r="P2605" s="10" t="str" cm="1">
        <f t="array" ref="P2605">_xlfn.IFS(O2605&lt;=0,"Flop",O2605&lt;10000000,"Hit",O2605&lt;=100000000,"Superhit",O2605&gt;100000000,"Blockbuster")</f>
        <v>Superhit</v>
      </c>
      <c r="Q2605" t="s">
        <v>8585</v>
      </c>
      <c r="R2605">
        <v>16</v>
      </c>
      <c r="S2605" t="str">
        <f t="shared" si="244"/>
        <v xml:space="preserve">February </v>
      </c>
      <c r="T2605" s="12" t="str">
        <f t="shared" si="245"/>
        <v xml:space="preserve"> 2012</v>
      </c>
      <c r="U2605" s="8" t="str" cm="1">
        <f t="array" ref="U2605">_xlfn.IFS(Q2605&lt;1970,"Old is Gold",Q2605&lt;=1980,"80's Movies",Q2605&lt;=2000,"90's Movies",Q2605&lt;=2020,"Mid Rang",Q2605&gt;2020,"Latest")</f>
        <v>Latest</v>
      </c>
      <c r="V2605" t="s">
        <v>8586</v>
      </c>
    </row>
    <row r="2606" spans="1:22" x14ac:dyDescent="0.3">
      <c r="A2606" t="s">
        <v>8587</v>
      </c>
      <c r="B2606" t="s">
        <v>8588</v>
      </c>
      <c r="C2606" t="s">
        <v>8588</v>
      </c>
      <c r="D2606" s="6">
        <v>129</v>
      </c>
      <c r="E2606" s="6" t="str">
        <f t="shared" si="240"/>
        <v>Long</v>
      </c>
      <c r="F2606" s="4">
        <f t="shared" si="241"/>
        <v>2.15</v>
      </c>
      <c r="G2606" s="8" t="s">
        <v>7406</v>
      </c>
      <c r="H2606" t="s">
        <v>10887</v>
      </c>
      <c r="I2606" t="s">
        <v>10885</v>
      </c>
      <c r="J2606">
        <v>6.5</v>
      </c>
      <c r="K2606" t="str">
        <f t="shared" si="242"/>
        <v>Average</v>
      </c>
      <c r="L2606" s="10">
        <v>335073</v>
      </c>
      <c r="M2606" s="10">
        <v>230000000</v>
      </c>
      <c r="N2606" s="10">
        <v>795922298</v>
      </c>
      <c r="O2606" s="6">
        <f t="shared" si="243"/>
        <v>565922298</v>
      </c>
      <c r="P2606" s="10" t="str" cm="1">
        <f t="array" ref="P2606">_xlfn.IFS(O2606&lt;=0,"Flop",O2606&lt;10000000,"Hit",O2606&lt;=100000000,"Superhit",O2606&gt;100000000,"Blockbuster")</f>
        <v>Blockbuster</v>
      </c>
      <c r="Q2606" t="s">
        <v>8589</v>
      </c>
      <c r="R2606">
        <v>11</v>
      </c>
      <c r="S2606" t="str">
        <f t="shared" si="244"/>
        <v xml:space="preserve">May </v>
      </c>
      <c r="T2606" s="12" t="str">
        <f t="shared" si="245"/>
        <v xml:space="preserve"> 2017</v>
      </c>
      <c r="U2606" s="8" t="str" cm="1">
        <f t="array" ref="U2606">_xlfn.IFS(Q2606&lt;1970,"Old is Gold",Q2606&lt;=1980,"80's Movies",Q2606&lt;=2000,"90's Movies",Q2606&lt;=2020,"Mid Rang",Q2606&gt;2020,"Latest")</f>
        <v>Latest</v>
      </c>
      <c r="V2606" t="s">
        <v>8590</v>
      </c>
    </row>
    <row r="2607" spans="1:22" x14ac:dyDescent="0.3">
      <c r="A2607" t="s">
        <v>8591</v>
      </c>
      <c r="B2607" t="s">
        <v>8592</v>
      </c>
      <c r="C2607" t="s">
        <v>8592</v>
      </c>
      <c r="D2607" s="6">
        <v>113</v>
      </c>
      <c r="E2607" s="6" t="str">
        <f t="shared" si="240"/>
        <v>Medium</v>
      </c>
      <c r="F2607" s="4">
        <f t="shared" si="241"/>
        <v>1.8833333333333333</v>
      </c>
      <c r="G2607" s="8" t="s">
        <v>7406</v>
      </c>
      <c r="H2607" t="s">
        <v>10895</v>
      </c>
      <c r="I2607" t="s">
        <v>10890</v>
      </c>
      <c r="J2607">
        <v>6.8</v>
      </c>
      <c r="K2607" t="str">
        <f t="shared" si="242"/>
        <v>Average</v>
      </c>
      <c r="L2607" s="10">
        <v>495167</v>
      </c>
      <c r="M2607" s="10">
        <v>34000000</v>
      </c>
      <c r="N2607" s="10">
        <v>348319861</v>
      </c>
      <c r="O2607" s="6">
        <f t="shared" si="243"/>
        <v>314319861</v>
      </c>
      <c r="P2607" s="10" t="str" cm="1">
        <f t="array" ref="P2607">_xlfn.IFS(O2607&lt;=0,"Flop",O2607&lt;10000000,"Hit",O2607&lt;=100000000,"Superhit",O2607&gt;100000000,"Blockbuster")</f>
        <v>Blockbuster</v>
      </c>
      <c r="Q2607" t="s">
        <v>8593</v>
      </c>
      <c r="R2607">
        <v>11</v>
      </c>
      <c r="S2607" t="str">
        <f t="shared" si="244"/>
        <v xml:space="preserve">September </v>
      </c>
      <c r="T2607" s="12" t="str">
        <f t="shared" si="245"/>
        <v xml:space="preserve"> 2014</v>
      </c>
      <c r="U2607" s="8" t="str" cm="1">
        <f t="array" ref="U2607">_xlfn.IFS(Q2607&lt;1970,"Old is Gold",Q2607&lt;=1980,"80's Movies",Q2607&lt;=2000,"90's Movies",Q2607&lt;=2020,"Mid Rang",Q2607&gt;2020,"Latest")</f>
        <v>Latest</v>
      </c>
      <c r="V2607" t="s">
        <v>8594</v>
      </c>
    </row>
    <row r="2608" spans="1:22" x14ac:dyDescent="0.3">
      <c r="A2608" t="s">
        <v>8595</v>
      </c>
      <c r="B2608" t="s">
        <v>8596</v>
      </c>
      <c r="C2608" t="s">
        <v>8596</v>
      </c>
      <c r="D2608" s="6">
        <v>157</v>
      </c>
      <c r="E2608" s="6" t="str">
        <f t="shared" si="240"/>
        <v>Long</v>
      </c>
      <c r="F2608" s="4">
        <f t="shared" si="241"/>
        <v>2.6166666666666667</v>
      </c>
      <c r="G2608" s="8" t="s">
        <v>190</v>
      </c>
      <c r="H2608" t="s">
        <v>10896</v>
      </c>
      <c r="I2608" t="s">
        <v>5170</v>
      </c>
      <c r="J2608">
        <v>7.4</v>
      </c>
      <c r="K2608" t="str">
        <f t="shared" si="242"/>
        <v>Good</v>
      </c>
      <c r="L2608" s="10">
        <v>313819</v>
      </c>
      <c r="M2608" s="10">
        <v>40000000</v>
      </c>
      <c r="N2608" s="10">
        <v>132820716</v>
      </c>
      <c r="O2608" s="6">
        <f t="shared" si="243"/>
        <v>92820716</v>
      </c>
      <c r="P2608" s="10" t="str" cm="1">
        <f t="array" ref="P2608">_xlfn.IFS(O2608&lt;=0,"Flop",O2608&lt;10000000,"Hit",O2608&lt;=100000000,"Superhit",O2608&gt;100000000,"Blockbuster")</f>
        <v>Superhit</v>
      </c>
      <c r="Q2608" t="s">
        <v>5978</v>
      </c>
      <c r="R2608">
        <v>10</v>
      </c>
      <c r="S2608" t="str">
        <f t="shared" si="244"/>
        <v xml:space="preserve">December </v>
      </c>
      <c r="T2608" s="12" t="str">
        <f t="shared" si="245"/>
        <v xml:space="preserve"> 2012</v>
      </c>
      <c r="U2608" s="8" t="str" cm="1">
        <f t="array" ref="U2608">_xlfn.IFS(Q2608&lt;1970,"Old is Gold",Q2608&lt;=1980,"80's Movies",Q2608&lt;=2000,"90's Movies",Q2608&lt;=2020,"Mid Rang",Q2608&gt;2020,"Latest")</f>
        <v>Latest</v>
      </c>
      <c r="V2608" t="s">
        <v>1411</v>
      </c>
    </row>
    <row r="2609" spans="1:22" x14ac:dyDescent="0.3">
      <c r="A2609" t="s">
        <v>8597</v>
      </c>
      <c r="B2609" t="s">
        <v>8598</v>
      </c>
      <c r="C2609" t="s">
        <v>8598</v>
      </c>
      <c r="D2609" s="6">
        <v>85</v>
      </c>
      <c r="E2609" s="6" t="str">
        <f t="shared" si="240"/>
        <v>Short</v>
      </c>
      <c r="F2609" s="4">
        <f t="shared" si="241"/>
        <v>1.4166666666666667</v>
      </c>
      <c r="G2609" s="8" t="s">
        <v>172</v>
      </c>
      <c r="H2609" t="s">
        <v>10899</v>
      </c>
      <c r="I2609" t="s">
        <v>10899</v>
      </c>
      <c r="J2609">
        <v>6.1</v>
      </c>
      <c r="K2609" t="str">
        <f t="shared" si="242"/>
        <v>Average</v>
      </c>
      <c r="L2609" s="10">
        <v>135589</v>
      </c>
      <c r="M2609" s="10">
        <v>95000000</v>
      </c>
      <c r="N2609" s="10">
        <v>104907746</v>
      </c>
      <c r="O2609" s="6">
        <f t="shared" si="243"/>
        <v>9907746</v>
      </c>
      <c r="P2609" s="10" t="str" cm="1">
        <f t="array" ref="P2609">_xlfn.IFS(O2609&lt;=0,"Flop",O2609&lt;10000000,"Hit",O2609&lt;=100000000,"Superhit",O2609&gt;100000000,"Blockbuster")</f>
        <v>Hit</v>
      </c>
      <c r="Q2609" t="s">
        <v>8599</v>
      </c>
      <c r="R2609">
        <v>4</v>
      </c>
      <c r="S2609" t="str">
        <f t="shared" si="244"/>
        <v xml:space="preserve">August </v>
      </c>
      <c r="T2609" s="12" t="str">
        <f t="shared" si="245"/>
        <v xml:space="preserve"> 2012</v>
      </c>
      <c r="U2609" s="8" t="str" cm="1">
        <f t="array" ref="U2609">_xlfn.IFS(Q2609&lt;1970,"Old is Gold",Q2609&lt;=1980,"80's Movies",Q2609&lt;=2000,"90's Movies",Q2609&lt;=2020,"Mid Rang",Q2609&gt;2020,"Latest")</f>
        <v>Latest</v>
      </c>
      <c r="V2609" t="s">
        <v>2254</v>
      </c>
    </row>
    <row r="2610" spans="1:22" x14ac:dyDescent="0.3">
      <c r="A2610" t="s">
        <v>8600</v>
      </c>
      <c r="B2610" t="s">
        <v>8601</v>
      </c>
      <c r="C2610" t="s">
        <v>8601</v>
      </c>
      <c r="D2610" s="6">
        <v>148</v>
      </c>
      <c r="E2610" s="6" t="str">
        <f t="shared" si="240"/>
        <v>Long</v>
      </c>
      <c r="F2610" s="4">
        <f t="shared" si="241"/>
        <v>2.4666666666666668</v>
      </c>
      <c r="G2610" s="8" t="s">
        <v>172</v>
      </c>
      <c r="H2610" t="s">
        <v>10891</v>
      </c>
      <c r="I2610" t="s">
        <v>190</v>
      </c>
      <c r="J2610">
        <v>6.6</v>
      </c>
      <c r="K2610" t="str">
        <f t="shared" si="242"/>
        <v>Average</v>
      </c>
      <c r="L2610" s="10">
        <v>109045</v>
      </c>
      <c r="M2610" s="10">
        <v>20000000</v>
      </c>
      <c r="N2610" s="10">
        <v>14810975</v>
      </c>
      <c r="O2610" s="6">
        <f t="shared" si="243"/>
        <v>-5189025</v>
      </c>
      <c r="P2610" s="10" t="str" cm="1">
        <f t="array" ref="P2610">_xlfn.IFS(O2610&lt;=0,"Flop",O2610&lt;10000000,"Hit",O2610&lt;=100000000,"Superhit",O2610&gt;100000000,"Blockbuster")</f>
        <v>Flop</v>
      </c>
      <c r="Q2610" t="s">
        <v>8602</v>
      </c>
      <c r="R2610">
        <v>4</v>
      </c>
      <c r="S2610" t="str">
        <f t="shared" si="244"/>
        <v xml:space="preserve">October </v>
      </c>
      <c r="T2610" s="12" t="str">
        <f t="shared" si="245"/>
        <v xml:space="preserve"> 2014</v>
      </c>
      <c r="U2610" s="8" t="str" cm="1">
        <f t="array" ref="U2610">_xlfn.IFS(Q2610&lt;1970,"Old is Gold",Q2610&lt;=1980,"80's Movies",Q2610&lt;=2000,"90's Movies",Q2610&lt;=2020,"Mid Rang",Q2610&gt;2020,"Latest")</f>
        <v>Latest</v>
      </c>
      <c r="V2610" t="s">
        <v>2267</v>
      </c>
    </row>
    <row r="2611" spans="1:22" x14ac:dyDescent="0.3">
      <c r="A2611" t="s">
        <v>8603</v>
      </c>
      <c r="B2611" t="s">
        <v>8604</v>
      </c>
      <c r="C2611" t="s">
        <v>8604</v>
      </c>
      <c r="D2611" s="6">
        <v>97</v>
      </c>
      <c r="E2611" s="6" t="str">
        <f t="shared" si="240"/>
        <v>Medium</v>
      </c>
      <c r="F2611" s="4">
        <f t="shared" si="241"/>
        <v>1.6166666666666667</v>
      </c>
      <c r="G2611" s="8" t="s">
        <v>172</v>
      </c>
      <c r="H2611" t="s">
        <v>190</v>
      </c>
      <c r="I2611" t="s">
        <v>10899</v>
      </c>
      <c r="J2611">
        <v>6.3</v>
      </c>
      <c r="K2611" t="str">
        <f t="shared" si="242"/>
        <v>Average</v>
      </c>
      <c r="L2611" s="10">
        <v>52684</v>
      </c>
      <c r="M2611" s="10">
        <v>10000000</v>
      </c>
      <c r="N2611" s="10">
        <v>18117839</v>
      </c>
      <c r="O2611" s="6">
        <f t="shared" si="243"/>
        <v>8117839</v>
      </c>
      <c r="P2611" s="10" t="str" cm="1">
        <f t="array" ref="P2611">_xlfn.IFS(O2611&lt;=0,"Flop",O2611&lt;10000000,"Hit",O2611&lt;=100000000,"Superhit",O2611&gt;100000000,"Blockbuster")</f>
        <v>Hit</v>
      </c>
      <c r="Q2611" t="s">
        <v>8605</v>
      </c>
      <c r="R2611">
        <v>6</v>
      </c>
      <c r="S2611" t="str">
        <f t="shared" si="244"/>
        <v xml:space="preserve">September </v>
      </c>
      <c r="T2611" s="12" t="str">
        <f t="shared" si="245"/>
        <v xml:space="preserve"> 2014</v>
      </c>
      <c r="U2611" s="8" t="str" cm="1">
        <f t="array" ref="U2611">_xlfn.IFS(Q2611&lt;1970,"Old is Gold",Q2611&lt;=1980,"80's Movies",Q2611&lt;=2000,"90's Movies",Q2611&lt;=2020,"Mid Rang",Q2611&gt;2020,"Latest")</f>
        <v>Latest</v>
      </c>
      <c r="V2611" t="s">
        <v>4546</v>
      </c>
    </row>
    <row r="2612" spans="1:22" x14ac:dyDescent="0.3">
      <c r="A2612" t="s">
        <v>8606</v>
      </c>
      <c r="B2612" t="s">
        <v>8607</v>
      </c>
      <c r="C2612" t="s">
        <v>8607</v>
      </c>
      <c r="D2612" s="6">
        <v>124</v>
      </c>
      <c r="E2612" s="6" t="str">
        <f t="shared" si="240"/>
        <v>Long</v>
      </c>
      <c r="F2612" s="4">
        <f t="shared" si="241"/>
        <v>2.0666666666666669</v>
      </c>
      <c r="G2612" s="8" t="s">
        <v>7406</v>
      </c>
      <c r="H2612" t="s">
        <v>190</v>
      </c>
      <c r="I2612" t="s">
        <v>10897</v>
      </c>
      <c r="J2612">
        <v>7.3</v>
      </c>
      <c r="K2612" t="str">
        <f t="shared" si="242"/>
        <v>Good</v>
      </c>
      <c r="L2612" s="10">
        <v>252486</v>
      </c>
      <c r="M2612" s="10">
        <v>30000000</v>
      </c>
      <c r="N2612" s="10">
        <v>91970827</v>
      </c>
      <c r="O2612" s="6">
        <f t="shared" si="243"/>
        <v>61970827</v>
      </c>
      <c r="P2612" s="10" t="str" cm="1">
        <f t="array" ref="P2612">_xlfn.IFS(O2612&lt;=0,"Flop",O2612&lt;10000000,"Hit",O2612&lt;=100000000,"Superhit",O2612&gt;100000000,"Blockbuster")</f>
        <v>Superhit</v>
      </c>
      <c r="Q2612" t="s">
        <v>8608</v>
      </c>
      <c r="R2612">
        <v>13</v>
      </c>
      <c r="S2612" t="str">
        <f t="shared" si="244"/>
        <v xml:space="preserve">June </v>
      </c>
      <c r="T2612" s="12" t="str">
        <f t="shared" si="245"/>
        <v xml:space="preserve"> 2015</v>
      </c>
      <c r="U2612" s="8" t="str" cm="1">
        <f t="array" ref="U2612">_xlfn.IFS(Q2612&lt;1970,"Old is Gold",Q2612&lt;=1980,"80's Movies",Q2612&lt;=2000,"90's Movies",Q2612&lt;=2020,"Mid Rang",Q2612&gt;2020,"Latest")</f>
        <v>Latest</v>
      </c>
      <c r="V2612" t="s">
        <v>2870</v>
      </c>
    </row>
    <row r="2613" spans="1:22" x14ac:dyDescent="0.3">
      <c r="A2613" t="s">
        <v>8609</v>
      </c>
      <c r="B2613" t="s">
        <v>8610</v>
      </c>
      <c r="C2613" t="s">
        <v>8610</v>
      </c>
      <c r="D2613" s="6">
        <v>126</v>
      </c>
      <c r="E2613" s="6" t="str">
        <f t="shared" si="240"/>
        <v>Long</v>
      </c>
      <c r="F2613" s="4">
        <f t="shared" si="241"/>
        <v>2.1</v>
      </c>
      <c r="G2613" s="8" t="s">
        <v>190</v>
      </c>
      <c r="H2613" t="s">
        <v>10886</v>
      </c>
      <c r="I2613" t="s">
        <v>10890</v>
      </c>
      <c r="J2613">
        <v>8</v>
      </c>
      <c r="K2613" t="str">
        <f t="shared" si="242"/>
        <v>Excellent</v>
      </c>
      <c r="L2613" s="10">
        <v>651512</v>
      </c>
      <c r="M2613" s="10">
        <v>23000000</v>
      </c>
      <c r="N2613" s="10">
        <v>48517427</v>
      </c>
      <c r="O2613" s="6">
        <f t="shared" si="243"/>
        <v>25517427</v>
      </c>
      <c r="P2613" s="10" t="str" cm="1">
        <f t="array" ref="P2613">_xlfn.IFS(O2613&lt;=0,"Flop",O2613&lt;10000000,"Hit",O2613&lt;=100000000,"Superhit",O2613&gt;100000000,"Blockbuster")</f>
        <v>Superhit</v>
      </c>
      <c r="Q2613" t="s">
        <v>8611</v>
      </c>
      <c r="R2613">
        <v>12</v>
      </c>
      <c r="S2613" t="str">
        <f t="shared" si="244"/>
        <v xml:space="preserve">October </v>
      </c>
      <c r="T2613" s="12" t="str">
        <f t="shared" si="245"/>
        <v xml:space="preserve"> 2013</v>
      </c>
      <c r="U2613" s="8" t="str" cm="1">
        <f t="array" ref="U2613">_xlfn.IFS(Q2613&lt;1970,"Old is Gold",Q2613&lt;=1980,"80's Movies",Q2613&lt;=2000,"90's Movies",Q2613&lt;=2020,"Mid Rang",Q2613&gt;2020,"Latest")</f>
        <v>Latest</v>
      </c>
      <c r="V2613" t="s">
        <v>2512</v>
      </c>
    </row>
    <row r="2614" spans="1:22" x14ac:dyDescent="0.3">
      <c r="A2614" t="s">
        <v>8612</v>
      </c>
      <c r="B2614" t="s">
        <v>8613</v>
      </c>
      <c r="C2614" t="s">
        <v>8613</v>
      </c>
      <c r="D2614" s="6">
        <v>138</v>
      </c>
      <c r="E2614" s="6" t="str">
        <f t="shared" si="240"/>
        <v>Long</v>
      </c>
      <c r="F2614" s="4">
        <f t="shared" si="241"/>
        <v>2.2999999999999998</v>
      </c>
      <c r="G2614" s="8" t="s">
        <v>10891</v>
      </c>
      <c r="H2614" t="s">
        <v>190</v>
      </c>
      <c r="I2614" t="s">
        <v>10899</v>
      </c>
      <c r="J2614">
        <v>7.2</v>
      </c>
      <c r="K2614" t="str">
        <f t="shared" si="242"/>
        <v>Good</v>
      </c>
      <c r="L2614" s="10">
        <v>494791</v>
      </c>
      <c r="M2614" s="10">
        <v>40000000</v>
      </c>
      <c r="N2614" s="10">
        <v>251171807</v>
      </c>
      <c r="O2614" s="6">
        <f t="shared" si="243"/>
        <v>211171807</v>
      </c>
      <c r="P2614" s="10" t="str" cm="1">
        <f t="array" ref="P2614">_xlfn.IFS(O2614&lt;=0,"Flop",O2614&lt;10000000,"Hit",O2614&lt;=100000000,"Superhit",O2614&gt;100000000,"Blockbuster")</f>
        <v>Blockbuster</v>
      </c>
      <c r="Q2614" t="s">
        <v>8614</v>
      </c>
      <c r="R2614">
        <v>3</v>
      </c>
      <c r="S2614" t="str">
        <f t="shared" si="244"/>
        <v xml:space="preserve">December </v>
      </c>
      <c r="T2614" s="12" t="str">
        <f t="shared" si="245"/>
        <v xml:space="preserve"> 2013</v>
      </c>
      <c r="U2614" s="8" t="str" cm="1">
        <f t="array" ref="U2614">_xlfn.IFS(Q2614&lt;1970,"Old is Gold",Q2614&lt;=1980,"80's Movies",Q2614&lt;=2000,"90's Movies",Q2614&lt;=2020,"Mid Rang",Q2614&gt;2020,"Latest")</f>
        <v>Latest</v>
      </c>
      <c r="V2614" t="s">
        <v>2466</v>
      </c>
    </row>
    <row r="2615" spans="1:22" x14ac:dyDescent="0.3">
      <c r="A2615" t="s">
        <v>8615</v>
      </c>
      <c r="B2615" t="s">
        <v>8616</v>
      </c>
      <c r="C2615" t="s">
        <v>8616</v>
      </c>
      <c r="D2615" s="6">
        <v>94</v>
      </c>
      <c r="E2615" s="6" t="str">
        <f t="shared" si="240"/>
        <v>Medium</v>
      </c>
      <c r="F2615" s="4">
        <f t="shared" si="241"/>
        <v>1.5666666666666667</v>
      </c>
      <c r="G2615" s="8" t="s">
        <v>172</v>
      </c>
      <c r="H2615" t="s">
        <v>10886</v>
      </c>
      <c r="I2615" t="s">
        <v>10899</v>
      </c>
      <c r="J2615">
        <v>6.1</v>
      </c>
      <c r="K2615" t="str">
        <f t="shared" si="242"/>
        <v>Average</v>
      </c>
      <c r="L2615" s="10">
        <v>106246</v>
      </c>
      <c r="M2615" s="10">
        <v>8000000</v>
      </c>
      <c r="N2615" s="10">
        <v>45640143</v>
      </c>
      <c r="O2615" s="6">
        <f t="shared" si="243"/>
        <v>37640143</v>
      </c>
      <c r="P2615" s="10" t="str" cm="1">
        <f t="array" ref="P2615">_xlfn.IFS(O2615&lt;=0,"Flop",O2615&lt;10000000,"Hit",O2615&lt;=100000000,"Superhit",O2615&gt;100000000,"Blockbuster")</f>
        <v>Superhit</v>
      </c>
      <c r="Q2615" t="s">
        <v>8617</v>
      </c>
      <c r="R2615">
        <v>27</v>
      </c>
      <c r="S2615" t="str">
        <f t="shared" si="244"/>
        <v xml:space="preserve">January </v>
      </c>
      <c r="T2615" s="12" t="str">
        <f t="shared" si="245"/>
        <v xml:space="preserve"> 2014</v>
      </c>
      <c r="U2615" s="8" t="str" cm="1">
        <f t="array" ref="U2615">_xlfn.IFS(Q2615&lt;1970,"Old is Gold",Q2615&lt;=1980,"80's Movies",Q2615&lt;=2000,"90's Movies",Q2615&lt;=2020,"Mid Rang",Q2615&gt;2020,"Latest")</f>
        <v>Latest</v>
      </c>
      <c r="V2615" t="s">
        <v>6937</v>
      </c>
    </row>
    <row r="2616" spans="1:22" x14ac:dyDescent="0.3">
      <c r="A2616" t="s">
        <v>8618</v>
      </c>
      <c r="B2616" t="s">
        <v>8619</v>
      </c>
      <c r="C2616" t="s">
        <v>8619</v>
      </c>
      <c r="D2616" s="6">
        <v>120</v>
      </c>
      <c r="E2616" s="6" t="str">
        <f t="shared" si="240"/>
        <v>Medium</v>
      </c>
      <c r="F2616" s="4">
        <f t="shared" si="241"/>
        <v>2</v>
      </c>
      <c r="G2616" s="8" t="s">
        <v>10889</v>
      </c>
      <c r="H2616" t="s">
        <v>10891</v>
      </c>
      <c r="I2616" t="s">
        <v>190</v>
      </c>
      <c r="J2616">
        <v>6.7</v>
      </c>
      <c r="K2616" t="str">
        <f t="shared" si="242"/>
        <v>Average</v>
      </c>
      <c r="L2616" s="10">
        <v>67879</v>
      </c>
      <c r="M2616" s="10">
        <v>20000000</v>
      </c>
      <c r="N2616" s="10">
        <v>14880939</v>
      </c>
      <c r="O2616" s="6">
        <f t="shared" si="243"/>
        <v>-5119061</v>
      </c>
      <c r="P2616" s="10" t="str" cm="1">
        <f t="array" ref="P2616">_xlfn.IFS(O2616&lt;=0,"Flop",O2616&lt;10000000,"Hit",O2616&lt;=100000000,"Superhit",O2616&gt;100000000,"Blockbuster")</f>
        <v>Flop</v>
      </c>
      <c r="Q2616" t="s">
        <v>8620</v>
      </c>
      <c r="R2616">
        <v>29</v>
      </c>
      <c r="S2616" t="str">
        <f t="shared" si="244"/>
        <v xml:space="preserve">December </v>
      </c>
      <c r="T2616" s="12" t="str">
        <f t="shared" si="245"/>
        <v xml:space="preserve"> 2016</v>
      </c>
      <c r="U2616" s="8" t="str" cm="1">
        <f t="array" ref="U2616">_xlfn.IFS(Q2616&lt;1970,"Old is Gold",Q2616&lt;=1980,"80's Movies",Q2616&lt;=2000,"90's Movies",Q2616&lt;=2020,"Mid Rang",Q2616&gt;2020,"Latest")</f>
        <v>Latest</v>
      </c>
      <c r="V2616" t="s">
        <v>4523</v>
      </c>
    </row>
    <row r="2617" spans="1:22" x14ac:dyDescent="0.3">
      <c r="A2617" t="s">
        <v>8621</v>
      </c>
      <c r="B2617" t="s">
        <v>8622</v>
      </c>
      <c r="C2617" t="s">
        <v>8622</v>
      </c>
      <c r="D2617" s="6">
        <v>99</v>
      </c>
      <c r="E2617" s="6" t="str">
        <f t="shared" si="240"/>
        <v>Medium</v>
      </c>
      <c r="F2617" s="4">
        <f t="shared" si="241"/>
        <v>1.65</v>
      </c>
      <c r="G2617" s="8" t="s">
        <v>190</v>
      </c>
      <c r="H2617" t="s">
        <v>10894</v>
      </c>
      <c r="I2617" t="s">
        <v>10886</v>
      </c>
      <c r="J2617">
        <v>6.4</v>
      </c>
      <c r="K2617" t="str">
        <f t="shared" si="242"/>
        <v>Average</v>
      </c>
      <c r="L2617" s="10">
        <v>57649</v>
      </c>
      <c r="M2617" s="10">
        <v>33000000</v>
      </c>
      <c r="N2617" s="10">
        <v>140470746</v>
      </c>
      <c r="O2617" s="6">
        <f t="shared" si="243"/>
        <v>107470746</v>
      </c>
      <c r="P2617" s="10" t="str" cm="1">
        <f t="array" ref="P2617">_xlfn.IFS(O2617&lt;=0,"Flop",O2617&lt;10000000,"Hit",O2617&lt;=100000000,"Superhit",O2617&gt;100000000,"Blockbuster")</f>
        <v>Blockbuster</v>
      </c>
      <c r="Q2617" t="s">
        <v>8623</v>
      </c>
      <c r="R2617">
        <v>26</v>
      </c>
      <c r="S2617" t="str">
        <f t="shared" si="244"/>
        <v xml:space="preserve">July </v>
      </c>
      <c r="T2617" s="12" t="str">
        <f t="shared" si="245"/>
        <v xml:space="preserve"> 2012</v>
      </c>
      <c r="U2617" s="8" t="str" cm="1">
        <f t="array" ref="U2617">_xlfn.IFS(Q2617&lt;1970,"Old is Gold",Q2617&lt;=1980,"80's Movies",Q2617&lt;=2000,"90's Movies",Q2617&lt;=2020,"Mid Rang",Q2617&gt;2020,"Latest")</f>
        <v>Latest</v>
      </c>
      <c r="V2617" t="s">
        <v>8624</v>
      </c>
    </row>
    <row r="2618" spans="1:22" x14ac:dyDescent="0.3">
      <c r="A2618" t="s">
        <v>8625</v>
      </c>
      <c r="B2618" t="s">
        <v>8626</v>
      </c>
      <c r="C2618" t="s">
        <v>8626</v>
      </c>
      <c r="D2618" s="6">
        <v>137</v>
      </c>
      <c r="E2618" s="6" t="str">
        <f t="shared" si="240"/>
        <v>Long</v>
      </c>
      <c r="F2618" s="4">
        <f t="shared" si="241"/>
        <v>2.2833333333333332</v>
      </c>
      <c r="G2618" s="8" t="s">
        <v>7406</v>
      </c>
      <c r="H2618" t="s">
        <v>10889</v>
      </c>
      <c r="I2618" t="s">
        <v>190</v>
      </c>
      <c r="J2618">
        <v>7.2</v>
      </c>
      <c r="K2618" t="str">
        <f t="shared" si="242"/>
        <v>Good</v>
      </c>
      <c r="L2618" s="10">
        <v>178728</v>
      </c>
      <c r="M2618" s="10">
        <v>65000000</v>
      </c>
      <c r="N2618" s="10">
        <v>161459297</v>
      </c>
      <c r="O2618" s="6">
        <f t="shared" si="243"/>
        <v>96459297</v>
      </c>
      <c r="P2618" s="10" t="str" cm="1">
        <f t="array" ref="P2618">_xlfn.IFS(O2618&lt;=0,"Flop",O2618&lt;10000000,"Hit",O2618&lt;=100000000,"Superhit",O2618&gt;100000000,"Blockbuster")</f>
        <v>Superhit</v>
      </c>
      <c r="Q2618" t="s">
        <v>8627</v>
      </c>
      <c r="R2618">
        <v>17</v>
      </c>
      <c r="S2618" t="str">
        <f t="shared" si="244"/>
        <v xml:space="preserve">November </v>
      </c>
      <c r="T2618" s="12" t="str">
        <f t="shared" si="245"/>
        <v xml:space="preserve"> 2014</v>
      </c>
      <c r="U2618" s="8" t="str" cm="1">
        <f t="array" ref="U2618">_xlfn.IFS(Q2618&lt;1970,"Old is Gold",Q2618&lt;=1980,"80's Movies",Q2618&lt;=2000,"90's Movies",Q2618&lt;=2020,"Mid Rang",Q2618&gt;2020,"Latest")</f>
        <v>Latest</v>
      </c>
      <c r="V2618" t="s">
        <v>8628</v>
      </c>
    </row>
    <row r="2619" spans="1:22" x14ac:dyDescent="0.3">
      <c r="A2619" t="s">
        <v>8629</v>
      </c>
      <c r="B2619" t="s">
        <v>8630</v>
      </c>
      <c r="C2619" t="s">
        <v>8630</v>
      </c>
      <c r="D2619" s="6">
        <v>100</v>
      </c>
      <c r="E2619" s="6" t="str">
        <f t="shared" si="240"/>
        <v>Medium</v>
      </c>
      <c r="F2619" s="4">
        <f t="shared" si="241"/>
        <v>1.6666666666666667</v>
      </c>
      <c r="G2619" s="8" t="s">
        <v>7406</v>
      </c>
      <c r="H2619" t="s">
        <v>10887</v>
      </c>
      <c r="I2619" t="s">
        <v>10890</v>
      </c>
      <c r="J2619">
        <v>4.8</v>
      </c>
      <c r="K2619" t="str">
        <f t="shared" si="242"/>
        <v>Poor</v>
      </c>
      <c r="L2619" s="10">
        <v>206929</v>
      </c>
      <c r="M2619" s="10">
        <v>130000000</v>
      </c>
      <c r="N2619" s="10">
        <v>243611982</v>
      </c>
      <c r="O2619" s="6">
        <f t="shared" si="243"/>
        <v>113611982</v>
      </c>
      <c r="P2619" s="10" t="str" cm="1">
        <f t="array" ref="P2619">_xlfn.IFS(O2619&lt;=0,"Flop",O2619&lt;10000000,"Hit",O2619&lt;=100000000,"Superhit",O2619&gt;100000000,"Blockbuster")</f>
        <v>Blockbuster</v>
      </c>
      <c r="Q2619" t="s">
        <v>6202</v>
      </c>
      <c r="R2619">
        <v>1</v>
      </c>
      <c r="S2619" t="str">
        <f t="shared" si="244"/>
        <v xml:space="preserve">May </v>
      </c>
      <c r="T2619" s="12" t="str">
        <f t="shared" si="245"/>
        <v xml:space="preserve"> 2013</v>
      </c>
      <c r="U2619" s="8" t="str" cm="1">
        <f t="array" ref="U2619">_xlfn.IFS(Q2619&lt;1970,"Old is Gold",Q2619&lt;=1980,"80's Movies",Q2619&lt;=2000,"90's Movies",Q2619&lt;=2020,"Mid Rang",Q2619&gt;2020,"Latest")</f>
        <v>Latest</v>
      </c>
      <c r="V2619" t="s">
        <v>3083</v>
      </c>
    </row>
    <row r="2620" spans="1:22" x14ac:dyDescent="0.3">
      <c r="A2620" t="s">
        <v>8631</v>
      </c>
      <c r="B2620" t="s">
        <v>8632</v>
      </c>
      <c r="C2620" t="s">
        <v>8632</v>
      </c>
      <c r="D2620" s="6">
        <v>140</v>
      </c>
      <c r="E2620" s="6" t="str">
        <f t="shared" si="240"/>
        <v>Long</v>
      </c>
      <c r="F2620" s="4">
        <f t="shared" si="241"/>
        <v>2.3333333333333335</v>
      </c>
      <c r="G2620" s="8" t="s">
        <v>10891</v>
      </c>
      <c r="H2620" t="s">
        <v>190</v>
      </c>
      <c r="I2620" t="s">
        <v>5170</v>
      </c>
      <c r="J2620">
        <v>7.3</v>
      </c>
      <c r="K2620" t="str">
        <f t="shared" si="242"/>
        <v>Good</v>
      </c>
      <c r="L2620" s="10">
        <v>284470</v>
      </c>
      <c r="M2620" s="10">
        <v>15000000</v>
      </c>
      <c r="N2620" s="10">
        <v>47140292</v>
      </c>
      <c r="O2620" s="6">
        <f t="shared" si="243"/>
        <v>32140292</v>
      </c>
      <c r="P2620" s="10" t="str" cm="1">
        <f t="array" ref="P2620">_xlfn.IFS(O2620&lt;=0,"Flop",O2620&lt;10000000,"Hit",O2620&lt;=100000000,"Superhit",O2620&gt;100000000,"Blockbuster")</f>
        <v>Superhit</v>
      </c>
      <c r="Q2620" t="s">
        <v>7751</v>
      </c>
      <c r="R2620">
        <v>7</v>
      </c>
      <c r="S2620" t="str">
        <f t="shared" si="244"/>
        <v xml:space="preserve">September </v>
      </c>
      <c r="T2620" s="12" t="str">
        <f t="shared" si="245"/>
        <v xml:space="preserve"> 2012</v>
      </c>
      <c r="U2620" s="8" t="str" cm="1">
        <f t="array" ref="U2620">_xlfn.IFS(Q2620&lt;1970,"Old is Gold",Q2620&lt;=1980,"80's Movies",Q2620&lt;=2000,"90's Movies",Q2620&lt;=2020,"Mid Rang",Q2620&gt;2020,"Latest")</f>
        <v>Latest</v>
      </c>
      <c r="V2620" t="s">
        <v>6893</v>
      </c>
    </row>
    <row r="2621" spans="1:22" x14ac:dyDescent="0.3">
      <c r="A2621" t="s">
        <v>8633</v>
      </c>
      <c r="B2621" t="s">
        <v>8634</v>
      </c>
      <c r="C2621" t="s">
        <v>8634</v>
      </c>
      <c r="D2621" s="6">
        <v>115</v>
      </c>
      <c r="E2621" s="6" t="str">
        <f t="shared" si="240"/>
        <v>Medium</v>
      </c>
      <c r="F2621" s="4">
        <f t="shared" si="241"/>
        <v>1.9166666666666667</v>
      </c>
      <c r="G2621" s="8" t="s">
        <v>190</v>
      </c>
      <c r="H2621" t="s">
        <v>10899</v>
      </c>
      <c r="I2621" t="s">
        <v>10899</v>
      </c>
      <c r="J2621">
        <v>7.7</v>
      </c>
      <c r="K2621" t="str">
        <f t="shared" si="242"/>
        <v>Good</v>
      </c>
      <c r="L2621" s="10">
        <v>121398</v>
      </c>
      <c r="M2621" s="10">
        <v>12000000</v>
      </c>
      <c r="N2621" s="10">
        <v>27682872</v>
      </c>
      <c r="O2621" s="6">
        <f t="shared" si="243"/>
        <v>15682872</v>
      </c>
      <c r="P2621" s="10" t="str" cm="1">
        <f t="array" ref="P2621">_xlfn.IFS(O2621&lt;=0,"Flop",O2621&lt;10000000,"Hit",O2621&lt;=100000000,"Superhit",O2621&gt;100000000,"Blockbuster")</f>
        <v>Superhit</v>
      </c>
      <c r="Q2621" t="s">
        <v>8635</v>
      </c>
      <c r="R2621">
        <v>23</v>
      </c>
      <c r="S2621" t="str">
        <f t="shared" si="244"/>
        <v xml:space="preserve">May </v>
      </c>
      <c r="T2621" s="12" t="str">
        <f t="shared" si="245"/>
        <v xml:space="preserve"> 2013</v>
      </c>
      <c r="U2621" s="8" t="str" cm="1">
        <f t="array" ref="U2621">_xlfn.IFS(Q2621&lt;1970,"Old is Gold",Q2621&lt;=1980,"80's Movies",Q2621&lt;=2000,"90's Movies",Q2621&lt;=2020,"Mid Rang",Q2621&gt;2020,"Latest")</f>
        <v>Latest</v>
      </c>
      <c r="V2621" t="s">
        <v>2758</v>
      </c>
    </row>
    <row r="2622" spans="1:22" x14ac:dyDescent="0.3">
      <c r="A2622" t="s">
        <v>8636</v>
      </c>
      <c r="B2622" t="s">
        <v>8637</v>
      </c>
      <c r="C2622" t="s">
        <v>8637</v>
      </c>
      <c r="D2622" s="6">
        <v>116</v>
      </c>
      <c r="E2622" s="6" t="str">
        <f t="shared" si="240"/>
        <v>Medium</v>
      </c>
      <c r="F2622" s="4">
        <f t="shared" si="241"/>
        <v>1.9333333333333333</v>
      </c>
      <c r="G2622" s="8" t="s">
        <v>7406</v>
      </c>
      <c r="H2622" t="s">
        <v>172</v>
      </c>
      <c r="I2622" t="s">
        <v>10891</v>
      </c>
      <c r="J2622">
        <v>6.6</v>
      </c>
      <c r="K2622" t="str">
        <f t="shared" si="242"/>
        <v>Average</v>
      </c>
      <c r="L2622" s="10">
        <v>178197</v>
      </c>
      <c r="M2622" s="10">
        <v>84000000</v>
      </c>
      <c r="N2622" s="10">
        <v>148075565</v>
      </c>
      <c r="O2622" s="6">
        <f t="shared" si="243"/>
        <v>64075565</v>
      </c>
      <c r="P2622" s="10" t="str" cm="1">
        <f t="array" ref="P2622">_xlfn.IFS(O2622&lt;=0,"Flop",O2622&lt;10000000,"Hit",O2622&lt;=100000000,"Superhit",O2622&gt;100000000,"Blockbuster")</f>
        <v>Superhit</v>
      </c>
      <c r="Q2622" t="s">
        <v>7218</v>
      </c>
      <c r="R2622">
        <v>18</v>
      </c>
      <c r="S2622" t="str">
        <f t="shared" si="244"/>
        <v xml:space="preserve">July </v>
      </c>
      <c r="T2622" s="12" t="str">
        <f t="shared" si="245"/>
        <v xml:space="preserve"> 2013</v>
      </c>
      <c r="U2622" s="8" t="str" cm="1">
        <f t="array" ref="U2622">_xlfn.IFS(Q2622&lt;1970,"Old is Gold",Q2622&lt;=1980,"80's Movies",Q2622&lt;=2000,"90's Movies",Q2622&lt;=2020,"Mid Rang",Q2622&gt;2020,"Latest")</f>
        <v>Latest</v>
      </c>
      <c r="V2622" t="s">
        <v>3130</v>
      </c>
    </row>
    <row r="2623" spans="1:22" x14ac:dyDescent="0.3">
      <c r="A2623" t="s">
        <v>8638</v>
      </c>
      <c r="B2623" t="s">
        <v>8639</v>
      </c>
      <c r="C2623" t="s">
        <v>8639</v>
      </c>
      <c r="D2623" s="6">
        <v>120</v>
      </c>
      <c r="E2623" s="6" t="str">
        <f t="shared" si="240"/>
        <v>Medium</v>
      </c>
      <c r="F2623" s="4">
        <f t="shared" si="241"/>
        <v>2</v>
      </c>
      <c r="G2623" s="8" t="s">
        <v>7406</v>
      </c>
      <c r="H2623" t="s">
        <v>10891</v>
      </c>
      <c r="I2623" t="s">
        <v>190</v>
      </c>
      <c r="J2623">
        <v>6.8</v>
      </c>
      <c r="K2623" t="str">
        <f t="shared" si="242"/>
        <v>Average</v>
      </c>
      <c r="L2623" s="10">
        <v>264851</v>
      </c>
      <c r="M2623" s="10">
        <v>49000000</v>
      </c>
      <c r="N2623" s="10">
        <v>102811889</v>
      </c>
      <c r="O2623" s="6">
        <f t="shared" si="243"/>
        <v>53811889</v>
      </c>
      <c r="P2623" s="10" t="str" cm="1">
        <f t="array" ref="P2623">_xlfn.IFS(O2623&lt;=0,"Flop",O2623&lt;10000000,"Hit",O2623&lt;=100000000,"Superhit",O2623&gt;100000000,"Blockbuster")</f>
        <v>Superhit</v>
      </c>
      <c r="Q2623" t="s">
        <v>8640</v>
      </c>
      <c r="R2623">
        <v>4</v>
      </c>
      <c r="S2623" t="str">
        <f t="shared" si="244"/>
        <v xml:space="preserve">March </v>
      </c>
      <c r="T2623" s="12" t="str">
        <f t="shared" si="245"/>
        <v xml:space="preserve"> 2015</v>
      </c>
      <c r="U2623" s="8" t="str" cm="1">
        <f t="array" ref="U2623">_xlfn.IFS(Q2623&lt;1970,"Old is Gold",Q2623&lt;=1980,"80's Movies",Q2623&lt;=2000,"90's Movies",Q2623&lt;=2020,"Mid Rang",Q2623&gt;2020,"Latest")</f>
        <v>Latest</v>
      </c>
      <c r="V2623" t="s">
        <v>6984</v>
      </c>
    </row>
    <row r="2624" spans="1:22" x14ac:dyDescent="0.3">
      <c r="A2624" t="s">
        <v>8641</v>
      </c>
      <c r="B2624" t="s">
        <v>8642</v>
      </c>
      <c r="C2624" t="s">
        <v>8642</v>
      </c>
      <c r="D2624" s="6">
        <v>134</v>
      </c>
      <c r="E2624" s="6" t="str">
        <f t="shared" si="240"/>
        <v>Long</v>
      </c>
      <c r="F2624" s="4">
        <f t="shared" si="241"/>
        <v>2.2333333333333334</v>
      </c>
      <c r="G2624" s="8" t="s">
        <v>7406</v>
      </c>
      <c r="H2624" t="s">
        <v>10887</v>
      </c>
      <c r="I2624" t="s">
        <v>10890</v>
      </c>
      <c r="J2624">
        <v>7.3</v>
      </c>
      <c r="K2624" t="str">
        <f t="shared" si="242"/>
        <v>Good</v>
      </c>
      <c r="L2624" s="10">
        <v>819488</v>
      </c>
      <c r="M2624" s="10">
        <v>200000000</v>
      </c>
      <c r="N2624" s="10">
        <v>1349926083</v>
      </c>
      <c r="O2624" s="6">
        <f t="shared" si="243"/>
        <v>1149926083</v>
      </c>
      <c r="P2624" s="10" t="str" cm="1">
        <f t="array" ref="P2624">_xlfn.IFS(O2624&lt;=0,"Flop",O2624&lt;10000000,"Hit",O2624&lt;=100000000,"Superhit",O2624&gt;100000000,"Blockbuster")</f>
        <v>Blockbuster</v>
      </c>
      <c r="Q2624" t="s">
        <v>8643</v>
      </c>
      <c r="R2624">
        <v>29</v>
      </c>
      <c r="S2624" t="str">
        <f t="shared" si="244"/>
        <v xml:space="preserve">January </v>
      </c>
      <c r="T2624" s="12" t="str">
        <f t="shared" si="245"/>
        <v xml:space="preserve"> 2018</v>
      </c>
      <c r="U2624" s="8" t="str" cm="1">
        <f t="array" ref="U2624">_xlfn.IFS(Q2624&lt;1970,"Old is Gold",Q2624&lt;=1980,"80's Movies",Q2624&lt;=2000,"90's Movies",Q2624&lt;=2020,"Mid Rang",Q2624&gt;2020,"Latest")</f>
        <v>Latest</v>
      </c>
      <c r="V2624" t="s">
        <v>8644</v>
      </c>
    </row>
    <row r="2625" spans="1:22" x14ac:dyDescent="0.3">
      <c r="A2625" t="s">
        <v>8645</v>
      </c>
      <c r="B2625" t="s">
        <v>8646</v>
      </c>
      <c r="C2625" t="s">
        <v>8647</v>
      </c>
      <c r="D2625" s="6">
        <v>123</v>
      </c>
      <c r="E2625" s="6" t="str">
        <f t="shared" si="240"/>
        <v>Long</v>
      </c>
      <c r="F2625" s="4">
        <f t="shared" si="241"/>
        <v>2.0499999999999998</v>
      </c>
      <c r="G2625" s="8" t="s">
        <v>190</v>
      </c>
      <c r="H2625" t="s">
        <v>10899</v>
      </c>
      <c r="I2625" t="s">
        <v>10899</v>
      </c>
      <c r="J2625">
        <v>8.3000000000000007</v>
      </c>
      <c r="K2625" t="str">
        <f t="shared" si="242"/>
        <v>Excellent</v>
      </c>
      <c r="L2625" s="10">
        <v>254075</v>
      </c>
      <c r="M2625" s="10">
        <v>500000</v>
      </c>
      <c r="N2625" s="10">
        <v>22926076</v>
      </c>
      <c r="O2625" s="6">
        <f t="shared" si="243"/>
        <v>22426076</v>
      </c>
      <c r="P2625" s="10" t="str" cm="1">
        <f t="array" ref="P2625">_xlfn.IFS(O2625&lt;=0,"Flop",O2625&lt;10000000,"Hit",O2625&lt;=100000000,"Superhit",O2625&gt;100000000,"Blockbuster")</f>
        <v>Superhit</v>
      </c>
      <c r="Q2625" t="s">
        <v>8648</v>
      </c>
      <c r="R2625">
        <v>1</v>
      </c>
      <c r="S2625" t="str">
        <f t="shared" si="244"/>
        <v xml:space="preserve">February </v>
      </c>
      <c r="T2625" s="12" t="str">
        <f t="shared" si="245"/>
        <v xml:space="preserve"> 2011</v>
      </c>
      <c r="U2625" s="8" t="str" cm="1">
        <f t="array" ref="U2625">_xlfn.IFS(Q2625&lt;1970,"Old is Gold",Q2625&lt;=1980,"80's Movies",Q2625&lt;=2000,"90's Movies",Q2625&lt;=2020,"Mid Rang",Q2625&gt;2020,"Latest")</f>
        <v>Latest</v>
      </c>
      <c r="V2625" t="s">
        <v>8649</v>
      </c>
    </row>
    <row r="2626" spans="1:22" x14ac:dyDescent="0.3">
      <c r="A2626" t="s">
        <v>8650</v>
      </c>
      <c r="B2626" t="s">
        <v>8651</v>
      </c>
      <c r="C2626" t="s">
        <v>8651</v>
      </c>
      <c r="D2626" s="6">
        <v>118</v>
      </c>
      <c r="E2626" s="6" t="str">
        <f t="shared" ref="E2626:E2689" si="246">IF(D2626&lt;90,"Short",IF(D2626&lt;=120,"Medium","Long"))</f>
        <v>Medium</v>
      </c>
      <c r="F2626" s="4">
        <f t="shared" ref="F2626:F2689" si="247">D2626/60</f>
        <v>1.9666666666666666</v>
      </c>
      <c r="G2626" s="8" t="s">
        <v>190</v>
      </c>
      <c r="H2626" t="s">
        <v>10885</v>
      </c>
      <c r="I2626" t="s">
        <v>10895</v>
      </c>
      <c r="J2626">
        <v>6.1</v>
      </c>
      <c r="K2626" t="str">
        <f t="shared" ref="K2626:K2689" si="248">IF(J2626&gt;=8,"Excellent",IF(J2626&gt;=7,"Good",IF(J2626&gt;=6,"Average","Poor")))</f>
        <v>Average</v>
      </c>
      <c r="L2626" s="10">
        <v>56114</v>
      </c>
      <c r="M2626" s="10">
        <v>60000000</v>
      </c>
      <c r="N2626" s="10">
        <v>30800231</v>
      </c>
      <c r="O2626" s="6">
        <f t="shared" ref="O2626:O2689" si="249">N2626-M2626</f>
        <v>-29199769</v>
      </c>
      <c r="P2626" s="10" t="str" cm="1">
        <f t="array" ref="P2626">_xlfn.IFS(O2626&lt;=0,"Flop",O2626&lt;10000000,"Hit",O2626&lt;=100000000,"Superhit",O2626&gt;100000000,"Blockbuster")</f>
        <v>Flop</v>
      </c>
      <c r="Q2626" t="s">
        <v>8652</v>
      </c>
      <c r="R2626">
        <v>10</v>
      </c>
      <c r="S2626" t="str">
        <f t="shared" ref="S2626:S2689" si="250">LEFT(Q2626,SEARCH(" ",Q2626))</f>
        <v xml:space="preserve">February </v>
      </c>
      <c r="T2626" s="12" t="str">
        <f t="shared" ref="T2626:T2689" si="251">RIGHT(Q2626,5)</f>
        <v xml:space="preserve"> 2014</v>
      </c>
      <c r="U2626" s="8" t="str" cm="1">
        <f t="array" ref="U2626">_xlfn.IFS(Q2626&lt;1970,"Old is Gold",Q2626&lt;=1980,"80's Movies",Q2626&lt;=2000,"90's Movies",Q2626&lt;=2020,"Mid Rang",Q2626&gt;2020,"Latest")</f>
        <v>Latest</v>
      </c>
      <c r="V2626" t="s">
        <v>8653</v>
      </c>
    </row>
    <row r="2627" spans="1:22" x14ac:dyDescent="0.3">
      <c r="A2627" t="s">
        <v>8654</v>
      </c>
      <c r="B2627" t="s">
        <v>8655</v>
      </c>
      <c r="C2627" t="s">
        <v>8655</v>
      </c>
      <c r="D2627" s="6">
        <v>99</v>
      </c>
      <c r="E2627" s="6" t="str">
        <f t="shared" si="246"/>
        <v>Medium</v>
      </c>
      <c r="F2627" s="4">
        <f t="shared" si="247"/>
        <v>1.65</v>
      </c>
      <c r="G2627" s="8" t="s">
        <v>7406</v>
      </c>
      <c r="H2627" t="s">
        <v>5170</v>
      </c>
      <c r="I2627" t="s">
        <v>10899</v>
      </c>
      <c r="J2627">
        <v>6</v>
      </c>
      <c r="K2627" t="str">
        <f t="shared" si="248"/>
        <v>Average</v>
      </c>
      <c r="L2627" s="10">
        <v>55745</v>
      </c>
      <c r="M2627" s="10">
        <v>30000000</v>
      </c>
      <c r="N2627" s="10">
        <v>31220247</v>
      </c>
      <c r="O2627" s="6">
        <f t="shared" si="249"/>
        <v>1220247</v>
      </c>
      <c r="P2627" s="10" t="str" cm="1">
        <f t="array" ref="P2627">_xlfn.IFS(O2627&lt;=0,"Flop",O2627&lt;10000000,"Hit",O2627&lt;=100000000,"Superhit",O2627&gt;100000000,"Blockbuster")</f>
        <v>Hit</v>
      </c>
      <c r="Q2627" t="s">
        <v>8656</v>
      </c>
      <c r="R2627">
        <v>3</v>
      </c>
      <c r="S2627" t="str">
        <f t="shared" si="250"/>
        <v xml:space="preserve">September </v>
      </c>
      <c r="T2627" s="12" t="str">
        <f t="shared" si="251"/>
        <v xml:space="preserve"> 2020</v>
      </c>
      <c r="U2627" s="8" t="str" cm="1">
        <f t="array" ref="U2627">_xlfn.IFS(Q2627&lt;1970,"Old is Gold",Q2627&lt;=1980,"80's Movies",Q2627&lt;=2000,"90's Movies",Q2627&lt;=2020,"Mid Rang",Q2627&gt;2020,"Latest")</f>
        <v>Latest</v>
      </c>
      <c r="V2627" t="s">
        <v>8657</v>
      </c>
    </row>
    <row r="2628" spans="1:22" x14ac:dyDescent="0.3">
      <c r="A2628" t="s">
        <v>8658</v>
      </c>
      <c r="B2628" t="s">
        <v>8659</v>
      </c>
      <c r="C2628" t="s">
        <v>8659</v>
      </c>
      <c r="D2628" s="6">
        <v>104</v>
      </c>
      <c r="E2628" s="6" t="str">
        <f t="shared" si="246"/>
        <v>Medium</v>
      </c>
      <c r="F2628" s="4">
        <f t="shared" si="247"/>
        <v>1.7333333333333334</v>
      </c>
      <c r="G2628" s="8" t="s">
        <v>172</v>
      </c>
      <c r="H2628" t="s">
        <v>190</v>
      </c>
      <c r="I2628" t="s">
        <v>10885</v>
      </c>
      <c r="J2628">
        <v>7.2</v>
      </c>
      <c r="K2628" t="str">
        <f t="shared" si="248"/>
        <v>Good</v>
      </c>
      <c r="L2628" s="10">
        <v>104457</v>
      </c>
      <c r="M2628" s="10">
        <v>8000000</v>
      </c>
      <c r="N2628" s="10">
        <v>9368803</v>
      </c>
      <c r="O2628" s="6">
        <f t="shared" si="249"/>
        <v>1368803</v>
      </c>
      <c r="P2628" s="10" t="str" cm="1">
        <f t="array" ref="P2628">_xlfn.IFS(O2628&lt;=0,"Flop",O2628&lt;10000000,"Hit",O2628&lt;=100000000,"Superhit",O2628&gt;100000000,"Blockbuster")</f>
        <v>Hit</v>
      </c>
      <c r="Q2628" t="s">
        <v>8660</v>
      </c>
      <c r="R2628">
        <v>25</v>
      </c>
      <c r="S2628" t="str">
        <f t="shared" si="250"/>
        <v xml:space="preserve">July </v>
      </c>
      <c r="T2628" s="12" t="str">
        <f t="shared" si="251"/>
        <v xml:space="preserve"> 2012</v>
      </c>
      <c r="U2628" s="8" t="str" cm="1">
        <f t="array" ref="U2628">_xlfn.IFS(Q2628&lt;1970,"Old is Gold",Q2628&lt;=1980,"80's Movies",Q2628&lt;=2000,"90's Movies",Q2628&lt;=2020,"Mid Rang",Q2628&gt;2020,"Latest")</f>
        <v>Latest</v>
      </c>
      <c r="V2628" t="s">
        <v>5418</v>
      </c>
    </row>
    <row r="2629" spans="1:22" x14ac:dyDescent="0.3">
      <c r="A2629" t="s">
        <v>8661</v>
      </c>
      <c r="B2629" t="s">
        <v>8662</v>
      </c>
      <c r="C2629" t="s">
        <v>8662</v>
      </c>
      <c r="D2629" s="6">
        <v>139</v>
      </c>
      <c r="E2629" s="6" t="str">
        <f t="shared" si="246"/>
        <v>Long</v>
      </c>
      <c r="F2629" s="4">
        <f t="shared" si="247"/>
        <v>2.3166666666666669</v>
      </c>
      <c r="G2629" s="8" t="s">
        <v>7406</v>
      </c>
      <c r="H2629" t="s">
        <v>10887</v>
      </c>
      <c r="I2629" t="s">
        <v>10895</v>
      </c>
      <c r="J2629">
        <v>6.6</v>
      </c>
      <c r="K2629" t="str">
        <f t="shared" si="248"/>
        <v>Average</v>
      </c>
      <c r="L2629" s="10">
        <v>479336</v>
      </c>
      <c r="M2629" s="10">
        <v>85000000</v>
      </c>
      <c r="N2629" s="10">
        <v>288885818</v>
      </c>
      <c r="O2629" s="6">
        <f t="shared" si="249"/>
        <v>203885818</v>
      </c>
      <c r="P2629" s="10" t="str" cm="1">
        <f t="array" ref="P2629">_xlfn.IFS(O2629&lt;=0,"Flop",O2629&lt;10000000,"Hit",O2629&lt;=100000000,"Superhit",O2629&gt;100000000,"Blockbuster")</f>
        <v>Blockbuster</v>
      </c>
      <c r="Q2629" t="s">
        <v>8663</v>
      </c>
      <c r="R2629">
        <v>18</v>
      </c>
      <c r="S2629" t="str">
        <f t="shared" si="250"/>
        <v xml:space="preserve">March </v>
      </c>
      <c r="T2629" s="12" t="str">
        <f t="shared" si="251"/>
        <v xml:space="preserve"> 2014</v>
      </c>
      <c r="U2629" s="8" t="str" cm="1">
        <f t="array" ref="U2629">_xlfn.IFS(Q2629&lt;1970,"Old is Gold",Q2629&lt;=1980,"80's Movies",Q2629&lt;=2000,"90's Movies",Q2629&lt;=2020,"Mid Rang",Q2629&gt;2020,"Latest")</f>
        <v>Latest</v>
      </c>
      <c r="V2629" t="s">
        <v>5362</v>
      </c>
    </row>
    <row r="2630" spans="1:22" x14ac:dyDescent="0.3">
      <c r="A2630" t="s">
        <v>8664</v>
      </c>
      <c r="B2630" t="s">
        <v>8665</v>
      </c>
      <c r="C2630" t="s">
        <v>8665</v>
      </c>
      <c r="D2630" s="6">
        <v>102</v>
      </c>
      <c r="E2630" s="6" t="str">
        <f t="shared" si="246"/>
        <v>Medium</v>
      </c>
      <c r="F2630" s="4">
        <f t="shared" si="247"/>
        <v>1.7</v>
      </c>
      <c r="G2630" s="8" t="s">
        <v>190</v>
      </c>
      <c r="H2630" t="s">
        <v>10895</v>
      </c>
      <c r="I2630" t="s">
        <v>10886</v>
      </c>
      <c r="J2630">
        <v>7</v>
      </c>
      <c r="K2630" t="str">
        <f t="shared" si="248"/>
        <v>Good</v>
      </c>
      <c r="L2630" s="10">
        <v>80687</v>
      </c>
      <c r="M2630" s="10">
        <v>6000000</v>
      </c>
      <c r="N2630" s="10">
        <v>15950164</v>
      </c>
      <c r="O2630" s="6">
        <f t="shared" si="249"/>
        <v>9950164</v>
      </c>
      <c r="P2630" s="10" t="str" cm="1">
        <f t="array" ref="P2630">_xlfn.IFS(O2630&lt;=0,"Flop",O2630&lt;10000000,"Hit",O2630&lt;=100000000,"Superhit",O2630&gt;100000000,"Blockbuster")</f>
        <v>Hit</v>
      </c>
      <c r="Q2630" t="s">
        <v>8666</v>
      </c>
      <c r="R2630">
        <v>27</v>
      </c>
      <c r="S2630" t="str">
        <f t="shared" si="250"/>
        <v xml:space="preserve">January </v>
      </c>
      <c r="T2630" s="12" t="str">
        <f t="shared" si="251"/>
        <v xml:space="preserve"> 2012</v>
      </c>
      <c r="U2630" s="8" t="str" cm="1">
        <f t="array" ref="U2630">_xlfn.IFS(Q2630&lt;1970,"Old is Gold",Q2630&lt;=1980,"80's Movies",Q2630&lt;=2000,"90's Movies",Q2630&lt;=2020,"Mid Rang",Q2630&gt;2020,"Latest")</f>
        <v>Latest</v>
      </c>
      <c r="V2630" t="s">
        <v>8667</v>
      </c>
    </row>
    <row r="2631" spans="1:22" x14ac:dyDescent="0.3">
      <c r="A2631" t="s">
        <v>8668</v>
      </c>
      <c r="B2631" t="s">
        <v>8669</v>
      </c>
      <c r="C2631" t="s">
        <v>8669</v>
      </c>
      <c r="D2631" s="6">
        <v>136</v>
      </c>
      <c r="E2631" s="6" t="str">
        <f t="shared" si="246"/>
        <v>Long</v>
      </c>
      <c r="F2631" s="4">
        <f t="shared" si="247"/>
        <v>2.2666666666666666</v>
      </c>
      <c r="G2631" s="8" t="s">
        <v>7406</v>
      </c>
      <c r="H2631" t="s">
        <v>10887</v>
      </c>
      <c r="I2631" t="s">
        <v>10890</v>
      </c>
      <c r="J2631">
        <v>7.8</v>
      </c>
      <c r="K2631" t="str">
        <f t="shared" si="248"/>
        <v>Good</v>
      </c>
      <c r="L2631" s="10">
        <v>883216</v>
      </c>
      <c r="M2631" s="10">
        <v>170000000</v>
      </c>
      <c r="N2631" s="10">
        <v>714421503</v>
      </c>
      <c r="O2631" s="6">
        <f t="shared" si="249"/>
        <v>544421503</v>
      </c>
      <c r="P2631" s="10" t="str" cm="1">
        <f t="array" ref="P2631">_xlfn.IFS(O2631&lt;=0,"Flop",O2631&lt;10000000,"Hit",O2631&lt;=100000000,"Superhit",O2631&gt;100000000,"Blockbuster")</f>
        <v>Blockbuster</v>
      </c>
      <c r="Q2631" t="s">
        <v>8670</v>
      </c>
      <c r="R2631">
        <v>13</v>
      </c>
      <c r="S2631" t="str">
        <f t="shared" si="250"/>
        <v xml:space="preserve">March </v>
      </c>
      <c r="T2631" s="12" t="str">
        <f t="shared" si="251"/>
        <v xml:space="preserve"> 2014</v>
      </c>
      <c r="U2631" s="8" t="str" cm="1">
        <f t="array" ref="U2631">_xlfn.IFS(Q2631&lt;1970,"Old is Gold",Q2631&lt;=1980,"80's Movies",Q2631&lt;=2000,"90's Movies",Q2631&lt;=2020,"Mid Rang",Q2631&gt;2020,"Latest")</f>
        <v>Latest</v>
      </c>
      <c r="V2631" t="s">
        <v>5599</v>
      </c>
    </row>
    <row r="2632" spans="1:22" x14ac:dyDescent="0.3">
      <c r="A2632" t="s">
        <v>8671</v>
      </c>
      <c r="B2632" t="s">
        <v>8672</v>
      </c>
      <c r="C2632" t="s">
        <v>8672</v>
      </c>
      <c r="D2632" s="6">
        <v>121</v>
      </c>
      <c r="E2632" s="6" t="str">
        <f t="shared" si="246"/>
        <v>Long</v>
      </c>
      <c r="F2632" s="4">
        <f t="shared" si="247"/>
        <v>2.0166666666666666</v>
      </c>
      <c r="G2632" s="8" t="s">
        <v>7406</v>
      </c>
      <c r="H2632" t="s">
        <v>5170</v>
      </c>
      <c r="I2632" t="s">
        <v>10899</v>
      </c>
      <c r="J2632">
        <v>6.6</v>
      </c>
      <c r="K2632" t="str">
        <f t="shared" si="248"/>
        <v>Average</v>
      </c>
      <c r="L2632" s="10">
        <v>69555</v>
      </c>
      <c r="M2632" s="10">
        <v>40000000</v>
      </c>
      <c r="N2632" s="10">
        <v>31676128</v>
      </c>
      <c r="O2632" s="6">
        <f t="shared" si="249"/>
        <v>-8323872</v>
      </c>
      <c r="P2632" s="10" t="str" cm="1">
        <f t="array" ref="P2632">_xlfn.IFS(O2632&lt;=0,"Flop",O2632&lt;10000000,"Hit",O2632&lt;=100000000,"Superhit",O2632&gt;100000000,"Blockbuster")</f>
        <v>Flop</v>
      </c>
      <c r="Q2632" t="s">
        <v>8673</v>
      </c>
      <c r="R2632">
        <v>30</v>
      </c>
      <c r="S2632" t="str">
        <f t="shared" si="250"/>
        <v xml:space="preserve">March </v>
      </c>
      <c r="T2632" s="12" t="str">
        <f t="shared" si="251"/>
        <v xml:space="preserve"> 2018</v>
      </c>
      <c r="U2632" s="8" t="str" cm="1">
        <f t="array" ref="U2632">_xlfn.IFS(Q2632&lt;1970,"Old is Gold",Q2632&lt;=1980,"80's Movies",Q2632&lt;=2000,"90's Movies",Q2632&lt;=2020,"Mid Rang",Q2632&gt;2020,"Latest")</f>
        <v>Latest</v>
      </c>
      <c r="V2632" t="s">
        <v>8674</v>
      </c>
    </row>
    <row r="2633" spans="1:22" x14ac:dyDescent="0.3">
      <c r="A2633" t="s">
        <v>8675</v>
      </c>
      <c r="B2633" t="s">
        <v>8676</v>
      </c>
      <c r="C2633" t="s">
        <v>8676</v>
      </c>
      <c r="D2633" s="6">
        <v>108</v>
      </c>
      <c r="E2633" s="6" t="str">
        <f t="shared" si="246"/>
        <v>Medium</v>
      </c>
      <c r="F2633" s="4">
        <f t="shared" si="247"/>
        <v>1.8</v>
      </c>
      <c r="G2633" s="8" t="s">
        <v>10895</v>
      </c>
      <c r="H2633" t="s">
        <v>10886</v>
      </c>
      <c r="I2633" t="s">
        <v>5170</v>
      </c>
      <c r="J2633">
        <v>6.3</v>
      </c>
      <c r="K2633" t="str">
        <f t="shared" si="248"/>
        <v>Average</v>
      </c>
      <c r="L2633" s="10">
        <v>59039</v>
      </c>
      <c r="M2633" s="10">
        <v>14000000</v>
      </c>
      <c r="N2633" s="10">
        <v>11020402</v>
      </c>
      <c r="O2633" s="6">
        <f t="shared" si="249"/>
        <v>-2979598</v>
      </c>
      <c r="P2633" s="10" t="str" cm="1">
        <f t="array" ref="P2633">_xlfn.IFS(O2633&lt;=0,"Flop",O2633&lt;10000000,"Hit",O2633&lt;=100000000,"Superhit",O2633&gt;100000000,"Blockbuster")</f>
        <v>Flop</v>
      </c>
      <c r="Q2633" t="s">
        <v>8677</v>
      </c>
      <c r="R2633">
        <v>14</v>
      </c>
      <c r="S2633" t="str">
        <f t="shared" si="250"/>
        <v xml:space="preserve">October </v>
      </c>
      <c r="T2633" s="12" t="str">
        <f t="shared" si="251"/>
        <v xml:space="preserve"> 2014</v>
      </c>
      <c r="U2633" s="8" t="str" cm="1">
        <f t="array" ref="U2633">_xlfn.IFS(Q2633&lt;1970,"Old is Gold",Q2633&lt;=1980,"80's Movies",Q2633&lt;=2000,"90's Movies",Q2633&lt;=2020,"Mid Rang",Q2633&gt;2020,"Latest")</f>
        <v>Latest</v>
      </c>
      <c r="V2633" t="s">
        <v>8678</v>
      </c>
    </row>
    <row r="2634" spans="1:22" x14ac:dyDescent="0.3">
      <c r="A2634" t="s">
        <v>8679</v>
      </c>
      <c r="B2634" t="s">
        <v>8680</v>
      </c>
      <c r="C2634" t="s">
        <v>8680</v>
      </c>
      <c r="D2634" s="6">
        <v>118</v>
      </c>
      <c r="E2634" s="6" t="str">
        <f t="shared" si="246"/>
        <v>Medium</v>
      </c>
      <c r="F2634" s="4">
        <f t="shared" si="247"/>
        <v>1.9666666666666666</v>
      </c>
      <c r="G2634" s="8" t="s">
        <v>172</v>
      </c>
      <c r="H2634" t="s">
        <v>10899</v>
      </c>
      <c r="I2634" t="s">
        <v>10899</v>
      </c>
      <c r="J2634">
        <v>6</v>
      </c>
      <c r="K2634" t="str">
        <f t="shared" si="248"/>
        <v>Average</v>
      </c>
      <c r="L2634" s="10">
        <v>68542</v>
      </c>
      <c r="M2634" s="10">
        <v>30000000</v>
      </c>
      <c r="N2634" s="10">
        <v>105011053</v>
      </c>
      <c r="O2634" s="6">
        <f t="shared" si="249"/>
        <v>75011053</v>
      </c>
      <c r="P2634" s="10" t="str" cm="1">
        <f t="array" ref="P2634">_xlfn.IFS(O2634&lt;=0,"Flop",O2634&lt;10000000,"Hit",O2634&lt;=100000000,"Superhit",O2634&gt;100000000,"Blockbuster")</f>
        <v>Superhit</v>
      </c>
      <c r="Q2634" t="s">
        <v>6802</v>
      </c>
      <c r="R2634">
        <v>12</v>
      </c>
      <c r="S2634" t="str">
        <f t="shared" si="250"/>
        <v xml:space="preserve">December </v>
      </c>
      <c r="T2634" s="12" t="str">
        <f t="shared" si="251"/>
        <v xml:space="preserve"> 2015</v>
      </c>
      <c r="U2634" s="8" t="str" cm="1">
        <f t="array" ref="U2634">_xlfn.IFS(Q2634&lt;1970,"Old is Gold",Q2634&lt;=1980,"80's Movies",Q2634&lt;=2000,"90's Movies",Q2634&lt;=2020,"Mid Rang",Q2634&gt;2020,"Latest")</f>
        <v>Latest</v>
      </c>
      <c r="V2634" t="s">
        <v>8681</v>
      </c>
    </row>
    <row r="2635" spans="1:22" x14ac:dyDescent="0.3">
      <c r="A2635" t="s">
        <v>8682</v>
      </c>
      <c r="B2635" t="s">
        <v>8683</v>
      </c>
      <c r="C2635" t="s">
        <v>8683</v>
      </c>
      <c r="D2635" s="6">
        <v>165</v>
      </c>
      <c r="E2635" s="6" t="str">
        <f t="shared" si="246"/>
        <v>Long</v>
      </c>
      <c r="F2635" s="4">
        <f t="shared" si="247"/>
        <v>2.75</v>
      </c>
      <c r="G2635" s="8" t="s">
        <v>190</v>
      </c>
      <c r="H2635" t="s">
        <v>234</v>
      </c>
      <c r="I2635" t="s">
        <v>10899</v>
      </c>
      <c r="J2635">
        <v>8.5</v>
      </c>
      <c r="K2635" t="str">
        <f t="shared" si="248"/>
        <v>Excellent</v>
      </c>
      <c r="L2635" s="10">
        <v>1647010</v>
      </c>
      <c r="M2635" s="10">
        <v>100000000</v>
      </c>
      <c r="N2635" s="10">
        <v>426074373</v>
      </c>
      <c r="O2635" s="6">
        <f t="shared" si="249"/>
        <v>326074373</v>
      </c>
      <c r="P2635" s="10" t="str" cm="1">
        <f t="array" ref="P2635">_xlfn.IFS(O2635&lt;=0,"Flop",O2635&lt;10000000,"Hit",O2635&lt;=100000000,"Superhit",O2635&gt;100000000,"Blockbuster")</f>
        <v>Blockbuster</v>
      </c>
      <c r="Q2635" t="s">
        <v>8684</v>
      </c>
      <c r="R2635">
        <v>11</v>
      </c>
      <c r="S2635" t="str">
        <f t="shared" si="250"/>
        <v xml:space="preserve">December </v>
      </c>
      <c r="T2635" s="12" t="str">
        <f t="shared" si="251"/>
        <v xml:space="preserve"> 2012</v>
      </c>
      <c r="U2635" s="8" t="str" cm="1">
        <f t="array" ref="U2635">_xlfn.IFS(Q2635&lt;1970,"Old is Gold",Q2635&lt;=1980,"80's Movies",Q2635&lt;=2000,"90's Movies",Q2635&lt;=2020,"Mid Rang",Q2635&gt;2020,"Latest")</f>
        <v>Latest</v>
      </c>
      <c r="V2635" t="s">
        <v>1534</v>
      </c>
    </row>
    <row r="2636" spans="1:22" x14ac:dyDescent="0.3">
      <c r="A2636" t="s">
        <v>8685</v>
      </c>
      <c r="B2636" t="s">
        <v>8686</v>
      </c>
      <c r="C2636" t="s">
        <v>8686</v>
      </c>
      <c r="D2636" s="6">
        <v>95</v>
      </c>
      <c r="E2636" s="6" t="str">
        <f t="shared" si="246"/>
        <v>Medium</v>
      </c>
      <c r="F2636" s="4">
        <f t="shared" si="247"/>
        <v>1.5833333333333333</v>
      </c>
      <c r="G2636" s="8" t="s">
        <v>190</v>
      </c>
      <c r="H2636" t="s">
        <v>105</v>
      </c>
      <c r="I2636" t="s">
        <v>5170</v>
      </c>
      <c r="J2636">
        <v>6.6</v>
      </c>
      <c r="K2636" t="str">
        <f t="shared" si="248"/>
        <v>Average</v>
      </c>
      <c r="L2636" s="10">
        <v>107420</v>
      </c>
      <c r="M2636" s="10">
        <v>1000000</v>
      </c>
      <c r="N2636" s="10">
        <v>26895481</v>
      </c>
      <c r="O2636" s="6">
        <f t="shared" si="249"/>
        <v>25895481</v>
      </c>
      <c r="P2636" s="10" t="str" cm="1">
        <f t="array" ref="P2636">_xlfn.IFS(O2636&lt;=0,"Flop",O2636&lt;10000000,"Hit",O2636&lt;=100000000,"Superhit",O2636&gt;100000000,"Blockbuster")</f>
        <v>Superhit</v>
      </c>
      <c r="Q2636" t="s">
        <v>7889</v>
      </c>
      <c r="R2636">
        <v>10</v>
      </c>
      <c r="S2636" t="str">
        <f t="shared" si="250"/>
        <v xml:space="preserve">September </v>
      </c>
      <c r="T2636" s="12" t="str">
        <f t="shared" si="251"/>
        <v xml:space="preserve"> 2011</v>
      </c>
      <c r="U2636" s="8" t="str" cm="1">
        <f t="array" ref="U2636">_xlfn.IFS(Q2636&lt;1970,"Old is Gold",Q2636&lt;=1980,"80's Movies",Q2636&lt;=2000,"90's Movies",Q2636&lt;=2020,"Mid Rang",Q2636&gt;2020,"Latest")</f>
        <v>Latest</v>
      </c>
      <c r="V2636" t="s">
        <v>7364</v>
      </c>
    </row>
    <row r="2637" spans="1:22" x14ac:dyDescent="0.3">
      <c r="A2637" t="s">
        <v>8687</v>
      </c>
      <c r="B2637" t="s">
        <v>8688</v>
      </c>
      <c r="C2637" t="s">
        <v>8688</v>
      </c>
      <c r="D2637" s="6">
        <v>106</v>
      </c>
      <c r="E2637" s="6" t="str">
        <f t="shared" si="246"/>
        <v>Medium</v>
      </c>
      <c r="F2637" s="4">
        <f t="shared" si="247"/>
        <v>1.7666666666666666</v>
      </c>
      <c r="G2637" s="8" t="s">
        <v>10887</v>
      </c>
      <c r="H2637" t="s">
        <v>10892</v>
      </c>
      <c r="I2637" t="s">
        <v>10885</v>
      </c>
      <c r="J2637">
        <v>5.7</v>
      </c>
      <c r="K2637" t="str">
        <f t="shared" si="248"/>
        <v>Poor</v>
      </c>
      <c r="L2637" s="10">
        <v>123310</v>
      </c>
      <c r="M2637" s="10">
        <v>90000000</v>
      </c>
      <c r="N2637" s="10">
        <v>199850315</v>
      </c>
      <c r="O2637" s="6">
        <f t="shared" si="249"/>
        <v>109850315</v>
      </c>
      <c r="P2637" s="10" t="str" cm="1">
        <f t="array" ref="P2637">_xlfn.IFS(O2637&lt;=0,"Flop",O2637&lt;10000000,"Hit",O2637&lt;=100000000,"Superhit",O2637&gt;100000000,"Blockbuster")</f>
        <v>Blockbuster</v>
      </c>
      <c r="Q2637" t="s">
        <v>8062</v>
      </c>
      <c r="R2637">
        <v>7</v>
      </c>
      <c r="S2637" t="str">
        <f t="shared" si="250"/>
        <v xml:space="preserve">August </v>
      </c>
      <c r="T2637" s="12" t="str">
        <f t="shared" si="251"/>
        <v xml:space="preserve"> 2013</v>
      </c>
      <c r="U2637" s="8" t="str" cm="1">
        <f t="array" ref="U2637">_xlfn.IFS(Q2637&lt;1970,"Old is Gold",Q2637&lt;=1980,"80's Movies",Q2637&lt;=2000,"90's Movies",Q2637&lt;=2020,"Mid Rang",Q2637&gt;2020,"Latest")</f>
        <v>Latest</v>
      </c>
      <c r="V2637" t="s">
        <v>7162</v>
      </c>
    </row>
    <row r="2638" spans="1:22" x14ac:dyDescent="0.3">
      <c r="A2638" t="s">
        <v>8689</v>
      </c>
      <c r="B2638" t="s">
        <v>8690</v>
      </c>
      <c r="C2638" t="s">
        <v>8690</v>
      </c>
      <c r="D2638" s="6">
        <v>109</v>
      </c>
      <c r="E2638" s="6" t="str">
        <f t="shared" si="246"/>
        <v>Medium</v>
      </c>
      <c r="F2638" s="4">
        <f t="shared" si="247"/>
        <v>1.8166666666666667</v>
      </c>
      <c r="G2638" s="8" t="s">
        <v>7406</v>
      </c>
      <c r="H2638" t="s">
        <v>10891</v>
      </c>
      <c r="I2638" t="s">
        <v>190</v>
      </c>
      <c r="J2638">
        <v>7.6</v>
      </c>
      <c r="K2638" t="str">
        <f t="shared" si="248"/>
        <v>Good</v>
      </c>
      <c r="L2638" s="10">
        <v>262804</v>
      </c>
      <c r="M2638" s="10">
        <v>7000000</v>
      </c>
      <c r="N2638" s="10">
        <v>55078146</v>
      </c>
      <c r="O2638" s="6">
        <f t="shared" si="249"/>
        <v>48078146</v>
      </c>
      <c r="P2638" s="10" t="str" cm="1">
        <f t="array" ref="P2638">_xlfn.IFS(O2638&lt;=0,"Flop",O2638&lt;10000000,"Hit",O2638&lt;=100000000,"Superhit",O2638&gt;100000000,"Blockbuster")</f>
        <v>Superhit</v>
      </c>
      <c r="Q2638" t="s">
        <v>6160</v>
      </c>
      <c r="R2638">
        <v>8</v>
      </c>
      <c r="S2638" t="str">
        <f t="shared" si="250"/>
        <v xml:space="preserve">September </v>
      </c>
      <c r="T2638" s="12" t="str">
        <f t="shared" si="251"/>
        <v xml:space="preserve"> 2012</v>
      </c>
      <c r="U2638" s="8" t="str" cm="1">
        <f t="array" ref="U2638">_xlfn.IFS(Q2638&lt;1970,"Old is Gold",Q2638&lt;=1980,"80's Movies",Q2638&lt;=2000,"90's Movies",Q2638&lt;=2020,"Mid Rang",Q2638&gt;2020,"Latest")</f>
        <v>Latest</v>
      </c>
      <c r="V2638" t="s">
        <v>5159</v>
      </c>
    </row>
    <row r="2639" spans="1:22" x14ac:dyDescent="0.3">
      <c r="A2639" t="s">
        <v>8691</v>
      </c>
      <c r="B2639" t="s">
        <v>8692</v>
      </c>
      <c r="C2639" t="s">
        <v>8692</v>
      </c>
      <c r="D2639" s="6">
        <v>95</v>
      </c>
      <c r="E2639" s="6" t="str">
        <f t="shared" si="246"/>
        <v>Medium</v>
      </c>
      <c r="F2639" s="4">
        <f t="shared" si="247"/>
        <v>1.5833333333333333</v>
      </c>
      <c r="G2639" s="8" t="s">
        <v>7406</v>
      </c>
      <c r="H2639" t="s">
        <v>105</v>
      </c>
      <c r="I2639" t="s">
        <v>10890</v>
      </c>
      <c r="J2639">
        <v>5.3</v>
      </c>
      <c r="K2639" t="str">
        <f t="shared" si="248"/>
        <v>Poor</v>
      </c>
      <c r="L2639" s="10">
        <v>147953</v>
      </c>
      <c r="M2639" s="10">
        <v>65000000</v>
      </c>
      <c r="N2639" s="10">
        <v>240159255</v>
      </c>
      <c r="O2639" s="6">
        <f t="shared" si="249"/>
        <v>175159255</v>
      </c>
      <c r="P2639" s="10" t="str" cm="1">
        <f t="array" ref="P2639">_xlfn.IFS(O2639&lt;=0,"Flop",O2639&lt;10000000,"Hit",O2639&lt;=100000000,"Superhit",O2639&gt;100000000,"Blockbuster")</f>
        <v>Blockbuster</v>
      </c>
      <c r="Q2639" t="s">
        <v>8693</v>
      </c>
      <c r="R2639">
        <v>3</v>
      </c>
      <c r="S2639" t="str">
        <f t="shared" si="250"/>
        <v xml:space="preserve">September </v>
      </c>
      <c r="T2639" s="12" t="str">
        <f t="shared" si="251"/>
        <v xml:space="preserve"> 2012</v>
      </c>
      <c r="U2639" s="8" t="str" cm="1">
        <f t="array" ref="U2639">_xlfn.IFS(Q2639&lt;1970,"Old is Gold",Q2639&lt;=1980,"80's Movies",Q2639&lt;=2000,"90's Movies",Q2639&lt;=2020,"Mid Rang",Q2639&gt;2020,"Latest")</f>
        <v>Latest</v>
      </c>
      <c r="V2639" t="s">
        <v>2001</v>
      </c>
    </row>
    <row r="2640" spans="1:22" x14ac:dyDescent="0.3">
      <c r="A2640" t="s">
        <v>8694</v>
      </c>
      <c r="B2640" t="s">
        <v>8695</v>
      </c>
      <c r="C2640" t="s">
        <v>8695</v>
      </c>
      <c r="D2640" s="6">
        <v>164</v>
      </c>
      <c r="E2640" s="6" t="str">
        <f t="shared" si="246"/>
        <v>Long</v>
      </c>
      <c r="F2640" s="4">
        <f t="shared" si="247"/>
        <v>2.7333333333333334</v>
      </c>
      <c r="G2640" s="8" t="s">
        <v>7406</v>
      </c>
      <c r="H2640" t="s">
        <v>190</v>
      </c>
      <c r="I2640" t="s">
        <v>10895</v>
      </c>
      <c r="J2640">
        <v>8</v>
      </c>
      <c r="K2640" t="str">
        <f t="shared" si="248"/>
        <v>Excellent</v>
      </c>
      <c r="L2640" s="10">
        <v>630765</v>
      </c>
      <c r="M2640" s="10">
        <v>150000000</v>
      </c>
      <c r="N2640" s="10">
        <v>267685209</v>
      </c>
      <c r="O2640" s="6">
        <f t="shared" si="249"/>
        <v>117685209</v>
      </c>
      <c r="P2640" s="10" t="str" cm="1">
        <f t="array" ref="P2640">_xlfn.IFS(O2640&lt;=0,"Flop",O2640&lt;10000000,"Hit",O2640&lt;=100000000,"Superhit",O2640&gt;100000000,"Blockbuster")</f>
        <v>Blockbuster</v>
      </c>
      <c r="Q2640" t="s">
        <v>8696</v>
      </c>
      <c r="R2640">
        <v>3</v>
      </c>
      <c r="S2640" t="str">
        <f t="shared" si="250"/>
        <v xml:space="preserve">October </v>
      </c>
      <c r="T2640" s="12" t="str">
        <f t="shared" si="251"/>
        <v xml:space="preserve"> 2017</v>
      </c>
      <c r="U2640" s="8" t="str" cm="1">
        <f t="array" ref="U2640">_xlfn.IFS(Q2640&lt;1970,"Old is Gold",Q2640&lt;=1980,"80's Movies",Q2640&lt;=2000,"90's Movies",Q2640&lt;=2020,"Mid Rang",Q2640&gt;2020,"Latest")</f>
        <v>Latest</v>
      </c>
      <c r="V2640" t="s">
        <v>7036</v>
      </c>
    </row>
    <row r="2641" spans="1:22" x14ac:dyDescent="0.3">
      <c r="A2641" t="s">
        <v>8697</v>
      </c>
      <c r="B2641" t="s">
        <v>8698</v>
      </c>
      <c r="C2641" t="s">
        <v>8698</v>
      </c>
      <c r="D2641" s="6">
        <v>102</v>
      </c>
      <c r="E2641" s="6" t="str">
        <f t="shared" si="246"/>
        <v>Medium</v>
      </c>
      <c r="F2641" s="4">
        <f t="shared" si="247"/>
        <v>1.7</v>
      </c>
      <c r="G2641" s="8" t="s">
        <v>172</v>
      </c>
      <c r="H2641" t="s">
        <v>10899</v>
      </c>
      <c r="I2641" t="s">
        <v>10899</v>
      </c>
      <c r="J2641">
        <v>5.9</v>
      </c>
      <c r="K2641" t="str">
        <f t="shared" si="248"/>
        <v>Poor</v>
      </c>
      <c r="L2641" s="10">
        <v>130713</v>
      </c>
      <c r="M2641" s="10">
        <v>25000000</v>
      </c>
      <c r="N2641" s="10">
        <v>94073028</v>
      </c>
      <c r="O2641" s="6">
        <f t="shared" si="249"/>
        <v>69073028</v>
      </c>
      <c r="P2641" s="10" t="str" cm="1">
        <f t="array" ref="P2641">_xlfn.IFS(O2641&lt;=0,"Flop",O2641&lt;10000000,"Hit",O2641&lt;=100000000,"Superhit",O2641&gt;100000000,"Blockbuster")</f>
        <v>Superhit</v>
      </c>
      <c r="Q2641" t="s">
        <v>8699</v>
      </c>
      <c r="R2641">
        <v>20</v>
      </c>
      <c r="S2641" t="str">
        <f t="shared" si="250"/>
        <v xml:space="preserve">January </v>
      </c>
      <c r="T2641" s="12" t="str">
        <f t="shared" si="251"/>
        <v xml:space="preserve"> 2016</v>
      </c>
      <c r="U2641" s="8" t="str" cm="1">
        <f t="array" ref="U2641">_xlfn.IFS(Q2641&lt;1970,"Old is Gold",Q2641&lt;=1980,"80's Movies",Q2641&lt;=2000,"90's Movies",Q2641&lt;=2020,"Mid Rang",Q2641&gt;2020,"Latest")</f>
        <v>Latest</v>
      </c>
      <c r="V2641" t="s">
        <v>8700</v>
      </c>
    </row>
    <row r="2642" spans="1:22" x14ac:dyDescent="0.3">
      <c r="A2642" t="s">
        <v>8701</v>
      </c>
      <c r="B2642" t="s">
        <v>8702</v>
      </c>
      <c r="C2642" t="s">
        <v>8702</v>
      </c>
      <c r="D2642" s="6">
        <v>132</v>
      </c>
      <c r="E2642" s="6" t="str">
        <f t="shared" si="246"/>
        <v>Long</v>
      </c>
      <c r="F2642" s="4">
        <f t="shared" si="247"/>
        <v>2.2000000000000002</v>
      </c>
      <c r="G2642" s="8" t="s">
        <v>10889</v>
      </c>
      <c r="H2642" t="s">
        <v>10891</v>
      </c>
      <c r="I2642" t="s">
        <v>190</v>
      </c>
      <c r="J2642">
        <v>6.9</v>
      </c>
      <c r="K2642" t="str">
        <f t="shared" si="248"/>
        <v>Average</v>
      </c>
      <c r="L2642" s="10">
        <v>99057</v>
      </c>
      <c r="M2642" s="10">
        <v>49000000</v>
      </c>
      <c r="N2642" s="10">
        <v>0</v>
      </c>
      <c r="O2642" s="6">
        <f t="shared" si="249"/>
        <v>-49000000</v>
      </c>
      <c r="P2642" s="10" t="str" cm="1">
        <f t="array" ref="P2642">_xlfn.IFS(O2642&lt;=0,"Flop",O2642&lt;10000000,"Hit",O2642&lt;=100000000,"Superhit",O2642&gt;100000000,"Blockbuster")</f>
        <v>Flop</v>
      </c>
      <c r="Q2642" t="s">
        <v>7981</v>
      </c>
      <c r="R2642">
        <v>10</v>
      </c>
      <c r="S2642" t="str">
        <f t="shared" si="250"/>
        <v xml:space="preserve">March </v>
      </c>
      <c r="T2642" s="12" t="str">
        <f t="shared" si="251"/>
        <v xml:space="preserve"> 2019</v>
      </c>
      <c r="U2642" s="8" t="str" cm="1">
        <f t="array" ref="U2642">_xlfn.IFS(Q2642&lt;1970,"Old is Gold",Q2642&lt;=1980,"80's Movies",Q2642&lt;=2000,"90's Movies",Q2642&lt;=2020,"Mid Rang",Q2642&gt;2020,"Latest")</f>
        <v>Latest</v>
      </c>
      <c r="V2642" t="s">
        <v>6251</v>
      </c>
    </row>
    <row r="2643" spans="1:22" x14ac:dyDescent="0.3">
      <c r="A2643" t="s">
        <v>8703</v>
      </c>
      <c r="B2643" t="s">
        <v>8704</v>
      </c>
      <c r="C2643" t="s">
        <v>8704</v>
      </c>
      <c r="D2643" s="6">
        <v>96</v>
      </c>
      <c r="E2643" s="6" t="str">
        <f t="shared" si="246"/>
        <v>Medium</v>
      </c>
      <c r="F2643" s="4">
        <f t="shared" si="247"/>
        <v>1.6</v>
      </c>
      <c r="G2643" s="8" t="s">
        <v>10887</v>
      </c>
      <c r="H2643" t="s">
        <v>10888</v>
      </c>
      <c r="I2643" t="s">
        <v>172</v>
      </c>
      <c r="J2643">
        <v>6.4</v>
      </c>
      <c r="K2643" t="str">
        <f t="shared" si="248"/>
        <v>Average</v>
      </c>
      <c r="L2643" s="10">
        <v>107114</v>
      </c>
      <c r="M2643" s="10">
        <v>135000000</v>
      </c>
      <c r="N2643" s="10">
        <v>282570682</v>
      </c>
      <c r="O2643" s="6">
        <f t="shared" si="249"/>
        <v>147570682</v>
      </c>
      <c r="P2643" s="10" t="str" cm="1">
        <f t="array" ref="P2643">_xlfn.IFS(O2643&lt;=0,"Flop",O2643&lt;10000000,"Hit",O2643&lt;=100000000,"Superhit",O2643&gt;100000000,"Blockbuster")</f>
        <v>Blockbuster</v>
      </c>
      <c r="Q2643" t="s">
        <v>7240</v>
      </c>
      <c r="R2643">
        <v>10</v>
      </c>
      <c r="S2643" t="str">
        <f t="shared" si="250"/>
        <v xml:space="preserve">July </v>
      </c>
      <c r="T2643" s="12" t="str">
        <f t="shared" si="251"/>
        <v xml:space="preserve"> 2013</v>
      </c>
      <c r="U2643" s="8" t="str" cm="1">
        <f t="array" ref="U2643">_xlfn.IFS(Q2643&lt;1970,"Old is Gold",Q2643&lt;=1980,"80's Movies",Q2643&lt;=2000,"90's Movies",Q2643&lt;=2020,"Mid Rang",Q2643&gt;2020,"Latest")</f>
        <v>Latest</v>
      </c>
      <c r="V2643" t="s">
        <v>8705</v>
      </c>
    </row>
    <row r="2644" spans="1:22" x14ac:dyDescent="0.3">
      <c r="A2644" t="s">
        <v>8706</v>
      </c>
      <c r="B2644" t="s">
        <v>8707</v>
      </c>
      <c r="C2644" t="s">
        <v>8707</v>
      </c>
      <c r="D2644" s="6">
        <v>107</v>
      </c>
      <c r="E2644" s="6" t="str">
        <f t="shared" si="246"/>
        <v>Medium</v>
      </c>
      <c r="F2644" s="4">
        <f t="shared" si="247"/>
        <v>1.7833333333333334</v>
      </c>
      <c r="G2644" s="8" t="s">
        <v>7406</v>
      </c>
      <c r="H2644" t="s">
        <v>190</v>
      </c>
      <c r="I2644" t="s">
        <v>10896</v>
      </c>
      <c r="J2644">
        <v>7.1</v>
      </c>
      <c r="K2644" t="str">
        <f t="shared" si="248"/>
        <v>Good</v>
      </c>
      <c r="L2644" s="10">
        <v>177956</v>
      </c>
      <c r="M2644" s="10">
        <v>110000000</v>
      </c>
      <c r="N2644" s="10">
        <v>121790373</v>
      </c>
      <c r="O2644" s="6">
        <f t="shared" si="249"/>
        <v>11790373</v>
      </c>
      <c r="P2644" s="10" t="str" cm="1">
        <f t="array" ref="P2644">_xlfn.IFS(O2644&lt;=0,"Flop",O2644&lt;10000000,"Hit",O2644&lt;=100000000,"Superhit",O2644&gt;100000000,"Blockbuster")</f>
        <v>Superhit</v>
      </c>
      <c r="Q2644" t="s">
        <v>8708</v>
      </c>
      <c r="R2644">
        <v>13</v>
      </c>
      <c r="S2644" t="str">
        <f t="shared" si="250"/>
        <v xml:space="preserve">September </v>
      </c>
      <c r="T2644" s="12" t="str">
        <f t="shared" si="251"/>
        <v xml:space="preserve"> 2016</v>
      </c>
      <c r="U2644" s="8" t="str" cm="1">
        <f t="array" ref="U2644">_xlfn.IFS(Q2644&lt;1970,"Old is Gold",Q2644&lt;=1980,"80's Movies",Q2644&lt;=2000,"90's Movies",Q2644&lt;=2020,"Mid Rang",Q2644&gt;2020,"Latest")</f>
        <v>Latest</v>
      </c>
      <c r="V2644" t="s">
        <v>4202</v>
      </c>
    </row>
    <row r="2645" spans="1:22" x14ac:dyDescent="0.3">
      <c r="A2645" t="s">
        <v>8709</v>
      </c>
      <c r="B2645" t="s">
        <v>8710</v>
      </c>
      <c r="C2645" t="s">
        <v>8710</v>
      </c>
      <c r="D2645" s="6">
        <v>86</v>
      </c>
      <c r="E2645" s="6" t="str">
        <f t="shared" si="246"/>
        <v>Short</v>
      </c>
      <c r="F2645" s="4">
        <f t="shared" si="247"/>
        <v>1.4333333333333333</v>
      </c>
      <c r="G2645" s="8" t="s">
        <v>10887</v>
      </c>
      <c r="H2645" t="s">
        <v>172</v>
      </c>
      <c r="I2645" t="s">
        <v>190</v>
      </c>
      <c r="J2645">
        <v>6.9</v>
      </c>
      <c r="K2645" t="str">
        <f t="shared" si="248"/>
        <v>Average</v>
      </c>
      <c r="L2645" s="10">
        <v>129789</v>
      </c>
      <c r="M2645" s="10">
        <v>750000</v>
      </c>
      <c r="N2645" s="10">
        <v>4424699</v>
      </c>
      <c r="O2645" s="6">
        <f t="shared" si="249"/>
        <v>3674699</v>
      </c>
      <c r="P2645" s="10" t="str" cm="1">
        <f t="array" ref="P2645">_xlfn.IFS(O2645&lt;=0,"Flop",O2645&lt;10000000,"Hit",O2645&lt;=100000000,"Superhit",O2645&gt;100000000,"Blockbuster")</f>
        <v>Hit</v>
      </c>
      <c r="Q2645" t="s">
        <v>8711</v>
      </c>
      <c r="R2645">
        <v>22</v>
      </c>
      <c r="S2645" t="str">
        <f t="shared" si="250"/>
        <v xml:space="preserve">January </v>
      </c>
      <c r="T2645" s="12" t="str">
        <f t="shared" si="251"/>
        <v xml:space="preserve"> 2012</v>
      </c>
      <c r="U2645" s="8" t="str" cm="1">
        <f t="array" ref="U2645">_xlfn.IFS(Q2645&lt;1970,"Old is Gold",Q2645&lt;=1980,"80's Movies",Q2645&lt;=2000,"90's Movies",Q2645&lt;=2020,"Mid Rang",Q2645&gt;2020,"Latest")</f>
        <v>Latest</v>
      </c>
      <c r="V2645" t="s">
        <v>4593</v>
      </c>
    </row>
    <row r="2646" spans="1:22" x14ac:dyDescent="0.3">
      <c r="A2646" t="s">
        <v>8712</v>
      </c>
      <c r="B2646" t="s">
        <v>8713</v>
      </c>
      <c r="C2646" t="s">
        <v>8713</v>
      </c>
      <c r="D2646" s="6">
        <v>116</v>
      </c>
      <c r="E2646" s="6" t="str">
        <f t="shared" si="246"/>
        <v>Medium</v>
      </c>
      <c r="F2646" s="4">
        <f t="shared" si="247"/>
        <v>1.9333333333333333</v>
      </c>
      <c r="G2646" s="8" t="s">
        <v>10887</v>
      </c>
      <c r="H2646" t="s">
        <v>10891</v>
      </c>
      <c r="I2646" t="s">
        <v>190</v>
      </c>
      <c r="J2646">
        <v>6.8</v>
      </c>
      <c r="K2646" t="str">
        <f t="shared" si="248"/>
        <v>Average</v>
      </c>
      <c r="L2646" s="10">
        <v>51834</v>
      </c>
      <c r="M2646" s="10">
        <v>6500000</v>
      </c>
      <c r="N2646" s="10">
        <v>2891812</v>
      </c>
      <c r="O2646" s="6">
        <f t="shared" si="249"/>
        <v>-3608188</v>
      </c>
      <c r="P2646" s="10" t="str" cm="1">
        <f t="array" ref="P2646">_xlfn.IFS(O2646&lt;=0,"Flop",O2646&lt;10000000,"Hit",O2646&lt;=100000000,"Superhit",O2646&gt;100000000,"Blockbuster")</f>
        <v>Flop</v>
      </c>
      <c r="Q2646" t="s">
        <v>8714</v>
      </c>
      <c r="R2646">
        <v>20</v>
      </c>
      <c r="S2646" t="str">
        <f t="shared" si="250"/>
        <v xml:space="preserve">January </v>
      </c>
      <c r="T2646" s="12" t="str">
        <f t="shared" si="251"/>
        <v xml:space="preserve"> 2013</v>
      </c>
      <c r="U2646" s="8" t="str" cm="1">
        <f t="array" ref="U2646">_xlfn.IFS(Q2646&lt;1970,"Old is Gold",Q2646&lt;=1980,"80's Movies",Q2646&lt;=2000,"90's Movies",Q2646&lt;=2020,"Mid Rang",Q2646&gt;2020,"Latest")</f>
        <v>Latest</v>
      </c>
      <c r="V2646" t="s">
        <v>8715</v>
      </c>
    </row>
    <row r="2647" spans="1:22" x14ac:dyDescent="0.3">
      <c r="A2647" t="s">
        <v>8716</v>
      </c>
      <c r="B2647" t="s">
        <v>8717</v>
      </c>
      <c r="C2647" t="s">
        <v>8717</v>
      </c>
      <c r="D2647" s="6">
        <v>142</v>
      </c>
      <c r="E2647" s="6" t="str">
        <f t="shared" si="246"/>
        <v>Long</v>
      </c>
      <c r="F2647" s="4">
        <f t="shared" si="247"/>
        <v>2.3666666666666667</v>
      </c>
      <c r="G2647" s="8" t="s">
        <v>7406</v>
      </c>
      <c r="H2647" t="s">
        <v>10887</v>
      </c>
      <c r="I2647" t="s">
        <v>10890</v>
      </c>
      <c r="J2647">
        <v>6.6</v>
      </c>
      <c r="K2647" t="str">
        <f t="shared" si="248"/>
        <v>Average</v>
      </c>
      <c r="L2647" s="10">
        <v>525841</v>
      </c>
      <c r="M2647" s="10">
        <v>200000000</v>
      </c>
      <c r="N2647" s="10">
        <v>708982323</v>
      </c>
      <c r="O2647" s="6">
        <f t="shared" si="249"/>
        <v>508982323</v>
      </c>
      <c r="P2647" s="10" t="str" cm="1">
        <f t="array" ref="P2647">_xlfn.IFS(O2647&lt;=0,"Flop",O2647&lt;10000000,"Hit",O2647&lt;=100000000,"Superhit",O2647&gt;100000000,"Blockbuster")</f>
        <v>Blockbuster</v>
      </c>
      <c r="Q2647" t="s">
        <v>8718</v>
      </c>
      <c r="R2647">
        <v>10</v>
      </c>
      <c r="S2647" t="str">
        <f t="shared" si="250"/>
        <v xml:space="preserve">April </v>
      </c>
      <c r="T2647" s="12" t="str">
        <f t="shared" si="251"/>
        <v xml:space="preserve"> 2014</v>
      </c>
      <c r="U2647" s="8" t="str" cm="1">
        <f t="array" ref="U2647">_xlfn.IFS(Q2647&lt;1970,"Old is Gold",Q2647&lt;=1980,"80's Movies",Q2647&lt;=2000,"90's Movies",Q2647&lt;=2020,"Mid Rang",Q2647&gt;2020,"Latest")</f>
        <v>Latest</v>
      </c>
      <c r="V2647" t="s">
        <v>6384</v>
      </c>
    </row>
    <row r="2648" spans="1:22" x14ac:dyDescent="0.3">
      <c r="A2648" t="s">
        <v>8719</v>
      </c>
      <c r="B2648" t="s">
        <v>8720</v>
      </c>
      <c r="C2648" t="s">
        <v>8720</v>
      </c>
      <c r="D2648" s="6">
        <v>141</v>
      </c>
      <c r="E2648" s="6" t="str">
        <f t="shared" si="246"/>
        <v>Long</v>
      </c>
      <c r="F2648" s="4">
        <f t="shared" si="247"/>
        <v>2.35</v>
      </c>
      <c r="G2648" s="8" t="s">
        <v>10891</v>
      </c>
      <c r="H2648" t="s">
        <v>190</v>
      </c>
      <c r="I2648" t="s">
        <v>10899</v>
      </c>
      <c r="J2648">
        <v>7.4</v>
      </c>
      <c r="K2648" t="str">
        <f t="shared" si="248"/>
        <v>Good</v>
      </c>
      <c r="L2648" s="10">
        <v>198778</v>
      </c>
      <c r="M2648" s="10">
        <v>50000000</v>
      </c>
      <c r="N2648" s="10">
        <v>84419388</v>
      </c>
      <c r="O2648" s="6">
        <f t="shared" si="249"/>
        <v>34419388</v>
      </c>
      <c r="P2648" s="10" t="str" cm="1">
        <f t="array" ref="P2648">_xlfn.IFS(O2648&lt;=0,"Flop",O2648&lt;10000000,"Hit",O2648&lt;=100000000,"Superhit",O2648&gt;100000000,"Blockbuster")</f>
        <v>Superhit</v>
      </c>
      <c r="Q2648" t="s">
        <v>8496</v>
      </c>
      <c r="R2648">
        <v>4</v>
      </c>
      <c r="S2648" t="str">
        <f t="shared" si="250"/>
        <v xml:space="preserve">September </v>
      </c>
      <c r="T2648" s="12" t="str">
        <f t="shared" si="251"/>
        <v xml:space="preserve"> 2014</v>
      </c>
      <c r="U2648" s="8" t="str" cm="1">
        <f t="array" ref="U2648">_xlfn.IFS(Q2648&lt;1970,"Old is Gold",Q2648&lt;=1980,"80's Movies",Q2648&lt;=2000,"90's Movies",Q2648&lt;=2020,"Mid Rang",Q2648&gt;2020,"Latest")</f>
        <v>Latest</v>
      </c>
      <c r="V2648" t="s">
        <v>3970</v>
      </c>
    </row>
    <row r="2649" spans="1:22" x14ac:dyDescent="0.3">
      <c r="A2649" t="s">
        <v>8721</v>
      </c>
      <c r="B2649" t="s">
        <v>8722</v>
      </c>
      <c r="C2649" t="s">
        <v>8722</v>
      </c>
      <c r="D2649" s="6">
        <v>176</v>
      </c>
      <c r="E2649" s="6" t="str">
        <f t="shared" si="246"/>
        <v>Long</v>
      </c>
      <c r="F2649" s="4">
        <f t="shared" si="247"/>
        <v>2.9333333333333331</v>
      </c>
      <c r="G2649" s="8" t="s">
        <v>7406</v>
      </c>
      <c r="H2649" t="s">
        <v>10891</v>
      </c>
      <c r="I2649" t="s">
        <v>190</v>
      </c>
      <c r="J2649">
        <v>7.8</v>
      </c>
      <c r="K2649" t="str">
        <f t="shared" si="248"/>
        <v>Good</v>
      </c>
      <c r="L2649" s="10">
        <v>741440</v>
      </c>
      <c r="M2649" s="10">
        <v>185000000</v>
      </c>
      <c r="N2649" s="10">
        <v>772245583</v>
      </c>
      <c r="O2649" s="6">
        <f t="shared" si="249"/>
        <v>587245583</v>
      </c>
      <c r="P2649" s="10" t="str" cm="1">
        <f t="array" ref="P2649">_xlfn.IFS(O2649&lt;=0,"Flop",O2649&lt;10000000,"Hit",O2649&lt;=100000000,"Superhit",O2649&gt;100000000,"Blockbuster")</f>
        <v>Blockbuster</v>
      </c>
      <c r="Q2649" t="s">
        <v>8723</v>
      </c>
      <c r="R2649">
        <v>1</v>
      </c>
      <c r="S2649" t="str">
        <f t="shared" si="250"/>
        <v xml:space="preserve">March </v>
      </c>
      <c r="T2649" s="12" t="str">
        <f t="shared" si="251"/>
        <v xml:space="preserve"> 2022</v>
      </c>
      <c r="U2649" s="8" t="str" cm="1">
        <f t="array" ref="U2649">_xlfn.IFS(Q2649&lt;1970,"Old is Gold",Q2649&lt;=1980,"80's Movies",Q2649&lt;=2000,"90's Movies",Q2649&lt;=2020,"Mid Rang",Q2649&gt;2020,"Latest")</f>
        <v>Latest</v>
      </c>
      <c r="V2649" t="s">
        <v>6719</v>
      </c>
    </row>
    <row r="2650" spans="1:22" x14ac:dyDescent="0.3">
      <c r="A2650" t="s">
        <v>8724</v>
      </c>
      <c r="B2650" t="s">
        <v>8725</v>
      </c>
      <c r="C2650" t="s">
        <v>8725</v>
      </c>
      <c r="D2650" s="6">
        <v>132</v>
      </c>
      <c r="E2650" s="6" t="str">
        <f t="shared" si="246"/>
        <v>Long</v>
      </c>
      <c r="F2650" s="4">
        <f t="shared" si="247"/>
        <v>2.2000000000000002</v>
      </c>
      <c r="G2650" s="8" t="s">
        <v>7406</v>
      </c>
      <c r="H2650" t="s">
        <v>10887</v>
      </c>
      <c r="I2650" t="s">
        <v>10890</v>
      </c>
      <c r="J2650">
        <v>7.9</v>
      </c>
      <c r="K2650" t="str">
        <f t="shared" si="248"/>
        <v>Good</v>
      </c>
      <c r="L2650" s="10">
        <v>734575</v>
      </c>
      <c r="M2650" s="10">
        <v>200000000</v>
      </c>
      <c r="N2650" s="10">
        <v>746045700</v>
      </c>
      <c r="O2650" s="6">
        <f t="shared" si="249"/>
        <v>546045700</v>
      </c>
      <c r="P2650" s="10" t="str" cm="1">
        <f t="array" ref="P2650">_xlfn.IFS(O2650&lt;=0,"Flop",O2650&lt;10000000,"Hit",O2650&lt;=100000000,"Superhit",O2650&gt;100000000,"Blockbuster")</f>
        <v>Blockbuster</v>
      </c>
      <c r="Q2650" t="s">
        <v>8726</v>
      </c>
      <c r="R2650">
        <v>10</v>
      </c>
      <c r="S2650" t="str">
        <f t="shared" si="250"/>
        <v xml:space="preserve">May </v>
      </c>
      <c r="T2650" s="12" t="str">
        <f t="shared" si="251"/>
        <v xml:space="preserve"> 2014</v>
      </c>
      <c r="U2650" s="8" t="str" cm="1">
        <f t="array" ref="U2650">_xlfn.IFS(Q2650&lt;1970,"Old is Gold",Q2650&lt;=1980,"80's Movies",Q2650&lt;=2000,"90's Movies",Q2650&lt;=2020,"Mid Rang",Q2650&gt;2020,"Latest")</f>
        <v>Latest</v>
      </c>
      <c r="V2650" t="s">
        <v>2047</v>
      </c>
    </row>
    <row r="2651" spans="1:22" x14ac:dyDescent="0.3">
      <c r="A2651" t="s">
        <v>8727</v>
      </c>
      <c r="B2651" t="s">
        <v>8728</v>
      </c>
      <c r="C2651" t="s">
        <v>8728</v>
      </c>
      <c r="D2651" s="6">
        <v>104</v>
      </c>
      <c r="E2651" s="6" t="str">
        <f t="shared" si="246"/>
        <v>Medium</v>
      </c>
      <c r="F2651" s="4">
        <f t="shared" si="247"/>
        <v>1.7333333333333334</v>
      </c>
      <c r="G2651" s="8" t="s">
        <v>172</v>
      </c>
      <c r="H2651" t="s">
        <v>190</v>
      </c>
      <c r="I2651" t="s">
        <v>10899</v>
      </c>
      <c r="J2651">
        <v>7.3</v>
      </c>
      <c r="K2651" t="str">
        <f t="shared" si="248"/>
        <v>Good</v>
      </c>
      <c r="L2651" s="10">
        <v>137085</v>
      </c>
      <c r="M2651" s="10">
        <v>9000000</v>
      </c>
      <c r="N2651" s="10">
        <v>19370020</v>
      </c>
      <c r="O2651" s="6">
        <f t="shared" si="249"/>
        <v>10370020</v>
      </c>
      <c r="P2651" s="10" t="str" cm="1">
        <f t="array" ref="P2651">_xlfn.IFS(O2651&lt;=0,"Flop",O2651&lt;10000000,"Hit",O2651&lt;=100000000,"Superhit",O2651&gt;100000000,"Blockbuster")</f>
        <v>Superhit</v>
      </c>
      <c r="Q2651" t="s">
        <v>8729</v>
      </c>
      <c r="R2651">
        <v>16</v>
      </c>
      <c r="S2651" t="str">
        <f t="shared" si="250"/>
        <v xml:space="preserve">September </v>
      </c>
      <c r="T2651" s="12" t="str">
        <f t="shared" si="251"/>
        <v xml:space="preserve"> 2016</v>
      </c>
      <c r="U2651" s="8" t="str" cm="1">
        <f t="array" ref="U2651">_xlfn.IFS(Q2651&lt;1970,"Old is Gold",Q2651&lt;=1980,"80's Movies",Q2651&lt;=2000,"90's Movies",Q2651&lt;=2020,"Mid Rang",Q2651&gt;2020,"Latest")</f>
        <v>Latest</v>
      </c>
      <c r="V2651" t="s">
        <v>8730</v>
      </c>
    </row>
    <row r="2652" spans="1:22" x14ac:dyDescent="0.3">
      <c r="A2652" t="s">
        <v>8731</v>
      </c>
      <c r="B2652" t="s">
        <v>8732</v>
      </c>
      <c r="C2652" t="s">
        <v>8733</v>
      </c>
      <c r="D2652" s="6">
        <v>100</v>
      </c>
      <c r="E2652" s="6" t="str">
        <f t="shared" si="246"/>
        <v>Medium</v>
      </c>
      <c r="F2652" s="4">
        <f t="shared" si="247"/>
        <v>1.6666666666666667</v>
      </c>
      <c r="G2652" s="8" t="s">
        <v>7406</v>
      </c>
      <c r="H2652" t="s">
        <v>10891</v>
      </c>
      <c r="I2652" t="s">
        <v>190</v>
      </c>
      <c r="J2652">
        <v>6.2</v>
      </c>
      <c r="K2652" t="str">
        <f t="shared" si="248"/>
        <v>Average</v>
      </c>
      <c r="L2652" s="10">
        <v>75518</v>
      </c>
      <c r="M2652" s="10">
        <v>20000000</v>
      </c>
      <c r="N2652" s="10">
        <v>12671109</v>
      </c>
      <c r="O2652" s="6">
        <f t="shared" si="249"/>
        <v>-7328891</v>
      </c>
      <c r="P2652" s="10" t="str" cm="1">
        <f t="array" ref="P2652">_xlfn.IFS(O2652&lt;=0,"Flop",O2652&lt;10000000,"Hit",O2652&lt;=100000000,"Superhit",O2652&gt;100000000,"Blockbuster")</f>
        <v>Flop</v>
      </c>
      <c r="Q2652" t="s">
        <v>8734</v>
      </c>
      <c r="R2652">
        <v>15</v>
      </c>
      <c r="S2652" t="str">
        <f t="shared" si="250"/>
        <v xml:space="preserve">April </v>
      </c>
      <c r="T2652" s="12" t="str">
        <f t="shared" si="251"/>
        <v xml:space="preserve"> 2013</v>
      </c>
      <c r="U2652" s="8" t="str" cm="1">
        <f t="array" ref="U2652">_xlfn.IFS(Q2652&lt;1970,"Old is Gold",Q2652&lt;=1980,"80's Movies",Q2652&lt;=2000,"90's Movies",Q2652&lt;=2020,"Mid Rang",Q2652&gt;2020,"Latest")</f>
        <v>Latest</v>
      </c>
      <c r="V2652" t="s">
        <v>8735</v>
      </c>
    </row>
    <row r="2653" spans="1:22" x14ac:dyDescent="0.3">
      <c r="A2653" t="s">
        <v>8736</v>
      </c>
      <c r="B2653" t="s">
        <v>8737</v>
      </c>
      <c r="C2653" t="s">
        <v>8737</v>
      </c>
      <c r="D2653" s="6">
        <v>129</v>
      </c>
      <c r="E2653" s="6" t="str">
        <f t="shared" si="246"/>
        <v>Long</v>
      </c>
      <c r="F2653" s="4">
        <f t="shared" si="247"/>
        <v>2.15</v>
      </c>
      <c r="G2653" s="8" t="s">
        <v>10889</v>
      </c>
      <c r="H2653" t="s">
        <v>10891</v>
      </c>
      <c r="I2653" t="s">
        <v>190</v>
      </c>
      <c r="J2653">
        <v>8.1</v>
      </c>
      <c r="K2653" t="str">
        <f t="shared" si="248"/>
        <v>Excellent</v>
      </c>
      <c r="L2653" s="10">
        <v>492085</v>
      </c>
      <c r="M2653" s="10">
        <v>20000000</v>
      </c>
      <c r="N2653" s="10">
        <v>98690254</v>
      </c>
      <c r="O2653" s="6">
        <f t="shared" si="249"/>
        <v>78690254</v>
      </c>
      <c r="P2653" s="10" t="str" cm="1">
        <f t="array" ref="P2653">_xlfn.IFS(O2653&lt;=0,"Flop",O2653&lt;10000000,"Hit",O2653&lt;=100000000,"Superhit",O2653&gt;100000000,"Blockbuster")</f>
        <v>Superhit</v>
      </c>
      <c r="Q2653" t="s">
        <v>7680</v>
      </c>
      <c r="R2653">
        <v>3</v>
      </c>
      <c r="S2653" t="str">
        <f t="shared" si="250"/>
        <v xml:space="preserve">September </v>
      </c>
      <c r="T2653" s="12" t="str">
        <f t="shared" si="251"/>
        <v xml:space="preserve"> 2015</v>
      </c>
      <c r="U2653" s="8" t="str" cm="1">
        <f t="array" ref="U2653">_xlfn.IFS(Q2653&lt;1970,"Old is Gold",Q2653&lt;=1980,"80's Movies",Q2653&lt;=2000,"90's Movies",Q2653&lt;=2020,"Mid Rang",Q2653&gt;2020,"Latest")</f>
        <v>Latest</v>
      </c>
      <c r="V2653" t="s">
        <v>4319</v>
      </c>
    </row>
    <row r="2654" spans="1:22" x14ac:dyDescent="0.3">
      <c r="A2654" t="s">
        <v>8738</v>
      </c>
      <c r="B2654" t="s">
        <v>8739</v>
      </c>
      <c r="C2654" t="s">
        <v>8740</v>
      </c>
      <c r="D2654" s="6">
        <v>101</v>
      </c>
      <c r="E2654" s="6" t="str">
        <f t="shared" si="246"/>
        <v>Medium</v>
      </c>
      <c r="F2654" s="4">
        <f t="shared" si="247"/>
        <v>1.6833333333333333</v>
      </c>
      <c r="G2654" s="8" t="s">
        <v>7406</v>
      </c>
      <c r="H2654" t="s">
        <v>10891</v>
      </c>
      <c r="I2654" t="s">
        <v>5170</v>
      </c>
      <c r="J2654">
        <v>7.6</v>
      </c>
      <c r="K2654" t="str">
        <f t="shared" si="248"/>
        <v>Good</v>
      </c>
      <c r="L2654" s="10">
        <v>213644</v>
      </c>
      <c r="M2654" s="10">
        <v>1100000</v>
      </c>
      <c r="N2654" s="10">
        <v>9148519</v>
      </c>
      <c r="O2654" s="6">
        <f t="shared" si="249"/>
        <v>8048519</v>
      </c>
      <c r="P2654" s="10" t="str" cm="1">
        <f t="array" ref="P2654">_xlfn.IFS(O2654&lt;=0,"Flop",O2654&lt;10000000,"Hit",O2654&lt;=100000000,"Superhit",O2654&gt;100000000,"Blockbuster")</f>
        <v>Hit</v>
      </c>
      <c r="Q2654" t="s">
        <v>8500</v>
      </c>
      <c r="R2654">
        <v>8</v>
      </c>
      <c r="S2654" t="str">
        <f t="shared" si="250"/>
        <v xml:space="preserve">September </v>
      </c>
      <c r="T2654" s="12" t="str">
        <f t="shared" si="251"/>
        <v xml:space="preserve"> 2011</v>
      </c>
      <c r="U2654" s="8" t="str" cm="1">
        <f t="array" ref="U2654">_xlfn.IFS(Q2654&lt;1970,"Old is Gold",Q2654&lt;=1980,"80's Movies",Q2654&lt;=2000,"90's Movies",Q2654&lt;=2020,"Mid Rang",Q2654&gt;2020,"Latest")</f>
        <v>Latest</v>
      </c>
      <c r="V2654" t="s">
        <v>8741</v>
      </c>
    </row>
    <row r="2655" spans="1:22" x14ac:dyDescent="0.3">
      <c r="A2655" t="s">
        <v>8742</v>
      </c>
      <c r="B2655" t="s">
        <v>8743</v>
      </c>
      <c r="C2655" t="s">
        <v>8743</v>
      </c>
      <c r="D2655" s="6">
        <v>118</v>
      </c>
      <c r="E2655" s="6" t="str">
        <f t="shared" si="246"/>
        <v>Medium</v>
      </c>
      <c r="F2655" s="4">
        <f t="shared" si="247"/>
        <v>1.9666666666666666</v>
      </c>
      <c r="G2655" s="8" t="s">
        <v>7406</v>
      </c>
      <c r="H2655" t="s">
        <v>10891</v>
      </c>
      <c r="I2655" t="s">
        <v>5170</v>
      </c>
      <c r="J2655">
        <v>6.2</v>
      </c>
      <c r="K2655" t="str">
        <f t="shared" si="248"/>
        <v>Average</v>
      </c>
      <c r="L2655" s="10">
        <v>127738</v>
      </c>
      <c r="M2655" s="10">
        <v>35000000</v>
      </c>
      <c r="N2655" s="10">
        <v>46922566</v>
      </c>
      <c r="O2655" s="6">
        <f t="shared" si="249"/>
        <v>11922566</v>
      </c>
      <c r="P2655" s="10" t="str" cm="1">
        <f t="array" ref="P2655">_xlfn.IFS(O2655&lt;=0,"Flop",O2655&lt;10000000,"Hit",O2655&lt;=100000000,"Superhit",O2655&gt;100000000,"Blockbuster")</f>
        <v>Superhit</v>
      </c>
      <c r="Q2655" t="s">
        <v>7349</v>
      </c>
      <c r="R2655">
        <v>18</v>
      </c>
      <c r="S2655" t="str">
        <f t="shared" si="250"/>
        <v xml:space="preserve">January </v>
      </c>
      <c r="T2655" s="12" t="str">
        <f t="shared" si="251"/>
        <v xml:space="preserve"> 2013</v>
      </c>
      <c r="U2655" s="8" t="str" cm="1">
        <f t="array" ref="U2655">_xlfn.IFS(Q2655&lt;1970,"Old is Gold",Q2655&lt;=1980,"80's Movies",Q2655&lt;=2000,"90's Movies",Q2655&lt;=2020,"Mid Rang",Q2655&gt;2020,"Latest")</f>
        <v>Latest</v>
      </c>
      <c r="V2655" t="s">
        <v>501</v>
      </c>
    </row>
    <row r="2656" spans="1:22" x14ac:dyDescent="0.3">
      <c r="A2656" t="s">
        <v>8744</v>
      </c>
      <c r="B2656" t="s">
        <v>8745</v>
      </c>
      <c r="C2656" t="s">
        <v>8746</v>
      </c>
      <c r="D2656" s="6">
        <v>130</v>
      </c>
      <c r="E2656" s="6" t="str">
        <f t="shared" si="246"/>
        <v>Long</v>
      </c>
      <c r="F2656" s="4">
        <f t="shared" si="247"/>
        <v>2.1666666666666665</v>
      </c>
      <c r="G2656" s="8" t="s">
        <v>7406</v>
      </c>
      <c r="H2656" t="s">
        <v>10887</v>
      </c>
      <c r="I2656" t="s">
        <v>10891</v>
      </c>
      <c r="J2656">
        <v>7</v>
      </c>
      <c r="K2656" t="str">
        <f t="shared" si="248"/>
        <v>Good</v>
      </c>
      <c r="L2656" s="10">
        <v>410742</v>
      </c>
      <c r="M2656" s="10">
        <v>160000000</v>
      </c>
      <c r="N2656" s="10">
        <v>788680968</v>
      </c>
      <c r="O2656" s="6">
        <f t="shared" si="249"/>
        <v>628680968</v>
      </c>
      <c r="P2656" s="10" t="str" cm="1">
        <f t="array" ref="P2656">_xlfn.IFS(O2656&lt;=0,"Flop",O2656&lt;10000000,"Hit",O2656&lt;=100000000,"Superhit",O2656&gt;100000000,"Blockbuster")</f>
        <v>Blockbuster</v>
      </c>
      <c r="Q2656" t="s">
        <v>8747</v>
      </c>
      <c r="R2656">
        <v>7</v>
      </c>
      <c r="S2656" t="str">
        <f t="shared" si="250"/>
        <v xml:space="preserve">May </v>
      </c>
      <c r="T2656" s="12" t="str">
        <f t="shared" si="251"/>
        <v xml:space="preserve"> 2013</v>
      </c>
      <c r="U2656" s="8" t="str" cm="1">
        <f t="array" ref="U2656">_xlfn.IFS(Q2656&lt;1970,"Old is Gold",Q2656&lt;=1980,"80's Movies",Q2656&lt;=2000,"90's Movies",Q2656&lt;=2020,"Mid Rang",Q2656&gt;2020,"Latest")</f>
        <v>Latest</v>
      </c>
      <c r="V2656" t="s">
        <v>5607</v>
      </c>
    </row>
    <row r="2657" spans="1:22" x14ac:dyDescent="0.3">
      <c r="A2657" t="s">
        <v>8748</v>
      </c>
      <c r="B2657" t="s">
        <v>8749</v>
      </c>
      <c r="C2657" t="s">
        <v>8749</v>
      </c>
      <c r="D2657" s="6">
        <v>138</v>
      </c>
      <c r="E2657" s="6" t="str">
        <f t="shared" si="246"/>
        <v>Long</v>
      </c>
      <c r="F2657" s="4">
        <f t="shared" si="247"/>
        <v>2.2999999999999998</v>
      </c>
      <c r="G2657" s="8" t="s">
        <v>190</v>
      </c>
      <c r="H2657" t="s">
        <v>5170</v>
      </c>
      <c r="I2657" t="s">
        <v>10899</v>
      </c>
      <c r="J2657">
        <v>7.3</v>
      </c>
      <c r="K2657" t="str">
        <f t="shared" si="248"/>
        <v>Good</v>
      </c>
      <c r="L2657" s="10">
        <v>369964</v>
      </c>
      <c r="M2657" s="10">
        <v>31000000</v>
      </c>
      <c r="N2657" s="10">
        <v>161772375</v>
      </c>
      <c r="O2657" s="6">
        <f t="shared" si="249"/>
        <v>130772375</v>
      </c>
      <c r="P2657" s="10" t="str" cm="1">
        <f t="array" ref="P2657">_xlfn.IFS(O2657&lt;=0,"Flop",O2657&lt;10000000,"Hit",O2657&lt;=100000000,"Superhit",O2657&gt;100000000,"Blockbuster")</f>
        <v>Blockbuster</v>
      </c>
      <c r="Q2657" t="s">
        <v>8750</v>
      </c>
      <c r="R2657">
        <v>14</v>
      </c>
      <c r="S2657" t="str">
        <f t="shared" si="250"/>
        <v xml:space="preserve">October </v>
      </c>
      <c r="T2657" s="12" t="str">
        <f t="shared" si="251"/>
        <v xml:space="preserve"> 2012</v>
      </c>
      <c r="U2657" s="8" t="str" cm="1">
        <f t="array" ref="U2657">_xlfn.IFS(Q2657&lt;1970,"Old is Gold",Q2657&lt;=1980,"80's Movies",Q2657&lt;=2000,"90's Movies",Q2657&lt;=2020,"Mid Rang",Q2657&gt;2020,"Latest")</f>
        <v>Latest</v>
      </c>
      <c r="V2657" t="s">
        <v>669</v>
      </c>
    </row>
    <row r="2658" spans="1:22" x14ac:dyDescent="0.3">
      <c r="A2658" t="s">
        <v>8751</v>
      </c>
      <c r="B2658" t="s">
        <v>8752</v>
      </c>
      <c r="C2658" t="s">
        <v>8752</v>
      </c>
      <c r="D2658" s="6">
        <v>96</v>
      </c>
      <c r="E2658" s="6" t="str">
        <f t="shared" si="246"/>
        <v>Medium</v>
      </c>
      <c r="F2658" s="4">
        <f t="shared" si="247"/>
        <v>1.6</v>
      </c>
      <c r="G2658" s="8" t="s">
        <v>190</v>
      </c>
      <c r="H2658" t="s">
        <v>5170</v>
      </c>
      <c r="I2658" t="s">
        <v>10899</v>
      </c>
      <c r="J2658">
        <v>6.7</v>
      </c>
      <c r="K2658" t="str">
        <f t="shared" si="248"/>
        <v>Average</v>
      </c>
      <c r="L2658" s="10">
        <v>128198</v>
      </c>
      <c r="M2658" s="10">
        <v>13000000</v>
      </c>
      <c r="N2658" s="10">
        <v>68572631</v>
      </c>
      <c r="O2658" s="6">
        <f t="shared" si="249"/>
        <v>55572631</v>
      </c>
      <c r="P2658" s="10" t="str" cm="1">
        <f t="array" ref="P2658">_xlfn.IFS(O2658&lt;=0,"Flop",O2658&lt;10000000,"Hit",O2658&lt;=100000000,"Superhit",O2658&gt;100000000,"Blockbuster")</f>
        <v>Superhit</v>
      </c>
      <c r="Q2658" t="s">
        <v>8753</v>
      </c>
      <c r="R2658">
        <v>14</v>
      </c>
      <c r="S2658" t="str">
        <f t="shared" si="250"/>
        <v xml:space="preserve">March </v>
      </c>
      <c r="T2658" s="12" t="str">
        <f t="shared" si="251"/>
        <v xml:space="preserve"> 2013</v>
      </c>
      <c r="U2658" s="8" t="str" cm="1">
        <f t="array" ref="U2658">_xlfn.IFS(Q2658&lt;1970,"Old is Gold",Q2658&lt;=1980,"80's Movies",Q2658&lt;=2000,"90's Movies",Q2658&lt;=2020,"Mid Rang",Q2658&gt;2020,"Latest")</f>
        <v>Latest</v>
      </c>
      <c r="V2658" t="s">
        <v>3645</v>
      </c>
    </row>
    <row r="2659" spans="1:22" x14ac:dyDescent="0.3">
      <c r="A2659" t="s">
        <v>8754</v>
      </c>
      <c r="B2659" t="s">
        <v>8755</v>
      </c>
      <c r="C2659" t="s">
        <v>8755</v>
      </c>
      <c r="D2659" s="6">
        <v>92</v>
      </c>
      <c r="E2659" s="6" t="str">
        <f t="shared" si="246"/>
        <v>Medium</v>
      </c>
      <c r="F2659" s="4">
        <f t="shared" si="247"/>
        <v>1.5333333333333334</v>
      </c>
      <c r="G2659" s="8" t="s">
        <v>7406</v>
      </c>
      <c r="H2659" t="s">
        <v>10887</v>
      </c>
      <c r="I2659" t="s">
        <v>10888</v>
      </c>
      <c r="J2659">
        <v>6.6</v>
      </c>
      <c r="K2659" t="str">
        <f t="shared" si="248"/>
        <v>Average</v>
      </c>
      <c r="L2659" s="10">
        <v>98972</v>
      </c>
      <c r="M2659" s="10">
        <v>132000000</v>
      </c>
      <c r="N2659" s="10">
        <v>373515621</v>
      </c>
      <c r="O2659" s="6">
        <f t="shared" si="249"/>
        <v>241515621</v>
      </c>
      <c r="P2659" s="10" t="str" cm="1">
        <f t="array" ref="P2659">_xlfn.IFS(O2659&lt;=0,"Flop",O2659&lt;10000000,"Hit",O2659&lt;=100000000,"Superhit",O2659&gt;100000000,"Blockbuster")</f>
        <v>Blockbuster</v>
      </c>
      <c r="Q2659" t="s">
        <v>8756</v>
      </c>
      <c r="R2659">
        <v>8</v>
      </c>
      <c r="S2659" t="str">
        <f t="shared" si="250"/>
        <v xml:space="preserve">November </v>
      </c>
      <c r="T2659" s="12" t="str">
        <f t="shared" si="251"/>
        <v xml:space="preserve"> 2014</v>
      </c>
      <c r="U2659" s="8" t="str" cm="1">
        <f t="array" ref="U2659">_xlfn.IFS(Q2659&lt;1970,"Old is Gold",Q2659&lt;=1980,"80's Movies",Q2659&lt;=2000,"90's Movies",Q2659&lt;=2020,"Mid Rang",Q2659&gt;2020,"Latest")</f>
        <v>Latest</v>
      </c>
      <c r="V2659" t="s">
        <v>8757</v>
      </c>
    </row>
    <row r="2660" spans="1:22" x14ac:dyDescent="0.3">
      <c r="A2660" t="s">
        <v>8758</v>
      </c>
      <c r="B2660" t="s">
        <v>8759</v>
      </c>
      <c r="C2660" t="s">
        <v>8759</v>
      </c>
      <c r="D2660" s="6">
        <v>110</v>
      </c>
      <c r="E2660" s="6" t="str">
        <f t="shared" si="246"/>
        <v>Medium</v>
      </c>
      <c r="F2660" s="4">
        <f t="shared" si="247"/>
        <v>1.8333333333333333</v>
      </c>
      <c r="G2660" s="8" t="s">
        <v>172</v>
      </c>
      <c r="H2660" t="s">
        <v>190</v>
      </c>
      <c r="I2660" t="s">
        <v>10899</v>
      </c>
      <c r="J2660">
        <v>6.1</v>
      </c>
      <c r="K2660" t="str">
        <f t="shared" si="248"/>
        <v>Average</v>
      </c>
      <c r="L2660" s="10">
        <v>145674</v>
      </c>
      <c r="M2660" s="10">
        <v>7000000</v>
      </c>
      <c r="N2660" s="10">
        <v>167282206</v>
      </c>
      <c r="O2660" s="6">
        <f t="shared" si="249"/>
        <v>160282206</v>
      </c>
      <c r="P2660" s="10" t="str" cm="1">
        <f t="array" ref="P2660">_xlfn.IFS(O2660&lt;=0,"Flop",O2660&lt;10000000,"Hit",O2660&lt;=100000000,"Superhit",O2660&gt;100000000,"Blockbuster")</f>
        <v>Blockbuster</v>
      </c>
      <c r="Q2660" t="s">
        <v>8760</v>
      </c>
      <c r="R2660">
        <v>24</v>
      </c>
      <c r="S2660" t="str">
        <f t="shared" si="250"/>
        <v xml:space="preserve">June </v>
      </c>
      <c r="T2660" s="12" t="str">
        <f t="shared" si="251"/>
        <v xml:space="preserve"> 2012</v>
      </c>
      <c r="U2660" s="8" t="str" cm="1">
        <f t="array" ref="U2660">_xlfn.IFS(Q2660&lt;1970,"Old is Gold",Q2660&lt;=1980,"80's Movies",Q2660&lt;=2000,"90's Movies",Q2660&lt;=2020,"Mid Rang",Q2660&gt;2020,"Latest")</f>
        <v>Latest</v>
      </c>
      <c r="V2660" t="s">
        <v>1232</v>
      </c>
    </row>
    <row r="2661" spans="1:22" x14ac:dyDescent="0.3">
      <c r="A2661" t="s">
        <v>8761</v>
      </c>
      <c r="B2661" t="s">
        <v>8762</v>
      </c>
      <c r="C2661" t="s">
        <v>8762</v>
      </c>
      <c r="D2661" s="6">
        <v>105</v>
      </c>
      <c r="E2661" s="6" t="str">
        <f t="shared" si="246"/>
        <v>Medium</v>
      </c>
      <c r="F2661" s="4">
        <f t="shared" si="247"/>
        <v>1.75</v>
      </c>
      <c r="G2661" s="8" t="s">
        <v>7406</v>
      </c>
      <c r="H2661" t="s">
        <v>10887</v>
      </c>
      <c r="I2661" t="s">
        <v>190</v>
      </c>
      <c r="J2661">
        <v>5.5</v>
      </c>
      <c r="K2661" t="str">
        <f t="shared" si="248"/>
        <v>Poor</v>
      </c>
      <c r="L2661" s="10">
        <v>115047</v>
      </c>
      <c r="M2661" s="10">
        <v>100000000</v>
      </c>
      <c r="N2661" s="10">
        <v>117831631</v>
      </c>
      <c r="O2661" s="6">
        <f t="shared" si="249"/>
        <v>17831631</v>
      </c>
      <c r="P2661" s="10" t="str" cm="1">
        <f t="array" ref="P2661">_xlfn.IFS(O2661&lt;=0,"Flop",O2661&lt;10000000,"Hit",O2661&lt;=100000000,"Superhit",O2661&gt;100000000,"Blockbuster")</f>
        <v>Superhit</v>
      </c>
      <c r="Q2661" t="s">
        <v>8763</v>
      </c>
      <c r="R2661">
        <v>18</v>
      </c>
      <c r="S2661" t="str">
        <f t="shared" si="250"/>
        <v xml:space="preserve">February </v>
      </c>
      <c r="T2661" s="12" t="str">
        <f t="shared" si="251"/>
        <v xml:space="preserve"> 2014</v>
      </c>
      <c r="U2661" s="8" t="str" cm="1">
        <f t="array" ref="U2661">_xlfn.IFS(Q2661&lt;1970,"Old is Gold",Q2661&lt;=1980,"80's Movies",Q2661&lt;=2000,"90's Movies",Q2661&lt;=2020,"Mid Rang",Q2661&gt;2020,"Latest")</f>
        <v>Latest</v>
      </c>
      <c r="V2661" t="s">
        <v>2001</v>
      </c>
    </row>
    <row r="2662" spans="1:22" x14ac:dyDescent="0.3">
      <c r="A2662" t="s">
        <v>8764</v>
      </c>
      <c r="B2662" t="s">
        <v>8765</v>
      </c>
      <c r="C2662" t="s">
        <v>8765</v>
      </c>
      <c r="D2662" s="6">
        <v>110</v>
      </c>
      <c r="E2662" s="6" t="str">
        <f t="shared" si="246"/>
        <v>Medium</v>
      </c>
      <c r="F2662" s="4">
        <f t="shared" si="247"/>
        <v>1.8333333333333333</v>
      </c>
      <c r="G2662" s="8" t="s">
        <v>105</v>
      </c>
      <c r="H2662" t="s">
        <v>10895</v>
      </c>
      <c r="I2662" t="s">
        <v>5170</v>
      </c>
      <c r="J2662">
        <v>6.8</v>
      </c>
      <c r="K2662" t="str">
        <f t="shared" si="248"/>
        <v>Average</v>
      </c>
      <c r="L2662" s="10">
        <v>272837</v>
      </c>
      <c r="M2662" s="10">
        <v>3000000</v>
      </c>
      <c r="N2662" s="10">
        <v>82515113</v>
      </c>
      <c r="O2662" s="6">
        <f t="shared" si="249"/>
        <v>79515113</v>
      </c>
      <c r="P2662" s="10" t="str" cm="1">
        <f t="array" ref="P2662">_xlfn.IFS(O2662&lt;=0,"Flop",O2662&lt;10000000,"Hit",O2662&lt;=100000000,"Superhit",O2662&gt;100000000,"Blockbuster")</f>
        <v>Superhit</v>
      </c>
      <c r="Q2662" t="s">
        <v>8766</v>
      </c>
      <c r="R2662">
        <v>11</v>
      </c>
      <c r="S2662" t="str">
        <f t="shared" si="250"/>
        <v xml:space="preserve">March </v>
      </c>
      <c r="T2662" s="12" t="str">
        <f t="shared" si="251"/>
        <v xml:space="preserve"> 2012</v>
      </c>
      <c r="U2662" s="8" t="str" cm="1">
        <f t="array" ref="U2662">_xlfn.IFS(Q2662&lt;1970,"Old is Gold",Q2662&lt;=1980,"80's Movies",Q2662&lt;=2000,"90's Movies",Q2662&lt;=2020,"Mid Rang",Q2662&gt;2020,"Latest")</f>
        <v>Latest</v>
      </c>
      <c r="V2662" t="s">
        <v>5002</v>
      </c>
    </row>
    <row r="2663" spans="1:22" x14ac:dyDescent="0.3">
      <c r="A2663" t="s">
        <v>8767</v>
      </c>
      <c r="B2663" t="s">
        <v>8768</v>
      </c>
      <c r="C2663" t="s">
        <v>8768</v>
      </c>
      <c r="D2663" s="6">
        <v>101</v>
      </c>
      <c r="E2663" s="6" t="str">
        <f t="shared" si="246"/>
        <v>Medium</v>
      </c>
      <c r="F2663" s="4">
        <f t="shared" si="247"/>
        <v>1.6833333333333333</v>
      </c>
      <c r="G2663" s="8" t="s">
        <v>10891</v>
      </c>
      <c r="H2663" t="s">
        <v>190</v>
      </c>
      <c r="I2663" t="s">
        <v>10895</v>
      </c>
      <c r="J2663">
        <v>6.9</v>
      </c>
      <c r="K2663" t="str">
        <f t="shared" si="248"/>
        <v>Average</v>
      </c>
      <c r="L2663" s="10">
        <v>116818</v>
      </c>
      <c r="M2663" s="10">
        <v>20000000</v>
      </c>
      <c r="N2663" s="10">
        <v>24261569</v>
      </c>
      <c r="O2663" s="6">
        <f t="shared" si="249"/>
        <v>4261569</v>
      </c>
      <c r="P2663" s="10" t="str" cm="1">
        <f t="array" ref="P2663">_xlfn.IFS(O2663&lt;=0,"Flop",O2663&lt;10000000,"Hit",O2663&lt;=100000000,"Superhit",O2663&gt;100000000,"Blockbuster")</f>
        <v>Hit</v>
      </c>
      <c r="Q2663" t="s">
        <v>8769</v>
      </c>
      <c r="R2663">
        <v>19</v>
      </c>
      <c r="S2663" t="str">
        <f t="shared" si="250"/>
        <v xml:space="preserve">March </v>
      </c>
      <c r="T2663" s="12" t="str">
        <f t="shared" si="251"/>
        <v xml:space="preserve"> 2013</v>
      </c>
      <c r="U2663" s="8" t="str" cm="1">
        <f t="array" ref="U2663">_xlfn.IFS(Q2663&lt;1970,"Old is Gold",Q2663&lt;=1980,"80's Movies",Q2663&lt;=2000,"90's Movies",Q2663&lt;=2020,"Mid Rang",Q2663&gt;2020,"Latest")</f>
        <v>Latest</v>
      </c>
      <c r="V2663" t="s">
        <v>1826</v>
      </c>
    </row>
    <row r="2664" spans="1:22" x14ac:dyDescent="0.3">
      <c r="A2664" t="s">
        <v>8770</v>
      </c>
      <c r="B2664" t="s">
        <v>8771</v>
      </c>
      <c r="C2664" t="s">
        <v>8771</v>
      </c>
      <c r="D2664" s="6">
        <v>104</v>
      </c>
      <c r="E2664" s="6" t="str">
        <f t="shared" si="246"/>
        <v>Medium</v>
      </c>
      <c r="F2664" s="4">
        <f t="shared" si="247"/>
        <v>1.7333333333333334</v>
      </c>
      <c r="G2664" s="8" t="s">
        <v>7406</v>
      </c>
      <c r="H2664" t="s">
        <v>172</v>
      </c>
      <c r="I2664" t="s">
        <v>10891</v>
      </c>
      <c r="J2664">
        <v>6.4</v>
      </c>
      <c r="K2664" t="str">
        <f t="shared" si="248"/>
        <v>Average</v>
      </c>
      <c r="L2664" s="10">
        <v>138638</v>
      </c>
      <c r="M2664" s="10">
        <v>17000000</v>
      </c>
      <c r="N2664" s="10">
        <v>138224951</v>
      </c>
      <c r="O2664" s="6">
        <f t="shared" si="249"/>
        <v>121224951</v>
      </c>
      <c r="P2664" s="10" t="str" cm="1">
        <f t="array" ref="P2664">_xlfn.IFS(O2664&lt;=0,"Flop",O2664&lt;10000000,"Hit",O2664&lt;=100000000,"Superhit",O2664&gt;100000000,"Blockbuster")</f>
        <v>Blockbuster</v>
      </c>
      <c r="Q2664" t="s">
        <v>8772</v>
      </c>
      <c r="R2664">
        <v>7</v>
      </c>
      <c r="S2664" t="str">
        <f t="shared" si="250"/>
        <v xml:space="preserve">August </v>
      </c>
      <c r="T2664" s="12" t="str">
        <f t="shared" si="251"/>
        <v xml:space="preserve"> 2014</v>
      </c>
      <c r="U2664" s="8" t="str" cm="1">
        <f t="array" ref="U2664">_xlfn.IFS(Q2664&lt;1970,"Old is Gold",Q2664&lt;=1980,"80's Movies",Q2664&lt;=2000,"90's Movies",Q2664&lt;=2020,"Mid Rang",Q2664&gt;2020,"Latest")</f>
        <v>Latest</v>
      </c>
      <c r="V2664" t="s">
        <v>3594</v>
      </c>
    </row>
    <row r="2665" spans="1:22" x14ac:dyDescent="0.3">
      <c r="A2665" t="s">
        <v>8773</v>
      </c>
      <c r="B2665" t="s">
        <v>8774</v>
      </c>
      <c r="C2665" t="s">
        <v>8774</v>
      </c>
      <c r="D2665" s="6">
        <v>90</v>
      </c>
      <c r="E2665" s="6" t="str">
        <f t="shared" si="246"/>
        <v>Medium</v>
      </c>
      <c r="F2665" s="4">
        <f t="shared" si="247"/>
        <v>1.5</v>
      </c>
      <c r="G2665" s="8" t="s">
        <v>172</v>
      </c>
      <c r="H2665" t="s">
        <v>190</v>
      </c>
      <c r="I2665" t="s">
        <v>10886</v>
      </c>
      <c r="J2665">
        <v>5.6</v>
      </c>
      <c r="K2665" t="str">
        <f t="shared" si="248"/>
        <v>Poor</v>
      </c>
      <c r="L2665" s="10">
        <v>51413</v>
      </c>
      <c r="M2665" s="10">
        <v>35000000</v>
      </c>
      <c r="N2665" s="10">
        <v>46522137</v>
      </c>
      <c r="O2665" s="6">
        <f t="shared" si="249"/>
        <v>11522137</v>
      </c>
      <c r="P2665" s="10" t="str" cm="1">
        <f t="array" ref="P2665">_xlfn.IFS(O2665&lt;=0,"Flop",O2665&lt;10000000,"Hit",O2665&lt;=100000000,"Superhit",O2665&gt;100000000,"Blockbuster")</f>
        <v>Superhit</v>
      </c>
      <c r="Q2665" t="s">
        <v>8775</v>
      </c>
      <c r="R2665">
        <v>25</v>
      </c>
      <c r="S2665" t="str">
        <f t="shared" si="250"/>
        <v xml:space="preserve">April </v>
      </c>
      <c r="T2665" s="12" t="str">
        <f t="shared" si="251"/>
        <v xml:space="preserve"> 2013</v>
      </c>
      <c r="U2665" s="8" t="str" cm="1">
        <f t="array" ref="U2665">_xlfn.IFS(Q2665&lt;1970,"Old is Gold",Q2665&lt;=1980,"80's Movies",Q2665&lt;=2000,"90's Movies",Q2665&lt;=2020,"Mid Rang",Q2665&gt;2020,"Latest")</f>
        <v>Latest</v>
      </c>
      <c r="V2665" t="s">
        <v>8776</v>
      </c>
    </row>
    <row r="2666" spans="1:22" x14ac:dyDescent="0.3">
      <c r="A2666" t="s">
        <v>8777</v>
      </c>
      <c r="B2666" t="s">
        <v>8778</v>
      </c>
      <c r="C2666" t="s">
        <v>8778</v>
      </c>
      <c r="D2666" s="6">
        <v>110</v>
      </c>
      <c r="E2666" s="6" t="str">
        <f t="shared" si="246"/>
        <v>Medium</v>
      </c>
      <c r="F2666" s="4">
        <f t="shared" si="247"/>
        <v>1.8333333333333333</v>
      </c>
      <c r="G2666" s="8" t="s">
        <v>172</v>
      </c>
      <c r="H2666" t="s">
        <v>10891</v>
      </c>
      <c r="I2666" t="s">
        <v>10899</v>
      </c>
      <c r="J2666">
        <v>7.1</v>
      </c>
      <c r="K2666" t="str">
        <f t="shared" si="248"/>
        <v>Good</v>
      </c>
      <c r="L2666" s="10">
        <v>269983</v>
      </c>
      <c r="M2666" s="10">
        <v>15000000</v>
      </c>
      <c r="N2666" s="10">
        <v>29333545</v>
      </c>
      <c r="O2666" s="6">
        <f t="shared" si="249"/>
        <v>14333545</v>
      </c>
      <c r="P2666" s="10" t="str" cm="1">
        <f t="array" ref="P2666">_xlfn.IFS(O2666&lt;=0,"Flop",O2666&lt;10000000,"Hit",O2666&lt;=100000000,"Superhit",O2666&gt;100000000,"Blockbuster")</f>
        <v>Superhit</v>
      </c>
      <c r="Q2666" t="s">
        <v>7751</v>
      </c>
      <c r="R2666">
        <v>7</v>
      </c>
      <c r="S2666" t="str">
        <f t="shared" si="250"/>
        <v xml:space="preserve">September </v>
      </c>
      <c r="T2666" s="12" t="str">
        <f t="shared" si="251"/>
        <v xml:space="preserve"> 2012</v>
      </c>
      <c r="U2666" s="8" t="str" cm="1">
        <f t="array" ref="U2666">_xlfn.IFS(Q2666&lt;1970,"Old is Gold",Q2666&lt;=1980,"80's Movies",Q2666&lt;=2000,"90's Movies",Q2666&lt;=2020,"Mid Rang",Q2666&gt;2020,"Latest")</f>
        <v>Latest</v>
      </c>
      <c r="V2666" t="s">
        <v>5946</v>
      </c>
    </row>
    <row r="2667" spans="1:22" x14ac:dyDescent="0.3">
      <c r="A2667" t="s">
        <v>8779</v>
      </c>
      <c r="B2667" t="s">
        <v>8780</v>
      </c>
      <c r="C2667" t="s">
        <v>8780</v>
      </c>
      <c r="D2667" s="6">
        <v>130</v>
      </c>
      <c r="E2667" s="6" t="str">
        <f t="shared" si="246"/>
        <v>Long</v>
      </c>
      <c r="F2667" s="4">
        <f t="shared" si="247"/>
        <v>2.1666666666666665</v>
      </c>
      <c r="G2667" s="8" t="s">
        <v>10887</v>
      </c>
      <c r="H2667" t="s">
        <v>190</v>
      </c>
      <c r="I2667" t="s">
        <v>10899</v>
      </c>
      <c r="J2667">
        <v>7.4</v>
      </c>
      <c r="K2667" t="str">
        <f t="shared" si="248"/>
        <v>Good</v>
      </c>
      <c r="L2667" s="10">
        <v>186177</v>
      </c>
      <c r="M2667" s="10">
        <v>10000000</v>
      </c>
      <c r="N2667" s="10">
        <v>32613173</v>
      </c>
      <c r="O2667" s="6">
        <f t="shared" si="249"/>
        <v>22613173</v>
      </c>
      <c r="P2667" s="10" t="str" cm="1">
        <f t="array" ref="P2667">_xlfn.IFS(O2667&lt;=0,"Flop",O2667&lt;10000000,"Hit",O2667&lt;=100000000,"Superhit",O2667&gt;100000000,"Blockbuster")</f>
        <v>Superhit</v>
      </c>
      <c r="Q2667" t="s">
        <v>8781</v>
      </c>
      <c r="R2667">
        <v>26</v>
      </c>
      <c r="S2667" t="str">
        <f t="shared" si="250"/>
        <v xml:space="preserve">May </v>
      </c>
      <c r="T2667" s="12" t="str">
        <f t="shared" si="251"/>
        <v xml:space="preserve"> 2012</v>
      </c>
      <c r="U2667" s="8" t="str" cm="1">
        <f t="array" ref="U2667">_xlfn.IFS(Q2667&lt;1970,"Old is Gold",Q2667&lt;=1980,"80's Movies",Q2667&lt;=2000,"90's Movies",Q2667&lt;=2020,"Mid Rang",Q2667&gt;2020,"Latest")</f>
        <v>Latest</v>
      </c>
      <c r="V2667" t="s">
        <v>8426</v>
      </c>
    </row>
    <row r="2668" spans="1:22" x14ac:dyDescent="0.3">
      <c r="A2668" t="s">
        <v>8782</v>
      </c>
      <c r="B2668" t="s">
        <v>8783</v>
      </c>
      <c r="C2668" t="s">
        <v>8783</v>
      </c>
      <c r="D2668" s="6">
        <v>127</v>
      </c>
      <c r="E2668" s="6" t="str">
        <f t="shared" si="246"/>
        <v>Long</v>
      </c>
      <c r="F2668" s="4">
        <f t="shared" si="247"/>
        <v>2.1166666666666667</v>
      </c>
      <c r="G2668" s="8" t="s">
        <v>10887</v>
      </c>
      <c r="H2668" t="s">
        <v>190</v>
      </c>
      <c r="I2668" t="s">
        <v>10892</v>
      </c>
      <c r="J2668">
        <v>6.7</v>
      </c>
      <c r="K2668" t="str">
        <f t="shared" si="248"/>
        <v>Average</v>
      </c>
      <c r="L2668" s="10">
        <v>184239</v>
      </c>
      <c r="M2668" s="10">
        <v>110000000</v>
      </c>
      <c r="N2668" s="10">
        <v>296482446</v>
      </c>
      <c r="O2668" s="6">
        <f t="shared" si="249"/>
        <v>186482446</v>
      </c>
      <c r="P2668" s="10" t="str" cm="1">
        <f t="array" ref="P2668">_xlfn.IFS(O2668&lt;=0,"Flop",O2668&lt;10000000,"Hit",O2668&lt;=100000000,"Superhit",O2668&gt;100000000,"Blockbuster")</f>
        <v>Blockbuster</v>
      </c>
      <c r="Q2668" t="s">
        <v>8784</v>
      </c>
      <c r="R2668">
        <v>25</v>
      </c>
      <c r="S2668" t="str">
        <f t="shared" si="250"/>
        <v xml:space="preserve">September </v>
      </c>
      <c r="T2668" s="12" t="str">
        <f t="shared" si="251"/>
        <v xml:space="preserve"> 2016</v>
      </c>
      <c r="U2668" s="8" t="str" cm="1">
        <f t="array" ref="U2668">_xlfn.IFS(Q2668&lt;1970,"Old is Gold",Q2668&lt;=1980,"80's Movies",Q2668&lt;=2000,"90's Movies",Q2668&lt;=2020,"Mid Rang",Q2668&gt;2020,"Latest")</f>
        <v>Latest</v>
      </c>
      <c r="V2668" t="s">
        <v>766</v>
      </c>
    </row>
    <row r="2669" spans="1:22" x14ac:dyDescent="0.3">
      <c r="A2669" t="s">
        <v>8785</v>
      </c>
      <c r="B2669" t="s">
        <v>8786</v>
      </c>
      <c r="C2669" t="s">
        <v>8786</v>
      </c>
      <c r="D2669" s="6">
        <v>117</v>
      </c>
      <c r="E2669" s="6" t="str">
        <f t="shared" si="246"/>
        <v>Medium</v>
      </c>
      <c r="F2669" s="4">
        <f t="shared" si="247"/>
        <v>1.95</v>
      </c>
      <c r="G2669" s="8" t="s">
        <v>190</v>
      </c>
      <c r="H2669" t="s">
        <v>10899</v>
      </c>
      <c r="I2669" t="s">
        <v>10899</v>
      </c>
      <c r="J2669">
        <v>6.9</v>
      </c>
      <c r="K2669" t="str">
        <f t="shared" si="248"/>
        <v>Average</v>
      </c>
      <c r="L2669" s="10">
        <v>129400</v>
      </c>
      <c r="M2669" s="10">
        <v>4700000</v>
      </c>
      <c r="N2669" s="10">
        <v>13551156</v>
      </c>
      <c r="O2669" s="6">
        <f t="shared" si="249"/>
        <v>8851156</v>
      </c>
      <c r="P2669" s="10" t="str" cm="1">
        <f t="array" ref="P2669">_xlfn.IFS(O2669&lt;=0,"Flop",O2669&lt;10000000,"Hit",O2669&lt;=100000000,"Superhit",O2669&gt;100000000,"Blockbuster")</f>
        <v>Hit</v>
      </c>
      <c r="Q2669" t="s">
        <v>8787</v>
      </c>
      <c r="R2669">
        <v>25</v>
      </c>
      <c r="S2669" t="str">
        <f t="shared" si="250"/>
        <v xml:space="preserve">December </v>
      </c>
      <c r="T2669" s="12" t="str">
        <f t="shared" si="251"/>
        <v xml:space="preserve"> 2013</v>
      </c>
      <c r="U2669" s="8" t="str" cm="1">
        <f t="array" ref="U2669">_xlfn.IFS(Q2669&lt;1970,"Old is Gold",Q2669&lt;=1980,"80's Movies",Q2669&lt;=2000,"90's Movies",Q2669&lt;=2020,"Mid Rang",Q2669&gt;2020,"Latest")</f>
        <v>Latest</v>
      </c>
      <c r="V2669" t="s">
        <v>3087</v>
      </c>
    </row>
    <row r="2670" spans="1:22" x14ac:dyDescent="0.3">
      <c r="A2670" t="s">
        <v>8788</v>
      </c>
      <c r="B2670" t="s">
        <v>210</v>
      </c>
      <c r="C2670" t="s">
        <v>210</v>
      </c>
      <c r="D2670" s="6">
        <v>100</v>
      </c>
      <c r="E2670" s="6" t="str">
        <f t="shared" si="246"/>
        <v>Medium</v>
      </c>
      <c r="F2670" s="4">
        <f t="shared" si="247"/>
        <v>1.6666666666666667</v>
      </c>
      <c r="G2670" s="8" t="s">
        <v>190</v>
      </c>
      <c r="H2670" t="s">
        <v>105</v>
      </c>
      <c r="I2670" t="s">
        <v>5170</v>
      </c>
      <c r="J2670">
        <v>5.8</v>
      </c>
      <c r="K2670" t="str">
        <f t="shared" si="248"/>
        <v>Poor</v>
      </c>
      <c r="L2670" s="10">
        <v>146297</v>
      </c>
      <c r="M2670" s="10">
        <v>30000000</v>
      </c>
      <c r="N2670" s="10">
        <v>84790678</v>
      </c>
      <c r="O2670" s="6">
        <f t="shared" si="249"/>
        <v>54790678</v>
      </c>
      <c r="P2670" s="10" t="str" cm="1">
        <f t="array" ref="P2670">_xlfn.IFS(O2670&lt;=0,"Flop",O2670&lt;10000000,"Hit",O2670&lt;=100000000,"Superhit",O2670&gt;100000000,"Blockbuster")</f>
        <v>Superhit</v>
      </c>
      <c r="Q2670" t="s">
        <v>8789</v>
      </c>
      <c r="R2670">
        <v>7</v>
      </c>
      <c r="S2670" t="str">
        <f t="shared" si="250"/>
        <v xml:space="preserve">October </v>
      </c>
      <c r="T2670" s="12" t="str">
        <f t="shared" si="251"/>
        <v xml:space="preserve"> 2013</v>
      </c>
      <c r="U2670" s="8" t="str" cm="1">
        <f t="array" ref="U2670">_xlfn.IFS(Q2670&lt;1970,"Old is Gold",Q2670&lt;=1980,"80's Movies",Q2670&lt;=2000,"90's Movies",Q2670&lt;=2020,"Mid Rang",Q2670&gt;2020,"Latest")</f>
        <v>Latest</v>
      </c>
      <c r="V2670" t="s">
        <v>3104</v>
      </c>
    </row>
    <row r="2671" spans="1:22" x14ac:dyDescent="0.3">
      <c r="A2671" t="s">
        <v>8790</v>
      </c>
      <c r="B2671" t="s">
        <v>8791</v>
      </c>
      <c r="C2671" t="s">
        <v>8791</v>
      </c>
      <c r="D2671" s="6">
        <v>152</v>
      </c>
      <c r="E2671" s="6" t="str">
        <f t="shared" si="246"/>
        <v>Long</v>
      </c>
      <c r="F2671" s="4">
        <f t="shared" si="247"/>
        <v>2.5333333333333332</v>
      </c>
      <c r="G2671" s="8" t="s">
        <v>7406</v>
      </c>
      <c r="H2671" t="s">
        <v>10889</v>
      </c>
      <c r="I2671" t="s">
        <v>190</v>
      </c>
      <c r="J2671">
        <v>8.1</v>
      </c>
      <c r="K2671" t="str">
        <f t="shared" si="248"/>
        <v>Excellent</v>
      </c>
      <c r="L2671" s="10">
        <v>442740</v>
      </c>
      <c r="M2671" s="10">
        <v>97600000</v>
      </c>
      <c r="N2671" s="10">
        <v>225508210</v>
      </c>
      <c r="O2671" s="6">
        <f t="shared" si="249"/>
        <v>127908210</v>
      </c>
      <c r="P2671" s="10" t="str" cm="1">
        <f t="array" ref="P2671">_xlfn.IFS(O2671&lt;=0,"Flop",O2671&lt;10000000,"Hit",O2671&lt;=100000000,"Superhit",O2671&gt;100000000,"Blockbuster")</f>
        <v>Blockbuster</v>
      </c>
      <c r="Q2671" t="s">
        <v>4798</v>
      </c>
      <c r="R2671">
        <v>30</v>
      </c>
      <c r="S2671" t="str">
        <f t="shared" si="250"/>
        <v xml:space="preserve">August </v>
      </c>
      <c r="T2671" s="12" t="str">
        <f t="shared" si="251"/>
        <v xml:space="preserve"> 2019</v>
      </c>
      <c r="U2671" s="8" t="str" cm="1">
        <f t="array" ref="U2671">_xlfn.IFS(Q2671&lt;1970,"Old is Gold",Q2671&lt;=1980,"80's Movies",Q2671&lt;=2000,"90's Movies",Q2671&lt;=2020,"Mid Rang",Q2671&gt;2020,"Latest")</f>
        <v>Latest</v>
      </c>
      <c r="V2671" t="s">
        <v>13</v>
      </c>
    </row>
    <row r="2672" spans="1:22" x14ac:dyDescent="0.3">
      <c r="A2672" t="s">
        <v>8792</v>
      </c>
      <c r="B2672" t="s">
        <v>8793</v>
      </c>
      <c r="C2672" t="s">
        <v>8793</v>
      </c>
      <c r="D2672" s="6">
        <v>100</v>
      </c>
      <c r="E2672" s="6" t="str">
        <f t="shared" si="246"/>
        <v>Medium</v>
      </c>
      <c r="F2672" s="4">
        <f t="shared" si="247"/>
        <v>1.6666666666666667</v>
      </c>
      <c r="G2672" s="8" t="s">
        <v>172</v>
      </c>
      <c r="H2672" t="s">
        <v>10891</v>
      </c>
      <c r="I2672" t="s">
        <v>10899</v>
      </c>
      <c r="J2672">
        <v>5.8</v>
      </c>
      <c r="K2672" t="str">
        <f t="shared" si="248"/>
        <v>Poor</v>
      </c>
      <c r="L2672" s="10">
        <v>329350</v>
      </c>
      <c r="M2672" s="10">
        <v>103000000</v>
      </c>
      <c r="N2672" s="10">
        <v>362000072</v>
      </c>
      <c r="O2672" s="6">
        <f t="shared" si="249"/>
        <v>259000072</v>
      </c>
      <c r="P2672" s="10" t="str" cm="1">
        <f t="array" ref="P2672">_xlfn.IFS(O2672&lt;=0,"Flop",O2672&lt;10000000,"Hit",O2672&lt;=100000000,"Superhit",O2672&gt;100000000,"Blockbuster")</f>
        <v>Blockbuster</v>
      </c>
      <c r="Q2672" t="s">
        <v>8794</v>
      </c>
      <c r="R2672">
        <v>20</v>
      </c>
      <c r="S2672" t="str">
        <f t="shared" si="250"/>
        <v xml:space="preserve">May </v>
      </c>
      <c r="T2672" s="12" t="str">
        <f t="shared" si="251"/>
        <v xml:space="preserve"> 2013</v>
      </c>
      <c r="U2672" s="8" t="str" cm="1">
        <f t="array" ref="U2672">_xlfn.IFS(Q2672&lt;1970,"Old is Gold",Q2672&lt;=1980,"80's Movies",Q2672&lt;=2000,"90's Movies",Q2672&lt;=2020,"Mid Rang",Q2672&gt;2020,"Latest")</f>
        <v>Latest</v>
      </c>
      <c r="V2672" t="s">
        <v>3346</v>
      </c>
    </row>
    <row r="2673" spans="1:22" x14ac:dyDescent="0.3">
      <c r="A2673" t="s">
        <v>8795</v>
      </c>
      <c r="B2673" t="s">
        <v>8796</v>
      </c>
      <c r="C2673" t="s">
        <v>8796</v>
      </c>
      <c r="D2673" s="6">
        <v>146</v>
      </c>
      <c r="E2673" s="6" t="str">
        <f t="shared" si="246"/>
        <v>Long</v>
      </c>
      <c r="F2673" s="4">
        <f t="shared" si="247"/>
        <v>2.4333333333333331</v>
      </c>
      <c r="G2673" s="8" t="s">
        <v>7406</v>
      </c>
      <c r="H2673" t="s">
        <v>10887</v>
      </c>
      <c r="I2673" t="s">
        <v>10890</v>
      </c>
      <c r="J2673">
        <v>7.5</v>
      </c>
      <c r="K2673" t="str">
        <f t="shared" si="248"/>
        <v>Good</v>
      </c>
      <c r="L2673" s="10">
        <v>696781</v>
      </c>
      <c r="M2673" s="10">
        <v>130000000</v>
      </c>
      <c r="N2673" s="10">
        <v>865011746</v>
      </c>
      <c r="O2673" s="6">
        <f t="shared" si="249"/>
        <v>735011746</v>
      </c>
      <c r="P2673" s="10" t="str" cm="1">
        <f t="array" ref="P2673">_xlfn.IFS(O2673&lt;=0,"Flop",O2673&lt;10000000,"Hit",O2673&lt;=100000000,"Superhit",O2673&gt;100000000,"Blockbuster")</f>
        <v>Blockbuster</v>
      </c>
      <c r="Q2673" t="s">
        <v>7574</v>
      </c>
      <c r="R2673">
        <v>11</v>
      </c>
      <c r="S2673" t="str">
        <f t="shared" si="250"/>
        <v xml:space="preserve">November </v>
      </c>
      <c r="T2673" s="12" t="str">
        <f t="shared" si="251"/>
        <v xml:space="preserve"> 2013</v>
      </c>
      <c r="U2673" s="8" t="str" cm="1">
        <f t="array" ref="U2673">_xlfn.IFS(Q2673&lt;1970,"Old is Gold",Q2673&lt;=1980,"80's Movies",Q2673&lt;=2000,"90's Movies",Q2673&lt;=2020,"Mid Rang",Q2673&gt;2020,"Latest")</f>
        <v>Latest</v>
      </c>
      <c r="V2673" t="s">
        <v>4463</v>
      </c>
    </row>
    <row r="2674" spans="1:22" x14ac:dyDescent="0.3">
      <c r="A2674" t="s">
        <v>8797</v>
      </c>
      <c r="B2674" t="s">
        <v>8798</v>
      </c>
      <c r="C2674" t="s">
        <v>8798</v>
      </c>
      <c r="D2674" s="6">
        <v>123</v>
      </c>
      <c r="E2674" s="6" t="str">
        <f t="shared" si="246"/>
        <v>Long</v>
      </c>
      <c r="F2674" s="4">
        <f t="shared" si="247"/>
        <v>2.0499999999999998</v>
      </c>
      <c r="G2674" s="8" t="s">
        <v>7406</v>
      </c>
      <c r="H2674" t="s">
        <v>10887</v>
      </c>
      <c r="I2674" t="s">
        <v>10890</v>
      </c>
      <c r="J2674">
        <v>6.6</v>
      </c>
      <c r="K2674" t="str">
        <f t="shared" si="248"/>
        <v>Average</v>
      </c>
      <c r="L2674" s="10">
        <v>482813</v>
      </c>
      <c r="M2674" s="10">
        <v>125000000</v>
      </c>
      <c r="N2674" s="10">
        <v>755357103</v>
      </c>
      <c r="O2674" s="6">
        <f t="shared" si="249"/>
        <v>630357103</v>
      </c>
      <c r="P2674" s="10" t="str" cm="1">
        <f t="array" ref="P2674">_xlfn.IFS(O2674&lt;=0,"Flop",O2674&lt;10000000,"Hit",O2674&lt;=100000000,"Superhit",O2674&gt;100000000,"Blockbuster")</f>
        <v>Blockbuster</v>
      </c>
      <c r="Q2674" t="s">
        <v>8799</v>
      </c>
      <c r="R2674">
        <v>10</v>
      </c>
      <c r="S2674" t="str">
        <f t="shared" si="250"/>
        <v xml:space="preserve">November </v>
      </c>
      <c r="T2674" s="12" t="str">
        <f t="shared" si="251"/>
        <v xml:space="preserve"> 2014</v>
      </c>
      <c r="U2674" s="8" t="str" cm="1">
        <f t="array" ref="U2674">_xlfn.IFS(Q2674&lt;1970,"Old is Gold",Q2674&lt;=1980,"80's Movies",Q2674&lt;=2000,"90's Movies",Q2674&lt;=2020,"Mid Rang",Q2674&gt;2020,"Latest")</f>
        <v>Latest</v>
      </c>
      <c r="V2674" t="s">
        <v>4463</v>
      </c>
    </row>
    <row r="2675" spans="1:22" x14ac:dyDescent="0.3">
      <c r="A2675" t="s">
        <v>8800</v>
      </c>
      <c r="B2675" t="s">
        <v>8801</v>
      </c>
      <c r="C2675" t="s">
        <v>8801</v>
      </c>
      <c r="D2675" s="6">
        <v>137</v>
      </c>
      <c r="E2675" s="6" t="str">
        <f t="shared" si="246"/>
        <v>Long</v>
      </c>
      <c r="F2675" s="4">
        <f t="shared" si="247"/>
        <v>2.2833333333333332</v>
      </c>
      <c r="G2675" s="8" t="s">
        <v>7406</v>
      </c>
      <c r="H2675" t="s">
        <v>10887</v>
      </c>
      <c r="I2675" t="s">
        <v>10890</v>
      </c>
      <c r="J2675">
        <v>6.5</v>
      </c>
      <c r="K2675" t="str">
        <f t="shared" si="248"/>
        <v>Average</v>
      </c>
      <c r="L2675" s="10">
        <v>353711</v>
      </c>
      <c r="M2675" s="10">
        <v>160000000</v>
      </c>
      <c r="N2675" s="10">
        <v>659540572</v>
      </c>
      <c r="O2675" s="6">
        <f t="shared" si="249"/>
        <v>499540572</v>
      </c>
      <c r="P2675" s="10" t="str" cm="1">
        <f t="array" ref="P2675">_xlfn.IFS(O2675&lt;=0,"Flop",O2675&lt;10000000,"Hit",O2675&lt;=100000000,"Superhit",O2675&gt;100000000,"Blockbuster")</f>
        <v>Blockbuster</v>
      </c>
      <c r="Q2675" t="s">
        <v>8802</v>
      </c>
      <c r="R2675">
        <v>4</v>
      </c>
      <c r="S2675" t="str">
        <f t="shared" si="250"/>
        <v xml:space="preserve">November </v>
      </c>
      <c r="T2675" s="12" t="str">
        <f t="shared" si="251"/>
        <v xml:space="preserve"> 2015</v>
      </c>
      <c r="U2675" s="8" t="str" cm="1">
        <f t="array" ref="U2675">_xlfn.IFS(Q2675&lt;1970,"Old is Gold",Q2675&lt;=1980,"80's Movies",Q2675&lt;=2000,"90's Movies",Q2675&lt;=2020,"Mid Rang",Q2675&gt;2020,"Latest")</f>
        <v>Latest</v>
      </c>
      <c r="V2675" t="s">
        <v>4463</v>
      </c>
    </row>
    <row r="2676" spans="1:22" x14ac:dyDescent="0.3">
      <c r="A2676" t="s">
        <v>8803</v>
      </c>
      <c r="B2676" t="s">
        <v>8804</v>
      </c>
      <c r="C2676" t="s">
        <v>8804</v>
      </c>
      <c r="D2676" s="6">
        <v>94</v>
      </c>
      <c r="E2676" s="6" t="str">
        <f t="shared" si="246"/>
        <v>Medium</v>
      </c>
      <c r="F2676" s="4">
        <f t="shared" si="247"/>
        <v>1.5666666666666667</v>
      </c>
      <c r="G2676" s="8" t="s">
        <v>172</v>
      </c>
      <c r="H2676" t="s">
        <v>10886</v>
      </c>
      <c r="I2676" t="s">
        <v>10899</v>
      </c>
      <c r="J2676">
        <v>5.0999999999999996</v>
      </c>
      <c r="K2676" t="str">
        <f t="shared" si="248"/>
        <v>Poor</v>
      </c>
      <c r="L2676" s="10">
        <v>116500</v>
      </c>
      <c r="M2676" s="10">
        <v>40000000</v>
      </c>
      <c r="N2676" s="10">
        <v>126069509</v>
      </c>
      <c r="O2676" s="6">
        <f t="shared" si="249"/>
        <v>86069509</v>
      </c>
      <c r="P2676" s="10" t="str" cm="1">
        <f t="array" ref="P2676">_xlfn.IFS(O2676&lt;=0,"Flop",O2676&lt;10000000,"Hit",O2676&lt;=100000000,"Superhit",O2676&gt;100000000,"Blockbuster")</f>
        <v>Superhit</v>
      </c>
      <c r="Q2676" t="s">
        <v>8805</v>
      </c>
      <c r="R2676">
        <v>16</v>
      </c>
      <c r="S2676" t="str">
        <f t="shared" si="250"/>
        <v xml:space="preserve">July </v>
      </c>
      <c r="T2676" s="12" t="str">
        <f t="shared" si="251"/>
        <v xml:space="preserve"> 2014</v>
      </c>
      <c r="U2676" s="8" t="str" cm="1">
        <f t="array" ref="U2676">_xlfn.IFS(Q2676&lt;1970,"Old is Gold",Q2676&lt;=1980,"80's Movies",Q2676&lt;=2000,"90's Movies",Q2676&lt;=2020,"Mid Rang",Q2676&gt;2020,"Latest")</f>
        <v>Latest</v>
      </c>
      <c r="V2676" t="s">
        <v>3756</v>
      </c>
    </row>
    <row r="2677" spans="1:22" x14ac:dyDescent="0.3">
      <c r="A2677" t="s">
        <v>8806</v>
      </c>
      <c r="B2677" t="s">
        <v>8807</v>
      </c>
      <c r="C2677" t="s">
        <v>8807</v>
      </c>
      <c r="D2677" s="6">
        <v>138</v>
      </c>
      <c r="E2677" s="6" t="str">
        <f t="shared" si="246"/>
        <v>Long</v>
      </c>
      <c r="F2677" s="4">
        <f t="shared" si="247"/>
        <v>2.2999999999999998</v>
      </c>
      <c r="G2677" s="8" t="s">
        <v>7406</v>
      </c>
      <c r="H2677" t="s">
        <v>10887</v>
      </c>
      <c r="I2677" t="s">
        <v>190</v>
      </c>
      <c r="J2677">
        <v>5.8</v>
      </c>
      <c r="K2677" t="str">
        <f t="shared" si="248"/>
        <v>Poor</v>
      </c>
      <c r="L2677" s="10">
        <v>263339</v>
      </c>
      <c r="M2677" s="10">
        <v>125000000</v>
      </c>
      <c r="N2677" s="10">
        <v>359200044</v>
      </c>
      <c r="O2677" s="6">
        <f t="shared" si="249"/>
        <v>234200044</v>
      </c>
      <c r="P2677" s="10" t="str" cm="1">
        <f t="array" ref="P2677">_xlfn.IFS(O2677&lt;=0,"Flop",O2677&lt;10000000,"Hit",O2677&lt;=100000000,"Superhit",O2677&gt;100000000,"Blockbuster")</f>
        <v>Blockbuster</v>
      </c>
      <c r="Q2677" t="s">
        <v>8808</v>
      </c>
      <c r="R2677">
        <v>10</v>
      </c>
      <c r="S2677" t="str">
        <f t="shared" si="250"/>
        <v xml:space="preserve">March </v>
      </c>
      <c r="T2677" s="12" t="str">
        <f t="shared" si="251"/>
        <v xml:space="preserve"> 2014</v>
      </c>
      <c r="U2677" s="8" t="str" cm="1">
        <f t="array" ref="U2677">_xlfn.IFS(Q2677&lt;1970,"Old is Gold",Q2677&lt;=1980,"80's Movies",Q2677&lt;=2000,"90's Movies",Q2677&lt;=2020,"Mid Rang",Q2677&gt;2020,"Latest")</f>
        <v>Latest</v>
      </c>
      <c r="V2677" t="s">
        <v>2853</v>
      </c>
    </row>
    <row r="2678" spans="1:22" x14ac:dyDescent="0.3">
      <c r="A2678" t="s">
        <v>8809</v>
      </c>
      <c r="B2678" t="s">
        <v>8810</v>
      </c>
      <c r="C2678" t="s">
        <v>8810</v>
      </c>
      <c r="D2678" s="6">
        <v>118</v>
      </c>
      <c r="E2678" s="6" t="str">
        <f t="shared" si="246"/>
        <v>Medium</v>
      </c>
      <c r="F2678" s="4">
        <f t="shared" si="247"/>
        <v>1.9666666666666666</v>
      </c>
      <c r="G2678" s="8" t="s">
        <v>7406</v>
      </c>
      <c r="H2678" t="s">
        <v>172</v>
      </c>
      <c r="I2678" t="s">
        <v>10891</v>
      </c>
      <c r="J2678">
        <v>6.9</v>
      </c>
      <c r="K2678" t="str">
        <f t="shared" si="248"/>
        <v>Average</v>
      </c>
      <c r="L2678" s="10">
        <v>242317</v>
      </c>
      <c r="M2678" s="10">
        <v>30000000</v>
      </c>
      <c r="N2678" s="10">
        <v>183428689</v>
      </c>
      <c r="O2678" s="6">
        <f t="shared" si="249"/>
        <v>153428689</v>
      </c>
      <c r="P2678" s="10" t="str" cm="1">
        <f t="array" ref="P2678">_xlfn.IFS(O2678&lt;=0,"Flop",O2678&lt;10000000,"Hit",O2678&lt;=100000000,"Superhit",O2678&gt;100000000,"Blockbuster")</f>
        <v>Blockbuster</v>
      </c>
      <c r="Q2678" t="s">
        <v>8811</v>
      </c>
      <c r="R2678">
        <v>10</v>
      </c>
      <c r="S2678" t="str">
        <f t="shared" si="250"/>
        <v xml:space="preserve">August </v>
      </c>
      <c r="T2678" s="12" t="str">
        <f t="shared" si="251"/>
        <v xml:space="preserve"> 2017</v>
      </c>
      <c r="U2678" s="8" t="str" cm="1">
        <f t="array" ref="U2678">_xlfn.IFS(Q2678&lt;1970,"Old is Gold",Q2678&lt;=1980,"80's Movies",Q2678&lt;=2000,"90's Movies",Q2678&lt;=2020,"Mid Rang",Q2678&gt;2020,"Latest")</f>
        <v>Latest</v>
      </c>
      <c r="V2678" t="s">
        <v>7048</v>
      </c>
    </row>
    <row r="2679" spans="1:22" x14ac:dyDescent="0.3">
      <c r="A2679" t="s">
        <v>8812</v>
      </c>
      <c r="B2679" t="s">
        <v>8813</v>
      </c>
      <c r="C2679" t="s">
        <v>8813</v>
      </c>
      <c r="D2679" s="6">
        <v>111</v>
      </c>
      <c r="E2679" s="6" t="str">
        <f t="shared" si="246"/>
        <v>Medium</v>
      </c>
      <c r="F2679" s="4">
        <f t="shared" si="247"/>
        <v>1.85</v>
      </c>
      <c r="G2679" s="8" t="s">
        <v>7406</v>
      </c>
      <c r="H2679" t="s">
        <v>5170</v>
      </c>
      <c r="I2679" t="s">
        <v>10899</v>
      </c>
      <c r="J2679">
        <v>6.2</v>
      </c>
      <c r="K2679" t="str">
        <f t="shared" si="248"/>
        <v>Average</v>
      </c>
      <c r="L2679" s="10">
        <v>87242</v>
      </c>
      <c r="M2679" s="10">
        <v>33000000</v>
      </c>
      <c r="N2679" s="10">
        <v>67234188</v>
      </c>
      <c r="O2679" s="6">
        <f t="shared" si="249"/>
        <v>34234188</v>
      </c>
      <c r="P2679" s="10" t="str" cm="1">
        <f t="array" ref="P2679">_xlfn.IFS(O2679&lt;=0,"Flop",O2679&lt;10000000,"Hit",O2679&lt;=100000000,"Superhit",O2679&gt;100000000,"Blockbuster")</f>
        <v>Superhit</v>
      </c>
      <c r="Q2679" t="s">
        <v>8814</v>
      </c>
      <c r="R2679">
        <v>6</v>
      </c>
      <c r="S2679" t="str">
        <f t="shared" si="250"/>
        <v xml:space="preserve">September </v>
      </c>
      <c r="T2679" s="12" t="str">
        <f t="shared" si="251"/>
        <v xml:space="preserve"> 2017</v>
      </c>
      <c r="U2679" s="8" t="str" cm="1">
        <f t="array" ref="U2679">_xlfn.IFS(Q2679&lt;1970,"Old is Gold",Q2679&lt;=1980,"80's Movies",Q2679&lt;=2000,"90's Movies",Q2679&lt;=2020,"Mid Rang",Q2679&gt;2020,"Latest")</f>
        <v>Latest</v>
      </c>
      <c r="V2679" t="s">
        <v>8815</v>
      </c>
    </row>
    <row r="2680" spans="1:22" x14ac:dyDescent="0.3">
      <c r="A2680" t="s">
        <v>8816</v>
      </c>
      <c r="B2680" t="s">
        <v>8817</v>
      </c>
      <c r="C2680" t="s">
        <v>8817</v>
      </c>
      <c r="D2680" s="6">
        <v>130</v>
      </c>
      <c r="E2680" s="6" t="str">
        <f t="shared" si="246"/>
        <v>Long</v>
      </c>
      <c r="F2680" s="4">
        <f t="shared" si="247"/>
        <v>2.1666666666666665</v>
      </c>
      <c r="G2680" s="8" t="s">
        <v>7406</v>
      </c>
      <c r="H2680" t="s">
        <v>10887</v>
      </c>
      <c r="I2680" t="s">
        <v>10892</v>
      </c>
      <c r="J2680">
        <v>6.4</v>
      </c>
      <c r="K2680" t="str">
        <f t="shared" si="248"/>
        <v>Average</v>
      </c>
      <c r="L2680" s="10">
        <v>188596</v>
      </c>
      <c r="M2680" s="10">
        <v>190000000</v>
      </c>
      <c r="N2680" s="10">
        <v>209035668</v>
      </c>
      <c r="O2680" s="6">
        <f t="shared" si="249"/>
        <v>19035668</v>
      </c>
      <c r="P2680" s="10" t="str" cm="1">
        <f t="array" ref="P2680">_xlfn.IFS(O2680&lt;=0,"Flop",O2680&lt;10000000,"Hit",O2680&lt;=100000000,"Superhit",O2680&gt;100000000,"Blockbuster")</f>
        <v>Superhit</v>
      </c>
      <c r="Q2680" t="s">
        <v>8818</v>
      </c>
      <c r="R2680">
        <v>9</v>
      </c>
      <c r="S2680" t="str">
        <f t="shared" si="250"/>
        <v xml:space="preserve">May </v>
      </c>
      <c r="T2680" s="12" t="str">
        <f t="shared" si="251"/>
        <v xml:space="preserve"> 2015</v>
      </c>
      <c r="U2680" s="8" t="str" cm="1">
        <f t="array" ref="U2680">_xlfn.IFS(Q2680&lt;1970,"Old is Gold",Q2680&lt;=1980,"80's Movies",Q2680&lt;=2000,"90's Movies",Q2680&lt;=2020,"Mid Rang",Q2680&gt;2020,"Latest")</f>
        <v>Latest</v>
      </c>
      <c r="V2680" t="s">
        <v>2778</v>
      </c>
    </row>
    <row r="2681" spans="1:22" x14ac:dyDescent="0.3">
      <c r="A2681" t="s">
        <v>8819</v>
      </c>
      <c r="B2681" t="s">
        <v>8820</v>
      </c>
      <c r="C2681" t="s">
        <v>8820</v>
      </c>
      <c r="D2681" s="6">
        <v>111</v>
      </c>
      <c r="E2681" s="6" t="str">
        <f t="shared" si="246"/>
        <v>Medium</v>
      </c>
      <c r="F2681" s="4">
        <f t="shared" si="247"/>
        <v>1.85</v>
      </c>
      <c r="G2681" s="8" t="s">
        <v>190</v>
      </c>
      <c r="H2681" t="s">
        <v>10886</v>
      </c>
      <c r="I2681" t="s">
        <v>5170</v>
      </c>
      <c r="J2681">
        <v>6.9</v>
      </c>
      <c r="K2681" t="str">
        <f t="shared" si="248"/>
        <v>Average</v>
      </c>
      <c r="L2681" s="10">
        <v>50548</v>
      </c>
      <c r="M2681" s="10">
        <v>18000000</v>
      </c>
      <c r="N2681" s="10">
        <v>20275812</v>
      </c>
      <c r="O2681" s="6">
        <f t="shared" si="249"/>
        <v>2275812</v>
      </c>
      <c r="P2681" s="10" t="str" cm="1">
        <f t="array" ref="P2681">_xlfn.IFS(O2681&lt;=0,"Flop",O2681&lt;10000000,"Hit",O2681&lt;=100000000,"Superhit",O2681&gt;100000000,"Blockbuster")</f>
        <v>Hit</v>
      </c>
      <c r="Q2681" t="s">
        <v>7742</v>
      </c>
      <c r="R2681">
        <v>30</v>
      </c>
      <c r="S2681" t="str">
        <f t="shared" si="250"/>
        <v xml:space="preserve">August </v>
      </c>
      <c r="T2681" s="12" t="str">
        <f t="shared" si="251"/>
        <v xml:space="preserve"> 2013</v>
      </c>
      <c r="U2681" s="8" t="str" cm="1">
        <f t="array" ref="U2681">_xlfn.IFS(Q2681&lt;1970,"Old is Gold",Q2681&lt;=1980,"80's Movies",Q2681&lt;=2000,"90's Movies",Q2681&lt;=2020,"Mid Rang",Q2681&gt;2020,"Latest")</f>
        <v>Latest</v>
      </c>
      <c r="V2681" t="s">
        <v>5239</v>
      </c>
    </row>
    <row r="2682" spans="1:22" x14ac:dyDescent="0.3">
      <c r="A2682" t="s">
        <v>8821</v>
      </c>
      <c r="B2682" t="s">
        <v>8822</v>
      </c>
      <c r="C2682" t="s">
        <v>8823</v>
      </c>
      <c r="D2682" s="6">
        <v>109</v>
      </c>
      <c r="E2682" s="6" t="str">
        <f t="shared" si="246"/>
        <v>Medium</v>
      </c>
      <c r="F2682" s="4">
        <f t="shared" si="247"/>
        <v>1.8166666666666667</v>
      </c>
      <c r="G2682" s="8" t="s">
        <v>7406</v>
      </c>
      <c r="H2682" t="s">
        <v>190</v>
      </c>
      <c r="I2682" t="s">
        <v>10890</v>
      </c>
      <c r="J2682">
        <v>6</v>
      </c>
      <c r="K2682" t="str">
        <f t="shared" si="248"/>
        <v>Average</v>
      </c>
      <c r="L2682" s="10">
        <v>58714</v>
      </c>
      <c r="M2682" s="10">
        <v>7000000</v>
      </c>
      <c r="N2682" s="10">
        <v>6237990</v>
      </c>
      <c r="O2682" s="6">
        <f t="shared" si="249"/>
        <v>-762010</v>
      </c>
      <c r="P2682" s="10" t="str" cm="1">
        <f t="array" ref="P2682">_xlfn.IFS(O2682&lt;=0,"Flop",O2682&lt;10000000,"Hit",O2682&lt;=100000000,"Superhit",O2682&gt;100000000,"Blockbuster")</f>
        <v>Flop</v>
      </c>
      <c r="Q2682" t="s">
        <v>8824</v>
      </c>
      <c r="R2682">
        <v>20</v>
      </c>
      <c r="S2682" t="str">
        <f t="shared" si="250"/>
        <v xml:space="preserve">September </v>
      </c>
      <c r="T2682" s="12" t="str">
        <f t="shared" si="251"/>
        <v xml:space="preserve"> 2014</v>
      </c>
      <c r="U2682" s="8" t="str" cm="1">
        <f t="array" ref="U2682">_xlfn.IFS(Q2682&lt;1970,"Old is Gold",Q2682&lt;=1980,"80's Movies",Q2682&lt;=2000,"90's Movies",Q2682&lt;=2020,"Mid Rang",Q2682&gt;2020,"Latest")</f>
        <v>Latest</v>
      </c>
      <c r="V2682" t="s">
        <v>8825</v>
      </c>
    </row>
    <row r="2683" spans="1:22" x14ac:dyDescent="0.3">
      <c r="A2683" t="s">
        <v>8826</v>
      </c>
      <c r="B2683" t="s">
        <v>8827</v>
      </c>
      <c r="C2683" t="s">
        <v>8827</v>
      </c>
      <c r="D2683" s="6">
        <v>122</v>
      </c>
      <c r="E2683" s="6" t="str">
        <f t="shared" si="246"/>
        <v>Long</v>
      </c>
      <c r="F2683" s="4">
        <f t="shared" si="247"/>
        <v>2.0333333333333332</v>
      </c>
      <c r="G2683" s="8" t="s">
        <v>10891</v>
      </c>
      <c r="H2683" t="s">
        <v>190</v>
      </c>
      <c r="I2683" t="s">
        <v>5170</v>
      </c>
      <c r="J2683">
        <v>6.7</v>
      </c>
      <c r="K2683" t="str">
        <f t="shared" si="248"/>
        <v>Average</v>
      </c>
      <c r="L2683" s="10">
        <v>79151</v>
      </c>
      <c r="M2683" s="10">
        <v>15000000</v>
      </c>
      <c r="N2683" s="10">
        <v>36233517</v>
      </c>
      <c r="O2683" s="6">
        <f t="shared" si="249"/>
        <v>21233517</v>
      </c>
      <c r="P2683" s="10" t="str" cm="1">
        <f t="array" ref="P2683">_xlfn.IFS(O2683&lt;=0,"Flop",O2683&lt;10000000,"Hit",O2683&lt;=100000000,"Superhit",O2683&gt;100000000,"Blockbuster")</f>
        <v>Superhit</v>
      </c>
      <c r="Q2683">
        <v>2014</v>
      </c>
      <c r="S2683" t="e">
        <f t="shared" si="250"/>
        <v>#VALUE!</v>
      </c>
      <c r="T2683" s="12" t="str">
        <f t="shared" si="251"/>
        <v>2014</v>
      </c>
      <c r="U2683" s="8" t="str" cm="1">
        <f t="array" ref="U2683">_xlfn.IFS(Q2683&lt;1970,"Old is Gold",Q2683&lt;=1980,"80's Movies",Q2683&lt;=2000,"90's Movies",Q2683&lt;=2020,"Mid Rang",Q2683&gt;2020,"Latest")</f>
        <v>Mid Rang</v>
      </c>
      <c r="V2683" t="s">
        <v>7873</v>
      </c>
    </row>
    <row r="2684" spans="1:22" x14ac:dyDescent="0.3">
      <c r="A2684" t="s">
        <v>8828</v>
      </c>
      <c r="B2684" t="s">
        <v>8829</v>
      </c>
      <c r="C2684" t="s">
        <v>8829</v>
      </c>
      <c r="D2684" s="6">
        <v>126</v>
      </c>
      <c r="E2684" s="6" t="str">
        <f t="shared" si="246"/>
        <v>Long</v>
      </c>
      <c r="F2684" s="4">
        <f t="shared" si="247"/>
        <v>2.1</v>
      </c>
      <c r="G2684" s="8" t="s">
        <v>7406</v>
      </c>
      <c r="H2684" t="s">
        <v>10887</v>
      </c>
      <c r="I2684" t="s">
        <v>190</v>
      </c>
      <c r="J2684">
        <v>6.7</v>
      </c>
      <c r="K2684" t="str">
        <f t="shared" si="248"/>
        <v>Average</v>
      </c>
      <c r="L2684" s="10">
        <v>227780</v>
      </c>
      <c r="M2684" s="10">
        <v>175000000</v>
      </c>
      <c r="N2684" s="10">
        <v>149175066</v>
      </c>
      <c r="O2684" s="6">
        <f t="shared" si="249"/>
        <v>-25824934</v>
      </c>
      <c r="P2684" s="10" t="str" cm="1">
        <f t="array" ref="P2684">_xlfn.IFS(O2684&lt;=0,"Flop",O2684&lt;10000000,"Hit",O2684&lt;=100000000,"Superhit",O2684&gt;100000000,"Blockbuster")</f>
        <v>Flop</v>
      </c>
      <c r="Q2684" t="s">
        <v>8830</v>
      </c>
      <c r="R2684">
        <v>27</v>
      </c>
      <c r="S2684" t="str">
        <f t="shared" si="250"/>
        <v xml:space="preserve">April </v>
      </c>
      <c r="T2684" s="12" t="str">
        <f t="shared" si="251"/>
        <v xml:space="preserve"> 2017</v>
      </c>
      <c r="U2684" s="8" t="str" cm="1">
        <f t="array" ref="U2684">_xlfn.IFS(Q2684&lt;1970,"Old is Gold",Q2684&lt;=1980,"80's Movies",Q2684&lt;=2000,"90's Movies",Q2684&lt;=2020,"Mid Rang",Q2684&gt;2020,"Latest")</f>
        <v>Latest</v>
      </c>
      <c r="V2684" t="s">
        <v>6483</v>
      </c>
    </row>
    <row r="2685" spans="1:22" x14ac:dyDescent="0.3">
      <c r="A2685" t="s">
        <v>8831</v>
      </c>
      <c r="B2685" t="s">
        <v>8832</v>
      </c>
      <c r="C2685" t="s">
        <v>8832</v>
      </c>
      <c r="D2685" s="6">
        <v>118</v>
      </c>
      <c r="E2685" s="6" t="str">
        <f t="shared" si="246"/>
        <v>Medium</v>
      </c>
      <c r="F2685" s="4">
        <f t="shared" si="247"/>
        <v>1.9666666666666666</v>
      </c>
      <c r="G2685" s="8" t="s">
        <v>190</v>
      </c>
      <c r="H2685" t="s">
        <v>10886</v>
      </c>
      <c r="I2685" t="s">
        <v>10899</v>
      </c>
      <c r="J2685">
        <v>6.7</v>
      </c>
      <c r="K2685" t="str">
        <f t="shared" si="248"/>
        <v>Average</v>
      </c>
      <c r="L2685" s="10">
        <v>76309</v>
      </c>
      <c r="M2685" s="10">
        <v>26000000</v>
      </c>
      <c r="N2685" s="10">
        <v>38609668</v>
      </c>
      <c r="O2685" s="6">
        <f t="shared" si="249"/>
        <v>12609668</v>
      </c>
      <c r="P2685" s="10" t="str" cm="1">
        <f t="array" ref="P2685">_xlfn.IFS(O2685&lt;=0,"Flop",O2685&lt;10000000,"Hit",O2685&lt;=100000000,"Superhit",O2685&gt;100000000,"Blockbuster")</f>
        <v>Superhit</v>
      </c>
      <c r="Q2685" t="s">
        <v>8833</v>
      </c>
      <c r="R2685">
        <v>7</v>
      </c>
      <c r="S2685" t="str">
        <f t="shared" si="250"/>
        <v xml:space="preserve">October </v>
      </c>
      <c r="T2685" s="12" t="str">
        <f t="shared" si="251"/>
        <v xml:space="preserve"> 2014</v>
      </c>
      <c r="U2685" s="8" t="str" cm="1">
        <f t="array" ref="U2685">_xlfn.IFS(Q2685&lt;1970,"Old is Gold",Q2685&lt;=1980,"80's Movies",Q2685&lt;=2000,"90's Movies",Q2685&lt;=2020,"Mid Rang",Q2685&gt;2020,"Latest")</f>
        <v>Latest</v>
      </c>
      <c r="V2685" t="s">
        <v>8834</v>
      </c>
    </row>
    <row r="2686" spans="1:22" x14ac:dyDescent="0.3">
      <c r="A2686" t="s">
        <v>8835</v>
      </c>
      <c r="B2686" t="s">
        <v>8836</v>
      </c>
      <c r="C2686" t="s">
        <v>8836</v>
      </c>
      <c r="D2686" s="6">
        <v>117</v>
      </c>
      <c r="E2686" s="6" t="str">
        <f t="shared" si="246"/>
        <v>Medium</v>
      </c>
      <c r="F2686" s="4">
        <f t="shared" si="247"/>
        <v>1.95</v>
      </c>
      <c r="G2686" s="8" t="s">
        <v>105</v>
      </c>
      <c r="H2686" t="s">
        <v>5170</v>
      </c>
      <c r="I2686" t="s">
        <v>10899</v>
      </c>
      <c r="J2686">
        <v>6.1</v>
      </c>
      <c r="K2686" t="str">
        <f t="shared" si="248"/>
        <v>Average</v>
      </c>
      <c r="L2686" s="10">
        <v>101955</v>
      </c>
      <c r="M2686" s="10">
        <v>7000000</v>
      </c>
      <c r="N2686" s="10">
        <v>3073700</v>
      </c>
      <c r="O2686" s="6">
        <f t="shared" si="249"/>
        <v>-3926300</v>
      </c>
      <c r="P2686" s="10" t="str" cm="1">
        <f t="array" ref="P2686">_xlfn.IFS(O2686&lt;=0,"Flop",O2686&lt;10000000,"Hit",O2686&lt;=100000000,"Superhit",O2686&gt;100000000,"Blockbuster")</f>
        <v>Flop</v>
      </c>
      <c r="Q2686" t="s">
        <v>8837</v>
      </c>
      <c r="R2686">
        <v>20</v>
      </c>
      <c r="S2686" t="str">
        <f t="shared" si="250"/>
        <v xml:space="preserve">May </v>
      </c>
      <c r="T2686" s="12" t="str">
        <f t="shared" si="251"/>
        <v xml:space="preserve"> 2016</v>
      </c>
      <c r="U2686" s="8" t="str" cm="1">
        <f t="array" ref="U2686">_xlfn.IFS(Q2686&lt;1970,"Old is Gold",Q2686&lt;=1980,"80's Movies",Q2686&lt;=2000,"90's Movies",Q2686&lt;=2020,"Mid Rang",Q2686&gt;2020,"Latest")</f>
        <v>Latest</v>
      </c>
      <c r="V2686" t="s">
        <v>5936</v>
      </c>
    </row>
    <row r="2687" spans="1:22" x14ac:dyDescent="0.3">
      <c r="A2687" t="s">
        <v>8838</v>
      </c>
      <c r="B2687" t="s">
        <v>8839</v>
      </c>
      <c r="C2687" t="s">
        <v>8839</v>
      </c>
      <c r="D2687" s="6">
        <v>110</v>
      </c>
      <c r="E2687" s="6" t="str">
        <f t="shared" si="246"/>
        <v>Medium</v>
      </c>
      <c r="F2687" s="4">
        <f t="shared" si="247"/>
        <v>1.8333333333333333</v>
      </c>
      <c r="G2687" s="8" t="s">
        <v>190</v>
      </c>
      <c r="H2687" t="s">
        <v>105</v>
      </c>
      <c r="I2687" t="s">
        <v>10890</v>
      </c>
      <c r="J2687">
        <v>5.9</v>
      </c>
      <c r="K2687" t="str">
        <f t="shared" si="248"/>
        <v>Poor</v>
      </c>
      <c r="L2687" s="10">
        <v>59249</v>
      </c>
      <c r="M2687" s="10">
        <v>65000000</v>
      </c>
      <c r="N2687" s="10">
        <v>34227298</v>
      </c>
      <c r="O2687" s="6">
        <f t="shared" si="249"/>
        <v>-30772702</v>
      </c>
      <c r="P2687" s="10" t="str" cm="1">
        <f t="array" ref="P2687">_xlfn.IFS(O2687&lt;=0,"Flop",O2687&lt;10000000,"Hit",O2687&lt;=100000000,"Superhit",O2687&gt;100000000,"Blockbuster")</f>
        <v>Flop</v>
      </c>
      <c r="Q2687" t="s">
        <v>8840</v>
      </c>
      <c r="R2687">
        <v>10</v>
      </c>
      <c r="S2687" t="str">
        <f t="shared" si="250"/>
        <v xml:space="preserve">November </v>
      </c>
      <c r="T2687" s="12" t="str">
        <f t="shared" si="251"/>
        <v xml:space="preserve"> 2015</v>
      </c>
      <c r="U2687" s="8" t="str" cm="1">
        <f t="array" ref="U2687">_xlfn.IFS(Q2687&lt;1970,"Old is Gold",Q2687&lt;=1980,"80's Movies",Q2687&lt;=2000,"90's Movies",Q2687&lt;=2020,"Mid Rang",Q2687&gt;2020,"Latest")</f>
        <v>Latest</v>
      </c>
      <c r="V2687" t="s">
        <v>4157</v>
      </c>
    </row>
    <row r="2688" spans="1:22" x14ac:dyDescent="0.3">
      <c r="A2688" t="s">
        <v>8841</v>
      </c>
      <c r="B2688" t="s">
        <v>8842</v>
      </c>
      <c r="C2688" t="s">
        <v>8842</v>
      </c>
      <c r="D2688" s="6">
        <v>123</v>
      </c>
      <c r="E2688" s="6" t="str">
        <f t="shared" si="246"/>
        <v>Long</v>
      </c>
      <c r="F2688" s="4">
        <f t="shared" si="247"/>
        <v>2.0499999999999998</v>
      </c>
      <c r="G2688" s="8" t="s">
        <v>7406</v>
      </c>
      <c r="H2688" t="s">
        <v>10889</v>
      </c>
      <c r="I2688" t="s">
        <v>190</v>
      </c>
      <c r="J2688">
        <v>8.1</v>
      </c>
      <c r="K2688" t="str">
        <f t="shared" si="248"/>
        <v>Excellent</v>
      </c>
      <c r="L2688" s="10">
        <v>502453</v>
      </c>
      <c r="M2688" s="10">
        <v>38000000</v>
      </c>
      <c r="N2688" s="10">
        <v>96983009</v>
      </c>
      <c r="O2688" s="6">
        <f t="shared" si="249"/>
        <v>58983009</v>
      </c>
      <c r="P2688" s="10" t="str" cm="1">
        <f t="array" ref="P2688">_xlfn.IFS(O2688&lt;=0,"Flop",O2688&lt;10000000,"Hit",O2688&lt;=100000000,"Superhit",O2688&gt;100000000,"Blockbuster")</f>
        <v>Superhit</v>
      </c>
      <c r="Q2688" t="s">
        <v>8843</v>
      </c>
      <c r="R2688">
        <v>2</v>
      </c>
      <c r="S2688" t="str">
        <f t="shared" si="250"/>
        <v xml:space="preserve">September </v>
      </c>
      <c r="T2688" s="12" t="str">
        <f t="shared" si="251"/>
        <v xml:space="preserve"> 2013</v>
      </c>
      <c r="U2688" s="8" t="str" cm="1">
        <f t="array" ref="U2688">_xlfn.IFS(Q2688&lt;1970,"Old is Gold",Q2688&lt;=1980,"80's Movies",Q2688&lt;=2000,"90's Movies",Q2688&lt;=2020,"Mid Rang",Q2688&gt;2020,"Latest")</f>
        <v>Latest</v>
      </c>
      <c r="V2688" t="s">
        <v>676</v>
      </c>
    </row>
    <row r="2689" spans="1:22" x14ac:dyDescent="0.3">
      <c r="A2689" t="s">
        <v>8844</v>
      </c>
      <c r="B2689" t="s">
        <v>8845</v>
      </c>
      <c r="C2689" t="s">
        <v>8845</v>
      </c>
      <c r="D2689" s="6">
        <v>100</v>
      </c>
      <c r="E2689" s="6" t="str">
        <f t="shared" si="246"/>
        <v>Medium</v>
      </c>
      <c r="F2689" s="4">
        <f t="shared" si="247"/>
        <v>1.6666666666666667</v>
      </c>
      <c r="G2689" s="8" t="s">
        <v>10887</v>
      </c>
      <c r="H2689" t="s">
        <v>10888</v>
      </c>
      <c r="I2689" t="s">
        <v>172</v>
      </c>
      <c r="J2689">
        <v>7.7</v>
      </c>
      <c r="K2689" t="str">
        <f t="shared" si="248"/>
        <v>Good</v>
      </c>
      <c r="L2689" s="10">
        <v>271152</v>
      </c>
      <c r="M2689" s="10">
        <v>200000000</v>
      </c>
      <c r="N2689" s="10">
        <v>1073841394</v>
      </c>
      <c r="O2689" s="6">
        <f t="shared" si="249"/>
        <v>873841394</v>
      </c>
      <c r="P2689" s="10" t="str" cm="1">
        <f t="array" ref="P2689">_xlfn.IFS(O2689&lt;=0,"Flop",O2689&lt;10000000,"Hit",O2689&lt;=100000000,"Superhit",O2689&gt;100000000,"Blockbuster")</f>
        <v>Blockbuster</v>
      </c>
      <c r="Q2689" t="s">
        <v>8846</v>
      </c>
      <c r="R2689">
        <v>11</v>
      </c>
      <c r="S2689" t="str">
        <f t="shared" si="250"/>
        <v xml:space="preserve">June </v>
      </c>
      <c r="T2689" s="12" t="str">
        <f t="shared" si="251"/>
        <v xml:space="preserve"> 2019</v>
      </c>
      <c r="U2689" s="8" t="str" cm="1">
        <f t="array" ref="U2689">_xlfn.IFS(Q2689&lt;1970,"Old is Gold",Q2689&lt;=1980,"80's Movies",Q2689&lt;=2000,"90's Movies",Q2689&lt;=2020,"Mid Rang",Q2689&gt;2020,"Latest")</f>
        <v>Latest</v>
      </c>
      <c r="V2689" t="s">
        <v>8847</v>
      </c>
    </row>
    <row r="2690" spans="1:22" x14ac:dyDescent="0.3">
      <c r="A2690" t="s">
        <v>8848</v>
      </c>
      <c r="B2690" t="s">
        <v>8849</v>
      </c>
      <c r="C2690" t="s">
        <v>8849</v>
      </c>
      <c r="D2690" s="6">
        <v>93</v>
      </c>
      <c r="E2690" s="6" t="str">
        <f t="shared" ref="E2690:E2753" si="252">IF(D2690&lt;90,"Short",IF(D2690&lt;=120,"Medium","Long"))</f>
        <v>Medium</v>
      </c>
      <c r="F2690" s="4">
        <f t="shared" ref="F2690:F2753" si="253">D2690/60</f>
        <v>1.55</v>
      </c>
      <c r="G2690" s="8" t="s">
        <v>10887</v>
      </c>
      <c r="H2690" t="s">
        <v>10888</v>
      </c>
      <c r="I2690" t="s">
        <v>172</v>
      </c>
      <c r="J2690">
        <v>6.7</v>
      </c>
      <c r="K2690" t="str">
        <f t="shared" ref="K2690:K2753" si="254">IF(J2690&gt;=8,"Excellent",IF(J2690&gt;=7,"Good",IF(J2690&gt;=6,"Average","Poor")))</f>
        <v>Average</v>
      </c>
      <c r="L2690" s="10">
        <v>124193</v>
      </c>
      <c r="M2690" s="10">
        <v>200000000</v>
      </c>
      <c r="N2690" s="10">
        <v>332207671</v>
      </c>
      <c r="O2690" s="6">
        <f t="shared" ref="O2690:O2753" si="255">N2690-M2690</f>
        <v>132207671</v>
      </c>
      <c r="P2690" s="10" t="str" cm="1">
        <f t="array" ref="P2690">_xlfn.IFS(O2690&lt;=0,"Flop",O2690&lt;10000000,"Hit",O2690&lt;=100000000,"Superhit",O2690&gt;100000000,"Blockbuster")</f>
        <v>Blockbuster</v>
      </c>
      <c r="Q2690" t="s">
        <v>8840</v>
      </c>
      <c r="R2690">
        <v>10</v>
      </c>
      <c r="S2690" t="str">
        <f t="shared" ref="S2690:S2753" si="256">LEFT(Q2690,SEARCH(" ",Q2690))</f>
        <v xml:space="preserve">November </v>
      </c>
      <c r="T2690" s="12" t="str">
        <f t="shared" ref="T2690:T2753" si="257">RIGHT(Q2690,5)</f>
        <v xml:space="preserve"> 2015</v>
      </c>
      <c r="U2690" s="8" t="str" cm="1">
        <f t="array" ref="U2690">_xlfn.IFS(Q2690&lt;1970,"Old is Gold",Q2690&lt;=1980,"80's Movies",Q2690&lt;=2000,"90's Movies",Q2690&lt;=2020,"Mid Rang",Q2690&gt;2020,"Latest")</f>
        <v>Latest</v>
      </c>
      <c r="V2690" t="s">
        <v>8152</v>
      </c>
    </row>
    <row r="2691" spans="1:22" x14ac:dyDescent="0.3">
      <c r="A2691" t="s">
        <v>8850</v>
      </c>
      <c r="B2691" t="s">
        <v>8851</v>
      </c>
      <c r="C2691" t="s">
        <v>8851</v>
      </c>
      <c r="D2691" s="6">
        <v>129</v>
      </c>
      <c r="E2691" s="6" t="str">
        <f t="shared" si="252"/>
        <v>Long</v>
      </c>
      <c r="F2691" s="4">
        <f t="shared" si="253"/>
        <v>2.15</v>
      </c>
      <c r="G2691" s="8" t="s">
        <v>7406</v>
      </c>
      <c r="H2691" t="s">
        <v>10889</v>
      </c>
      <c r="I2691" t="s">
        <v>172</v>
      </c>
      <c r="J2691">
        <v>6.4</v>
      </c>
      <c r="K2691" t="str">
        <f t="shared" si="254"/>
        <v>Average</v>
      </c>
      <c r="L2691" s="10">
        <v>226246</v>
      </c>
      <c r="M2691" s="10">
        <v>26000000</v>
      </c>
      <c r="N2691" s="10">
        <v>87305549</v>
      </c>
      <c r="O2691" s="6">
        <f t="shared" si="255"/>
        <v>61305549</v>
      </c>
      <c r="P2691" s="10" t="str" cm="1">
        <f t="array" ref="P2691">_xlfn.IFS(O2691&lt;=0,"Flop",O2691&lt;10000000,"Hit",O2691&lt;=100000000,"Superhit",O2691&gt;100000000,"Blockbuster")</f>
        <v>Superhit</v>
      </c>
      <c r="Q2691" t="s">
        <v>5996</v>
      </c>
      <c r="R2691">
        <v>11</v>
      </c>
      <c r="S2691" t="str">
        <f t="shared" si="256"/>
        <v xml:space="preserve">April </v>
      </c>
      <c r="T2691" s="12" t="str">
        <f t="shared" si="257"/>
        <v xml:space="preserve"> 2013</v>
      </c>
      <c r="U2691" s="8" t="str" cm="1">
        <f t="array" ref="U2691">_xlfn.IFS(Q2691&lt;1970,"Old is Gold",Q2691&lt;=1980,"80's Movies",Q2691&lt;=2000,"90's Movies",Q2691&lt;=2020,"Mid Rang",Q2691&gt;2020,"Latest")</f>
        <v>Latest</v>
      </c>
      <c r="V2691" t="s">
        <v>1884</v>
      </c>
    </row>
    <row r="2692" spans="1:22" x14ac:dyDescent="0.3">
      <c r="A2692" t="s">
        <v>8852</v>
      </c>
      <c r="B2692" t="s">
        <v>8853</v>
      </c>
      <c r="C2692" t="s">
        <v>8853</v>
      </c>
      <c r="D2692" s="6">
        <v>104</v>
      </c>
      <c r="E2692" s="6" t="str">
        <f t="shared" si="252"/>
        <v>Medium</v>
      </c>
      <c r="F2692" s="4">
        <f t="shared" si="253"/>
        <v>1.7333333333333334</v>
      </c>
      <c r="G2692" s="8" t="s">
        <v>172</v>
      </c>
      <c r="H2692" t="s">
        <v>190</v>
      </c>
      <c r="I2692" t="s">
        <v>10894</v>
      </c>
      <c r="J2692">
        <v>7.4</v>
      </c>
      <c r="K2692" t="str">
        <f t="shared" si="254"/>
        <v>Good</v>
      </c>
      <c r="L2692" s="10">
        <v>163918</v>
      </c>
      <c r="M2692" s="10">
        <v>8000000</v>
      </c>
      <c r="N2692" s="10">
        <v>84142115</v>
      </c>
      <c r="O2692" s="6">
        <f t="shared" si="255"/>
        <v>76142115</v>
      </c>
      <c r="P2692" s="10" t="str" cm="1">
        <f t="array" ref="P2692">_xlfn.IFS(O2692&lt;=0,"Flop",O2692&lt;10000000,"Hit",O2692&lt;=100000000,"Superhit",O2692&gt;100000000,"Blockbuster")</f>
        <v>Superhit</v>
      </c>
      <c r="Q2692" t="s">
        <v>5971</v>
      </c>
      <c r="R2692">
        <v>7</v>
      </c>
      <c r="S2692" t="str">
        <f t="shared" si="256"/>
        <v xml:space="preserve">September </v>
      </c>
      <c r="T2692" s="12" t="str">
        <f t="shared" si="257"/>
        <v xml:space="preserve"> 2013</v>
      </c>
      <c r="U2692" s="8" t="str" cm="1">
        <f t="array" ref="U2692">_xlfn.IFS(Q2692&lt;1970,"Old is Gold",Q2692&lt;=1980,"80's Movies",Q2692&lt;=2000,"90's Movies",Q2692&lt;=2020,"Mid Rang",Q2692&gt;2020,"Latest")</f>
        <v>Latest</v>
      </c>
      <c r="V2692" t="s">
        <v>6319</v>
      </c>
    </row>
    <row r="2693" spans="1:22" x14ac:dyDescent="0.3">
      <c r="A2693" t="s">
        <v>8854</v>
      </c>
      <c r="B2693" t="s">
        <v>8855</v>
      </c>
      <c r="C2693" t="s">
        <v>8855</v>
      </c>
      <c r="D2693" s="6">
        <v>112</v>
      </c>
      <c r="E2693" s="6" t="str">
        <f t="shared" si="252"/>
        <v>Medium</v>
      </c>
      <c r="F2693" s="4">
        <f t="shared" si="253"/>
        <v>1.8666666666666667</v>
      </c>
      <c r="G2693" s="8" t="s">
        <v>7406</v>
      </c>
      <c r="H2693" t="s">
        <v>10887</v>
      </c>
      <c r="I2693" t="s">
        <v>10885</v>
      </c>
      <c r="J2693">
        <v>6.8</v>
      </c>
      <c r="K2693" t="str">
        <f t="shared" si="254"/>
        <v>Average</v>
      </c>
      <c r="L2693" s="10">
        <v>712207</v>
      </c>
      <c r="M2693" s="10">
        <v>170000000</v>
      </c>
      <c r="N2693" s="10">
        <v>644783140</v>
      </c>
      <c r="O2693" s="6">
        <f t="shared" si="255"/>
        <v>474783140</v>
      </c>
      <c r="P2693" s="10" t="str" cm="1">
        <f t="array" ref="P2693">_xlfn.IFS(O2693&lt;=0,"Flop",O2693&lt;10000000,"Hit",O2693&lt;=100000000,"Superhit",O2693&gt;100000000,"Blockbuster")</f>
        <v>Blockbuster</v>
      </c>
      <c r="Q2693" t="s">
        <v>8856</v>
      </c>
      <c r="R2693">
        <v>22</v>
      </c>
      <c r="S2693" t="str">
        <f t="shared" si="256"/>
        <v xml:space="preserve">October </v>
      </c>
      <c r="T2693" s="12" t="str">
        <f t="shared" si="257"/>
        <v xml:space="preserve"> 2013</v>
      </c>
      <c r="U2693" s="8" t="str" cm="1">
        <f t="array" ref="U2693">_xlfn.IFS(Q2693&lt;1970,"Old is Gold",Q2693&lt;=1980,"80's Movies",Q2693&lt;=2000,"90's Movies",Q2693&lt;=2020,"Mid Rang",Q2693&gt;2020,"Latest")</f>
        <v>Latest</v>
      </c>
      <c r="V2693" t="s">
        <v>7639</v>
      </c>
    </row>
    <row r="2694" spans="1:22" x14ac:dyDescent="0.3">
      <c r="A2694" t="s">
        <v>8857</v>
      </c>
      <c r="B2694" t="s">
        <v>8858</v>
      </c>
      <c r="C2694" t="s">
        <v>8858</v>
      </c>
      <c r="D2694" s="6">
        <v>109</v>
      </c>
      <c r="E2694" s="6" t="str">
        <f t="shared" si="252"/>
        <v>Medium</v>
      </c>
      <c r="F2694" s="4">
        <f t="shared" si="253"/>
        <v>1.8166666666666667</v>
      </c>
      <c r="G2694" s="8" t="s">
        <v>7406</v>
      </c>
      <c r="H2694" t="s">
        <v>10890</v>
      </c>
      <c r="I2694" t="s">
        <v>5170</v>
      </c>
      <c r="J2694">
        <v>5.3</v>
      </c>
      <c r="K2694" t="str">
        <f t="shared" si="254"/>
        <v>Poor</v>
      </c>
      <c r="L2694" s="10">
        <v>115288</v>
      </c>
      <c r="M2694" s="10">
        <v>120000000</v>
      </c>
      <c r="N2694" s="10">
        <v>221900160</v>
      </c>
      <c r="O2694" s="6">
        <f t="shared" si="255"/>
        <v>101900160</v>
      </c>
      <c r="P2694" s="10" t="str" cm="1">
        <f t="array" ref="P2694">_xlfn.IFS(O2694&lt;=0,"Flop",O2694&lt;10000000,"Hit",O2694&lt;=100000000,"Superhit",O2694&gt;100000000,"Blockbuster")</f>
        <v>Blockbuster</v>
      </c>
      <c r="Q2694" t="s">
        <v>8859</v>
      </c>
      <c r="R2694">
        <v>12</v>
      </c>
      <c r="S2694" t="str">
        <f t="shared" si="256"/>
        <v xml:space="preserve">October </v>
      </c>
      <c r="T2694" s="12" t="str">
        <f t="shared" si="257"/>
        <v xml:space="preserve"> 2017</v>
      </c>
      <c r="U2694" s="8" t="str" cm="1">
        <f t="array" ref="U2694">_xlfn.IFS(Q2694&lt;1970,"Old is Gold",Q2694&lt;=1980,"80's Movies",Q2694&lt;=2000,"90's Movies",Q2694&lt;=2020,"Mid Rang",Q2694&gt;2020,"Latest")</f>
        <v>Latest</v>
      </c>
      <c r="V2694" t="s">
        <v>8860</v>
      </c>
    </row>
    <row r="2695" spans="1:22" x14ac:dyDescent="0.3">
      <c r="A2695" t="s">
        <v>8861</v>
      </c>
      <c r="B2695" t="s">
        <v>8862</v>
      </c>
      <c r="C2695" t="s">
        <v>8862</v>
      </c>
      <c r="D2695" s="6">
        <v>112</v>
      </c>
      <c r="E2695" s="6" t="str">
        <f t="shared" si="252"/>
        <v>Medium</v>
      </c>
      <c r="F2695" s="4">
        <f t="shared" si="253"/>
        <v>1.8666666666666667</v>
      </c>
      <c r="G2695" s="8" t="s">
        <v>172</v>
      </c>
      <c r="H2695" t="s">
        <v>10894</v>
      </c>
      <c r="I2695" t="s">
        <v>10886</v>
      </c>
      <c r="J2695">
        <v>7.1</v>
      </c>
      <c r="K2695" t="str">
        <f t="shared" si="254"/>
        <v>Good</v>
      </c>
      <c r="L2695" s="10">
        <v>324115</v>
      </c>
      <c r="M2695" s="10">
        <v>17000000</v>
      </c>
      <c r="N2695" s="10">
        <v>115647426</v>
      </c>
      <c r="O2695" s="6">
        <f t="shared" si="255"/>
        <v>98647426</v>
      </c>
      <c r="P2695" s="10" t="str" cm="1">
        <f t="array" ref="P2695">_xlfn.IFS(O2695&lt;=0,"Flop",O2695&lt;10000000,"Hit",O2695&lt;=100000000,"Superhit",O2695&gt;100000000,"Blockbuster")</f>
        <v>Superhit</v>
      </c>
      <c r="Q2695" t="s">
        <v>5501</v>
      </c>
      <c r="R2695">
        <v>28</v>
      </c>
      <c r="S2695" t="str">
        <f t="shared" si="256"/>
        <v xml:space="preserve">September </v>
      </c>
      <c r="T2695" s="12" t="str">
        <f t="shared" si="257"/>
        <v xml:space="preserve"> 2012</v>
      </c>
      <c r="U2695" s="8" t="str" cm="1">
        <f t="array" ref="U2695">_xlfn.IFS(Q2695&lt;1970,"Old is Gold",Q2695&lt;=1980,"80's Movies",Q2695&lt;=2000,"90's Movies",Q2695&lt;=2020,"Mid Rang",Q2695&gt;2020,"Latest")</f>
        <v>Latest</v>
      </c>
      <c r="V2695" t="s">
        <v>8681</v>
      </c>
    </row>
    <row r="2696" spans="1:22" x14ac:dyDescent="0.3">
      <c r="A2696" t="s">
        <v>8863</v>
      </c>
      <c r="B2696" t="s">
        <v>8864</v>
      </c>
      <c r="C2696" t="s">
        <v>8865</v>
      </c>
      <c r="D2696" s="6">
        <v>97</v>
      </c>
      <c r="E2696" s="6" t="str">
        <f t="shared" si="252"/>
        <v>Medium</v>
      </c>
      <c r="F2696" s="4">
        <f t="shared" si="253"/>
        <v>1.6166666666666667</v>
      </c>
      <c r="G2696" s="8" t="s">
        <v>7406</v>
      </c>
      <c r="H2696" t="s">
        <v>10887</v>
      </c>
      <c r="I2696" t="s">
        <v>10888</v>
      </c>
      <c r="J2696">
        <v>6.3</v>
      </c>
      <c r="K2696" t="str">
        <f t="shared" si="254"/>
        <v>Average</v>
      </c>
      <c r="L2696" s="10">
        <v>100829</v>
      </c>
      <c r="M2696" s="10">
        <v>73000000</v>
      </c>
      <c r="N2696" s="10">
        <v>352333929</v>
      </c>
      <c r="O2696" s="6">
        <f t="shared" si="255"/>
        <v>279333929</v>
      </c>
      <c r="P2696" s="10" t="str" cm="1">
        <f t="array" ref="P2696">_xlfn.IFS(O2696&lt;=0,"Flop",O2696&lt;10000000,"Hit",O2696&lt;=100000000,"Superhit",O2696&gt;100000000,"Blockbuster")</f>
        <v>Blockbuster</v>
      </c>
      <c r="Q2696" t="s">
        <v>8866</v>
      </c>
      <c r="R2696">
        <v>1</v>
      </c>
      <c r="S2696" t="str">
        <f t="shared" si="256"/>
        <v xml:space="preserve">May </v>
      </c>
      <c r="T2696" s="12" t="str">
        <f t="shared" si="257"/>
        <v xml:space="preserve"> 2016</v>
      </c>
      <c r="U2696" s="8" t="str" cm="1">
        <f t="array" ref="U2696">_xlfn.IFS(Q2696&lt;1970,"Old is Gold",Q2696&lt;=1980,"80's Movies",Q2696&lt;=2000,"90's Movies",Q2696&lt;=2020,"Mid Rang",Q2696&gt;2020,"Latest")</f>
        <v>Latest</v>
      </c>
      <c r="V2696" t="s">
        <v>8867</v>
      </c>
    </row>
    <row r="2697" spans="1:22" x14ac:dyDescent="0.3">
      <c r="A2697" t="s">
        <v>8868</v>
      </c>
      <c r="B2697" t="s">
        <v>8869</v>
      </c>
      <c r="C2697" t="s">
        <v>8869</v>
      </c>
      <c r="D2697" s="6">
        <v>95</v>
      </c>
      <c r="E2697" s="6" t="str">
        <f t="shared" si="252"/>
        <v>Medium</v>
      </c>
      <c r="F2697" s="4">
        <f t="shared" si="253"/>
        <v>1.5833333333333333</v>
      </c>
      <c r="G2697" s="8" t="s">
        <v>10887</v>
      </c>
      <c r="H2697" t="s">
        <v>10888</v>
      </c>
      <c r="I2697" t="s">
        <v>172</v>
      </c>
      <c r="J2697">
        <v>6.3</v>
      </c>
      <c r="K2697" t="str">
        <f t="shared" si="254"/>
        <v>Average</v>
      </c>
      <c r="L2697" s="10">
        <v>111728</v>
      </c>
      <c r="M2697" s="10">
        <v>78000000</v>
      </c>
      <c r="N2697" s="10">
        <v>274325949</v>
      </c>
      <c r="O2697" s="6">
        <f t="shared" si="255"/>
        <v>196325949</v>
      </c>
      <c r="P2697" s="10" t="str" cm="1">
        <f t="array" ref="P2697">_xlfn.IFS(O2697&lt;=0,"Flop",O2697&lt;10000000,"Hit",O2697&lt;=100000000,"Superhit",O2697&gt;100000000,"Blockbuster")</f>
        <v>Blockbuster</v>
      </c>
      <c r="Q2697" t="s">
        <v>8870</v>
      </c>
      <c r="R2697">
        <v>26</v>
      </c>
      <c r="S2697" t="str">
        <f t="shared" si="256"/>
        <v xml:space="preserve">September </v>
      </c>
      <c r="T2697" s="12" t="str">
        <f t="shared" si="257"/>
        <v xml:space="preserve"> 2013</v>
      </c>
      <c r="U2697" s="8" t="str" cm="1">
        <f t="array" ref="U2697">_xlfn.IFS(Q2697&lt;1970,"Old is Gold",Q2697&lt;=1980,"80's Movies",Q2697&lt;=2000,"90's Movies",Q2697&lt;=2020,"Mid Rang",Q2697&gt;2020,"Latest")</f>
        <v>Latest</v>
      </c>
      <c r="V2697" t="s">
        <v>8871</v>
      </c>
    </row>
    <row r="2698" spans="1:22" x14ac:dyDescent="0.3">
      <c r="A2698" t="s">
        <v>8872</v>
      </c>
      <c r="B2698" t="s">
        <v>8873</v>
      </c>
      <c r="C2698" t="s">
        <v>8873</v>
      </c>
      <c r="D2698" s="6">
        <v>126</v>
      </c>
      <c r="E2698" s="6" t="str">
        <f t="shared" si="252"/>
        <v>Long</v>
      </c>
      <c r="F2698" s="4">
        <f t="shared" si="253"/>
        <v>2.1</v>
      </c>
      <c r="G2698" s="8" t="s">
        <v>172</v>
      </c>
      <c r="H2698" t="s">
        <v>190</v>
      </c>
      <c r="I2698" t="s">
        <v>10899</v>
      </c>
      <c r="J2698">
        <v>7</v>
      </c>
      <c r="K2698" t="str">
        <f t="shared" si="254"/>
        <v>Good</v>
      </c>
      <c r="L2698" s="10">
        <v>61284</v>
      </c>
      <c r="M2698" s="10">
        <v>37500000</v>
      </c>
      <c r="N2698" s="10">
        <v>125856180</v>
      </c>
      <c r="O2698" s="6">
        <f t="shared" si="255"/>
        <v>88356180</v>
      </c>
      <c r="P2698" s="10" t="str" cm="1">
        <f t="array" ref="P2698">_xlfn.IFS(O2698&lt;=0,"Flop",O2698&lt;10000000,"Hit",O2698&lt;=100000000,"Superhit",O2698&gt;100000000,"Blockbuster")</f>
        <v>Superhit</v>
      </c>
      <c r="Q2698" t="s">
        <v>8874</v>
      </c>
      <c r="R2698">
        <v>8</v>
      </c>
      <c r="S2698" t="str">
        <f t="shared" si="256"/>
        <v xml:space="preserve">September </v>
      </c>
      <c r="T2698" s="12" t="str">
        <f t="shared" si="257"/>
        <v xml:space="preserve"> 2017</v>
      </c>
      <c r="U2698" s="8" t="str" cm="1">
        <f t="array" ref="U2698">_xlfn.IFS(Q2698&lt;1970,"Old is Gold",Q2698&lt;=1980,"80's Movies",Q2698&lt;=2000,"90's Movies",Q2698&lt;=2020,"Mid Rang",Q2698&gt;2020,"Latest")</f>
        <v>Latest</v>
      </c>
      <c r="V2698" t="s">
        <v>5362</v>
      </c>
    </row>
    <row r="2699" spans="1:22" x14ac:dyDescent="0.3">
      <c r="A2699" t="s">
        <v>8875</v>
      </c>
      <c r="B2699" t="s">
        <v>8876</v>
      </c>
      <c r="C2699" t="s">
        <v>8876</v>
      </c>
      <c r="D2699" s="6">
        <v>89</v>
      </c>
      <c r="E2699" s="6" t="str">
        <f t="shared" si="252"/>
        <v>Short</v>
      </c>
      <c r="F2699" s="4">
        <f t="shared" si="253"/>
        <v>1.4833333333333334</v>
      </c>
      <c r="G2699" s="8" t="s">
        <v>172</v>
      </c>
      <c r="H2699" t="s">
        <v>10891</v>
      </c>
      <c r="I2699" t="s">
        <v>190</v>
      </c>
      <c r="J2699">
        <v>7</v>
      </c>
      <c r="K2699" t="str">
        <f t="shared" si="254"/>
        <v>Good</v>
      </c>
      <c r="L2699" s="10">
        <v>65385</v>
      </c>
      <c r="M2699" s="10">
        <v>2500000</v>
      </c>
      <c r="N2699" s="10">
        <v>4806423</v>
      </c>
      <c r="O2699" s="6">
        <f t="shared" si="255"/>
        <v>2306423</v>
      </c>
      <c r="P2699" s="10" t="str" cm="1">
        <f t="array" ref="P2699">_xlfn.IFS(O2699&lt;=0,"Flop",O2699&lt;10000000,"Hit",O2699&lt;=100000000,"Superhit",O2699&gt;100000000,"Blockbuster")</f>
        <v>Hit</v>
      </c>
      <c r="Q2699" t="s">
        <v>8877</v>
      </c>
      <c r="R2699">
        <v>20</v>
      </c>
      <c r="S2699" t="str">
        <f t="shared" si="256"/>
        <v xml:space="preserve">January </v>
      </c>
      <c r="T2699" s="12" t="str">
        <f t="shared" si="257"/>
        <v xml:space="preserve"> 2012</v>
      </c>
      <c r="U2699" s="8" t="str" cm="1">
        <f t="array" ref="U2699">_xlfn.IFS(Q2699&lt;1970,"Old is Gold",Q2699&lt;=1980,"80's Movies",Q2699&lt;=2000,"90's Movies",Q2699&lt;=2020,"Mid Rang",Q2699&gt;2020,"Latest")</f>
        <v>Latest</v>
      </c>
      <c r="V2699" t="s">
        <v>8878</v>
      </c>
    </row>
    <row r="2700" spans="1:22" x14ac:dyDescent="0.3">
      <c r="A2700" t="s">
        <v>8879</v>
      </c>
      <c r="B2700" t="s">
        <v>8880</v>
      </c>
      <c r="C2700" t="s">
        <v>8880</v>
      </c>
      <c r="D2700" s="6">
        <v>86</v>
      </c>
      <c r="E2700" s="6" t="str">
        <f t="shared" si="252"/>
        <v>Short</v>
      </c>
      <c r="F2700" s="4">
        <f t="shared" si="253"/>
        <v>1.4333333333333333</v>
      </c>
      <c r="G2700" s="8" t="s">
        <v>105</v>
      </c>
      <c r="H2700" t="s">
        <v>10895</v>
      </c>
      <c r="I2700" t="s">
        <v>5170</v>
      </c>
      <c r="J2700">
        <v>5</v>
      </c>
      <c r="K2700" t="str">
        <f t="shared" si="254"/>
        <v>Poor</v>
      </c>
      <c r="L2700" s="10">
        <v>68041</v>
      </c>
      <c r="M2700" s="10">
        <v>1000000</v>
      </c>
      <c r="N2700" s="10">
        <v>38390020</v>
      </c>
      <c r="O2700" s="6">
        <f t="shared" si="255"/>
        <v>37390020</v>
      </c>
      <c r="P2700" s="10" t="str" cm="1">
        <f t="array" ref="P2700">_xlfn.IFS(O2700&lt;=0,"Flop",O2700&lt;10000000,"Hit",O2700&lt;=100000000,"Superhit",O2700&gt;100000000,"Blockbuster")</f>
        <v>Superhit</v>
      </c>
      <c r="Q2700" t="s">
        <v>8881</v>
      </c>
      <c r="R2700">
        <v>24</v>
      </c>
      <c r="S2700" t="str">
        <f t="shared" si="256"/>
        <v xml:space="preserve">May </v>
      </c>
      <c r="T2700" s="12" t="str">
        <f t="shared" si="257"/>
        <v xml:space="preserve"> 2012</v>
      </c>
      <c r="U2700" s="8" t="str" cm="1">
        <f t="array" ref="U2700">_xlfn.IFS(Q2700&lt;1970,"Old is Gold",Q2700&lt;=1980,"80's Movies",Q2700&lt;=2000,"90's Movies",Q2700&lt;=2020,"Mid Rang",Q2700&gt;2020,"Latest")</f>
        <v>Latest</v>
      </c>
      <c r="V2700" t="s">
        <v>8882</v>
      </c>
    </row>
    <row r="2701" spans="1:22" x14ac:dyDescent="0.3">
      <c r="A2701" t="s">
        <v>8883</v>
      </c>
      <c r="B2701" t="s">
        <v>8884</v>
      </c>
      <c r="C2701" t="s">
        <v>8884</v>
      </c>
      <c r="D2701" s="6">
        <v>107</v>
      </c>
      <c r="E2701" s="6" t="str">
        <f t="shared" si="252"/>
        <v>Medium</v>
      </c>
      <c r="F2701" s="4">
        <f t="shared" si="253"/>
        <v>1.7833333333333334</v>
      </c>
      <c r="G2701" s="8" t="s">
        <v>7406</v>
      </c>
      <c r="H2701" t="s">
        <v>172</v>
      </c>
      <c r="I2701" t="s">
        <v>10891</v>
      </c>
      <c r="J2701">
        <v>5.6</v>
      </c>
      <c r="K2701" t="str">
        <f t="shared" si="254"/>
        <v>Poor</v>
      </c>
      <c r="L2701" s="10">
        <v>81454</v>
      </c>
      <c r="M2701" s="10">
        <v>20000000</v>
      </c>
      <c r="N2701" s="10">
        <v>17537186</v>
      </c>
      <c r="O2701" s="6">
        <f t="shared" si="255"/>
        <v>-2462814</v>
      </c>
      <c r="P2701" s="10" t="str" cm="1">
        <f t="array" ref="P2701">_xlfn.IFS(O2701&lt;=0,"Flop",O2701&lt;10000000,"Hit",O2701&lt;=100000000,"Superhit",O2701&gt;100000000,"Blockbuster")</f>
        <v>Flop</v>
      </c>
      <c r="Q2701" t="s">
        <v>8885</v>
      </c>
      <c r="R2701">
        <v>19</v>
      </c>
      <c r="S2701" t="str">
        <f t="shared" si="256"/>
        <v xml:space="preserve">September </v>
      </c>
      <c r="T2701" s="12" t="str">
        <f t="shared" si="257"/>
        <v xml:space="preserve"> 2013</v>
      </c>
      <c r="U2701" s="8" t="str" cm="1">
        <f t="array" ref="U2701">_xlfn.IFS(Q2701&lt;1970,"Old is Gold",Q2701&lt;=1980,"80's Movies",Q2701&lt;=2000,"90's Movies",Q2701&lt;=2020,"Mid Rang",Q2701&gt;2020,"Latest")</f>
        <v>Latest</v>
      </c>
      <c r="V2701" t="s">
        <v>1509</v>
      </c>
    </row>
    <row r="2702" spans="1:22" x14ac:dyDescent="0.3">
      <c r="A2702" t="s">
        <v>8886</v>
      </c>
      <c r="B2702" t="s">
        <v>8887</v>
      </c>
      <c r="C2702" t="s">
        <v>8887</v>
      </c>
      <c r="D2702" s="6">
        <v>97</v>
      </c>
      <c r="E2702" s="6" t="str">
        <f t="shared" si="252"/>
        <v>Medium</v>
      </c>
      <c r="F2702" s="4">
        <f t="shared" si="253"/>
        <v>1.6166666666666667</v>
      </c>
      <c r="G2702" s="8" t="s">
        <v>172</v>
      </c>
      <c r="H2702" t="s">
        <v>10899</v>
      </c>
      <c r="I2702" t="s">
        <v>10899</v>
      </c>
      <c r="J2702">
        <v>6.3</v>
      </c>
      <c r="K2702" t="str">
        <f t="shared" si="254"/>
        <v>Average</v>
      </c>
      <c r="L2702" s="10">
        <v>324083</v>
      </c>
      <c r="M2702" s="10">
        <v>18000000</v>
      </c>
      <c r="N2702" s="10">
        <v>270665134</v>
      </c>
      <c r="O2702" s="6">
        <f t="shared" si="255"/>
        <v>252665134</v>
      </c>
      <c r="P2702" s="10" t="str" cm="1">
        <f t="array" ref="P2702">_xlfn.IFS(O2702&lt;=0,"Flop",O2702&lt;10000000,"Hit",O2702&lt;=100000000,"Superhit",O2702&gt;100000000,"Blockbuster")</f>
        <v>Blockbuster</v>
      </c>
      <c r="Q2702" t="s">
        <v>8888</v>
      </c>
      <c r="R2702">
        <v>8</v>
      </c>
      <c r="S2702" t="str">
        <f t="shared" si="256"/>
        <v xml:space="preserve">March </v>
      </c>
      <c r="T2702" s="12" t="str">
        <f t="shared" si="257"/>
        <v xml:space="preserve"> 2014</v>
      </c>
      <c r="U2702" s="8" t="str" cm="1">
        <f t="array" ref="U2702">_xlfn.IFS(Q2702&lt;1970,"Old is Gold",Q2702&lt;=1980,"80's Movies",Q2702&lt;=2000,"90's Movies",Q2702&lt;=2020,"Mid Rang",Q2702&gt;2020,"Latest")</f>
        <v>Latest</v>
      </c>
      <c r="V2702" t="s">
        <v>6011</v>
      </c>
    </row>
    <row r="2703" spans="1:22" x14ac:dyDescent="0.3">
      <c r="A2703" t="s">
        <v>8889</v>
      </c>
      <c r="B2703" t="s">
        <v>8890</v>
      </c>
      <c r="C2703" t="s">
        <v>8890</v>
      </c>
      <c r="D2703" s="6">
        <v>114</v>
      </c>
      <c r="E2703" s="6" t="str">
        <f t="shared" si="252"/>
        <v>Medium</v>
      </c>
      <c r="F2703" s="4">
        <f t="shared" si="253"/>
        <v>1.9</v>
      </c>
      <c r="G2703" s="8" t="s">
        <v>10889</v>
      </c>
      <c r="H2703" t="s">
        <v>172</v>
      </c>
      <c r="I2703" t="s">
        <v>10891</v>
      </c>
      <c r="J2703">
        <v>7.1</v>
      </c>
      <c r="K2703" t="str">
        <f t="shared" si="254"/>
        <v>Good</v>
      </c>
      <c r="L2703" s="10">
        <v>242678</v>
      </c>
      <c r="M2703" s="10">
        <v>40000000</v>
      </c>
      <c r="N2703" s="10">
        <v>86434523</v>
      </c>
      <c r="O2703" s="6">
        <f t="shared" si="255"/>
        <v>46434523</v>
      </c>
      <c r="P2703" s="10" t="str" cm="1">
        <f t="array" ref="P2703">_xlfn.IFS(O2703&lt;=0,"Flop",O2703&lt;10000000,"Hit",O2703&lt;=100000000,"Superhit",O2703&gt;100000000,"Blockbuster")</f>
        <v>Superhit</v>
      </c>
      <c r="Q2703">
        <v>2016</v>
      </c>
      <c r="S2703" t="e">
        <f t="shared" si="256"/>
        <v>#VALUE!</v>
      </c>
      <c r="T2703" s="12" t="str">
        <f t="shared" si="257"/>
        <v>2016</v>
      </c>
      <c r="U2703" s="8" t="str" cm="1">
        <f t="array" ref="U2703">_xlfn.IFS(Q2703&lt;1970,"Old is Gold",Q2703&lt;=1980,"80's Movies",Q2703&lt;=2000,"90's Movies",Q2703&lt;=2020,"Mid Rang",Q2703&gt;2020,"Latest")</f>
        <v>Mid Rang</v>
      </c>
      <c r="V2703" t="s">
        <v>3346</v>
      </c>
    </row>
    <row r="2704" spans="1:22" x14ac:dyDescent="0.3">
      <c r="A2704" t="s">
        <v>8891</v>
      </c>
      <c r="B2704" t="s">
        <v>8892</v>
      </c>
      <c r="C2704" t="s">
        <v>8892</v>
      </c>
      <c r="D2704" s="6">
        <v>105</v>
      </c>
      <c r="E2704" s="6" t="str">
        <f t="shared" si="252"/>
        <v>Medium</v>
      </c>
      <c r="F2704" s="4">
        <f t="shared" si="253"/>
        <v>1.75</v>
      </c>
      <c r="G2704" s="8" t="s">
        <v>10889</v>
      </c>
      <c r="H2704" t="s">
        <v>10891</v>
      </c>
      <c r="I2704" t="s">
        <v>190</v>
      </c>
      <c r="J2704">
        <v>6.4</v>
      </c>
      <c r="K2704" t="str">
        <f t="shared" si="254"/>
        <v>Average</v>
      </c>
      <c r="L2704" s="10">
        <v>66146</v>
      </c>
      <c r="M2704" s="10">
        <v>27220000</v>
      </c>
      <c r="N2704" s="10">
        <v>5617460</v>
      </c>
      <c r="O2704" s="6">
        <f t="shared" si="255"/>
        <v>-21602540</v>
      </c>
      <c r="P2704" s="10" t="str" cm="1">
        <f t="array" ref="P2704">_xlfn.IFS(O2704&lt;=0,"Flop",O2704&lt;10000000,"Hit",O2704&lt;=100000000,"Superhit",O2704&gt;100000000,"Blockbuster")</f>
        <v>Flop</v>
      </c>
      <c r="Q2704" t="s">
        <v>8893</v>
      </c>
      <c r="R2704">
        <v>1</v>
      </c>
      <c r="S2704" t="str">
        <f t="shared" si="256"/>
        <v xml:space="preserve">February </v>
      </c>
      <c r="T2704" s="12" t="str">
        <f t="shared" si="257"/>
        <v xml:space="preserve"> 2013</v>
      </c>
      <c r="U2704" s="8" t="str" cm="1">
        <f t="array" ref="U2704">_xlfn.IFS(Q2704&lt;1970,"Old is Gold",Q2704&lt;=1980,"80's Movies",Q2704&lt;=2000,"90's Movies",Q2704&lt;=2020,"Mid Rang",Q2704&gt;2020,"Latest")</f>
        <v>Latest</v>
      </c>
      <c r="V2704" t="s">
        <v>8894</v>
      </c>
    </row>
    <row r="2705" spans="1:22" x14ac:dyDescent="0.3">
      <c r="A2705" t="s">
        <v>8895</v>
      </c>
      <c r="B2705" t="s">
        <v>8896</v>
      </c>
      <c r="C2705" t="s">
        <v>8897</v>
      </c>
      <c r="D2705" s="6">
        <v>126</v>
      </c>
      <c r="E2705" s="6" t="str">
        <f t="shared" si="252"/>
        <v>Long</v>
      </c>
      <c r="F2705" s="4">
        <f t="shared" si="253"/>
        <v>2.1</v>
      </c>
      <c r="G2705" s="8" t="s">
        <v>10888</v>
      </c>
      <c r="H2705" t="s">
        <v>10889</v>
      </c>
      <c r="I2705" t="s">
        <v>190</v>
      </c>
      <c r="J2705">
        <v>7.7</v>
      </c>
      <c r="K2705" t="str">
        <f t="shared" si="254"/>
        <v>Good</v>
      </c>
      <c r="L2705" s="10">
        <v>93962</v>
      </c>
      <c r="M2705" s="10">
        <v>30000000</v>
      </c>
      <c r="N2705" s="10">
        <v>136835561</v>
      </c>
      <c r="O2705" s="6">
        <f t="shared" si="255"/>
        <v>106835561</v>
      </c>
      <c r="P2705" s="10" t="str" cm="1">
        <f t="array" ref="P2705">_xlfn.IFS(O2705&lt;=0,"Flop",O2705&lt;10000000,"Hit",O2705&lt;=100000000,"Superhit",O2705&gt;100000000,"Blockbuster")</f>
        <v>Blockbuster</v>
      </c>
      <c r="Q2705" t="s">
        <v>8898</v>
      </c>
      <c r="R2705">
        <v>20</v>
      </c>
      <c r="S2705" t="str">
        <f t="shared" si="256"/>
        <v xml:space="preserve">July </v>
      </c>
      <c r="T2705" s="12" t="str">
        <f t="shared" si="257"/>
        <v xml:space="preserve"> 2013</v>
      </c>
      <c r="U2705" s="8" t="str" cm="1">
        <f t="array" ref="U2705">_xlfn.IFS(Q2705&lt;1970,"Old is Gold",Q2705&lt;=1980,"80's Movies",Q2705&lt;=2000,"90's Movies",Q2705&lt;=2020,"Mid Rang",Q2705&gt;2020,"Latest")</f>
        <v>Latest</v>
      </c>
      <c r="V2705" t="s">
        <v>639</v>
      </c>
    </row>
    <row r="2706" spans="1:22" x14ac:dyDescent="0.3">
      <c r="A2706" t="s">
        <v>8899</v>
      </c>
      <c r="B2706" t="s">
        <v>8900</v>
      </c>
      <c r="C2706" t="s">
        <v>8900</v>
      </c>
      <c r="D2706" s="6">
        <v>121</v>
      </c>
      <c r="E2706" s="6" t="str">
        <f t="shared" si="252"/>
        <v>Long</v>
      </c>
      <c r="F2706" s="4">
        <f t="shared" si="253"/>
        <v>2.0166666666666666</v>
      </c>
      <c r="G2706" s="8" t="s">
        <v>7406</v>
      </c>
      <c r="H2706" t="s">
        <v>10887</v>
      </c>
      <c r="I2706" t="s">
        <v>172</v>
      </c>
      <c r="J2706">
        <v>8</v>
      </c>
      <c r="K2706" t="str">
        <f t="shared" si="254"/>
        <v>Excellent</v>
      </c>
      <c r="L2706" s="10">
        <v>1249361</v>
      </c>
      <c r="M2706" s="10">
        <v>170000000</v>
      </c>
      <c r="N2706" s="10">
        <v>773350147</v>
      </c>
      <c r="O2706" s="6">
        <f t="shared" si="255"/>
        <v>603350147</v>
      </c>
      <c r="P2706" s="10" t="str" cm="1">
        <f t="array" ref="P2706">_xlfn.IFS(O2706&lt;=0,"Flop",O2706&lt;10000000,"Hit",O2706&lt;=100000000,"Superhit",O2706&gt;100000000,"Blockbuster")</f>
        <v>Blockbuster</v>
      </c>
      <c r="Q2706" t="s">
        <v>8901</v>
      </c>
      <c r="R2706">
        <v>21</v>
      </c>
      <c r="S2706" t="str">
        <f t="shared" si="256"/>
        <v xml:space="preserve">July </v>
      </c>
      <c r="T2706" s="12" t="str">
        <f t="shared" si="257"/>
        <v xml:space="preserve"> 2014</v>
      </c>
      <c r="U2706" s="8" t="str" cm="1">
        <f t="array" ref="U2706">_xlfn.IFS(Q2706&lt;1970,"Old is Gold",Q2706&lt;=1980,"80's Movies",Q2706&lt;=2000,"90's Movies",Q2706&lt;=2020,"Mid Rang",Q2706&gt;2020,"Latest")</f>
        <v>Latest</v>
      </c>
      <c r="V2706" t="s">
        <v>5328</v>
      </c>
    </row>
    <row r="2707" spans="1:22" x14ac:dyDescent="0.3">
      <c r="A2707" t="s">
        <v>8902</v>
      </c>
      <c r="B2707" t="s">
        <v>8903</v>
      </c>
      <c r="C2707" t="s">
        <v>8903</v>
      </c>
      <c r="D2707" s="6">
        <v>106</v>
      </c>
      <c r="E2707" s="6" t="str">
        <f t="shared" si="252"/>
        <v>Medium</v>
      </c>
      <c r="F2707" s="4">
        <f t="shared" si="253"/>
        <v>1.7666666666666666</v>
      </c>
      <c r="G2707" s="8" t="s">
        <v>7406</v>
      </c>
      <c r="H2707" t="s">
        <v>10887</v>
      </c>
      <c r="I2707" t="s">
        <v>190</v>
      </c>
      <c r="J2707">
        <v>6.9</v>
      </c>
      <c r="K2707" t="str">
        <f t="shared" si="254"/>
        <v>Average</v>
      </c>
      <c r="L2707" s="10">
        <v>82928</v>
      </c>
      <c r="M2707" s="10">
        <v>9000000</v>
      </c>
      <c r="N2707" s="10">
        <v>13627519</v>
      </c>
      <c r="O2707" s="6">
        <f t="shared" si="255"/>
        <v>4627519</v>
      </c>
      <c r="P2707" s="10" t="str" cm="1">
        <f t="array" ref="P2707">_xlfn.IFS(O2707&lt;=0,"Flop",O2707&lt;10000000,"Hit",O2707&lt;=100000000,"Superhit",O2707&gt;100000000,"Blockbuster")</f>
        <v>Hit</v>
      </c>
      <c r="Q2707" t="s">
        <v>8236</v>
      </c>
      <c r="R2707">
        <v>22</v>
      </c>
      <c r="S2707" t="str">
        <f t="shared" si="256"/>
        <v xml:space="preserve">May </v>
      </c>
      <c r="T2707" s="12" t="str">
        <f t="shared" si="257"/>
        <v xml:space="preserve"> 2013</v>
      </c>
      <c r="U2707" s="8" t="str" cm="1">
        <f t="array" ref="U2707">_xlfn.IFS(Q2707&lt;1970,"Old is Gold",Q2707&lt;=1980,"80's Movies",Q2707&lt;=2000,"90's Movies",Q2707&lt;=2020,"Mid Rang",Q2707&gt;2020,"Latest")</f>
        <v>Latest</v>
      </c>
      <c r="V2707" t="s">
        <v>7978</v>
      </c>
    </row>
    <row r="2708" spans="1:22" x14ac:dyDescent="0.3">
      <c r="A2708" t="s">
        <v>8904</v>
      </c>
      <c r="B2708" t="s">
        <v>8905</v>
      </c>
      <c r="C2708" t="s">
        <v>8905</v>
      </c>
      <c r="D2708" s="6">
        <v>100</v>
      </c>
      <c r="E2708" s="6" t="str">
        <f t="shared" si="252"/>
        <v>Medium</v>
      </c>
      <c r="F2708" s="4">
        <f t="shared" si="253"/>
        <v>1.6666666666666667</v>
      </c>
      <c r="G2708" s="8" t="s">
        <v>10885</v>
      </c>
      <c r="H2708" t="s">
        <v>105</v>
      </c>
      <c r="I2708" t="s">
        <v>5170</v>
      </c>
      <c r="J2708">
        <v>6.2</v>
      </c>
      <c r="K2708" t="str">
        <f t="shared" si="254"/>
        <v>Average</v>
      </c>
      <c r="L2708" s="10">
        <v>189198</v>
      </c>
      <c r="M2708" s="10">
        <v>15000000</v>
      </c>
      <c r="N2708" s="10">
        <v>146428180</v>
      </c>
      <c r="O2708" s="6">
        <f t="shared" si="255"/>
        <v>131428180</v>
      </c>
      <c r="P2708" s="10" t="str" cm="1">
        <f t="array" ref="P2708">_xlfn.IFS(O2708&lt;=0,"Flop",O2708&lt;10000000,"Hit",O2708&lt;=100000000,"Superhit",O2708&gt;100000000,"Blockbuster")</f>
        <v>Blockbuster</v>
      </c>
      <c r="Q2708" t="s">
        <v>7836</v>
      </c>
      <c r="R2708">
        <v>17</v>
      </c>
      <c r="S2708" t="str">
        <f t="shared" si="256"/>
        <v xml:space="preserve">January </v>
      </c>
      <c r="T2708" s="12" t="str">
        <f t="shared" si="257"/>
        <v xml:space="preserve"> 2013</v>
      </c>
      <c r="U2708" s="8" t="str" cm="1">
        <f t="array" ref="U2708">_xlfn.IFS(Q2708&lt;1970,"Old is Gold",Q2708&lt;=1980,"80's Movies",Q2708&lt;=2000,"90's Movies",Q2708&lt;=2020,"Mid Rang",Q2708&gt;2020,"Latest")</f>
        <v>Latest</v>
      </c>
      <c r="V2708" t="s">
        <v>5324</v>
      </c>
    </row>
    <row r="2709" spans="1:22" x14ac:dyDescent="0.3">
      <c r="A2709" t="s">
        <v>8906</v>
      </c>
      <c r="B2709" t="s">
        <v>8907</v>
      </c>
      <c r="C2709" t="s">
        <v>8907</v>
      </c>
      <c r="D2709" s="6">
        <v>111</v>
      </c>
      <c r="E2709" s="6" t="str">
        <f t="shared" si="252"/>
        <v>Medium</v>
      </c>
      <c r="F2709" s="4">
        <f t="shared" si="253"/>
        <v>1.85</v>
      </c>
      <c r="G2709" s="8" t="s">
        <v>172</v>
      </c>
      <c r="H2709" t="s">
        <v>10891</v>
      </c>
      <c r="I2709" t="s">
        <v>190</v>
      </c>
      <c r="J2709">
        <v>5.7</v>
      </c>
      <c r="K2709" t="str">
        <f t="shared" si="254"/>
        <v>Poor</v>
      </c>
      <c r="L2709" s="10">
        <v>139222</v>
      </c>
      <c r="M2709" s="10">
        <v>35000000</v>
      </c>
      <c r="N2709" s="10">
        <v>173965010</v>
      </c>
      <c r="O2709" s="6">
        <f t="shared" si="255"/>
        <v>138965010</v>
      </c>
      <c r="P2709" s="10" t="str" cm="1">
        <f t="array" ref="P2709">_xlfn.IFS(O2709&lt;=0,"Flop",O2709&lt;10000000,"Hit",O2709&lt;=100000000,"Superhit",O2709&gt;100000000,"Blockbuster")</f>
        <v>Blockbuster</v>
      </c>
      <c r="Q2709" t="s">
        <v>8908</v>
      </c>
      <c r="R2709">
        <v>7</v>
      </c>
      <c r="S2709" t="str">
        <f t="shared" si="256"/>
        <v xml:space="preserve">February </v>
      </c>
      <c r="T2709" s="12" t="str">
        <f t="shared" si="257"/>
        <v xml:space="preserve"> 2013</v>
      </c>
      <c r="U2709" s="8" t="str" cm="1">
        <f t="array" ref="U2709">_xlfn.IFS(Q2709&lt;1970,"Old is Gold",Q2709&lt;=1980,"80's Movies",Q2709&lt;=2000,"90's Movies",Q2709&lt;=2020,"Mid Rang",Q2709&gt;2020,"Latest")</f>
        <v>Latest</v>
      </c>
      <c r="V2709" t="s">
        <v>4586</v>
      </c>
    </row>
    <row r="2710" spans="1:22" x14ac:dyDescent="0.3">
      <c r="A2710" t="s">
        <v>8909</v>
      </c>
      <c r="B2710" t="s">
        <v>8910</v>
      </c>
      <c r="C2710" t="s">
        <v>8910</v>
      </c>
      <c r="D2710" s="6">
        <v>106</v>
      </c>
      <c r="E2710" s="6" t="str">
        <f t="shared" si="252"/>
        <v>Medium</v>
      </c>
      <c r="F2710" s="4">
        <f t="shared" si="253"/>
        <v>1.7666666666666666</v>
      </c>
      <c r="G2710" s="8" t="s">
        <v>7406</v>
      </c>
      <c r="H2710" t="s">
        <v>10895</v>
      </c>
      <c r="I2710" t="s">
        <v>5170</v>
      </c>
      <c r="J2710">
        <v>6.9</v>
      </c>
      <c r="K2710" t="str">
        <f t="shared" si="254"/>
        <v>Average</v>
      </c>
      <c r="L2710" s="10">
        <v>273888</v>
      </c>
      <c r="M2710" s="10">
        <v>50000000</v>
      </c>
      <c r="N2710" s="10">
        <v>222809600</v>
      </c>
      <c r="O2710" s="6">
        <f t="shared" si="255"/>
        <v>172809600</v>
      </c>
      <c r="P2710" s="10" t="str" cm="1">
        <f t="array" ref="P2710">_xlfn.IFS(O2710&lt;=0,"Flop",O2710&lt;10000000,"Hit",O2710&lt;=100000000,"Superhit",O2710&gt;100000000,"Blockbuster")</f>
        <v>Blockbuster</v>
      </c>
      <c r="Q2710" t="s">
        <v>8617</v>
      </c>
      <c r="R2710">
        <v>27</v>
      </c>
      <c r="S2710" t="str">
        <f t="shared" si="256"/>
        <v xml:space="preserve">January </v>
      </c>
      <c r="T2710" s="12" t="str">
        <f t="shared" si="257"/>
        <v xml:space="preserve"> 2014</v>
      </c>
      <c r="U2710" s="8" t="str" cm="1">
        <f t="array" ref="U2710">_xlfn.IFS(Q2710&lt;1970,"Old is Gold",Q2710&lt;=1980,"80's Movies",Q2710&lt;=2000,"90's Movies",Q2710&lt;=2020,"Mid Rang",Q2710&gt;2020,"Latest")</f>
        <v>Latest</v>
      </c>
      <c r="V2710" t="s">
        <v>4899</v>
      </c>
    </row>
    <row r="2711" spans="1:22" x14ac:dyDescent="0.3">
      <c r="A2711" t="s">
        <v>8911</v>
      </c>
      <c r="B2711" t="s">
        <v>8912</v>
      </c>
      <c r="C2711" t="s">
        <v>8912</v>
      </c>
      <c r="D2711" s="6">
        <v>134</v>
      </c>
      <c r="E2711" s="6" t="str">
        <f t="shared" si="252"/>
        <v>Long</v>
      </c>
      <c r="F2711" s="4">
        <f t="shared" si="253"/>
        <v>2.2333333333333334</v>
      </c>
      <c r="G2711" s="8" t="s">
        <v>10889</v>
      </c>
      <c r="H2711" t="s">
        <v>190</v>
      </c>
      <c r="I2711" t="s">
        <v>10896</v>
      </c>
      <c r="J2711">
        <v>8.1</v>
      </c>
      <c r="K2711" t="str">
        <f t="shared" si="254"/>
        <v>Excellent</v>
      </c>
      <c r="L2711" s="10">
        <v>728344</v>
      </c>
      <c r="M2711" s="10">
        <v>20000000</v>
      </c>
      <c r="N2711" s="10">
        <v>187733202</v>
      </c>
      <c r="O2711" s="6">
        <f t="shared" si="255"/>
        <v>167733202</v>
      </c>
      <c r="P2711" s="10" t="str" cm="1">
        <f t="array" ref="P2711">_xlfn.IFS(O2711&lt;=0,"Flop",O2711&lt;10000000,"Hit",O2711&lt;=100000000,"Superhit",O2711&gt;100000000,"Blockbuster")</f>
        <v>Blockbuster</v>
      </c>
      <c r="Q2711" t="s">
        <v>7742</v>
      </c>
      <c r="R2711">
        <v>30</v>
      </c>
      <c r="S2711" t="str">
        <f t="shared" si="256"/>
        <v xml:space="preserve">August </v>
      </c>
      <c r="T2711" s="12" t="str">
        <f t="shared" si="257"/>
        <v xml:space="preserve"> 2013</v>
      </c>
      <c r="U2711" s="8" t="str" cm="1">
        <f t="array" ref="U2711">_xlfn.IFS(Q2711&lt;1970,"Old is Gold",Q2711&lt;=1980,"80's Movies",Q2711&lt;=2000,"90's Movies",Q2711&lt;=2020,"Mid Rang",Q2711&gt;2020,"Latest")</f>
        <v>Latest</v>
      </c>
      <c r="V2711" t="s">
        <v>8493</v>
      </c>
    </row>
    <row r="2712" spans="1:22" x14ac:dyDescent="0.3">
      <c r="A2712" t="s">
        <v>8913</v>
      </c>
      <c r="B2712" t="s">
        <v>8914</v>
      </c>
      <c r="C2712" t="s">
        <v>8914</v>
      </c>
      <c r="D2712" s="6">
        <v>117</v>
      </c>
      <c r="E2712" s="6" t="str">
        <f t="shared" si="252"/>
        <v>Medium</v>
      </c>
      <c r="F2712" s="4">
        <f t="shared" si="253"/>
        <v>1.95</v>
      </c>
      <c r="G2712" s="8" t="s">
        <v>7406</v>
      </c>
      <c r="H2712" t="s">
        <v>190</v>
      </c>
      <c r="I2712" t="s">
        <v>10896</v>
      </c>
      <c r="J2712">
        <v>6.7</v>
      </c>
      <c r="K2712" t="str">
        <f t="shared" si="254"/>
        <v>Average</v>
      </c>
      <c r="L2712" s="10">
        <v>69679</v>
      </c>
      <c r="M2712" s="10">
        <v>80000000</v>
      </c>
      <c r="N2712" s="10">
        <v>52099090</v>
      </c>
      <c r="O2712" s="6">
        <f t="shared" si="255"/>
        <v>-27900910</v>
      </c>
      <c r="P2712" s="10" t="str" cm="1">
        <f t="array" ref="P2712">_xlfn.IFS(O2712&lt;=0,"Flop",O2712&lt;10000000,"Hit",O2712&lt;=100000000,"Superhit",O2712&gt;100000000,"Blockbuster")</f>
        <v>Flop</v>
      </c>
      <c r="Q2712" t="s">
        <v>8915</v>
      </c>
      <c r="R2712">
        <v>27</v>
      </c>
      <c r="S2712" t="str">
        <f t="shared" si="256"/>
        <v xml:space="preserve">January </v>
      </c>
      <c r="T2712" s="12" t="str">
        <f t="shared" si="257"/>
        <v xml:space="preserve"> 2016</v>
      </c>
      <c r="U2712" s="8" t="str" cm="1">
        <f t="array" ref="U2712">_xlfn.IFS(Q2712&lt;1970,"Old is Gold",Q2712&lt;=1980,"80's Movies",Q2712&lt;=2000,"90's Movies",Q2712&lt;=2020,"Mid Rang",Q2712&gt;2020,"Latest")</f>
        <v>Latest</v>
      </c>
      <c r="V2712" t="s">
        <v>6042</v>
      </c>
    </row>
    <row r="2713" spans="1:22" x14ac:dyDescent="0.3">
      <c r="A2713" t="s">
        <v>8916</v>
      </c>
      <c r="B2713" t="s">
        <v>8917</v>
      </c>
      <c r="C2713" t="s">
        <v>8917</v>
      </c>
      <c r="D2713" s="6">
        <v>103</v>
      </c>
      <c r="E2713" s="6" t="str">
        <f t="shared" si="252"/>
        <v>Medium</v>
      </c>
      <c r="F2713" s="4">
        <f t="shared" si="253"/>
        <v>1.7166666666666666</v>
      </c>
      <c r="G2713" s="8" t="s">
        <v>7406</v>
      </c>
      <c r="H2713" t="s">
        <v>10887</v>
      </c>
      <c r="I2713" t="s">
        <v>10885</v>
      </c>
      <c r="J2713">
        <v>5.9</v>
      </c>
      <c r="K2713" t="str">
        <f t="shared" si="254"/>
        <v>Poor</v>
      </c>
      <c r="L2713" s="10">
        <v>143442</v>
      </c>
      <c r="M2713" s="10">
        <v>150000000</v>
      </c>
      <c r="N2713" s="10">
        <v>334933831</v>
      </c>
      <c r="O2713" s="6">
        <f t="shared" si="255"/>
        <v>184933831</v>
      </c>
      <c r="P2713" s="10" t="str" cm="1">
        <f t="array" ref="P2713">_xlfn.IFS(O2713&lt;=0,"Flop",O2713&lt;10000000,"Hit",O2713&lt;=100000000,"Superhit",O2713&gt;100000000,"Blockbuster")</f>
        <v>Blockbuster</v>
      </c>
      <c r="Q2713" t="s">
        <v>8918</v>
      </c>
      <c r="R2713">
        <v>6</v>
      </c>
      <c r="S2713" t="str">
        <f t="shared" si="256"/>
        <v xml:space="preserve">December </v>
      </c>
      <c r="T2713" s="12" t="str">
        <f t="shared" si="257"/>
        <v xml:space="preserve"> 2016</v>
      </c>
      <c r="U2713" s="8" t="str" cm="1">
        <f t="array" ref="U2713">_xlfn.IFS(Q2713&lt;1970,"Old is Gold",Q2713&lt;=1980,"80's Movies",Q2713&lt;=2000,"90's Movies",Q2713&lt;=2020,"Mid Rang",Q2713&gt;2020,"Latest")</f>
        <v>Latest</v>
      </c>
      <c r="V2713" t="s">
        <v>3963</v>
      </c>
    </row>
    <row r="2714" spans="1:22" x14ac:dyDescent="0.3">
      <c r="A2714" t="s">
        <v>8919</v>
      </c>
      <c r="B2714" t="s">
        <v>1272</v>
      </c>
      <c r="C2714" t="s">
        <v>1272</v>
      </c>
      <c r="D2714" s="6">
        <v>109</v>
      </c>
      <c r="E2714" s="6" t="str">
        <f t="shared" si="252"/>
        <v>Medium</v>
      </c>
      <c r="F2714" s="4">
        <f t="shared" si="253"/>
        <v>1.8166666666666667</v>
      </c>
      <c r="G2714" s="8" t="s">
        <v>190</v>
      </c>
      <c r="H2714" t="s">
        <v>105</v>
      </c>
      <c r="I2714" t="s">
        <v>10895</v>
      </c>
      <c r="J2714">
        <v>5.2</v>
      </c>
      <c r="K2714" t="str">
        <f t="shared" si="254"/>
        <v>Poor</v>
      </c>
      <c r="L2714" s="10">
        <v>50004</v>
      </c>
      <c r="M2714" s="10">
        <v>19000000</v>
      </c>
      <c r="N2714" s="10">
        <v>45158254</v>
      </c>
      <c r="O2714" s="6">
        <f t="shared" si="255"/>
        <v>26158254</v>
      </c>
      <c r="P2714" s="10" t="str" cm="1">
        <f t="array" ref="P2714">_xlfn.IFS(O2714&lt;=0,"Flop",O2714&lt;10000000,"Hit",O2714&lt;=100000000,"Superhit",O2714&gt;100000000,"Blockbuster")</f>
        <v>Superhit</v>
      </c>
      <c r="Q2714" t="s">
        <v>8920</v>
      </c>
      <c r="R2714">
        <v>25</v>
      </c>
      <c r="S2714" t="str">
        <f t="shared" si="256"/>
        <v xml:space="preserve">September </v>
      </c>
      <c r="T2714" s="12" t="str">
        <f t="shared" si="257"/>
        <v xml:space="preserve"> 2017</v>
      </c>
      <c r="U2714" s="8" t="str" cm="1">
        <f t="array" ref="U2714">_xlfn.IFS(Q2714&lt;1970,"Old is Gold",Q2714&lt;=1980,"80's Movies",Q2714&lt;=2000,"90's Movies",Q2714&lt;=2020,"Mid Rang",Q2714&gt;2020,"Latest")</f>
        <v>Latest</v>
      </c>
      <c r="V2714" t="s">
        <v>6958</v>
      </c>
    </row>
    <row r="2715" spans="1:22" x14ac:dyDescent="0.3">
      <c r="A2715" t="s">
        <v>8921</v>
      </c>
      <c r="B2715" t="s">
        <v>8922</v>
      </c>
      <c r="C2715" t="s">
        <v>8922</v>
      </c>
      <c r="D2715" s="6">
        <v>111</v>
      </c>
      <c r="E2715" s="6" t="str">
        <f t="shared" si="252"/>
        <v>Medium</v>
      </c>
      <c r="F2715" s="4">
        <f t="shared" si="253"/>
        <v>1.85</v>
      </c>
      <c r="G2715" s="8" t="s">
        <v>10891</v>
      </c>
      <c r="H2715" t="s">
        <v>190</v>
      </c>
      <c r="I2715" t="s">
        <v>5170</v>
      </c>
      <c r="J2715">
        <v>6</v>
      </c>
      <c r="K2715" t="str">
        <f t="shared" si="254"/>
        <v>Average</v>
      </c>
      <c r="L2715" s="10">
        <v>72391</v>
      </c>
      <c r="M2715" s="10">
        <v>25000000</v>
      </c>
      <c r="N2715" s="10">
        <v>39280992</v>
      </c>
      <c r="O2715" s="6">
        <f t="shared" si="255"/>
        <v>14280992</v>
      </c>
      <c r="P2715" s="10" t="str" cm="1">
        <f t="array" ref="P2715">_xlfn.IFS(O2715&lt;=0,"Flop",O2715&lt;10000000,"Hit",O2715&lt;=100000000,"Superhit",O2715&gt;100000000,"Blockbuster")</f>
        <v>Superhit</v>
      </c>
      <c r="Q2715" t="s">
        <v>8799</v>
      </c>
      <c r="R2715">
        <v>10</v>
      </c>
      <c r="S2715" t="str">
        <f t="shared" si="256"/>
        <v xml:space="preserve">November </v>
      </c>
      <c r="T2715" s="12" t="str">
        <f t="shared" si="257"/>
        <v xml:space="preserve"> 2014</v>
      </c>
      <c r="U2715" s="8" t="str" cm="1">
        <f t="array" ref="U2715">_xlfn.IFS(Q2715&lt;1970,"Old is Gold",Q2715&lt;=1980,"80's Movies",Q2715&lt;=2000,"90's Movies",Q2715&lt;=2020,"Mid Rang",Q2715&gt;2020,"Latest")</f>
        <v>Latest</v>
      </c>
      <c r="V2715" t="s">
        <v>7558</v>
      </c>
    </row>
    <row r="2716" spans="1:22" x14ac:dyDescent="0.3">
      <c r="A2716" t="s">
        <v>8923</v>
      </c>
      <c r="B2716" t="s">
        <v>8924</v>
      </c>
      <c r="C2716" t="s">
        <v>8924</v>
      </c>
      <c r="D2716" s="6">
        <v>104</v>
      </c>
      <c r="E2716" s="6" t="str">
        <f t="shared" si="252"/>
        <v>Medium</v>
      </c>
      <c r="F2716" s="4">
        <f t="shared" si="253"/>
        <v>1.7333333333333334</v>
      </c>
      <c r="G2716" s="8" t="s">
        <v>190</v>
      </c>
      <c r="H2716" t="s">
        <v>10894</v>
      </c>
      <c r="I2716" t="s">
        <v>10899</v>
      </c>
      <c r="J2716">
        <v>7.4</v>
      </c>
      <c r="K2716" t="str">
        <f t="shared" si="254"/>
        <v>Good</v>
      </c>
      <c r="L2716" s="10">
        <v>160562</v>
      </c>
      <c r="M2716" s="10">
        <v>11000000</v>
      </c>
      <c r="N2716" s="10">
        <v>32960249</v>
      </c>
      <c r="O2716" s="6">
        <f t="shared" si="255"/>
        <v>21960249</v>
      </c>
      <c r="P2716" s="10" t="str" cm="1">
        <f t="array" ref="P2716">_xlfn.IFS(O2716&lt;=0,"Flop",O2716&lt;10000000,"Hit",O2716&lt;=100000000,"Superhit",O2716&gt;100000000,"Blockbuster")</f>
        <v>Superhit</v>
      </c>
      <c r="Q2716" t="s">
        <v>8925</v>
      </c>
      <c r="R2716">
        <v>19</v>
      </c>
      <c r="S2716" t="str">
        <f t="shared" si="256"/>
        <v xml:space="preserve">May </v>
      </c>
      <c r="T2716" s="12" t="str">
        <f t="shared" si="257"/>
        <v xml:space="preserve"> 2013</v>
      </c>
      <c r="U2716" s="8" t="str" cm="1">
        <f t="array" ref="U2716">_xlfn.IFS(Q2716&lt;1970,"Old is Gold",Q2716&lt;=1980,"80's Movies",Q2716&lt;=2000,"90's Movies",Q2716&lt;=2020,"Mid Rang",Q2716&gt;2020,"Latest")</f>
        <v>Latest</v>
      </c>
      <c r="V2716" t="s">
        <v>973</v>
      </c>
    </row>
    <row r="2717" spans="1:22" x14ac:dyDescent="0.3">
      <c r="A2717" t="s">
        <v>8926</v>
      </c>
      <c r="B2717" t="s">
        <v>8927</v>
      </c>
      <c r="C2717" t="s">
        <v>8927</v>
      </c>
      <c r="D2717" s="6">
        <v>106</v>
      </c>
      <c r="E2717" s="6" t="str">
        <f t="shared" si="252"/>
        <v>Medium</v>
      </c>
      <c r="F2717" s="4">
        <f t="shared" si="253"/>
        <v>1.7666666666666666</v>
      </c>
      <c r="G2717" s="8" t="s">
        <v>10891</v>
      </c>
      <c r="H2717" t="s">
        <v>190</v>
      </c>
      <c r="I2717" t="s">
        <v>10895</v>
      </c>
      <c r="J2717">
        <v>7.1</v>
      </c>
      <c r="K2717" t="str">
        <f t="shared" si="254"/>
        <v>Good</v>
      </c>
      <c r="L2717" s="10">
        <v>195333</v>
      </c>
      <c r="M2717" s="10">
        <v>30000000</v>
      </c>
      <c r="N2717" s="10">
        <v>63414135</v>
      </c>
      <c r="O2717" s="6">
        <f t="shared" si="255"/>
        <v>33414135</v>
      </c>
      <c r="P2717" s="10" t="str" cm="1">
        <f t="array" ref="P2717">_xlfn.IFS(O2717&lt;=0,"Flop",O2717&lt;10000000,"Hit",O2717&lt;=100000000,"Superhit",O2717&gt;100000000,"Blockbuster")</f>
        <v>Superhit</v>
      </c>
      <c r="Q2717" t="s">
        <v>8928</v>
      </c>
      <c r="R2717">
        <v>31</v>
      </c>
      <c r="S2717" t="str">
        <f t="shared" si="256"/>
        <v xml:space="preserve">January </v>
      </c>
      <c r="T2717" s="12" t="str">
        <f t="shared" si="257"/>
        <v xml:space="preserve"> 2013</v>
      </c>
      <c r="U2717" s="8" t="str" cm="1">
        <f t="array" ref="U2717">_xlfn.IFS(Q2717&lt;1970,"Old is Gold",Q2717&lt;=1980,"80's Movies",Q2717&lt;=2000,"90's Movies",Q2717&lt;=2020,"Mid Rang",Q2717&gt;2020,"Latest")</f>
        <v>Latest</v>
      </c>
      <c r="V2717" t="s">
        <v>1232</v>
      </c>
    </row>
    <row r="2718" spans="1:22" x14ac:dyDescent="0.3">
      <c r="A2718" t="s">
        <v>8929</v>
      </c>
      <c r="B2718" t="s">
        <v>8930</v>
      </c>
      <c r="C2718" t="s">
        <v>8930</v>
      </c>
      <c r="D2718" s="6">
        <v>102</v>
      </c>
      <c r="E2718" s="6" t="str">
        <f t="shared" si="252"/>
        <v>Medium</v>
      </c>
      <c r="F2718" s="4">
        <f t="shared" si="253"/>
        <v>1.7</v>
      </c>
      <c r="G2718" s="8" t="s">
        <v>7406</v>
      </c>
      <c r="H2718" t="s">
        <v>190</v>
      </c>
      <c r="I2718" t="s">
        <v>5170</v>
      </c>
      <c r="J2718">
        <v>7.3</v>
      </c>
      <c r="K2718" t="str">
        <f t="shared" si="254"/>
        <v>Good</v>
      </c>
      <c r="L2718" s="10">
        <v>90170</v>
      </c>
      <c r="M2718" s="10">
        <v>13000000</v>
      </c>
      <c r="N2718" s="10">
        <v>35259653</v>
      </c>
      <c r="O2718" s="6">
        <f t="shared" si="255"/>
        <v>22259653</v>
      </c>
      <c r="P2718" s="10" t="str" cm="1">
        <f t="array" ref="P2718">_xlfn.IFS(O2718&lt;=0,"Flop",O2718&lt;10000000,"Hit",O2718&lt;=100000000,"Superhit",O2718&gt;100000000,"Blockbuster")</f>
        <v>Superhit</v>
      </c>
      <c r="Q2718" t="s">
        <v>8931</v>
      </c>
      <c r="R2718">
        <v>11</v>
      </c>
      <c r="S2718" t="str">
        <f t="shared" si="256"/>
        <v xml:space="preserve">September </v>
      </c>
      <c r="T2718" s="12" t="str">
        <f t="shared" si="257"/>
        <v xml:space="preserve"> 2015</v>
      </c>
      <c r="U2718" s="8" t="str" cm="1">
        <f t="array" ref="U2718">_xlfn.IFS(Q2718&lt;1970,"Old is Gold",Q2718&lt;=1980,"80's Movies",Q2718&lt;=2000,"90's Movies",Q2718&lt;=2020,"Mid Rang",Q2718&gt;2020,"Latest")</f>
        <v>Latest</v>
      </c>
      <c r="V2718" t="s">
        <v>5563</v>
      </c>
    </row>
    <row r="2719" spans="1:22" x14ac:dyDescent="0.3">
      <c r="A2719" t="s">
        <v>8932</v>
      </c>
      <c r="B2719" t="s">
        <v>1409</v>
      </c>
      <c r="C2719" t="s">
        <v>1409</v>
      </c>
      <c r="D2719" s="6">
        <v>114</v>
      </c>
      <c r="E2719" s="6" t="str">
        <f t="shared" si="252"/>
        <v>Medium</v>
      </c>
      <c r="F2719" s="4">
        <f t="shared" si="253"/>
        <v>1.9</v>
      </c>
      <c r="G2719" s="8" t="s">
        <v>7406</v>
      </c>
      <c r="H2719" t="s">
        <v>10887</v>
      </c>
      <c r="I2719" t="s">
        <v>10891</v>
      </c>
      <c r="J2719">
        <v>5.3</v>
      </c>
      <c r="K2719" t="str">
        <f t="shared" si="254"/>
        <v>Poor</v>
      </c>
      <c r="L2719" s="10">
        <v>65362</v>
      </c>
      <c r="M2719" s="10">
        <v>105000000</v>
      </c>
      <c r="N2719" s="10">
        <v>133782481</v>
      </c>
      <c r="O2719" s="6">
        <f t="shared" si="255"/>
        <v>28782481</v>
      </c>
      <c r="P2719" s="10" t="str" cm="1">
        <f t="array" ref="P2719">_xlfn.IFS(O2719&lt;=0,"Flop",O2719&lt;10000000,"Hit",O2719&lt;=100000000,"Superhit",O2719&gt;100000000,"Blockbuster")</f>
        <v>Superhit</v>
      </c>
      <c r="Q2719" t="s">
        <v>8933</v>
      </c>
      <c r="R2719">
        <v>1</v>
      </c>
      <c r="S2719" t="str">
        <f t="shared" si="256"/>
        <v xml:space="preserve">December </v>
      </c>
      <c r="T2719" s="12" t="str">
        <f t="shared" si="257"/>
        <v xml:space="preserve"> 2015</v>
      </c>
      <c r="U2719" s="8" t="str" cm="1">
        <f t="array" ref="U2719">_xlfn.IFS(Q2719&lt;1970,"Old is Gold",Q2719&lt;=1980,"80's Movies",Q2719&lt;=2000,"90's Movies",Q2719&lt;=2020,"Mid Rang",Q2719&gt;2020,"Latest")</f>
        <v>Latest</v>
      </c>
      <c r="V2719" t="s">
        <v>5389</v>
      </c>
    </row>
    <row r="2720" spans="1:22" x14ac:dyDescent="0.3">
      <c r="A2720" t="s">
        <v>8934</v>
      </c>
      <c r="B2720" t="s">
        <v>8935</v>
      </c>
      <c r="C2720" t="s">
        <v>8935</v>
      </c>
      <c r="D2720" s="6">
        <v>121</v>
      </c>
      <c r="E2720" s="6" t="str">
        <f t="shared" si="252"/>
        <v>Long</v>
      </c>
      <c r="F2720" s="4">
        <f t="shared" si="253"/>
        <v>2.0166666666666666</v>
      </c>
      <c r="G2720" s="8" t="s">
        <v>10889</v>
      </c>
      <c r="H2720" t="s">
        <v>190</v>
      </c>
      <c r="I2720" t="s">
        <v>10894</v>
      </c>
      <c r="J2720">
        <v>7.3</v>
      </c>
      <c r="K2720" t="str">
        <f t="shared" si="254"/>
        <v>Good</v>
      </c>
      <c r="L2720" s="10">
        <v>188819</v>
      </c>
      <c r="M2720" s="10">
        <v>40000000</v>
      </c>
      <c r="N2720" s="10">
        <v>195320400</v>
      </c>
      <c r="O2720" s="6">
        <f t="shared" si="255"/>
        <v>155320400</v>
      </c>
      <c r="P2720" s="10" t="str" cm="1">
        <f t="array" ref="P2720">_xlfn.IFS(O2720&lt;=0,"Flop",O2720&lt;10000000,"Hit",O2720&lt;=100000000,"Superhit",O2720&gt;100000000,"Blockbuster")</f>
        <v>Blockbuster</v>
      </c>
      <c r="Q2720" t="s">
        <v>8936</v>
      </c>
      <c r="R2720">
        <v>16</v>
      </c>
      <c r="S2720" t="str">
        <f t="shared" si="256"/>
        <v xml:space="preserve">May </v>
      </c>
      <c r="T2720" s="12" t="str">
        <f t="shared" si="257"/>
        <v xml:space="preserve"> 2019</v>
      </c>
      <c r="U2720" s="8" t="str" cm="1">
        <f t="array" ref="U2720">_xlfn.IFS(Q2720&lt;1970,"Old is Gold",Q2720&lt;=1980,"80's Movies",Q2720&lt;=2000,"90's Movies",Q2720&lt;=2020,"Mid Rang",Q2720&gt;2020,"Latest")</f>
        <v>Latest</v>
      </c>
      <c r="V2720" t="s">
        <v>6803</v>
      </c>
    </row>
    <row r="2721" spans="1:22" x14ac:dyDescent="0.3">
      <c r="A2721" t="s">
        <v>8937</v>
      </c>
      <c r="B2721" t="s">
        <v>8938</v>
      </c>
      <c r="C2721" t="s">
        <v>8938</v>
      </c>
      <c r="D2721" s="6">
        <v>109</v>
      </c>
      <c r="E2721" s="6" t="str">
        <f t="shared" si="252"/>
        <v>Medium</v>
      </c>
      <c r="F2721" s="4">
        <f t="shared" si="253"/>
        <v>1.8166666666666667</v>
      </c>
      <c r="G2721" s="8" t="s">
        <v>7406</v>
      </c>
      <c r="H2721" t="s">
        <v>10887</v>
      </c>
      <c r="I2721" t="s">
        <v>10885</v>
      </c>
      <c r="J2721">
        <v>5.7</v>
      </c>
      <c r="K2721" t="str">
        <f t="shared" si="254"/>
        <v>Poor</v>
      </c>
      <c r="L2721" s="10">
        <v>54450</v>
      </c>
      <c r="M2721" s="10">
        <v>125000000</v>
      </c>
      <c r="N2721" s="10">
        <v>26508132</v>
      </c>
      <c r="O2721" s="6">
        <f t="shared" si="255"/>
        <v>-98491868</v>
      </c>
      <c r="P2721" s="10" t="str" cm="1">
        <f t="array" ref="P2721">_xlfn.IFS(O2721&lt;=0,"Flop",O2721&lt;10000000,"Hit",O2721&lt;=100000000,"Superhit",O2721&gt;100000000,"Blockbuster")</f>
        <v>Flop</v>
      </c>
      <c r="Q2721">
        <v>2021</v>
      </c>
      <c r="S2721" t="e">
        <f t="shared" si="256"/>
        <v>#VALUE!</v>
      </c>
      <c r="T2721" s="12" t="str">
        <f t="shared" si="257"/>
        <v>2021</v>
      </c>
      <c r="U2721" s="8" t="str" cm="1">
        <f t="array" ref="U2721">_xlfn.IFS(Q2721&lt;1970,"Old is Gold",Q2721&lt;=1980,"80's Movies",Q2721&lt;=2000,"90's Movies",Q2721&lt;=2020,"Mid Rang",Q2721&gt;2020,"Latest")</f>
        <v>Latest</v>
      </c>
      <c r="V2721" t="s">
        <v>2217</v>
      </c>
    </row>
    <row r="2722" spans="1:22" x14ac:dyDescent="0.3">
      <c r="A2722" t="s">
        <v>8939</v>
      </c>
      <c r="B2722" t="s">
        <v>8940</v>
      </c>
      <c r="C2722" t="s">
        <v>8940</v>
      </c>
      <c r="D2722" s="6">
        <v>122</v>
      </c>
      <c r="E2722" s="6" t="str">
        <f t="shared" si="252"/>
        <v>Long</v>
      </c>
      <c r="F2722" s="4">
        <f t="shared" si="253"/>
        <v>2.0333333333333332</v>
      </c>
      <c r="G2722" s="8" t="s">
        <v>10889</v>
      </c>
      <c r="H2722" t="s">
        <v>190</v>
      </c>
      <c r="I2722" t="s">
        <v>10899</v>
      </c>
      <c r="J2722">
        <v>7.2</v>
      </c>
      <c r="K2722" t="str">
        <f t="shared" si="254"/>
        <v>Good</v>
      </c>
      <c r="L2722" s="10">
        <v>175979</v>
      </c>
      <c r="M2722" s="10">
        <v>30000000</v>
      </c>
      <c r="N2722" s="10">
        <v>34441873</v>
      </c>
      <c r="O2722" s="6">
        <f t="shared" si="255"/>
        <v>4441873</v>
      </c>
      <c r="P2722" s="10" t="str" cm="1">
        <f t="array" ref="P2722">_xlfn.IFS(O2722&lt;=0,"Flop",O2722&lt;10000000,"Hit",O2722&lt;=100000000,"Superhit",O2722&gt;100000000,"Blockbuster")</f>
        <v>Hit</v>
      </c>
      <c r="Q2722" t="s">
        <v>6059</v>
      </c>
      <c r="R2722">
        <v>5</v>
      </c>
      <c r="S2722" t="str">
        <f t="shared" si="256"/>
        <v xml:space="preserve">September </v>
      </c>
      <c r="T2722" s="12" t="str">
        <f t="shared" si="257"/>
        <v xml:space="preserve"> 2015</v>
      </c>
      <c r="U2722" s="8" t="str" cm="1">
        <f t="array" ref="U2722">_xlfn.IFS(Q2722&lt;1970,"Old is Gold",Q2722&lt;=1980,"80's Movies",Q2722&lt;=2000,"90's Movies",Q2722&lt;=2020,"Mid Rang",Q2722&gt;2020,"Latest")</f>
        <v>Latest</v>
      </c>
      <c r="V2722" t="s">
        <v>1826</v>
      </c>
    </row>
    <row r="2723" spans="1:22" x14ac:dyDescent="0.3">
      <c r="A2723" t="s">
        <v>8941</v>
      </c>
      <c r="B2723" t="s">
        <v>8942</v>
      </c>
      <c r="C2723" t="s">
        <v>8942</v>
      </c>
      <c r="D2723" s="6">
        <v>111</v>
      </c>
      <c r="E2723" s="6" t="str">
        <f t="shared" si="252"/>
        <v>Medium</v>
      </c>
      <c r="F2723" s="4">
        <f t="shared" si="253"/>
        <v>1.85</v>
      </c>
      <c r="G2723" s="8" t="s">
        <v>190</v>
      </c>
      <c r="H2723" t="s">
        <v>10897</v>
      </c>
      <c r="I2723" t="s">
        <v>10899</v>
      </c>
      <c r="J2723">
        <v>6.8</v>
      </c>
      <c r="K2723" t="str">
        <f t="shared" si="254"/>
        <v>Average</v>
      </c>
      <c r="L2723" s="10">
        <v>67207</v>
      </c>
      <c r="M2723" s="10">
        <v>30000000</v>
      </c>
      <c r="N2723" s="10">
        <v>48963137</v>
      </c>
      <c r="O2723" s="6">
        <f t="shared" si="255"/>
        <v>18963137</v>
      </c>
      <c r="P2723" s="10" t="str" cm="1">
        <f t="array" ref="P2723">_xlfn.IFS(O2723&lt;=0,"Flop",O2723&lt;10000000,"Hit",O2723&lt;=100000000,"Superhit",O2723&gt;100000000,"Blockbuster")</f>
        <v>Superhit</v>
      </c>
      <c r="Q2723" t="s">
        <v>8943</v>
      </c>
      <c r="R2723">
        <v>19</v>
      </c>
      <c r="S2723" t="str">
        <f t="shared" si="256"/>
        <v xml:space="preserve">September </v>
      </c>
      <c r="T2723" s="12" t="str">
        <f t="shared" si="257"/>
        <v xml:space="preserve"> 2012</v>
      </c>
      <c r="U2723" s="8" t="str" cm="1">
        <f t="array" ref="U2723">_xlfn.IFS(Q2723&lt;1970,"Old is Gold",Q2723&lt;=1980,"80's Movies",Q2723&lt;=2000,"90's Movies",Q2723&lt;=2020,"Mid Rang",Q2723&gt;2020,"Latest")</f>
        <v>Latest</v>
      </c>
      <c r="V2723" t="s">
        <v>8944</v>
      </c>
    </row>
    <row r="2724" spans="1:22" x14ac:dyDescent="0.3">
      <c r="A2724" t="s">
        <v>8945</v>
      </c>
      <c r="B2724" t="s">
        <v>8946</v>
      </c>
      <c r="C2724" t="s">
        <v>8946</v>
      </c>
      <c r="D2724" s="6">
        <v>114</v>
      </c>
      <c r="E2724" s="6" t="str">
        <f t="shared" si="252"/>
        <v>Medium</v>
      </c>
      <c r="F2724" s="4">
        <f t="shared" si="253"/>
        <v>1.9</v>
      </c>
      <c r="G2724" s="8" t="s">
        <v>10889</v>
      </c>
      <c r="H2724" t="s">
        <v>190</v>
      </c>
      <c r="I2724" t="s">
        <v>5170</v>
      </c>
      <c r="J2724">
        <v>8</v>
      </c>
      <c r="K2724" t="str">
        <f t="shared" si="254"/>
        <v>Excellent</v>
      </c>
      <c r="L2724" s="10">
        <v>807292</v>
      </c>
      <c r="M2724" s="10">
        <v>14000000</v>
      </c>
      <c r="N2724" s="10">
        <v>233555708</v>
      </c>
      <c r="O2724" s="6">
        <f t="shared" si="255"/>
        <v>219555708</v>
      </c>
      <c r="P2724" s="10" t="str" cm="1">
        <f t="array" ref="P2724">_xlfn.IFS(O2724&lt;=0,"Flop",O2724&lt;10000000,"Hit",O2724&lt;=100000000,"Superhit",O2724&gt;100000000,"Blockbuster")</f>
        <v>Blockbuster</v>
      </c>
      <c r="Q2724" t="s">
        <v>8947</v>
      </c>
      <c r="R2724">
        <v>29</v>
      </c>
      <c r="S2724" t="str">
        <f t="shared" si="256"/>
        <v xml:space="preserve">August </v>
      </c>
      <c r="T2724" s="12" t="str">
        <f t="shared" si="257"/>
        <v xml:space="preserve"> 2014</v>
      </c>
      <c r="U2724" s="8" t="str" cm="1">
        <f t="array" ref="U2724">_xlfn.IFS(Q2724&lt;1970,"Old is Gold",Q2724&lt;=1980,"80's Movies",Q2724&lt;=2000,"90's Movies",Q2724&lt;=2020,"Mid Rang",Q2724&gt;2020,"Latest")</f>
        <v>Latest</v>
      </c>
      <c r="V2724" t="s">
        <v>7667</v>
      </c>
    </row>
    <row r="2725" spans="1:22" x14ac:dyDescent="0.3">
      <c r="A2725" t="s">
        <v>8948</v>
      </c>
      <c r="B2725" t="s">
        <v>8949</v>
      </c>
      <c r="C2725" t="s">
        <v>8949</v>
      </c>
      <c r="D2725" s="6">
        <v>95</v>
      </c>
      <c r="E2725" s="6" t="str">
        <f t="shared" si="252"/>
        <v>Medium</v>
      </c>
      <c r="F2725" s="4">
        <f t="shared" si="253"/>
        <v>1.5833333333333333</v>
      </c>
      <c r="G2725" s="8" t="s">
        <v>7406</v>
      </c>
      <c r="H2725" t="s">
        <v>172</v>
      </c>
      <c r="I2725" t="s">
        <v>10886</v>
      </c>
      <c r="J2725">
        <v>6.3</v>
      </c>
      <c r="K2725" t="str">
        <f t="shared" si="254"/>
        <v>Average</v>
      </c>
      <c r="L2725" s="10">
        <v>59401</v>
      </c>
      <c r="M2725" s="10">
        <v>8000000</v>
      </c>
      <c r="N2725" s="10">
        <v>607595</v>
      </c>
      <c r="O2725" s="6">
        <f t="shared" si="255"/>
        <v>-7392405</v>
      </c>
      <c r="P2725" s="10" t="str" cm="1">
        <f t="array" ref="P2725">_xlfn.IFS(O2725&lt;=0,"Flop",O2725&lt;10000000,"Hit",O2725&lt;=100000000,"Superhit",O2725&gt;100000000,"Blockbuster")</f>
        <v>Flop</v>
      </c>
      <c r="Q2725" t="s">
        <v>8950</v>
      </c>
      <c r="R2725">
        <v>19</v>
      </c>
      <c r="S2725" t="str">
        <f t="shared" si="256"/>
        <v xml:space="preserve">September </v>
      </c>
      <c r="T2725" s="12" t="str">
        <f t="shared" si="257"/>
        <v xml:space="preserve"> 2015</v>
      </c>
      <c r="U2725" s="8" t="str" cm="1">
        <f t="array" ref="U2725">_xlfn.IFS(Q2725&lt;1970,"Old is Gold",Q2725&lt;=1980,"80's Movies",Q2725&lt;=2000,"90's Movies",Q2725&lt;=2020,"Mid Rang",Q2725&gt;2020,"Latest")</f>
        <v>Latest</v>
      </c>
      <c r="V2725" t="s">
        <v>8951</v>
      </c>
    </row>
    <row r="2726" spans="1:22" x14ac:dyDescent="0.3">
      <c r="A2726" t="s">
        <v>8952</v>
      </c>
      <c r="B2726" t="s">
        <v>8953</v>
      </c>
      <c r="C2726" t="s">
        <v>8953</v>
      </c>
      <c r="D2726" s="6">
        <v>115</v>
      </c>
      <c r="E2726" s="6" t="str">
        <f t="shared" si="252"/>
        <v>Medium</v>
      </c>
      <c r="F2726" s="4">
        <f t="shared" si="253"/>
        <v>1.9166666666666667</v>
      </c>
      <c r="G2726" s="8" t="s">
        <v>7406</v>
      </c>
      <c r="H2726" t="s">
        <v>10887</v>
      </c>
      <c r="I2726" t="s">
        <v>10890</v>
      </c>
      <c r="J2726">
        <v>5.6</v>
      </c>
      <c r="K2726" t="str">
        <f t="shared" si="254"/>
        <v>Poor</v>
      </c>
      <c r="L2726" s="10">
        <v>205995</v>
      </c>
      <c r="M2726" s="10">
        <v>125000000</v>
      </c>
      <c r="N2726" s="10">
        <v>240697856</v>
      </c>
      <c r="O2726" s="6">
        <f t="shared" si="255"/>
        <v>115697856</v>
      </c>
      <c r="P2726" s="10" t="str" cm="1">
        <f t="array" ref="P2726">_xlfn.IFS(O2726&lt;=0,"Flop",O2726&lt;10000000,"Hit",O2726&lt;=100000000,"Superhit",O2726&gt;100000000,"Blockbuster")</f>
        <v>Blockbuster</v>
      </c>
      <c r="Q2726" t="s">
        <v>8954</v>
      </c>
      <c r="R2726">
        <v>13</v>
      </c>
      <c r="S2726" t="str">
        <f t="shared" si="256"/>
        <v xml:space="preserve">December </v>
      </c>
      <c r="T2726" s="12" t="str">
        <f t="shared" si="257"/>
        <v xml:space="preserve"> 2016</v>
      </c>
      <c r="U2726" s="8" t="str" cm="1">
        <f t="array" ref="U2726">_xlfn.IFS(Q2726&lt;1970,"Old is Gold",Q2726&lt;=1980,"80's Movies",Q2726&lt;=2000,"90's Movies",Q2726&lt;=2020,"Mid Rang",Q2726&gt;2020,"Latest")</f>
        <v>Latest</v>
      </c>
      <c r="V2726" t="s">
        <v>8955</v>
      </c>
    </row>
    <row r="2727" spans="1:22" x14ac:dyDescent="0.3">
      <c r="A2727" t="s">
        <v>8956</v>
      </c>
      <c r="B2727" t="s">
        <v>8957</v>
      </c>
      <c r="C2727" t="s">
        <v>8957</v>
      </c>
      <c r="D2727" s="6">
        <v>109</v>
      </c>
      <c r="E2727" s="6" t="str">
        <f t="shared" si="252"/>
        <v>Medium</v>
      </c>
      <c r="F2727" s="4">
        <f t="shared" si="253"/>
        <v>1.8166666666666667</v>
      </c>
      <c r="G2727" s="8" t="s">
        <v>172</v>
      </c>
      <c r="H2727" t="s">
        <v>10899</v>
      </c>
      <c r="I2727" t="s">
        <v>10899</v>
      </c>
      <c r="J2727">
        <v>5.6</v>
      </c>
      <c r="K2727" t="str">
        <f t="shared" si="254"/>
        <v>Poor</v>
      </c>
      <c r="L2727" s="10">
        <v>142983</v>
      </c>
      <c r="M2727" s="10">
        <v>40000000</v>
      </c>
      <c r="N2727" s="10">
        <v>169837010</v>
      </c>
      <c r="O2727" s="6">
        <f t="shared" si="255"/>
        <v>129837010</v>
      </c>
      <c r="P2727" s="10" t="str" cm="1">
        <f t="array" ref="P2727">_xlfn.IFS(O2727&lt;=0,"Flop",O2727&lt;10000000,"Hit",O2727&lt;=100000000,"Superhit",O2727&gt;100000000,"Blockbuster")</f>
        <v>Blockbuster</v>
      </c>
      <c r="Q2727" t="s">
        <v>8958</v>
      </c>
      <c r="R2727">
        <v>3</v>
      </c>
      <c r="S2727" t="str">
        <f t="shared" si="256"/>
        <v xml:space="preserve">November </v>
      </c>
      <c r="T2727" s="12" t="str">
        <f t="shared" si="257"/>
        <v xml:space="preserve"> 2014</v>
      </c>
      <c r="U2727" s="8" t="str" cm="1">
        <f t="array" ref="U2727">_xlfn.IFS(Q2727&lt;1970,"Old is Gold",Q2727&lt;=1980,"80's Movies",Q2727&lt;=2000,"90's Movies",Q2727&lt;=2020,"Mid Rang",Q2727&gt;2020,"Latest")</f>
        <v>Latest</v>
      </c>
      <c r="V2727" t="s">
        <v>2156</v>
      </c>
    </row>
    <row r="2728" spans="1:22" x14ac:dyDescent="0.3">
      <c r="A2728" t="s">
        <v>8959</v>
      </c>
      <c r="B2728" t="s">
        <v>8960</v>
      </c>
      <c r="C2728" t="s">
        <v>8960</v>
      </c>
      <c r="D2728" s="6">
        <v>95</v>
      </c>
      <c r="E2728" s="6" t="str">
        <f t="shared" si="252"/>
        <v>Medium</v>
      </c>
      <c r="F2728" s="4">
        <f t="shared" si="253"/>
        <v>1.5833333333333333</v>
      </c>
      <c r="G2728" s="8" t="s">
        <v>10887</v>
      </c>
      <c r="H2728" t="s">
        <v>10888</v>
      </c>
      <c r="I2728" t="s">
        <v>172</v>
      </c>
      <c r="J2728">
        <v>8.1</v>
      </c>
      <c r="K2728" t="str">
        <f t="shared" si="254"/>
        <v>Excellent</v>
      </c>
      <c r="L2728" s="10">
        <v>759884</v>
      </c>
      <c r="M2728" s="10">
        <v>175000000</v>
      </c>
      <c r="N2728" s="10">
        <v>858848019</v>
      </c>
      <c r="O2728" s="6">
        <f t="shared" si="255"/>
        <v>683848019</v>
      </c>
      <c r="P2728" s="10" t="str" cm="1">
        <f t="array" ref="P2728">_xlfn.IFS(O2728&lt;=0,"Flop",O2728&lt;10000000,"Hit",O2728&lt;=100000000,"Superhit",O2728&gt;100000000,"Blockbuster")</f>
        <v>Blockbuster</v>
      </c>
      <c r="Q2728" t="s">
        <v>6610</v>
      </c>
      <c r="R2728">
        <v>18</v>
      </c>
      <c r="S2728" t="str">
        <f t="shared" si="256"/>
        <v xml:space="preserve">May </v>
      </c>
      <c r="T2728" s="12" t="str">
        <f t="shared" si="257"/>
        <v xml:space="preserve"> 2015</v>
      </c>
      <c r="U2728" s="8" t="str" cm="1">
        <f t="array" ref="U2728">_xlfn.IFS(Q2728&lt;1970,"Old is Gold",Q2728&lt;=1980,"80's Movies",Q2728&lt;=2000,"90's Movies",Q2728&lt;=2020,"Mid Rang",Q2728&gt;2020,"Latest")</f>
        <v>Latest</v>
      </c>
      <c r="V2728" t="s">
        <v>8961</v>
      </c>
    </row>
    <row r="2729" spans="1:22" x14ac:dyDescent="0.3">
      <c r="A2729" t="s">
        <v>8962</v>
      </c>
      <c r="B2729" t="s">
        <v>8963</v>
      </c>
      <c r="C2729" t="s">
        <v>8963</v>
      </c>
      <c r="D2729" s="6">
        <v>118</v>
      </c>
      <c r="E2729" s="6" t="str">
        <f t="shared" si="252"/>
        <v>Medium</v>
      </c>
      <c r="F2729" s="4">
        <f t="shared" si="253"/>
        <v>1.9666666666666666</v>
      </c>
      <c r="G2729" s="8" t="s">
        <v>7406</v>
      </c>
      <c r="H2729" t="s">
        <v>10891</v>
      </c>
      <c r="I2729" t="s">
        <v>190</v>
      </c>
      <c r="J2729">
        <v>6.4</v>
      </c>
      <c r="K2729" t="str">
        <f t="shared" si="254"/>
        <v>Average</v>
      </c>
      <c r="L2729" s="10">
        <v>69606</v>
      </c>
      <c r="M2729" s="10">
        <v>30000000</v>
      </c>
      <c r="N2729" s="10">
        <v>18074539</v>
      </c>
      <c r="O2729" s="6">
        <f t="shared" si="255"/>
        <v>-11925461</v>
      </c>
      <c r="P2729" s="10" t="str" cm="1">
        <f t="array" ref="P2729">_xlfn.IFS(O2729&lt;=0,"Flop",O2729&lt;10000000,"Hit",O2729&lt;=100000000,"Superhit",O2729&gt;100000000,"Blockbuster")</f>
        <v>Flop</v>
      </c>
      <c r="Q2729" t="s">
        <v>8964</v>
      </c>
      <c r="R2729">
        <v>26</v>
      </c>
      <c r="S2729" t="str">
        <f t="shared" si="256"/>
        <v xml:space="preserve">February </v>
      </c>
      <c r="T2729" s="12" t="str">
        <f t="shared" si="257"/>
        <v xml:space="preserve"> 2013</v>
      </c>
      <c r="U2729" s="8" t="str" cm="1">
        <f t="array" ref="U2729">_xlfn.IFS(Q2729&lt;1970,"Old is Gold",Q2729&lt;=1980,"80's Movies",Q2729&lt;=2000,"90's Movies",Q2729&lt;=2020,"Mid Rang",Q2729&gt;2020,"Latest")</f>
        <v>Latest</v>
      </c>
      <c r="V2729" t="s">
        <v>6958</v>
      </c>
    </row>
    <row r="2730" spans="1:22" x14ac:dyDescent="0.3">
      <c r="A2730" t="s">
        <v>8965</v>
      </c>
      <c r="B2730" t="s">
        <v>8966</v>
      </c>
      <c r="C2730" t="s">
        <v>8966</v>
      </c>
      <c r="D2730" s="6">
        <v>94</v>
      </c>
      <c r="E2730" s="6" t="str">
        <f t="shared" si="252"/>
        <v>Medium</v>
      </c>
      <c r="F2730" s="4">
        <f t="shared" si="253"/>
        <v>1.5666666666666667</v>
      </c>
      <c r="G2730" s="8" t="s">
        <v>10891</v>
      </c>
      <c r="H2730" t="s">
        <v>190</v>
      </c>
      <c r="I2730" t="s">
        <v>5170</v>
      </c>
      <c r="J2730">
        <v>5.3</v>
      </c>
      <c r="K2730" t="str">
        <f t="shared" si="254"/>
        <v>Poor</v>
      </c>
      <c r="L2730" s="10">
        <v>146939</v>
      </c>
      <c r="M2730" s="10">
        <v>5000000</v>
      </c>
      <c r="N2730" s="10">
        <v>32170399</v>
      </c>
      <c r="O2730" s="6">
        <f t="shared" si="255"/>
        <v>27170399</v>
      </c>
      <c r="P2730" s="10" t="str" cm="1">
        <f t="array" ref="P2730">_xlfn.IFS(O2730&lt;=0,"Flop",O2730&lt;10000000,"Hit",O2730&lt;=100000000,"Superhit",O2730&gt;100000000,"Blockbuster")</f>
        <v>Superhit</v>
      </c>
      <c r="Q2730" t="s">
        <v>8967</v>
      </c>
      <c r="R2730">
        <v>5</v>
      </c>
      <c r="S2730" t="str">
        <f t="shared" si="256"/>
        <v xml:space="preserve">September </v>
      </c>
      <c r="T2730" s="12" t="str">
        <f t="shared" si="257"/>
        <v xml:space="preserve"> 2012</v>
      </c>
      <c r="U2730" s="8" t="str" cm="1">
        <f t="array" ref="U2730">_xlfn.IFS(Q2730&lt;1970,"Old is Gold",Q2730&lt;=1980,"80's Movies",Q2730&lt;=2000,"90's Movies",Q2730&lt;=2020,"Mid Rang",Q2730&gt;2020,"Latest")</f>
        <v>Latest</v>
      </c>
      <c r="V2730" t="s">
        <v>8968</v>
      </c>
    </row>
    <row r="2731" spans="1:22" x14ac:dyDescent="0.3">
      <c r="A2731" t="s">
        <v>8969</v>
      </c>
      <c r="B2731" t="s">
        <v>8970</v>
      </c>
      <c r="C2731" t="s">
        <v>8970</v>
      </c>
      <c r="D2731" s="6">
        <v>97</v>
      </c>
      <c r="E2731" s="6" t="str">
        <f t="shared" si="252"/>
        <v>Medium</v>
      </c>
      <c r="F2731" s="4">
        <f t="shared" si="253"/>
        <v>1.6166666666666667</v>
      </c>
      <c r="G2731" s="8" t="s">
        <v>172</v>
      </c>
      <c r="H2731" t="s">
        <v>10886</v>
      </c>
      <c r="I2731" t="s">
        <v>10899</v>
      </c>
      <c r="J2731">
        <v>4.9000000000000004</v>
      </c>
      <c r="K2731" t="str">
        <f t="shared" si="254"/>
        <v>Poor</v>
      </c>
      <c r="L2731" s="10">
        <v>54077</v>
      </c>
      <c r="M2731" s="10">
        <v>20000000</v>
      </c>
      <c r="N2731" s="10">
        <v>100375432</v>
      </c>
      <c r="O2731" s="6">
        <f t="shared" si="255"/>
        <v>80375432</v>
      </c>
      <c r="P2731" s="10" t="str" cm="1">
        <f t="array" ref="P2731">_xlfn.IFS(O2731&lt;=0,"Flop",O2731&lt;10000000,"Hit",O2731&lt;=100000000,"Superhit",O2731&gt;100000000,"Blockbuster")</f>
        <v>Superhit</v>
      </c>
      <c r="Q2731" t="s">
        <v>8971</v>
      </c>
      <c r="R2731">
        <v>30</v>
      </c>
      <c r="S2731" t="str">
        <f t="shared" si="256"/>
        <v xml:space="preserve">June </v>
      </c>
      <c r="T2731" s="12" t="str">
        <f t="shared" si="257"/>
        <v xml:space="preserve"> 2014</v>
      </c>
      <c r="U2731" s="8" t="str" cm="1">
        <f t="array" ref="U2731">_xlfn.IFS(Q2731&lt;1970,"Old is Gold",Q2731&lt;=1980,"80's Movies",Q2731&lt;=2000,"90's Movies",Q2731&lt;=2020,"Mid Rang",Q2731&gt;2020,"Latest")</f>
        <v>Latest</v>
      </c>
      <c r="V2731" t="s">
        <v>8972</v>
      </c>
    </row>
    <row r="2732" spans="1:22" x14ac:dyDescent="0.3">
      <c r="A2732" t="s">
        <v>8973</v>
      </c>
      <c r="B2732" t="s">
        <v>8974</v>
      </c>
      <c r="C2732" t="s">
        <v>8974</v>
      </c>
      <c r="D2732" s="6">
        <v>130</v>
      </c>
      <c r="E2732" s="6" t="str">
        <f t="shared" si="252"/>
        <v>Long</v>
      </c>
      <c r="F2732" s="4">
        <f t="shared" si="253"/>
        <v>2.1666666666666665</v>
      </c>
      <c r="G2732" s="8" t="s">
        <v>7406</v>
      </c>
      <c r="H2732" t="s">
        <v>10887</v>
      </c>
      <c r="I2732" t="s">
        <v>190</v>
      </c>
      <c r="J2732">
        <v>7.6</v>
      </c>
      <c r="K2732" t="str">
        <f t="shared" si="254"/>
        <v>Good</v>
      </c>
      <c r="L2732" s="10">
        <v>458797</v>
      </c>
      <c r="M2732" s="10">
        <v>170000000</v>
      </c>
      <c r="N2732" s="10">
        <v>710644566</v>
      </c>
      <c r="O2732" s="6">
        <f t="shared" si="255"/>
        <v>540644566</v>
      </c>
      <c r="P2732" s="10" t="str" cm="1">
        <f t="array" ref="P2732">_xlfn.IFS(O2732&lt;=0,"Flop",O2732&lt;10000000,"Hit",O2732&lt;=100000000,"Superhit",O2732&gt;100000000,"Blockbuster")</f>
        <v>Blockbuster</v>
      </c>
      <c r="Q2732" t="s">
        <v>8975</v>
      </c>
      <c r="R2732">
        <v>26</v>
      </c>
      <c r="S2732" t="str">
        <f t="shared" si="256"/>
        <v xml:space="preserve">June </v>
      </c>
      <c r="T2732" s="12" t="str">
        <f t="shared" si="257"/>
        <v xml:space="preserve"> 2014</v>
      </c>
      <c r="U2732" s="8" t="str" cm="1">
        <f t="array" ref="U2732">_xlfn.IFS(Q2732&lt;1970,"Old is Gold",Q2732&lt;=1980,"80's Movies",Q2732&lt;=2000,"90's Movies",Q2732&lt;=2020,"Mid Rang",Q2732&gt;2020,"Latest")</f>
        <v>Latest</v>
      </c>
      <c r="V2732" t="s">
        <v>6719</v>
      </c>
    </row>
    <row r="2733" spans="1:22" x14ac:dyDescent="0.3">
      <c r="A2733" t="s">
        <v>8976</v>
      </c>
      <c r="B2733" t="s">
        <v>8977</v>
      </c>
      <c r="C2733" t="s">
        <v>8977</v>
      </c>
      <c r="D2733" s="6">
        <v>116</v>
      </c>
      <c r="E2733" s="6" t="str">
        <f t="shared" si="252"/>
        <v>Medium</v>
      </c>
      <c r="F2733" s="4">
        <f t="shared" si="253"/>
        <v>1.9333333333333333</v>
      </c>
      <c r="G2733" s="8" t="s">
        <v>105</v>
      </c>
      <c r="H2733" t="s">
        <v>10895</v>
      </c>
      <c r="I2733" t="s">
        <v>5170</v>
      </c>
      <c r="J2733">
        <v>5.8</v>
      </c>
      <c r="K2733" t="str">
        <f t="shared" si="254"/>
        <v>Poor</v>
      </c>
      <c r="L2733" s="10">
        <v>66950</v>
      </c>
      <c r="M2733" s="10">
        <v>242000</v>
      </c>
      <c r="N2733" s="10">
        <v>1944287</v>
      </c>
      <c r="O2733" s="6">
        <f t="shared" si="255"/>
        <v>1702287</v>
      </c>
      <c r="P2733" s="10" t="str" cm="1">
        <f t="array" ref="P2733">_xlfn.IFS(O2733&lt;=0,"Flop",O2733&lt;10000000,"Hit",O2733&lt;=100000000,"Superhit",O2733&gt;100000000,"Blockbuster")</f>
        <v>Hit</v>
      </c>
      <c r="Q2733" t="s">
        <v>8711</v>
      </c>
      <c r="R2733">
        <v>22</v>
      </c>
      <c r="S2733" t="str">
        <f t="shared" si="256"/>
        <v xml:space="preserve">January </v>
      </c>
      <c r="T2733" s="12" t="str">
        <f t="shared" si="257"/>
        <v xml:space="preserve"> 2012</v>
      </c>
      <c r="U2733" s="8" t="str" cm="1">
        <f t="array" ref="U2733">_xlfn.IFS(Q2733&lt;1970,"Old is Gold",Q2733&lt;=1980,"80's Movies",Q2733&lt;=2000,"90's Movies",Q2733&lt;=2020,"Mid Rang",Q2733&gt;2020,"Latest")</f>
        <v>Latest</v>
      </c>
      <c r="V2733" t="s">
        <v>8978</v>
      </c>
    </row>
    <row r="2734" spans="1:22" x14ac:dyDescent="0.3">
      <c r="A2734" t="s">
        <v>8979</v>
      </c>
      <c r="B2734" t="s">
        <v>8980</v>
      </c>
      <c r="C2734" t="s">
        <v>8980</v>
      </c>
      <c r="D2734" s="6">
        <v>89</v>
      </c>
      <c r="E2734" s="6" t="str">
        <f t="shared" si="252"/>
        <v>Short</v>
      </c>
      <c r="F2734" s="4">
        <f t="shared" si="253"/>
        <v>1.4833333333333334</v>
      </c>
      <c r="G2734" s="8" t="s">
        <v>7406</v>
      </c>
      <c r="H2734" t="s">
        <v>10887</v>
      </c>
      <c r="I2734" t="s">
        <v>190</v>
      </c>
      <c r="J2734">
        <v>5.8</v>
      </c>
      <c r="K2734" t="str">
        <f t="shared" si="254"/>
        <v>Poor</v>
      </c>
      <c r="L2734" s="10">
        <v>70791</v>
      </c>
      <c r="M2734" s="10">
        <v>50000000</v>
      </c>
      <c r="N2734" s="10">
        <v>161515959</v>
      </c>
      <c r="O2734" s="6">
        <f t="shared" si="255"/>
        <v>111515959</v>
      </c>
      <c r="P2734" s="10" t="str" cm="1">
        <f t="array" ref="P2734">_xlfn.IFS(O2734&lt;=0,"Flop",O2734&lt;10000000,"Hit",O2734&lt;=100000000,"Superhit",O2734&gt;100000000,"Blockbuster")</f>
        <v>Blockbuster</v>
      </c>
      <c r="Q2734" t="s">
        <v>8981</v>
      </c>
      <c r="R2734">
        <v>28</v>
      </c>
      <c r="S2734" t="str">
        <f t="shared" si="256"/>
        <v xml:space="preserve">July </v>
      </c>
      <c r="T2734" s="12" t="str">
        <f t="shared" si="257"/>
        <v xml:space="preserve"> 2014</v>
      </c>
      <c r="U2734" s="8" t="str" cm="1">
        <f t="array" ref="U2734">_xlfn.IFS(Q2734&lt;1970,"Old is Gold",Q2734&lt;=1980,"80's Movies",Q2734&lt;=2000,"90's Movies",Q2734&lt;=2020,"Mid Rang",Q2734&gt;2020,"Latest")</f>
        <v>Latest</v>
      </c>
      <c r="V2734" t="s">
        <v>8287</v>
      </c>
    </row>
    <row r="2735" spans="1:22" x14ac:dyDescent="0.3">
      <c r="A2735" t="s">
        <v>8982</v>
      </c>
      <c r="B2735" t="s">
        <v>8983</v>
      </c>
      <c r="C2735" t="s">
        <v>8983</v>
      </c>
      <c r="D2735" s="6">
        <v>107</v>
      </c>
      <c r="E2735" s="6" t="str">
        <f t="shared" si="252"/>
        <v>Medium</v>
      </c>
      <c r="F2735" s="4">
        <f t="shared" si="253"/>
        <v>1.7833333333333334</v>
      </c>
      <c r="G2735" s="8" t="s">
        <v>7406</v>
      </c>
      <c r="H2735" t="s">
        <v>10887</v>
      </c>
      <c r="I2735" t="s">
        <v>10890</v>
      </c>
      <c r="J2735">
        <v>6.3</v>
      </c>
      <c r="K2735" t="str">
        <f t="shared" si="254"/>
        <v>Average</v>
      </c>
      <c r="L2735" s="10">
        <v>63091</v>
      </c>
      <c r="M2735" s="10">
        <v>70000000</v>
      </c>
      <c r="N2735" s="10">
        <v>0</v>
      </c>
      <c r="O2735" s="6">
        <f t="shared" si="255"/>
        <v>-70000000</v>
      </c>
      <c r="P2735" s="10" t="str" cm="1">
        <f t="array" ref="P2735">_xlfn.IFS(O2735&lt;=0,"Flop",O2735&lt;10000000,"Hit",O2735&lt;=100000000,"Superhit",O2735&gt;100000000,"Blockbuster")</f>
        <v>Flop</v>
      </c>
      <c r="Q2735" t="s">
        <v>8984</v>
      </c>
      <c r="R2735">
        <v>9</v>
      </c>
      <c r="S2735" t="str">
        <f t="shared" si="256"/>
        <v xml:space="preserve">December </v>
      </c>
      <c r="T2735" s="12" t="str">
        <f t="shared" si="257"/>
        <v xml:space="preserve"> 2016</v>
      </c>
      <c r="U2735" s="8" t="str" cm="1">
        <f t="array" ref="U2735">_xlfn.IFS(Q2735&lt;1970,"Old is Gold",Q2735&lt;=1980,"80's Movies",Q2735&lt;=2000,"90's Movies",Q2735&lt;=2020,"Mid Rang",Q2735&gt;2020,"Latest")</f>
        <v>Latest</v>
      </c>
      <c r="V2735" t="s">
        <v>8985</v>
      </c>
    </row>
    <row r="2736" spans="1:22" x14ac:dyDescent="0.3">
      <c r="A2736" t="s">
        <v>8986</v>
      </c>
      <c r="B2736" t="s">
        <v>8987</v>
      </c>
      <c r="C2736" t="s">
        <v>8987</v>
      </c>
      <c r="D2736" s="6">
        <v>88</v>
      </c>
      <c r="E2736" s="6" t="str">
        <f t="shared" si="252"/>
        <v>Short</v>
      </c>
      <c r="F2736" s="4">
        <f t="shared" si="253"/>
        <v>1.4666666666666666</v>
      </c>
      <c r="G2736" s="8" t="s">
        <v>105</v>
      </c>
      <c r="H2736" t="s">
        <v>10895</v>
      </c>
      <c r="I2736" t="s">
        <v>10899</v>
      </c>
      <c r="J2736">
        <v>4.5999999999999996</v>
      </c>
      <c r="K2736" t="str">
        <f t="shared" si="254"/>
        <v>Poor</v>
      </c>
      <c r="L2736" s="10">
        <v>69398</v>
      </c>
      <c r="M2736" s="10">
        <v>5000000</v>
      </c>
      <c r="N2736" s="10">
        <v>142802657</v>
      </c>
      <c r="O2736" s="6">
        <f t="shared" si="255"/>
        <v>137802657</v>
      </c>
      <c r="P2736" s="10" t="str" cm="1">
        <f t="array" ref="P2736">_xlfn.IFS(O2736&lt;=0,"Flop",O2736&lt;10000000,"Hit",O2736&lt;=100000000,"Superhit",O2736&gt;100000000,"Blockbuster")</f>
        <v>Blockbuster</v>
      </c>
      <c r="Q2736" t="s">
        <v>7339</v>
      </c>
      <c r="R2736">
        <v>27</v>
      </c>
      <c r="S2736" t="str">
        <f t="shared" si="256"/>
        <v xml:space="preserve">September </v>
      </c>
      <c r="T2736" s="12" t="str">
        <f t="shared" si="257"/>
        <v xml:space="preserve"> 2012</v>
      </c>
      <c r="U2736" s="8" t="str" cm="1">
        <f t="array" ref="U2736">_xlfn.IFS(Q2736&lt;1970,"Old is Gold",Q2736&lt;=1980,"80's Movies",Q2736&lt;=2000,"90's Movies",Q2736&lt;=2020,"Mid Rang",Q2736&gt;2020,"Latest")</f>
        <v>Latest</v>
      </c>
      <c r="V2736" t="s">
        <v>8988</v>
      </c>
    </row>
    <row r="2737" spans="1:22" x14ac:dyDescent="0.3">
      <c r="A2737" t="s">
        <v>8989</v>
      </c>
      <c r="B2737" t="s">
        <v>8990</v>
      </c>
      <c r="C2737" t="s">
        <v>8990</v>
      </c>
      <c r="D2737" s="6">
        <v>165</v>
      </c>
      <c r="E2737" s="6" t="str">
        <f t="shared" si="252"/>
        <v>Long</v>
      </c>
      <c r="F2737" s="4">
        <f t="shared" si="253"/>
        <v>2.75</v>
      </c>
      <c r="G2737" s="8" t="s">
        <v>7406</v>
      </c>
      <c r="H2737" t="s">
        <v>10887</v>
      </c>
      <c r="I2737" t="s">
        <v>10890</v>
      </c>
      <c r="J2737">
        <v>5.6</v>
      </c>
      <c r="K2737" t="str">
        <f t="shared" si="254"/>
        <v>Poor</v>
      </c>
      <c r="L2737" s="10">
        <v>327675</v>
      </c>
      <c r="M2737" s="10">
        <v>210000000</v>
      </c>
      <c r="N2737" s="10">
        <v>1104054072</v>
      </c>
      <c r="O2737" s="6">
        <f t="shared" si="255"/>
        <v>894054072</v>
      </c>
      <c r="P2737" s="10" t="str" cm="1">
        <f t="array" ref="P2737">_xlfn.IFS(O2737&lt;=0,"Flop",O2737&lt;10000000,"Hit",O2737&lt;=100000000,"Superhit",O2737&gt;100000000,"Blockbuster")</f>
        <v>Blockbuster</v>
      </c>
      <c r="Q2737" t="s">
        <v>8991</v>
      </c>
      <c r="R2737">
        <v>19</v>
      </c>
      <c r="S2737" t="str">
        <f t="shared" si="256"/>
        <v xml:space="preserve">June </v>
      </c>
      <c r="T2737" s="12" t="str">
        <f t="shared" si="257"/>
        <v xml:space="preserve"> 2014</v>
      </c>
      <c r="U2737" s="8" t="str" cm="1">
        <f t="array" ref="U2737">_xlfn.IFS(Q2737&lt;1970,"Old is Gold",Q2737&lt;=1980,"80's Movies",Q2737&lt;=2000,"90's Movies",Q2737&lt;=2020,"Mid Rang",Q2737&gt;2020,"Latest")</f>
        <v>Latest</v>
      </c>
      <c r="V2737" t="s">
        <v>1884</v>
      </c>
    </row>
    <row r="2738" spans="1:22" x14ac:dyDescent="0.3">
      <c r="A2738" t="s">
        <v>8992</v>
      </c>
      <c r="B2738" t="s">
        <v>8993</v>
      </c>
      <c r="C2738" t="s">
        <v>8993</v>
      </c>
      <c r="D2738" s="6">
        <v>91</v>
      </c>
      <c r="E2738" s="6" t="str">
        <f t="shared" si="252"/>
        <v>Medium</v>
      </c>
      <c r="F2738" s="4">
        <f t="shared" si="253"/>
        <v>1.5166666666666666</v>
      </c>
      <c r="G2738" s="8" t="s">
        <v>172</v>
      </c>
      <c r="H2738" t="s">
        <v>10885</v>
      </c>
      <c r="I2738" t="s">
        <v>105</v>
      </c>
      <c r="J2738">
        <v>6.5</v>
      </c>
      <c r="K2738" t="str">
        <f t="shared" si="254"/>
        <v>Average</v>
      </c>
      <c r="L2738" s="10">
        <v>50564</v>
      </c>
      <c r="M2738" s="10">
        <v>6538513</v>
      </c>
      <c r="N2738" s="10">
        <v>0</v>
      </c>
      <c r="O2738" s="6">
        <f t="shared" si="255"/>
        <v>-6538513</v>
      </c>
      <c r="P2738" s="10" t="str" cm="1">
        <f t="array" ref="P2738">_xlfn.IFS(O2738&lt;=0,"Flop",O2738&lt;10000000,"Hit",O2738&lt;=100000000,"Superhit",O2738&gt;100000000,"Blockbuster")</f>
        <v>Flop</v>
      </c>
      <c r="Q2738" t="s">
        <v>8994</v>
      </c>
      <c r="R2738">
        <v>30</v>
      </c>
      <c r="S2738" t="str">
        <f t="shared" si="256"/>
        <v xml:space="preserve">January </v>
      </c>
      <c r="T2738" s="12" t="str">
        <f t="shared" si="257"/>
        <v xml:space="preserve"> 2015</v>
      </c>
      <c r="U2738" s="8" t="str" cm="1">
        <f t="array" ref="U2738">_xlfn.IFS(Q2738&lt;1970,"Old is Gold",Q2738&lt;=1980,"80's Movies",Q2738&lt;=2000,"90's Movies",Q2738&lt;=2020,"Mid Rang",Q2738&gt;2020,"Latest")</f>
        <v>Latest</v>
      </c>
      <c r="V2738" t="s">
        <v>7435</v>
      </c>
    </row>
    <row r="2739" spans="1:22" x14ac:dyDescent="0.3">
      <c r="A2739" t="s">
        <v>8995</v>
      </c>
      <c r="B2739" t="s">
        <v>8996</v>
      </c>
      <c r="C2739" t="s">
        <v>8996</v>
      </c>
      <c r="D2739" s="6">
        <v>139</v>
      </c>
      <c r="E2739" s="6" t="str">
        <f t="shared" si="252"/>
        <v>Long</v>
      </c>
      <c r="F2739" s="4">
        <f t="shared" si="253"/>
        <v>2.3166666666666669</v>
      </c>
      <c r="G2739" s="8" t="s">
        <v>10889</v>
      </c>
      <c r="H2739" t="s">
        <v>190</v>
      </c>
      <c r="I2739" t="s">
        <v>10896</v>
      </c>
      <c r="J2739">
        <v>8.1</v>
      </c>
      <c r="K2739" t="str">
        <f t="shared" si="254"/>
        <v>Excellent</v>
      </c>
      <c r="L2739" s="10">
        <v>573012</v>
      </c>
      <c r="M2739" s="10">
        <v>40000000</v>
      </c>
      <c r="N2739" s="10">
        <v>180563636</v>
      </c>
      <c r="O2739" s="6">
        <f t="shared" si="255"/>
        <v>140563636</v>
      </c>
      <c r="P2739" s="10" t="str" cm="1">
        <f t="array" ref="P2739">_xlfn.IFS(O2739&lt;=0,"Flop",O2739&lt;10000000,"Hit",O2739&lt;=100000000,"Superhit",O2739&gt;100000000,"Blockbuster")</f>
        <v>Blockbuster</v>
      </c>
      <c r="Q2739" t="s">
        <v>8997</v>
      </c>
      <c r="R2739">
        <v>4</v>
      </c>
      <c r="S2739" t="str">
        <f t="shared" si="256"/>
        <v xml:space="preserve">September </v>
      </c>
      <c r="T2739" s="12" t="str">
        <f t="shared" si="257"/>
        <v xml:space="preserve"> 2016</v>
      </c>
      <c r="U2739" s="8" t="str" cm="1">
        <f t="array" ref="U2739">_xlfn.IFS(Q2739&lt;1970,"Old is Gold",Q2739&lt;=1980,"80's Movies",Q2739&lt;=2000,"90's Movies",Q2739&lt;=2020,"Mid Rang",Q2739&gt;2020,"Latest")</f>
        <v>Latest</v>
      </c>
      <c r="V2739" t="s">
        <v>1902</v>
      </c>
    </row>
    <row r="2740" spans="1:22" x14ac:dyDescent="0.3">
      <c r="A2740" t="s">
        <v>8998</v>
      </c>
      <c r="B2740" t="s">
        <v>8999</v>
      </c>
      <c r="C2740" t="s">
        <v>8999</v>
      </c>
      <c r="D2740" s="6">
        <v>105</v>
      </c>
      <c r="E2740" s="6" t="str">
        <f t="shared" si="252"/>
        <v>Medium</v>
      </c>
      <c r="F2740" s="4">
        <f t="shared" si="253"/>
        <v>1.75</v>
      </c>
      <c r="G2740" s="8" t="s">
        <v>172</v>
      </c>
      <c r="H2740" t="s">
        <v>10892</v>
      </c>
      <c r="I2740" t="s">
        <v>10885</v>
      </c>
      <c r="J2740">
        <v>6.1</v>
      </c>
      <c r="K2740" t="str">
        <f t="shared" si="254"/>
        <v>Average</v>
      </c>
      <c r="L2740" s="10">
        <v>54414</v>
      </c>
      <c r="M2740" s="10">
        <v>42000000</v>
      </c>
      <c r="N2740" s="10">
        <v>131523093</v>
      </c>
      <c r="O2740" s="6">
        <f t="shared" si="255"/>
        <v>89523093</v>
      </c>
      <c r="P2740" s="10" t="str" cm="1">
        <f t="array" ref="P2740">_xlfn.IFS(O2740&lt;=0,"Flop",O2740&lt;10000000,"Hit",O2740&lt;=100000000,"Superhit",O2740&gt;100000000,"Blockbuster")</f>
        <v>Superhit</v>
      </c>
      <c r="Q2740" t="s">
        <v>9000</v>
      </c>
      <c r="R2740">
        <v>19</v>
      </c>
      <c r="S2740" t="str">
        <f t="shared" si="256"/>
        <v xml:space="preserve">September </v>
      </c>
      <c r="T2740" s="12" t="str">
        <f t="shared" si="257"/>
        <v xml:space="preserve"> 2018</v>
      </c>
      <c r="U2740" s="8" t="str" cm="1">
        <f t="array" ref="U2740">_xlfn.IFS(Q2740&lt;1970,"Old is Gold",Q2740&lt;=1980,"80's Movies",Q2740&lt;=2000,"90's Movies",Q2740&lt;=2020,"Mid Rang",Q2740&gt;2020,"Latest")</f>
        <v>Latest</v>
      </c>
      <c r="V2740" t="s">
        <v>3982</v>
      </c>
    </row>
    <row r="2741" spans="1:22" x14ac:dyDescent="0.3">
      <c r="A2741" t="s">
        <v>9001</v>
      </c>
      <c r="B2741" t="s">
        <v>9002</v>
      </c>
      <c r="C2741" t="s">
        <v>9002</v>
      </c>
      <c r="D2741" s="6">
        <v>105</v>
      </c>
      <c r="E2741" s="6" t="str">
        <f t="shared" si="252"/>
        <v>Medium</v>
      </c>
      <c r="F2741" s="4">
        <f t="shared" si="253"/>
        <v>1.75</v>
      </c>
      <c r="G2741" s="8" t="s">
        <v>7406</v>
      </c>
      <c r="H2741" t="s">
        <v>172</v>
      </c>
      <c r="I2741" t="s">
        <v>10885</v>
      </c>
      <c r="J2741">
        <v>5.6</v>
      </c>
      <c r="K2741" t="str">
        <f t="shared" si="254"/>
        <v>Poor</v>
      </c>
      <c r="L2741" s="10">
        <v>154911</v>
      </c>
      <c r="M2741" s="10">
        <v>88000000</v>
      </c>
      <c r="N2741" s="10">
        <v>244874809</v>
      </c>
      <c r="O2741" s="6">
        <f t="shared" si="255"/>
        <v>156874809</v>
      </c>
      <c r="P2741" s="10" t="str" cm="1">
        <f t="array" ref="P2741">_xlfn.IFS(O2741&lt;=0,"Flop",O2741&lt;10000000,"Hit",O2741&lt;=100000000,"Superhit",O2741&gt;100000000,"Blockbuster")</f>
        <v>Blockbuster</v>
      </c>
      <c r="Q2741" t="s">
        <v>9003</v>
      </c>
      <c r="R2741">
        <v>17</v>
      </c>
      <c r="S2741" t="str">
        <f t="shared" si="256"/>
        <v xml:space="preserve">April </v>
      </c>
      <c r="T2741" s="12" t="str">
        <f t="shared" si="257"/>
        <v xml:space="preserve"> 2015</v>
      </c>
      <c r="U2741" s="8" t="str" cm="1">
        <f t="array" ref="U2741">_xlfn.IFS(Q2741&lt;1970,"Old is Gold",Q2741&lt;=1980,"80's Movies",Q2741&lt;=2000,"90's Movies",Q2741&lt;=2020,"Mid Rang",Q2741&gt;2020,"Latest")</f>
        <v>Latest</v>
      </c>
      <c r="V2741" t="s">
        <v>1291</v>
      </c>
    </row>
    <row r="2742" spans="1:22" x14ac:dyDescent="0.3">
      <c r="A2742" t="s">
        <v>9004</v>
      </c>
      <c r="B2742" t="s">
        <v>9005</v>
      </c>
      <c r="C2742" t="s">
        <v>9005</v>
      </c>
      <c r="D2742" s="6">
        <v>93</v>
      </c>
      <c r="E2742" s="6" t="str">
        <f t="shared" si="252"/>
        <v>Medium</v>
      </c>
      <c r="F2742" s="4">
        <f t="shared" si="253"/>
        <v>1.55</v>
      </c>
      <c r="G2742" s="8" t="s">
        <v>10887</v>
      </c>
      <c r="H2742" t="s">
        <v>190</v>
      </c>
      <c r="I2742" t="s">
        <v>10885</v>
      </c>
      <c r="J2742">
        <v>7.2</v>
      </c>
      <c r="K2742" t="str">
        <f t="shared" si="254"/>
        <v>Good</v>
      </c>
      <c r="L2742" s="10">
        <v>84538</v>
      </c>
      <c r="M2742" s="10">
        <v>1800000</v>
      </c>
      <c r="N2742" s="10">
        <v>21107746</v>
      </c>
      <c r="O2742" s="6">
        <f t="shared" si="255"/>
        <v>19307746</v>
      </c>
      <c r="P2742" s="10" t="str" cm="1">
        <f t="array" ref="P2742">_xlfn.IFS(O2742&lt;=0,"Flop",O2742&lt;10000000,"Hit",O2742&lt;=100000000,"Superhit",O2742&gt;100000000,"Blockbuster")</f>
        <v>Superhit</v>
      </c>
      <c r="Q2742" t="s">
        <v>8877</v>
      </c>
      <c r="R2742">
        <v>20</v>
      </c>
      <c r="S2742" t="str">
        <f t="shared" si="256"/>
        <v xml:space="preserve">January </v>
      </c>
      <c r="T2742" s="12" t="str">
        <f t="shared" si="257"/>
        <v xml:space="preserve"> 2012</v>
      </c>
      <c r="U2742" s="8" t="str" cm="1">
        <f t="array" ref="U2742">_xlfn.IFS(Q2742&lt;1970,"Old is Gold",Q2742&lt;=1980,"80's Movies",Q2742&lt;=2000,"90's Movies",Q2742&lt;=2020,"Mid Rang",Q2742&gt;2020,"Latest")</f>
        <v>Latest</v>
      </c>
      <c r="V2742" t="s">
        <v>9006</v>
      </c>
    </row>
    <row r="2743" spans="1:22" x14ac:dyDescent="0.3">
      <c r="A2743" t="s">
        <v>9007</v>
      </c>
      <c r="B2743" t="s">
        <v>9008</v>
      </c>
      <c r="C2743" t="s">
        <v>9008</v>
      </c>
      <c r="D2743" s="6">
        <v>114</v>
      </c>
      <c r="E2743" s="6" t="str">
        <f t="shared" si="252"/>
        <v>Medium</v>
      </c>
      <c r="F2743" s="4">
        <f t="shared" si="253"/>
        <v>1.9</v>
      </c>
      <c r="G2743" s="8" t="s">
        <v>7406</v>
      </c>
      <c r="H2743" t="s">
        <v>10887</v>
      </c>
      <c r="I2743" t="s">
        <v>5170</v>
      </c>
      <c r="J2743">
        <v>6.1</v>
      </c>
      <c r="K2743" t="str">
        <f t="shared" si="254"/>
        <v>Average</v>
      </c>
      <c r="L2743" s="10">
        <v>251506</v>
      </c>
      <c r="M2743" s="10">
        <v>110000000</v>
      </c>
      <c r="N2743" s="10">
        <v>474609154</v>
      </c>
      <c r="O2743" s="6">
        <f t="shared" si="255"/>
        <v>364609154</v>
      </c>
      <c r="P2743" s="10" t="str" cm="1">
        <f t="array" ref="P2743">_xlfn.IFS(O2743&lt;=0,"Flop",O2743&lt;10000000,"Hit",O2743&lt;=100000000,"Superhit",O2743&gt;100000000,"Blockbuster")</f>
        <v>Blockbuster</v>
      </c>
      <c r="Q2743" t="s">
        <v>9009</v>
      </c>
      <c r="R2743">
        <v>21</v>
      </c>
      <c r="S2743" t="str">
        <f t="shared" si="256"/>
        <v xml:space="preserve">May </v>
      </c>
      <c r="T2743" s="12" t="str">
        <f t="shared" si="257"/>
        <v xml:space="preserve"> 2015</v>
      </c>
      <c r="U2743" s="8" t="str" cm="1">
        <f t="array" ref="U2743">_xlfn.IFS(Q2743&lt;1970,"Old is Gold",Q2743&lt;=1980,"80's Movies",Q2743&lt;=2000,"90's Movies",Q2743&lt;=2020,"Mid Rang",Q2743&gt;2020,"Latest")</f>
        <v>Latest</v>
      </c>
      <c r="V2743" t="s">
        <v>7755</v>
      </c>
    </row>
    <row r="2744" spans="1:22" x14ac:dyDescent="0.3">
      <c r="A2744" t="s">
        <v>9010</v>
      </c>
      <c r="B2744" t="s">
        <v>9011</v>
      </c>
      <c r="C2744" t="s">
        <v>9011</v>
      </c>
      <c r="D2744" s="6">
        <v>90</v>
      </c>
      <c r="E2744" s="6" t="str">
        <f t="shared" si="252"/>
        <v>Medium</v>
      </c>
      <c r="F2744" s="4">
        <f t="shared" si="253"/>
        <v>1.5</v>
      </c>
      <c r="G2744" s="8" t="s">
        <v>10889</v>
      </c>
      <c r="H2744" t="s">
        <v>10891</v>
      </c>
      <c r="I2744" t="s">
        <v>190</v>
      </c>
      <c r="J2744">
        <v>5.6</v>
      </c>
      <c r="K2744" t="str">
        <f t="shared" si="254"/>
        <v>Poor</v>
      </c>
      <c r="L2744" s="10">
        <v>90682</v>
      </c>
      <c r="M2744" s="10">
        <v>8000000</v>
      </c>
      <c r="N2744" s="10">
        <v>20045576</v>
      </c>
      <c r="O2744" s="6">
        <f t="shared" si="255"/>
        <v>12045576</v>
      </c>
      <c r="P2744" s="10" t="str" cm="1">
        <f t="array" ref="P2744">_xlfn.IFS(O2744&lt;=0,"Flop",O2744&lt;10000000,"Hit",O2744&lt;=100000000,"Superhit",O2744&gt;100000000,"Blockbuster")</f>
        <v>Superhit</v>
      </c>
      <c r="Q2744" t="s">
        <v>9012</v>
      </c>
      <c r="R2744">
        <v>16</v>
      </c>
      <c r="S2744" t="str">
        <f t="shared" si="256"/>
        <v xml:space="preserve">May </v>
      </c>
      <c r="T2744" s="12" t="str">
        <f t="shared" si="257"/>
        <v xml:space="preserve"> 2013</v>
      </c>
      <c r="U2744" s="8" t="str" cm="1">
        <f t="array" ref="U2744">_xlfn.IFS(Q2744&lt;1970,"Old is Gold",Q2744&lt;=1980,"80's Movies",Q2744&lt;=2000,"90's Movies",Q2744&lt;=2020,"Mid Rang",Q2744&gt;2020,"Latest")</f>
        <v>Latest</v>
      </c>
      <c r="V2744" t="s">
        <v>2989</v>
      </c>
    </row>
    <row r="2745" spans="1:22" x14ac:dyDescent="0.3">
      <c r="A2745" t="s">
        <v>9013</v>
      </c>
      <c r="B2745" t="s">
        <v>9014</v>
      </c>
      <c r="C2745" t="s">
        <v>9014</v>
      </c>
      <c r="D2745" s="6">
        <v>125</v>
      </c>
      <c r="E2745" s="6" t="str">
        <f t="shared" si="252"/>
        <v>Long</v>
      </c>
      <c r="F2745" s="4">
        <f t="shared" si="253"/>
        <v>2.0833333333333335</v>
      </c>
      <c r="G2745" s="8" t="s">
        <v>172</v>
      </c>
      <c r="H2745" t="s">
        <v>10886</v>
      </c>
      <c r="I2745" t="s">
        <v>10899</v>
      </c>
      <c r="J2745">
        <v>6.8</v>
      </c>
      <c r="K2745" t="str">
        <f t="shared" si="254"/>
        <v>Average</v>
      </c>
      <c r="L2745" s="10">
        <v>118750</v>
      </c>
      <c r="M2745" s="10">
        <v>40000000</v>
      </c>
      <c r="N2745" s="10">
        <v>53873809</v>
      </c>
      <c r="O2745" s="6">
        <f t="shared" si="255"/>
        <v>13873809</v>
      </c>
      <c r="P2745" s="10" t="str" cm="1">
        <f t="array" ref="P2745">_xlfn.IFS(O2745&lt;=0,"Flop",O2745&lt;10000000,"Hit",O2745&lt;=100000000,"Superhit",O2745&gt;100000000,"Blockbuster")</f>
        <v>Superhit</v>
      </c>
      <c r="Q2745">
        <v>2019</v>
      </c>
      <c r="S2745" t="e">
        <f t="shared" si="256"/>
        <v>#VALUE!</v>
      </c>
      <c r="T2745" s="12" t="str">
        <f t="shared" si="257"/>
        <v>2019</v>
      </c>
      <c r="U2745" s="8" t="str" cm="1">
        <f t="array" ref="U2745">_xlfn.IFS(Q2745&lt;1970,"Old is Gold",Q2745&lt;=1980,"80's Movies",Q2745&lt;=2000,"90's Movies",Q2745&lt;=2020,"Mid Rang",Q2745&gt;2020,"Latest")</f>
        <v>Mid Rang</v>
      </c>
      <c r="V2745" t="s">
        <v>7539</v>
      </c>
    </row>
    <row r="2746" spans="1:22" x14ac:dyDescent="0.3">
      <c r="A2746" t="s">
        <v>9015</v>
      </c>
      <c r="B2746" t="s">
        <v>9016</v>
      </c>
      <c r="C2746" t="s">
        <v>9016</v>
      </c>
      <c r="D2746" s="6">
        <v>125</v>
      </c>
      <c r="E2746" s="6" t="str">
        <f t="shared" si="252"/>
        <v>Long</v>
      </c>
      <c r="F2746" s="4">
        <f t="shared" si="253"/>
        <v>2.0833333333333335</v>
      </c>
      <c r="G2746" s="8" t="s">
        <v>10889</v>
      </c>
      <c r="H2746" t="s">
        <v>172</v>
      </c>
      <c r="I2746" t="s">
        <v>190</v>
      </c>
      <c r="J2746">
        <v>7.5</v>
      </c>
      <c r="K2746" t="str">
        <f t="shared" si="254"/>
        <v>Good</v>
      </c>
      <c r="L2746" s="10">
        <v>167998</v>
      </c>
      <c r="M2746" s="10">
        <v>35000000</v>
      </c>
      <c r="N2746" s="10">
        <v>117867984</v>
      </c>
      <c r="O2746" s="6">
        <f t="shared" si="255"/>
        <v>82867984</v>
      </c>
      <c r="P2746" s="10" t="str" cm="1">
        <f t="array" ref="P2746">_xlfn.IFS(O2746&lt;=0,"Flop",O2746&lt;10000000,"Hit",O2746&lt;=100000000,"Superhit",O2746&gt;100000000,"Blockbuster")</f>
        <v>Superhit</v>
      </c>
      <c r="Q2746" t="s">
        <v>9017</v>
      </c>
      <c r="R2746">
        <v>20</v>
      </c>
      <c r="S2746" t="str">
        <f t="shared" si="256"/>
        <v xml:space="preserve">October </v>
      </c>
      <c r="T2746" s="12" t="str">
        <f t="shared" si="257"/>
        <v xml:space="preserve"> 2013</v>
      </c>
      <c r="U2746" s="8" t="str" cm="1">
        <f t="array" ref="U2746">_xlfn.IFS(Q2746&lt;1970,"Old is Gold",Q2746&lt;=1980,"80's Movies",Q2746&lt;=2000,"90's Movies",Q2746&lt;=2020,"Mid Rang",Q2746&gt;2020,"Latest")</f>
        <v>Latest</v>
      </c>
      <c r="V2746" t="s">
        <v>6251</v>
      </c>
    </row>
    <row r="2747" spans="1:22" x14ac:dyDescent="0.3">
      <c r="A2747" t="s">
        <v>9018</v>
      </c>
      <c r="B2747" t="s">
        <v>9019</v>
      </c>
      <c r="C2747" t="s">
        <v>9019</v>
      </c>
      <c r="D2747" s="6">
        <v>117</v>
      </c>
      <c r="E2747" s="6" t="str">
        <f t="shared" si="252"/>
        <v>Medium</v>
      </c>
      <c r="F2747" s="4">
        <f t="shared" si="253"/>
        <v>1.95</v>
      </c>
      <c r="G2747" s="8" t="s">
        <v>7406</v>
      </c>
      <c r="H2747" t="s">
        <v>10895</v>
      </c>
      <c r="I2747" t="s">
        <v>10890</v>
      </c>
      <c r="J2747">
        <v>6.5</v>
      </c>
      <c r="K2747" t="str">
        <f t="shared" si="254"/>
        <v>Average</v>
      </c>
      <c r="L2747" s="10">
        <v>102830</v>
      </c>
      <c r="M2747" s="10">
        <v>26000000</v>
      </c>
      <c r="N2747" s="10">
        <v>31807156</v>
      </c>
      <c r="O2747" s="6">
        <f t="shared" si="255"/>
        <v>5807156</v>
      </c>
      <c r="P2747" s="10" t="str" cm="1">
        <f t="array" ref="P2747">_xlfn.IFS(O2747&lt;=0,"Flop",O2747&lt;10000000,"Hit",O2747&lt;=100000000,"Superhit",O2747&gt;100000000,"Blockbuster")</f>
        <v>Hit</v>
      </c>
      <c r="Q2747" t="s">
        <v>9020</v>
      </c>
      <c r="R2747">
        <v>10</v>
      </c>
      <c r="S2747" t="str">
        <f t="shared" si="256"/>
        <v xml:space="preserve">July </v>
      </c>
      <c r="T2747" s="12" t="str">
        <f t="shared" si="257"/>
        <v xml:space="preserve"> 2015</v>
      </c>
      <c r="U2747" s="8" t="str" cm="1">
        <f t="array" ref="U2747">_xlfn.IFS(Q2747&lt;1970,"Old is Gold",Q2747&lt;=1980,"80's Movies",Q2747&lt;=2000,"90's Movies",Q2747&lt;=2020,"Mid Rang",Q2747&gt;2020,"Latest")</f>
        <v>Latest</v>
      </c>
      <c r="V2747" t="s">
        <v>3305</v>
      </c>
    </row>
    <row r="2748" spans="1:22" x14ac:dyDescent="0.3">
      <c r="A2748" t="s">
        <v>9021</v>
      </c>
      <c r="B2748" t="s">
        <v>9022</v>
      </c>
      <c r="C2748" t="s">
        <v>9022</v>
      </c>
      <c r="D2748" s="6">
        <v>128</v>
      </c>
      <c r="E2748" s="6" t="str">
        <f t="shared" si="252"/>
        <v>Long</v>
      </c>
      <c r="F2748" s="4">
        <f t="shared" si="253"/>
        <v>2.1333333333333333</v>
      </c>
      <c r="G2748" s="8" t="s">
        <v>7406</v>
      </c>
      <c r="H2748" t="s">
        <v>5170</v>
      </c>
      <c r="I2748" t="s">
        <v>10899</v>
      </c>
      <c r="J2748">
        <v>7.3</v>
      </c>
      <c r="K2748" t="str">
        <f t="shared" si="254"/>
        <v>Good</v>
      </c>
      <c r="L2748" s="10">
        <v>311381</v>
      </c>
      <c r="M2748" s="10">
        <v>44000000</v>
      </c>
      <c r="N2748" s="10">
        <v>155560045</v>
      </c>
      <c r="O2748" s="6">
        <f t="shared" si="255"/>
        <v>111560045</v>
      </c>
      <c r="P2748" s="10" t="str" cm="1">
        <f t="array" ref="P2748">_xlfn.IFS(O2748&lt;=0,"Flop",O2748&lt;10000000,"Hit",O2748&lt;=100000000,"Superhit",O2748&gt;100000000,"Blockbuster")</f>
        <v>Blockbuster</v>
      </c>
      <c r="Q2748" s="1">
        <v>42644</v>
      </c>
      <c r="R2748" s="1"/>
      <c r="S2748" t="e">
        <f t="shared" si="256"/>
        <v>#VALUE!</v>
      </c>
      <c r="T2748" s="12" t="str">
        <f t="shared" si="257"/>
        <v>42644</v>
      </c>
      <c r="U2748" s="8" t="str" cm="1">
        <f t="array" ref="U2748">_xlfn.IFS(Q2748&lt;1970,"Old is Gold",Q2748&lt;=1980,"80's Movies",Q2748&lt;=2000,"90's Movies",Q2748&lt;=2020,"Mid Rang",Q2748&gt;2020,"Latest")</f>
        <v>Latest</v>
      </c>
      <c r="V2748" t="s">
        <v>4380</v>
      </c>
    </row>
    <row r="2749" spans="1:22" x14ac:dyDescent="0.3">
      <c r="A2749" t="s">
        <v>9023</v>
      </c>
      <c r="B2749" t="s">
        <v>9024</v>
      </c>
      <c r="C2749" t="s">
        <v>9024</v>
      </c>
      <c r="D2749" s="6">
        <v>89</v>
      </c>
      <c r="E2749" s="6" t="str">
        <f t="shared" si="252"/>
        <v>Short</v>
      </c>
      <c r="F2749" s="4">
        <f t="shared" si="253"/>
        <v>1.4833333333333334</v>
      </c>
      <c r="G2749" s="8" t="s">
        <v>172</v>
      </c>
      <c r="H2749" t="s">
        <v>190</v>
      </c>
      <c r="I2749" t="s">
        <v>10899</v>
      </c>
      <c r="J2749">
        <v>6.6</v>
      </c>
      <c r="K2749" t="str">
        <f t="shared" si="254"/>
        <v>Average</v>
      </c>
      <c r="L2749" s="10">
        <v>54428</v>
      </c>
      <c r="M2749" s="10">
        <v>10000000</v>
      </c>
      <c r="N2749" s="10">
        <v>7804337</v>
      </c>
      <c r="O2749" s="6">
        <f t="shared" si="255"/>
        <v>-2195663</v>
      </c>
      <c r="P2749" s="10" t="str" cm="1">
        <f t="array" ref="P2749">_xlfn.IFS(O2749&lt;=0,"Flop",O2749&lt;10000000,"Hit",O2749&lt;=100000000,"Superhit",O2749&gt;100000000,"Blockbuster")</f>
        <v>Flop</v>
      </c>
      <c r="Q2749" t="s">
        <v>9025</v>
      </c>
      <c r="R2749">
        <v>6</v>
      </c>
      <c r="S2749" t="str">
        <f t="shared" si="256"/>
        <v xml:space="preserve">September </v>
      </c>
      <c r="T2749" s="12" t="str">
        <f t="shared" si="257"/>
        <v xml:space="preserve"> 2013</v>
      </c>
      <c r="U2749" s="8" t="str" cm="1">
        <f t="array" ref="U2749">_xlfn.IFS(Q2749&lt;1970,"Old is Gold",Q2749&lt;=1980,"80's Movies",Q2749&lt;=2000,"90's Movies",Q2749&lt;=2020,"Mid Rang",Q2749&gt;2020,"Latest")</f>
        <v>Latest</v>
      </c>
      <c r="V2749" t="s">
        <v>9026</v>
      </c>
    </row>
    <row r="2750" spans="1:22" x14ac:dyDescent="0.3">
      <c r="A2750" t="s">
        <v>9027</v>
      </c>
      <c r="B2750" t="s">
        <v>9028</v>
      </c>
      <c r="C2750" t="s">
        <v>9028</v>
      </c>
      <c r="D2750" s="6">
        <v>108</v>
      </c>
      <c r="E2750" s="6" t="str">
        <f t="shared" si="252"/>
        <v>Medium</v>
      </c>
      <c r="F2750" s="4">
        <f t="shared" si="253"/>
        <v>1.8</v>
      </c>
      <c r="G2750" s="8" t="s">
        <v>172</v>
      </c>
      <c r="H2750" t="s">
        <v>10891</v>
      </c>
      <c r="I2750" t="s">
        <v>10899</v>
      </c>
      <c r="J2750">
        <v>6.3</v>
      </c>
      <c r="K2750" t="str">
        <f t="shared" si="254"/>
        <v>Average</v>
      </c>
      <c r="L2750" s="10">
        <v>181541</v>
      </c>
      <c r="M2750" s="10">
        <v>42000000</v>
      </c>
      <c r="N2750" s="10">
        <v>107645357</v>
      </c>
      <c r="O2750" s="6">
        <f t="shared" si="255"/>
        <v>65645357</v>
      </c>
      <c r="P2750" s="10" t="str" cm="1">
        <f t="array" ref="P2750">_xlfn.IFS(O2750&lt;=0,"Flop",O2750&lt;10000000,"Hit",O2750&lt;=100000000,"Superhit",O2750&gt;100000000,"Blockbuster")</f>
        <v>Superhit</v>
      </c>
      <c r="Q2750" t="s">
        <v>9029</v>
      </c>
      <c r="R2750">
        <v>12</v>
      </c>
      <c r="S2750" t="str">
        <f t="shared" si="256"/>
        <v xml:space="preserve">November </v>
      </c>
      <c r="T2750" s="12" t="str">
        <f t="shared" si="257"/>
        <v xml:space="preserve"> 2014</v>
      </c>
      <c r="U2750" s="8" t="str" cm="1">
        <f t="array" ref="U2750">_xlfn.IFS(Q2750&lt;1970,"Old is Gold",Q2750&lt;=1980,"80's Movies",Q2750&lt;=2000,"90's Movies",Q2750&lt;=2020,"Mid Rang",Q2750&gt;2020,"Latest")</f>
        <v>Latest</v>
      </c>
      <c r="V2750" t="s">
        <v>6981</v>
      </c>
    </row>
    <row r="2751" spans="1:22" x14ac:dyDescent="0.3">
      <c r="A2751" t="s">
        <v>9030</v>
      </c>
      <c r="B2751" t="s">
        <v>9031</v>
      </c>
      <c r="C2751" t="s">
        <v>9031</v>
      </c>
      <c r="D2751" s="6">
        <v>102</v>
      </c>
      <c r="E2751" s="6" t="str">
        <f t="shared" si="252"/>
        <v>Medium</v>
      </c>
      <c r="F2751" s="4">
        <f t="shared" si="253"/>
        <v>1.7</v>
      </c>
      <c r="G2751" s="8" t="s">
        <v>172</v>
      </c>
      <c r="H2751" t="s">
        <v>190</v>
      </c>
      <c r="I2751" t="s">
        <v>10899</v>
      </c>
      <c r="J2751">
        <v>7.2</v>
      </c>
      <c r="K2751" t="str">
        <f t="shared" si="254"/>
        <v>Good</v>
      </c>
      <c r="L2751" s="10">
        <v>107290</v>
      </c>
      <c r="M2751" s="10">
        <v>13000000</v>
      </c>
      <c r="N2751" s="10">
        <v>54837234</v>
      </c>
      <c r="O2751" s="6">
        <f t="shared" si="255"/>
        <v>41837234</v>
      </c>
      <c r="P2751" s="10" t="str" cm="1">
        <f t="array" ref="P2751">_xlfn.IFS(O2751&lt;=0,"Flop",O2751&lt;10000000,"Hit",O2751&lt;=100000000,"Superhit",O2751&gt;100000000,"Blockbuster")</f>
        <v>Superhit</v>
      </c>
      <c r="Q2751" t="s">
        <v>8230</v>
      </c>
      <c r="R2751">
        <v>5</v>
      </c>
      <c r="S2751" t="str">
        <f t="shared" si="256"/>
        <v xml:space="preserve">September </v>
      </c>
      <c r="T2751" s="12" t="str">
        <f t="shared" si="257"/>
        <v xml:space="preserve"> 2014</v>
      </c>
      <c r="U2751" s="8" t="str" cm="1">
        <f t="array" ref="U2751">_xlfn.IFS(Q2751&lt;1970,"Old is Gold",Q2751&lt;=1980,"80's Movies",Q2751&lt;=2000,"90's Movies",Q2751&lt;=2020,"Mid Rang",Q2751&gt;2020,"Latest")</f>
        <v>Latest</v>
      </c>
      <c r="V2751" t="s">
        <v>9032</v>
      </c>
    </row>
    <row r="2752" spans="1:22" x14ac:dyDescent="0.3">
      <c r="A2752" t="s">
        <v>9033</v>
      </c>
      <c r="B2752" t="s">
        <v>9034</v>
      </c>
      <c r="C2752" t="s">
        <v>9034</v>
      </c>
      <c r="D2752" s="6">
        <v>117</v>
      </c>
      <c r="E2752" s="6" t="str">
        <f t="shared" si="252"/>
        <v>Medium</v>
      </c>
      <c r="F2752" s="4">
        <f t="shared" si="253"/>
        <v>1.95</v>
      </c>
      <c r="G2752" s="8" t="s">
        <v>7406</v>
      </c>
      <c r="H2752" t="s">
        <v>172</v>
      </c>
      <c r="I2752" t="s">
        <v>190</v>
      </c>
      <c r="J2752">
        <v>6.2</v>
      </c>
      <c r="K2752" t="str">
        <f t="shared" si="254"/>
        <v>Average</v>
      </c>
      <c r="L2752" s="10">
        <v>96626</v>
      </c>
      <c r="M2752" s="10">
        <v>28000000</v>
      </c>
      <c r="N2752" s="10">
        <v>53260230</v>
      </c>
      <c r="O2752" s="6">
        <f t="shared" si="255"/>
        <v>25260230</v>
      </c>
      <c r="P2752" s="10" t="str" cm="1">
        <f t="array" ref="P2752">_xlfn.IFS(O2752&lt;=0,"Flop",O2752&lt;10000000,"Hit",O2752&lt;=100000000,"Superhit",O2752&gt;100000000,"Blockbuster")</f>
        <v>Superhit</v>
      </c>
      <c r="Q2752" t="s">
        <v>9035</v>
      </c>
      <c r="R2752">
        <v>12</v>
      </c>
      <c r="S2752" t="str">
        <f t="shared" si="256"/>
        <v xml:space="preserve">February </v>
      </c>
      <c r="T2752" s="12" t="str">
        <f t="shared" si="257"/>
        <v xml:space="preserve"> 2014</v>
      </c>
      <c r="U2752" s="8" t="str" cm="1">
        <f t="array" ref="U2752">_xlfn.IFS(Q2752&lt;1970,"Old is Gold",Q2752&lt;=1980,"80's Movies",Q2752&lt;=2000,"90's Movies",Q2752&lt;=2020,"Mid Rang",Q2752&gt;2020,"Latest")</f>
        <v>Latest</v>
      </c>
      <c r="V2752" t="s">
        <v>3000</v>
      </c>
    </row>
    <row r="2753" spans="1:22" x14ac:dyDescent="0.3">
      <c r="A2753" t="s">
        <v>9036</v>
      </c>
      <c r="B2753" t="s">
        <v>9037</v>
      </c>
      <c r="C2753" t="s">
        <v>9037</v>
      </c>
      <c r="D2753" s="6">
        <v>198</v>
      </c>
      <c r="E2753" s="6" t="str">
        <f t="shared" si="252"/>
        <v>Long</v>
      </c>
      <c r="F2753" s="4">
        <f t="shared" si="253"/>
        <v>3.3</v>
      </c>
      <c r="G2753" s="8" t="s">
        <v>190</v>
      </c>
      <c r="H2753" t="s">
        <v>10886</v>
      </c>
      <c r="I2753" t="s">
        <v>10899</v>
      </c>
      <c r="J2753">
        <v>6.7</v>
      </c>
      <c r="K2753" t="str">
        <f t="shared" si="254"/>
        <v>Average</v>
      </c>
      <c r="L2753" s="10">
        <v>58042</v>
      </c>
      <c r="M2753" s="10">
        <v>7217600</v>
      </c>
      <c r="N2753" s="10">
        <v>6797958</v>
      </c>
      <c r="O2753" s="6">
        <f t="shared" si="255"/>
        <v>-419642</v>
      </c>
      <c r="P2753" s="10" t="str" cm="1">
        <f t="array" ref="P2753">_xlfn.IFS(O2753&lt;=0,"Flop",O2753&lt;10000000,"Hit",O2753&lt;=100000000,"Superhit",O2753&gt;100000000,"Blockbuster")</f>
        <v>Flop</v>
      </c>
      <c r="Q2753" t="s">
        <v>9038</v>
      </c>
      <c r="R2753">
        <v>13</v>
      </c>
      <c r="S2753" t="str">
        <f t="shared" si="256"/>
        <v xml:space="preserve">November </v>
      </c>
      <c r="T2753" s="12" t="str">
        <f t="shared" si="257"/>
        <v xml:space="preserve"> 2012</v>
      </c>
      <c r="U2753" s="8" t="str" cm="1">
        <f t="array" ref="U2753">_xlfn.IFS(Q2753&lt;1970,"Old is Gold",Q2753&lt;=1980,"80's Movies",Q2753&lt;=2000,"90's Movies",Q2753&lt;=2020,"Mid Rang",Q2753&gt;2020,"Latest")</f>
        <v>Latest</v>
      </c>
      <c r="V2753" t="s">
        <v>5152</v>
      </c>
    </row>
    <row r="2754" spans="1:22" x14ac:dyDescent="0.3">
      <c r="A2754" t="s">
        <v>9039</v>
      </c>
      <c r="B2754" t="s">
        <v>9040</v>
      </c>
      <c r="C2754" t="s">
        <v>9040</v>
      </c>
      <c r="D2754" s="6">
        <v>118</v>
      </c>
      <c r="E2754" s="6" t="str">
        <f t="shared" ref="E2754:E2817" si="258">IF(D2754&lt;90,"Short",IF(D2754&lt;=120,"Medium","Long"))</f>
        <v>Medium</v>
      </c>
      <c r="F2754" s="4">
        <f t="shared" ref="F2754:F2817" si="259">D2754/60</f>
        <v>1.9666666666666666</v>
      </c>
      <c r="G2754" s="8" t="s">
        <v>172</v>
      </c>
      <c r="H2754" t="s">
        <v>190</v>
      </c>
      <c r="I2754" t="s">
        <v>10896</v>
      </c>
      <c r="J2754">
        <v>6.1</v>
      </c>
      <c r="K2754" t="str">
        <f t="shared" ref="K2754:K2817" si="260">IF(J2754&gt;=8,"Excellent",IF(J2754&gt;=7,"Good",IF(J2754&gt;=6,"Average","Poor")))</f>
        <v>Average</v>
      </c>
      <c r="L2754" s="10">
        <v>137350</v>
      </c>
      <c r="M2754" s="10">
        <v>70000000</v>
      </c>
      <c r="N2754" s="10">
        <v>156706638</v>
      </c>
      <c r="O2754" s="6">
        <f t="shared" ref="O2754:O2817" si="261">N2754-M2754</f>
        <v>86706638</v>
      </c>
      <c r="P2754" s="10" t="str" cm="1">
        <f t="array" ref="P2754">_xlfn.IFS(O2754&lt;=0,"Flop",O2754&lt;10000000,"Hit",O2754&lt;=100000000,"Superhit",O2754&gt;100000000,"Blockbuster")</f>
        <v>Superhit</v>
      </c>
      <c r="Q2754" t="s">
        <v>9041</v>
      </c>
      <c r="R2754">
        <v>4</v>
      </c>
      <c r="S2754" t="str">
        <f t="shared" ref="S2754:S2817" si="262">LEFT(Q2754,SEARCH(" ",Q2754))</f>
        <v xml:space="preserve">February </v>
      </c>
      <c r="T2754" s="12" t="str">
        <f t="shared" ref="T2754:T2817" si="263">RIGHT(Q2754,5)</f>
        <v xml:space="preserve"> 2014</v>
      </c>
      <c r="U2754" s="8" t="str" cm="1">
        <f t="array" ref="U2754">_xlfn.IFS(Q2754&lt;1970,"Old is Gold",Q2754&lt;=1980,"80's Movies",Q2754&lt;=2000,"90's Movies",Q2754&lt;=2020,"Mid Rang",Q2754&gt;2020,"Latest")</f>
        <v>Latest</v>
      </c>
      <c r="V2754" t="s">
        <v>3734</v>
      </c>
    </row>
    <row r="2755" spans="1:22" x14ac:dyDescent="0.3">
      <c r="A2755" t="s">
        <v>9042</v>
      </c>
      <c r="B2755" t="s">
        <v>9043</v>
      </c>
      <c r="C2755" t="s">
        <v>9043</v>
      </c>
      <c r="D2755" s="6">
        <v>133</v>
      </c>
      <c r="E2755" s="6" t="str">
        <f t="shared" si="258"/>
        <v>Long</v>
      </c>
      <c r="F2755" s="4">
        <f t="shared" si="259"/>
        <v>2.2166666666666668</v>
      </c>
      <c r="G2755" s="8" t="s">
        <v>7406</v>
      </c>
      <c r="H2755" t="s">
        <v>10889</v>
      </c>
      <c r="I2755" t="s">
        <v>190</v>
      </c>
      <c r="J2755">
        <v>7.3</v>
      </c>
      <c r="K2755" t="str">
        <f t="shared" si="260"/>
        <v>Good</v>
      </c>
      <c r="L2755" s="10">
        <v>516963</v>
      </c>
      <c r="M2755" s="10">
        <v>58800000</v>
      </c>
      <c r="N2755" s="10">
        <v>547659020</v>
      </c>
      <c r="O2755" s="6">
        <f t="shared" si="261"/>
        <v>488859020</v>
      </c>
      <c r="P2755" s="10" t="str" cm="1">
        <f t="array" ref="P2755">_xlfn.IFS(O2755&lt;=0,"Flop",O2755&lt;10000000,"Hit",O2755&lt;=100000000,"Superhit",O2755&gt;100000000,"Blockbuster")</f>
        <v>Blockbuster</v>
      </c>
      <c r="Q2755" t="s">
        <v>6571</v>
      </c>
      <c r="R2755">
        <v>11</v>
      </c>
      <c r="S2755" t="str">
        <f t="shared" si="262"/>
        <v xml:space="preserve">November </v>
      </c>
      <c r="T2755" s="12" t="str">
        <f t="shared" si="263"/>
        <v xml:space="preserve"> 2014</v>
      </c>
      <c r="U2755" s="8" t="str" cm="1">
        <f t="array" ref="U2755">_xlfn.IFS(Q2755&lt;1970,"Old is Gold",Q2755&lt;=1980,"80's Movies",Q2755&lt;=2000,"90's Movies",Q2755&lt;=2020,"Mid Rang",Q2755&gt;2020,"Latest")</f>
        <v>Latest</v>
      </c>
      <c r="V2755" t="s">
        <v>87</v>
      </c>
    </row>
    <row r="2756" spans="1:22" x14ac:dyDescent="0.3">
      <c r="A2756" t="s">
        <v>9044</v>
      </c>
      <c r="B2756" t="s">
        <v>9045</v>
      </c>
      <c r="C2756" t="s">
        <v>9045</v>
      </c>
      <c r="D2756" s="6">
        <v>115</v>
      </c>
      <c r="E2756" s="6" t="str">
        <f t="shared" si="258"/>
        <v>Medium</v>
      </c>
      <c r="F2756" s="4">
        <f t="shared" si="259"/>
        <v>1.9166666666666667</v>
      </c>
      <c r="G2756" s="8" t="s">
        <v>190</v>
      </c>
      <c r="H2756" t="s">
        <v>10895</v>
      </c>
      <c r="I2756" t="s">
        <v>5170</v>
      </c>
      <c r="J2756">
        <v>5.5</v>
      </c>
      <c r="K2756" t="str">
        <f t="shared" si="260"/>
        <v>Poor</v>
      </c>
      <c r="L2756" s="10">
        <v>53945</v>
      </c>
      <c r="M2756" s="10">
        <v>48917499</v>
      </c>
      <c r="N2756" s="10">
        <v>0</v>
      </c>
      <c r="O2756" s="6">
        <f t="shared" si="261"/>
        <v>-48917499</v>
      </c>
      <c r="P2756" s="10" t="str" cm="1">
        <f t="array" ref="P2756">_xlfn.IFS(O2756&lt;=0,"Flop",O2756&lt;10000000,"Hit",O2756&lt;=100000000,"Superhit",O2756&gt;100000000,"Blockbuster")</f>
        <v>Flop</v>
      </c>
      <c r="Q2756" t="s">
        <v>9046</v>
      </c>
      <c r="R2756">
        <v>17</v>
      </c>
      <c r="S2756" t="str">
        <f t="shared" si="262"/>
        <v xml:space="preserve">March </v>
      </c>
      <c r="T2756" s="12" t="str">
        <f t="shared" si="263"/>
        <v xml:space="preserve"> 2022</v>
      </c>
      <c r="U2756" s="8" t="str" cm="1">
        <f t="array" ref="U2756">_xlfn.IFS(Q2756&lt;1970,"Old is Gold",Q2756&lt;=1980,"80's Movies",Q2756&lt;=2000,"90's Movies",Q2756&lt;=2020,"Mid Rang",Q2756&gt;2020,"Latest")</f>
        <v>Latest</v>
      </c>
      <c r="V2756" t="s">
        <v>537</v>
      </c>
    </row>
    <row r="2757" spans="1:22" x14ac:dyDescent="0.3">
      <c r="A2757" t="s">
        <v>9047</v>
      </c>
      <c r="B2757" t="s">
        <v>9048</v>
      </c>
      <c r="C2757" t="s">
        <v>9048</v>
      </c>
      <c r="D2757" s="6">
        <v>125</v>
      </c>
      <c r="E2757" s="6" t="str">
        <f t="shared" si="258"/>
        <v>Long</v>
      </c>
      <c r="F2757" s="4">
        <f t="shared" si="259"/>
        <v>2.0833333333333335</v>
      </c>
      <c r="G2757" s="8" t="s">
        <v>10887</v>
      </c>
      <c r="H2757" t="s">
        <v>172</v>
      </c>
      <c r="I2757" t="s">
        <v>190</v>
      </c>
      <c r="J2757">
        <v>5.9</v>
      </c>
      <c r="K2757" t="str">
        <f t="shared" si="260"/>
        <v>Poor</v>
      </c>
      <c r="L2757" s="10">
        <v>146154</v>
      </c>
      <c r="M2757" s="10">
        <v>50000000</v>
      </c>
      <c r="N2757" s="10">
        <v>212902372</v>
      </c>
      <c r="O2757" s="6">
        <f t="shared" si="261"/>
        <v>162902372</v>
      </c>
      <c r="P2757" s="10" t="str" cm="1">
        <f t="array" ref="P2757">_xlfn.IFS(O2757&lt;=0,"Flop",O2757&lt;10000000,"Hit",O2757&lt;=100000000,"Superhit",O2757&gt;100000000,"Blockbuster")</f>
        <v>Blockbuster</v>
      </c>
      <c r="Q2757" t="s">
        <v>9049</v>
      </c>
      <c r="R2757">
        <v>8</v>
      </c>
      <c r="S2757" t="str">
        <f t="shared" si="262"/>
        <v xml:space="preserve">December </v>
      </c>
      <c r="T2757" s="12" t="str">
        <f t="shared" si="263"/>
        <v xml:space="preserve"> 2014</v>
      </c>
      <c r="U2757" s="8" t="str" cm="1">
        <f t="array" ref="U2757">_xlfn.IFS(Q2757&lt;1970,"Old is Gold",Q2757&lt;=1980,"80's Movies",Q2757&lt;=2000,"90's Movies",Q2757&lt;=2020,"Mid Rang",Q2757&gt;2020,"Latest")</f>
        <v>Latest</v>
      </c>
      <c r="V2757" t="s">
        <v>3955</v>
      </c>
    </row>
    <row r="2758" spans="1:22" x14ac:dyDescent="0.3">
      <c r="A2758" t="s">
        <v>9050</v>
      </c>
      <c r="B2758" t="s">
        <v>9051</v>
      </c>
      <c r="C2758" t="s">
        <v>9051</v>
      </c>
      <c r="D2758" s="6">
        <v>85</v>
      </c>
      <c r="E2758" s="6" t="str">
        <f t="shared" si="258"/>
        <v>Short</v>
      </c>
      <c r="F2758" s="4">
        <f t="shared" si="259"/>
        <v>1.4166666666666667</v>
      </c>
      <c r="G2758" s="8" t="s">
        <v>105</v>
      </c>
      <c r="H2758" t="s">
        <v>10890</v>
      </c>
      <c r="I2758" t="s">
        <v>5170</v>
      </c>
      <c r="J2758">
        <v>5.7</v>
      </c>
      <c r="K2758" t="str">
        <f t="shared" si="260"/>
        <v>Poor</v>
      </c>
      <c r="L2758" s="10">
        <v>235759</v>
      </c>
      <c r="M2758" s="10">
        <v>3000000</v>
      </c>
      <c r="N2758" s="10">
        <v>89328627</v>
      </c>
      <c r="O2758" s="6">
        <f t="shared" si="261"/>
        <v>86328627</v>
      </c>
      <c r="P2758" s="10" t="str" cm="1">
        <f t="array" ref="P2758">_xlfn.IFS(O2758&lt;=0,"Flop",O2758&lt;10000000,"Hit",O2758&lt;=100000000,"Superhit",O2758&gt;100000000,"Blockbuster")</f>
        <v>Superhit</v>
      </c>
      <c r="Q2758" t="s">
        <v>7781</v>
      </c>
      <c r="R2758">
        <v>2</v>
      </c>
      <c r="S2758" t="str">
        <f t="shared" si="262"/>
        <v xml:space="preserve">May </v>
      </c>
      <c r="T2758" s="12" t="str">
        <f t="shared" si="263"/>
        <v xml:space="preserve"> 2013</v>
      </c>
      <c r="U2758" s="8" t="str" cm="1">
        <f t="array" ref="U2758">_xlfn.IFS(Q2758&lt;1970,"Old is Gold",Q2758&lt;=1980,"80's Movies",Q2758&lt;=2000,"90's Movies",Q2758&lt;=2020,"Mid Rang",Q2758&gt;2020,"Latest")</f>
        <v>Latest</v>
      </c>
      <c r="V2758" t="s">
        <v>9052</v>
      </c>
    </row>
    <row r="2759" spans="1:22" x14ac:dyDescent="0.3">
      <c r="A2759" t="s">
        <v>9053</v>
      </c>
      <c r="B2759" t="s">
        <v>9054</v>
      </c>
      <c r="C2759" t="s">
        <v>9054</v>
      </c>
      <c r="D2759" s="6">
        <v>101</v>
      </c>
      <c r="E2759" s="6" t="str">
        <f t="shared" si="258"/>
        <v>Medium</v>
      </c>
      <c r="F2759" s="4">
        <f t="shared" si="259"/>
        <v>1.6833333333333333</v>
      </c>
      <c r="G2759" s="8" t="s">
        <v>172</v>
      </c>
      <c r="H2759" t="s">
        <v>10899</v>
      </c>
      <c r="I2759" t="s">
        <v>10899</v>
      </c>
      <c r="J2759">
        <v>5.4</v>
      </c>
      <c r="K2759" t="str">
        <f t="shared" si="260"/>
        <v>Poor</v>
      </c>
      <c r="L2759" s="10">
        <v>165115</v>
      </c>
      <c r="M2759" s="10">
        <v>80000000</v>
      </c>
      <c r="N2759" s="10">
        <v>246984278</v>
      </c>
      <c r="O2759" s="6">
        <f t="shared" si="261"/>
        <v>166984278</v>
      </c>
      <c r="P2759" s="10" t="str" cm="1">
        <f t="array" ref="P2759">_xlfn.IFS(O2759&lt;=0,"Flop",O2759&lt;10000000,"Hit",O2759&lt;=100000000,"Superhit",O2759&gt;100000000,"Blockbuster")</f>
        <v>Blockbuster</v>
      </c>
      <c r="Q2759" t="s">
        <v>9055</v>
      </c>
      <c r="R2759">
        <v>11</v>
      </c>
      <c r="S2759" t="str">
        <f t="shared" si="262"/>
        <v xml:space="preserve">July </v>
      </c>
      <c r="T2759" s="12" t="str">
        <f t="shared" si="263"/>
        <v xml:space="preserve"> 2013</v>
      </c>
      <c r="U2759" s="8" t="str" cm="1">
        <f t="array" ref="U2759">_xlfn.IFS(Q2759&lt;1970,"Old is Gold",Q2759&lt;=1980,"80's Movies",Q2759&lt;=2000,"90's Movies",Q2759&lt;=2020,"Mid Rang",Q2759&gt;2020,"Latest")</f>
        <v>Latest</v>
      </c>
      <c r="V2759" t="s">
        <v>2132</v>
      </c>
    </row>
    <row r="2760" spans="1:22" x14ac:dyDescent="0.3">
      <c r="A2760" t="s">
        <v>9056</v>
      </c>
      <c r="B2760" t="s">
        <v>9057</v>
      </c>
      <c r="C2760" t="s">
        <v>9057</v>
      </c>
      <c r="D2760" s="6">
        <v>117</v>
      </c>
      <c r="E2760" s="6" t="str">
        <f t="shared" si="258"/>
        <v>Medium</v>
      </c>
      <c r="F2760" s="4">
        <f t="shared" si="259"/>
        <v>1.95</v>
      </c>
      <c r="G2760" s="8" t="s">
        <v>7406</v>
      </c>
      <c r="H2760" t="s">
        <v>10887</v>
      </c>
      <c r="I2760" t="s">
        <v>10891</v>
      </c>
      <c r="J2760">
        <v>5.4</v>
      </c>
      <c r="K2760" t="str">
        <f t="shared" si="260"/>
        <v>Poor</v>
      </c>
      <c r="L2760" s="10">
        <v>104495</v>
      </c>
      <c r="M2760" s="10">
        <v>25000000</v>
      </c>
      <c r="N2760" s="10">
        <v>71009334</v>
      </c>
      <c r="O2760" s="6">
        <f t="shared" si="261"/>
        <v>46009334</v>
      </c>
      <c r="P2760" s="10" t="str" cm="1">
        <f t="array" ref="P2760">_xlfn.IFS(O2760&lt;=0,"Flop",O2760&lt;10000000,"Hit",O2760&lt;=100000000,"Superhit",O2760&gt;100000000,"Blockbuster")</f>
        <v>Superhit</v>
      </c>
      <c r="Q2760" t="s">
        <v>6098</v>
      </c>
      <c r="R2760">
        <v>3</v>
      </c>
      <c r="S2760" t="str">
        <f t="shared" si="262"/>
        <v xml:space="preserve">October </v>
      </c>
      <c r="T2760" s="12" t="str">
        <f t="shared" si="263"/>
        <v xml:space="preserve"> 2013</v>
      </c>
      <c r="U2760" s="8" t="str" cm="1">
        <f t="array" ref="U2760">_xlfn.IFS(Q2760&lt;1970,"Old is Gold",Q2760&lt;=1980,"80's Movies",Q2760&lt;=2000,"90's Movies",Q2760&lt;=2020,"Mid Rang",Q2760&gt;2020,"Latest")</f>
        <v>Latest</v>
      </c>
      <c r="V2760" t="s">
        <v>312</v>
      </c>
    </row>
    <row r="2761" spans="1:22" x14ac:dyDescent="0.3">
      <c r="A2761" t="s">
        <v>9058</v>
      </c>
      <c r="B2761" t="s">
        <v>9059</v>
      </c>
      <c r="C2761" t="s">
        <v>9059</v>
      </c>
      <c r="D2761" s="6">
        <v>123</v>
      </c>
      <c r="E2761" s="6" t="str">
        <f t="shared" si="258"/>
        <v>Long</v>
      </c>
      <c r="F2761" s="4">
        <f t="shared" si="259"/>
        <v>2.0499999999999998</v>
      </c>
      <c r="G2761" s="8" t="s">
        <v>172</v>
      </c>
      <c r="H2761" t="s">
        <v>190</v>
      </c>
      <c r="I2761" t="s">
        <v>10885</v>
      </c>
      <c r="J2761">
        <v>7.8</v>
      </c>
      <c r="K2761" t="str">
        <f t="shared" si="260"/>
        <v>Good</v>
      </c>
      <c r="L2761" s="10">
        <v>374528</v>
      </c>
      <c r="M2761" s="10">
        <v>12000000</v>
      </c>
      <c r="N2761" s="10">
        <v>87100449</v>
      </c>
      <c r="O2761" s="6">
        <f t="shared" si="261"/>
        <v>75100449</v>
      </c>
      <c r="P2761" s="10" t="str" cm="1">
        <f t="array" ref="P2761">_xlfn.IFS(O2761&lt;=0,"Flop",O2761&lt;10000000,"Hit",O2761&lt;=100000000,"Superhit",O2761&gt;100000000,"Blockbuster")</f>
        <v>Superhit</v>
      </c>
      <c r="Q2761" t="s">
        <v>9060</v>
      </c>
      <c r="R2761">
        <v>27</v>
      </c>
      <c r="S2761" t="str">
        <f t="shared" si="262"/>
        <v xml:space="preserve">June </v>
      </c>
      <c r="T2761" s="12" t="str">
        <f t="shared" si="263"/>
        <v xml:space="preserve"> 2013</v>
      </c>
      <c r="U2761" s="8" t="str" cm="1">
        <f t="array" ref="U2761">_xlfn.IFS(Q2761&lt;1970,"Old is Gold",Q2761&lt;=1980,"80's Movies",Q2761&lt;=2000,"90's Movies",Q2761&lt;=2020,"Mid Rang",Q2761&gt;2020,"Latest")</f>
        <v>Latest</v>
      </c>
      <c r="V2761" t="s">
        <v>4069</v>
      </c>
    </row>
    <row r="2762" spans="1:22" x14ac:dyDescent="0.3">
      <c r="A2762" t="s">
        <v>9061</v>
      </c>
      <c r="B2762" t="s">
        <v>9062</v>
      </c>
      <c r="C2762" t="s">
        <v>9062</v>
      </c>
      <c r="D2762" s="6">
        <v>114</v>
      </c>
      <c r="E2762" s="6" t="str">
        <f t="shared" si="258"/>
        <v>Medium</v>
      </c>
      <c r="F2762" s="4">
        <f t="shared" si="259"/>
        <v>1.9</v>
      </c>
      <c r="G2762" s="8" t="s">
        <v>7406</v>
      </c>
      <c r="H2762" t="s">
        <v>10891</v>
      </c>
      <c r="I2762" t="s">
        <v>5170</v>
      </c>
      <c r="J2762">
        <v>6.6</v>
      </c>
      <c r="K2762" t="str">
        <f t="shared" si="260"/>
        <v>Average</v>
      </c>
      <c r="L2762" s="10">
        <v>113553</v>
      </c>
      <c r="M2762" s="10">
        <v>50000000</v>
      </c>
      <c r="N2762" s="10">
        <v>71661644</v>
      </c>
      <c r="O2762" s="6">
        <f t="shared" si="261"/>
        <v>21661644</v>
      </c>
      <c r="P2762" s="10" t="str" cm="1">
        <f t="array" ref="P2762">_xlfn.IFS(O2762&lt;=0,"Flop",O2762&lt;10000000,"Hit",O2762&lt;=100000000,"Superhit",O2762&gt;100000000,"Blockbuster")</f>
        <v>Superhit</v>
      </c>
      <c r="Q2762" t="s">
        <v>9063</v>
      </c>
      <c r="R2762">
        <v>9</v>
      </c>
      <c r="S2762" t="str">
        <f t="shared" si="262"/>
        <v xml:space="preserve">March </v>
      </c>
      <c r="T2762" s="12" t="str">
        <f t="shared" si="263"/>
        <v xml:space="preserve"> 2015</v>
      </c>
      <c r="U2762" s="8" t="str" cm="1">
        <f t="array" ref="U2762">_xlfn.IFS(Q2762&lt;1970,"Old is Gold",Q2762&lt;=1980,"80's Movies",Q2762&lt;=2000,"90's Movies",Q2762&lt;=2020,"Mid Rang",Q2762&gt;2020,"Latest")</f>
        <v>Latest</v>
      </c>
      <c r="V2762" t="s">
        <v>4899</v>
      </c>
    </row>
    <row r="2763" spans="1:22" x14ac:dyDescent="0.3">
      <c r="A2763" t="s">
        <v>9064</v>
      </c>
      <c r="B2763" t="s">
        <v>9065</v>
      </c>
      <c r="C2763" t="s">
        <v>9065</v>
      </c>
      <c r="D2763" s="6">
        <v>109</v>
      </c>
      <c r="E2763" s="6" t="str">
        <f t="shared" si="258"/>
        <v>Medium</v>
      </c>
      <c r="F2763" s="4">
        <f t="shared" si="259"/>
        <v>1.8166666666666667</v>
      </c>
      <c r="G2763" s="8" t="s">
        <v>172</v>
      </c>
      <c r="H2763" t="s">
        <v>10886</v>
      </c>
      <c r="I2763" t="s">
        <v>10899</v>
      </c>
      <c r="J2763">
        <v>6</v>
      </c>
      <c r="K2763" t="str">
        <f t="shared" si="260"/>
        <v>Average</v>
      </c>
      <c r="L2763" s="10">
        <v>147647</v>
      </c>
      <c r="M2763" s="10">
        <v>40000000</v>
      </c>
      <c r="N2763" s="10">
        <v>196710396</v>
      </c>
      <c r="O2763" s="6">
        <f t="shared" si="261"/>
        <v>156710396</v>
      </c>
      <c r="P2763" s="10" t="str" cm="1">
        <f t="array" ref="P2763">_xlfn.IFS(O2763&lt;=0,"Flop",O2763&lt;10000000,"Hit",O2763&lt;=100000000,"Superhit",O2763&gt;100000000,"Blockbuster")</f>
        <v>Blockbuster</v>
      </c>
      <c r="Q2763" t="s">
        <v>9066</v>
      </c>
      <c r="R2763">
        <v>1</v>
      </c>
      <c r="S2763" t="str">
        <f t="shared" si="262"/>
        <v xml:space="preserve">April </v>
      </c>
      <c r="T2763" s="12" t="str">
        <f t="shared" si="263"/>
        <v xml:space="preserve"> 2014</v>
      </c>
      <c r="U2763" s="8" t="str" cm="1">
        <f t="array" ref="U2763">_xlfn.IFS(Q2763&lt;1970,"Old is Gold",Q2763&lt;=1980,"80's Movies",Q2763&lt;=2000,"90's Movies",Q2763&lt;=2020,"Mid Rang",Q2763&gt;2020,"Latest")</f>
        <v>Latest</v>
      </c>
      <c r="V2763" t="s">
        <v>3567</v>
      </c>
    </row>
    <row r="2764" spans="1:22" x14ac:dyDescent="0.3">
      <c r="A2764" t="s">
        <v>9067</v>
      </c>
      <c r="B2764" t="s">
        <v>9068</v>
      </c>
      <c r="C2764" t="s">
        <v>9068</v>
      </c>
      <c r="D2764" s="6">
        <v>109</v>
      </c>
      <c r="E2764" s="6" t="str">
        <f t="shared" si="258"/>
        <v>Medium</v>
      </c>
      <c r="F2764" s="4">
        <f t="shared" si="259"/>
        <v>1.8166666666666667</v>
      </c>
      <c r="G2764" s="8" t="s">
        <v>190</v>
      </c>
      <c r="H2764" t="s">
        <v>10886</v>
      </c>
      <c r="I2764" t="s">
        <v>10899</v>
      </c>
      <c r="J2764">
        <v>7.9</v>
      </c>
      <c r="K2764" t="str">
        <f t="shared" si="260"/>
        <v>Good</v>
      </c>
      <c r="L2764" s="10">
        <v>168502</v>
      </c>
      <c r="M2764" s="10">
        <v>3000000</v>
      </c>
      <c r="N2764" s="10">
        <v>20994648</v>
      </c>
      <c r="O2764" s="6">
        <f t="shared" si="261"/>
        <v>17994648</v>
      </c>
      <c r="P2764" s="10" t="str" cm="1">
        <f t="array" ref="P2764">_xlfn.IFS(O2764&lt;=0,"Flop",O2764&lt;10000000,"Hit",O2764&lt;=100000000,"Superhit",O2764&gt;100000000,"Blockbuster")</f>
        <v>Superhit</v>
      </c>
      <c r="Q2764" t="s">
        <v>8714</v>
      </c>
      <c r="R2764">
        <v>20</v>
      </c>
      <c r="S2764" t="str">
        <f t="shared" si="262"/>
        <v xml:space="preserve">January </v>
      </c>
      <c r="T2764" s="12" t="str">
        <f t="shared" si="263"/>
        <v xml:space="preserve"> 2013</v>
      </c>
      <c r="U2764" s="8" t="str" cm="1">
        <f t="array" ref="U2764">_xlfn.IFS(Q2764&lt;1970,"Old is Gold",Q2764&lt;=1980,"80's Movies",Q2764&lt;=2000,"90's Movies",Q2764&lt;=2020,"Mid Rang",Q2764&gt;2020,"Latest")</f>
        <v>Latest</v>
      </c>
      <c r="V2764" t="s">
        <v>1597</v>
      </c>
    </row>
    <row r="2765" spans="1:22" x14ac:dyDescent="0.3">
      <c r="A2765" t="s">
        <v>9069</v>
      </c>
      <c r="B2765" t="s">
        <v>9070</v>
      </c>
      <c r="C2765" t="s">
        <v>9070</v>
      </c>
      <c r="D2765" s="6">
        <v>119</v>
      </c>
      <c r="E2765" s="6" t="str">
        <f t="shared" si="258"/>
        <v>Medium</v>
      </c>
      <c r="F2765" s="4">
        <f t="shared" si="259"/>
        <v>1.9833333333333334</v>
      </c>
      <c r="G2765" s="8" t="s">
        <v>7406</v>
      </c>
      <c r="H2765" t="s">
        <v>190</v>
      </c>
      <c r="I2765" t="s">
        <v>10890</v>
      </c>
      <c r="J2765">
        <v>6.2</v>
      </c>
      <c r="K2765" t="str">
        <f t="shared" si="260"/>
        <v>Average</v>
      </c>
      <c r="L2765" s="10">
        <v>236363</v>
      </c>
      <c r="M2765" s="10">
        <v>100000000</v>
      </c>
      <c r="N2765" s="10">
        <v>103039258</v>
      </c>
      <c r="O2765" s="6">
        <f t="shared" si="261"/>
        <v>3039258</v>
      </c>
      <c r="P2765" s="10" t="str" cm="1">
        <f t="array" ref="P2765">_xlfn.IFS(O2765&lt;=0,"Flop",O2765&lt;10000000,"Hit",O2765&lt;=100000000,"Superhit",O2765&gt;100000000,"Blockbuster")</f>
        <v>Hit</v>
      </c>
      <c r="Q2765" t="s">
        <v>8718</v>
      </c>
      <c r="R2765">
        <v>10</v>
      </c>
      <c r="S2765" t="str">
        <f t="shared" si="262"/>
        <v xml:space="preserve">April </v>
      </c>
      <c r="T2765" s="12" t="str">
        <f t="shared" si="263"/>
        <v xml:space="preserve"> 2014</v>
      </c>
      <c r="U2765" s="8" t="str" cm="1">
        <f t="array" ref="U2765">_xlfn.IFS(Q2765&lt;1970,"Old is Gold",Q2765&lt;=1980,"80's Movies",Q2765&lt;=2000,"90's Movies",Q2765&lt;=2020,"Mid Rang",Q2765&gt;2020,"Latest")</f>
        <v>Latest</v>
      </c>
      <c r="V2765" t="s">
        <v>9071</v>
      </c>
    </row>
    <row r="2766" spans="1:22" x14ac:dyDescent="0.3">
      <c r="A2766" t="s">
        <v>9072</v>
      </c>
      <c r="B2766" t="s">
        <v>9073</v>
      </c>
      <c r="C2766" t="s">
        <v>9073</v>
      </c>
      <c r="D2766" s="6">
        <v>110</v>
      </c>
      <c r="E2766" s="6" t="str">
        <f t="shared" si="258"/>
        <v>Medium</v>
      </c>
      <c r="F2766" s="4">
        <f t="shared" si="259"/>
        <v>1.8333333333333333</v>
      </c>
      <c r="G2766" s="8" t="s">
        <v>190</v>
      </c>
      <c r="H2766" t="s">
        <v>10897</v>
      </c>
      <c r="I2766" t="s">
        <v>10899</v>
      </c>
      <c r="J2766">
        <v>6.8</v>
      </c>
      <c r="K2766" t="str">
        <f t="shared" si="260"/>
        <v>Average</v>
      </c>
      <c r="L2766" s="10">
        <v>65018</v>
      </c>
      <c r="M2766" s="10">
        <v>25000000</v>
      </c>
      <c r="N2766" s="10">
        <v>29824199</v>
      </c>
      <c r="O2766" s="6">
        <f t="shared" si="261"/>
        <v>4824199</v>
      </c>
      <c r="P2766" s="10" t="str" cm="1">
        <f t="array" ref="P2766">_xlfn.IFS(O2766&lt;=0,"Flop",O2766&lt;10000000,"Hit",O2766&lt;=100000000,"Superhit",O2766&gt;100000000,"Blockbuster")</f>
        <v>Hit</v>
      </c>
      <c r="Q2766" t="s">
        <v>9074</v>
      </c>
      <c r="R2766">
        <v>11</v>
      </c>
      <c r="S2766" t="str">
        <f t="shared" si="262"/>
        <v xml:space="preserve">April </v>
      </c>
      <c r="T2766" s="12" t="str">
        <f t="shared" si="263"/>
        <v xml:space="preserve"> 2014</v>
      </c>
      <c r="U2766" s="8" t="str" cm="1">
        <f t="array" ref="U2766">_xlfn.IFS(Q2766&lt;1970,"Old is Gold",Q2766&lt;=1980,"80's Movies",Q2766&lt;=2000,"90's Movies",Q2766&lt;=2020,"Mid Rang",Q2766&gt;2020,"Latest")</f>
        <v>Latest</v>
      </c>
      <c r="V2766" t="s">
        <v>455</v>
      </c>
    </row>
    <row r="2767" spans="1:22" x14ac:dyDescent="0.3">
      <c r="A2767" t="s">
        <v>9075</v>
      </c>
      <c r="B2767" t="s">
        <v>9076</v>
      </c>
      <c r="C2767" t="s">
        <v>9076</v>
      </c>
      <c r="D2767" s="6">
        <v>94</v>
      </c>
      <c r="E2767" s="6" t="str">
        <f t="shared" si="258"/>
        <v>Medium</v>
      </c>
      <c r="F2767" s="4">
        <f t="shared" si="259"/>
        <v>1.5666666666666667</v>
      </c>
      <c r="G2767" s="8" t="s">
        <v>10887</v>
      </c>
      <c r="H2767" t="s">
        <v>10888</v>
      </c>
      <c r="I2767" t="s">
        <v>172</v>
      </c>
      <c r="J2767">
        <v>6.5</v>
      </c>
      <c r="K2767" t="str">
        <f t="shared" si="260"/>
        <v>Average</v>
      </c>
      <c r="L2767" s="10">
        <v>109335</v>
      </c>
      <c r="M2767" s="10">
        <v>135000000</v>
      </c>
      <c r="N2767" s="10">
        <v>386041607</v>
      </c>
      <c r="O2767" s="6">
        <f t="shared" si="261"/>
        <v>251041607</v>
      </c>
      <c r="P2767" s="10" t="str" cm="1">
        <f t="array" ref="P2767">_xlfn.IFS(O2767&lt;=0,"Flop",O2767&lt;10000000,"Hit",O2767&lt;=100000000,"Superhit",O2767&gt;100000000,"Blockbuster")</f>
        <v>Blockbuster</v>
      </c>
      <c r="Q2767" t="s">
        <v>9077</v>
      </c>
      <c r="R2767">
        <v>7</v>
      </c>
      <c r="S2767" t="str">
        <f t="shared" si="262"/>
        <v xml:space="preserve">March </v>
      </c>
      <c r="T2767" s="12" t="str">
        <f t="shared" si="263"/>
        <v xml:space="preserve"> 2015</v>
      </c>
      <c r="U2767" s="8" t="str" cm="1">
        <f t="array" ref="U2767">_xlfn.IFS(Q2767&lt;1970,"Old is Gold",Q2767&lt;=1980,"80's Movies",Q2767&lt;=2000,"90's Movies",Q2767&lt;=2020,"Mid Rang",Q2767&gt;2020,"Latest")</f>
        <v>Latest</v>
      </c>
      <c r="V2767" t="s">
        <v>9078</v>
      </c>
    </row>
    <row r="2768" spans="1:22" x14ac:dyDescent="0.3">
      <c r="A2768" t="s">
        <v>9079</v>
      </c>
      <c r="B2768" t="s">
        <v>9080</v>
      </c>
      <c r="C2768" t="s">
        <v>9080</v>
      </c>
      <c r="D2768" s="6">
        <v>106</v>
      </c>
      <c r="E2768" s="6" t="str">
        <f t="shared" si="258"/>
        <v>Medium</v>
      </c>
      <c r="F2768" s="4">
        <f t="shared" si="259"/>
        <v>1.7666666666666666</v>
      </c>
      <c r="G2768" s="8" t="s">
        <v>105</v>
      </c>
      <c r="H2768" t="s">
        <v>10895</v>
      </c>
      <c r="I2768" t="s">
        <v>5170</v>
      </c>
      <c r="J2768">
        <v>6.5</v>
      </c>
      <c r="K2768" t="str">
        <f t="shared" si="260"/>
        <v>Average</v>
      </c>
      <c r="L2768" s="10">
        <v>185322</v>
      </c>
      <c r="M2768" s="10">
        <v>5000000</v>
      </c>
      <c r="N2768" s="10">
        <v>161919318</v>
      </c>
      <c r="O2768" s="6">
        <f t="shared" si="261"/>
        <v>156919318</v>
      </c>
      <c r="P2768" s="10" t="str" cm="1">
        <f t="array" ref="P2768">_xlfn.IFS(O2768&lt;=0,"Flop",O2768&lt;10000000,"Hit",O2768&lt;=100000000,"Superhit",O2768&gt;100000000,"Blockbuster")</f>
        <v>Blockbuster</v>
      </c>
      <c r="Q2768" t="s">
        <v>9081</v>
      </c>
      <c r="R2768">
        <v>13</v>
      </c>
      <c r="S2768" t="str">
        <f t="shared" si="262"/>
        <v xml:space="preserve">September </v>
      </c>
      <c r="T2768" s="12" t="str">
        <f t="shared" si="263"/>
        <v xml:space="preserve"> 2013</v>
      </c>
      <c r="U2768" s="8" t="str" cm="1">
        <f t="array" ref="U2768">_xlfn.IFS(Q2768&lt;1970,"Old is Gold",Q2768&lt;=1980,"80's Movies",Q2768&lt;=2000,"90's Movies",Q2768&lt;=2020,"Mid Rang",Q2768&gt;2020,"Latest")</f>
        <v>Latest</v>
      </c>
      <c r="V2768" t="s">
        <v>4818</v>
      </c>
    </row>
    <row r="2769" spans="1:22" x14ac:dyDescent="0.3">
      <c r="A2769" t="s">
        <v>9082</v>
      </c>
      <c r="B2769" t="s">
        <v>9083</v>
      </c>
      <c r="C2769" t="s">
        <v>9083</v>
      </c>
      <c r="D2769" s="6">
        <v>112</v>
      </c>
      <c r="E2769" s="6" t="str">
        <f t="shared" si="258"/>
        <v>Medium</v>
      </c>
      <c r="F2769" s="4">
        <f t="shared" si="259"/>
        <v>1.8666666666666667</v>
      </c>
      <c r="G2769" s="8" t="s">
        <v>190</v>
      </c>
      <c r="H2769" t="s">
        <v>5170</v>
      </c>
      <c r="I2769" t="s">
        <v>10899</v>
      </c>
      <c r="J2769">
        <v>6.4</v>
      </c>
      <c r="K2769" t="str">
        <f t="shared" si="260"/>
        <v>Average</v>
      </c>
      <c r="L2769" s="10">
        <v>79457</v>
      </c>
      <c r="M2769" s="10">
        <v>35000000</v>
      </c>
      <c r="N2769" s="10">
        <v>62832209</v>
      </c>
      <c r="O2769" s="6">
        <f t="shared" si="261"/>
        <v>27832209</v>
      </c>
      <c r="P2769" s="10" t="str" cm="1">
        <f t="array" ref="P2769">_xlfn.IFS(O2769&lt;=0,"Flop",O2769&lt;10000000,"Hit",O2769&lt;=100000000,"Superhit",O2769&gt;100000000,"Blockbuster")</f>
        <v>Superhit</v>
      </c>
      <c r="Q2769" t="s">
        <v>9084</v>
      </c>
      <c r="R2769">
        <v>9</v>
      </c>
      <c r="S2769" t="str">
        <f t="shared" si="262"/>
        <v xml:space="preserve">September </v>
      </c>
      <c r="T2769" s="12" t="str">
        <f t="shared" si="263"/>
        <v xml:space="preserve"> 2017</v>
      </c>
      <c r="U2769" s="8" t="str" cm="1">
        <f t="array" ref="U2769">_xlfn.IFS(Q2769&lt;1970,"Old is Gold",Q2769&lt;=1980,"80's Movies",Q2769&lt;=2000,"90's Movies",Q2769&lt;=2020,"Mid Rang",Q2769&gt;2020,"Latest")</f>
        <v>Latest</v>
      </c>
      <c r="V2769" t="s">
        <v>9085</v>
      </c>
    </row>
    <row r="2770" spans="1:22" x14ac:dyDescent="0.3">
      <c r="A2770" t="s">
        <v>9086</v>
      </c>
      <c r="B2770" t="s">
        <v>9087</v>
      </c>
      <c r="C2770" t="s">
        <v>9087</v>
      </c>
      <c r="D2770" s="6">
        <v>90</v>
      </c>
      <c r="E2770" s="6" t="str">
        <f t="shared" si="258"/>
        <v>Medium</v>
      </c>
      <c r="F2770" s="4">
        <f t="shared" si="259"/>
        <v>1.5</v>
      </c>
      <c r="G2770" s="8" t="s">
        <v>172</v>
      </c>
      <c r="H2770" t="s">
        <v>190</v>
      </c>
      <c r="I2770" t="s">
        <v>10886</v>
      </c>
      <c r="J2770">
        <v>6.5</v>
      </c>
      <c r="K2770" t="str">
        <f t="shared" si="260"/>
        <v>Average</v>
      </c>
      <c r="L2770" s="10">
        <v>245040</v>
      </c>
      <c r="M2770" s="10">
        <v>3000000</v>
      </c>
      <c r="N2770" s="10">
        <v>39439355</v>
      </c>
      <c r="O2770" s="6">
        <f t="shared" si="261"/>
        <v>36439355</v>
      </c>
      <c r="P2770" s="10" t="str" cm="1">
        <f t="array" ref="P2770">_xlfn.IFS(O2770&lt;=0,"Flop",O2770&lt;10000000,"Hit",O2770&lt;=100000000,"Superhit",O2770&gt;100000000,"Blockbuster")</f>
        <v>Superhit</v>
      </c>
      <c r="Q2770" t="s">
        <v>7349</v>
      </c>
      <c r="R2770">
        <v>18</v>
      </c>
      <c r="S2770" t="str">
        <f t="shared" si="262"/>
        <v xml:space="preserve">January </v>
      </c>
      <c r="T2770" s="12" t="str">
        <f t="shared" si="263"/>
        <v xml:space="preserve"> 2013</v>
      </c>
      <c r="U2770" s="8" t="str" cm="1">
        <f t="array" ref="U2770">_xlfn.IFS(Q2770&lt;1970,"Old is Gold",Q2770&lt;=1980,"80's Movies",Q2770&lt;=2000,"90's Movies",Q2770&lt;=2020,"Mid Rang",Q2770&gt;2020,"Latest")</f>
        <v>Latest</v>
      </c>
      <c r="V2770" t="s">
        <v>9088</v>
      </c>
    </row>
    <row r="2771" spans="1:22" x14ac:dyDescent="0.3">
      <c r="A2771" t="s">
        <v>9089</v>
      </c>
      <c r="B2771" t="s">
        <v>9090</v>
      </c>
      <c r="C2771" t="s">
        <v>9090</v>
      </c>
      <c r="D2771" s="6">
        <v>92</v>
      </c>
      <c r="E2771" s="6" t="str">
        <f t="shared" si="258"/>
        <v>Medium</v>
      </c>
      <c r="F2771" s="4">
        <f t="shared" si="259"/>
        <v>1.5333333333333334</v>
      </c>
      <c r="G2771" s="8" t="s">
        <v>7406</v>
      </c>
      <c r="H2771" t="s">
        <v>10891</v>
      </c>
      <c r="I2771" t="s">
        <v>190</v>
      </c>
      <c r="J2771">
        <v>5.6</v>
      </c>
      <c r="K2771" t="str">
        <f t="shared" si="260"/>
        <v>Poor</v>
      </c>
      <c r="L2771" s="10">
        <v>58825</v>
      </c>
      <c r="M2771" s="10">
        <v>30000000</v>
      </c>
      <c r="N2771" s="10">
        <v>6738764</v>
      </c>
      <c r="O2771" s="6">
        <f t="shared" si="261"/>
        <v>-23261236</v>
      </c>
      <c r="P2771" s="10" t="str" cm="1">
        <f t="array" ref="P2771">_xlfn.IFS(O2771&lt;=0,"Flop",O2771&lt;10000000,"Hit",O2771&lt;=100000000,"Superhit",O2771&gt;100000000,"Blockbuster")</f>
        <v>Flop</v>
      </c>
      <c r="Q2771" t="s">
        <v>9091</v>
      </c>
      <c r="R2771">
        <v>14</v>
      </c>
      <c r="S2771" t="str">
        <f t="shared" si="262"/>
        <v xml:space="preserve">January </v>
      </c>
      <c r="T2771" s="12" t="str">
        <f t="shared" si="263"/>
        <v xml:space="preserve"> 2015</v>
      </c>
      <c r="U2771" s="8" t="str" cm="1">
        <f t="array" ref="U2771">_xlfn.IFS(Q2771&lt;1970,"Old is Gold",Q2771&lt;=1980,"80's Movies",Q2771&lt;=2000,"90's Movies",Q2771&lt;=2020,"Mid Rang",Q2771&gt;2020,"Latest")</f>
        <v>Latest</v>
      </c>
      <c r="V2771" t="s">
        <v>2291</v>
      </c>
    </row>
    <row r="2772" spans="1:22" x14ac:dyDescent="0.3">
      <c r="A2772" t="s">
        <v>9092</v>
      </c>
      <c r="B2772" t="s">
        <v>9093</v>
      </c>
      <c r="C2772" t="s">
        <v>9093</v>
      </c>
      <c r="D2772" s="6">
        <v>107</v>
      </c>
      <c r="E2772" s="6" t="str">
        <f t="shared" si="258"/>
        <v>Medium</v>
      </c>
      <c r="F2772" s="4">
        <f t="shared" si="259"/>
        <v>1.7833333333333334</v>
      </c>
      <c r="G2772" s="8" t="s">
        <v>7406</v>
      </c>
      <c r="H2772" t="s">
        <v>10887</v>
      </c>
      <c r="I2772" t="s">
        <v>10890</v>
      </c>
      <c r="J2772">
        <v>6.1</v>
      </c>
      <c r="K2772" t="str">
        <f t="shared" si="260"/>
        <v>Average</v>
      </c>
      <c r="L2772" s="10">
        <v>180718</v>
      </c>
      <c r="M2772" s="10">
        <v>120000000</v>
      </c>
      <c r="N2772" s="10">
        <v>428128233</v>
      </c>
      <c r="O2772" s="6">
        <f t="shared" si="261"/>
        <v>308128233</v>
      </c>
      <c r="P2772" s="10" t="str" cm="1">
        <f t="array" ref="P2772">_xlfn.IFS(O2772&lt;=0,"Flop",O2772&lt;10000000,"Hit",O2772&lt;=100000000,"Superhit",O2772&gt;100000000,"Blockbuster")</f>
        <v>Blockbuster</v>
      </c>
      <c r="Q2772" t="s">
        <v>9094</v>
      </c>
      <c r="R2772">
        <v>9</v>
      </c>
      <c r="S2772" t="str">
        <f t="shared" si="262"/>
        <v xml:space="preserve">April </v>
      </c>
      <c r="T2772" s="12" t="str">
        <f t="shared" si="263"/>
        <v xml:space="preserve"> 2018</v>
      </c>
      <c r="U2772" s="8" t="str" cm="1">
        <f t="array" ref="U2772">_xlfn.IFS(Q2772&lt;1970,"Old is Gold",Q2772&lt;=1980,"80's Movies",Q2772&lt;=2000,"90's Movies",Q2772&lt;=2020,"Mid Rang",Q2772&gt;2020,"Latest")</f>
        <v>Latest</v>
      </c>
      <c r="V2772" t="s">
        <v>7755</v>
      </c>
    </row>
    <row r="2773" spans="1:22" x14ac:dyDescent="0.3">
      <c r="A2773" t="s">
        <v>9095</v>
      </c>
      <c r="B2773" t="s">
        <v>9096</v>
      </c>
      <c r="C2773" t="s">
        <v>9096</v>
      </c>
      <c r="D2773" s="6">
        <v>119</v>
      </c>
      <c r="E2773" s="6" t="str">
        <f t="shared" si="258"/>
        <v>Medium</v>
      </c>
      <c r="F2773" s="4">
        <f t="shared" si="259"/>
        <v>1.9833333333333334</v>
      </c>
      <c r="G2773" s="8" t="s">
        <v>172</v>
      </c>
      <c r="H2773" t="s">
        <v>10899</v>
      </c>
      <c r="I2773" t="s">
        <v>10899</v>
      </c>
      <c r="J2773">
        <v>6.3</v>
      </c>
      <c r="K2773" t="str">
        <f t="shared" si="260"/>
        <v>Average</v>
      </c>
      <c r="L2773" s="10">
        <v>212402</v>
      </c>
      <c r="M2773" s="10">
        <v>58000000</v>
      </c>
      <c r="N2773" s="10">
        <v>93492844</v>
      </c>
      <c r="O2773" s="6">
        <f t="shared" si="261"/>
        <v>35492844</v>
      </c>
      <c r="P2773" s="10" t="str" cm="1">
        <f t="array" ref="P2773">_xlfn.IFS(O2773&lt;=0,"Flop",O2773&lt;10000000,"Hit",O2773&lt;=100000000,"Superhit",O2773&gt;100000000,"Blockbuster")</f>
        <v>Superhit</v>
      </c>
      <c r="Q2773" t="s">
        <v>9097</v>
      </c>
      <c r="R2773">
        <v>29</v>
      </c>
      <c r="S2773" t="str">
        <f t="shared" si="262"/>
        <v xml:space="preserve">May </v>
      </c>
      <c r="T2773" s="12" t="str">
        <f t="shared" si="263"/>
        <v xml:space="preserve"> 2013</v>
      </c>
      <c r="U2773" s="8" t="str" cm="1">
        <f t="array" ref="U2773">_xlfn.IFS(Q2773&lt;1970,"Old is Gold",Q2773&lt;=1980,"80's Movies",Q2773&lt;=2000,"90's Movies",Q2773&lt;=2020,"Mid Rang",Q2773&gt;2020,"Latest")</f>
        <v>Latest</v>
      </c>
      <c r="V2773" t="s">
        <v>4002</v>
      </c>
    </row>
    <row r="2774" spans="1:22" x14ac:dyDescent="0.3">
      <c r="A2774" t="s">
        <v>9098</v>
      </c>
      <c r="B2774" t="s">
        <v>9099</v>
      </c>
      <c r="C2774" t="s">
        <v>9099</v>
      </c>
      <c r="D2774" s="6">
        <v>136</v>
      </c>
      <c r="E2774" s="6" t="str">
        <f t="shared" si="258"/>
        <v>Long</v>
      </c>
      <c r="F2774" s="4">
        <f t="shared" si="259"/>
        <v>2.2666666666666666</v>
      </c>
      <c r="G2774" s="8" t="s">
        <v>7406</v>
      </c>
      <c r="H2774" t="s">
        <v>10887</v>
      </c>
      <c r="I2774" t="s">
        <v>10885</v>
      </c>
      <c r="J2774">
        <v>6.4</v>
      </c>
      <c r="K2774" t="str">
        <f t="shared" si="260"/>
        <v>Average</v>
      </c>
      <c r="L2774" s="10">
        <v>192982</v>
      </c>
      <c r="M2774" s="10">
        <v>177200000</v>
      </c>
      <c r="N2774" s="10">
        <v>225973340</v>
      </c>
      <c r="O2774" s="6">
        <f t="shared" si="261"/>
        <v>48773340</v>
      </c>
      <c r="P2774" s="10" t="str" cm="1">
        <f t="array" ref="P2774">_xlfn.IFS(O2774&lt;=0,"Flop",O2774&lt;10000000,"Hit",O2774&lt;=100000000,"Superhit",O2774&gt;100000000,"Blockbuster")</f>
        <v>Superhit</v>
      </c>
      <c r="Q2774" t="s">
        <v>9100</v>
      </c>
      <c r="R2774">
        <v>17</v>
      </c>
      <c r="S2774" t="str">
        <f t="shared" si="262"/>
        <v xml:space="preserve">July </v>
      </c>
      <c r="T2774" s="12" t="str">
        <f t="shared" si="263"/>
        <v xml:space="preserve"> 2017</v>
      </c>
      <c r="U2774" s="8" t="str" cm="1">
        <f t="array" ref="U2774">_xlfn.IFS(Q2774&lt;1970,"Old is Gold",Q2774&lt;=1980,"80's Movies",Q2774&lt;=2000,"90's Movies",Q2774&lt;=2020,"Mid Rang",Q2774&gt;2020,"Latest")</f>
        <v>Latest</v>
      </c>
      <c r="V2774" t="s">
        <v>2332</v>
      </c>
    </row>
    <row r="2775" spans="1:22" x14ac:dyDescent="0.3">
      <c r="A2775" t="s">
        <v>9101</v>
      </c>
      <c r="B2775" t="s">
        <v>9102</v>
      </c>
      <c r="C2775" t="s">
        <v>9102</v>
      </c>
      <c r="D2775" s="6">
        <v>98</v>
      </c>
      <c r="E2775" s="6" t="str">
        <f t="shared" si="258"/>
        <v>Medium</v>
      </c>
      <c r="F2775" s="4">
        <f t="shared" si="259"/>
        <v>1.6333333333333333</v>
      </c>
      <c r="G2775" s="8" t="s">
        <v>7406</v>
      </c>
      <c r="H2775" t="s">
        <v>10891</v>
      </c>
      <c r="I2775" t="s">
        <v>190</v>
      </c>
      <c r="J2775">
        <v>6.5</v>
      </c>
      <c r="K2775" t="str">
        <f t="shared" si="260"/>
        <v>Average</v>
      </c>
      <c r="L2775" s="10">
        <v>103319</v>
      </c>
      <c r="M2775" s="10">
        <v>27000000</v>
      </c>
      <c r="N2775" s="10">
        <v>93282604</v>
      </c>
      <c r="O2775" s="6">
        <f t="shared" si="261"/>
        <v>66282604</v>
      </c>
      <c r="P2775" s="10" t="str" cm="1">
        <f t="array" ref="P2775">_xlfn.IFS(O2775&lt;=0,"Flop",O2775&lt;10000000,"Hit",O2775&lt;=100000000,"Superhit",O2775&gt;100000000,"Blockbuster")</f>
        <v>Superhit</v>
      </c>
      <c r="Q2775" t="s">
        <v>9103</v>
      </c>
      <c r="R2775">
        <v>12</v>
      </c>
      <c r="S2775" t="str">
        <f t="shared" si="262"/>
        <v xml:space="preserve">May </v>
      </c>
      <c r="T2775" s="12" t="str">
        <f t="shared" si="263"/>
        <v xml:space="preserve"> 2016</v>
      </c>
      <c r="U2775" s="8" t="str" cm="1">
        <f t="array" ref="U2775">_xlfn.IFS(Q2775&lt;1970,"Old is Gold",Q2775&lt;=1980,"80's Movies",Q2775&lt;=2000,"90's Movies",Q2775&lt;=2020,"Mid Rang",Q2775&gt;2020,"Latest")</f>
        <v>Latest</v>
      </c>
      <c r="V2775" t="s">
        <v>7578</v>
      </c>
    </row>
    <row r="2776" spans="1:22" x14ac:dyDescent="0.3">
      <c r="A2776" t="s">
        <v>9104</v>
      </c>
      <c r="B2776" t="s">
        <v>9105</v>
      </c>
      <c r="C2776" t="s">
        <v>9105</v>
      </c>
      <c r="D2776" s="6">
        <v>102</v>
      </c>
      <c r="E2776" s="6" t="str">
        <f t="shared" si="258"/>
        <v>Medium</v>
      </c>
      <c r="F2776" s="4">
        <f t="shared" si="259"/>
        <v>1.7</v>
      </c>
      <c r="G2776" s="8" t="s">
        <v>7406</v>
      </c>
      <c r="H2776" t="s">
        <v>10887</v>
      </c>
      <c r="I2776" t="s">
        <v>10888</v>
      </c>
      <c r="J2776">
        <v>7.8</v>
      </c>
      <c r="K2776" t="str">
        <f t="shared" si="260"/>
        <v>Good</v>
      </c>
      <c r="L2776" s="10">
        <v>488879</v>
      </c>
      <c r="M2776" s="10">
        <v>165000000</v>
      </c>
      <c r="N2776" s="10">
        <v>657869686</v>
      </c>
      <c r="O2776" s="6">
        <f t="shared" si="261"/>
        <v>492869686</v>
      </c>
      <c r="P2776" s="10" t="str" cm="1">
        <f t="array" ref="P2776">_xlfn.IFS(O2776&lt;=0,"Flop",O2776&lt;10000000,"Hit",O2776&lt;=100000000,"Superhit",O2776&gt;100000000,"Blockbuster")</f>
        <v>Blockbuster</v>
      </c>
      <c r="Q2776" t="s">
        <v>7190</v>
      </c>
      <c r="R2776">
        <v>23</v>
      </c>
      <c r="S2776" t="str">
        <f t="shared" si="262"/>
        <v xml:space="preserve">October </v>
      </c>
      <c r="T2776" s="12" t="str">
        <f t="shared" si="263"/>
        <v xml:space="preserve"> 2014</v>
      </c>
      <c r="U2776" s="8" t="str" cm="1">
        <f t="array" ref="U2776">_xlfn.IFS(Q2776&lt;1970,"Old is Gold",Q2776&lt;=1980,"80's Movies",Q2776&lt;=2000,"90's Movies",Q2776&lt;=2020,"Mid Rang",Q2776&gt;2020,"Latest")</f>
        <v>Latest</v>
      </c>
      <c r="V2776" t="s">
        <v>9106</v>
      </c>
    </row>
    <row r="2777" spans="1:22" x14ac:dyDescent="0.3">
      <c r="A2777" t="s">
        <v>9107</v>
      </c>
      <c r="B2777" t="s">
        <v>9108</v>
      </c>
      <c r="C2777" t="s">
        <v>9108</v>
      </c>
      <c r="D2777" s="6">
        <v>133</v>
      </c>
      <c r="E2777" s="6" t="str">
        <f t="shared" si="258"/>
        <v>Long</v>
      </c>
      <c r="F2777" s="4">
        <f t="shared" si="259"/>
        <v>2.2166666666666668</v>
      </c>
      <c r="G2777" s="8" t="s">
        <v>7406</v>
      </c>
      <c r="H2777" t="s">
        <v>10887</v>
      </c>
      <c r="I2777" t="s">
        <v>10890</v>
      </c>
      <c r="J2777">
        <v>7.4</v>
      </c>
      <c r="K2777" t="str">
        <f t="shared" si="260"/>
        <v>Good</v>
      </c>
      <c r="L2777" s="10">
        <v>700225</v>
      </c>
      <c r="M2777" s="10">
        <v>175000000</v>
      </c>
      <c r="N2777" s="10">
        <v>880166924</v>
      </c>
      <c r="O2777" s="6">
        <f t="shared" si="261"/>
        <v>705166924</v>
      </c>
      <c r="P2777" s="10" t="str" cm="1">
        <f t="array" ref="P2777">_xlfn.IFS(O2777&lt;=0,"Flop",O2777&lt;10000000,"Hit",O2777&lt;=100000000,"Superhit",O2777&gt;100000000,"Blockbuster")</f>
        <v>Blockbuster</v>
      </c>
      <c r="Q2777" t="s">
        <v>9109</v>
      </c>
      <c r="R2777">
        <v>28</v>
      </c>
      <c r="S2777" t="str">
        <f t="shared" si="262"/>
        <v xml:space="preserve">June </v>
      </c>
      <c r="T2777" s="12" t="str">
        <f t="shared" si="263"/>
        <v xml:space="preserve"> 2017</v>
      </c>
      <c r="U2777" s="8" t="str" cm="1">
        <f t="array" ref="U2777">_xlfn.IFS(Q2777&lt;1970,"Old is Gold",Q2777&lt;=1980,"80's Movies",Q2777&lt;=2000,"90's Movies",Q2777&lt;=2020,"Mid Rang",Q2777&gt;2020,"Latest")</f>
        <v>Latest</v>
      </c>
      <c r="V2777" t="s">
        <v>6818</v>
      </c>
    </row>
    <row r="2778" spans="1:22" x14ac:dyDescent="0.3">
      <c r="A2778" t="s">
        <v>9110</v>
      </c>
      <c r="B2778" t="s">
        <v>9111</v>
      </c>
      <c r="C2778" t="s">
        <v>9111</v>
      </c>
      <c r="D2778" s="6">
        <v>95</v>
      </c>
      <c r="E2778" s="6" t="str">
        <f t="shared" si="258"/>
        <v>Medium</v>
      </c>
      <c r="F2778" s="4">
        <f t="shared" si="259"/>
        <v>1.5833333333333333</v>
      </c>
      <c r="G2778" s="8" t="s">
        <v>10887</v>
      </c>
      <c r="H2778" t="s">
        <v>10888</v>
      </c>
      <c r="I2778" t="s">
        <v>172</v>
      </c>
      <c r="J2778">
        <v>7.2</v>
      </c>
      <c r="K2778" t="str">
        <f t="shared" si="260"/>
        <v>Good</v>
      </c>
      <c r="L2778" s="10">
        <v>75976</v>
      </c>
      <c r="M2778" s="10">
        <v>50000000</v>
      </c>
      <c r="N2778" s="10">
        <v>99783556</v>
      </c>
      <c r="O2778" s="6">
        <f t="shared" si="261"/>
        <v>49783556</v>
      </c>
      <c r="P2778" s="10" t="str" cm="1">
        <f t="array" ref="P2778">_xlfn.IFS(O2778&lt;=0,"Flop",O2778&lt;10000000,"Hit",O2778&lt;=100000000,"Superhit",O2778&gt;100000000,"Blockbuster")</f>
        <v>Superhit</v>
      </c>
      <c r="Q2778" t="s">
        <v>9112</v>
      </c>
      <c r="R2778">
        <v>3</v>
      </c>
      <c r="S2778" t="str">
        <f t="shared" si="262"/>
        <v xml:space="preserve">October </v>
      </c>
      <c r="T2778" s="12" t="str">
        <f t="shared" si="263"/>
        <v xml:space="preserve"> 2014</v>
      </c>
      <c r="U2778" s="8" t="str" cm="1">
        <f t="array" ref="U2778">_xlfn.IFS(Q2778&lt;1970,"Old is Gold",Q2778&lt;=1980,"80's Movies",Q2778&lt;=2000,"90's Movies",Q2778&lt;=2020,"Mid Rang",Q2778&gt;2020,"Latest")</f>
        <v>Latest</v>
      </c>
      <c r="V2778" t="s">
        <v>9113</v>
      </c>
    </row>
    <row r="2779" spans="1:22" x14ac:dyDescent="0.3">
      <c r="A2779" t="s">
        <v>9114</v>
      </c>
      <c r="B2779" t="s">
        <v>9115</v>
      </c>
      <c r="C2779" t="s">
        <v>9116</v>
      </c>
      <c r="D2779" s="6">
        <v>150</v>
      </c>
      <c r="E2779" s="6" t="str">
        <f t="shared" si="258"/>
        <v>Long</v>
      </c>
      <c r="F2779" s="4">
        <f t="shared" si="259"/>
        <v>2.5</v>
      </c>
      <c r="G2779" s="8" t="s">
        <v>7406</v>
      </c>
      <c r="H2779" t="s">
        <v>10891</v>
      </c>
      <c r="I2779" t="s">
        <v>5170</v>
      </c>
      <c r="J2779">
        <v>7.9</v>
      </c>
      <c r="K2779" t="str">
        <f t="shared" si="260"/>
        <v>Good</v>
      </c>
      <c r="L2779" s="10">
        <v>129333</v>
      </c>
      <c r="M2779" s="10">
        <v>4500000</v>
      </c>
      <c r="N2779" s="10">
        <v>6566916</v>
      </c>
      <c r="O2779" s="6">
        <f t="shared" si="261"/>
        <v>2066916</v>
      </c>
      <c r="P2779" s="10" t="str" cm="1">
        <f t="array" ref="P2779">_xlfn.IFS(O2779&lt;=0,"Flop",O2779&lt;10000000,"Hit",O2779&lt;=100000000,"Superhit",O2779&gt;100000000,"Blockbuster")</f>
        <v>Hit</v>
      </c>
      <c r="Q2779" t="s">
        <v>9117</v>
      </c>
      <c r="R2779">
        <v>21</v>
      </c>
      <c r="S2779" t="str">
        <f t="shared" si="262"/>
        <v xml:space="preserve">January </v>
      </c>
      <c r="T2779" s="12" t="str">
        <f t="shared" si="263"/>
        <v xml:space="preserve"> 2014</v>
      </c>
      <c r="U2779" s="8" t="str" cm="1">
        <f t="array" ref="U2779">_xlfn.IFS(Q2779&lt;1970,"Old is Gold",Q2779&lt;=1980,"80's Movies",Q2779&lt;=2000,"90's Movies",Q2779&lt;=2020,"Mid Rang",Q2779&gt;2020,"Latest")</f>
        <v>Latest</v>
      </c>
      <c r="V2779" t="s">
        <v>8741</v>
      </c>
    </row>
    <row r="2780" spans="1:22" x14ac:dyDescent="0.3">
      <c r="A2780" t="s">
        <v>9118</v>
      </c>
      <c r="B2780" t="s">
        <v>9119</v>
      </c>
      <c r="C2780" t="s">
        <v>9119</v>
      </c>
      <c r="D2780" s="6">
        <v>90</v>
      </c>
      <c r="E2780" s="6" t="str">
        <f t="shared" si="258"/>
        <v>Medium</v>
      </c>
      <c r="F2780" s="4">
        <f t="shared" si="259"/>
        <v>1.5</v>
      </c>
      <c r="G2780" s="8" t="s">
        <v>172</v>
      </c>
      <c r="H2780" t="s">
        <v>190</v>
      </c>
      <c r="I2780" t="s">
        <v>10886</v>
      </c>
      <c r="J2780">
        <v>6.1</v>
      </c>
      <c r="K2780" t="str">
        <f t="shared" si="260"/>
        <v>Average</v>
      </c>
      <c r="L2780" s="10">
        <v>60408</v>
      </c>
      <c r="M2780" s="10">
        <v>650000</v>
      </c>
      <c r="N2780" s="10">
        <v>401914</v>
      </c>
      <c r="O2780" s="6">
        <f t="shared" si="261"/>
        <v>-248086</v>
      </c>
      <c r="P2780" s="10" t="str" cm="1">
        <f t="array" ref="P2780">_xlfn.IFS(O2780&lt;=0,"Flop",O2780&lt;10000000,"Hit",O2780&lt;=100000000,"Superhit",O2780&gt;100000000,"Blockbuster")</f>
        <v>Flop</v>
      </c>
      <c r="Q2780" t="s">
        <v>9120</v>
      </c>
      <c r="R2780">
        <v>22</v>
      </c>
      <c r="S2780" t="str">
        <f t="shared" si="262"/>
        <v xml:space="preserve">January </v>
      </c>
      <c r="T2780" s="12" t="str">
        <f t="shared" si="263"/>
        <v xml:space="preserve"> 2013</v>
      </c>
      <c r="U2780" s="8" t="str" cm="1">
        <f t="array" ref="U2780">_xlfn.IFS(Q2780&lt;1970,"Old is Gold",Q2780&lt;=1980,"80's Movies",Q2780&lt;=2000,"90's Movies",Q2780&lt;=2020,"Mid Rang",Q2780&gt;2020,"Latest")</f>
        <v>Latest</v>
      </c>
      <c r="V2780" t="s">
        <v>9121</v>
      </c>
    </row>
    <row r="2781" spans="1:22" x14ac:dyDescent="0.3">
      <c r="A2781" t="s">
        <v>9122</v>
      </c>
      <c r="B2781" t="s">
        <v>9123</v>
      </c>
      <c r="C2781" t="s">
        <v>9123</v>
      </c>
      <c r="D2781" s="6">
        <v>95</v>
      </c>
      <c r="E2781" s="6" t="str">
        <f t="shared" si="258"/>
        <v>Medium</v>
      </c>
      <c r="F2781" s="4">
        <f t="shared" si="259"/>
        <v>1.5833333333333333</v>
      </c>
      <c r="G2781" s="8" t="s">
        <v>7406</v>
      </c>
      <c r="H2781" t="s">
        <v>10887</v>
      </c>
      <c r="I2781" t="s">
        <v>10888</v>
      </c>
      <c r="J2781">
        <v>7.1</v>
      </c>
      <c r="K2781" t="str">
        <f t="shared" si="260"/>
        <v>Good</v>
      </c>
      <c r="L2781" s="10">
        <v>177047</v>
      </c>
      <c r="M2781" s="10">
        <v>145000000</v>
      </c>
      <c r="N2781" s="10">
        <v>521170825</v>
      </c>
      <c r="O2781" s="6">
        <f t="shared" si="261"/>
        <v>376170825</v>
      </c>
      <c r="P2781" s="10" t="str" cm="1">
        <f t="array" ref="P2781">_xlfn.IFS(O2781&lt;=0,"Flop",O2781&lt;10000000,"Hit",O2781&lt;=100000000,"Superhit",O2781&gt;100000000,"Blockbuster")</f>
        <v>Blockbuster</v>
      </c>
      <c r="Q2781" t="s">
        <v>9124</v>
      </c>
      <c r="R2781">
        <v>16</v>
      </c>
      <c r="S2781" t="str">
        <f t="shared" si="262"/>
        <v xml:space="preserve">January </v>
      </c>
      <c r="T2781" s="12" t="str">
        <f t="shared" si="263"/>
        <v xml:space="preserve"> 2016</v>
      </c>
      <c r="U2781" s="8" t="str" cm="1">
        <f t="array" ref="U2781">_xlfn.IFS(Q2781&lt;1970,"Old is Gold",Q2781&lt;=1980,"80's Movies",Q2781&lt;=2000,"90's Movies",Q2781&lt;=2020,"Mid Rang",Q2781&gt;2020,"Latest")</f>
        <v>Latest</v>
      </c>
      <c r="V2781" t="s">
        <v>9125</v>
      </c>
    </row>
    <row r="2782" spans="1:22" x14ac:dyDescent="0.3">
      <c r="A2782" t="s">
        <v>9126</v>
      </c>
      <c r="B2782" t="s">
        <v>9127</v>
      </c>
      <c r="C2782" t="s">
        <v>9127</v>
      </c>
      <c r="D2782" s="6">
        <v>149</v>
      </c>
      <c r="E2782" s="6" t="str">
        <f t="shared" si="258"/>
        <v>Long</v>
      </c>
      <c r="F2782" s="4">
        <f t="shared" si="259"/>
        <v>2.4833333333333334</v>
      </c>
      <c r="G2782" s="8" t="s">
        <v>190</v>
      </c>
      <c r="H2782" t="s">
        <v>10895</v>
      </c>
      <c r="I2782" t="s">
        <v>5170</v>
      </c>
      <c r="J2782">
        <v>8.1</v>
      </c>
      <c r="K2782" t="str">
        <f t="shared" si="260"/>
        <v>Excellent</v>
      </c>
      <c r="L2782" s="10">
        <v>1037528</v>
      </c>
      <c r="M2782" s="10">
        <v>61000000</v>
      </c>
      <c r="N2782" s="10">
        <v>369330363</v>
      </c>
      <c r="O2782" s="6">
        <f t="shared" si="261"/>
        <v>308330363</v>
      </c>
      <c r="P2782" s="10" t="str" cm="1">
        <f t="array" ref="P2782">_xlfn.IFS(O2782&lt;=0,"Flop",O2782&lt;10000000,"Hit",O2782&lt;=100000000,"Superhit",O2782&gt;100000000,"Blockbuster")</f>
        <v>Blockbuster</v>
      </c>
      <c r="Q2782" t="s">
        <v>9128</v>
      </c>
      <c r="R2782">
        <v>26</v>
      </c>
      <c r="S2782" t="str">
        <f t="shared" si="262"/>
        <v xml:space="preserve">September </v>
      </c>
      <c r="T2782" s="12" t="str">
        <f t="shared" si="263"/>
        <v xml:space="preserve"> 2014</v>
      </c>
      <c r="U2782" s="8" t="str" cm="1">
        <f t="array" ref="U2782">_xlfn.IFS(Q2782&lt;1970,"Old is Gold",Q2782&lt;=1980,"80's Movies",Q2782&lt;=2000,"90's Movies",Q2782&lt;=2020,"Mid Rang",Q2782&gt;2020,"Latest")</f>
        <v>Latest</v>
      </c>
      <c r="V2782" t="s">
        <v>1449</v>
      </c>
    </row>
    <row r="2783" spans="1:22" x14ac:dyDescent="0.3">
      <c r="A2783" t="s">
        <v>9129</v>
      </c>
      <c r="B2783" t="s">
        <v>9130</v>
      </c>
      <c r="C2783" t="s">
        <v>9130</v>
      </c>
      <c r="D2783" s="6">
        <v>115</v>
      </c>
      <c r="E2783" s="6" t="str">
        <f t="shared" si="258"/>
        <v>Medium</v>
      </c>
      <c r="F2783" s="4">
        <f t="shared" si="259"/>
        <v>1.9166666666666667</v>
      </c>
      <c r="G2783" s="8" t="s">
        <v>172</v>
      </c>
      <c r="H2783" t="s">
        <v>190</v>
      </c>
      <c r="I2783" t="s">
        <v>10894</v>
      </c>
      <c r="J2783">
        <v>5.6</v>
      </c>
      <c r="K2783" t="str">
        <f t="shared" si="260"/>
        <v>Poor</v>
      </c>
      <c r="L2783" s="10">
        <v>60584</v>
      </c>
      <c r="M2783" s="10">
        <v>14800000</v>
      </c>
      <c r="N2783" s="10">
        <v>122613057</v>
      </c>
      <c r="O2783" s="6">
        <f t="shared" si="261"/>
        <v>107813057</v>
      </c>
      <c r="P2783" s="10" t="str" cm="1">
        <f t="array" ref="P2783">_xlfn.IFS(O2783&lt;=0,"Flop",O2783&lt;10000000,"Hit",O2783&lt;=100000000,"Superhit",O2783&gt;100000000,"Blockbuster")</f>
        <v>Blockbuster</v>
      </c>
      <c r="Q2783" t="s">
        <v>9131</v>
      </c>
      <c r="R2783">
        <v>1</v>
      </c>
      <c r="S2783" t="str">
        <f t="shared" si="262"/>
        <v xml:space="preserve">July </v>
      </c>
      <c r="T2783" s="12" t="str">
        <f t="shared" si="263"/>
        <v xml:space="preserve"> 2015</v>
      </c>
      <c r="U2783" s="8" t="str" cm="1">
        <f t="array" ref="U2783">_xlfn.IFS(Q2783&lt;1970,"Old is Gold",Q2783&lt;=1980,"80's Movies",Q2783&lt;=2000,"90's Movies",Q2783&lt;=2020,"Mid Rang",Q2783&gt;2020,"Latest")</f>
        <v>Latest</v>
      </c>
      <c r="V2783" t="s">
        <v>9132</v>
      </c>
    </row>
    <row r="2784" spans="1:22" x14ac:dyDescent="0.3">
      <c r="A2784" t="s">
        <v>9133</v>
      </c>
      <c r="B2784" t="s">
        <v>9134</v>
      </c>
      <c r="C2784" t="s">
        <v>9134</v>
      </c>
      <c r="D2784" s="6">
        <v>103</v>
      </c>
      <c r="E2784" s="6" t="str">
        <f t="shared" si="258"/>
        <v>Medium</v>
      </c>
      <c r="F2784" s="4">
        <f t="shared" si="259"/>
        <v>1.7166666666666666</v>
      </c>
      <c r="G2784" s="8" t="s">
        <v>10891</v>
      </c>
      <c r="H2784" t="s">
        <v>190</v>
      </c>
      <c r="I2784" t="s">
        <v>105</v>
      </c>
      <c r="J2784">
        <v>6.6</v>
      </c>
      <c r="K2784" t="str">
        <f t="shared" si="260"/>
        <v>Average</v>
      </c>
      <c r="L2784" s="10">
        <v>52117</v>
      </c>
      <c r="M2784" s="10">
        <v>60000000</v>
      </c>
      <c r="N2784" s="10">
        <v>120883411</v>
      </c>
      <c r="O2784" s="6">
        <f t="shared" si="261"/>
        <v>60883411</v>
      </c>
      <c r="P2784" s="10" t="str" cm="1">
        <f t="array" ref="P2784">_xlfn.IFS(O2784&lt;=0,"Flop",O2784&lt;10000000,"Hit",O2784&lt;=100000000,"Superhit",O2784&gt;100000000,"Blockbuster")</f>
        <v>Superhit</v>
      </c>
      <c r="Q2784" t="s">
        <v>9135</v>
      </c>
      <c r="R2784">
        <v>13</v>
      </c>
      <c r="S2784" t="str">
        <f t="shared" si="262"/>
        <v xml:space="preserve">September </v>
      </c>
      <c r="T2784" s="12" t="str">
        <f t="shared" si="263"/>
        <v xml:space="preserve"> 2023</v>
      </c>
      <c r="U2784" s="8" t="str" cm="1">
        <f t="array" ref="U2784">_xlfn.IFS(Q2784&lt;1970,"Old is Gold",Q2784&lt;=1980,"80's Movies",Q2784&lt;=2000,"90's Movies",Q2784&lt;=2020,"Mid Rang",Q2784&gt;2020,"Latest")</f>
        <v>Latest</v>
      </c>
      <c r="V2784" t="s">
        <v>1655</v>
      </c>
    </row>
    <row r="2785" spans="1:22" x14ac:dyDescent="0.3">
      <c r="A2785" t="s">
        <v>9136</v>
      </c>
      <c r="B2785" t="s">
        <v>3072</v>
      </c>
      <c r="C2785" t="s">
        <v>3072</v>
      </c>
      <c r="D2785" s="6">
        <v>120</v>
      </c>
      <c r="E2785" s="6" t="str">
        <f t="shared" si="258"/>
        <v>Medium</v>
      </c>
      <c r="F2785" s="4">
        <f t="shared" si="259"/>
        <v>2</v>
      </c>
      <c r="G2785" s="8" t="s">
        <v>7406</v>
      </c>
      <c r="H2785" t="s">
        <v>10887</v>
      </c>
      <c r="I2785" t="s">
        <v>10885</v>
      </c>
      <c r="J2785">
        <v>5.2</v>
      </c>
      <c r="K2785" t="str">
        <f t="shared" si="260"/>
        <v>Poor</v>
      </c>
      <c r="L2785" s="10">
        <v>96000</v>
      </c>
      <c r="M2785" s="10">
        <v>50000000</v>
      </c>
      <c r="N2785" s="10">
        <v>55065289</v>
      </c>
      <c r="O2785" s="6">
        <f t="shared" si="261"/>
        <v>5065289</v>
      </c>
      <c r="P2785" s="10" t="str" cm="1">
        <f t="array" ref="P2785">_xlfn.IFS(O2785&lt;=0,"Flop",O2785&lt;10000000,"Hit",O2785&lt;=100000000,"Superhit",O2785&gt;100000000,"Blockbuster")</f>
        <v>Hit</v>
      </c>
      <c r="Q2785" t="s">
        <v>9137</v>
      </c>
      <c r="R2785">
        <v>9</v>
      </c>
      <c r="S2785" t="str">
        <f t="shared" si="262"/>
        <v xml:space="preserve">April </v>
      </c>
      <c r="T2785" s="12" t="str">
        <f t="shared" si="263"/>
        <v xml:space="preserve"> 2019</v>
      </c>
      <c r="U2785" s="8" t="str" cm="1">
        <f t="array" ref="U2785">_xlfn.IFS(Q2785&lt;1970,"Old is Gold",Q2785&lt;=1980,"80's Movies",Q2785&lt;=2000,"90's Movies",Q2785&lt;=2020,"Mid Rang",Q2785&gt;2020,"Latest")</f>
        <v>Latest</v>
      </c>
      <c r="V2785" t="s">
        <v>3809</v>
      </c>
    </row>
    <row r="2786" spans="1:22" x14ac:dyDescent="0.3">
      <c r="A2786" t="s">
        <v>9138</v>
      </c>
      <c r="B2786" t="s">
        <v>9139</v>
      </c>
      <c r="C2786" t="s">
        <v>9139</v>
      </c>
      <c r="D2786" s="6">
        <v>97</v>
      </c>
      <c r="E2786" s="6" t="str">
        <f t="shared" si="258"/>
        <v>Medium</v>
      </c>
      <c r="F2786" s="4">
        <f t="shared" si="259"/>
        <v>1.6166666666666667</v>
      </c>
      <c r="G2786" s="8" t="s">
        <v>10887</v>
      </c>
      <c r="H2786" t="s">
        <v>10888</v>
      </c>
      <c r="I2786" t="s">
        <v>172</v>
      </c>
      <c r="J2786">
        <v>7.2</v>
      </c>
      <c r="K2786" t="str">
        <f t="shared" si="260"/>
        <v>Good</v>
      </c>
      <c r="L2786" s="10">
        <v>294908</v>
      </c>
      <c r="M2786" s="10">
        <v>200000000</v>
      </c>
      <c r="N2786" s="10">
        <v>1029266989</v>
      </c>
      <c r="O2786" s="6">
        <f t="shared" si="261"/>
        <v>829266989</v>
      </c>
      <c r="P2786" s="10" t="str" cm="1">
        <f t="array" ref="P2786">_xlfn.IFS(O2786&lt;=0,"Flop",O2786&lt;10000000,"Hit",O2786&lt;=100000000,"Superhit",O2786&gt;100000000,"Blockbuster")</f>
        <v>Blockbuster</v>
      </c>
      <c r="Q2786" t="s">
        <v>9140</v>
      </c>
      <c r="R2786">
        <v>8</v>
      </c>
      <c r="S2786" t="str">
        <f t="shared" si="262"/>
        <v xml:space="preserve">June </v>
      </c>
      <c r="T2786" s="12" t="str">
        <f t="shared" si="263"/>
        <v xml:space="preserve"> 2016</v>
      </c>
      <c r="U2786" s="8" t="str" cm="1">
        <f t="array" ref="U2786">_xlfn.IFS(Q2786&lt;1970,"Old is Gold",Q2786&lt;=1980,"80's Movies",Q2786&lt;=2000,"90's Movies",Q2786&lt;=2020,"Mid Rang",Q2786&gt;2020,"Latest")</f>
        <v>Latest</v>
      </c>
      <c r="V2786" t="s">
        <v>9141</v>
      </c>
    </row>
    <row r="2787" spans="1:22" x14ac:dyDescent="0.3">
      <c r="A2787" t="s">
        <v>9142</v>
      </c>
      <c r="B2787" t="s">
        <v>9143</v>
      </c>
      <c r="C2787" t="s">
        <v>9143</v>
      </c>
      <c r="D2787" s="6">
        <v>99</v>
      </c>
      <c r="E2787" s="6" t="str">
        <f t="shared" si="258"/>
        <v>Medium</v>
      </c>
      <c r="F2787" s="4">
        <f t="shared" si="259"/>
        <v>1.65</v>
      </c>
      <c r="G2787" s="8" t="s">
        <v>10887</v>
      </c>
      <c r="H2787" t="s">
        <v>172</v>
      </c>
      <c r="I2787" t="s">
        <v>10891</v>
      </c>
      <c r="J2787">
        <v>8.1</v>
      </c>
      <c r="K2787" t="str">
        <f t="shared" si="260"/>
        <v>Excellent</v>
      </c>
      <c r="L2787" s="10">
        <v>864325</v>
      </c>
      <c r="M2787" s="10">
        <v>25000000</v>
      </c>
      <c r="N2787" s="10">
        <v>174563280</v>
      </c>
      <c r="O2787" s="6">
        <f t="shared" si="261"/>
        <v>149563280</v>
      </c>
      <c r="P2787" s="10" t="str" cm="1">
        <f t="array" ref="P2787">_xlfn.IFS(O2787&lt;=0,"Flop",O2787&lt;10000000,"Hit",O2787&lt;=100000000,"Superhit",O2787&gt;100000000,"Blockbuster")</f>
        <v>Blockbuster</v>
      </c>
      <c r="Q2787" t="s">
        <v>9144</v>
      </c>
      <c r="R2787">
        <v>6</v>
      </c>
      <c r="S2787" t="str">
        <f t="shared" si="262"/>
        <v xml:space="preserve">February </v>
      </c>
      <c r="T2787" s="12" t="str">
        <f t="shared" si="263"/>
        <v xml:space="preserve"> 2014</v>
      </c>
      <c r="U2787" s="8" t="str" cm="1">
        <f t="array" ref="U2787">_xlfn.IFS(Q2787&lt;1970,"Old is Gold",Q2787&lt;=1980,"80's Movies",Q2787&lt;=2000,"90's Movies",Q2787&lt;=2020,"Mid Rang",Q2787&gt;2020,"Latest")</f>
        <v>Latest</v>
      </c>
      <c r="V2787" t="s">
        <v>2066</v>
      </c>
    </row>
    <row r="2788" spans="1:22" x14ac:dyDescent="0.3">
      <c r="A2788" t="s">
        <v>9145</v>
      </c>
      <c r="B2788" t="s">
        <v>9146</v>
      </c>
      <c r="C2788" t="s">
        <v>9146</v>
      </c>
      <c r="D2788" s="6">
        <v>92</v>
      </c>
      <c r="E2788" s="6" t="str">
        <f t="shared" si="258"/>
        <v>Medium</v>
      </c>
      <c r="F2788" s="4">
        <f t="shared" si="259"/>
        <v>1.5333333333333334</v>
      </c>
      <c r="G2788" s="8" t="s">
        <v>10887</v>
      </c>
      <c r="H2788" t="s">
        <v>10888</v>
      </c>
      <c r="I2788" t="s">
        <v>172</v>
      </c>
      <c r="J2788">
        <v>6</v>
      </c>
      <c r="K2788" t="str">
        <f t="shared" si="260"/>
        <v>Average</v>
      </c>
      <c r="L2788" s="10">
        <v>59768</v>
      </c>
      <c r="M2788" s="10">
        <v>74000000</v>
      </c>
      <c r="N2788" s="10">
        <v>325186032</v>
      </c>
      <c r="O2788" s="6">
        <f t="shared" si="261"/>
        <v>251186032</v>
      </c>
      <c r="P2788" s="10" t="str" cm="1">
        <f t="array" ref="P2788">_xlfn.IFS(O2788&lt;=0,"Flop",O2788&lt;10000000,"Hit",O2788&lt;=100000000,"Superhit",O2788&gt;100000000,"Blockbuster")</f>
        <v>Blockbuster</v>
      </c>
      <c r="Q2788" t="s">
        <v>9147</v>
      </c>
      <c r="R2788">
        <v>28</v>
      </c>
      <c r="S2788" t="str">
        <f t="shared" si="262"/>
        <v xml:space="preserve">January </v>
      </c>
      <c r="T2788" s="12" t="str">
        <f t="shared" si="263"/>
        <v xml:space="preserve"> 2015</v>
      </c>
      <c r="U2788" s="8" t="str" cm="1">
        <f t="array" ref="U2788">_xlfn.IFS(Q2788&lt;1970,"Old is Gold",Q2788&lt;=1980,"80's Movies",Q2788&lt;=2000,"90's Movies",Q2788&lt;=2020,"Mid Rang",Q2788&gt;2020,"Latest")</f>
        <v>Latest</v>
      </c>
      <c r="V2788" t="s">
        <v>9148</v>
      </c>
    </row>
    <row r="2789" spans="1:22" x14ac:dyDescent="0.3">
      <c r="A2789" t="s">
        <v>9149</v>
      </c>
      <c r="B2789" t="s">
        <v>9150</v>
      </c>
      <c r="C2789" t="s">
        <v>9150</v>
      </c>
      <c r="D2789" s="6">
        <v>114</v>
      </c>
      <c r="E2789" s="6" t="str">
        <f t="shared" si="258"/>
        <v>Medium</v>
      </c>
      <c r="F2789" s="4">
        <f t="shared" si="259"/>
        <v>1.9</v>
      </c>
      <c r="G2789" s="8" t="s">
        <v>7406</v>
      </c>
      <c r="H2789" t="s">
        <v>10887</v>
      </c>
      <c r="I2789" t="s">
        <v>172</v>
      </c>
      <c r="J2789">
        <v>5.6</v>
      </c>
      <c r="K2789" t="str">
        <f t="shared" si="260"/>
        <v>Poor</v>
      </c>
      <c r="L2789" s="10">
        <v>143247</v>
      </c>
      <c r="M2789" s="10">
        <v>110000000</v>
      </c>
      <c r="N2789" s="10">
        <v>253890701</v>
      </c>
      <c r="O2789" s="6">
        <f t="shared" si="261"/>
        <v>143890701</v>
      </c>
      <c r="P2789" s="10" t="str" cm="1">
        <f t="array" ref="P2789">_xlfn.IFS(O2789&lt;=0,"Flop",O2789&lt;10000000,"Hit",O2789&lt;=100000000,"Superhit",O2789&gt;100000000,"Blockbuster")</f>
        <v>Blockbuster</v>
      </c>
      <c r="Q2789" t="s">
        <v>8846</v>
      </c>
      <c r="R2789">
        <v>11</v>
      </c>
      <c r="S2789" t="str">
        <f t="shared" si="262"/>
        <v xml:space="preserve">June </v>
      </c>
      <c r="T2789" s="12" t="str">
        <f t="shared" si="263"/>
        <v xml:space="preserve"> 2019</v>
      </c>
      <c r="U2789" s="8" t="str" cm="1">
        <f t="array" ref="U2789">_xlfn.IFS(Q2789&lt;1970,"Old is Gold",Q2789&lt;=1980,"80's Movies",Q2789&lt;=2000,"90's Movies",Q2789&lt;=2020,"Mid Rang",Q2789&gt;2020,"Latest")</f>
        <v>Latest</v>
      </c>
      <c r="V2789" t="s">
        <v>1958</v>
      </c>
    </row>
    <row r="2790" spans="1:22" x14ac:dyDescent="0.3">
      <c r="A2790" t="s">
        <v>9151</v>
      </c>
      <c r="B2790" t="s">
        <v>9152</v>
      </c>
      <c r="C2790" t="s">
        <v>9152</v>
      </c>
      <c r="D2790" s="6">
        <v>119</v>
      </c>
      <c r="E2790" s="6" t="str">
        <f t="shared" si="258"/>
        <v>Medium</v>
      </c>
      <c r="F2790" s="4">
        <f t="shared" si="259"/>
        <v>1.9833333333333334</v>
      </c>
      <c r="G2790" s="8" t="s">
        <v>7406</v>
      </c>
      <c r="H2790" t="s">
        <v>10887</v>
      </c>
      <c r="I2790" t="s">
        <v>172</v>
      </c>
      <c r="J2790">
        <v>6.9</v>
      </c>
      <c r="K2790" t="str">
        <f t="shared" si="260"/>
        <v>Average</v>
      </c>
      <c r="L2790" s="10">
        <v>408268</v>
      </c>
      <c r="M2790" s="10">
        <v>90000000</v>
      </c>
      <c r="N2790" s="10">
        <v>995339117</v>
      </c>
      <c r="O2790" s="6">
        <f t="shared" si="261"/>
        <v>905339117</v>
      </c>
      <c r="P2790" s="10" t="str" cm="1">
        <f t="array" ref="P2790">_xlfn.IFS(O2790&lt;=0,"Flop",O2790&lt;10000000,"Hit",O2790&lt;=100000000,"Superhit",O2790&gt;100000000,"Blockbuster")</f>
        <v>Blockbuster</v>
      </c>
      <c r="Q2790" t="s">
        <v>9153</v>
      </c>
      <c r="R2790">
        <v>5</v>
      </c>
      <c r="S2790" t="str">
        <f t="shared" si="262"/>
        <v xml:space="preserve">December </v>
      </c>
      <c r="T2790" s="12" t="str">
        <f t="shared" si="263"/>
        <v xml:space="preserve"> 2017</v>
      </c>
      <c r="U2790" s="8" t="str" cm="1">
        <f t="array" ref="U2790">_xlfn.IFS(Q2790&lt;1970,"Old is Gold",Q2790&lt;=1980,"80's Movies",Q2790&lt;=2000,"90's Movies",Q2790&lt;=2020,"Mid Rang",Q2790&gt;2020,"Latest")</f>
        <v>Latest</v>
      </c>
      <c r="V2790" t="s">
        <v>3756</v>
      </c>
    </row>
    <row r="2791" spans="1:22" x14ac:dyDescent="0.3">
      <c r="A2791" t="s">
        <v>9154</v>
      </c>
      <c r="B2791" t="s">
        <v>9155</v>
      </c>
      <c r="C2791" t="s">
        <v>9155</v>
      </c>
      <c r="D2791" s="6">
        <v>91</v>
      </c>
      <c r="E2791" s="6" t="str">
        <f t="shared" si="258"/>
        <v>Medium</v>
      </c>
      <c r="F2791" s="4">
        <f t="shared" si="259"/>
        <v>1.5166666666666666</v>
      </c>
      <c r="G2791" s="8" t="s">
        <v>10887</v>
      </c>
      <c r="H2791" t="s">
        <v>10888</v>
      </c>
      <c r="I2791" t="s">
        <v>172</v>
      </c>
      <c r="J2791">
        <v>6.4</v>
      </c>
      <c r="K2791" t="str">
        <f t="shared" si="260"/>
        <v>Average</v>
      </c>
      <c r="L2791" s="10">
        <v>252876</v>
      </c>
      <c r="M2791" s="10">
        <v>74000000</v>
      </c>
      <c r="N2791" s="10">
        <v>1159444662</v>
      </c>
      <c r="O2791" s="6">
        <f t="shared" si="261"/>
        <v>1085444662</v>
      </c>
      <c r="P2791" s="10" t="str" cm="1">
        <f t="array" ref="P2791">_xlfn.IFS(O2791&lt;=0,"Flop",O2791&lt;10000000,"Hit",O2791&lt;=100000000,"Superhit",O2791&gt;100000000,"Blockbuster")</f>
        <v>Blockbuster</v>
      </c>
      <c r="Q2791" t="s">
        <v>9156</v>
      </c>
      <c r="R2791">
        <v>11</v>
      </c>
      <c r="S2791" t="str">
        <f t="shared" si="262"/>
        <v xml:space="preserve">June </v>
      </c>
      <c r="T2791" s="12" t="str">
        <f t="shared" si="263"/>
        <v xml:space="preserve"> 2015</v>
      </c>
      <c r="U2791" s="8" t="str" cm="1">
        <f t="array" ref="U2791">_xlfn.IFS(Q2791&lt;1970,"Old is Gold",Q2791&lt;=1980,"80's Movies",Q2791&lt;=2000,"90's Movies",Q2791&lt;=2020,"Mid Rang",Q2791&gt;2020,"Latest")</f>
        <v>Latest</v>
      </c>
      <c r="V2791" t="s">
        <v>9157</v>
      </c>
    </row>
    <row r="2792" spans="1:22" x14ac:dyDescent="0.3">
      <c r="A2792" t="s">
        <v>9158</v>
      </c>
      <c r="B2792" t="s">
        <v>9159</v>
      </c>
      <c r="C2792" t="s">
        <v>9159</v>
      </c>
      <c r="D2792" s="6">
        <v>112</v>
      </c>
      <c r="E2792" s="6" t="str">
        <f t="shared" si="258"/>
        <v>Medium</v>
      </c>
      <c r="F2792" s="4">
        <f t="shared" si="259"/>
        <v>1.8666666666666667</v>
      </c>
      <c r="G2792" s="8" t="s">
        <v>7406</v>
      </c>
      <c r="H2792" t="s">
        <v>172</v>
      </c>
      <c r="I2792" t="s">
        <v>10891</v>
      </c>
      <c r="J2792">
        <v>7</v>
      </c>
      <c r="K2792" t="str">
        <f t="shared" si="260"/>
        <v>Good</v>
      </c>
      <c r="L2792" s="10">
        <v>397441</v>
      </c>
      <c r="M2792" s="10">
        <v>50000000</v>
      </c>
      <c r="N2792" s="10">
        <v>331333876</v>
      </c>
      <c r="O2792" s="6">
        <f t="shared" si="261"/>
        <v>281333876</v>
      </c>
      <c r="P2792" s="10" t="str" cm="1">
        <f t="array" ref="P2792">_xlfn.IFS(O2792&lt;=0,"Flop",O2792&lt;10000000,"Hit",O2792&lt;=100000000,"Superhit",O2792&gt;100000000,"Blockbuster")</f>
        <v>Blockbuster</v>
      </c>
      <c r="Q2792" t="s">
        <v>9160</v>
      </c>
      <c r="R2792">
        <v>4</v>
      </c>
      <c r="S2792" t="str">
        <f t="shared" si="262"/>
        <v xml:space="preserve">June </v>
      </c>
      <c r="T2792" s="12" t="str">
        <f t="shared" si="263"/>
        <v xml:space="preserve"> 2014</v>
      </c>
      <c r="U2792" s="8" t="str" cm="1">
        <f t="array" ref="U2792">_xlfn.IFS(Q2792&lt;1970,"Old is Gold",Q2792&lt;=1980,"80's Movies",Q2792&lt;=2000,"90's Movies",Q2792&lt;=2020,"Mid Rang",Q2792&gt;2020,"Latest")</f>
        <v>Latest</v>
      </c>
      <c r="V2792" t="s">
        <v>6188</v>
      </c>
    </row>
    <row r="2793" spans="1:22" x14ac:dyDescent="0.3">
      <c r="A2793" t="s">
        <v>9161</v>
      </c>
      <c r="B2793" t="s">
        <v>9162</v>
      </c>
      <c r="C2793" t="s">
        <v>9162</v>
      </c>
      <c r="D2793" s="6">
        <v>102</v>
      </c>
      <c r="E2793" s="6" t="str">
        <f t="shared" si="258"/>
        <v>Medium</v>
      </c>
      <c r="F2793" s="4">
        <f t="shared" si="259"/>
        <v>1.7</v>
      </c>
      <c r="G2793" s="8" t="s">
        <v>10887</v>
      </c>
      <c r="H2793" t="s">
        <v>10888</v>
      </c>
      <c r="I2793" t="s">
        <v>172</v>
      </c>
      <c r="J2793">
        <v>7.4</v>
      </c>
      <c r="K2793" t="str">
        <f t="shared" si="260"/>
        <v>Good</v>
      </c>
      <c r="L2793" s="10">
        <v>650478</v>
      </c>
      <c r="M2793" s="10">
        <v>150000000</v>
      </c>
      <c r="N2793" s="10">
        <v>1334212902</v>
      </c>
      <c r="O2793" s="6">
        <f t="shared" si="261"/>
        <v>1184212902</v>
      </c>
      <c r="P2793" s="10" t="str" cm="1">
        <f t="array" ref="P2793">_xlfn.IFS(O2793&lt;=0,"Flop",O2793&lt;10000000,"Hit",O2793&lt;=100000000,"Superhit",O2793&gt;100000000,"Blockbuster")</f>
        <v>Blockbuster</v>
      </c>
      <c r="Q2793" t="s">
        <v>9163</v>
      </c>
      <c r="R2793">
        <v>10</v>
      </c>
      <c r="S2793" t="str">
        <f t="shared" si="262"/>
        <v xml:space="preserve">November </v>
      </c>
      <c r="T2793" s="12" t="str">
        <f t="shared" si="263"/>
        <v xml:space="preserve"> 2013</v>
      </c>
      <c r="U2793" s="8" t="str" cm="1">
        <f t="array" ref="U2793">_xlfn.IFS(Q2793&lt;1970,"Old is Gold",Q2793&lt;=1980,"80's Movies",Q2793&lt;=2000,"90's Movies",Q2793&lt;=2020,"Mid Rang",Q2793&gt;2020,"Latest")</f>
        <v>Latest</v>
      </c>
      <c r="V2793" t="s">
        <v>9164</v>
      </c>
    </row>
    <row r="2794" spans="1:22" x14ac:dyDescent="0.3">
      <c r="A2794" t="s">
        <v>9165</v>
      </c>
      <c r="B2794" t="s">
        <v>9166</v>
      </c>
      <c r="C2794" t="s">
        <v>9166</v>
      </c>
      <c r="D2794" s="6">
        <v>119</v>
      </c>
      <c r="E2794" s="6" t="str">
        <f t="shared" si="258"/>
        <v>Medium</v>
      </c>
      <c r="F2794" s="4">
        <f t="shared" si="259"/>
        <v>1.9833333333333334</v>
      </c>
      <c r="G2794" s="8" t="s">
        <v>7406</v>
      </c>
      <c r="H2794" t="s">
        <v>5170</v>
      </c>
      <c r="I2794" t="s">
        <v>10899</v>
      </c>
      <c r="J2794">
        <v>6.5</v>
      </c>
      <c r="K2794" t="str">
        <f t="shared" si="260"/>
        <v>Average</v>
      </c>
      <c r="L2794" s="10">
        <v>288041</v>
      </c>
      <c r="M2794" s="10">
        <v>70000000</v>
      </c>
      <c r="N2794" s="10">
        <v>170270201</v>
      </c>
      <c r="O2794" s="6">
        <f t="shared" si="261"/>
        <v>100270201</v>
      </c>
      <c r="P2794" s="10" t="str" cm="1">
        <f t="array" ref="P2794">_xlfn.IFS(O2794&lt;=0,"Flop",O2794&lt;10000000,"Hit",O2794&lt;=100000000,"Superhit",O2794&gt;100000000,"Blockbuster")</f>
        <v>Blockbuster</v>
      </c>
      <c r="Q2794" t="s">
        <v>9167</v>
      </c>
      <c r="R2794">
        <v>18</v>
      </c>
      <c r="S2794" t="str">
        <f t="shared" si="262"/>
        <v xml:space="preserve">March </v>
      </c>
      <c r="T2794" s="12" t="str">
        <f t="shared" si="263"/>
        <v xml:space="preserve"> 2013</v>
      </c>
      <c r="U2794" s="8" t="str" cm="1">
        <f t="array" ref="U2794">_xlfn.IFS(Q2794&lt;1970,"Old is Gold",Q2794&lt;=1980,"80's Movies",Q2794&lt;=2000,"90's Movies",Q2794&lt;=2020,"Mid Rang",Q2794&gt;2020,"Latest")</f>
        <v>Latest</v>
      </c>
      <c r="V2794" t="s">
        <v>2870</v>
      </c>
    </row>
    <row r="2795" spans="1:22" x14ac:dyDescent="0.3">
      <c r="A2795" t="s">
        <v>9168</v>
      </c>
      <c r="B2795" t="s">
        <v>9169</v>
      </c>
      <c r="C2795" t="s">
        <v>9169</v>
      </c>
      <c r="D2795" s="6">
        <v>112</v>
      </c>
      <c r="E2795" s="6" t="str">
        <f t="shared" si="258"/>
        <v>Medium</v>
      </c>
      <c r="F2795" s="4">
        <f t="shared" si="259"/>
        <v>1.8666666666666667</v>
      </c>
      <c r="G2795" s="8" t="s">
        <v>7406</v>
      </c>
      <c r="H2795" t="s">
        <v>10887</v>
      </c>
      <c r="I2795" t="s">
        <v>10890</v>
      </c>
      <c r="J2795">
        <v>5.2</v>
      </c>
      <c r="K2795" t="str">
        <f t="shared" si="260"/>
        <v>Poor</v>
      </c>
      <c r="L2795" s="10">
        <v>115214</v>
      </c>
      <c r="M2795" s="10">
        <v>38000000</v>
      </c>
      <c r="N2795" s="10">
        <v>109906372</v>
      </c>
      <c r="O2795" s="6">
        <f t="shared" si="261"/>
        <v>71906372</v>
      </c>
      <c r="P2795" s="10" t="str" cm="1">
        <f t="array" ref="P2795">_xlfn.IFS(O2795&lt;=0,"Flop",O2795&lt;10000000,"Hit",O2795&lt;=100000000,"Superhit",O2795&gt;100000000,"Blockbuster")</f>
        <v>Superhit</v>
      </c>
      <c r="Q2795" t="s">
        <v>9170</v>
      </c>
      <c r="R2795">
        <v>14</v>
      </c>
      <c r="S2795" t="str">
        <f t="shared" si="262"/>
        <v xml:space="preserve">January </v>
      </c>
      <c r="T2795" s="12" t="str">
        <f t="shared" si="263"/>
        <v xml:space="preserve"> 2016</v>
      </c>
      <c r="U2795" s="8" t="str" cm="1">
        <f t="array" ref="U2795">_xlfn.IFS(Q2795&lt;1970,"Old is Gold",Q2795&lt;=1980,"80's Movies",Q2795&lt;=2000,"90's Movies",Q2795&lt;=2020,"Mid Rang",Q2795&gt;2020,"Latest")</f>
        <v>Latest</v>
      </c>
      <c r="V2795" t="s">
        <v>9171</v>
      </c>
    </row>
    <row r="2796" spans="1:22" x14ac:dyDescent="0.3">
      <c r="A2796" t="s">
        <v>9172</v>
      </c>
      <c r="B2796" t="s">
        <v>9173</v>
      </c>
      <c r="C2796" t="s">
        <v>9173</v>
      </c>
      <c r="D2796" s="6">
        <v>115</v>
      </c>
      <c r="E2796" s="6" t="str">
        <f t="shared" si="258"/>
        <v>Medium</v>
      </c>
      <c r="F2796" s="4">
        <f t="shared" si="259"/>
        <v>1.9166666666666667</v>
      </c>
      <c r="G2796" s="8" t="s">
        <v>10887</v>
      </c>
      <c r="H2796" t="s">
        <v>10889</v>
      </c>
      <c r="I2796" t="s">
        <v>190</v>
      </c>
      <c r="J2796">
        <v>7.1</v>
      </c>
      <c r="K2796" t="str">
        <f t="shared" si="260"/>
        <v>Good</v>
      </c>
      <c r="L2796" s="10">
        <v>135312</v>
      </c>
      <c r="M2796" s="10">
        <v>15000000</v>
      </c>
      <c r="N2796" s="10">
        <v>52501541</v>
      </c>
      <c r="O2796" s="6">
        <f t="shared" si="261"/>
        <v>37501541</v>
      </c>
      <c r="P2796" s="10" t="str" cm="1">
        <f t="array" ref="P2796">_xlfn.IFS(O2796&lt;=0,"Flop",O2796&lt;10000000,"Hit",O2796&lt;=100000000,"Superhit",O2796&gt;100000000,"Blockbuster")</f>
        <v>Superhit</v>
      </c>
      <c r="Q2796" t="s">
        <v>8947</v>
      </c>
      <c r="R2796">
        <v>29</v>
      </c>
      <c r="S2796" t="str">
        <f t="shared" si="262"/>
        <v xml:space="preserve">August </v>
      </c>
      <c r="T2796" s="12" t="str">
        <f t="shared" si="263"/>
        <v xml:space="preserve"> 2014</v>
      </c>
      <c r="U2796" s="8" t="str" cm="1">
        <f t="array" ref="U2796">_xlfn.IFS(Q2796&lt;1970,"Old is Gold",Q2796&lt;=1980,"80's Movies",Q2796&lt;=2000,"90's Movies",Q2796&lt;=2020,"Mid Rang",Q2796&gt;2020,"Latest")</f>
        <v>Latest</v>
      </c>
      <c r="V2796" t="s">
        <v>5972</v>
      </c>
    </row>
    <row r="2797" spans="1:22" x14ac:dyDescent="0.3">
      <c r="A2797" t="s">
        <v>9174</v>
      </c>
      <c r="B2797" t="s">
        <v>9175</v>
      </c>
      <c r="C2797" t="s">
        <v>9175</v>
      </c>
      <c r="D2797" s="6">
        <v>144</v>
      </c>
      <c r="E2797" s="6" t="str">
        <f t="shared" si="258"/>
        <v>Long</v>
      </c>
      <c r="F2797" s="4">
        <f t="shared" si="259"/>
        <v>2.4</v>
      </c>
      <c r="G2797" s="8" t="s">
        <v>10887</v>
      </c>
      <c r="H2797" t="s">
        <v>10885</v>
      </c>
      <c r="I2797" t="s">
        <v>10899</v>
      </c>
      <c r="J2797">
        <v>7.4</v>
      </c>
      <c r="K2797" t="str">
        <f t="shared" si="260"/>
        <v>Good</v>
      </c>
      <c r="L2797" s="10">
        <v>558461</v>
      </c>
      <c r="M2797" s="10">
        <v>250000000</v>
      </c>
      <c r="N2797" s="10">
        <v>962201338</v>
      </c>
      <c r="O2797" s="6">
        <f t="shared" si="261"/>
        <v>712201338</v>
      </c>
      <c r="P2797" s="10" t="str" cm="1">
        <f t="array" ref="P2797">_xlfn.IFS(O2797&lt;=0,"Flop",O2797&lt;10000000,"Hit",O2797&lt;=100000000,"Superhit",O2797&gt;100000000,"Blockbuster")</f>
        <v>Blockbuster</v>
      </c>
      <c r="Q2797" t="s">
        <v>9176</v>
      </c>
      <c r="R2797">
        <v>1</v>
      </c>
      <c r="S2797" t="str">
        <f t="shared" si="262"/>
        <v xml:space="preserve">December </v>
      </c>
      <c r="T2797" s="12" t="str">
        <f t="shared" si="263"/>
        <v xml:space="preserve"> 2014</v>
      </c>
      <c r="U2797" s="8" t="str" cm="1">
        <f t="array" ref="U2797">_xlfn.IFS(Q2797&lt;1970,"Old is Gold",Q2797&lt;=1980,"80's Movies",Q2797&lt;=2000,"90's Movies",Q2797&lt;=2020,"Mid Rang",Q2797&gt;2020,"Latest")</f>
        <v>Latest</v>
      </c>
      <c r="V2797" t="s">
        <v>1464</v>
      </c>
    </row>
    <row r="2798" spans="1:22" x14ac:dyDescent="0.3">
      <c r="A2798" t="s">
        <v>9177</v>
      </c>
      <c r="B2798" t="s">
        <v>9178</v>
      </c>
      <c r="C2798" t="s">
        <v>9178</v>
      </c>
      <c r="D2798" s="6">
        <v>100</v>
      </c>
      <c r="E2798" s="6" t="str">
        <f t="shared" si="258"/>
        <v>Medium</v>
      </c>
      <c r="F2798" s="4">
        <f t="shared" si="259"/>
        <v>1.6666666666666667</v>
      </c>
      <c r="G2798" s="8" t="s">
        <v>7406</v>
      </c>
      <c r="H2798" t="s">
        <v>10891</v>
      </c>
      <c r="I2798" t="s">
        <v>5170</v>
      </c>
      <c r="J2798">
        <v>6.5</v>
      </c>
      <c r="K2798" t="str">
        <f t="shared" si="260"/>
        <v>Average</v>
      </c>
      <c r="L2798" s="10">
        <v>127232</v>
      </c>
      <c r="M2798" s="10">
        <v>22000000</v>
      </c>
      <c r="N2798" s="10">
        <v>48449416</v>
      </c>
      <c r="O2798" s="6">
        <f t="shared" si="261"/>
        <v>26449416</v>
      </c>
      <c r="P2798" s="10" t="str" cm="1">
        <f t="array" ref="P2798">_xlfn.IFS(O2798&lt;=0,"Flop",O2798&lt;10000000,"Hit",O2798&lt;=100000000,"Superhit",O2798&gt;100000000,"Blockbuster")</f>
        <v>Superhit</v>
      </c>
      <c r="Q2798" t="s">
        <v>9179</v>
      </c>
      <c r="R2798">
        <v>20</v>
      </c>
      <c r="S2798" t="str">
        <f t="shared" si="262"/>
        <v xml:space="preserve">November </v>
      </c>
      <c r="T2798" s="12" t="str">
        <f t="shared" si="263"/>
        <v xml:space="preserve"> 2013</v>
      </c>
      <c r="U2798" s="8" t="str" cm="1">
        <f t="array" ref="U2798">_xlfn.IFS(Q2798&lt;1970,"Old is Gold",Q2798&lt;=1980,"80's Movies",Q2798&lt;=2000,"90's Movies",Q2798&lt;=2020,"Mid Rang",Q2798&gt;2020,"Latest")</f>
        <v>Latest</v>
      </c>
      <c r="V2798" t="s">
        <v>2391</v>
      </c>
    </row>
    <row r="2799" spans="1:22" x14ac:dyDescent="0.3">
      <c r="A2799" t="s">
        <v>9180</v>
      </c>
      <c r="B2799" t="s">
        <v>9181</v>
      </c>
      <c r="C2799" t="s">
        <v>9181</v>
      </c>
      <c r="D2799" s="6">
        <v>122</v>
      </c>
      <c r="E2799" s="6" t="str">
        <f t="shared" si="258"/>
        <v>Long</v>
      </c>
      <c r="F2799" s="4">
        <f t="shared" si="259"/>
        <v>2.0333333333333332</v>
      </c>
      <c r="G2799" s="8" t="s">
        <v>105</v>
      </c>
      <c r="H2799" t="s">
        <v>10890</v>
      </c>
      <c r="I2799" t="s">
        <v>5170</v>
      </c>
      <c r="J2799">
        <v>6.4</v>
      </c>
      <c r="K2799" t="str">
        <f t="shared" si="260"/>
        <v>Average</v>
      </c>
      <c r="L2799" s="10">
        <v>295858</v>
      </c>
      <c r="M2799" s="10">
        <v>97000000</v>
      </c>
      <c r="N2799" s="10">
        <v>240891763</v>
      </c>
      <c r="O2799" s="6">
        <f t="shared" si="261"/>
        <v>143891763</v>
      </c>
      <c r="P2799" s="10" t="str" cm="1">
        <f t="array" ref="P2799">_xlfn.IFS(O2799&lt;=0,"Flop",O2799&lt;10000000,"Hit",O2799&lt;=100000000,"Superhit",O2799&gt;100000000,"Blockbuster")</f>
        <v>Blockbuster</v>
      </c>
      <c r="Q2799" t="s">
        <v>9182</v>
      </c>
      <c r="R2799">
        <v>4</v>
      </c>
      <c r="S2799" t="str">
        <f t="shared" si="262"/>
        <v xml:space="preserve">May </v>
      </c>
      <c r="T2799" s="12" t="str">
        <f t="shared" si="263"/>
        <v xml:space="preserve"> 2017</v>
      </c>
      <c r="U2799" s="8" t="str" cm="1">
        <f t="array" ref="U2799">_xlfn.IFS(Q2799&lt;1970,"Old is Gold",Q2799&lt;=1980,"80's Movies",Q2799&lt;=2000,"90's Movies",Q2799&lt;=2020,"Mid Rang",Q2799&gt;2020,"Latest")</f>
        <v>Latest</v>
      </c>
      <c r="V2799" t="s">
        <v>312</v>
      </c>
    </row>
    <row r="2800" spans="1:22" x14ac:dyDescent="0.3">
      <c r="A2800" t="s">
        <v>9183</v>
      </c>
      <c r="B2800" t="s">
        <v>9184</v>
      </c>
      <c r="C2800" t="s">
        <v>9184</v>
      </c>
      <c r="D2800" s="6">
        <v>94</v>
      </c>
      <c r="E2800" s="6" t="str">
        <f t="shared" si="258"/>
        <v>Medium</v>
      </c>
      <c r="F2800" s="4">
        <f t="shared" si="259"/>
        <v>1.5666666666666667</v>
      </c>
      <c r="G2800" s="8" t="s">
        <v>105</v>
      </c>
      <c r="H2800" t="s">
        <v>10895</v>
      </c>
      <c r="I2800" t="s">
        <v>10899</v>
      </c>
      <c r="J2800">
        <v>6.8</v>
      </c>
      <c r="K2800" t="str">
        <f t="shared" si="260"/>
        <v>Average</v>
      </c>
      <c r="L2800" s="10">
        <v>241519</v>
      </c>
      <c r="M2800" s="10">
        <v>2000000</v>
      </c>
      <c r="N2800" s="10">
        <v>10484459</v>
      </c>
      <c r="O2800" s="6">
        <f t="shared" si="261"/>
        <v>8484459</v>
      </c>
      <c r="P2800" s="10" t="str" cm="1">
        <f t="array" ref="P2800">_xlfn.IFS(O2800&lt;=0,"Flop",O2800&lt;10000000,"Hit",O2800&lt;=100000000,"Superhit",O2800&gt;100000000,"Blockbuster")</f>
        <v>Hit</v>
      </c>
      <c r="Q2800" t="s">
        <v>7784</v>
      </c>
      <c r="R2800">
        <v>17</v>
      </c>
      <c r="S2800" t="str">
        <f t="shared" si="262"/>
        <v xml:space="preserve">January </v>
      </c>
      <c r="T2800" s="12" t="str">
        <f t="shared" si="263"/>
        <v xml:space="preserve"> 2014</v>
      </c>
      <c r="U2800" s="8" t="str" cm="1">
        <f t="array" ref="U2800">_xlfn.IFS(Q2800&lt;1970,"Old is Gold",Q2800&lt;=1980,"80's Movies",Q2800&lt;=2000,"90's Movies",Q2800&lt;=2020,"Mid Rang",Q2800&gt;2020,"Latest")</f>
        <v>Latest</v>
      </c>
      <c r="V2800" t="s">
        <v>9185</v>
      </c>
    </row>
    <row r="2801" spans="1:22" x14ac:dyDescent="0.3">
      <c r="A2801" t="s">
        <v>9186</v>
      </c>
      <c r="B2801" t="s">
        <v>9187</v>
      </c>
      <c r="C2801" t="s">
        <v>9187</v>
      </c>
      <c r="D2801" s="6">
        <v>125</v>
      </c>
      <c r="E2801" s="6" t="str">
        <f t="shared" si="258"/>
        <v>Long</v>
      </c>
      <c r="F2801" s="4">
        <f t="shared" si="259"/>
        <v>2.0833333333333335</v>
      </c>
      <c r="G2801" s="8" t="s">
        <v>190</v>
      </c>
      <c r="H2801" t="s">
        <v>10886</v>
      </c>
      <c r="I2801" t="s">
        <v>5170</v>
      </c>
      <c r="J2801">
        <v>4.2</v>
      </c>
      <c r="K2801" t="str">
        <f t="shared" si="260"/>
        <v>Poor</v>
      </c>
      <c r="L2801" s="10">
        <v>330732</v>
      </c>
      <c r="M2801" s="10">
        <v>40000000</v>
      </c>
      <c r="N2801" s="10">
        <v>569651467</v>
      </c>
      <c r="O2801" s="6">
        <f t="shared" si="261"/>
        <v>529651467</v>
      </c>
      <c r="P2801" s="10" t="str" cm="1">
        <f t="array" ref="P2801">_xlfn.IFS(O2801&lt;=0,"Flop",O2801&lt;10000000,"Hit",O2801&lt;=100000000,"Superhit",O2801&gt;100000000,"Blockbuster")</f>
        <v>Blockbuster</v>
      </c>
      <c r="Q2801" t="s">
        <v>9188</v>
      </c>
      <c r="R2801">
        <v>9</v>
      </c>
      <c r="S2801" t="str">
        <f t="shared" si="262"/>
        <v xml:space="preserve">February </v>
      </c>
      <c r="T2801" s="12" t="str">
        <f t="shared" si="263"/>
        <v xml:space="preserve"> 2015</v>
      </c>
      <c r="U2801" s="8" t="str" cm="1">
        <f t="array" ref="U2801">_xlfn.IFS(Q2801&lt;1970,"Old is Gold",Q2801&lt;=1980,"80's Movies",Q2801&lt;=2000,"90's Movies",Q2801&lt;=2020,"Mid Rang",Q2801&gt;2020,"Latest")</f>
        <v>Latest</v>
      </c>
      <c r="V2801" t="s">
        <v>9189</v>
      </c>
    </row>
    <row r="2802" spans="1:22" x14ac:dyDescent="0.3">
      <c r="A2802" t="s">
        <v>9190</v>
      </c>
      <c r="B2802" t="s">
        <v>9191</v>
      </c>
      <c r="C2802" t="s">
        <v>9191</v>
      </c>
      <c r="D2802" s="6">
        <v>124</v>
      </c>
      <c r="E2802" s="6" t="str">
        <f t="shared" si="258"/>
        <v>Long</v>
      </c>
      <c r="F2802" s="4">
        <f t="shared" si="259"/>
        <v>2.0666666666666669</v>
      </c>
      <c r="G2802" s="8" t="s">
        <v>10889</v>
      </c>
      <c r="H2802" t="s">
        <v>190</v>
      </c>
      <c r="I2802" t="s">
        <v>10896</v>
      </c>
      <c r="J2802">
        <v>6.3</v>
      </c>
      <c r="K2802" t="str">
        <f t="shared" si="260"/>
        <v>Average</v>
      </c>
      <c r="L2802" s="10">
        <v>53993</v>
      </c>
      <c r="M2802" s="10">
        <v>25000000</v>
      </c>
      <c r="N2802" s="10">
        <v>46712809</v>
      </c>
      <c r="O2802" s="6">
        <f t="shared" si="261"/>
        <v>21712809</v>
      </c>
      <c r="P2802" s="10" t="str" cm="1">
        <f t="array" ref="P2802">_xlfn.IFS(O2802&lt;=0,"Flop",O2802&lt;10000000,"Hit",O2802&lt;=100000000,"Superhit",O2802&gt;100000000,"Blockbuster")</f>
        <v>Superhit</v>
      </c>
      <c r="Q2802" t="s">
        <v>9192</v>
      </c>
      <c r="R2802">
        <v>15</v>
      </c>
      <c r="S2802" t="str">
        <f t="shared" si="262"/>
        <v xml:space="preserve">November </v>
      </c>
      <c r="T2802" s="12" t="str">
        <f t="shared" si="263"/>
        <v xml:space="preserve"> 2018</v>
      </c>
      <c r="U2802" s="8" t="str" cm="1">
        <f t="array" ref="U2802">_xlfn.IFS(Q2802&lt;1970,"Old is Gold",Q2802&lt;=1980,"80's Movies",Q2802&lt;=2000,"90's Movies",Q2802&lt;=2020,"Mid Rang",Q2802&gt;2020,"Latest")</f>
        <v>Latest</v>
      </c>
      <c r="V2802" t="s">
        <v>9193</v>
      </c>
    </row>
    <row r="2803" spans="1:22" x14ac:dyDescent="0.3">
      <c r="A2803" t="s">
        <v>9194</v>
      </c>
      <c r="B2803" t="s">
        <v>9195</v>
      </c>
      <c r="C2803" t="s">
        <v>9195</v>
      </c>
      <c r="D2803" s="6">
        <v>126</v>
      </c>
      <c r="E2803" s="6" t="str">
        <f t="shared" si="258"/>
        <v>Long</v>
      </c>
      <c r="F2803" s="4">
        <f t="shared" si="259"/>
        <v>2.1</v>
      </c>
      <c r="G2803" s="8" t="s">
        <v>7406</v>
      </c>
      <c r="H2803" t="s">
        <v>10887</v>
      </c>
      <c r="I2803" t="s">
        <v>5170</v>
      </c>
      <c r="J2803">
        <v>6.1</v>
      </c>
      <c r="K2803" t="str">
        <f t="shared" si="260"/>
        <v>Average</v>
      </c>
      <c r="L2803" s="10">
        <v>192959</v>
      </c>
      <c r="M2803" s="10">
        <v>80000000</v>
      </c>
      <c r="N2803" s="10">
        <v>214657577</v>
      </c>
      <c r="O2803" s="6">
        <f t="shared" si="261"/>
        <v>134657577</v>
      </c>
      <c r="P2803" s="10" t="str" cm="1">
        <f t="array" ref="P2803">_xlfn.IFS(O2803&lt;=0,"Flop",O2803&lt;10000000,"Hit",O2803&lt;=100000000,"Superhit",O2803&gt;100000000,"Blockbuster")</f>
        <v>Blockbuster</v>
      </c>
      <c r="Q2803" t="s">
        <v>9196</v>
      </c>
      <c r="R2803">
        <v>4</v>
      </c>
      <c r="S2803" t="str">
        <f t="shared" si="262"/>
        <v xml:space="preserve">August </v>
      </c>
      <c r="T2803" s="12" t="str">
        <f t="shared" si="263"/>
        <v xml:space="preserve"> 2014</v>
      </c>
      <c r="U2803" s="8" t="str" cm="1">
        <f t="array" ref="U2803">_xlfn.IFS(Q2803&lt;1970,"Old is Gold",Q2803&lt;=1980,"80's Movies",Q2803&lt;=2000,"90's Movies",Q2803&lt;=2020,"Mid Rang",Q2803&gt;2020,"Latest")</f>
        <v>Latest</v>
      </c>
      <c r="V2803" t="s">
        <v>7048</v>
      </c>
    </row>
    <row r="2804" spans="1:22" x14ac:dyDescent="0.3">
      <c r="A2804" t="s">
        <v>9197</v>
      </c>
      <c r="B2804" t="s">
        <v>9198</v>
      </c>
      <c r="C2804" t="s">
        <v>9198</v>
      </c>
      <c r="D2804" s="6">
        <v>85</v>
      </c>
      <c r="E2804" s="6" t="str">
        <f t="shared" si="258"/>
        <v>Short</v>
      </c>
      <c r="F2804" s="4">
        <f t="shared" si="259"/>
        <v>1.4166666666666667</v>
      </c>
      <c r="G2804" s="8" t="s">
        <v>10889</v>
      </c>
      <c r="H2804" t="s">
        <v>10891</v>
      </c>
      <c r="I2804" t="s">
        <v>190</v>
      </c>
      <c r="J2804">
        <v>7.5</v>
      </c>
      <c r="K2804" t="str">
        <f t="shared" si="260"/>
        <v>Good</v>
      </c>
      <c r="L2804" s="10">
        <v>84802</v>
      </c>
      <c r="M2804" s="10">
        <v>900000</v>
      </c>
      <c r="N2804" s="10">
        <v>17385830</v>
      </c>
      <c r="O2804" s="6">
        <f t="shared" si="261"/>
        <v>16485830</v>
      </c>
      <c r="P2804" s="10" t="str" cm="1">
        <f t="array" ref="P2804">_xlfn.IFS(O2804&lt;=0,"Flop",O2804&lt;10000000,"Hit",O2804&lt;=100000000,"Superhit",O2804&gt;100000000,"Blockbuster")</f>
        <v>Superhit</v>
      </c>
      <c r="Q2804" t="s">
        <v>8098</v>
      </c>
      <c r="R2804">
        <v>19</v>
      </c>
      <c r="S2804" t="str">
        <f t="shared" si="262"/>
        <v xml:space="preserve">January </v>
      </c>
      <c r="T2804" s="12" t="str">
        <f t="shared" si="263"/>
        <v xml:space="preserve"> 2013</v>
      </c>
      <c r="U2804" s="8" t="str" cm="1">
        <f t="array" ref="U2804">_xlfn.IFS(Q2804&lt;1970,"Old is Gold",Q2804&lt;=1980,"80's Movies",Q2804&lt;=2000,"90's Movies",Q2804&lt;=2020,"Mid Rang",Q2804&gt;2020,"Latest")</f>
        <v>Latest</v>
      </c>
      <c r="V2804" t="s">
        <v>8644</v>
      </c>
    </row>
    <row r="2805" spans="1:22" x14ac:dyDescent="0.3">
      <c r="A2805" t="s">
        <v>9199</v>
      </c>
      <c r="B2805" t="s">
        <v>9200</v>
      </c>
      <c r="C2805" t="s">
        <v>9200</v>
      </c>
      <c r="D2805" s="6">
        <v>98</v>
      </c>
      <c r="E2805" s="6" t="str">
        <f t="shared" si="258"/>
        <v>Medium</v>
      </c>
      <c r="F2805" s="4">
        <f t="shared" si="259"/>
        <v>1.6333333333333333</v>
      </c>
      <c r="G2805" s="8" t="s">
        <v>172</v>
      </c>
      <c r="H2805" t="s">
        <v>190</v>
      </c>
      <c r="I2805" t="s">
        <v>10899</v>
      </c>
      <c r="J2805">
        <v>7.3</v>
      </c>
      <c r="K2805" t="str">
        <f t="shared" si="260"/>
        <v>Good</v>
      </c>
      <c r="L2805" s="10">
        <v>210240</v>
      </c>
      <c r="M2805" s="10">
        <v>18000000</v>
      </c>
      <c r="N2805" s="10">
        <v>99104804</v>
      </c>
      <c r="O2805" s="6">
        <f t="shared" si="261"/>
        <v>81104804</v>
      </c>
      <c r="P2805" s="10" t="str" cm="1">
        <f t="array" ref="P2805">_xlfn.IFS(O2805&lt;=0,"Flop",O2805&lt;10000000,"Hit",O2805&lt;=100000000,"Superhit",O2805&gt;100000000,"Blockbuster")</f>
        <v>Superhit</v>
      </c>
      <c r="Q2805" t="s">
        <v>9201</v>
      </c>
      <c r="R2805">
        <v>22</v>
      </c>
      <c r="S2805" t="str">
        <f t="shared" si="262"/>
        <v xml:space="preserve">July </v>
      </c>
      <c r="T2805" s="12" t="str">
        <f t="shared" si="263"/>
        <v xml:space="preserve"> 2013</v>
      </c>
      <c r="U2805" s="8" t="str" cm="1">
        <f t="array" ref="U2805">_xlfn.IFS(Q2805&lt;1970,"Old is Gold",Q2805&lt;=1980,"80's Movies",Q2805&lt;=2000,"90's Movies",Q2805&lt;=2020,"Mid Rang",Q2805&gt;2020,"Latest")</f>
        <v>Latest</v>
      </c>
      <c r="V2805" t="s">
        <v>246</v>
      </c>
    </row>
    <row r="2806" spans="1:22" x14ac:dyDescent="0.3">
      <c r="A2806" t="s">
        <v>9202</v>
      </c>
      <c r="B2806" t="s">
        <v>9203</v>
      </c>
      <c r="C2806" t="s">
        <v>9203</v>
      </c>
      <c r="D2806" s="6">
        <v>131</v>
      </c>
      <c r="E2806" s="6" t="str">
        <f t="shared" si="258"/>
        <v>Long</v>
      </c>
      <c r="F2806" s="4">
        <f t="shared" si="259"/>
        <v>2.1833333333333331</v>
      </c>
      <c r="G2806" s="8" t="s">
        <v>7406</v>
      </c>
      <c r="H2806" t="s">
        <v>190</v>
      </c>
      <c r="I2806" t="s">
        <v>5170</v>
      </c>
      <c r="J2806">
        <v>6.3</v>
      </c>
      <c r="K2806" t="str">
        <f t="shared" si="260"/>
        <v>Average</v>
      </c>
      <c r="L2806" s="10">
        <v>232690</v>
      </c>
      <c r="M2806" s="10">
        <v>150000000</v>
      </c>
      <c r="N2806" s="10">
        <v>205366737</v>
      </c>
      <c r="O2806" s="6">
        <f t="shared" si="261"/>
        <v>55366737</v>
      </c>
      <c r="P2806" s="10" t="str" cm="1">
        <f t="array" ref="P2806">_xlfn.IFS(O2806&lt;=0,"Flop",O2806&lt;10000000,"Hit",O2806&lt;=100000000,"Superhit",O2806&gt;100000000,"Blockbuster")</f>
        <v>Superhit</v>
      </c>
      <c r="Q2806" t="s">
        <v>9204</v>
      </c>
      <c r="R2806">
        <v>21</v>
      </c>
      <c r="S2806" t="str">
        <f t="shared" si="262"/>
        <v xml:space="preserve">June </v>
      </c>
      <c r="T2806" s="12" t="str">
        <f t="shared" si="263"/>
        <v xml:space="preserve"> 2013</v>
      </c>
      <c r="U2806" s="8" t="str" cm="1">
        <f t="array" ref="U2806">_xlfn.IFS(Q2806&lt;1970,"Old is Gold",Q2806&lt;=1980,"80's Movies",Q2806&lt;=2000,"90's Movies",Q2806&lt;=2020,"Mid Rang",Q2806&gt;2020,"Latest")</f>
        <v>Latest</v>
      </c>
      <c r="V2806" t="s">
        <v>1556</v>
      </c>
    </row>
    <row r="2807" spans="1:22" x14ac:dyDescent="0.3">
      <c r="A2807" t="s">
        <v>9205</v>
      </c>
      <c r="B2807" t="s">
        <v>9206</v>
      </c>
      <c r="C2807" t="s">
        <v>9206</v>
      </c>
      <c r="D2807" s="6">
        <v>103</v>
      </c>
      <c r="E2807" s="6" t="str">
        <f t="shared" si="258"/>
        <v>Medium</v>
      </c>
      <c r="F2807" s="4">
        <f t="shared" si="259"/>
        <v>1.7166666666666666</v>
      </c>
      <c r="G2807" s="8" t="s">
        <v>7406</v>
      </c>
      <c r="H2807" t="s">
        <v>10891</v>
      </c>
      <c r="I2807" t="s">
        <v>190</v>
      </c>
      <c r="J2807">
        <v>6.4</v>
      </c>
      <c r="K2807" t="str">
        <f t="shared" si="260"/>
        <v>Average</v>
      </c>
      <c r="L2807" s="10">
        <v>50444</v>
      </c>
      <c r="M2807" s="10">
        <v>12000000</v>
      </c>
      <c r="N2807" s="10">
        <v>2510007</v>
      </c>
      <c r="O2807" s="6">
        <f t="shared" si="261"/>
        <v>-9489993</v>
      </c>
      <c r="P2807" s="10" t="str" cm="1">
        <f t="array" ref="P2807">_xlfn.IFS(O2807&lt;=0,"Flop",O2807&lt;10000000,"Hit",O2807&lt;=100000000,"Superhit",O2807&gt;100000000,"Blockbuster")</f>
        <v>Flop</v>
      </c>
      <c r="Q2807" t="s">
        <v>9207</v>
      </c>
      <c r="R2807">
        <v>18</v>
      </c>
      <c r="S2807" t="str">
        <f t="shared" si="262"/>
        <v xml:space="preserve">May </v>
      </c>
      <c r="T2807" s="12" t="str">
        <f t="shared" si="263"/>
        <v xml:space="preserve"> 2014</v>
      </c>
      <c r="U2807" s="8" t="str" cm="1">
        <f t="array" ref="U2807">_xlfn.IFS(Q2807&lt;1970,"Old is Gold",Q2807&lt;=1980,"80's Movies",Q2807&lt;=2000,"90's Movies",Q2807&lt;=2020,"Mid Rang",Q2807&gt;2020,"Latest")</f>
        <v>Latest</v>
      </c>
      <c r="V2807" t="s">
        <v>9208</v>
      </c>
    </row>
    <row r="2808" spans="1:22" x14ac:dyDescent="0.3">
      <c r="A2808" t="s">
        <v>9209</v>
      </c>
      <c r="B2808" t="s">
        <v>2518</v>
      </c>
      <c r="C2808" t="s">
        <v>2518</v>
      </c>
      <c r="D2808" s="6">
        <v>111</v>
      </c>
      <c r="E2808" s="6" t="str">
        <f t="shared" si="258"/>
        <v>Medium</v>
      </c>
      <c r="F2808" s="4">
        <f t="shared" si="259"/>
        <v>1.85</v>
      </c>
      <c r="G2808" s="8" t="s">
        <v>7406</v>
      </c>
      <c r="H2808" t="s">
        <v>10887</v>
      </c>
      <c r="I2808" t="s">
        <v>10885</v>
      </c>
      <c r="J2808">
        <v>5.4</v>
      </c>
      <c r="K2808" t="str">
        <f t="shared" si="260"/>
        <v>Poor</v>
      </c>
      <c r="L2808" s="10">
        <v>201287</v>
      </c>
      <c r="M2808" s="10">
        <v>125000000</v>
      </c>
      <c r="N2808" s="10">
        <v>409231607</v>
      </c>
      <c r="O2808" s="6">
        <f t="shared" si="261"/>
        <v>284231607</v>
      </c>
      <c r="P2808" s="10" t="str" cm="1">
        <f t="array" ref="P2808">_xlfn.IFS(O2808&lt;=0,"Flop",O2808&lt;10000000,"Hit",O2808&lt;=100000000,"Superhit",O2808&gt;100000000,"Blockbuster")</f>
        <v>Blockbuster</v>
      </c>
      <c r="Q2808" t="s">
        <v>9210</v>
      </c>
      <c r="R2808">
        <v>22</v>
      </c>
      <c r="S2808" t="str">
        <f t="shared" si="262"/>
        <v xml:space="preserve">May </v>
      </c>
      <c r="T2808" s="12" t="str">
        <f t="shared" si="263"/>
        <v xml:space="preserve"> 2017</v>
      </c>
      <c r="U2808" s="8" t="str" cm="1">
        <f t="array" ref="U2808">_xlfn.IFS(Q2808&lt;1970,"Old is Gold",Q2808&lt;=1980,"80's Movies",Q2808&lt;=2000,"90's Movies",Q2808&lt;=2020,"Mid Rang",Q2808&gt;2020,"Latest")</f>
        <v>Latest</v>
      </c>
      <c r="V2808" t="s">
        <v>9211</v>
      </c>
    </row>
    <row r="2809" spans="1:22" x14ac:dyDescent="0.3">
      <c r="A2809" t="s">
        <v>9212</v>
      </c>
      <c r="B2809" t="s">
        <v>9213</v>
      </c>
      <c r="C2809" t="s">
        <v>9213</v>
      </c>
      <c r="D2809" s="6">
        <v>104</v>
      </c>
      <c r="E2809" s="6" t="str">
        <f t="shared" si="258"/>
        <v>Medium</v>
      </c>
      <c r="F2809" s="4">
        <f t="shared" si="259"/>
        <v>1.7333333333333334</v>
      </c>
      <c r="G2809" s="8" t="s">
        <v>190</v>
      </c>
      <c r="H2809" t="s">
        <v>10886</v>
      </c>
      <c r="I2809" t="s">
        <v>10899</v>
      </c>
      <c r="J2809">
        <v>7.8</v>
      </c>
      <c r="K2809" t="str">
        <f t="shared" si="260"/>
        <v>Good</v>
      </c>
      <c r="L2809" s="10">
        <v>59600</v>
      </c>
      <c r="M2809" s="10">
        <v>1000000</v>
      </c>
      <c r="N2809" s="10">
        <v>11621777</v>
      </c>
      <c r="O2809" s="6">
        <f t="shared" si="261"/>
        <v>10621777</v>
      </c>
      <c r="P2809" s="10" t="str" cm="1">
        <f t="array" ref="P2809">_xlfn.IFS(O2809&lt;=0,"Flop",O2809&lt;10000000,"Hit",O2809&lt;=100000000,"Superhit",O2809&gt;100000000,"Blockbuster")</f>
        <v>Superhit</v>
      </c>
      <c r="Q2809" t="s">
        <v>8925</v>
      </c>
      <c r="R2809">
        <v>19</v>
      </c>
      <c r="S2809" t="str">
        <f t="shared" si="262"/>
        <v xml:space="preserve">May </v>
      </c>
      <c r="T2809" s="12" t="str">
        <f t="shared" si="263"/>
        <v xml:space="preserve"> 2013</v>
      </c>
      <c r="U2809" s="8" t="str" cm="1">
        <f t="array" ref="U2809">_xlfn.IFS(Q2809&lt;1970,"Old is Gold",Q2809&lt;=1980,"80's Movies",Q2809&lt;=2000,"90's Movies",Q2809&lt;=2020,"Mid Rang",Q2809&gt;2020,"Latest")</f>
        <v>Latest</v>
      </c>
      <c r="V2809" t="s">
        <v>9214</v>
      </c>
    </row>
    <row r="2810" spans="1:22" x14ac:dyDescent="0.3">
      <c r="A2810" t="s">
        <v>9215</v>
      </c>
      <c r="B2810" t="s">
        <v>9216</v>
      </c>
      <c r="C2810" t="s">
        <v>9216</v>
      </c>
      <c r="D2810" s="6">
        <v>128</v>
      </c>
      <c r="E2810" s="6" t="str">
        <f t="shared" si="258"/>
        <v>Long</v>
      </c>
      <c r="F2810" s="4">
        <f t="shared" si="259"/>
        <v>2.1333333333333333</v>
      </c>
      <c r="G2810" s="8" t="s">
        <v>10889</v>
      </c>
      <c r="H2810" t="s">
        <v>190</v>
      </c>
      <c r="I2810" t="s">
        <v>10899</v>
      </c>
      <c r="J2810">
        <v>6</v>
      </c>
      <c r="K2810" t="str">
        <f t="shared" si="260"/>
        <v>Average</v>
      </c>
      <c r="L2810" s="10">
        <v>101756</v>
      </c>
      <c r="M2810" s="10">
        <v>12000000</v>
      </c>
      <c r="N2810" s="10">
        <v>42128352</v>
      </c>
      <c r="O2810" s="6">
        <f t="shared" si="261"/>
        <v>30128352</v>
      </c>
      <c r="P2810" s="10" t="str" cm="1">
        <f t="array" ref="P2810">_xlfn.IFS(O2810&lt;=0,"Flop",O2810&lt;10000000,"Hit",O2810&lt;=100000000,"Superhit",O2810&gt;100000000,"Blockbuster")</f>
        <v>Superhit</v>
      </c>
      <c r="Q2810" t="s">
        <v>9217</v>
      </c>
      <c r="R2810">
        <v>25</v>
      </c>
      <c r="S2810" t="str">
        <f t="shared" si="262"/>
        <v xml:space="preserve">January </v>
      </c>
      <c r="T2810" s="12" t="str">
        <f t="shared" si="263"/>
        <v xml:space="preserve"> 2013</v>
      </c>
      <c r="U2810" s="8" t="str" cm="1">
        <f t="array" ref="U2810">_xlfn.IFS(Q2810&lt;1970,"Old is Gold",Q2810&lt;=1980,"80's Movies",Q2810&lt;=2000,"90's Movies",Q2810&lt;=2020,"Mid Rang",Q2810&gt;2020,"Latest")</f>
        <v>Latest</v>
      </c>
      <c r="V2810" t="s">
        <v>9218</v>
      </c>
    </row>
    <row r="2811" spans="1:22" x14ac:dyDescent="0.3">
      <c r="A2811" t="s">
        <v>9219</v>
      </c>
      <c r="B2811" t="s">
        <v>9220</v>
      </c>
      <c r="C2811" t="s">
        <v>9220</v>
      </c>
      <c r="D2811" s="6">
        <v>101</v>
      </c>
      <c r="E2811" s="6" t="str">
        <f t="shared" si="258"/>
        <v>Medium</v>
      </c>
      <c r="F2811" s="4">
        <f t="shared" si="259"/>
        <v>1.6833333333333333</v>
      </c>
      <c r="G2811" s="8" t="s">
        <v>10887</v>
      </c>
      <c r="H2811" t="s">
        <v>10888</v>
      </c>
      <c r="I2811" t="s">
        <v>172</v>
      </c>
      <c r="J2811">
        <v>6.3</v>
      </c>
      <c r="K2811" t="str">
        <f t="shared" si="260"/>
        <v>Average</v>
      </c>
      <c r="L2811" s="10">
        <v>97916</v>
      </c>
      <c r="M2811" s="10">
        <v>103000000</v>
      </c>
      <c r="N2811" s="10">
        <v>498781117</v>
      </c>
      <c r="O2811" s="6">
        <f t="shared" si="261"/>
        <v>395781117</v>
      </c>
      <c r="P2811" s="10" t="str" cm="1">
        <f t="array" ref="P2811">_xlfn.IFS(O2811&lt;=0,"Flop",O2811&lt;10000000,"Hit",O2811&lt;=100000000,"Superhit",O2811&gt;100000000,"Blockbuster")</f>
        <v>Blockbuster</v>
      </c>
      <c r="Q2811" t="s">
        <v>9221</v>
      </c>
      <c r="R2811">
        <v>20</v>
      </c>
      <c r="S2811" t="str">
        <f t="shared" si="262"/>
        <v xml:space="preserve">March </v>
      </c>
      <c r="T2811" s="12" t="str">
        <f t="shared" si="263"/>
        <v xml:space="preserve"> 2014</v>
      </c>
      <c r="U2811" s="8" t="str" cm="1">
        <f t="array" ref="U2811">_xlfn.IFS(Q2811&lt;1970,"Old is Gold",Q2811&lt;=1980,"80's Movies",Q2811&lt;=2000,"90's Movies",Q2811&lt;=2020,"Mid Rang",Q2811&gt;2020,"Latest")</f>
        <v>Latest</v>
      </c>
      <c r="V2811" t="s">
        <v>5317</v>
      </c>
    </row>
    <row r="2812" spans="1:22" x14ac:dyDescent="0.3">
      <c r="A2812" t="s">
        <v>9222</v>
      </c>
      <c r="B2812" t="s">
        <v>9223</v>
      </c>
      <c r="C2812" t="s">
        <v>9223</v>
      </c>
      <c r="D2812" s="6">
        <v>90</v>
      </c>
      <c r="E2812" s="6" t="str">
        <f t="shared" si="258"/>
        <v>Medium</v>
      </c>
      <c r="F2812" s="4">
        <f t="shared" si="259"/>
        <v>1.5</v>
      </c>
      <c r="G2812" s="8" t="s">
        <v>10891</v>
      </c>
      <c r="H2812" t="s">
        <v>190</v>
      </c>
      <c r="I2812" t="s">
        <v>5170</v>
      </c>
      <c r="J2812">
        <v>7.1</v>
      </c>
      <c r="K2812" t="str">
        <f t="shared" si="260"/>
        <v>Good</v>
      </c>
      <c r="L2812" s="10">
        <v>77600</v>
      </c>
      <c r="M2812" s="10">
        <v>420000</v>
      </c>
      <c r="N2812" s="10">
        <v>993313</v>
      </c>
      <c r="O2812" s="6">
        <f t="shared" si="261"/>
        <v>573313</v>
      </c>
      <c r="P2812" s="10" t="str" cm="1">
        <f t="array" ref="P2812">_xlfn.IFS(O2812&lt;=0,"Flop",O2812&lt;10000000,"Hit",O2812&lt;=100000000,"Superhit",O2812&gt;100000000,"Blockbuster")</f>
        <v>Hit</v>
      </c>
      <c r="Q2812" t="s">
        <v>9224</v>
      </c>
      <c r="R2812">
        <v>17</v>
      </c>
      <c r="S2812" t="str">
        <f t="shared" si="262"/>
        <v xml:space="preserve">May </v>
      </c>
      <c r="T2812" s="12" t="str">
        <f t="shared" si="263"/>
        <v xml:space="preserve"> 2013</v>
      </c>
      <c r="U2812" s="8" t="str" cm="1">
        <f t="array" ref="U2812">_xlfn.IFS(Q2812&lt;1970,"Old is Gold",Q2812&lt;=1980,"80's Movies",Q2812&lt;=2000,"90's Movies",Q2812&lt;=2020,"Mid Rang",Q2812&gt;2020,"Latest")</f>
        <v>Latest</v>
      </c>
      <c r="V2812" t="s">
        <v>9225</v>
      </c>
    </row>
    <row r="2813" spans="1:22" x14ac:dyDescent="0.3">
      <c r="A2813" t="s">
        <v>9226</v>
      </c>
      <c r="B2813" t="s">
        <v>9227</v>
      </c>
      <c r="C2813" t="s">
        <v>9227</v>
      </c>
      <c r="D2813" s="6">
        <v>129</v>
      </c>
      <c r="E2813" s="6" t="str">
        <f t="shared" si="258"/>
        <v>Long</v>
      </c>
      <c r="F2813" s="4">
        <f t="shared" si="259"/>
        <v>2.15</v>
      </c>
      <c r="G2813" s="8" t="s">
        <v>7406</v>
      </c>
      <c r="H2813" t="s">
        <v>10891</v>
      </c>
      <c r="I2813" t="s">
        <v>190</v>
      </c>
      <c r="J2813">
        <v>6.4</v>
      </c>
      <c r="K2813" t="str">
        <f t="shared" si="260"/>
        <v>Average</v>
      </c>
      <c r="L2813" s="10">
        <v>59164</v>
      </c>
      <c r="M2813" s="10">
        <v>65000000</v>
      </c>
      <c r="N2813" s="10">
        <v>22778555</v>
      </c>
      <c r="O2813" s="6">
        <f t="shared" si="261"/>
        <v>-42221445</v>
      </c>
      <c r="P2813" s="10" t="str" cm="1">
        <f t="array" ref="P2813">_xlfn.IFS(O2813&lt;=0,"Flop",O2813&lt;10000000,"Hit",O2813&lt;=100000000,"Superhit",O2813&gt;100000000,"Blockbuster")</f>
        <v>Flop</v>
      </c>
      <c r="Q2813" t="s">
        <v>8954</v>
      </c>
      <c r="R2813">
        <v>13</v>
      </c>
      <c r="S2813" t="str">
        <f t="shared" si="262"/>
        <v xml:space="preserve">December </v>
      </c>
      <c r="T2813" s="12" t="str">
        <f t="shared" si="263"/>
        <v xml:space="preserve"> 2016</v>
      </c>
      <c r="U2813" s="8" t="str" cm="1">
        <f t="array" ref="U2813">_xlfn.IFS(Q2813&lt;1970,"Old is Gold",Q2813&lt;=1980,"80's Movies",Q2813&lt;=2000,"90's Movies",Q2813&lt;=2020,"Mid Rang",Q2813&gt;2020,"Latest")</f>
        <v>Latest</v>
      </c>
      <c r="V2813" t="s">
        <v>5466</v>
      </c>
    </row>
    <row r="2814" spans="1:22" x14ac:dyDescent="0.3">
      <c r="A2814" t="s">
        <v>9228</v>
      </c>
      <c r="B2814" t="s">
        <v>9229</v>
      </c>
      <c r="C2814" t="s">
        <v>9229</v>
      </c>
      <c r="D2814" s="6">
        <v>121</v>
      </c>
      <c r="E2814" s="6" t="str">
        <f t="shared" si="258"/>
        <v>Long</v>
      </c>
      <c r="F2814" s="4">
        <f t="shared" si="259"/>
        <v>2.0166666666666666</v>
      </c>
      <c r="G2814" s="8" t="s">
        <v>172</v>
      </c>
      <c r="H2814" t="s">
        <v>190</v>
      </c>
      <c r="I2814" t="s">
        <v>10899</v>
      </c>
      <c r="J2814">
        <v>7.1</v>
      </c>
      <c r="K2814" t="str">
        <f t="shared" si="260"/>
        <v>Good</v>
      </c>
      <c r="L2814" s="10">
        <v>267598</v>
      </c>
      <c r="M2814" s="10">
        <v>35000000</v>
      </c>
      <c r="N2814" s="10">
        <v>194764672</v>
      </c>
      <c r="O2814" s="6">
        <f t="shared" si="261"/>
        <v>159764672</v>
      </c>
      <c r="P2814" s="10" t="str" cm="1">
        <f t="array" ref="P2814">_xlfn.IFS(O2814&lt;=0,"Flop",O2814&lt;10000000,"Hit",O2814&lt;=100000000,"Superhit",O2814&gt;100000000,"Blockbuster")</f>
        <v>Blockbuster</v>
      </c>
      <c r="Q2814" t="s">
        <v>9230</v>
      </c>
      <c r="R2814">
        <v>15</v>
      </c>
      <c r="S2814" t="str">
        <f t="shared" si="262"/>
        <v xml:space="preserve">September </v>
      </c>
      <c r="T2814" s="12" t="str">
        <f t="shared" si="263"/>
        <v xml:space="preserve"> 2015</v>
      </c>
      <c r="U2814" s="8" t="str" cm="1">
        <f t="array" ref="U2814">_xlfn.IFS(Q2814&lt;1970,"Old is Gold",Q2814&lt;=1980,"80's Movies",Q2814&lt;=2000,"90's Movies",Q2814&lt;=2020,"Mid Rang",Q2814&gt;2020,"Latest")</f>
        <v>Latest</v>
      </c>
      <c r="V2814" t="s">
        <v>3288</v>
      </c>
    </row>
    <row r="2815" spans="1:22" x14ac:dyDescent="0.3">
      <c r="A2815" t="s">
        <v>9231</v>
      </c>
      <c r="B2815" t="s">
        <v>9232</v>
      </c>
      <c r="C2815" t="s">
        <v>9232</v>
      </c>
      <c r="D2815" s="6">
        <v>88</v>
      </c>
      <c r="E2815" s="6" t="str">
        <f t="shared" si="258"/>
        <v>Short</v>
      </c>
      <c r="F2815" s="4">
        <f t="shared" si="259"/>
        <v>1.4666666666666666</v>
      </c>
      <c r="G2815" s="8" t="s">
        <v>10891</v>
      </c>
      <c r="H2815" t="s">
        <v>10895</v>
      </c>
      <c r="I2815" t="s">
        <v>5170</v>
      </c>
      <c r="J2815">
        <v>5.6</v>
      </c>
      <c r="K2815" t="str">
        <f t="shared" si="260"/>
        <v>Poor</v>
      </c>
      <c r="L2815" s="10">
        <v>65271</v>
      </c>
      <c r="M2815" s="10">
        <v>30000000</v>
      </c>
      <c r="N2815" s="10">
        <v>62675095</v>
      </c>
      <c r="O2815" s="6">
        <f t="shared" si="261"/>
        <v>32675095</v>
      </c>
      <c r="P2815" s="10" t="str" cm="1">
        <f t="array" ref="P2815">_xlfn.IFS(O2815&lt;=0,"Flop",O2815&lt;10000000,"Hit",O2815&lt;=100000000,"Superhit",O2815&gt;100000000,"Blockbuster")</f>
        <v>Superhit</v>
      </c>
      <c r="Q2815" t="s">
        <v>9233</v>
      </c>
      <c r="R2815">
        <v>18</v>
      </c>
      <c r="S2815" t="str">
        <f t="shared" si="262"/>
        <v xml:space="preserve">September </v>
      </c>
      <c r="T2815" s="12" t="str">
        <f t="shared" si="263"/>
        <v xml:space="preserve"> 2013</v>
      </c>
      <c r="U2815" s="8" t="str" cm="1">
        <f t="array" ref="U2815">_xlfn.IFS(Q2815&lt;1970,"Old is Gold",Q2815&lt;=1980,"80's Movies",Q2815&lt;=2000,"90's Movies",Q2815&lt;=2020,"Mid Rang",Q2815&gt;2020,"Latest")</f>
        <v>Latest</v>
      </c>
      <c r="V2815" t="s">
        <v>7130</v>
      </c>
    </row>
    <row r="2816" spans="1:22" x14ac:dyDescent="0.3">
      <c r="A2816" t="s">
        <v>9234</v>
      </c>
      <c r="B2816" t="s">
        <v>9235</v>
      </c>
      <c r="C2816" t="s">
        <v>9235</v>
      </c>
      <c r="D2816" s="6">
        <v>132</v>
      </c>
      <c r="E2816" s="6" t="str">
        <f t="shared" si="258"/>
        <v>Long</v>
      </c>
      <c r="F2816" s="4">
        <f t="shared" si="259"/>
        <v>2.2000000000000002</v>
      </c>
      <c r="G2816" s="8" t="s">
        <v>7406</v>
      </c>
      <c r="H2816" t="s">
        <v>10891</v>
      </c>
      <c r="I2816" t="s">
        <v>5170</v>
      </c>
      <c r="J2816">
        <v>6.4</v>
      </c>
      <c r="K2816" t="str">
        <f t="shared" si="260"/>
        <v>Average</v>
      </c>
      <c r="L2816" s="10">
        <v>176540</v>
      </c>
      <c r="M2816" s="10">
        <v>66000000</v>
      </c>
      <c r="N2816" s="10">
        <v>203277636</v>
      </c>
      <c r="O2816" s="6">
        <f t="shared" si="261"/>
        <v>137277636</v>
      </c>
      <c r="P2816" s="10" t="str" cm="1">
        <f t="array" ref="P2816">_xlfn.IFS(O2816&lt;=0,"Flop",O2816&lt;10000000,"Hit",O2816&lt;=100000000,"Superhit",O2816&gt;100000000,"Blockbuster")</f>
        <v>Blockbuster</v>
      </c>
      <c r="Q2816" t="s">
        <v>9236</v>
      </c>
      <c r="R2816">
        <v>7</v>
      </c>
      <c r="S2816" t="str">
        <f t="shared" si="262"/>
        <v xml:space="preserve">March </v>
      </c>
      <c r="T2816" s="12" t="str">
        <f t="shared" si="263"/>
        <v xml:space="preserve"> 2014</v>
      </c>
      <c r="U2816" s="8" t="str" cm="1">
        <f t="array" ref="U2816">_xlfn.IFS(Q2816&lt;1970,"Old is Gold",Q2816&lt;=1980,"80's Movies",Q2816&lt;=2000,"90's Movies",Q2816&lt;=2020,"Mid Rang",Q2816&gt;2020,"Latest")</f>
        <v>Latest</v>
      </c>
      <c r="V2816" t="s">
        <v>9237</v>
      </c>
    </row>
    <row r="2817" spans="1:22" x14ac:dyDescent="0.3">
      <c r="A2817" t="s">
        <v>9238</v>
      </c>
      <c r="B2817" t="s">
        <v>9239</v>
      </c>
      <c r="C2817" t="s">
        <v>9239</v>
      </c>
      <c r="D2817" s="6">
        <v>118</v>
      </c>
      <c r="E2817" s="6" t="str">
        <f t="shared" si="258"/>
        <v>Medium</v>
      </c>
      <c r="F2817" s="4">
        <f t="shared" si="259"/>
        <v>1.9666666666666666</v>
      </c>
      <c r="G2817" s="8" t="s">
        <v>10891</v>
      </c>
      <c r="H2817" t="s">
        <v>10885</v>
      </c>
      <c r="I2817" t="s">
        <v>105</v>
      </c>
      <c r="J2817">
        <v>6.2</v>
      </c>
      <c r="K2817" t="str">
        <f t="shared" si="260"/>
        <v>Average</v>
      </c>
      <c r="L2817" s="10">
        <v>83909</v>
      </c>
      <c r="M2817" s="10">
        <v>30000000</v>
      </c>
      <c r="N2817" s="10">
        <v>87937815</v>
      </c>
      <c r="O2817" s="6">
        <f t="shared" si="261"/>
        <v>57937815</v>
      </c>
      <c r="P2817" s="10" t="str" cm="1">
        <f t="array" ref="P2817">_xlfn.IFS(O2817&lt;=0,"Flop",O2817&lt;10000000,"Hit",O2817&lt;=100000000,"Superhit",O2817&gt;100000000,"Blockbuster")</f>
        <v>Superhit</v>
      </c>
      <c r="Q2817" t="s">
        <v>9240</v>
      </c>
      <c r="R2817">
        <v>24</v>
      </c>
      <c r="S2817" t="str">
        <f t="shared" si="262"/>
        <v xml:space="preserve">June </v>
      </c>
      <c r="T2817" s="12" t="str">
        <f t="shared" si="263"/>
        <v xml:space="preserve"> 2014</v>
      </c>
      <c r="U2817" s="8" t="str" cm="1">
        <f t="array" ref="U2817">_xlfn.IFS(Q2817&lt;1970,"Old is Gold",Q2817&lt;=1980,"80's Movies",Q2817&lt;=2000,"90's Movies",Q2817&lt;=2020,"Mid Rang",Q2817&gt;2020,"Latest")</f>
        <v>Latest</v>
      </c>
      <c r="V2817" t="s">
        <v>5002</v>
      </c>
    </row>
    <row r="2818" spans="1:22" x14ac:dyDescent="0.3">
      <c r="A2818" t="s">
        <v>9241</v>
      </c>
      <c r="B2818" t="s">
        <v>9242</v>
      </c>
      <c r="C2818" t="s">
        <v>9242</v>
      </c>
      <c r="D2818" s="6">
        <v>148</v>
      </c>
      <c r="E2818" s="6" t="str">
        <f t="shared" ref="E2818:E2881" si="264">IF(D2818&lt;90,"Short",IF(D2818&lt;=120,"Medium","Long"))</f>
        <v>Long</v>
      </c>
      <c r="F2818" s="4">
        <f t="shared" ref="F2818:F2881" si="265">D2818/60</f>
        <v>2.4666666666666668</v>
      </c>
      <c r="G2818" s="8" t="s">
        <v>7406</v>
      </c>
      <c r="H2818" t="s">
        <v>10887</v>
      </c>
      <c r="I2818" t="s">
        <v>5170</v>
      </c>
      <c r="J2818">
        <v>6.8</v>
      </c>
      <c r="K2818" t="str">
        <f t="shared" ref="K2818:K2881" si="266">IF(J2818&gt;=8,"Excellent",IF(J2818&gt;=7,"Good",IF(J2818&gt;=6,"Average","Poor")))</f>
        <v>Average</v>
      </c>
      <c r="L2818" s="10">
        <v>458218</v>
      </c>
      <c r="M2818" s="10">
        <v>245000000</v>
      </c>
      <c r="N2818" s="10">
        <v>880705312</v>
      </c>
      <c r="O2818" s="6">
        <f t="shared" ref="O2818:O2881" si="267">N2818-M2818</f>
        <v>635705312</v>
      </c>
      <c r="P2818" s="10" t="str" cm="1">
        <f t="array" ref="P2818">_xlfn.IFS(O2818&lt;=0,"Flop",O2818&lt;10000000,"Hit",O2818&lt;=100000000,"Superhit",O2818&gt;100000000,"Blockbuster")</f>
        <v>Blockbuster</v>
      </c>
      <c r="Q2818" t="s">
        <v>9243</v>
      </c>
      <c r="R2818">
        <v>26</v>
      </c>
      <c r="S2818" t="str">
        <f t="shared" ref="S2818:S2881" si="268">LEFT(Q2818,SEARCH(" ",Q2818))</f>
        <v xml:space="preserve">October </v>
      </c>
      <c r="T2818" s="12" t="str">
        <f t="shared" ref="T2818:T2881" si="269">RIGHT(Q2818,5)</f>
        <v xml:space="preserve"> 2015</v>
      </c>
      <c r="U2818" s="8" t="str" cm="1">
        <f t="array" ref="U2818">_xlfn.IFS(Q2818&lt;1970,"Old is Gold",Q2818&lt;=1980,"80's Movies",Q2818&lt;=2000,"90's Movies",Q2818&lt;=2020,"Mid Rang",Q2818&gt;2020,"Latest")</f>
        <v>Latest</v>
      </c>
      <c r="V2818" t="s">
        <v>3091</v>
      </c>
    </row>
    <row r="2819" spans="1:22" x14ac:dyDescent="0.3">
      <c r="A2819" t="s">
        <v>9244</v>
      </c>
      <c r="B2819" t="s">
        <v>9245</v>
      </c>
      <c r="C2819" t="s">
        <v>9245</v>
      </c>
      <c r="D2819" s="6">
        <v>105</v>
      </c>
      <c r="E2819" s="6" t="str">
        <f t="shared" si="264"/>
        <v>Medium</v>
      </c>
      <c r="F2819" s="4">
        <f t="shared" si="265"/>
        <v>1.75</v>
      </c>
      <c r="G2819" s="8" t="s">
        <v>10887</v>
      </c>
      <c r="H2819" t="s">
        <v>10888</v>
      </c>
      <c r="I2819" t="s">
        <v>190</v>
      </c>
      <c r="J2819">
        <v>8.4</v>
      </c>
      <c r="K2819" t="str">
        <f t="shared" si="266"/>
        <v>Excellent</v>
      </c>
      <c r="L2819" s="10">
        <v>562843</v>
      </c>
      <c r="M2819" s="10">
        <v>175000000</v>
      </c>
      <c r="N2819" s="10">
        <v>814337054</v>
      </c>
      <c r="O2819" s="6">
        <f t="shared" si="267"/>
        <v>639337054</v>
      </c>
      <c r="P2819" s="10" t="str" cm="1">
        <f t="array" ref="P2819">_xlfn.IFS(O2819&lt;=0,"Flop",O2819&lt;10000000,"Hit",O2819&lt;=100000000,"Superhit",O2819&gt;100000000,"Blockbuster")</f>
        <v>Blockbuster</v>
      </c>
      <c r="Q2819" t="s">
        <v>9246</v>
      </c>
      <c r="R2819">
        <v>20</v>
      </c>
      <c r="S2819" t="str">
        <f t="shared" si="268"/>
        <v xml:space="preserve">October </v>
      </c>
      <c r="T2819" s="12" t="str">
        <f t="shared" si="269"/>
        <v xml:space="preserve"> 2017</v>
      </c>
      <c r="U2819" s="8" t="str" cm="1">
        <f t="array" ref="U2819">_xlfn.IFS(Q2819&lt;1970,"Old is Gold",Q2819&lt;=1980,"80's Movies",Q2819&lt;=2000,"90's Movies",Q2819&lt;=2020,"Mid Rang",Q2819&gt;2020,"Latest")</f>
        <v>Latest</v>
      </c>
      <c r="V2819" t="s">
        <v>9247</v>
      </c>
    </row>
    <row r="2820" spans="1:22" x14ac:dyDescent="0.3">
      <c r="A2820" t="s">
        <v>9248</v>
      </c>
      <c r="B2820" t="s">
        <v>9249</v>
      </c>
      <c r="C2820" t="s">
        <v>9249</v>
      </c>
      <c r="D2820" s="6">
        <v>117</v>
      </c>
      <c r="E2820" s="6" t="str">
        <f t="shared" si="264"/>
        <v>Medium</v>
      </c>
      <c r="F2820" s="4">
        <f t="shared" si="265"/>
        <v>1.95</v>
      </c>
      <c r="G2820" s="8" t="s">
        <v>190</v>
      </c>
      <c r="H2820" t="s">
        <v>10886</v>
      </c>
      <c r="I2820" t="s">
        <v>10899</v>
      </c>
      <c r="J2820">
        <v>7.5</v>
      </c>
      <c r="K2820" t="str">
        <f t="shared" si="266"/>
        <v>Good</v>
      </c>
      <c r="L2820" s="10">
        <v>147985</v>
      </c>
      <c r="M2820" s="10">
        <v>11000000</v>
      </c>
      <c r="N2820" s="10">
        <v>62402155</v>
      </c>
      <c r="O2820" s="6">
        <f t="shared" si="267"/>
        <v>51402155</v>
      </c>
      <c r="P2820" s="10" t="str" cm="1">
        <f t="array" ref="P2820">_xlfn.IFS(O2820&lt;=0,"Flop",O2820&lt;10000000,"Hit",O2820&lt;=100000000,"Superhit",O2820&gt;100000000,"Blockbuster")</f>
        <v>Superhit</v>
      </c>
      <c r="Q2820" t="s">
        <v>9250</v>
      </c>
      <c r="R2820">
        <v>26</v>
      </c>
      <c r="S2820" t="str">
        <f t="shared" si="268"/>
        <v xml:space="preserve">January </v>
      </c>
      <c r="T2820" s="12" t="str">
        <f t="shared" si="269"/>
        <v xml:space="preserve"> 2015</v>
      </c>
      <c r="U2820" s="8" t="str" cm="1">
        <f t="array" ref="U2820">_xlfn.IFS(Q2820&lt;1970,"Old is Gold",Q2820&lt;=1980,"80's Movies",Q2820&lt;=2000,"90's Movies",Q2820&lt;=2020,"Mid Rang",Q2820&gt;2020,"Latest")</f>
        <v>Latest</v>
      </c>
      <c r="V2820" t="s">
        <v>9251</v>
      </c>
    </row>
    <row r="2821" spans="1:22" x14ac:dyDescent="0.3">
      <c r="A2821" t="s">
        <v>9252</v>
      </c>
      <c r="B2821" t="s">
        <v>9253</v>
      </c>
      <c r="C2821" t="s">
        <v>9253</v>
      </c>
      <c r="D2821" s="6">
        <v>131</v>
      </c>
      <c r="E2821" s="6" t="str">
        <f t="shared" si="264"/>
        <v>Long</v>
      </c>
      <c r="F2821" s="4">
        <f t="shared" si="265"/>
        <v>2.1833333333333331</v>
      </c>
      <c r="G2821" s="8" t="s">
        <v>7406</v>
      </c>
      <c r="H2821" t="s">
        <v>10887</v>
      </c>
      <c r="I2821" t="s">
        <v>5170</v>
      </c>
      <c r="J2821">
        <v>7.4</v>
      </c>
      <c r="K2821" t="str">
        <f t="shared" si="266"/>
        <v>Good</v>
      </c>
      <c r="L2821" s="10">
        <v>402382</v>
      </c>
      <c r="M2821" s="10">
        <v>150000000</v>
      </c>
      <c r="N2821" s="10">
        <v>682716636</v>
      </c>
      <c r="O2821" s="6">
        <f t="shared" si="267"/>
        <v>532716636</v>
      </c>
      <c r="P2821" s="10" t="str" cm="1">
        <f t="array" ref="P2821">_xlfn.IFS(O2821&lt;=0,"Flop",O2821&lt;10000000,"Hit",O2821&lt;=100000000,"Superhit",O2821&gt;100000000,"Blockbuster")</f>
        <v>Blockbuster</v>
      </c>
      <c r="Q2821" t="s">
        <v>9254</v>
      </c>
      <c r="R2821">
        <v>23</v>
      </c>
      <c r="S2821" t="str">
        <f t="shared" si="268"/>
        <v xml:space="preserve">July </v>
      </c>
      <c r="T2821" s="12" t="str">
        <f t="shared" si="269"/>
        <v xml:space="preserve"> 2015</v>
      </c>
      <c r="U2821" s="8" t="str" cm="1">
        <f t="array" ref="U2821">_xlfn.IFS(Q2821&lt;1970,"Old is Gold",Q2821&lt;=1980,"80's Movies",Q2821&lt;=2000,"90's Movies",Q2821&lt;=2020,"Mid Rang",Q2821&gt;2020,"Latest")</f>
        <v>Latest</v>
      </c>
      <c r="V2821" t="s">
        <v>5979</v>
      </c>
    </row>
    <row r="2822" spans="1:22" x14ac:dyDescent="0.3">
      <c r="A2822" t="s">
        <v>9255</v>
      </c>
      <c r="B2822" t="s">
        <v>9256</v>
      </c>
      <c r="C2822" t="s">
        <v>9256</v>
      </c>
      <c r="D2822" s="6">
        <v>105</v>
      </c>
      <c r="E2822" s="6" t="str">
        <f t="shared" si="264"/>
        <v>Medium</v>
      </c>
      <c r="F2822" s="4">
        <f t="shared" si="265"/>
        <v>1.75</v>
      </c>
      <c r="G2822" s="8" t="s">
        <v>172</v>
      </c>
      <c r="H2822" t="s">
        <v>10891</v>
      </c>
      <c r="I2822" t="s">
        <v>190</v>
      </c>
      <c r="J2822">
        <v>6.6</v>
      </c>
      <c r="K2822" t="str">
        <f t="shared" si="266"/>
        <v>Average</v>
      </c>
      <c r="L2822" s="10">
        <v>267427</v>
      </c>
      <c r="M2822" s="10">
        <v>50100000</v>
      </c>
      <c r="N2822" s="10">
        <v>159162963</v>
      </c>
      <c r="O2822" s="6">
        <f t="shared" si="267"/>
        <v>109062963</v>
      </c>
      <c r="P2822" s="10" t="str" cm="1">
        <f t="array" ref="P2822">_xlfn.IFS(O2822&lt;=0,"Flop",O2822&lt;10000000,"Hit",O2822&lt;=100000000,"Superhit",O2822&gt;100000000,"Blockbuster")</f>
        <v>Blockbuster</v>
      </c>
      <c r="Q2822" t="s">
        <v>9257</v>
      </c>
      <c r="R2822">
        <v>11</v>
      </c>
      <c r="S2822" t="str">
        <f t="shared" si="268"/>
        <v xml:space="preserve">February </v>
      </c>
      <c r="T2822" s="12" t="str">
        <f t="shared" si="269"/>
        <v xml:space="preserve"> 2015</v>
      </c>
      <c r="U2822" s="8" t="str" cm="1">
        <f t="array" ref="U2822">_xlfn.IFS(Q2822&lt;1970,"Old is Gold",Q2822&lt;=1980,"80's Movies",Q2822&lt;=2000,"90's Movies",Q2822&lt;=2020,"Mid Rang",Q2822&gt;2020,"Latest")</f>
        <v>Latest</v>
      </c>
      <c r="V2822" t="s">
        <v>6671</v>
      </c>
    </row>
    <row r="2823" spans="1:22" x14ac:dyDescent="0.3">
      <c r="A2823" t="s">
        <v>9258</v>
      </c>
      <c r="B2823" t="s">
        <v>9259</v>
      </c>
      <c r="C2823" t="s">
        <v>9259</v>
      </c>
      <c r="D2823" s="6">
        <v>114</v>
      </c>
      <c r="E2823" s="6" t="str">
        <f t="shared" si="264"/>
        <v>Medium</v>
      </c>
      <c r="F2823" s="4">
        <f t="shared" si="265"/>
        <v>1.9</v>
      </c>
      <c r="G2823" s="8" t="s">
        <v>7406</v>
      </c>
      <c r="H2823" t="s">
        <v>10887</v>
      </c>
      <c r="I2823" t="s">
        <v>190</v>
      </c>
      <c r="J2823">
        <v>6.1</v>
      </c>
      <c r="K2823" t="str">
        <f t="shared" si="266"/>
        <v>Average</v>
      </c>
      <c r="L2823" s="10">
        <v>117049</v>
      </c>
      <c r="M2823" s="10">
        <v>115000000</v>
      </c>
      <c r="N2823" s="10">
        <v>164989338</v>
      </c>
      <c r="O2823" s="6">
        <f t="shared" si="267"/>
        <v>49989338</v>
      </c>
      <c r="P2823" s="10" t="str" cm="1">
        <f t="array" ref="P2823">_xlfn.IFS(O2823&lt;=0,"Flop",O2823&lt;10000000,"Hit",O2823&lt;=100000000,"Superhit",O2823&gt;100000000,"Blockbuster")</f>
        <v>Superhit</v>
      </c>
      <c r="Q2823" t="s">
        <v>9260</v>
      </c>
      <c r="R2823">
        <v>29</v>
      </c>
      <c r="S2823" t="str">
        <f t="shared" si="268"/>
        <v xml:space="preserve">March </v>
      </c>
      <c r="T2823" s="12" t="str">
        <f t="shared" si="269"/>
        <v xml:space="preserve"> 2016</v>
      </c>
      <c r="U2823" s="8" t="str" cm="1">
        <f t="array" ref="U2823">_xlfn.IFS(Q2823&lt;1970,"Old is Gold",Q2823&lt;=1980,"80's Movies",Q2823&lt;=2000,"90's Movies",Q2823&lt;=2020,"Mid Rang",Q2823&gt;2020,"Latest")</f>
        <v>Latest</v>
      </c>
      <c r="V2823" t="s">
        <v>9261</v>
      </c>
    </row>
    <row r="2824" spans="1:22" x14ac:dyDescent="0.3">
      <c r="A2824" t="s">
        <v>9262</v>
      </c>
      <c r="B2824" t="s">
        <v>9263</v>
      </c>
      <c r="C2824" t="s">
        <v>9263</v>
      </c>
      <c r="D2824" s="6">
        <v>163</v>
      </c>
      <c r="E2824" s="6" t="str">
        <f t="shared" si="264"/>
        <v>Long</v>
      </c>
      <c r="F2824" s="4">
        <f t="shared" si="265"/>
        <v>2.7166666666666668</v>
      </c>
      <c r="G2824" s="8" t="s">
        <v>7406</v>
      </c>
      <c r="H2824" t="s">
        <v>10887</v>
      </c>
      <c r="I2824" t="s">
        <v>5170</v>
      </c>
      <c r="J2824">
        <v>7.3</v>
      </c>
      <c r="K2824" t="str">
        <f t="shared" si="266"/>
        <v>Good</v>
      </c>
      <c r="L2824" s="10">
        <v>431913</v>
      </c>
      <c r="M2824" s="10">
        <v>250000000</v>
      </c>
      <c r="N2824" s="10">
        <v>774153007</v>
      </c>
      <c r="O2824" s="6">
        <f t="shared" si="267"/>
        <v>524153007</v>
      </c>
      <c r="P2824" s="10" t="str" cm="1">
        <f t="array" ref="P2824">_xlfn.IFS(O2824&lt;=0,"Flop",O2824&lt;10000000,"Hit",O2824&lt;=100000000,"Superhit",O2824&gt;100000000,"Blockbuster")</f>
        <v>Blockbuster</v>
      </c>
      <c r="Q2824" t="s">
        <v>9264</v>
      </c>
      <c r="R2824">
        <v>28</v>
      </c>
      <c r="S2824" t="str">
        <f t="shared" si="268"/>
        <v xml:space="preserve">September </v>
      </c>
      <c r="T2824" s="12" t="str">
        <f t="shared" si="269"/>
        <v xml:space="preserve"> 2021</v>
      </c>
      <c r="U2824" s="8" t="str" cm="1">
        <f t="array" ref="U2824">_xlfn.IFS(Q2824&lt;1970,"Old is Gold",Q2824&lt;=1980,"80's Movies",Q2824&lt;=2000,"90's Movies",Q2824&lt;=2020,"Mid Rang",Q2824&gt;2020,"Latest")</f>
        <v>Latest</v>
      </c>
      <c r="V2824" t="s">
        <v>7681</v>
      </c>
    </row>
    <row r="2825" spans="1:22" x14ac:dyDescent="0.3">
      <c r="A2825" t="s">
        <v>9265</v>
      </c>
      <c r="B2825" t="s">
        <v>9266</v>
      </c>
      <c r="C2825" t="s">
        <v>9266</v>
      </c>
      <c r="D2825" s="6">
        <v>117</v>
      </c>
      <c r="E2825" s="6" t="str">
        <f t="shared" si="264"/>
        <v>Medium</v>
      </c>
      <c r="F2825" s="4">
        <f t="shared" si="265"/>
        <v>1.95</v>
      </c>
      <c r="G2825" s="8" t="s">
        <v>10891</v>
      </c>
      <c r="H2825" t="s">
        <v>190</v>
      </c>
      <c r="I2825" t="s">
        <v>5170</v>
      </c>
      <c r="J2825">
        <v>6.8</v>
      </c>
      <c r="K2825" t="str">
        <f t="shared" si="266"/>
        <v>Average</v>
      </c>
      <c r="L2825" s="10">
        <v>50560</v>
      </c>
      <c r="M2825" s="10">
        <v>4000000</v>
      </c>
      <c r="N2825" s="10">
        <v>2431443</v>
      </c>
      <c r="O2825" s="6">
        <f t="shared" si="267"/>
        <v>-1568557</v>
      </c>
      <c r="P2825" s="10" t="str" cm="1">
        <f t="array" ref="P2825">_xlfn.IFS(O2825&lt;=0,"Flop",O2825&lt;10000000,"Hit",O2825&lt;=100000000,"Superhit",O2825&gt;100000000,"Blockbuster")</f>
        <v>Flop</v>
      </c>
      <c r="Q2825" t="s">
        <v>7742</v>
      </c>
      <c r="R2825">
        <v>30</v>
      </c>
      <c r="S2825" t="str">
        <f t="shared" si="268"/>
        <v xml:space="preserve">August </v>
      </c>
      <c r="T2825" s="12" t="str">
        <f t="shared" si="269"/>
        <v xml:space="preserve"> 2013</v>
      </c>
      <c r="U2825" s="8" t="str" cm="1">
        <f t="array" ref="U2825">_xlfn.IFS(Q2825&lt;1970,"Old is Gold",Q2825&lt;=1980,"80's Movies",Q2825&lt;=2000,"90's Movies",Q2825&lt;=2020,"Mid Rang",Q2825&gt;2020,"Latest")</f>
        <v>Latest</v>
      </c>
      <c r="V2825" t="s">
        <v>6323</v>
      </c>
    </row>
    <row r="2826" spans="1:22" x14ac:dyDescent="0.3">
      <c r="A2826" t="s">
        <v>9267</v>
      </c>
      <c r="B2826" t="s">
        <v>9268</v>
      </c>
      <c r="C2826" t="s">
        <v>9268</v>
      </c>
      <c r="D2826" s="6">
        <v>104</v>
      </c>
      <c r="E2826" s="6" t="str">
        <f t="shared" si="264"/>
        <v>Medium</v>
      </c>
      <c r="F2826" s="4">
        <f t="shared" si="265"/>
        <v>1.7333333333333334</v>
      </c>
      <c r="G2826" s="8" t="s">
        <v>7406</v>
      </c>
      <c r="H2826" t="s">
        <v>10887</v>
      </c>
      <c r="I2826" t="s">
        <v>10888</v>
      </c>
      <c r="J2826">
        <v>7.4</v>
      </c>
      <c r="K2826" t="str">
        <f t="shared" si="266"/>
        <v>Good</v>
      </c>
      <c r="L2826" s="10">
        <v>144245</v>
      </c>
      <c r="M2826" s="10">
        <v>129000000</v>
      </c>
      <c r="N2826" s="10">
        <v>524580592</v>
      </c>
      <c r="O2826" s="6">
        <f t="shared" si="267"/>
        <v>395580592</v>
      </c>
      <c r="P2826" s="10" t="str" cm="1">
        <f t="array" ref="P2826">_xlfn.IFS(O2826&lt;=0,"Flop",O2826&lt;10000000,"Hit",O2826&lt;=100000000,"Superhit",O2826&gt;100000000,"Blockbuster")</f>
        <v>Blockbuster</v>
      </c>
      <c r="Q2826" t="s">
        <v>9269</v>
      </c>
      <c r="R2826">
        <v>3</v>
      </c>
      <c r="S2826" t="str">
        <f t="shared" si="268"/>
        <v xml:space="preserve">January </v>
      </c>
      <c r="T2826" s="12" t="str">
        <f t="shared" si="269"/>
        <v xml:space="preserve"> 2019</v>
      </c>
      <c r="U2826" s="8" t="str" cm="1">
        <f t="array" ref="U2826">_xlfn.IFS(Q2826&lt;1970,"Old is Gold",Q2826&lt;=1980,"80's Movies",Q2826&lt;=2000,"90's Movies",Q2826&lt;=2020,"Mid Rang",Q2826&gt;2020,"Latest")</f>
        <v>Latest</v>
      </c>
      <c r="V2826" t="s">
        <v>8346</v>
      </c>
    </row>
    <row r="2827" spans="1:22" x14ac:dyDescent="0.3">
      <c r="A2827" t="s">
        <v>9270</v>
      </c>
      <c r="B2827" t="s">
        <v>9271</v>
      </c>
      <c r="C2827" t="s">
        <v>9271</v>
      </c>
      <c r="D2827" s="6">
        <v>97</v>
      </c>
      <c r="E2827" s="6" t="str">
        <f t="shared" si="264"/>
        <v>Medium</v>
      </c>
      <c r="F2827" s="4">
        <f t="shared" si="265"/>
        <v>1.6166666666666667</v>
      </c>
      <c r="G2827" s="8" t="s">
        <v>105</v>
      </c>
      <c r="H2827" t="s">
        <v>10890</v>
      </c>
      <c r="I2827" t="s">
        <v>5170</v>
      </c>
      <c r="J2827">
        <v>6.3</v>
      </c>
      <c r="K2827" t="str">
        <f t="shared" si="266"/>
        <v>Average</v>
      </c>
      <c r="L2827" s="10">
        <v>78786</v>
      </c>
      <c r="M2827" s="10">
        <v>3500000</v>
      </c>
      <c r="N2827" s="10">
        <v>27858103</v>
      </c>
      <c r="O2827" s="6">
        <f t="shared" si="267"/>
        <v>24358103</v>
      </c>
      <c r="P2827" s="10" t="str" cm="1">
        <f t="array" ref="P2827">_xlfn.IFS(O2827&lt;=0,"Flop",O2827&lt;10000000,"Hit",O2827&lt;=100000000,"Superhit",O2827&gt;100000000,"Blockbuster")</f>
        <v>Superhit</v>
      </c>
      <c r="Q2827" t="s">
        <v>6265</v>
      </c>
      <c r="R2827">
        <v>21</v>
      </c>
      <c r="S2827" t="str">
        <f t="shared" si="268"/>
        <v xml:space="preserve">February </v>
      </c>
      <c r="T2827" s="12" t="str">
        <f t="shared" si="269"/>
        <v xml:space="preserve"> 2013</v>
      </c>
      <c r="U2827" s="8" t="str" cm="1">
        <f t="array" ref="U2827">_xlfn.IFS(Q2827&lt;1970,"Old is Gold",Q2827&lt;=1980,"80's Movies",Q2827&lt;=2000,"90's Movies",Q2827&lt;=2020,"Mid Rang",Q2827&gt;2020,"Latest")</f>
        <v>Latest</v>
      </c>
      <c r="V2827" t="s">
        <v>6128</v>
      </c>
    </row>
    <row r="2828" spans="1:22" x14ac:dyDescent="0.3">
      <c r="A2828" t="s">
        <v>9272</v>
      </c>
      <c r="B2828" t="s">
        <v>9273</v>
      </c>
      <c r="C2828" t="s">
        <v>9273</v>
      </c>
      <c r="D2828" s="6">
        <v>105</v>
      </c>
      <c r="E2828" s="6" t="str">
        <f t="shared" si="264"/>
        <v>Medium</v>
      </c>
      <c r="F2828" s="4">
        <f t="shared" si="265"/>
        <v>1.75</v>
      </c>
      <c r="G2828" s="8" t="s">
        <v>7406</v>
      </c>
      <c r="H2828" t="s">
        <v>172</v>
      </c>
      <c r="I2828" t="s">
        <v>10899</v>
      </c>
      <c r="J2828">
        <v>5.9</v>
      </c>
      <c r="K2828" t="str">
        <f t="shared" si="266"/>
        <v>Poor</v>
      </c>
      <c r="L2828" s="10">
        <v>66263</v>
      </c>
      <c r="M2828" s="10">
        <v>40000000</v>
      </c>
      <c r="N2828" s="10">
        <v>29918745</v>
      </c>
      <c r="O2828" s="6">
        <f t="shared" si="267"/>
        <v>-10081255</v>
      </c>
      <c r="P2828" s="10" t="str" cm="1">
        <f t="array" ref="P2828">_xlfn.IFS(O2828&lt;=0,"Flop",O2828&lt;10000000,"Hit",O2828&lt;=100000000,"Superhit",O2828&gt;100000000,"Blockbuster")</f>
        <v>Flop</v>
      </c>
      <c r="Q2828" t="s">
        <v>9274</v>
      </c>
      <c r="R2828">
        <v>19</v>
      </c>
      <c r="S2828" t="str">
        <f t="shared" si="268"/>
        <v xml:space="preserve">October </v>
      </c>
      <c r="T2828" s="12" t="str">
        <f t="shared" si="269"/>
        <v xml:space="preserve"> 2016</v>
      </c>
      <c r="U2828" s="8" t="str" cm="1">
        <f t="array" ref="U2828">_xlfn.IFS(Q2828&lt;1970,"Old is Gold",Q2828&lt;=1980,"80's Movies",Q2828&lt;=2000,"90's Movies",Q2828&lt;=2020,"Mid Rang",Q2828&gt;2020,"Latest")</f>
        <v>Latest</v>
      </c>
      <c r="V2828" t="s">
        <v>6144</v>
      </c>
    </row>
    <row r="2829" spans="1:22" x14ac:dyDescent="0.3">
      <c r="A2829" t="s">
        <v>9275</v>
      </c>
      <c r="B2829" t="s">
        <v>9276</v>
      </c>
      <c r="C2829" t="s">
        <v>9276</v>
      </c>
      <c r="D2829" s="6">
        <v>105</v>
      </c>
      <c r="E2829" s="6" t="str">
        <f t="shared" si="264"/>
        <v>Medium</v>
      </c>
      <c r="F2829" s="4">
        <f t="shared" si="265"/>
        <v>1.75</v>
      </c>
      <c r="G2829" s="8" t="s">
        <v>172</v>
      </c>
      <c r="H2829" t="s">
        <v>190</v>
      </c>
      <c r="I2829" t="s">
        <v>10899</v>
      </c>
      <c r="J2829">
        <v>6.3</v>
      </c>
      <c r="K2829" t="str">
        <f t="shared" si="266"/>
        <v>Average</v>
      </c>
      <c r="L2829" s="10">
        <v>82033</v>
      </c>
      <c r="M2829" s="10">
        <v>26000000</v>
      </c>
      <c r="N2829" s="10">
        <v>53120346</v>
      </c>
      <c r="O2829" s="6">
        <f t="shared" si="267"/>
        <v>27120346</v>
      </c>
      <c r="P2829" s="10" t="str" cm="1">
        <f t="array" ref="P2829">_xlfn.IFS(O2829&lt;=0,"Flop",O2829&lt;10000000,"Hit",O2829&lt;=100000000,"Superhit",O2829&gt;100000000,"Blockbuster")</f>
        <v>Superhit</v>
      </c>
      <c r="Q2829" t="s">
        <v>9277</v>
      </c>
      <c r="R2829">
        <v>3</v>
      </c>
      <c r="S2829" t="str">
        <f t="shared" si="268"/>
        <v xml:space="preserve">November </v>
      </c>
      <c r="T2829" s="12" t="str">
        <f t="shared" si="269"/>
        <v xml:space="preserve"> 2013</v>
      </c>
      <c r="U2829" s="8" t="str" cm="1">
        <f t="array" ref="U2829">_xlfn.IFS(Q2829&lt;1970,"Old is Gold",Q2829&lt;=1980,"80's Movies",Q2829&lt;=2000,"90's Movies",Q2829&lt;=2020,"Mid Rang",Q2829&gt;2020,"Latest")</f>
        <v>Latest</v>
      </c>
      <c r="V2829" t="s">
        <v>9278</v>
      </c>
    </row>
    <row r="2830" spans="1:22" x14ac:dyDescent="0.3">
      <c r="A2830" t="s">
        <v>9279</v>
      </c>
      <c r="B2830" t="s">
        <v>9280</v>
      </c>
      <c r="C2830" t="s">
        <v>9280</v>
      </c>
      <c r="D2830" s="6">
        <v>104</v>
      </c>
      <c r="E2830" s="6" t="str">
        <f t="shared" si="264"/>
        <v>Medium</v>
      </c>
      <c r="F2830" s="4">
        <f t="shared" si="265"/>
        <v>1.7333333333333334</v>
      </c>
      <c r="G2830" s="8" t="s">
        <v>105</v>
      </c>
      <c r="H2830" t="s">
        <v>10895</v>
      </c>
      <c r="I2830" t="s">
        <v>5170</v>
      </c>
      <c r="J2830">
        <v>6.5</v>
      </c>
      <c r="K2830" t="str">
        <f t="shared" si="266"/>
        <v>Average</v>
      </c>
      <c r="L2830" s="10">
        <v>137279</v>
      </c>
      <c r="M2830" s="10">
        <v>5000000</v>
      </c>
      <c r="N2830" s="10">
        <v>44459951</v>
      </c>
      <c r="O2830" s="6">
        <f t="shared" si="267"/>
        <v>39459951</v>
      </c>
      <c r="P2830" s="10" t="str" cm="1">
        <f t="array" ref="P2830">_xlfn.IFS(O2830&lt;=0,"Flop",O2830&lt;10000000,"Hit",O2830&lt;=100000000,"Superhit",O2830&gt;100000000,"Blockbuster")</f>
        <v>Superhit</v>
      </c>
      <c r="Q2830" t="s">
        <v>9281</v>
      </c>
      <c r="R2830">
        <v>8</v>
      </c>
      <c r="S2830" t="str">
        <f t="shared" si="268"/>
        <v xml:space="preserve">September </v>
      </c>
      <c r="T2830" s="12" t="str">
        <f t="shared" si="269"/>
        <v xml:space="preserve"> 2013</v>
      </c>
      <c r="U2830" s="8" t="str" cm="1">
        <f t="array" ref="U2830">_xlfn.IFS(Q2830&lt;1970,"Old is Gold",Q2830&lt;=1980,"80's Movies",Q2830&lt;=2000,"90's Movies",Q2830&lt;=2020,"Mid Rang",Q2830&gt;2020,"Latest")</f>
        <v>Latest</v>
      </c>
      <c r="V2830" t="s">
        <v>9282</v>
      </c>
    </row>
    <row r="2831" spans="1:22" x14ac:dyDescent="0.3">
      <c r="A2831" t="s">
        <v>9283</v>
      </c>
      <c r="B2831" t="s">
        <v>9284</v>
      </c>
      <c r="C2831" t="s">
        <v>9284</v>
      </c>
      <c r="D2831" s="6">
        <v>93</v>
      </c>
      <c r="E2831" s="6" t="str">
        <f t="shared" si="264"/>
        <v>Medium</v>
      </c>
      <c r="F2831" s="4">
        <f t="shared" si="265"/>
        <v>1.55</v>
      </c>
      <c r="G2831" s="8" t="s">
        <v>172</v>
      </c>
      <c r="H2831" t="s">
        <v>190</v>
      </c>
      <c r="I2831" t="s">
        <v>10886</v>
      </c>
      <c r="J2831">
        <v>7</v>
      </c>
      <c r="K2831" t="str">
        <f t="shared" si="266"/>
        <v>Good</v>
      </c>
      <c r="L2831" s="10">
        <v>65411</v>
      </c>
      <c r="M2831" s="10">
        <v>8000000</v>
      </c>
      <c r="N2831" s="10">
        <v>25288872</v>
      </c>
      <c r="O2831" s="6">
        <f t="shared" si="267"/>
        <v>17288872</v>
      </c>
      <c r="P2831" s="10" t="str" cm="1">
        <f t="array" ref="P2831">_xlfn.IFS(O2831&lt;=0,"Flop",O2831&lt;10000000,"Hit",O2831&lt;=100000000,"Superhit",O2831&gt;100000000,"Blockbuster")</f>
        <v>Superhit</v>
      </c>
      <c r="Q2831" t="s">
        <v>5971</v>
      </c>
      <c r="R2831">
        <v>7</v>
      </c>
      <c r="S2831" t="str">
        <f t="shared" si="268"/>
        <v xml:space="preserve">September </v>
      </c>
      <c r="T2831" s="12" t="str">
        <f t="shared" si="269"/>
        <v xml:space="preserve"> 2013</v>
      </c>
      <c r="U2831" s="8" t="str" cm="1">
        <f t="array" ref="U2831">_xlfn.IFS(Q2831&lt;1970,"Old is Gold",Q2831&lt;=1980,"80's Movies",Q2831&lt;=2000,"90's Movies",Q2831&lt;=2020,"Mid Rang",Q2831&gt;2020,"Latest")</f>
        <v>Latest</v>
      </c>
      <c r="V2831" t="s">
        <v>9285</v>
      </c>
    </row>
    <row r="2832" spans="1:22" x14ac:dyDescent="0.3">
      <c r="A2832" t="s">
        <v>9286</v>
      </c>
      <c r="B2832" t="s">
        <v>9287</v>
      </c>
      <c r="C2832" t="s">
        <v>9287</v>
      </c>
      <c r="D2832" s="6">
        <v>141</v>
      </c>
      <c r="E2832" s="6" t="str">
        <f t="shared" si="264"/>
        <v>Long</v>
      </c>
      <c r="F2832" s="4">
        <f t="shared" si="265"/>
        <v>2.35</v>
      </c>
      <c r="G2832" s="8" t="s">
        <v>7406</v>
      </c>
      <c r="H2832" t="s">
        <v>10887</v>
      </c>
      <c r="I2832" t="s">
        <v>10890</v>
      </c>
      <c r="J2832">
        <v>7.3</v>
      </c>
      <c r="K2832" t="str">
        <f t="shared" si="266"/>
        <v>Good</v>
      </c>
      <c r="L2832" s="10">
        <v>903913</v>
      </c>
      <c r="M2832" s="10">
        <v>250000000</v>
      </c>
      <c r="N2832" s="10">
        <v>1405018048</v>
      </c>
      <c r="O2832" s="6">
        <f t="shared" si="267"/>
        <v>1155018048</v>
      </c>
      <c r="P2832" s="10" t="str" cm="1">
        <f t="array" ref="P2832">_xlfn.IFS(O2832&lt;=0,"Flop",O2832&lt;10000000,"Hit",O2832&lt;=100000000,"Superhit",O2832&gt;100000000,"Blockbuster")</f>
        <v>Blockbuster</v>
      </c>
      <c r="Q2832" t="s">
        <v>9288</v>
      </c>
      <c r="R2832">
        <v>13</v>
      </c>
      <c r="S2832" t="str">
        <f t="shared" si="268"/>
        <v xml:space="preserve">April </v>
      </c>
      <c r="T2832" s="12" t="str">
        <f t="shared" si="269"/>
        <v xml:space="preserve"> 2015</v>
      </c>
      <c r="U2832" s="8" t="str" cm="1">
        <f t="array" ref="U2832">_xlfn.IFS(Q2832&lt;1970,"Old is Gold",Q2832&lt;=1980,"80's Movies",Q2832&lt;=2000,"90's Movies",Q2832&lt;=2020,"Mid Rang",Q2832&gt;2020,"Latest")</f>
        <v>Latest</v>
      </c>
      <c r="V2832" t="s">
        <v>4716</v>
      </c>
    </row>
    <row r="2833" spans="1:22" x14ac:dyDescent="0.3">
      <c r="A2833" t="s">
        <v>9289</v>
      </c>
      <c r="B2833" t="s">
        <v>9290</v>
      </c>
      <c r="C2833" t="s">
        <v>9290</v>
      </c>
      <c r="D2833" s="6">
        <v>97</v>
      </c>
      <c r="E2833" s="6" t="str">
        <f t="shared" si="264"/>
        <v>Medium</v>
      </c>
      <c r="F2833" s="4">
        <f t="shared" si="265"/>
        <v>1.6166666666666667</v>
      </c>
      <c r="G2833" s="8" t="s">
        <v>7406</v>
      </c>
      <c r="H2833" t="s">
        <v>190</v>
      </c>
      <c r="I2833" t="s">
        <v>10890</v>
      </c>
      <c r="J2833">
        <v>7.4</v>
      </c>
      <c r="K2833" t="str">
        <f t="shared" si="266"/>
        <v>Good</v>
      </c>
      <c r="L2833" s="10">
        <v>296243</v>
      </c>
      <c r="M2833" s="10">
        <v>5100000</v>
      </c>
      <c r="N2833" s="10">
        <v>4942449</v>
      </c>
      <c r="O2833" s="6">
        <f t="shared" si="267"/>
        <v>-157551</v>
      </c>
      <c r="P2833" s="10" t="str" cm="1">
        <f t="array" ref="P2833">_xlfn.IFS(O2833&lt;=0,"Flop",O2833&lt;10000000,"Hit",O2833&lt;=100000000,"Superhit",O2833&gt;100000000,"Blockbuster")</f>
        <v>Flop</v>
      </c>
      <c r="Q2833" t="s">
        <v>8888</v>
      </c>
      <c r="R2833">
        <v>8</v>
      </c>
      <c r="S2833" t="str">
        <f t="shared" si="268"/>
        <v xml:space="preserve">March </v>
      </c>
      <c r="T2833" s="12" t="str">
        <f t="shared" si="269"/>
        <v xml:space="preserve"> 2014</v>
      </c>
      <c r="U2833" s="8" t="str" cm="1">
        <f t="array" ref="U2833">_xlfn.IFS(Q2833&lt;1970,"Old is Gold",Q2833&lt;=1980,"80's Movies",Q2833&lt;=2000,"90's Movies",Q2833&lt;=2020,"Mid Rang",Q2833&gt;2020,"Latest")</f>
        <v>Latest</v>
      </c>
      <c r="V2833" t="s">
        <v>5286</v>
      </c>
    </row>
    <row r="2834" spans="1:22" x14ac:dyDescent="0.3">
      <c r="A2834" t="s">
        <v>9291</v>
      </c>
      <c r="B2834" t="s">
        <v>9292</v>
      </c>
      <c r="C2834" t="s">
        <v>9292</v>
      </c>
      <c r="D2834" s="6">
        <v>90</v>
      </c>
      <c r="E2834" s="6" t="str">
        <f t="shared" si="264"/>
        <v>Medium</v>
      </c>
      <c r="F2834" s="4">
        <f t="shared" si="265"/>
        <v>1.5</v>
      </c>
      <c r="G2834" s="8" t="s">
        <v>10888</v>
      </c>
      <c r="H2834" t="s">
        <v>172</v>
      </c>
      <c r="I2834" t="s">
        <v>190</v>
      </c>
      <c r="J2834">
        <v>7.3</v>
      </c>
      <c r="K2834" t="str">
        <f t="shared" si="266"/>
        <v>Good</v>
      </c>
      <c r="L2834" s="10">
        <v>74414</v>
      </c>
      <c r="M2834" s="10">
        <v>8000000</v>
      </c>
      <c r="N2834" s="10">
        <v>5659286</v>
      </c>
      <c r="O2834" s="6">
        <f t="shared" si="267"/>
        <v>-2340714</v>
      </c>
      <c r="P2834" s="10" t="str" cm="1">
        <f t="array" ref="P2834">_xlfn.IFS(O2834&lt;=0,"Flop",O2834&lt;10000000,"Hit",O2834&lt;=100000000,"Superhit",O2834&gt;100000000,"Blockbuster")</f>
        <v>Flop</v>
      </c>
      <c r="Q2834" t="s">
        <v>7670</v>
      </c>
      <c r="R2834">
        <v>4</v>
      </c>
      <c r="S2834" t="str">
        <f t="shared" si="268"/>
        <v xml:space="preserve">September </v>
      </c>
      <c r="T2834" s="12" t="str">
        <f t="shared" si="269"/>
        <v xml:space="preserve"> 2015</v>
      </c>
      <c r="U2834" s="8" t="str" cm="1">
        <f t="array" ref="U2834">_xlfn.IFS(Q2834&lt;1970,"Old is Gold",Q2834&lt;=1980,"80's Movies",Q2834&lt;=2000,"90's Movies",Q2834&lt;=2020,"Mid Rang",Q2834&gt;2020,"Latest")</f>
        <v>Latest</v>
      </c>
      <c r="V2834" t="s">
        <v>9293</v>
      </c>
    </row>
    <row r="2835" spans="1:22" x14ac:dyDescent="0.3">
      <c r="A2835" t="s">
        <v>9294</v>
      </c>
      <c r="B2835" t="s">
        <v>9295</v>
      </c>
      <c r="C2835" t="s">
        <v>9295</v>
      </c>
      <c r="D2835" s="6">
        <v>108</v>
      </c>
      <c r="E2835" s="6" t="str">
        <f t="shared" si="264"/>
        <v>Medium</v>
      </c>
      <c r="F2835" s="4">
        <f t="shared" si="265"/>
        <v>1.8</v>
      </c>
      <c r="G2835" s="8" t="s">
        <v>7406</v>
      </c>
      <c r="H2835" t="s">
        <v>5170</v>
      </c>
      <c r="I2835" t="s">
        <v>10899</v>
      </c>
      <c r="J2835">
        <v>6.3</v>
      </c>
      <c r="K2835" t="str">
        <f t="shared" si="266"/>
        <v>Average</v>
      </c>
      <c r="L2835" s="10">
        <v>69820</v>
      </c>
      <c r="M2835" s="10">
        <v>15000000</v>
      </c>
      <c r="N2835" s="10">
        <v>39661919</v>
      </c>
      <c r="O2835" s="6">
        <f t="shared" si="267"/>
        <v>24661919</v>
      </c>
      <c r="P2835" s="10" t="str" cm="1">
        <f t="array" ref="P2835">_xlfn.IFS(O2835&lt;=0,"Flop",O2835&lt;10000000,"Hit",O2835&lt;=100000000,"Superhit",O2835&gt;100000000,"Blockbuster")</f>
        <v>Superhit</v>
      </c>
      <c r="Q2835" t="s">
        <v>9296</v>
      </c>
      <c r="R2835">
        <v>13</v>
      </c>
      <c r="S2835" t="str">
        <f t="shared" si="268"/>
        <v xml:space="preserve">August </v>
      </c>
      <c r="T2835" s="12" t="str">
        <f t="shared" si="269"/>
        <v xml:space="preserve"> 2014</v>
      </c>
      <c r="U2835" s="8" t="str" cm="1">
        <f t="array" ref="U2835">_xlfn.IFS(Q2835&lt;1970,"Old is Gold",Q2835&lt;=1980,"80's Movies",Q2835&lt;=2000,"90's Movies",Q2835&lt;=2020,"Mid Rang",Q2835&gt;2020,"Latest")</f>
        <v>Latest</v>
      </c>
      <c r="V2835" t="s">
        <v>1018</v>
      </c>
    </row>
    <row r="2836" spans="1:22" x14ac:dyDescent="0.3">
      <c r="A2836" t="s">
        <v>9297</v>
      </c>
      <c r="B2836" t="s">
        <v>9298</v>
      </c>
      <c r="C2836" t="s">
        <v>9298</v>
      </c>
      <c r="D2836" s="6">
        <v>118</v>
      </c>
      <c r="E2836" s="6" t="str">
        <f t="shared" si="264"/>
        <v>Medium</v>
      </c>
      <c r="F2836" s="4">
        <f t="shared" si="265"/>
        <v>1.9666666666666666</v>
      </c>
      <c r="G2836" s="8" t="s">
        <v>190</v>
      </c>
      <c r="H2836" t="s">
        <v>10886</v>
      </c>
      <c r="I2836" t="s">
        <v>10899</v>
      </c>
      <c r="J2836">
        <v>7.2</v>
      </c>
      <c r="K2836" t="str">
        <f t="shared" si="266"/>
        <v>Good</v>
      </c>
      <c r="L2836" s="10">
        <v>138398</v>
      </c>
      <c r="M2836" s="10">
        <v>11800000</v>
      </c>
      <c r="N2836" s="10">
        <v>40272135</v>
      </c>
      <c r="O2836" s="6">
        <f t="shared" si="267"/>
        <v>28472135</v>
      </c>
      <c r="P2836" s="10" t="str" cm="1">
        <f t="array" ref="P2836">_xlfn.IFS(O2836&lt;=0,"Flop",O2836&lt;10000000,"Hit",O2836&lt;=100000000,"Superhit",O2836&gt;100000000,"Blockbuster")</f>
        <v>Superhit</v>
      </c>
      <c r="Q2836" t="s">
        <v>9299</v>
      </c>
      <c r="R2836">
        <v>17</v>
      </c>
      <c r="S2836" t="str">
        <f t="shared" si="268"/>
        <v xml:space="preserve">May </v>
      </c>
      <c r="T2836" s="12" t="str">
        <f t="shared" si="269"/>
        <v xml:space="preserve"> 2015</v>
      </c>
      <c r="U2836" s="8" t="str" cm="1">
        <f t="array" ref="U2836">_xlfn.IFS(Q2836&lt;1970,"Old is Gold",Q2836&lt;=1980,"80's Movies",Q2836&lt;=2000,"90's Movies",Q2836&lt;=2020,"Mid Rang",Q2836&gt;2020,"Latest")</f>
        <v>Latest</v>
      </c>
      <c r="V2836" t="s">
        <v>4573</v>
      </c>
    </row>
    <row r="2837" spans="1:22" x14ac:dyDescent="0.3">
      <c r="A2837" t="s">
        <v>9300</v>
      </c>
      <c r="B2837" t="s">
        <v>9301</v>
      </c>
      <c r="C2837" t="s">
        <v>9301</v>
      </c>
      <c r="D2837" s="6">
        <v>127</v>
      </c>
      <c r="E2837" s="6" t="str">
        <f t="shared" si="264"/>
        <v>Long</v>
      </c>
      <c r="F2837" s="4">
        <f t="shared" si="265"/>
        <v>2.1166666666666667</v>
      </c>
      <c r="G2837" s="8" t="s">
        <v>7406</v>
      </c>
      <c r="H2837" t="s">
        <v>10887</v>
      </c>
      <c r="I2837" t="s">
        <v>190</v>
      </c>
      <c r="J2837">
        <v>5.4</v>
      </c>
      <c r="K2837" t="str">
        <f t="shared" si="266"/>
        <v>Poor</v>
      </c>
      <c r="L2837" s="10">
        <v>123324</v>
      </c>
      <c r="M2837" s="10">
        <v>140000000</v>
      </c>
      <c r="N2837" s="10">
        <v>150680864</v>
      </c>
      <c r="O2837" s="6">
        <f t="shared" si="267"/>
        <v>10680864</v>
      </c>
      <c r="P2837" s="10" t="str" cm="1">
        <f t="array" ref="P2837">_xlfn.IFS(O2837&lt;=0,"Flop",O2837&lt;10000000,"Hit",O2837&lt;=100000000,"Superhit",O2837&gt;100000000,"Blockbuster")</f>
        <v>Superhit</v>
      </c>
      <c r="Q2837" t="s">
        <v>9302</v>
      </c>
      <c r="R2837">
        <v>24</v>
      </c>
      <c r="S2837" t="str">
        <f t="shared" si="268"/>
        <v xml:space="preserve">February </v>
      </c>
      <c r="T2837" s="12" t="str">
        <f t="shared" si="269"/>
        <v xml:space="preserve"> 2016</v>
      </c>
      <c r="U2837" s="8" t="str" cm="1">
        <f t="array" ref="U2837">_xlfn.IFS(Q2837&lt;1970,"Old is Gold",Q2837&lt;=1980,"80's Movies",Q2837&lt;=2000,"90's Movies",Q2837&lt;=2020,"Mid Rang",Q2837&gt;2020,"Latest")</f>
        <v>Latest</v>
      </c>
      <c r="V2837" t="s">
        <v>1742</v>
      </c>
    </row>
    <row r="2838" spans="1:22" x14ac:dyDescent="0.3">
      <c r="A2838" t="s">
        <v>9303</v>
      </c>
      <c r="B2838" t="s">
        <v>9304</v>
      </c>
      <c r="C2838" t="s">
        <v>9304</v>
      </c>
      <c r="D2838" s="6">
        <v>111</v>
      </c>
      <c r="E2838" s="6" t="str">
        <f t="shared" si="264"/>
        <v>Medium</v>
      </c>
      <c r="F2838" s="4">
        <f t="shared" si="265"/>
        <v>1.85</v>
      </c>
      <c r="G2838" s="8" t="s">
        <v>172</v>
      </c>
      <c r="H2838" t="s">
        <v>10891</v>
      </c>
      <c r="I2838" t="s">
        <v>5170</v>
      </c>
      <c r="J2838">
        <v>6.3</v>
      </c>
      <c r="K2838" t="str">
        <f t="shared" si="266"/>
        <v>Average</v>
      </c>
      <c r="L2838" s="10">
        <v>121382</v>
      </c>
      <c r="M2838" s="10">
        <v>30000000</v>
      </c>
      <c r="N2838" s="10">
        <v>78418811</v>
      </c>
      <c r="O2838" s="6">
        <f t="shared" si="267"/>
        <v>48418811</v>
      </c>
      <c r="P2838" s="10" t="str" cm="1">
        <f t="array" ref="P2838">_xlfn.IFS(O2838&lt;=0,"Flop",O2838&lt;10000000,"Hit",O2838&lt;=100000000,"Superhit",O2838&gt;100000000,"Blockbuster")</f>
        <v>Superhit</v>
      </c>
      <c r="Q2838" t="s">
        <v>9305</v>
      </c>
      <c r="R2838">
        <v>10</v>
      </c>
      <c r="S2838" t="str">
        <f t="shared" si="268"/>
        <v xml:space="preserve">September </v>
      </c>
      <c r="T2838" s="12" t="str">
        <f t="shared" si="269"/>
        <v xml:space="preserve"> 2013</v>
      </c>
      <c r="U2838" s="8" t="str" cm="1">
        <f t="array" ref="U2838">_xlfn.IFS(Q2838&lt;1970,"Old is Gold",Q2838&lt;=1980,"80's Movies",Q2838&lt;=2000,"90's Movies",Q2838&lt;=2020,"Mid Rang",Q2838&gt;2020,"Latest")</f>
        <v>Latest</v>
      </c>
      <c r="V2838" t="s">
        <v>2332</v>
      </c>
    </row>
    <row r="2839" spans="1:22" x14ac:dyDescent="0.3">
      <c r="A2839" t="s">
        <v>9306</v>
      </c>
      <c r="B2839" t="s">
        <v>9307</v>
      </c>
      <c r="C2839" t="s">
        <v>9307</v>
      </c>
      <c r="D2839" s="6">
        <v>109</v>
      </c>
      <c r="E2839" s="6" t="str">
        <f t="shared" si="264"/>
        <v>Medium</v>
      </c>
      <c r="F2839" s="4">
        <f t="shared" si="265"/>
        <v>1.8166666666666667</v>
      </c>
      <c r="G2839" s="8" t="s">
        <v>10889</v>
      </c>
      <c r="H2839" t="s">
        <v>190</v>
      </c>
      <c r="I2839" t="s">
        <v>10896</v>
      </c>
      <c r="J2839">
        <v>7.3</v>
      </c>
      <c r="K2839" t="str">
        <f t="shared" si="266"/>
        <v>Good</v>
      </c>
      <c r="L2839" s="10">
        <v>61929</v>
      </c>
      <c r="M2839" s="10">
        <v>11000000</v>
      </c>
      <c r="N2839" s="10">
        <v>61619773</v>
      </c>
      <c r="O2839" s="6">
        <f t="shared" si="267"/>
        <v>50619773</v>
      </c>
      <c r="P2839" s="10" t="str" cm="1">
        <f t="array" ref="P2839">_xlfn.IFS(O2839&lt;=0,"Flop",O2839&lt;10000000,"Hit",O2839&lt;=100000000,"Superhit",O2839&gt;100000000,"Blockbuster")</f>
        <v>Superhit</v>
      </c>
      <c r="Q2839" t="s">
        <v>9188</v>
      </c>
      <c r="R2839">
        <v>9</v>
      </c>
      <c r="S2839" t="str">
        <f t="shared" si="268"/>
        <v xml:space="preserve">February </v>
      </c>
      <c r="T2839" s="12" t="str">
        <f t="shared" si="269"/>
        <v xml:space="preserve"> 2015</v>
      </c>
      <c r="U2839" s="8" t="str" cm="1">
        <f t="array" ref="U2839">_xlfn.IFS(Q2839&lt;1970,"Old is Gold",Q2839&lt;=1980,"80's Movies",Q2839&lt;=2000,"90's Movies",Q2839&lt;=2020,"Mid Rang",Q2839&gt;2020,"Latest")</f>
        <v>Latest</v>
      </c>
      <c r="V2839" t="s">
        <v>9308</v>
      </c>
    </row>
    <row r="2840" spans="1:22" x14ac:dyDescent="0.3">
      <c r="A2840" t="s">
        <v>9309</v>
      </c>
      <c r="B2840" t="s">
        <v>9310</v>
      </c>
      <c r="C2840" t="s">
        <v>9310</v>
      </c>
      <c r="D2840" s="6">
        <v>132</v>
      </c>
      <c r="E2840" s="6" t="str">
        <f t="shared" si="264"/>
        <v>Long</v>
      </c>
      <c r="F2840" s="4">
        <f t="shared" si="265"/>
        <v>2.2000000000000002</v>
      </c>
      <c r="G2840" s="8" t="s">
        <v>7406</v>
      </c>
      <c r="H2840" t="s">
        <v>10887</v>
      </c>
      <c r="I2840" t="s">
        <v>190</v>
      </c>
      <c r="J2840">
        <v>6.9</v>
      </c>
      <c r="K2840" t="str">
        <f t="shared" si="266"/>
        <v>Average</v>
      </c>
      <c r="L2840" s="10">
        <v>223920</v>
      </c>
      <c r="M2840" s="10">
        <v>90000000</v>
      </c>
      <c r="N2840" s="10">
        <v>162360636</v>
      </c>
      <c r="O2840" s="6">
        <f t="shared" si="267"/>
        <v>72360636</v>
      </c>
      <c r="P2840" s="10" t="str" cm="1">
        <f t="array" ref="P2840">_xlfn.IFS(O2840&lt;=0,"Flop",O2840&lt;10000000,"Hit",O2840&lt;=100000000,"Superhit",O2840&gt;100000000,"Blockbuster")</f>
        <v>Superhit</v>
      </c>
      <c r="Q2840" t="s">
        <v>9311</v>
      </c>
      <c r="R2840">
        <v>8</v>
      </c>
      <c r="S2840" t="str">
        <f t="shared" si="268"/>
        <v xml:space="preserve">September </v>
      </c>
      <c r="T2840" s="12" t="str">
        <f t="shared" si="269"/>
        <v xml:space="preserve"> 2016</v>
      </c>
      <c r="U2840" s="8" t="str" cm="1">
        <f t="array" ref="U2840">_xlfn.IFS(Q2840&lt;1970,"Old is Gold",Q2840&lt;=1980,"80's Movies",Q2840&lt;=2000,"90's Movies",Q2840&lt;=2020,"Mid Rang",Q2840&gt;2020,"Latest")</f>
        <v>Latest</v>
      </c>
      <c r="V2840" t="s">
        <v>2870</v>
      </c>
    </row>
    <row r="2841" spans="1:22" x14ac:dyDescent="0.3">
      <c r="A2841" t="s">
        <v>9312</v>
      </c>
      <c r="B2841" t="s">
        <v>9313</v>
      </c>
      <c r="C2841" t="s">
        <v>9314</v>
      </c>
      <c r="D2841" s="6">
        <v>130</v>
      </c>
      <c r="E2841" s="6" t="str">
        <f t="shared" si="264"/>
        <v>Long</v>
      </c>
      <c r="F2841" s="4">
        <f t="shared" si="265"/>
        <v>2.1666666666666665</v>
      </c>
      <c r="G2841" s="8" t="s">
        <v>190</v>
      </c>
      <c r="H2841" t="s">
        <v>10895</v>
      </c>
      <c r="I2841" t="s">
        <v>10899</v>
      </c>
      <c r="J2841">
        <v>7.7</v>
      </c>
      <c r="K2841" t="str">
        <f t="shared" si="266"/>
        <v>Good</v>
      </c>
      <c r="L2841" s="10">
        <v>50335</v>
      </c>
      <c r="M2841" s="10">
        <v>11000000</v>
      </c>
      <c r="N2841" s="10">
        <v>12673462</v>
      </c>
      <c r="O2841" s="6">
        <f t="shared" si="267"/>
        <v>1673462</v>
      </c>
      <c r="P2841" s="10" t="str" cm="1">
        <f t="array" ref="P2841">_xlfn.IFS(O2841&lt;=0,"Flop",O2841&lt;10000000,"Hit",O2841&lt;=100000000,"Superhit",O2841&gt;100000000,"Blockbuster")</f>
        <v>Hit</v>
      </c>
      <c r="Q2841" t="s">
        <v>9224</v>
      </c>
      <c r="R2841">
        <v>17</v>
      </c>
      <c r="S2841" t="str">
        <f t="shared" si="268"/>
        <v xml:space="preserve">May </v>
      </c>
      <c r="T2841" s="12" t="str">
        <f t="shared" si="269"/>
        <v xml:space="preserve"> 2013</v>
      </c>
      <c r="U2841" s="8" t="str" cm="1">
        <f t="array" ref="U2841">_xlfn.IFS(Q2841&lt;1970,"Old is Gold",Q2841&lt;=1980,"80's Movies",Q2841&lt;=2000,"90's Movies",Q2841&lt;=2020,"Mid Rang",Q2841&gt;2020,"Latest")</f>
        <v>Latest</v>
      </c>
      <c r="V2841" t="s">
        <v>8649</v>
      </c>
    </row>
    <row r="2842" spans="1:22" x14ac:dyDescent="0.3">
      <c r="A2842" t="s">
        <v>9315</v>
      </c>
      <c r="B2842" t="s">
        <v>9316</v>
      </c>
      <c r="C2842" t="s">
        <v>9316</v>
      </c>
      <c r="D2842" s="6">
        <v>117</v>
      </c>
      <c r="E2842" s="6" t="str">
        <f t="shared" si="264"/>
        <v>Medium</v>
      </c>
      <c r="F2842" s="4">
        <f t="shared" si="265"/>
        <v>1.95</v>
      </c>
      <c r="G2842" s="8" t="s">
        <v>7406</v>
      </c>
      <c r="H2842" t="s">
        <v>172</v>
      </c>
      <c r="I2842" t="s">
        <v>10891</v>
      </c>
      <c r="J2842">
        <v>6.6</v>
      </c>
      <c r="K2842" t="str">
        <f t="shared" si="266"/>
        <v>Average</v>
      </c>
      <c r="L2842" s="10">
        <v>179068</v>
      </c>
      <c r="M2842" s="10">
        <v>43000000</v>
      </c>
      <c r="N2842" s="10">
        <v>229930771</v>
      </c>
      <c r="O2842" s="6">
        <f t="shared" si="267"/>
        <v>186930771</v>
      </c>
      <c r="P2842" s="10" t="str" cm="1">
        <f t="array" ref="P2842">_xlfn.IFS(O2842&lt;=0,"Flop",O2842&lt;10000000,"Hit",O2842&lt;=100000000,"Superhit",O2842&gt;100000000,"Blockbuster")</f>
        <v>Blockbuster</v>
      </c>
      <c r="Q2842" t="s">
        <v>9317</v>
      </c>
      <c r="R2842">
        <v>23</v>
      </c>
      <c r="S2842" t="str">
        <f t="shared" si="268"/>
        <v xml:space="preserve">June </v>
      </c>
      <c r="T2842" s="12" t="str">
        <f t="shared" si="269"/>
        <v xml:space="preserve"> 2013</v>
      </c>
      <c r="U2842" s="8" t="str" cm="1">
        <f t="array" ref="U2842">_xlfn.IFS(Q2842&lt;1970,"Old is Gold",Q2842&lt;=1980,"80's Movies",Q2842&lt;=2000,"90's Movies",Q2842&lt;=2020,"Mid Rang",Q2842&gt;2020,"Latest")</f>
        <v>Latest</v>
      </c>
      <c r="V2842" t="s">
        <v>7488</v>
      </c>
    </row>
    <row r="2843" spans="1:22" x14ac:dyDescent="0.3">
      <c r="A2843" t="s">
        <v>9318</v>
      </c>
      <c r="B2843" t="s">
        <v>9319</v>
      </c>
      <c r="C2843" t="s">
        <v>9319</v>
      </c>
      <c r="D2843" s="6">
        <v>115</v>
      </c>
      <c r="E2843" s="6" t="str">
        <f t="shared" si="264"/>
        <v>Medium</v>
      </c>
      <c r="F2843" s="4">
        <f t="shared" si="265"/>
        <v>1.9166666666666667</v>
      </c>
      <c r="G2843" s="8" t="s">
        <v>7406</v>
      </c>
      <c r="H2843" t="s">
        <v>5170</v>
      </c>
      <c r="I2843" t="s">
        <v>10899</v>
      </c>
      <c r="J2843">
        <v>6.7</v>
      </c>
      <c r="K2843" t="str">
        <f t="shared" si="266"/>
        <v>Average</v>
      </c>
      <c r="L2843" s="10">
        <v>203074</v>
      </c>
      <c r="M2843" s="10">
        <v>30000000</v>
      </c>
      <c r="N2843" s="10">
        <v>100014025</v>
      </c>
      <c r="O2843" s="6">
        <f t="shared" si="267"/>
        <v>70014025</v>
      </c>
      <c r="P2843" s="10" t="str" cm="1">
        <f t="array" ref="P2843">_xlfn.IFS(O2843&lt;=0,"Flop",O2843&lt;10000000,"Hit",O2843&lt;=100000000,"Superhit",O2843&gt;100000000,"Blockbuster")</f>
        <v>Superhit</v>
      </c>
      <c r="Q2843">
        <v>2017</v>
      </c>
      <c r="S2843" t="e">
        <f t="shared" si="268"/>
        <v>#VALUE!</v>
      </c>
      <c r="T2843" s="12" t="str">
        <f t="shared" si="269"/>
        <v>2017</v>
      </c>
      <c r="U2843" s="8" t="str" cm="1">
        <f t="array" ref="U2843">_xlfn.IFS(Q2843&lt;1970,"Old is Gold",Q2843&lt;=1980,"80's Movies",Q2843&lt;=2000,"90's Movies",Q2843&lt;=2020,"Mid Rang",Q2843&gt;2020,"Latest")</f>
        <v>Mid Rang</v>
      </c>
      <c r="V2843" t="s">
        <v>7410</v>
      </c>
    </row>
    <row r="2844" spans="1:22" x14ac:dyDescent="0.3">
      <c r="A2844" t="s">
        <v>9320</v>
      </c>
      <c r="B2844" t="s">
        <v>9321</v>
      </c>
      <c r="C2844" t="s">
        <v>9321</v>
      </c>
      <c r="D2844" s="6">
        <v>98</v>
      </c>
      <c r="E2844" s="6" t="str">
        <f t="shared" si="264"/>
        <v>Medium</v>
      </c>
      <c r="F2844" s="4">
        <f t="shared" si="265"/>
        <v>1.6333333333333333</v>
      </c>
      <c r="G2844" s="8" t="s">
        <v>10889</v>
      </c>
      <c r="H2844" t="s">
        <v>172</v>
      </c>
      <c r="I2844" t="s">
        <v>190</v>
      </c>
      <c r="J2844">
        <v>7.6</v>
      </c>
      <c r="K2844" t="str">
        <f t="shared" si="266"/>
        <v>Good</v>
      </c>
      <c r="L2844" s="10">
        <v>102896</v>
      </c>
      <c r="M2844" s="10">
        <v>12000000</v>
      </c>
      <c r="N2844" s="10">
        <v>100129872</v>
      </c>
      <c r="O2844" s="6">
        <f t="shared" si="267"/>
        <v>88129872</v>
      </c>
      <c r="P2844" s="10" t="str" cm="1">
        <f t="array" ref="P2844">_xlfn.IFS(O2844&lt;=0,"Flop",O2844&lt;10000000,"Hit",O2844&lt;=100000000,"Superhit",O2844&gt;100000000,"Blockbuster")</f>
        <v>Superhit</v>
      </c>
      <c r="Q2844" t="s">
        <v>9322</v>
      </c>
      <c r="R2844">
        <v>31</v>
      </c>
      <c r="S2844" t="str">
        <f t="shared" si="268"/>
        <v xml:space="preserve">August </v>
      </c>
      <c r="T2844" s="12" t="str">
        <f t="shared" si="269"/>
        <v xml:space="preserve"> 2013</v>
      </c>
      <c r="U2844" s="8" t="str" cm="1">
        <f t="array" ref="U2844">_xlfn.IFS(Q2844&lt;1970,"Old is Gold",Q2844&lt;=1980,"80's Movies",Q2844&lt;=2000,"90's Movies",Q2844&lt;=2020,"Mid Rang",Q2844&gt;2020,"Latest")</f>
        <v>Latest</v>
      </c>
      <c r="V2844" t="s">
        <v>1025</v>
      </c>
    </row>
    <row r="2845" spans="1:22" x14ac:dyDescent="0.3">
      <c r="A2845" t="s">
        <v>9323</v>
      </c>
      <c r="B2845" t="s">
        <v>9324</v>
      </c>
      <c r="C2845" t="s">
        <v>9324</v>
      </c>
      <c r="D2845" s="6">
        <v>106</v>
      </c>
      <c r="E2845" s="6" t="str">
        <f t="shared" si="264"/>
        <v>Medium</v>
      </c>
      <c r="F2845" s="4">
        <f t="shared" si="265"/>
        <v>1.7666666666666666</v>
      </c>
      <c r="G2845" s="8" t="s">
        <v>190</v>
      </c>
      <c r="H2845" t="s">
        <v>10895</v>
      </c>
      <c r="I2845" t="s">
        <v>10890</v>
      </c>
      <c r="J2845">
        <v>6.3</v>
      </c>
      <c r="K2845" t="str">
        <f t="shared" si="266"/>
        <v>Average</v>
      </c>
      <c r="L2845" s="10">
        <v>83200</v>
      </c>
      <c r="M2845" s="10">
        <v>12000000</v>
      </c>
      <c r="N2845" s="10">
        <v>33213241</v>
      </c>
      <c r="O2845" s="6">
        <f t="shared" si="267"/>
        <v>21213241</v>
      </c>
      <c r="P2845" s="10" t="str" cm="1">
        <f t="array" ref="P2845">_xlfn.IFS(O2845&lt;=0,"Flop",O2845&lt;10000000,"Hit",O2845&lt;=100000000,"Superhit",O2845&gt;100000000,"Blockbuster")</f>
        <v>Superhit</v>
      </c>
      <c r="Q2845" t="s">
        <v>9147</v>
      </c>
      <c r="R2845">
        <v>28</v>
      </c>
      <c r="S2845" t="str">
        <f t="shared" si="268"/>
        <v xml:space="preserve">January </v>
      </c>
      <c r="T2845" s="12" t="str">
        <f t="shared" si="269"/>
        <v xml:space="preserve"> 2015</v>
      </c>
      <c r="U2845" s="8" t="str" cm="1">
        <f t="array" ref="U2845">_xlfn.IFS(Q2845&lt;1970,"Old is Gold",Q2845&lt;=1980,"80's Movies",Q2845&lt;=2000,"90's Movies",Q2845&lt;=2020,"Mid Rang",Q2845&gt;2020,"Latest")</f>
        <v>Latest</v>
      </c>
      <c r="V2845" t="s">
        <v>9325</v>
      </c>
    </row>
    <row r="2846" spans="1:22" x14ac:dyDescent="0.3">
      <c r="A2846" t="s">
        <v>9326</v>
      </c>
      <c r="B2846" t="s">
        <v>9327</v>
      </c>
      <c r="C2846" t="s">
        <v>9327</v>
      </c>
      <c r="D2846" s="6">
        <v>108</v>
      </c>
      <c r="E2846" s="6" t="str">
        <f t="shared" si="264"/>
        <v>Medium</v>
      </c>
      <c r="F2846" s="4">
        <f t="shared" si="265"/>
        <v>1.8</v>
      </c>
      <c r="G2846" s="8" t="s">
        <v>7406</v>
      </c>
      <c r="H2846" t="s">
        <v>10891</v>
      </c>
      <c r="I2846" t="s">
        <v>5170</v>
      </c>
      <c r="J2846">
        <v>6</v>
      </c>
      <c r="K2846" t="str">
        <f t="shared" si="266"/>
        <v>Average</v>
      </c>
      <c r="L2846" s="10">
        <v>201038</v>
      </c>
      <c r="M2846" s="10">
        <v>48000000</v>
      </c>
      <c r="N2846" s="10">
        <v>326479141</v>
      </c>
      <c r="O2846" s="6">
        <f t="shared" si="267"/>
        <v>278479141</v>
      </c>
      <c r="P2846" s="10" t="str" cm="1">
        <f t="array" ref="P2846">_xlfn.IFS(O2846&lt;=0,"Flop",O2846&lt;10000000,"Hit",O2846&lt;=100000000,"Superhit",O2846&gt;100000000,"Blockbuster")</f>
        <v>Blockbuster</v>
      </c>
      <c r="Q2846" t="s">
        <v>5665</v>
      </c>
      <c r="R2846">
        <v>16</v>
      </c>
      <c r="S2846" t="str">
        <f t="shared" si="268"/>
        <v xml:space="preserve">December </v>
      </c>
      <c r="T2846" s="12" t="str">
        <f t="shared" si="269"/>
        <v xml:space="preserve"> 2014</v>
      </c>
      <c r="U2846" s="8" t="str" cm="1">
        <f t="array" ref="U2846">_xlfn.IFS(Q2846&lt;1970,"Old is Gold",Q2846&lt;=1980,"80's Movies",Q2846&lt;=2000,"90's Movies",Q2846&lt;=2020,"Mid Rang",Q2846&gt;2020,"Latest")</f>
        <v>Latest</v>
      </c>
      <c r="V2846" t="s">
        <v>6941</v>
      </c>
    </row>
    <row r="2847" spans="1:22" x14ac:dyDescent="0.3">
      <c r="A2847" t="s">
        <v>9328</v>
      </c>
      <c r="B2847" t="s">
        <v>9329</v>
      </c>
      <c r="C2847" t="s">
        <v>9329</v>
      </c>
      <c r="D2847" s="6">
        <v>124</v>
      </c>
      <c r="E2847" s="6" t="str">
        <f t="shared" si="264"/>
        <v>Long</v>
      </c>
      <c r="F2847" s="4">
        <f t="shared" si="265"/>
        <v>2.0666666666666669</v>
      </c>
      <c r="G2847" s="8" t="s">
        <v>10889</v>
      </c>
      <c r="H2847" t="s">
        <v>190</v>
      </c>
      <c r="I2847" t="s">
        <v>10899</v>
      </c>
      <c r="J2847">
        <v>6.6</v>
      </c>
      <c r="K2847" t="str">
        <f t="shared" si="266"/>
        <v>Average</v>
      </c>
      <c r="L2847" s="10">
        <v>142696</v>
      </c>
      <c r="M2847" s="10">
        <v>60000000</v>
      </c>
      <c r="N2847" s="10">
        <v>101134059</v>
      </c>
      <c r="O2847" s="6">
        <f t="shared" si="267"/>
        <v>41134059</v>
      </c>
      <c r="P2847" s="10" t="str" cm="1">
        <f t="array" ref="P2847">_xlfn.IFS(O2847&lt;=0,"Flop",O2847&lt;10000000,"Hit",O2847&lt;=100000000,"Superhit",O2847&gt;100000000,"Blockbuster")</f>
        <v>Superhit</v>
      </c>
      <c r="Q2847" t="s">
        <v>9330</v>
      </c>
      <c r="R2847">
        <v>13</v>
      </c>
      <c r="S2847" t="str">
        <f t="shared" si="268"/>
        <v xml:space="preserve">December </v>
      </c>
      <c r="T2847" s="12" t="str">
        <f t="shared" si="269"/>
        <v xml:space="preserve"> 2015</v>
      </c>
      <c r="U2847" s="8" t="str" cm="1">
        <f t="array" ref="U2847">_xlfn.IFS(Q2847&lt;1970,"Old is Gold",Q2847&lt;=1980,"80's Movies",Q2847&lt;=2000,"90's Movies",Q2847&lt;=2020,"Mid Rang",Q2847&gt;2020,"Latest")</f>
        <v>Latest</v>
      </c>
      <c r="V2847" t="s">
        <v>2466</v>
      </c>
    </row>
    <row r="2848" spans="1:22" x14ac:dyDescent="0.3">
      <c r="A2848" t="s">
        <v>9331</v>
      </c>
      <c r="B2848" t="s">
        <v>9332</v>
      </c>
      <c r="C2848" t="s">
        <v>9332</v>
      </c>
      <c r="D2848" s="6">
        <v>89</v>
      </c>
      <c r="E2848" s="6" t="str">
        <f t="shared" si="264"/>
        <v>Short</v>
      </c>
      <c r="F2848" s="4">
        <f t="shared" si="265"/>
        <v>1.4833333333333334</v>
      </c>
      <c r="G2848" s="8" t="s">
        <v>172</v>
      </c>
      <c r="H2848" t="s">
        <v>10885</v>
      </c>
      <c r="I2848" t="s">
        <v>10893</v>
      </c>
      <c r="J2848">
        <v>5.9</v>
      </c>
      <c r="K2848" t="str">
        <f t="shared" si="266"/>
        <v>Poor</v>
      </c>
      <c r="L2848" s="10">
        <v>72772</v>
      </c>
      <c r="M2848" s="10">
        <v>31000000</v>
      </c>
      <c r="N2848" s="10">
        <v>48791187</v>
      </c>
      <c r="O2848" s="6">
        <f t="shared" si="267"/>
        <v>17791187</v>
      </c>
      <c r="P2848" s="10" t="str" cm="1">
        <f t="array" ref="P2848">_xlfn.IFS(O2848&lt;=0,"Flop",O2848&lt;10000000,"Hit",O2848&lt;=100000000,"Superhit",O2848&gt;100000000,"Blockbuster")</f>
        <v>Superhit</v>
      </c>
      <c r="Q2848" t="s">
        <v>9333</v>
      </c>
      <c r="R2848">
        <v>11</v>
      </c>
      <c r="S2848" t="str">
        <f t="shared" si="268"/>
        <v xml:space="preserve">February </v>
      </c>
      <c r="T2848" s="12" t="str">
        <f t="shared" si="269"/>
        <v xml:space="preserve"> 2019</v>
      </c>
      <c r="U2848" s="8" t="str" cm="1">
        <f t="array" ref="U2848">_xlfn.IFS(Q2848&lt;1970,"Old is Gold",Q2848&lt;=1980,"80's Movies",Q2848&lt;=2000,"90's Movies",Q2848&lt;=2020,"Mid Rang",Q2848&gt;2020,"Latest")</f>
        <v>Latest</v>
      </c>
      <c r="V2848" t="s">
        <v>7435</v>
      </c>
    </row>
    <row r="2849" spans="1:22" x14ac:dyDescent="0.3">
      <c r="A2849" t="s">
        <v>9334</v>
      </c>
      <c r="B2849" t="s">
        <v>9335</v>
      </c>
      <c r="C2849" t="s">
        <v>9335</v>
      </c>
      <c r="D2849" s="6">
        <v>95</v>
      </c>
      <c r="E2849" s="6" t="str">
        <f t="shared" si="264"/>
        <v>Medium</v>
      </c>
      <c r="F2849" s="4">
        <f t="shared" si="265"/>
        <v>1.5833333333333333</v>
      </c>
      <c r="G2849" s="8" t="s">
        <v>10889</v>
      </c>
      <c r="H2849" t="s">
        <v>172</v>
      </c>
      <c r="I2849" t="s">
        <v>10891</v>
      </c>
      <c r="J2849">
        <v>5.8</v>
      </c>
      <c r="K2849" t="str">
        <f t="shared" si="266"/>
        <v>Poor</v>
      </c>
      <c r="L2849" s="10">
        <v>57969</v>
      </c>
      <c r="M2849" s="10">
        <v>25000000</v>
      </c>
      <c r="N2849" s="10">
        <v>29674699</v>
      </c>
      <c r="O2849" s="6">
        <f t="shared" si="267"/>
        <v>4674699</v>
      </c>
      <c r="P2849" s="10" t="str" cm="1">
        <f t="array" ref="P2849">_xlfn.IFS(O2849&lt;=0,"Flop",O2849&lt;10000000,"Hit",O2849&lt;=100000000,"Superhit",O2849&gt;100000000,"Blockbuster")</f>
        <v>Hit</v>
      </c>
      <c r="Q2849" t="s">
        <v>7680</v>
      </c>
      <c r="R2849">
        <v>3</v>
      </c>
      <c r="S2849" t="str">
        <f t="shared" si="268"/>
        <v xml:space="preserve">September </v>
      </c>
      <c r="T2849" s="12" t="str">
        <f t="shared" si="269"/>
        <v xml:space="preserve"> 2015</v>
      </c>
      <c r="U2849" s="8" t="str" cm="1">
        <f t="array" ref="U2849">_xlfn.IFS(Q2849&lt;1970,"Old is Gold",Q2849&lt;=1980,"80's Movies",Q2849&lt;=2000,"90's Movies",Q2849&lt;=2020,"Mid Rang",Q2849&gt;2020,"Latest")</f>
        <v>Latest</v>
      </c>
      <c r="V2849" t="s">
        <v>4663</v>
      </c>
    </row>
    <row r="2850" spans="1:22" x14ac:dyDescent="0.3">
      <c r="A2850" t="s">
        <v>9336</v>
      </c>
      <c r="B2850" t="s">
        <v>9337</v>
      </c>
      <c r="C2850" t="s">
        <v>9337</v>
      </c>
      <c r="D2850" s="6">
        <v>106</v>
      </c>
      <c r="E2850" s="6" t="str">
        <f t="shared" si="264"/>
        <v>Medium</v>
      </c>
      <c r="F2850" s="4">
        <f t="shared" si="265"/>
        <v>1.7666666666666666</v>
      </c>
      <c r="G2850" s="8" t="s">
        <v>7406</v>
      </c>
      <c r="H2850" t="s">
        <v>10887</v>
      </c>
      <c r="I2850" t="s">
        <v>172</v>
      </c>
      <c r="J2850">
        <v>6.7</v>
      </c>
      <c r="K2850" t="str">
        <f t="shared" si="266"/>
        <v>Average</v>
      </c>
      <c r="L2850" s="10">
        <v>222143</v>
      </c>
      <c r="M2850" s="10">
        <v>116000000</v>
      </c>
      <c r="N2850" s="10">
        <v>0</v>
      </c>
      <c r="O2850" s="6">
        <f t="shared" si="267"/>
        <v>-116000000</v>
      </c>
      <c r="P2850" s="10" t="str" cm="1">
        <f t="array" ref="P2850">_xlfn.IFS(O2850&lt;=0,"Flop",O2850&lt;10000000,"Hit",O2850&lt;=100000000,"Superhit",O2850&gt;100000000,"Blockbuster")</f>
        <v>Flop</v>
      </c>
      <c r="Q2850" t="s">
        <v>9338</v>
      </c>
      <c r="R2850">
        <v>28</v>
      </c>
      <c r="S2850" t="str">
        <f t="shared" si="268"/>
        <v xml:space="preserve">February </v>
      </c>
      <c r="T2850" s="12" t="str">
        <f t="shared" si="269"/>
        <v xml:space="preserve"> 2022</v>
      </c>
      <c r="U2850" s="8" t="str" cm="1">
        <f t="array" ref="U2850">_xlfn.IFS(Q2850&lt;1970,"Old is Gold",Q2850&lt;=1980,"80's Movies",Q2850&lt;=2000,"90's Movies",Q2850&lt;=2020,"Mid Rang",Q2850&gt;2020,"Latest")</f>
        <v>Latest</v>
      </c>
      <c r="V2850" t="s">
        <v>4002</v>
      </c>
    </row>
    <row r="2851" spans="1:22" x14ac:dyDescent="0.3">
      <c r="A2851" t="s">
        <v>9339</v>
      </c>
      <c r="B2851" t="s">
        <v>9340</v>
      </c>
      <c r="C2851" t="s">
        <v>9340</v>
      </c>
      <c r="D2851" s="6">
        <v>119</v>
      </c>
      <c r="E2851" s="6" t="str">
        <f t="shared" si="264"/>
        <v>Medium</v>
      </c>
      <c r="F2851" s="4">
        <f t="shared" si="265"/>
        <v>1.9833333333333334</v>
      </c>
      <c r="G2851" s="8" t="s">
        <v>7406</v>
      </c>
      <c r="H2851" t="s">
        <v>10887</v>
      </c>
      <c r="I2851" t="s">
        <v>172</v>
      </c>
      <c r="J2851">
        <v>4.8</v>
      </c>
      <c r="K2851" t="str">
        <f t="shared" si="266"/>
        <v>Poor</v>
      </c>
      <c r="L2851" s="10">
        <v>52448</v>
      </c>
      <c r="M2851" s="10">
        <v>60000000</v>
      </c>
      <c r="N2851" s="10">
        <v>0</v>
      </c>
      <c r="O2851" s="6">
        <f t="shared" si="267"/>
        <v>-60000000</v>
      </c>
      <c r="P2851" s="10" t="str" cm="1">
        <f t="array" ref="P2851">_xlfn.IFS(O2851&lt;=0,"Flop",O2851&lt;10000000,"Hit",O2851&lt;=100000000,"Superhit",O2851&gt;100000000,"Blockbuster")</f>
        <v>Flop</v>
      </c>
      <c r="Q2851" t="s">
        <v>9341</v>
      </c>
      <c r="R2851">
        <v>6</v>
      </c>
      <c r="S2851" t="str">
        <f t="shared" si="268"/>
        <v xml:space="preserve">December </v>
      </c>
      <c r="T2851" s="12" t="str">
        <f t="shared" si="269"/>
        <v xml:space="preserve"> 2015</v>
      </c>
      <c r="U2851" s="8" t="str" cm="1">
        <f t="array" ref="U2851">_xlfn.IFS(Q2851&lt;1970,"Old is Gold",Q2851&lt;=1980,"80's Movies",Q2851&lt;=2000,"90's Movies",Q2851&lt;=2020,"Mid Rang",Q2851&gt;2020,"Latest")</f>
        <v>Latest</v>
      </c>
      <c r="V2851" t="s">
        <v>2497</v>
      </c>
    </row>
    <row r="2852" spans="1:22" x14ac:dyDescent="0.3">
      <c r="A2852" t="s">
        <v>9342</v>
      </c>
      <c r="B2852" t="s">
        <v>9343</v>
      </c>
      <c r="C2852" t="s">
        <v>9343</v>
      </c>
      <c r="D2852" s="6">
        <v>138</v>
      </c>
      <c r="E2852" s="6" t="str">
        <f t="shared" si="264"/>
        <v>Long</v>
      </c>
      <c r="F2852" s="4">
        <f t="shared" si="265"/>
        <v>2.2999999999999998</v>
      </c>
      <c r="G2852" s="8" t="s">
        <v>7406</v>
      </c>
      <c r="H2852" t="s">
        <v>10887</v>
      </c>
      <c r="I2852" t="s">
        <v>10890</v>
      </c>
      <c r="J2852">
        <v>7.8</v>
      </c>
      <c r="K2852" t="str">
        <f t="shared" si="266"/>
        <v>Good</v>
      </c>
      <c r="L2852" s="10">
        <v>960165</v>
      </c>
      <c r="M2852" s="10">
        <v>245000000</v>
      </c>
      <c r="N2852" s="10">
        <v>2071310218</v>
      </c>
      <c r="O2852" s="6">
        <f t="shared" si="267"/>
        <v>1826310218</v>
      </c>
      <c r="P2852" s="10" t="str" cm="1">
        <f t="array" ref="P2852">_xlfn.IFS(O2852&lt;=0,"Flop",O2852&lt;10000000,"Hit",O2852&lt;=100000000,"Superhit",O2852&gt;100000000,"Blockbuster")</f>
        <v>Blockbuster</v>
      </c>
      <c r="Q2852" t="s">
        <v>9344</v>
      </c>
      <c r="R2852">
        <v>14</v>
      </c>
      <c r="S2852" t="str">
        <f t="shared" si="268"/>
        <v xml:space="preserve">December </v>
      </c>
      <c r="T2852" s="12" t="str">
        <f t="shared" si="269"/>
        <v xml:space="preserve"> 2015</v>
      </c>
      <c r="U2852" s="8" t="str" cm="1">
        <f t="array" ref="U2852">_xlfn.IFS(Q2852&lt;1970,"Old is Gold",Q2852&lt;=1980,"80's Movies",Q2852&lt;=2000,"90's Movies",Q2852&lt;=2020,"Mid Rang",Q2852&gt;2020,"Latest")</f>
        <v>Latest</v>
      </c>
      <c r="V2852" t="s">
        <v>4114</v>
      </c>
    </row>
    <row r="2853" spans="1:22" x14ac:dyDescent="0.3">
      <c r="A2853" t="s">
        <v>9345</v>
      </c>
      <c r="B2853" t="s">
        <v>9346</v>
      </c>
      <c r="C2853" t="s">
        <v>9346</v>
      </c>
      <c r="D2853" s="6">
        <v>132</v>
      </c>
      <c r="E2853" s="6" t="str">
        <f t="shared" si="264"/>
        <v>Long</v>
      </c>
      <c r="F2853" s="4">
        <f t="shared" si="265"/>
        <v>2.2000000000000002</v>
      </c>
      <c r="G2853" s="8" t="s">
        <v>190</v>
      </c>
      <c r="H2853" t="s">
        <v>105</v>
      </c>
      <c r="I2853" t="s">
        <v>234</v>
      </c>
      <c r="J2853">
        <v>7.1</v>
      </c>
      <c r="K2853" t="str">
        <f t="shared" si="266"/>
        <v>Good</v>
      </c>
      <c r="L2853" s="10">
        <v>113176</v>
      </c>
      <c r="M2853" s="10">
        <v>1800000</v>
      </c>
      <c r="N2853" s="10">
        <v>382579</v>
      </c>
      <c r="O2853" s="6">
        <f t="shared" si="267"/>
        <v>-1417421</v>
      </c>
      <c r="P2853" s="10" t="str" cm="1">
        <f t="array" ref="P2853">_xlfn.IFS(O2853&lt;=0,"Flop",O2853&lt;10000000,"Hit",O2853&lt;=100000000,"Superhit",O2853&gt;100000000,"Blockbuster")</f>
        <v>Flop</v>
      </c>
      <c r="Q2853" t="s">
        <v>9347</v>
      </c>
      <c r="R2853">
        <v>1</v>
      </c>
      <c r="S2853" t="str">
        <f t="shared" si="268"/>
        <v xml:space="preserve">October </v>
      </c>
      <c r="T2853" s="12" t="str">
        <f t="shared" si="269"/>
        <v xml:space="preserve"> 2015</v>
      </c>
      <c r="U2853" s="8" t="str" cm="1">
        <f t="array" ref="U2853">_xlfn.IFS(Q2853&lt;1970,"Old is Gold",Q2853&lt;=1980,"80's Movies",Q2853&lt;=2000,"90's Movies",Q2853&lt;=2020,"Mid Rang",Q2853&gt;2020,"Latest")</f>
        <v>Latest</v>
      </c>
      <c r="V2853" t="s">
        <v>9348</v>
      </c>
    </row>
    <row r="2854" spans="1:22" x14ac:dyDescent="0.3">
      <c r="A2854" t="s">
        <v>9349</v>
      </c>
      <c r="B2854" t="s">
        <v>9350</v>
      </c>
      <c r="C2854" t="s">
        <v>9350</v>
      </c>
      <c r="D2854" s="6">
        <v>101</v>
      </c>
      <c r="E2854" s="6" t="str">
        <f t="shared" si="264"/>
        <v>Medium</v>
      </c>
      <c r="F2854" s="4">
        <f t="shared" si="265"/>
        <v>1.6833333333333333</v>
      </c>
      <c r="G2854" s="8" t="s">
        <v>172</v>
      </c>
      <c r="H2854" t="s">
        <v>190</v>
      </c>
      <c r="I2854" t="s">
        <v>10899</v>
      </c>
      <c r="J2854">
        <v>6.6</v>
      </c>
      <c r="K2854" t="str">
        <f t="shared" si="266"/>
        <v>Average</v>
      </c>
      <c r="L2854" s="10">
        <v>129414</v>
      </c>
      <c r="M2854" s="10">
        <v>20000000</v>
      </c>
      <c r="N2854" s="10">
        <v>36606743</v>
      </c>
      <c r="O2854" s="6">
        <f t="shared" si="267"/>
        <v>16606743</v>
      </c>
      <c r="P2854" s="10" t="str" cm="1">
        <f t="array" ref="P2854">_xlfn.IFS(O2854&lt;=0,"Flop",O2854&lt;10000000,"Hit",O2854&lt;=100000000,"Superhit",O2854&gt;100000000,"Blockbuster")</f>
        <v>Superhit</v>
      </c>
      <c r="Q2854" t="s">
        <v>9351</v>
      </c>
      <c r="R2854">
        <v>18</v>
      </c>
      <c r="S2854" t="str">
        <f t="shared" si="268"/>
        <v xml:space="preserve">October </v>
      </c>
      <c r="T2854" s="12" t="str">
        <f t="shared" si="269"/>
        <v xml:space="preserve"> 2015</v>
      </c>
      <c r="U2854" s="8" t="str" cm="1">
        <f t="array" ref="U2854">_xlfn.IFS(Q2854&lt;1970,"Old is Gold",Q2854&lt;=1980,"80's Movies",Q2854&lt;=2000,"90's Movies",Q2854&lt;=2020,"Mid Rang",Q2854&gt;2020,"Latest")</f>
        <v>Latest</v>
      </c>
      <c r="V2854" t="s">
        <v>7585</v>
      </c>
    </row>
    <row r="2855" spans="1:22" x14ac:dyDescent="0.3">
      <c r="A2855" t="s">
        <v>9352</v>
      </c>
      <c r="B2855" t="s">
        <v>9353</v>
      </c>
      <c r="C2855" t="s">
        <v>9353</v>
      </c>
      <c r="D2855" s="6">
        <v>89</v>
      </c>
      <c r="E2855" s="6" t="str">
        <f t="shared" si="264"/>
        <v>Short</v>
      </c>
      <c r="F2855" s="4">
        <f t="shared" si="265"/>
        <v>1.4833333333333334</v>
      </c>
      <c r="G2855" s="8" t="s">
        <v>10887</v>
      </c>
      <c r="H2855" t="s">
        <v>10888</v>
      </c>
      <c r="I2855" t="s">
        <v>172</v>
      </c>
      <c r="J2855">
        <v>6.6</v>
      </c>
      <c r="K2855" t="str">
        <f t="shared" si="266"/>
        <v>Average</v>
      </c>
      <c r="L2855" s="10">
        <v>138628</v>
      </c>
      <c r="M2855" s="10">
        <v>80000000</v>
      </c>
      <c r="N2855" s="10">
        <v>475186706</v>
      </c>
      <c r="O2855" s="6">
        <f t="shared" si="267"/>
        <v>395186706</v>
      </c>
      <c r="P2855" s="10" t="str" cm="1">
        <f t="array" ref="P2855">_xlfn.IFS(O2855&lt;=0,"Flop",O2855&lt;10000000,"Hit",O2855&lt;=100000000,"Superhit",O2855&gt;100000000,"Blockbuster")</f>
        <v>Blockbuster</v>
      </c>
      <c r="Q2855" t="s">
        <v>9354</v>
      </c>
      <c r="R2855">
        <v>21</v>
      </c>
      <c r="S2855" t="str">
        <f t="shared" si="268"/>
        <v xml:space="preserve">September </v>
      </c>
      <c r="T2855" s="12" t="str">
        <f t="shared" si="269"/>
        <v xml:space="preserve"> 2015</v>
      </c>
      <c r="U2855" s="8" t="str" cm="1">
        <f t="array" ref="U2855">_xlfn.IFS(Q2855&lt;1970,"Old is Gold",Q2855&lt;=1980,"80's Movies",Q2855&lt;=2000,"90's Movies",Q2855&lt;=2020,"Mid Rang",Q2855&gt;2020,"Latest")</f>
        <v>Latest</v>
      </c>
      <c r="V2855" t="s">
        <v>6161</v>
      </c>
    </row>
    <row r="2856" spans="1:22" x14ac:dyDescent="0.3">
      <c r="A2856" t="s">
        <v>9355</v>
      </c>
      <c r="B2856" t="s">
        <v>9356</v>
      </c>
      <c r="C2856" t="s">
        <v>9356</v>
      </c>
      <c r="D2856" s="6">
        <v>152</v>
      </c>
      <c r="E2856" s="6" t="str">
        <f t="shared" si="264"/>
        <v>Long</v>
      </c>
      <c r="F2856" s="4">
        <f t="shared" si="265"/>
        <v>2.5333333333333332</v>
      </c>
      <c r="G2856" s="8" t="s">
        <v>7406</v>
      </c>
      <c r="H2856" t="s">
        <v>10887</v>
      </c>
      <c r="I2856" t="s">
        <v>10885</v>
      </c>
      <c r="J2856">
        <v>6.9</v>
      </c>
      <c r="K2856" t="str">
        <f t="shared" si="266"/>
        <v>Average</v>
      </c>
      <c r="L2856" s="10">
        <v>659562</v>
      </c>
      <c r="M2856" s="10">
        <v>317000000</v>
      </c>
      <c r="N2856" s="10">
        <v>1334407706</v>
      </c>
      <c r="O2856" s="6">
        <f t="shared" si="267"/>
        <v>1017407706</v>
      </c>
      <c r="P2856" s="10" t="str" cm="1">
        <f t="array" ref="P2856">_xlfn.IFS(O2856&lt;=0,"Flop",O2856&lt;10000000,"Hit",O2856&lt;=100000000,"Superhit",O2856&gt;100000000,"Blockbuster")</f>
        <v>Blockbuster</v>
      </c>
      <c r="Q2856" t="s">
        <v>9357</v>
      </c>
      <c r="R2856">
        <v>9</v>
      </c>
      <c r="S2856" t="str">
        <f t="shared" si="268"/>
        <v xml:space="preserve">December </v>
      </c>
      <c r="T2856" s="12" t="str">
        <f t="shared" si="269"/>
        <v xml:space="preserve"> 2017</v>
      </c>
      <c r="U2856" s="8" t="str" cm="1">
        <f t="array" ref="U2856">_xlfn.IFS(Q2856&lt;1970,"Old is Gold",Q2856&lt;=1980,"80's Movies",Q2856&lt;=2000,"90's Movies",Q2856&lt;=2020,"Mid Rang",Q2856&gt;2020,"Latest")</f>
        <v>Latest</v>
      </c>
      <c r="V2856" t="s">
        <v>4867</v>
      </c>
    </row>
    <row r="2857" spans="1:22" x14ac:dyDescent="0.3">
      <c r="A2857" t="s">
        <v>9358</v>
      </c>
      <c r="B2857" t="s">
        <v>9359</v>
      </c>
      <c r="C2857" t="s">
        <v>9359</v>
      </c>
      <c r="D2857" s="6">
        <v>141</v>
      </c>
      <c r="E2857" s="6" t="str">
        <f t="shared" si="264"/>
        <v>Long</v>
      </c>
      <c r="F2857" s="4">
        <f t="shared" si="265"/>
        <v>2.35</v>
      </c>
      <c r="G2857" s="8" t="s">
        <v>7406</v>
      </c>
      <c r="H2857" t="s">
        <v>10887</v>
      </c>
      <c r="I2857" t="s">
        <v>10885</v>
      </c>
      <c r="J2857">
        <v>6.4</v>
      </c>
      <c r="K2857" t="str">
        <f t="shared" si="266"/>
        <v>Average</v>
      </c>
      <c r="L2857" s="10">
        <v>479993</v>
      </c>
      <c r="M2857" s="10">
        <v>275000000</v>
      </c>
      <c r="N2857" s="10">
        <v>1077022372</v>
      </c>
      <c r="O2857" s="6">
        <f t="shared" si="267"/>
        <v>802022372</v>
      </c>
      <c r="P2857" s="10" t="str" cm="1">
        <f t="array" ref="P2857">_xlfn.IFS(O2857&lt;=0,"Flop",O2857&lt;10000000,"Hit",O2857&lt;=100000000,"Superhit",O2857&gt;100000000,"Blockbuster")</f>
        <v>Blockbuster</v>
      </c>
      <c r="Q2857" t="s">
        <v>9360</v>
      </c>
      <c r="R2857">
        <v>16</v>
      </c>
      <c r="S2857" t="str">
        <f t="shared" si="268"/>
        <v xml:space="preserve">December </v>
      </c>
      <c r="T2857" s="12" t="str">
        <f t="shared" si="269"/>
        <v xml:space="preserve"> 2019</v>
      </c>
      <c r="U2857" s="8" t="str" cm="1">
        <f t="array" ref="U2857">_xlfn.IFS(Q2857&lt;1970,"Old is Gold",Q2857&lt;=1980,"80's Movies",Q2857&lt;=2000,"90's Movies",Q2857&lt;=2020,"Mid Rang",Q2857&gt;2020,"Latest")</f>
        <v>Latest</v>
      </c>
      <c r="V2857" t="s">
        <v>4114</v>
      </c>
    </row>
    <row r="2858" spans="1:22" x14ac:dyDescent="0.3">
      <c r="A2858" t="s">
        <v>9361</v>
      </c>
      <c r="B2858" t="s">
        <v>9362</v>
      </c>
      <c r="C2858" t="s">
        <v>9362</v>
      </c>
      <c r="D2858" s="6">
        <v>102</v>
      </c>
      <c r="E2858" s="6" t="str">
        <f t="shared" si="264"/>
        <v>Medium</v>
      </c>
      <c r="F2858" s="4">
        <f t="shared" si="265"/>
        <v>1.7</v>
      </c>
      <c r="G2858" s="8" t="s">
        <v>172</v>
      </c>
      <c r="H2858" t="s">
        <v>190</v>
      </c>
      <c r="I2858" t="s">
        <v>10899</v>
      </c>
      <c r="J2858">
        <v>6.2</v>
      </c>
      <c r="K2858" t="str">
        <f t="shared" si="266"/>
        <v>Average</v>
      </c>
      <c r="L2858" s="10">
        <v>83492</v>
      </c>
      <c r="M2858" s="10">
        <v>21000000</v>
      </c>
      <c r="N2858" s="10">
        <v>94019120</v>
      </c>
      <c r="O2858" s="6">
        <f t="shared" si="267"/>
        <v>73019120</v>
      </c>
      <c r="P2858" s="10" t="str" cm="1">
        <f t="array" ref="P2858">_xlfn.IFS(O2858&lt;=0,"Flop",O2858&lt;10000000,"Hit",O2858&lt;=100000000,"Superhit",O2858&gt;100000000,"Blockbuster")</f>
        <v>Superhit</v>
      </c>
      <c r="Q2858" t="s">
        <v>9363</v>
      </c>
      <c r="R2858">
        <v>10</v>
      </c>
      <c r="S2858" t="str">
        <f t="shared" si="268"/>
        <v xml:space="preserve">March </v>
      </c>
      <c r="T2858" s="12" t="str">
        <f t="shared" si="269"/>
        <v xml:space="preserve"> 2018</v>
      </c>
      <c r="U2858" s="8" t="str" cm="1">
        <f t="array" ref="U2858">_xlfn.IFS(Q2858&lt;1970,"Old is Gold",Q2858&lt;=1980,"80's Movies",Q2858&lt;=2000,"90's Movies",Q2858&lt;=2020,"Mid Rang",Q2858&gt;2020,"Latest")</f>
        <v>Latest</v>
      </c>
      <c r="V2858" t="s">
        <v>9364</v>
      </c>
    </row>
    <row r="2859" spans="1:22" x14ac:dyDescent="0.3">
      <c r="A2859" t="s">
        <v>9365</v>
      </c>
      <c r="B2859" t="s">
        <v>9366</v>
      </c>
      <c r="C2859" t="s">
        <v>9366</v>
      </c>
      <c r="D2859" s="6">
        <v>116</v>
      </c>
      <c r="E2859" s="6" t="str">
        <f t="shared" si="264"/>
        <v>Medium</v>
      </c>
      <c r="F2859" s="4">
        <f t="shared" si="265"/>
        <v>1.9333333333333333</v>
      </c>
      <c r="G2859" s="8" t="s">
        <v>190</v>
      </c>
      <c r="H2859" t="s">
        <v>10895</v>
      </c>
      <c r="I2859" t="s">
        <v>10890</v>
      </c>
      <c r="J2859">
        <v>7.9</v>
      </c>
      <c r="K2859" t="str">
        <f t="shared" si="266"/>
        <v>Good</v>
      </c>
      <c r="L2859" s="10">
        <v>742739</v>
      </c>
      <c r="M2859" s="10">
        <v>47000000</v>
      </c>
      <c r="N2859" s="10">
        <v>203388186</v>
      </c>
      <c r="O2859" s="6">
        <f t="shared" si="267"/>
        <v>156388186</v>
      </c>
      <c r="P2859" s="10" t="str" cm="1">
        <f t="array" ref="P2859">_xlfn.IFS(O2859&lt;=0,"Flop",O2859&lt;10000000,"Hit",O2859&lt;=100000000,"Superhit",O2859&gt;100000000,"Blockbuster")</f>
        <v>Blockbuster</v>
      </c>
      <c r="Q2859" t="s">
        <v>9367</v>
      </c>
      <c r="R2859">
        <v>1</v>
      </c>
      <c r="S2859" t="str">
        <f t="shared" si="268"/>
        <v xml:space="preserve">September </v>
      </c>
      <c r="T2859" s="12" t="str">
        <f t="shared" si="269"/>
        <v xml:space="preserve"> 2016</v>
      </c>
      <c r="U2859" s="8" t="str" cm="1">
        <f t="array" ref="U2859">_xlfn.IFS(Q2859&lt;1970,"Old is Gold",Q2859&lt;=1980,"80's Movies",Q2859&lt;=2000,"90's Movies",Q2859&lt;=2020,"Mid Rang",Q2859&gt;2020,"Latest")</f>
        <v>Latest</v>
      </c>
      <c r="V2859" t="s">
        <v>7036</v>
      </c>
    </row>
    <row r="2860" spans="1:22" x14ac:dyDescent="0.3">
      <c r="A2860" t="s">
        <v>9368</v>
      </c>
      <c r="B2860" t="s">
        <v>9369</v>
      </c>
      <c r="C2860" t="s">
        <v>9369</v>
      </c>
      <c r="D2860" s="6">
        <v>113</v>
      </c>
      <c r="E2860" s="6" t="str">
        <f t="shared" si="264"/>
        <v>Medium</v>
      </c>
      <c r="F2860" s="4">
        <f t="shared" si="265"/>
        <v>1.8833333333333333</v>
      </c>
      <c r="G2860" s="8" t="s">
        <v>190</v>
      </c>
      <c r="H2860" t="s">
        <v>10892</v>
      </c>
      <c r="I2860" t="s">
        <v>10899</v>
      </c>
      <c r="J2860">
        <v>7.9</v>
      </c>
      <c r="K2860" t="str">
        <f t="shared" si="266"/>
        <v>Good</v>
      </c>
      <c r="L2860" s="10">
        <v>174236</v>
      </c>
      <c r="M2860" s="10">
        <v>20000000</v>
      </c>
      <c r="N2860" s="10">
        <v>315025930</v>
      </c>
      <c r="O2860" s="6">
        <f t="shared" si="267"/>
        <v>295025930</v>
      </c>
      <c r="P2860" s="10" t="str" cm="1">
        <f t="array" ref="P2860">_xlfn.IFS(O2860&lt;=0,"Flop",O2860&lt;10000000,"Hit",O2860&lt;=100000000,"Superhit",O2860&gt;100000000,"Blockbuster")</f>
        <v>Blockbuster</v>
      </c>
      <c r="Q2860" t="s">
        <v>9370</v>
      </c>
      <c r="R2860">
        <v>14</v>
      </c>
      <c r="S2860" t="str">
        <f t="shared" si="268"/>
        <v xml:space="preserve">November </v>
      </c>
      <c r="T2860" s="12" t="str">
        <f t="shared" si="269"/>
        <v xml:space="preserve"> 2017</v>
      </c>
      <c r="U2860" s="8" t="str" cm="1">
        <f t="array" ref="U2860">_xlfn.IFS(Q2860&lt;1970,"Old is Gold",Q2860&lt;=1980,"80's Movies",Q2860&lt;=2000,"90's Movies",Q2860&lt;=2020,"Mid Rang",Q2860&gt;2020,"Latest")</f>
        <v>Latest</v>
      </c>
      <c r="V2860" t="s">
        <v>8388</v>
      </c>
    </row>
    <row r="2861" spans="1:22" x14ac:dyDescent="0.3">
      <c r="A2861" t="s">
        <v>9371</v>
      </c>
      <c r="B2861" t="s">
        <v>9372</v>
      </c>
      <c r="C2861" t="s">
        <v>9372</v>
      </c>
      <c r="D2861" s="6">
        <v>133</v>
      </c>
      <c r="E2861" s="6" t="str">
        <f t="shared" si="264"/>
        <v>Long</v>
      </c>
      <c r="F2861" s="4">
        <f t="shared" si="265"/>
        <v>2.2166666666666668</v>
      </c>
      <c r="G2861" s="8" t="s">
        <v>190</v>
      </c>
      <c r="H2861" t="s">
        <v>10886</v>
      </c>
      <c r="I2861" t="s">
        <v>10899</v>
      </c>
      <c r="J2861">
        <v>7.2</v>
      </c>
      <c r="K2861" t="str">
        <f t="shared" si="266"/>
        <v>Good</v>
      </c>
      <c r="L2861" s="10">
        <v>59285</v>
      </c>
      <c r="M2861" s="10">
        <v>20000000</v>
      </c>
      <c r="N2861" s="10">
        <v>25975621</v>
      </c>
      <c r="O2861" s="6">
        <f t="shared" si="267"/>
        <v>5975621</v>
      </c>
      <c r="P2861" s="10" t="str" cm="1">
        <f t="array" ref="P2861">_xlfn.IFS(O2861&lt;=0,"Flop",O2861&lt;10000000,"Hit",O2861&lt;=100000000,"Superhit",O2861&gt;100000000,"Blockbuster")</f>
        <v>Hit</v>
      </c>
      <c r="Q2861" t="s">
        <v>9367</v>
      </c>
      <c r="R2861">
        <v>1</v>
      </c>
      <c r="S2861" t="str">
        <f t="shared" si="268"/>
        <v xml:space="preserve">September </v>
      </c>
      <c r="T2861" s="12" t="str">
        <f t="shared" si="269"/>
        <v xml:space="preserve"> 2016</v>
      </c>
      <c r="U2861" s="8" t="str" cm="1">
        <f t="array" ref="U2861">_xlfn.IFS(Q2861&lt;1970,"Old is Gold",Q2861&lt;=1980,"80's Movies",Q2861&lt;=2000,"90's Movies",Q2861&lt;=2020,"Mid Rang",Q2861&gt;2020,"Latest")</f>
        <v>Latest</v>
      </c>
      <c r="V2861" t="s">
        <v>6893</v>
      </c>
    </row>
    <row r="2862" spans="1:22" x14ac:dyDescent="0.3">
      <c r="A2862" t="s">
        <v>9373</v>
      </c>
      <c r="B2862" t="s">
        <v>9374</v>
      </c>
      <c r="C2862" t="s">
        <v>9374</v>
      </c>
      <c r="D2862" s="6">
        <v>102</v>
      </c>
      <c r="E2862" s="6" t="str">
        <f t="shared" si="264"/>
        <v>Medium</v>
      </c>
      <c r="F2862" s="4">
        <f t="shared" si="265"/>
        <v>1.7</v>
      </c>
      <c r="G2862" s="8" t="s">
        <v>7406</v>
      </c>
      <c r="H2862" t="s">
        <v>105</v>
      </c>
      <c r="I2862" t="s">
        <v>10890</v>
      </c>
      <c r="J2862">
        <v>5.5</v>
      </c>
      <c r="K2862" t="str">
        <f t="shared" si="266"/>
        <v>Poor</v>
      </c>
      <c r="L2862" s="10">
        <v>110859</v>
      </c>
      <c r="M2862" s="10">
        <v>45000000</v>
      </c>
      <c r="N2862" s="10">
        <v>0</v>
      </c>
      <c r="O2862" s="6">
        <f t="shared" si="267"/>
        <v>-45000000</v>
      </c>
      <c r="P2862" s="10" t="str" cm="1">
        <f t="array" ref="P2862">_xlfn.IFS(O2862&lt;=0,"Flop",O2862&lt;10000000,"Hit",O2862&lt;=100000000,"Superhit",O2862&gt;100000000,"Blockbuster")</f>
        <v>Flop</v>
      </c>
      <c r="Q2862" t="s">
        <v>9375</v>
      </c>
      <c r="R2862">
        <v>4</v>
      </c>
      <c r="S2862" t="str">
        <f t="shared" si="268"/>
        <v xml:space="preserve">February </v>
      </c>
      <c r="T2862" s="12" t="str">
        <f t="shared" si="269"/>
        <v xml:space="preserve"> 2018</v>
      </c>
      <c r="U2862" s="8" t="str" cm="1">
        <f t="array" ref="U2862">_xlfn.IFS(Q2862&lt;1970,"Old is Gold",Q2862&lt;=1980,"80's Movies",Q2862&lt;=2000,"90's Movies",Q2862&lt;=2020,"Mid Rang",Q2862&gt;2020,"Latest")</f>
        <v>Latest</v>
      </c>
      <c r="V2862" t="s">
        <v>9376</v>
      </c>
    </row>
    <row r="2863" spans="1:22" x14ac:dyDescent="0.3">
      <c r="A2863" t="s">
        <v>9377</v>
      </c>
      <c r="B2863" t="s">
        <v>9378</v>
      </c>
      <c r="C2863" t="s">
        <v>9378</v>
      </c>
      <c r="D2863" s="6">
        <v>119</v>
      </c>
      <c r="E2863" s="6" t="str">
        <f t="shared" si="264"/>
        <v>Medium</v>
      </c>
      <c r="F2863" s="4">
        <f t="shared" si="265"/>
        <v>1.9833333333333334</v>
      </c>
      <c r="G2863" s="8" t="s">
        <v>190</v>
      </c>
      <c r="H2863" t="s">
        <v>105</v>
      </c>
      <c r="I2863" t="s">
        <v>10895</v>
      </c>
      <c r="J2863">
        <v>6.5</v>
      </c>
      <c r="K2863" t="str">
        <f t="shared" si="266"/>
        <v>Average</v>
      </c>
      <c r="L2863" s="10">
        <v>155814</v>
      </c>
      <c r="M2863" s="10">
        <v>55000000</v>
      </c>
      <c r="N2863" s="10">
        <v>74679822</v>
      </c>
      <c r="O2863" s="6">
        <f t="shared" si="267"/>
        <v>19679822</v>
      </c>
      <c r="P2863" s="10" t="str" cm="1">
        <f t="array" ref="P2863">_xlfn.IFS(O2863&lt;=0,"Flop",O2863&lt;10000000,"Hit",O2863&lt;=100000000,"Superhit",O2863&gt;100000000,"Blockbuster")</f>
        <v>Superhit</v>
      </c>
      <c r="Q2863" t="s">
        <v>9379</v>
      </c>
      <c r="R2863">
        <v>25</v>
      </c>
      <c r="S2863" t="str">
        <f t="shared" si="268"/>
        <v xml:space="preserve">September </v>
      </c>
      <c r="T2863" s="12" t="str">
        <f t="shared" si="269"/>
        <v xml:space="preserve"> 2015</v>
      </c>
      <c r="U2863" s="8" t="str" cm="1">
        <f t="array" ref="U2863">_xlfn.IFS(Q2863&lt;1970,"Old is Gold",Q2863&lt;=1980,"80's Movies",Q2863&lt;=2000,"90's Movies",Q2863&lt;=2020,"Mid Rang",Q2863&gt;2020,"Latest")</f>
        <v>Latest</v>
      </c>
      <c r="V2863" t="s">
        <v>2413</v>
      </c>
    </row>
    <row r="2864" spans="1:22" x14ac:dyDescent="0.3">
      <c r="A2864" t="s">
        <v>9380</v>
      </c>
      <c r="B2864" t="s">
        <v>9381</v>
      </c>
      <c r="C2864" t="s">
        <v>9381</v>
      </c>
      <c r="D2864" s="6">
        <v>111</v>
      </c>
      <c r="E2864" s="6" t="str">
        <f t="shared" si="264"/>
        <v>Medium</v>
      </c>
      <c r="F2864" s="4">
        <f t="shared" si="265"/>
        <v>1.85</v>
      </c>
      <c r="G2864" s="8" t="s">
        <v>7406</v>
      </c>
      <c r="H2864" t="s">
        <v>10887</v>
      </c>
      <c r="I2864" t="s">
        <v>10890</v>
      </c>
      <c r="J2864">
        <v>5.6</v>
      </c>
      <c r="K2864" t="str">
        <f t="shared" si="266"/>
        <v>Poor</v>
      </c>
      <c r="L2864" s="10">
        <v>124306</v>
      </c>
      <c r="M2864" s="10">
        <v>150000000</v>
      </c>
      <c r="N2864" s="10">
        <v>290930148</v>
      </c>
      <c r="O2864" s="6">
        <f t="shared" si="267"/>
        <v>140930148</v>
      </c>
      <c r="P2864" s="10" t="str" cm="1">
        <f t="array" ref="P2864">_xlfn.IFS(O2864&lt;=0,"Flop",O2864&lt;10000000,"Hit",O2864&lt;=100000000,"Superhit",O2864&gt;100000000,"Blockbuster")</f>
        <v>Blockbuster</v>
      </c>
      <c r="Q2864" t="s">
        <v>9382</v>
      </c>
      <c r="R2864">
        <v>21</v>
      </c>
      <c r="S2864" t="str">
        <f t="shared" si="268"/>
        <v xml:space="preserve">March </v>
      </c>
      <c r="T2864" s="12" t="str">
        <f t="shared" si="269"/>
        <v xml:space="preserve"> 2018</v>
      </c>
      <c r="U2864" s="8" t="str" cm="1">
        <f t="array" ref="U2864">_xlfn.IFS(Q2864&lt;1970,"Old is Gold",Q2864&lt;=1980,"80's Movies",Q2864&lt;=2000,"90's Movies",Q2864&lt;=2020,"Mid Rang",Q2864&gt;2020,"Latest")</f>
        <v>Latest</v>
      </c>
      <c r="V2864" t="s">
        <v>9383</v>
      </c>
    </row>
    <row r="2865" spans="1:22" x14ac:dyDescent="0.3">
      <c r="A2865" t="s">
        <v>9384</v>
      </c>
      <c r="B2865" t="s">
        <v>9385</v>
      </c>
      <c r="C2865" t="s">
        <v>9385</v>
      </c>
      <c r="D2865" s="6">
        <v>116</v>
      </c>
      <c r="E2865" s="6" t="str">
        <f t="shared" si="264"/>
        <v>Medium</v>
      </c>
      <c r="F2865" s="4">
        <f t="shared" si="265"/>
        <v>1.9333333333333333</v>
      </c>
      <c r="G2865" s="8" t="s">
        <v>172</v>
      </c>
      <c r="H2865" t="s">
        <v>234</v>
      </c>
      <c r="I2865" t="s">
        <v>10899</v>
      </c>
      <c r="J2865">
        <v>6.1</v>
      </c>
      <c r="K2865" t="str">
        <f t="shared" si="266"/>
        <v>Average</v>
      </c>
      <c r="L2865" s="10">
        <v>195629</v>
      </c>
      <c r="M2865" s="10">
        <v>40000000</v>
      </c>
      <c r="N2865" s="10">
        <v>87189756</v>
      </c>
      <c r="O2865" s="6">
        <f t="shared" si="267"/>
        <v>47189756</v>
      </c>
      <c r="P2865" s="10" t="str" cm="1">
        <f t="array" ref="P2865">_xlfn.IFS(O2865&lt;=0,"Flop",O2865&lt;10000000,"Hit",O2865&lt;=100000000,"Superhit",O2865&gt;100000000,"Blockbuster")</f>
        <v>Superhit</v>
      </c>
      <c r="Q2865" t="s">
        <v>9386</v>
      </c>
      <c r="R2865">
        <v>15</v>
      </c>
      <c r="S2865" t="str">
        <f t="shared" si="268"/>
        <v xml:space="preserve">May </v>
      </c>
      <c r="T2865" s="12" t="str">
        <f t="shared" si="269"/>
        <v xml:space="preserve"> 2014</v>
      </c>
      <c r="U2865" s="8" t="str" cm="1">
        <f t="array" ref="U2865">_xlfn.IFS(Q2865&lt;1970,"Old is Gold",Q2865&lt;=1980,"80's Movies",Q2865&lt;=2000,"90's Movies",Q2865&lt;=2020,"Mid Rang",Q2865&gt;2020,"Latest")</f>
        <v>Latest</v>
      </c>
      <c r="V2865" t="s">
        <v>8329</v>
      </c>
    </row>
    <row r="2866" spans="1:22" x14ac:dyDescent="0.3">
      <c r="A2866" t="s">
        <v>9387</v>
      </c>
      <c r="B2866" t="s">
        <v>9388</v>
      </c>
      <c r="C2866" t="s">
        <v>9388</v>
      </c>
      <c r="D2866" s="6">
        <v>100</v>
      </c>
      <c r="E2866" s="6" t="str">
        <f t="shared" si="264"/>
        <v>Medium</v>
      </c>
      <c r="F2866" s="4">
        <f t="shared" si="265"/>
        <v>1.6666666666666667</v>
      </c>
      <c r="G2866" s="8" t="s">
        <v>172</v>
      </c>
      <c r="H2866" t="s">
        <v>10891</v>
      </c>
      <c r="I2866" t="s">
        <v>10899</v>
      </c>
      <c r="J2866">
        <v>6</v>
      </c>
      <c r="K2866" t="str">
        <f t="shared" si="266"/>
        <v>Average</v>
      </c>
      <c r="L2866" s="10">
        <v>144414</v>
      </c>
      <c r="M2866" s="10">
        <v>40000000</v>
      </c>
      <c r="N2866" s="10">
        <v>111811453</v>
      </c>
      <c r="O2866" s="6">
        <f t="shared" si="267"/>
        <v>71811453</v>
      </c>
      <c r="P2866" s="10" t="str" cm="1">
        <f t="array" ref="P2866">_xlfn.IFS(O2866&lt;=0,"Flop",O2866&lt;10000000,"Hit",O2866&lt;=100000000,"Superhit",O2866&gt;100000000,"Blockbuster")</f>
        <v>Superhit</v>
      </c>
      <c r="Q2866" t="s">
        <v>9389</v>
      </c>
      <c r="R2866">
        <v>16</v>
      </c>
      <c r="S2866" t="str">
        <f t="shared" si="268"/>
        <v xml:space="preserve">March </v>
      </c>
      <c r="T2866" s="12" t="str">
        <f t="shared" si="269"/>
        <v xml:space="preserve"> 2015</v>
      </c>
      <c r="U2866" s="8" t="str" cm="1">
        <f t="array" ref="U2866">_xlfn.IFS(Q2866&lt;1970,"Old is Gold",Q2866&lt;=1980,"80's Movies",Q2866&lt;=2000,"90's Movies",Q2866&lt;=2020,"Mid Rang",Q2866&gt;2020,"Latest")</f>
        <v>Latest</v>
      </c>
      <c r="V2866" t="s">
        <v>9390</v>
      </c>
    </row>
    <row r="2867" spans="1:22" x14ac:dyDescent="0.3">
      <c r="A2867" t="s">
        <v>9391</v>
      </c>
      <c r="B2867" t="s">
        <v>9392</v>
      </c>
      <c r="C2867" t="s">
        <v>9392</v>
      </c>
      <c r="D2867" s="6">
        <v>119</v>
      </c>
      <c r="E2867" s="6" t="str">
        <f t="shared" si="264"/>
        <v>Medium</v>
      </c>
      <c r="F2867" s="4">
        <f t="shared" si="265"/>
        <v>1.9833333333333334</v>
      </c>
      <c r="G2867" s="8" t="s">
        <v>172</v>
      </c>
      <c r="H2867" t="s">
        <v>190</v>
      </c>
      <c r="I2867" t="s">
        <v>10899</v>
      </c>
      <c r="J2867">
        <v>7.7</v>
      </c>
      <c r="K2867" t="str">
        <f t="shared" si="266"/>
        <v>Good</v>
      </c>
      <c r="L2867" s="10">
        <v>655029</v>
      </c>
      <c r="M2867" s="10">
        <v>18000000</v>
      </c>
      <c r="N2867" s="10">
        <v>103215094</v>
      </c>
      <c r="O2867" s="6">
        <f t="shared" si="267"/>
        <v>85215094</v>
      </c>
      <c r="P2867" s="10" t="str" cm="1">
        <f t="array" ref="P2867">_xlfn.IFS(O2867&lt;=0,"Flop",O2867&lt;10000000,"Hit",O2867&lt;=100000000,"Superhit",O2867&gt;100000000,"Blockbuster")</f>
        <v>Superhit</v>
      </c>
      <c r="Q2867" t="s">
        <v>9393</v>
      </c>
      <c r="R2867">
        <v>27</v>
      </c>
      <c r="S2867" t="str">
        <f t="shared" si="268"/>
        <v xml:space="preserve">August </v>
      </c>
      <c r="T2867" s="12" t="str">
        <f t="shared" si="269"/>
        <v xml:space="preserve"> 2014</v>
      </c>
      <c r="U2867" s="8" t="str" cm="1">
        <f t="array" ref="U2867">_xlfn.IFS(Q2867&lt;1970,"Old is Gold",Q2867&lt;=1980,"80's Movies",Q2867&lt;=2000,"90's Movies",Q2867&lt;=2020,"Mid Rang",Q2867&gt;2020,"Latest")</f>
        <v>Latest</v>
      </c>
      <c r="V2867" t="s">
        <v>3513</v>
      </c>
    </row>
    <row r="2868" spans="1:22" x14ac:dyDescent="0.3">
      <c r="A2868" t="s">
        <v>9394</v>
      </c>
      <c r="B2868" t="s">
        <v>9395</v>
      </c>
      <c r="C2868" t="s">
        <v>9395</v>
      </c>
      <c r="D2868" s="6">
        <v>113</v>
      </c>
      <c r="E2868" s="6" t="str">
        <f t="shared" si="264"/>
        <v>Medium</v>
      </c>
      <c r="F2868" s="4">
        <f t="shared" si="265"/>
        <v>1.8833333333333333</v>
      </c>
      <c r="G2868" s="8" t="s">
        <v>10887</v>
      </c>
      <c r="H2868" t="s">
        <v>10892</v>
      </c>
      <c r="I2868" t="s">
        <v>10885</v>
      </c>
      <c r="J2868">
        <v>6.2</v>
      </c>
      <c r="K2868" t="str">
        <f t="shared" si="266"/>
        <v>Average</v>
      </c>
      <c r="L2868" s="10">
        <v>118524</v>
      </c>
      <c r="M2868" s="10">
        <v>170000000</v>
      </c>
      <c r="N2868" s="10">
        <v>299820798</v>
      </c>
      <c r="O2868" s="6">
        <f t="shared" si="267"/>
        <v>129820798</v>
      </c>
      <c r="P2868" s="10" t="str" cm="1">
        <f t="array" ref="P2868">_xlfn.IFS(O2868&lt;=0,"Flop",O2868&lt;10000000,"Hit",O2868&lt;=100000000,"Superhit",O2868&gt;100000000,"Blockbuster")</f>
        <v>Blockbuster</v>
      </c>
      <c r="Q2868" t="s">
        <v>9396</v>
      </c>
      <c r="R2868">
        <v>10</v>
      </c>
      <c r="S2868" t="str">
        <f t="shared" si="268"/>
        <v xml:space="preserve">May </v>
      </c>
      <c r="T2868" s="12" t="str">
        <f t="shared" si="269"/>
        <v xml:space="preserve"> 2016</v>
      </c>
      <c r="U2868" s="8" t="str" cm="1">
        <f t="array" ref="U2868">_xlfn.IFS(Q2868&lt;1970,"Old is Gold",Q2868&lt;=1980,"80's Movies",Q2868&lt;=2000,"90's Movies",Q2868&lt;=2020,"Mid Rang",Q2868&gt;2020,"Latest")</f>
        <v>Latest</v>
      </c>
      <c r="V2868" t="s">
        <v>7184</v>
      </c>
    </row>
    <row r="2869" spans="1:22" x14ac:dyDescent="0.3">
      <c r="A2869" t="s">
        <v>9397</v>
      </c>
      <c r="B2869" t="s">
        <v>9398</v>
      </c>
      <c r="C2869" t="s">
        <v>9398</v>
      </c>
      <c r="D2869" s="6">
        <v>96</v>
      </c>
      <c r="E2869" s="6" t="str">
        <f t="shared" si="264"/>
        <v>Medium</v>
      </c>
      <c r="F2869" s="4">
        <f t="shared" si="265"/>
        <v>1.6</v>
      </c>
      <c r="G2869" s="8" t="s">
        <v>172</v>
      </c>
      <c r="H2869" t="s">
        <v>10891</v>
      </c>
      <c r="I2869" t="s">
        <v>10899</v>
      </c>
      <c r="J2869">
        <v>6.6</v>
      </c>
      <c r="K2869" t="str">
        <f t="shared" si="266"/>
        <v>Average</v>
      </c>
      <c r="L2869" s="10">
        <v>89888</v>
      </c>
      <c r="M2869" s="10">
        <v>25000000</v>
      </c>
      <c r="N2869" s="10">
        <v>85218541</v>
      </c>
      <c r="O2869" s="6">
        <f t="shared" si="267"/>
        <v>60218541</v>
      </c>
      <c r="P2869" s="10" t="str" cm="1">
        <f t="array" ref="P2869">_xlfn.IFS(O2869&lt;=0,"Flop",O2869&lt;10000000,"Hit",O2869&lt;=100000000,"Superhit",O2869&gt;100000000,"Blockbuster")</f>
        <v>Superhit</v>
      </c>
      <c r="Q2869" t="s">
        <v>9399</v>
      </c>
      <c r="R2869">
        <v>1</v>
      </c>
      <c r="S2869" t="str">
        <f t="shared" si="268"/>
        <v xml:space="preserve">April </v>
      </c>
      <c r="T2869" s="12" t="str">
        <f t="shared" si="269"/>
        <v xml:space="preserve"> 2017</v>
      </c>
      <c r="U2869" s="8" t="str" cm="1">
        <f t="array" ref="U2869">_xlfn.IFS(Q2869&lt;1970,"Old is Gold",Q2869&lt;=1980,"80's Movies",Q2869&lt;=2000,"90's Movies",Q2869&lt;=2020,"Mid Rang",Q2869&gt;2020,"Latest")</f>
        <v>Latest</v>
      </c>
      <c r="V2869" t="s">
        <v>4250</v>
      </c>
    </row>
    <row r="2870" spans="1:22" x14ac:dyDescent="0.3">
      <c r="A2870" t="s">
        <v>9400</v>
      </c>
      <c r="B2870" t="s">
        <v>9401</v>
      </c>
      <c r="C2870" t="s">
        <v>9401</v>
      </c>
      <c r="D2870" s="6">
        <v>105</v>
      </c>
      <c r="E2870" s="6" t="str">
        <f t="shared" si="264"/>
        <v>Medium</v>
      </c>
      <c r="F2870" s="4">
        <f t="shared" si="265"/>
        <v>1.75</v>
      </c>
      <c r="G2870" s="8" t="s">
        <v>172</v>
      </c>
      <c r="H2870" t="s">
        <v>190</v>
      </c>
      <c r="I2870" t="s">
        <v>10886</v>
      </c>
      <c r="J2870">
        <v>7.7</v>
      </c>
      <c r="K2870" t="str">
        <f t="shared" si="266"/>
        <v>Good</v>
      </c>
      <c r="L2870" s="10">
        <v>136512</v>
      </c>
      <c r="M2870" s="10">
        <v>8000000</v>
      </c>
      <c r="N2870" s="10">
        <v>9074749</v>
      </c>
      <c r="O2870" s="6">
        <f t="shared" si="267"/>
        <v>1074749</v>
      </c>
      <c r="P2870" s="10" t="str" cm="1">
        <f t="array" ref="P2870">_xlfn.IFS(O2870&lt;=0,"Flop",O2870&lt;10000000,"Hit",O2870&lt;=100000000,"Superhit",O2870&gt;100000000,"Blockbuster")</f>
        <v>Hit</v>
      </c>
      <c r="Q2870" t="s">
        <v>9402</v>
      </c>
      <c r="R2870">
        <v>25</v>
      </c>
      <c r="S2870" t="str">
        <f t="shared" si="268"/>
        <v xml:space="preserve">January </v>
      </c>
      <c r="T2870" s="12" t="str">
        <f t="shared" si="269"/>
        <v xml:space="preserve"> 2015</v>
      </c>
      <c r="U2870" s="8" t="str" cm="1">
        <f t="array" ref="U2870">_xlfn.IFS(Q2870&lt;1970,"Old is Gold",Q2870&lt;=1980,"80's Movies",Q2870&lt;=2000,"90's Movies",Q2870&lt;=2020,"Mid Rang",Q2870&gt;2020,"Latest")</f>
        <v>Latest</v>
      </c>
      <c r="V2870" t="s">
        <v>9403</v>
      </c>
    </row>
    <row r="2871" spans="1:22" x14ac:dyDescent="0.3">
      <c r="A2871" t="s">
        <v>9404</v>
      </c>
      <c r="B2871" t="s">
        <v>9405</v>
      </c>
      <c r="C2871" t="s">
        <v>9405</v>
      </c>
      <c r="D2871" s="6">
        <v>102</v>
      </c>
      <c r="E2871" s="6" t="str">
        <f t="shared" si="264"/>
        <v>Medium</v>
      </c>
      <c r="F2871" s="4">
        <f t="shared" si="265"/>
        <v>1.7</v>
      </c>
      <c r="G2871" s="8" t="s">
        <v>10891</v>
      </c>
      <c r="H2871" t="s">
        <v>190</v>
      </c>
      <c r="I2871" t="s">
        <v>5170</v>
      </c>
      <c r="J2871">
        <v>7.6</v>
      </c>
      <c r="K2871" t="str">
        <f t="shared" si="266"/>
        <v>Good</v>
      </c>
      <c r="L2871" s="10">
        <v>245261</v>
      </c>
      <c r="M2871" s="10">
        <v>12000000</v>
      </c>
      <c r="N2871" s="10">
        <v>37999675</v>
      </c>
      <c r="O2871" s="6">
        <f t="shared" si="267"/>
        <v>25999675</v>
      </c>
      <c r="P2871" s="10" t="str" cm="1">
        <f t="array" ref="P2871">_xlfn.IFS(O2871&lt;=0,"Flop",O2871&lt;10000000,"Hit",O2871&lt;=100000000,"Superhit",O2871&gt;100000000,"Blockbuster")</f>
        <v>Superhit</v>
      </c>
      <c r="Q2871" t="s">
        <v>9406</v>
      </c>
      <c r="R2871">
        <v>16</v>
      </c>
      <c r="S2871" t="str">
        <f t="shared" si="268"/>
        <v xml:space="preserve">May </v>
      </c>
      <c r="T2871" s="12" t="str">
        <f t="shared" si="269"/>
        <v xml:space="preserve"> 2016</v>
      </c>
      <c r="U2871" s="8" t="str" cm="1">
        <f t="array" ref="U2871">_xlfn.IFS(Q2871&lt;1970,"Old is Gold",Q2871&lt;=1980,"80's Movies",Q2871&lt;=2000,"90's Movies",Q2871&lt;=2020,"Mid Rang",Q2871&gt;2020,"Latest")</f>
        <v>Latest</v>
      </c>
      <c r="V2871" t="s">
        <v>9407</v>
      </c>
    </row>
    <row r="2872" spans="1:22" x14ac:dyDescent="0.3">
      <c r="A2872" t="s">
        <v>9408</v>
      </c>
      <c r="B2872" t="s">
        <v>9409</v>
      </c>
      <c r="C2872" t="s">
        <v>9409</v>
      </c>
      <c r="D2872" s="6">
        <v>106</v>
      </c>
      <c r="E2872" s="6" t="str">
        <f t="shared" si="264"/>
        <v>Medium</v>
      </c>
      <c r="F2872" s="4">
        <f t="shared" si="265"/>
        <v>1.7666666666666666</v>
      </c>
      <c r="G2872" s="8" t="s">
        <v>190</v>
      </c>
      <c r="H2872" t="s">
        <v>10894</v>
      </c>
      <c r="I2872" t="s">
        <v>10899</v>
      </c>
      <c r="J2872">
        <v>8.5</v>
      </c>
      <c r="K2872" t="str">
        <f t="shared" si="266"/>
        <v>Excellent</v>
      </c>
      <c r="L2872" s="10">
        <v>942756</v>
      </c>
      <c r="M2872" s="10">
        <v>3300000</v>
      </c>
      <c r="N2872" s="10">
        <v>49440079</v>
      </c>
      <c r="O2872" s="6">
        <f t="shared" si="267"/>
        <v>46140079</v>
      </c>
      <c r="P2872" s="10" t="str" cm="1">
        <f t="array" ref="P2872">_xlfn.IFS(O2872&lt;=0,"Flop",O2872&lt;10000000,"Hit",O2872&lt;=100000000,"Superhit",O2872&gt;100000000,"Blockbuster")</f>
        <v>Superhit</v>
      </c>
      <c r="Q2872" t="s">
        <v>9410</v>
      </c>
      <c r="R2872">
        <v>16</v>
      </c>
      <c r="S2872" t="str">
        <f t="shared" si="268"/>
        <v xml:space="preserve">January </v>
      </c>
      <c r="T2872" s="12" t="str">
        <f t="shared" si="269"/>
        <v xml:space="preserve"> 2014</v>
      </c>
      <c r="U2872" s="8" t="str" cm="1">
        <f t="array" ref="U2872">_xlfn.IFS(Q2872&lt;1970,"Old is Gold",Q2872&lt;=1980,"80's Movies",Q2872&lt;=2000,"90's Movies",Q2872&lt;=2020,"Mid Rang",Q2872&gt;2020,"Latest")</f>
        <v>Latest</v>
      </c>
      <c r="V2872" t="s">
        <v>6731</v>
      </c>
    </row>
    <row r="2873" spans="1:22" x14ac:dyDescent="0.3">
      <c r="A2873" t="s">
        <v>9411</v>
      </c>
      <c r="B2873" t="s">
        <v>9412</v>
      </c>
      <c r="C2873" t="s">
        <v>9412</v>
      </c>
      <c r="D2873" s="6">
        <v>126</v>
      </c>
      <c r="E2873" s="6" t="str">
        <f t="shared" si="264"/>
        <v>Long</v>
      </c>
      <c r="F2873" s="4">
        <f t="shared" si="265"/>
        <v>2.1</v>
      </c>
      <c r="G2873" s="8" t="s">
        <v>190</v>
      </c>
      <c r="H2873" t="s">
        <v>10886</v>
      </c>
      <c r="I2873" t="s">
        <v>10899</v>
      </c>
      <c r="J2873">
        <v>7.7</v>
      </c>
      <c r="K2873" t="str">
        <f t="shared" si="266"/>
        <v>Good</v>
      </c>
      <c r="L2873" s="10">
        <v>394247</v>
      </c>
      <c r="M2873" s="10">
        <v>12000000</v>
      </c>
      <c r="N2873" s="10">
        <v>307166834</v>
      </c>
      <c r="O2873" s="6">
        <f t="shared" si="267"/>
        <v>295166834</v>
      </c>
      <c r="P2873" s="10" t="str" cm="1">
        <f t="array" ref="P2873">_xlfn.IFS(O2873&lt;=0,"Flop",O2873&lt;10000000,"Hit",O2873&lt;=100000000,"Superhit",O2873&gt;100000000,"Blockbuster")</f>
        <v>Blockbuster</v>
      </c>
      <c r="Q2873" t="s">
        <v>8345</v>
      </c>
      <c r="R2873">
        <v>16</v>
      </c>
      <c r="S2873" t="str">
        <f t="shared" si="268"/>
        <v xml:space="preserve">May </v>
      </c>
      <c r="T2873" s="12" t="str">
        <f t="shared" si="269"/>
        <v xml:space="preserve"> 2014</v>
      </c>
      <c r="U2873" s="8" t="str" cm="1">
        <f t="array" ref="U2873">_xlfn.IFS(Q2873&lt;1970,"Old is Gold",Q2873&lt;=1980,"80's Movies",Q2873&lt;=2000,"90's Movies",Q2873&lt;=2020,"Mid Rang",Q2873&gt;2020,"Latest")</f>
        <v>Latest</v>
      </c>
      <c r="V2873" t="s">
        <v>9413</v>
      </c>
    </row>
    <row r="2874" spans="1:22" x14ac:dyDescent="0.3">
      <c r="A2874" t="s">
        <v>9414</v>
      </c>
      <c r="B2874" t="s">
        <v>9415</v>
      </c>
      <c r="C2874" t="s">
        <v>9415</v>
      </c>
      <c r="D2874" s="6">
        <v>108</v>
      </c>
      <c r="E2874" s="6" t="str">
        <f t="shared" si="264"/>
        <v>Medium</v>
      </c>
      <c r="F2874" s="4">
        <f t="shared" si="265"/>
        <v>1.8</v>
      </c>
      <c r="G2874" s="8" t="s">
        <v>172</v>
      </c>
      <c r="H2874" t="s">
        <v>190</v>
      </c>
      <c r="I2874" t="s">
        <v>5878</v>
      </c>
      <c r="J2874">
        <v>7.9</v>
      </c>
      <c r="K2874" t="str">
        <f t="shared" si="266"/>
        <v>Good</v>
      </c>
      <c r="L2874" s="10">
        <v>425296</v>
      </c>
      <c r="M2874" s="10">
        <v>14000000</v>
      </c>
      <c r="N2874" s="10">
        <v>93553698</v>
      </c>
      <c r="O2874" s="6">
        <f t="shared" si="267"/>
        <v>79553698</v>
      </c>
      <c r="P2874" s="10" t="str" cm="1">
        <f t="array" ref="P2874">_xlfn.IFS(O2874&lt;=0,"Flop",O2874&lt;10000000,"Hit",O2874&lt;=100000000,"Superhit",O2874&gt;100000000,"Blockbuster")</f>
        <v>Superhit</v>
      </c>
      <c r="Q2874" t="s">
        <v>9416</v>
      </c>
      <c r="R2874">
        <v>8</v>
      </c>
      <c r="S2874" t="str">
        <f t="shared" si="268"/>
        <v xml:space="preserve">September </v>
      </c>
      <c r="T2874" s="12" t="str">
        <f t="shared" si="269"/>
        <v xml:space="preserve"> 2019</v>
      </c>
      <c r="U2874" s="8" t="str" cm="1">
        <f t="array" ref="U2874">_xlfn.IFS(Q2874&lt;1970,"Old is Gold",Q2874&lt;=1980,"80's Movies",Q2874&lt;=2000,"90's Movies",Q2874&lt;=2020,"Mid Rang",Q2874&gt;2020,"Latest")</f>
        <v>Latest</v>
      </c>
      <c r="V2874" t="s">
        <v>6735</v>
      </c>
    </row>
    <row r="2875" spans="1:22" x14ac:dyDescent="0.3">
      <c r="A2875" t="s">
        <v>9417</v>
      </c>
      <c r="B2875" t="s">
        <v>9418</v>
      </c>
      <c r="C2875" t="s">
        <v>9418</v>
      </c>
      <c r="D2875" s="6">
        <v>107</v>
      </c>
      <c r="E2875" s="6" t="str">
        <f t="shared" si="264"/>
        <v>Medium</v>
      </c>
      <c r="F2875" s="4">
        <f t="shared" si="265"/>
        <v>1.7833333333333334</v>
      </c>
      <c r="G2875" s="8" t="s">
        <v>7406</v>
      </c>
      <c r="H2875" t="s">
        <v>105</v>
      </c>
      <c r="I2875" t="s">
        <v>10890</v>
      </c>
      <c r="J2875">
        <v>5.5</v>
      </c>
      <c r="K2875" t="str">
        <f t="shared" si="266"/>
        <v>Poor</v>
      </c>
      <c r="L2875" s="10">
        <v>99114</v>
      </c>
      <c r="M2875" s="10">
        <v>40000000</v>
      </c>
      <c r="N2875" s="10">
        <v>312242626</v>
      </c>
      <c r="O2875" s="6">
        <f t="shared" si="267"/>
        <v>272242626</v>
      </c>
      <c r="P2875" s="10" t="str" cm="1">
        <f t="array" ref="P2875">_xlfn.IFS(O2875&lt;=0,"Flop",O2875&lt;10000000,"Hit",O2875&lt;=100000000,"Superhit",O2875&gt;100000000,"Blockbuster")</f>
        <v>Blockbuster</v>
      </c>
      <c r="Q2875" t="s">
        <v>8954</v>
      </c>
      <c r="R2875">
        <v>13</v>
      </c>
      <c r="S2875" t="str">
        <f t="shared" si="268"/>
        <v xml:space="preserve">December </v>
      </c>
      <c r="T2875" s="12" t="str">
        <f t="shared" si="269"/>
        <v xml:space="preserve"> 2016</v>
      </c>
      <c r="U2875" s="8" t="str" cm="1">
        <f t="array" ref="U2875">_xlfn.IFS(Q2875&lt;1970,"Old is Gold",Q2875&lt;=1980,"80's Movies",Q2875&lt;=2000,"90's Movies",Q2875&lt;=2020,"Mid Rang",Q2875&gt;2020,"Latest")</f>
        <v>Latest</v>
      </c>
      <c r="V2875" t="s">
        <v>2001</v>
      </c>
    </row>
    <row r="2876" spans="1:22" x14ac:dyDescent="0.3">
      <c r="A2876" t="s">
        <v>9419</v>
      </c>
      <c r="B2876" t="s">
        <v>9420</v>
      </c>
      <c r="C2876" t="s">
        <v>9421</v>
      </c>
      <c r="D2876" s="6">
        <v>159</v>
      </c>
      <c r="E2876" s="6" t="str">
        <f t="shared" si="264"/>
        <v>Long</v>
      </c>
      <c r="F2876" s="4">
        <f t="shared" si="265"/>
        <v>2.65</v>
      </c>
      <c r="G2876" s="8" t="s">
        <v>7406</v>
      </c>
      <c r="H2876" t="s">
        <v>190</v>
      </c>
      <c r="I2876" t="s">
        <v>10899</v>
      </c>
      <c r="J2876">
        <v>8</v>
      </c>
      <c r="K2876" t="str">
        <f t="shared" si="266"/>
        <v>Excellent</v>
      </c>
      <c r="L2876" s="10">
        <v>132890</v>
      </c>
      <c r="M2876" s="10">
        <v>18026148</v>
      </c>
      <c r="N2876" s="10">
        <v>24548038</v>
      </c>
      <c r="O2876" s="6">
        <f t="shared" si="267"/>
        <v>6521890</v>
      </c>
      <c r="P2876" s="10" t="str" cm="1">
        <f t="array" ref="P2876">_xlfn.IFS(O2876&lt;=0,"Flop",O2876&lt;10000000,"Hit",O2876&lt;=100000000,"Superhit",O2876&gt;100000000,"Blockbuster")</f>
        <v>Hit</v>
      </c>
      <c r="Q2876" t="s">
        <v>9422</v>
      </c>
      <c r="R2876">
        <v>9</v>
      </c>
      <c r="S2876" t="str">
        <f t="shared" si="268"/>
        <v xml:space="preserve">July </v>
      </c>
      <c r="T2876" s="12" t="str">
        <f t="shared" si="269"/>
        <v xml:space="preserve"> 2015</v>
      </c>
      <c r="U2876" s="8" t="str" cm="1">
        <f t="array" ref="U2876">_xlfn.IFS(Q2876&lt;1970,"Old is Gold",Q2876&lt;=1980,"80's Movies",Q2876&lt;=2000,"90's Movies",Q2876&lt;=2020,"Mid Rang",Q2876&gt;2020,"Latest")</f>
        <v>Latest</v>
      </c>
      <c r="V2876" t="s">
        <v>9423</v>
      </c>
    </row>
    <row r="2877" spans="1:22" x14ac:dyDescent="0.3">
      <c r="A2877" t="s">
        <v>9424</v>
      </c>
      <c r="B2877" t="s">
        <v>9425</v>
      </c>
      <c r="C2877" t="s">
        <v>9425</v>
      </c>
      <c r="D2877" s="6">
        <v>115</v>
      </c>
      <c r="E2877" s="6" t="str">
        <f t="shared" si="264"/>
        <v>Medium</v>
      </c>
      <c r="F2877" s="4">
        <f t="shared" si="265"/>
        <v>1.9166666666666667</v>
      </c>
      <c r="G2877" s="8" t="s">
        <v>172</v>
      </c>
      <c r="H2877" t="s">
        <v>10899</v>
      </c>
      <c r="I2877" t="s">
        <v>10899</v>
      </c>
      <c r="J2877">
        <v>6.3</v>
      </c>
      <c r="K2877" t="str">
        <f t="shared" si="266"/>
        <v>Average</v>
      </c>
      <c r="L2877" s="10">
        <v>225590</v>
      </c>
      <c r="M2877" s="10">
        <v>68000000</v>
      </c>
      <c r="N2877" s="10">
        <v>215863606</v>
      </c>
      <c r="O2877" s="6">
        <f t="shared" si="267"/>
        <v>147863606</v>
      </c>
      <c r="P2877" s="10" t="str" cm="1">
        <f t="array" ref="P2877">_xlfn.IFS(O2877&lt;=0,"Flop",O2877&lt;10000000,"Hit",O2877&lt;=100000000,"Superhit",O2877&gt;100000000,"Blockbuster")</f>
        <v>Blockbuster</v>
      </c>
      <c r="Q2877" t="s">
        <v>9426</v>
      </c>
      <c r="R2877">
        <v>25</v>
      </c>
      <c r="S2877" t="str">
        <f t="shared" si="268"/>
        <v xml:space="preserve">June </v>
      </c>
      <c r="T2877" s="12" t="str">
        <f t="shared" si="269"/>
        <v xml:space="preserve"> 2015</v>
      </c>
      <c r="U2877" s="8" t="str" cm="1">
        <f t="array" ref="U2877">_xlfn.IFS(Q2877&lt;1970,"Old is Gold",Q2877&lt;=1980,"80's Movies",Q2877&lt;=2000,"90's Movies",Q2877&lt;=2020,"Mid Rang",Q2877&gt;2020,"Latest")</f>
        <v>Latest</v>
      </c>
      <c r="V2877" t="s">
        <v>8329</v>
      </c>
    </row>
    <row r="2878" spans="1:22" x14ac:dyDescent="0.3">
      <c r="A2878" t="s">
        <v>9427</v>
      </c>
      <c r="B2878" t="s">
        <v>9428</v>
      </c>
      <c r="C2878" t="s">
        <v>9428</v>
      </c>
      <c r="D2878" s="6">
        <v>112</v>
      </c>
      <c r="E2878" s="6" t="str">
        <f t="shared" si="264"/>
        <v>Medium</v>
      </c>
      <c r="F2878" s="4">
        <f t="shared" si="265"/>
        <v>1.8666666666666667</v>
      </c>
      <c r="G2878" s="8" t="s">
        <v>190</v>
      </c>
      <c r="H2878" t="s">
        <v>10895</v>
      </c>
      <c r="I2878" t="s">
        <v>10890</v>
      </c>
      <c r="J2878">
        <v>6.6</v>
      </c>
      <c r="K2878" t="str">
        <f t="shared" si="266"/>
        <v>Average</v>
      </c>
      <c r="L2878" s="10">
        <v>83229</v>
      </c>
      <c r="M2878" s="10">
        <v>18000000</v>
      </c>
      <c r="N2878" s="10">
        <v>7112282</v>
      </c>
      <c r="O2878" s="6">
        <f t="shared" si="267"/>
        <v>-10887718</v>
      </c>
      <c r="P2878" s="10" t="str" cm="1">
        <f t="array" ref="P2878">_xlfn.IFS(O2878&lt;=0,"Flop",O2878&lt;10000000,"Hit",O2878&lt;=100000000,"Superhit",O2878&gt;100000000,"Blockbuster")</f>
        <v>Flop</v>
      </c>
      <c r="S2878" t="e">
        <f t="shared" si="268"/>
        <v>#VALUE!</v>
      </c>
      <c r="T2878" s="12" t="str">
        <f t="shared" si="269"/>
        <v/>
      </c>
      <c r="U2878" s="8" t="str" cm="1">
        <f t="array" ref="U2878">_xlfn.IFS(Q2878&lt;1970,"Old is Gold",Q2878&lt;=1980,"80's Movies",Q2878&lt;=2000,"90's Movies",Q2878&lt;=2020,"Mid Rang",Q2878&gt;2020,"Latest")</f>
        <v>Old is Gold</v>
      </c>
      <c r="V2878" t="s">
        <v>8426</v>
      </c>
    </row>
    <row r="2879" spans="1:22" x14ac:dyDescent="0.3">
      <c r="A2879" t="s">
        <v>9429</v>
      </c>
      <c r="B2879" t="s">
        <v>9430</v>
      </c>
      <c r="C2879" t="s">
        <v>9430</v>
      </c>
      <c r="D2879" s="6">
        <v>122</v>
      </c>
      <c r="E2879" s="6" t="str">
        <f t="shared" si="264"/>
        <v>Long</v>
      </c>
      <c r="F2879" s="4">
        <f t="shared" si="265"/>
        <v>2.0333333333333332</v>
      </c>
      <c r="G2879" s="8" t="s">
        <v>7406</v>
      </c>
      <c r="H2879" t="s">
        <v>10887</v>
      </c>
      <c r="I2879" t="s">
        <v>10890</v>
      </c>
      <c r="J2879">
        <v>7</v>
      </c>
      <c r="K2879" t="str">
        <f t="shared" si="266"/>
        <v>Good</v>
      </c>
      <c r="L2879" s="10">
        <v>255103</v>
      </c>
      <c r="M2879" s="10">
        <v>185000000</v>
      </c>
      <c r="N2879" s="10">
        <v>343471816</v>
      </c>
      <c r="O2879" s="6">
        <f t="shared" si="267"/>
        <v>158471816</v>
      </c>
      <c r="P2879" s="10" t="str" cm="1">
        <f t="array" ref="P2879">_xlfn.IFS(O2879&lt;=0,"Flop",O2879&lt;10000000,"Hit",O2879&lt;=100000000,"Superhit",O2879&gt;100000000,"Blockbuster")</f>
        <v>Blockbuster</v>
      </c>
      <c r="Q2879" t="s">
        <v>9431</v>
      </c>
      <c r="R2879">
        <v>20</v>
      </c>
      <c r="S2879" t="str">
        <f t="shared" si="268"/>
        <v xml:space="preserve">July </v>
      </c>
      <c r="T2879" s="12" t="str">
        <f t="shared" si="269"/>
        <v xml:space="preserve"> 2016</v>
      </c>
      <c r="U2879" s="8" t="str" cm="1">
        <f t="array" ref="U2879">_xlfn.IFS(Q2879&lt;1970,"Old is Gold",Q2879&lt;=1980,"80's Movies",Q2879&lt;=2000,"90's Movies",Q2879&lt;=2020,"Mid Rang",Q2879&gt;2020,"Latest")</f>
        <v>Latest</v>
      </c>
      <c r="V2879" t="s">
        <v>5607</v>
      </c>
    </row>
    <row r="2880" spans="1:22" x14ac:dyDescent="0.3">
      <c r="A2880" t="s">
        <v>9432</v>
      </c>
      <c r="B2880" t="s">
        <v>9433</v>
      </c>
      <c r="C2880" t="s">
        <v>9433</v>
      </c>
      <c r="D2880" s="6">
        <v>139</v>
      </c>
      <c r="E2880" s="6" t="str">
        <f t="shared" si="264"/>
        <v>Long</v>
      </c>
      <c r="F2880" s="4">
        <f t="shared" si="265"/>
        <v>2.3166666666666669</v>
      </c>
      <c r="G2880" s="8" t="s">
        <v>190</v>
      </c>
      <c r="H2880" t="s">
        <v>10899</v>
      </c>
      <c r="I2880" t="s">
        <v>10899</v>
      </c>
      <c r="J2880">
        <v>7.2</v>
      </c>
      <c r="K2880" t="str">
        <f t="shared" si="266"/>
        <v>Good</v>
      </c>
      <c r="L2880" s="10">
        <v>115017</v>
      </c>
      <c r="M2880" s="10">
        <v>24000000</v>
      </c>
      <c r="N2880" s="10">
        <v>64414761</v>
      </c>
      <c r="O2880" s="6">
        <f t="shared" si="267"/>
        <v>40414761</v>
      </c>
      <c r="P2880" s="10" t="str" cm="1">
        <f t="array" ref="P2880">_xlfn.IFS(O2880&lt;=0,"Flop",O2880&lt;10000000,"Hit",O2880&lt;=100000000,"Superhit",O2880&gt;100000000,"Blockbuster")</f>
        <v>Superhit</v>
      </c>
      <c r="Q2880" t="s">
        <v>8918</v>
      </c>
      <c r="R2880">
        <v>6</v>
      </c>
      <c r="S2880" t="str">
        <f t="shared" si="268"/>
        <v xml:space="preserve">December </v>
      </c>
      <c r="T2880" s="12" t="str">
        <f t="shared" si="269"/>
        <v xml:space="preserve"> 2016</v>
      </c>
      <c r="U2880" s="8" t="str" cm="1">
        <f t="array" ref="U2880">_xlfn.IFS(Q2880&lt;1970,"Old is Gold",Q2880&lt;=1980,"80's Movies",Q2880&lt;=2000,"90's Movies",Q2880&lt;=2020,"Mid Rang",Q2880&gt;2020,"Latest")</f>
        <v>Latest</v>
      </c>
      <c r="V2880" t="s">
        <v>5226</v>
      </c>
    </row>
    <row r="2881" spans="1:22" x14ac:dyDescent="0.3">
      <c r="A2881" t="s">
        <v>9434</v>
      </c>
      <c r="B2881" t="s">
        <v>9435</v>
      </c>
      <c r="C2881" t="s">
        <v>9435</v>
      </c>
      <c r="D2881" s="6">
        <v>110</v>
      </c>
      <c r="E2881" s="6" t="str">
        <f t="shared" si="264"/>
        <v>Medium</v>
      </c>
      <c r="F2881" s="4">
        <f t="shared" si="265"/>
        <v>1.8333333333333333</v>
      </c>
      <c r="G2881" s="8" t="s">
        <v>190</v>
      </c>
      <c r="H2881" t="s">
        <v>10886</v>
      </c>
      <c r="I2881" t="s">
        <v>10899</v>
      </c>
      <c r="J2881">
        <v>7.4</v>
      </c>
      <c r="K2881" t="str">
        <f t="shared" si="266"/>
        <v>Good</v>
      </c>
      <c r="L2881" s="10">
        <v>276816</v>
      </c>
      <c r="M2881" s="10">
        <v>20000000</v>
      </c>
      <c r="N2881" s="10">
        <v>208445075</v>
      </c>
      <c r="O2881" s="6">
        <f t="shared" si="267"/>
        <v>188445075</v>
      </c>
      <c r="P2881" s="10" t="str" cm="1">
        <f t="array" ref="P2881">_xlfn.IFS(O2881&lt;=0,"Flop",O2881&lt;10000000,"Hit",O2881&lt;=100000000,"Superhit",O2881&gt;100000000,"Blockbuster")</f>
        <v>Blockbuster</v>
      </c>
      <c r="Q2881" t="s">
        <v>9436</v>
      </c>
      <c r="R2881">
        <v>23</v>
      </c>
      <c r="S2881" t="str">
        <f t="shared" si="268"/>
        <v xml:space="preserve">May </v>
      </c>
      <c r="T2881" s="12" t="str">
        <f t="shared" si="269"/>
        <v xml:space="preserve"> 2016</v>
      </c>
      <c r="U2881" s="8" t="str" cm="1">
        <f t="array" ref="U2881">_xlfn.IFS(Q2881&lt;1970,"Old is Gold",Q2881&lt;=1980,"80's Movies",Q2881&lt;=2000,"90's Movies",Q2881&lt;=2020,"Mid Rang",Q2881&gt;2020,"Latest")</f>
        <v>Latest</v>
      </c>
      <c r="V2881" t="s">
        <v>9437</v>
      </c>
    </row>
    <row r="2882" spans="1:22" x14ac:dyDescent="0.3">
      <c r="A2882" t="s">
        <v>9438</v>
      </c>
      <c r="B2882" t="s">
        <v>9439</v>
      </c>
      <c r="C2882" t="s">
        <v>9439</v>
      </c>
      <c r="D2882" s="6">
        <v>96</v>
      </c>
      <c r="E2882" s="6" t="str">
        <f t="shared" ref="E2882:E2945" si="270">IF(D2882&lt;90,"Short",IF(D2882&lt;=120,"Medium","Long"))</f>
        <v>Medium</v>
      </c>
      <c r="F2882" s="4">
        <f t="shared" ref="F2882:F2945" si="271">D2882/60</f>
        <v>1.6</v>
      </c>
      <c r="G2882" s="8" t="s">
        <v>7406</v>
      </c>
      <c r="H2882" t="s">
        <v>10891</v>
      </c>
      <c r="I2882" t="s">
        <v>5170</v>
      </c>
      <c r="J2882">
        <v>5.7</v>
      </c>
      <c r="K2882" t="str">
        <f t="shared" ref="K2882:K2945" si="272">IF(J2882&gt;=8,"Excellent",IF(J2882&gt;=7,"Good",IF(J2882&gt;=6,"Average","Poor")))</f>
        <v>Poor</v>
      </c>
      <c r="L2882" s="10">
        <v>94409</v>
      </c>
      <c r="M2882" s="10">
        <v>35000000</v>
      </c>
      <c r="N2882" s="10">
        <v>82347656</v>
      </c>
      <c r="O2882" s="6">
        <f t="shared" ref="O2882:O2945" si="273">N2882-M2882</f>
        <v>47347656</v>
      </c>
      <c r="P2882" s="10" t="str" cm="1">
        <f t="array" ref="P2882">_xlfn.IFS(O2882&lt;=0,"Flop",O2882&lt;10000000,"Hit",O2882&lt;=100000000,"Superhit",O2882&gt;100000000,"Blockbuster")</f>
        <v>Superhit</v>
      </c>
      <c r="Q2882" t="s">
        <v>9440</v>
      </c>
      <c r="R2882">
        <v>13</v>
      </c>
      <c r="S2882" t="str">
        <f t="shared" ref="S2882:S2945" si="274">LEFT(Q2882,SEARCH(" ",Q2882))</f>
        <v xml:space="preserve">August </v>
      </c>
      <c r="T2882" s="12" t="str">
        <f t="shared" ref="T2882:T2945" si="275">RIGHT(Q2882,5)</f>
        <v xml:space="preserve"> 2015</v>
      </c>
      <c r="U2882" s="8" t="str" cm="1">
        <f t="array" ref="U2882">_xlfn.IFS(Q2882&lt;1970,"Old is Gold",Q2882&lt;=1980,"80's Movies",Q2882&lt;=2000,"90's Movies",Q2882&lt;=2020,"Mid Rang",Q2882&gt;2020,"Latest")</f>
        <v>Latest</v>
      </c>
      <c r="V2882" t="s">
        <v>9441</v>
      </c>
    </row>
    <row r="2883" spans="1:22" x14ac:dyDescent="0.3">
      <c r="A2883" t="s">
        <v>9442</v>
      </c>
      <c r="B2883" t="s">
        <v>9443</v>
      </c>
      <c r="C2883" t="s">
        <v>9443</v>
      </c>
      <c r="D2883" s="6">
        <v>98</v>
      </c>
      <c r="E2883" s="6" t="str">
        <f t="shared" si="270"/>
        <v>Medium</v>
      </c>
      <c r="F2883" s="4">
        <f t="shared" si="271"/>
        <v>1.6333333333333333</v>
      </c>
      <c r="G2883" s="8" t="s">
        <v>10887</v>
      </c>
      <c r="H2883" t="s">
        <v>172</v>
      </c>
      <c r="I2883" t="s">
        <v>10892</v>
      </c>
      <c r="J2883">
        <v>6.2</v>
      </c>
      <c r="K2883" t="str">
        <f t="shared" si="272"/>
        <v>Average</v>
      </c>
      <c r="L2883" s="10">
        <v>132076</v>
      </c>
      <c r="M2883" s="10">
        <v>127000000</v>
      </c>
      <c r="N2883" s="10">
        <v>363204635</v>
      </c>
      <c r="O2883" s="6">
        <f t="shared" si="273"/>
        <v>236204635</v>
      </c>
      <c r="P2883" s="10" t="str" cm="1">
        <f t="array" ref="P2883">_xlfn.IFS(O2883&lt;=0,"Flop",O2883&lt;10000000,"Hit",O2883&lt;=100000000,"Superhit",O2883&gt;100000000,"Blockbuster")</f>
        <v>Blockbuster</v>
      </c>
      <c r="Q2883" t="s">
        <v>6896</v>
      </c>
      <c r="R2883">
        <v>17</v>
      </c>
      <c r="S2883" t="str">
        <f t="shared" si="274"/>
        <v xml:space="preserve">December </v>
      </c>
      <c r="T2883" s="12" t="str">
        <f t="shared" si="275"/>
        <v xml:space="preserve"> 2014</v>
      </c>
      <c r="U2883" s="8" t="str" cm="1">
        <f t="array" ref="U2883">_xlfn.IFS(Q2883&lt;1970,"Old is Gold",Q2883&lt;=1980,"80's Movies",Q2883&lt;=2000,"90's Movies",Q2883&lt;=2020,"Mid Rang",Q2883&gt;2020,"Latest")</f>
        <v>Latest</v>
      </c>
      <c r="V2883" t="s">
        <v>4002</v>
      </c>
    </row>
    <row r="2884" spans="1:22" x14ac:dyDescent="0.3">
      <c r="A2884" t="s">
        <v>9444</v>
      </c>
      <c r="B2884" t="s">
        <v>9445</v>
      </c>
      <c r="C2884" t="s">
        <v>9445</v>
      </c>
      <c r="D2884" s="6">
        <v>85</v>
      </c>
      <c r="E2884" s="6" t="str">
        <f t="shared" si="270"/>
        <v>Short</v>
      </c>
      <c r="F2884" s="4">
        <f t="shared" si="271"/>
        <v>1.4166666666666667</v>
      </c>
      <c r="G2884" s="8" t="s">
        <v>190</v>
      </c>
      <c r="H2884" t="s">
        <v>10899</v>
      </c>
      <c r="I2884" t="s">
        <v>10899</v>
      </c>
      <c r="J2884">
        <v>7.1</v>
      </c>
      <c r="K2884" t="str">
        <f t="shared" si="272"/>
        <v>Good</v>
      </c>
      <c r="L2884" s="10">
        <v>156920</v>
      </c>
      <c r="M2884" s="10">
        <v>2000000</v>
      </c>
      <c r="N2884" s="10">
        <v>5090608</v>
      </c>
      <c r="O2884" s="6">
        <f t="shared" si="273"/>
        <v>3090608</v>
      </c>
      <c r="P2884" s="10" t="str" cm="1">
        <f t="array" ref="P2884">_xlfn.IFS(O2884&lt;=0,"Flop",O2884&lt;10000000,"Hit",O2884&lt;=100000000,"Superhit",O2884&gt;100000000,"Blockbuster")</f>
        <v>Hit</v>
      </c>
      <c r="Q2884" t="s">
        <v>8843</v>
      </c>
      <c r="R2884">
        <v>2</v>
      </c>
      <c r="S2884" t="str">
        <f t="shared" si="274"/>
        <v xml:space="preserve">September </v>
      </c>
      <c r="T2884" s="12" t="str">
        <f t="shared" si="275"/>
        <v xml:space="preserve"> 2013</v>
      </c>
      <c r="U2884" s="8" t="str" cm="1">
        <f t="array" ref="U2884">_xlfn.IFS(Q2884&lt;1970,"Old is Gold",Q2884&lt;=1980,"80's Movies",Q2884&lt;=2000,"90's Movies",Q2884&lt;=2020,"Mid Rang",Q2884&gt;2020,"Latest")</f>
        <v>Latest</v>
      </c>
      <c r="V2884" t="s">
        <v>8735</v>
      </c>
    </row>
    <row r="2885" spans="1:22" x14ac:dyDescent="0.3">
      <c r="A2885" t="s">
        <v>9446</v>
      </c>
      <c r="B2885" t="s">
        <v>9447</v>
      </c>
      <c r="C2885" t="s">
        <v>9447</v>
      </c>
      <c r="D2885" s="6">
        <v>100</v>
      </c>
      <c r="E2885" s="6" t="str">
        <f t="shared" si="270"/>
        <v>Medium</v>
      </c>
      <c r="F2885" s="4">
        <f t="shared" si="271"/>
        <v>1.6666666666666667</v>
      </c>
      <c r="G2885" s="8" t="s">
        <v>7406</v>
      </c>
      <c r="H2885" t="s">
        <v>10887</v>
      </c>
      <c r="I2885" t="s">
        <v>172</v>
      </c>
      <c r="J2885">
        <v>6.9</v>
      </c>
      <c r="K2885" t="str">
        <f t="shared" si="272"/>
        <v>Average</v>
      </c>
      <c r="L2885" s="10">
        <v>250248</v>
      </c>
      <c r="M2885" s="10">
        <v>37000000</v>
      </c>
      <c r="N2885" s="10">
        <v>117768230</v>
      </c>
      <c r="O2885" s="6">
        <f t="shared" si="273"/>
        <v>80768230</v>
      </c>
      <c r="P2885" s="10" t="str" cm="1">
        <f t="array" ref="P2885">_xlfn.IFS(O2885&lt;=0,"Flop",O2885&lt;10000000,"Hit",O2885&lt;=100000000,"Superhit",O2885&gt;100000000,"Blockbuster")</f>
        <v>Superhit</v>
      </c>
      <c r="Q2885" t="s">
        <v>9448</v>
      </c>
      <c r="R2885">
        <v>15</v>
      </c>
      <c r="S2885" t="str">
        <f t="shared" si="274"/>
        <v xml:space="preserve">February </v>
      </c>
      <c r="T2885" s="12" t="str">
        <f t="shared" si="275"/>
        <v xml:space="preserve"> 2018</v>
      </c>
      <c r="U2885" s="8" t="str" cm="1">
        <f t="array" ref="U2885">_xlfn.IFS(Q2885&lt;1970,"Old is Gold",Q2885&lt;=1980,"80's Movies",Q2885&lt;=2000,"90's Movies",Q2885&lt;=2020,"Mid Rang",Q2885&gt;2020,"Latest")</f>
        <v>Latest</v>
      </c>
      <c r="V2885" t="s">
        <v>9449</v>
      </c>
    </row>
    <row r="2886" spans="1:22" x14ac:dyDescent="0.3">
      <c r="A2886" t="s">
        <v>9450</v>
      </c>
      <c r="B2886" t="s">
        <v>9451</v>
      </c>
      <c r="C2886" t="s">
        <v>9451</v>
      </c>
      <c r="D2886" s="6">
        <v>85</v>
      </c>
      <c r="E2886" s="6" t="str">
        <f t="shared" si="270"/>
        <v>Short</v>
      </c>
      <c r="F2886" s="4">
        <f t="shared" si="271"/>
        <v>1.4166666666666667</v>
      </c>
      <c r="G2886" s="8" t="s">
        <v>10888</v>
      </c>
      <c r="H2886" t="s">
        <v>172</v>
      </c>
      <c r="I2886" t="s">
        <v>10892</v>
      </c>
      <c r="J2886">
        <v>6.4</v>
      </c>
      <c r="K2886" t="str">
        <f t="shared" si="272"/>
        <v>Average</v>
      </c>
      <c r="L2886" s="10">
        <v>80639</v>
      </c>
      <c r="M2886" s="10">
        <v>75000000</v>
      </c>
      <c r="N2886" s="10">
        <v>526760632</v>
      </c>
      <c r="O2886" s="6">
        <f t="shared" si="273"/>
        <v>451760632</v>
      </c>
      <c r="P2886" s="10" t="str" cm="1">
        <f t="array" ref="P2886">_xlfn.IFS(O2886&lt;=0,"Flop",O2886&lt;10000000,"Hit",O2886&lt;=100000000,"Superhit",O2886&gt;100000000,"Blockbuster")</f>
        <v>Blockbuster</v>
      </c>
      <c r="Q2886" t="s">
        <v>9452</v>
      </c>
      <c r="R2886">
        <v>3</v>
      </c>
      <c r="S2886" t="str">
        <f t="shared" si="274"/>
        <v xml:space="preserve">November </v>
      </c>
      <c r="T2886" s="12" t="str">
        <f t="shared" si="275"/>
        <v xml:space="preserve"> 2018</v>
      </c>
      <c r="U2886" s="8" t="str" cm="1">
        <f t="array" ref="U2886">_xlfn.IFS(Q2886&lt;1970,"Old is Gold",Q2886&lt;=1980,"80's Movies",Q2886&lt;=2000,"90's Movies",Q2886&lt;=2020,"Mid Rang",Q2886&gt;2020,"Latest")</f>
        <v>Latest</v>
      </c>
      <c r="V2886" t="s">
        <v>9453</v>
      </c>
    </row>
    <row r="2887" spans="1:22" x14ac:dyDescent="0.3">
      <c r="A2887" t="s">
        <v>9454</v>
      </c>
      <c r="B2887" t="s">
        <v>9455</v>
      </c>
      <c r="C2887" t="s">
        <v>9455</v>
      </c>
      <c r="D2887" s="6">
        <v>87</v>
      </c>
      <c r="E2887" s="6" t="str">
        <f t="shared" si="270"/>
        <v>Short</v>
      </c>
      <c r="F2887" s="4">
        <f t="shared" si="271"/>
        <v>1.45</v>
      </c>
      <c r="G2887" s="8" t="s">
        <v>10887</v>
      </c>
      <c r="H2887" t="s">
        <v>10888</v>
      </c>
      <c r="I2887" t="s">
        <v>172</v>
      </c>
      <c r="J2887">
        <v>6.5</v>
      </c>
      <c r="K2887" t="str">
        <f t="shared" si="272"/>
        <v>Average</v>
      </c>
      <c r="L2887" s="10">
        <v>212840</v>
      </c>
      <c r="M2887" s="10">
        <v>75000000</v>
      </c>
      <c r="N2887" s="10">
        <v>894328469</v>
      </c>
      <c r="O2887" s="6">
        <f t="shared" si="273"/>
        <v>819328469</v>
      </c>
      <c r="P2887" s="10" t="str" cm="1">
        <f t="array" ref="P2887">_xlfn.IFS(O2887&lt;=0,"Flop",O2887&lt;10000000,"Hit",O2887&lt;=100000000,"Superhit",O2887&gt;100000000,"Blockbuster")</f>
        <v>Blockbuster</v>
      </c>
      <c r="Q2887" t="s">
        <v>9456</v>
      </c>
      <c r="R2887">
        <v>16</v>
      </c>
      <c r="S2887" t="str">
        <f t="shared" si="274"/>
        <v xml:space="preserve">June </v>
      </c>
      <c r="T2887" s="12" t="str">
        <f t="shared" si="275"/>
        <v xml:space="preserve"> 2016</v>
      </c>
      <c r="U2887" s="8" t="str" cm="1">
        <f t="array" ref="U2887">_xlfn.IFS(Q2887&lt;1970,"Old is Gold",Q2887&lt;=1980,"80's Movies",Q2887&lt;=2000,"90's Movies",Q2887&lt;=2020,"Mid Rang",Q2887&gt;2020,"Latest")</f>
        <v>Latest</v>
      </c>
      <c r="V2887" t="s">
        <v>9457</v>
      </c>
    </row>
    <row r="2888" spans="1:22" x14ac:dyDescent="0.3">
      <c r="A2888" t="s">
        <v>9458</v>
      </c>
      <c r="B2888" t="s">
        <v>9459</v>
      </c>
      <c r="C2888" t="s">
        <v>9459</v>
      </c>
      <c r="D2888" s="6">
        <v>134</v>
      </c>
      <c r="E2888" s="6" t="str">
        <f t="shared" si="270"/>
        <v>Long</v>
      </c>
      <c r="F2888" s="4">
        <f t="shared" si="271"/>
        <v>2.2333333333333334</v>
      </c>
      <c r="G2888" s="8" t="s">
        <v>7406</v>
      </c>
      <c r="H2888" t="s">
        <v>190</v>
      </c>
      <c r="I2888" t="s">
        <v>5878</v>
      </c>
      <c r="J2888">
        <v>7.6</v>
      </c>
      <c r="K2888" t="str">
        <f t="shared" si="272"/>
        <v>Good</v>
      </c>
      <c r="L2888" s="10">
        <v>528307</v>
      </c>
      <c r="M2888" s="10">
        <v>68000000</v>
      </c>
      <c r="N2888" s="10">
        <v>211822697</v>
      </c>
      <c r="O2888" s="6">
        <f t="shared" si="273"/>
        <v>143822697</v>
      </c>
      <c r="P2888" s="10" t="str" cm="1">
        <f t="array" ref="P2888">_xlfn.IFS(O2888&lt;=0,"Flop",O2888&lt;10000000,"Hit",O2888&lt;=100000000,"Superhit",O2888&gt;100000000,"Blockbuster")</f>
        <v>Blockbuster</v>
      </c>
      <c r="Q2888" t="s">
        <v>9460</v>
      </c>
      <c r="R2888">
        <v>15</v>
      </c>
      <c r="S2888" t="str">
        <f t="shared" si="274"/>
        <v xml:space="preserve">October </v>
      </c>
      <c r="T2888" s="12" t="str">
        <f t="shared" si="275"/>
        <v xml:space="preserve"> 2014</v>
      </c>
      <c r="U2888" s="8" t="str" cm="1">
        <f t="array" ref="U2888">_xlfn.IFS(Q2888&lt;1970,"Old is Gold",Q2888&lt;=1980,"80's Movies",Q2888&lt;=2000,"90's Movies",Q2888&lt;=2020,"Mid Rang",Q2888&gt;2020,"Latest")</f>
        <v>Latest</v>
      </c>
      <c r="V2888" t="s">
        <v>5159</v>
      </c>
    </row>
    <row r="2889" spans="1:22" x14ac:dyDescent="0.3">
      <c r="A2889" t="s">
        <v>9461</v>
      </c>
      <c r="B2889" t="s">
        <v>9462</v>
      </c>
      <c r="C2889" t="s">
        <v>9462</v>
      </c>
      <c r="D2889" s="6">
        <v>133</v>
      </c>
      <c r="E2889" s="6" t="str">
        <f t="shared" si="270"/>
        <v>Long</v>
      </c>
      <c r="F2889" s="4">
        <f t="shared" si="271"/>
        <v>2.2166666666666668</v>
      </c>
      <c r="G2889" s="8" t="s">
        <v>7406</v>
      </c>
      <c r="H2889" t="s">
        <v>10891</v>
      </c>
      <c r="I2889" t="s">
        <v>5170</v>
      </c>
      <c r="J2889">
        <v>5.5</v>
      </c>
      <c r="K2889" t="str">
        <f t="shared" si="272"/>
        <v>Poor</v>
      </c>
      <c r="L2889" s="10">
        <v>63070</v>
      </c>
      <c r="M2889" s="10">
        <v>70000000</v>
      </c>
      <c r="N2889" s="10">
        <v>19652057</v>
      </c>
      <c r="O2889" s="6">
        <f t="shared" si="273"/>
        <v>-50347943</v>
      </c>
      <c r="P2889" s="10" t="str" cm="1">
        <f t="array" ref="P2889">_xlfn.IFS(O2889&lt;=0,"Flop",O2889&lt;10000000,"Hit",O2889&lt;=100000000,"Superhit",O2889&gt;100000000,"Blockbuster")</f>
        <v>Flop</v>
      </c>
      <c r="Q2889" t="s">
        <v>9463</v>
      </c>
      <c r="R2889">
        <v>8</v>
      </c>
      <c r="S2889" t="str">
        <f t="shared" si="274"/>
        <v xml:space="preserve">January </v>
      </c>
      <c r="T2889" s="12" t="str">
        <f t="shared" si="275"/>
        <v xml:space="preserve"> 2015</v>
      </c>
      <c r="U2889" s="8" t="str" cm="1">
        <f t="array" ref="U2889">_xlfn.IFS(Q2889&lt;1970,"Old is Gold",Q2889&lt;=1980,"80's Movies",Q2889&lt;=2000,"90's Movies",Q2889&lt;=2020,"Mid Rang",Q2889&gt;2020,"Latest")</f>
        <v>Latest</v>
      </c>
      <c r="V2889" t="s">
        <v>866</v>
      </c>
    </row>
    <row r="2890" spans="1:22" x14ac:dyDescent="0.3">
      <c r="A2890" t="s">
        <v>9464</v>
      </c>
      <c r="B2890" t="s">
        <v>9465</v>
      </c>
      <c r="C2890" t="s">
        <v>9465</v>
      </c>
      <c r="D2890" s="6">
        <v>121</v>
      </c>
      <c r="E2890" s="6" t="str">
        <f t="shared" si="270"/>
        <v>Long</v>
      </c>
      <c r="F2890" s="4">
        <f t="shared" si="271"/>
        <v>2.0166666666666666</v>
      </c>
      <c r="G2890" s="8" t="s">
        <v>7406</v>
      </c>
      <c r="H2890" t="s">
        <v>10887</v>
      </c>
      <c r="I2890" t="s">
        <v>10889</v>
      </c>
      <c r="J2890">
        <v>7.1</v>
      </c>
      <c r="K2890" t="str">
        <f t="shared" si="272"/>
        <v>Good</v>
      </c>
      <c r="L2890" s="10">
        <v>227413</v>
      </c>
      <c r="M2890" s="10">
        <v>55000000</v>
      </c>
      <c r="N2890" s="10">
        <v>203427584</v>
      </c>
      <c r="O2890" s="6">
        <f t="shared" si="273"/>
        <v>148427584</v>
      </c>
      <c r="P2890" s="10" t="str" cm="1">
        <f t="array" ref="P2890">_xlfn.IFS(O2890&lt;=0,"Flop",O2890&lt;10000000,"Hit",O2890&lt;=100000000,"Superhit",O2890&gt;100000000,"Blockbuster")</f>
        <v>Blockbuster</v>
      </c>
      <c r="Q2890" t="s">
        <v>9466</v>
      </c>
      <c r="R2890">
        <v>2</v>
      </c>
      <c r="S2890" t="str">
        <f t="shared" si="274"/>
        <v xml:space="preserve">September </v>
      </c>
      <c r="T2890" s="12" t="str">
        <f t="shared" si="275"/>
        <v xml:space="preserve"> 2015</v>
      </c>
      <c r="U2890" s="8" t="str" cm="1">
        <f t="array" ref="U2890">_xlfn.IFS(Q2890&lt;1970,"Old is Gold",Q2890&lt;=1980,"80's Movies",Q2890&lt;=2000,"90's Movies",Q2890&lt;=2020,"Mid Rang",Q2890&gt;2020,"Latest")</f>
        <v>Latest</v>
      </c>
      <c r="V2890" t="s">
        <v>7453</v>
      </c>
    </row>
    <row r="2891" spans="1:22" x14ac:dyDescent="0.3">
      <c r="A2891" t="s">
        <v>9467</v>
      </c>
      <c r="B2891" t="s">
        <v>9468</v>
      </c>
      <c r="C2891" t="s">
        <v>9468</v>
      </c>
      <c r="D2891" s="6">
        <v>123</v>
      </c>
      <c r="E2891" s="6" t="str">
        <f t="shared" si="270"/>
        <v>Long</v>
      </c>
      <c r="F2891" s="4">
        <f t="shared" si="271"/>
        <v>2.0499999999999998</v>
      </c>
      <c r="G2891" s="8" t="s">
        <v>172</v>
      </c>
      <c r="H2891" t="s">
        <v>190</v>
      </c>
      <c r="I2891" t="s">
        <v>10886</v>
      </c>
      <c r="J2891">
        <v>7</v>
      </c>
      <c r="K2891" t="str">
        <f t="shared" si="272"/>
        <v>Good</v>
      </c>
      <c r="L2891" s="10">
        <v>87050</v>
      </c>
      <c r="M2891" s="10">
        <v>34000000</v>
      </c>
      <c r="N2891" s="10">
        <v>62944815</v>
      </c>
      <c r="O2891" s="6">
        <f t="shared" si="273"/>
        <v>28944815</v>
      </c>
      <c r="P2891" s="10" t="str" cm="1">
        <f t="array" ref="P2891">_xlfn.IFS(O2891&lt;=0,"Flop",O2891&lt;10000000,"Hit",O2891&lt;=100000000,"Superhit",O2891&gt;100000000,"Blockbuster")</f>
        <v>Superhit</v>
      </c>
      <c r="Q2891" t="s">
        <v>9469</v>
      </c>
      <c r="R2891">
        <v>3</v>
      </c>
      <c r="S2891" t="str">
        <f t="shared" si="274"/>
        <v xml:space="preserve">April </v>
      </c>
      <c r="T2891" s="12" t="str">
        <f t="shared" si="275"/>
        <v xml:space="preserve"> 2015</v>
      </c>
      <c r="U2891" s="8" t="str" cm="1">
        <f t="array" ref="U2891">_xlfn.IFS(Q2891&lt;1970,"Old is Gold",Q2891&lt;=1980,"80's Movies",Q2891&lt;=2000,"90's Movies",Q2891&lt;=2020,"Mid Rang",Q2891&gt;2020,"Latest")</f>
        <v>Latest</v>
      </c>
      <c r="V2891" t="s">
        <v>3266</v>
      </c>
    </row>
    <row r="2892" spans="1:22" x14ac:dyDescent="0.3">
      <c r="A2892" t="s">
        <v>9470</v>
      </c>
      <c r="B2892" t="s">
        <v>9471</v>
      </c>
      <c r="C2892" t="s">
        <v>9471</v>
      </c>
      <c r="D2892" s="6">
        <v>97</v>
      </c>
      <c r="E2892" s="6" t="str">
        <f t="shared" si="270"/>
        <v>Medium</v>
      </c>
      <c r="F2892" s="4">
        <f t="shared" si="271"/>
        <v>1.6166666666666667</v>
      </c>
      <c r="G2892" s="8" t="s">
        <v>105</v>
      </c>
      <c r="H2892" t="s">
        <v>10895</v>
      </c>
      <c r="I2892" t="s">
        <v>5170</v>
      </c>
      <c r="J2892">
        <v>5.3</v>
      </c>
      <c r="K2892" t="str">
        <f t="shared" si="272"/>
        <v>Poor</v>
      </c>
      <c r="L2892" s="10">
        <v>59325</v>
      </c>
      <c r="M2892" s="10">
        <v>10000000</v>
      </c>
      <c r="N2892" s="10">
        <v>53329150</v>
      </c>
      <c r="O2892" s="6">
        <f t="shared" si="273"/>
        <v>43329150</v>
      </c>
      <c r="P2892" s="10" t="str" cm="1">
        <f t="array" ref="P2892">_xlfn.IFS(O2892&lt;=0,"Flop",O2892&lt;10000000,"Hit",O2892&lt;=100000000,"Superhit",O2892&gt;100000000,"Blockbuster")</f>
        <v>Superhit</v>
      </c>
      <c r="Q2892" t="s">
        <v>9472</v>
      </c>
      <c r="R2892">
        <v>19</v>
      </c>
      <c r="S2892" t="str">
        <f t="shared" si="274"/>
        <v xml:space="preserve">August </v>
      </c>
      <c r="T2892" s="12" t="str">
        <f t="shared" si="275"/>
        <v xml:space="preserve"> 2015</v>
      </c>
      <c r="U2892" s="8" t="str" cm="1">
        <f t="array" ref="U2892">_xlfn.IFS(Q2892&lt;1970,"Old is Gold",Q2892&lt;=1980,"80's Movies",Q2892&lt;=2000,"90's Movies",Q2892&lt;=2020,"Mid Rang",Q2892&gt;2020,"Latest")</f>
        <v>Latest</v>
      </c>
      <c r="V2892" t="s">
        <v>9473</v>
      </c>
    </row>
    <row r="2893" spans="1:22" x14ac:dyDescent="0.3">
      <c r="A2893" t="s">
        <v>9474</v>
      </c>
      <c r="B2893" t="s">
        <v>9475</v>
      </c>
      <c r="C2893" t="s">
        <v>9475</v>
      </c>
      <c r="D2893" s="6">
        <v>117</v>
      </c>
      <c r="E2893" s="6" t="str">
        <f t="shared" si="270"/>
        <v>Medium</v>
      </c>
      <c r="F2893" s="4">
        <f t="shared" si="271"/>
        <v>1.95</v>
      </c>
      <c r="G2893" s="8" t="s">
        <v>172</v>
      </c>
      <c r="H2893" t="s">
        <v>10891</v>
      </c>
      <c r="I2893" t="s">
        <v>190</v>
      </c>
      <c r="J2893">
        <v>7.2</v>
      </c>
      <c r="K2893" t="str">
        <f t="shared" si="272"/>
        <v>Good</v>
      </c>
      <c r="L2893" s="10">
        <v>130662</v>
      </c>
      <c r="M2893" s="10">
        <v>18000000</v>
      </c>
      <c r="N2893" s="10">
        <v>41681746</v>
      </c>
      <c r="O2893" s="6">
        <f t="shared" si="273"/>
        <v>23681746</v>
      </c>
      <c r="P2893" s="10" t="str" cm="1">
        <f t="array" ref="P2893">_xlfn.IFS(O2893&lt;=0,"Flop",O2893&lt;10000000,"Hit",O2893&lt;=100000000,"Superhit",O2893&gt;100000000,"Blockbuster")</f>
        <v>Superhit</v>
      </c>
      <c r="Q2893" t="s">
        <v>9476</v>
      </c>
      <c r="R2893">
        <v>22</v>
      </c>
      <c r="S2893" t="str">
        <f t="shared" si="274"/>
        <v xml:space="preserve">January </v>
      </c>
      <c r="T2893" s="12" t="str">
        <f t="shared" si="275"/>
        <v xml:space="preserve"> 2017</v>
      </c>
      <c r="U2893" s="8" t="str" cm="1">
        <f t="array" ref="U2893">_xlfn.IFS(Q2893&lt;1970,"Old is Gold",Q2893&lt;=1980,"80's Movies",Q2893&lt;=2000,"90's Movies",Q2893&lt;=2020,"Mid Rang",Q2893&gt;2020,"Latest")</f>
        <v>Latest</v>
      </c>
      <c r="V2893" t="s">
        <v>1826</v>
      </c>
    </row>
    <row r="2894" spans="1:22" x14ac:dyDescent="0.3">
      <c r="A2894" t="s">
        <v>9477</v>
      </c>
      <c r="B2894" t="s">
        <v>1343</v>
      </c>
      <c r="C2894" t="s">
        <v>1343</v>
      </c>
      <c r="D2894" s="6">
        <v>129</v>
      </c>
      <c r="E2894" s="6" t="str">
        <f t="shared" si="270"/>
        <v>Long</v>
      </c>
      <c r="F2894" s="4">
        <f t="shared" si="271"/>
        <v>2.15</v>
      </c>
      <c r="G2894" s="8" t="s">
        <v>10887</v>
      </c>
      <c r="H2894" t="s">
        <v>10892</v>
      </c>
      <c r="I2894" t="s">
        <v>10885</v>
      </c>
      <c r="J2894">
        <v>7.1</v>
      </c>
      <c r="K2894" t="str">
        <f t="shared" si="272"/>
        <v>Good</v>
      </c>
      <c r="L2894" s="10">
        <v>327211</v>
      </c>
      <c r="M2894" s="10">
        <v>160000000</v>
      </c>
      <c r="N2894" s="10">
        <v>1266115964</v>
      </c>
      <c r="O2894" s="6">
        <f t="shared" si="273"/>
        <v>1106115964</v>
      </c>
      <c r="P2894" s="10" t="str" cm="1">
        <f t="array" ref="P2894">_xlfn.IFS(O2894&lt;=0,"Flop",O2894&lt;10000000,"Hit",O2894&lt;=100000000,"Superhit",O2894&gt;100000000,"Blockbuster")</f>
        <v>Blockbuster</v>
      </c>
      <c r="Q2894" t="s">
        <v>9478</v>
      </c>
      <c r="R2894">
        <v>23</v>
      </c>
      <c r="S2894" t="str">
        <f t="shared" si="274"/>
        <v xml:space="preserve">February </v>
      </c>
      <c r="T2894" s="12" t="str">
        <f t="shared" si="275"/>
        <v xml:space="preserve"> 2017</v>
      </c>
      <c r="U2894" s="8" t="str" cm="1">
        <f t="array" ref="U2894">_xlfn.IFS(Q2894&lt;1970,"Old is Gold",Q2894&lt;=1980,"80's Movies",Q2894&lt;=2000,"90's Movies",Q2894&lt;=2020,"Mid Rang",Q2894&gt;2020,"Latest")</f>
        <v>Latest</v>
      </c>
      <c r="V2894" t="s">
        <v>4485</v>
      </c>
    </row>
    <row r="2895" spans="1:22" x14ac:dyDescent="0.3">
      <c r="A2895" t="s">
        <v>9479</v>
      </c>
      <c r="B2895" t="s">
        <v>9480</v>
      </c>
      <c r="C2895" t="s">
        <v>9480</v>
      </c>
      <c r="D2895" s="6">
        <v>107</v>
      </c>
      <c r="E2895" s="6" t="str">
        <f t="shared" si="270"/>
        <v>Medium</v>
      </c>
      <c r="F2895" s="4">
        <f t="shared" si="271"/>
        <v>1.7833333333333334</v>
      </c>
      <c r="G2895" s="8" t="s">
        <v>10891</v>
      </c>
      <c r="H2895" t="s">
        <v>190</v>
      </c>
      <c r="I2895" t="s">
        <v>10895</v>
      </c>
      <c r="J2895">
        <v>6.7</v>
      </c>
      <c r="K2895" t="str">
        <f t="shared" si="272"/>
        <v>Average</v>
      </c>
      <c r="L2895" s="10">
        <v>54222</v>
      </c>
      <c r="M2895" s="10">
        <v>6000000</v>
      </c>
      <c r="N2895" s="10">
        <v>3485383</v>
      </c>
      <c r="O2895" s="6">
        <f t="shared" si="273"/>
        <v>-2514617</v>
      </c>
      <c r="P2895" s="10" t="str" cm="1">
        <f t="array" ref="P2895">_xlfn.IFS(O2895&lt;=0,"Flop",O2895&lt;10000000,"Hit",O2895&lt;=100000000,"Superhit",O2895&gt;100000000,"Blockbuster")</f>
        <v>Flop</v>
      </c>
      <c r="Q2895" t="s">
        <v>8888</v>
      </c>
      <c r="R2895">
        <v>8</v>
      </c>
      <c r="S2895" t="str">
        <f t="shared" si="274"/>
        <v xml:space="preserve">March </v>
      </c>
      <c r="T2895" s="12" t="str">
        <f t="shared" si="275"/>
        <v xml:space="preserve"> 2014</v>
      </c>
      <c r="U2895" s="8" t="str" cm="1">
        <f t="array" ref="U2895">_xlfn.IFS(Q2895&lt;1970,"Old is Gold",Q2895&lt;=1980,"80's Movies",Q2895&lt;=2000,"90's Movies",Q2895&lt;=2020,"Mid Rang",Q2895&gt;2020,"Latest")</f>
        <v>Latest</v>
      </c>
      <c r="V2895" t="s">
        <v>9481</v>
      </c>
    </row>
    <row r="2896" spans="1:22" x14ac:dyDescent="0.3">
      <c r="A2896" t="s">
        <v>9482</v>
      </c>
      <c r="B2896" t="s">
        <v>9483</v>
      </c>
      <c r="C2896" t="s">
        <v>9483</v>
      </c>
      <c r="D2896" s="6">
        <v>112</v>
      </c>
      <c r="E2896" s="6" t="str">
        <f t="shared" si="270"/>
        <v>Medium</v>
      </c>
      <c r="F2896" s="4">
        <f t="shared" si="271"/>
        <v>1.8666666666666667</v>
      </c>
      <c r="G2896" s="8" t="s">
        <v>7406</v>
      </c>
      <c r="H2896" t="s">
        <v>10887</v>
      </c>
      <c r="I2896" t="s">
        <v>172</v>
      </c>
      <c r="J2896">
        <v>6.5</v>
      </c>
      <c r="K2896" t="str">
        <f t="shared" si="272"/>
        <v>Average</v>
      </c>
      <c r="L2896" s="10">
        <v>347113</v>
      </c>
      <c r="M2896" s="10">
        <v>44000000</v>
      </c>
      <c r="N2896" s="10">
        <v>11782625</v>
      </c>
      <c r="O2896" s="6">
        <f t="shared" si="273"/>
        <v>-32217375</v>
      </c>
      <c r="P2896" s="10" t="str" cm="1">
        <f t="array" ref="P2896">_xlfn.IFS(O2896&lt;=0,"Flop",O2896&lt;10000000,"Hit",O2896&lt;=100000000,"Superhit",O2896&gt;100000000,"Blockbuster")</f>
        <v>Flop</v>
      </c>
      <c r="Q2896" t="s">
        <v>9484</v>
      </c>
      <c r="R2896">
        <v>11</v>
      </c>
      <c r="S2896" t="str">
        <f t="shared" si="274"/>
        <v xml:space="preserve">December </v>
      </c>
      <c r="T2896" s="12" t="str">
        <f t="shared" si="275"/>
        <v xml:space="preserve"> 2014</v>
      </c>
      <c r="U2896" s="8" t="str" cm="1">
        <f t="array" ref="U2896">_xlfn.IFS(Q2896&lt;1970,"Old is Gold",Q2896&lt;=1980,"80's Movies",Q2896&lt;=2000,"90's Movies",Q2896&lt;=2020,"Mid Rang",Q2896&gt;2020,"Latest")</f>
        <v>Latest</v>
      </c>
      <c r="V2896" t="s">
        <v>7385</v>
      </c>
    </row>
    <row r="2897" spans="1:22" x14ac:dyDescent="0.3">
      <c r="A2897" t="s">
        <v>9485</v>
      </c>
      <c r="B2897" t="s">
        <v>9486</v>
      </c>
      <c r="C2897" t="s">
        <v>9486</v>
      </c>
      <c r="D2897" s="6">
        <v>102</v>
      </c>
      <c r="E2897" s="6" t="str">
        <f t="shared" si="270"/>
        <v>Medium</v>
      </c>
      <c r="F2897" s="4">
        <f t="shared" si="271"/>
        <v>1.7</v>
      </c>
      <c r="G2897" s="8" t="s">
        <v>7406</v>
      </c>
      <c r="H2897" t="s">
        <v>10887</v>
      </c>
      <c r="I2897" t="s">
        <v>172</v>
      </c>
      <c r="J2897">
        <v>6.7</v>
      </c>
      <c r="K2897" t="str">
        <f t="shared" si="272"/>
        <v>Average</v>
      </c>
      <c r="L2897" s="10">
        <v>60876</v>
      </c>
      <c r="M2897" s="10">
        <v>65000000</v>
      </c>
      <c r="N2897" s="10">
        <v>143695338</v>
      </c>
      <c r="O2897" s="6">
        <f t="shared" si="273"/>
        <v>78695338</v>
      </c>
      <c r="P2897" s="10" t="str" cm="1">
        <f t="array" ref="P2897">_xlfn.IFS(O2897&lt;=0,"Flop",O2897&lt;10000000,"Hit",O2897&lt;=100000000,"Superhit",O2897&gt;100000000,"Blockbuster")</f>
        <v>Superhit</v>
      </c>
      <c r="Q2897" t="s">
        <v>9487</v>
      </c>
      <c r="R2897">
        <v>31</v>
      </c>
      <c r="S2897" t="str">
        <f t="shared" si="274"/>
        <v xml:space="preserve">July </v>
      </c>
      <c r="T2897" s="12" t="str">
        <f t="shared" si="275"/>
        <v xml:space="preserve"> 2016</v>
      </c>
      <c r="U2897" s="8" t="str" cm="1">
        <f t="array" ref="U2897">_xlfn.IFS(Q2897&lt;1970,"Old is Gold",Q2897&lt;=1980,"80's Movies",Q2897&lt;=2000,"90's Movies",Q2897&lt;=2020,"Mid Rang",Q2897&gt;2020,"Latest")</f>
        <v>Latest</v>
      </c>
      <c r="V2897" t="s">
        <v>9488</v>
      </c>
    </row>
    <row r="2898" spans="1:22" x14ac:dyDescent="0.3">
      <c r="A2898" t="s">
        <v>9489</v>
      </c>
      <c r="B2898" t="s">
        <v>9490</v>
      </c>
      <c r="C2898" t="s">
        <v>9490</v>
      </c>
      <c r="D2898" s="6">
        <v>115</v>
      </c>
      <c r="E2898" s="6" t="str">
        <f t="shared" si="270"/>
        <v>Medium</v>
      </c>
      <c r="F2898" s="4">
        <f t="shared" si="271"/>
        <v>1.9166666666666667</v>
      </c>
      <c r="G2898" s="8" t="s">
        <v>10887</v>
      </c>
      <c r="H2898" t="s">
        <v>190</v>
      </c>
      <c r="I2898" t="s">
        <v>105</v>
      </c>
      <c r="J2898">
        <v>6.8</v>
      </c>
      <c r="K2898" t="str">
        <f t="shared" si="272"/>
        <v>Average</v>
      </c>
      <c r="L2898" s="10">
        <v>351231</v>
      </c>
      <c r="M2898" s="10">
        <v>40000000</v>
      </c>
      <c r="N2898" s="10">
        <v>43070915</v>
      </c>
      <c r="O2898" s="6">
        <f t="shared" si="273"/>
        <v>3070915</v>
      </c>
      <c r="P2898" s="10" t="str" cm="1">
        <f t="array" ref="P2898">_xlfn.IFS(O2898&lt;=0,"Flop",O2898&lt;10000000,"Hit",O2898&lt;=100000000,"Superhit",O2898&gt;100000000,"Blockbuster")</f>
        <v>Hit</v>
      </c>
      <c r="Q2898" t="s">
        <v>9491</v>
      </c>
      <c r="R2898">
        <v>13</v>
      </c>
      <c r="S2898" t="str">
        <f t="shared" si="274"/>
        <v xml:space="preserve">February </v>
      </c>
      <c r="T2898" s="12" t="str">
        <f t="shared" si="275"/>
        <v xml:space="preserve"> 2018</v>
      </c>
      <c r="U2898" s="8" t="str" cm="1">
        <f t="array" ref="U2898">_xlfn.IFS(Q2898&lt;1970,"Old is Gold",Q2898&lt;=1980,"80's Movies",Q2898&lt;=2000,"90's Movies",Q2898&lt;=2020,"Mid Rang",Q2898&gt;2020,"Latest")</f>
        <v>Latest</v>
      </c>
      <c r="V2898" t="s">
        <v>5666</v>
      </c>
    </row>
    <row r="2899" spans="1:22" x14ac:dyDescent="0.3">
      <c r="A2899" t="s">
        <v>9492</v>
      </c>
      <c r="B2899" t="s">
        <v>9493</v>
      </c>
      <c r="C2899" t="s">
        <v>9493</v>
      </c>
      <c r="D2899" s="6">
        <v>129</v>
      </c>
      <c r="E2899" s="6" t="str">
        <f t="shared" si="270"/>
        <v>Long</v>
      </c>
      <c r="F2899" s="4">
        <f t="shared" si="271"/>
        <v>2.15</v>
      </c>
      <c r="G2899" s="8" t="s">
        <v>7406</v>
      </c>
      <c r="H2899" t="s">
        <v>10887</v>
      </c>
      <c r="I2899" t="s">
        <v>172</v>
      </c>
      <c r="J2899">
        <v>7.7</v>
      </c>
      <c r="K2899" t="str">
        <f t="shared" si="272"/>
        <v>Good</v>
      </c>
      <c r="L2899" s="10">
        <v>700716</v>
      </c>
      <c r="M2899" s="10">
        <v>81000000</v>
      </c>
      <c r="N2899" s="10">
        <v>414351546</v>
      </c>
      <c r="O2899" s="6">
        <f t="shared" si="273"/>
        <v>333351546</v>
      </c>
      <c r="P2899" s="10" t="str" cm="1">
        <f t="array" ref="P2899">_xlfn.IFS(O2899&lt;=0,"Flop",O2899&lt;10000000,"Hit",O2899&lt;=100000000,"Superhit",O2899&gt;100000000,"Blockbuster")</f>
        <v>Blockbuster</v>
      </c>
      <c r="Q2899" t="s">
        <v>9494</v>
      </c>
      <c r="R2899">
        <v>13</v>
      </c>
      <c r="S2899" t="str">
        <f t="shared" si="274"/>
        <v xml:space="preserve">December </v>
      </c>
      <c r="T2899" s="12" t="str">
        <f t="shared" si="275"/>
        <v xml:space="preserve"> 2014</v>
      </c>
      <c r="U2899" s="8" t="str" cm="1">
        <f t="array" ref="U2899">_xlfn.IFS(Q2899&lt;1970,"Old is Gold",Q2899&lt;=1980,"80's Movies",Q2899&lt;=2000,"90's Movies",Q2899&lt;=2020,"Mid Rang",Q2899&gt;2020,"Latest")</f>
        <v>Latest</v>
      </c>
      <c r="V2899" t="s">
        <v>5807</v>
      </c>
    </row>
    <row r="2900" spans="1:22" x14ac:dyDescent="0.3">
      <c r="A2900" t="s">
        <v>9495</v>
      </c>
      <c r="B2900" t="s">
        <v>9496</v>
      </c>
      <c r="C2900" t="s">
        <v>9497</v>
      </c>
      <c r="D2900" s="6">
        <v>137</v>
      </c>
      <c r="E2900" s="6" t="str">
        <f t="shared" si="270"/>
        <v>Long</v>
      </c>
      <c r="F2900" s="4">
        <f t="shared" si="271"/>
        <v>2.2833333333333332</v>
      </c>
      <c r="G2900" s="8" t="s">
        <v>7406</v>
      </c>
      <c r="H2900" t="s">
        <v>10891</v>
      </c>
      <c r="I2900" t="s">
        <v>5170</v>
      </c>
      <c r="J2900">
        <v>7.1</v>
      </c>
      <c r="K2900" t="str">
        <f t="shared" si="272"/>
        <v>Good</v>
      </c>
      <c r="L2900" s="10">
        <v>408327</v>
      </c>
      <c r="M2900" s="10">
        <v>190000000</v>
      </c>
      <c r="N2900" s="10">
        <v>1515341399</v>
      </c>
      <c r="O2900" s="6">
        <f t="shared" si="273"/>
        <v>1325341399</v>
      </c>
      <c r="P2900" s="10" t="str" cm="1">
        <f t="array" ref="P2900">_xlfn.IFS(O2900&lt;=0,"Flop",O2900&lt;10000000,"Hit",O2900&lt;=100000000,"Superhit",O2900&gt;100000000,"Blockbuster")</f>
        <v>Blockbuster</v>
      </c>
      <c r="Q2900" t="s">
        <v>9389</v>
      </c>
      <c r="R2900">
        <v>16</v>
      </c>
      <c r="S2900" t="str">
        <f t="shared" si="274"/>
        <v xml:space="preserve">March </v>
      </c>
      <c r="T2900" s="12" t="str">
        <f t="shared" si="275"/>
        <v xml:space="preserve"> 2015</v>
      </c>
      <c r="U2900" s="8" t="str" cm="1">
        <f t="array" ref="U2900">_xlfn.IFS(Q2900&lt;1970,"Old is Gold",Q2900&lt;=1980,"80's Movies",Q2900&lt;=2000,"90's Movies",Q2900&lt;=2020,"Mid Rang",Q2900&gt;2020,"Latest")</f>
        <v>Latest</v>
      </c>
      <c r="V2900" t="s">
        <v>4818</v>
      </c>
    </row>
    <row r="2901" spans="1:22" x14ac:dyDescent="0.3">
      <c r="A2901" t="s">
        <v>9498</v>
      </c>
      <c r="B2901" t="s">
        <v>9499</v>
      </c>
      <c r="C2901" t="s">
        <v>9499</v>
      </c>
      <c r="D2901" s="6">
        <v>98</v>
      </c>
      <c r="E2901" s="6" t="str">
        <f t="shared" si="270"/>
        <v>Medium</v>
      </c>
      <c r="F2901" s="4">
        <f t="shared" si="271"/>
        <v>1.6333333333333333</v>
      </c>
      <c r="G2901" s="8" t="s">
        <v>172</v>
      </c>
      <c r="H2901" t="s">
        <v>10886</v>
      </c>
      <c r="I2901" t="s">
        <v>10899</v>
      </c>
      <c r="J2901">
        <v>6</v>
      </c>
      <c r="K2901" t="str">
        <f t="shared" si="272"/>
        <v>Average</v>
      </c>
      <c r="L2901" s="10">
        <v>93728</v>
      </c>
      <c r="M2901" s="10">
        <v>33000000</v>
      </c>
      <c r="N2901" s="10">
        <v>77068246</v>
      </c>
      <c r="O2901" s="6">
        <f t="shared" si="273"/>
        <v>44068246</v>
      </c>
      <c r="P2901" s="10" t="str" cm="1">
        <f t="array" ref="P2901">_xlfn.IFS(O2901&lt;=0,"Flop",O2901&lt;10000000,"Hit",O2901&lt;=100000000,"Superhit",O2901&gt;100000000,"Blockbuster")</f>
        <v>Superhit</v>
      </c>
      <c r="Q2901" t="s">
        <v>9500</v>
      </c>
      <c r="R2901">
        <v>29</v>
      </c>
      <c r="S2901" t="str">
        <f t="shared" si="274"/>
        <v xml:space="preserve">June </v>
      </c>
      <c r="T2901" s="12" t="str">
        <f t="shared" si="275"/>
        <v xml:space="preserve"> 2016</v>
      </c>
      <c r="U2901" s="8" t="str" cm="1">
        <f t="array" ref="U2901">_xlfn.IFS(Q2901&lt;1970,"Old is Gold",Q2901&lt;=1980,"80's Movies",Q2901&lt;=2000,"90's Movies",Q2901&lt;=2020,"Mid Rang",Q2901&gt;2020,"Latest")</f>
        <v>Latest</v>
      </c>
      <c r="V2901" t="s">
        <v>9501</v>
      </c>
    </row>
    <row r="2902" spans="1:22" x14ac:dyDescent="0.3">
      <c r="A2902" t="s">
        <v>9502</v>
      </c>
      <c r="B2902" t="s">
        <v>9503</v>
      </c>
      <c r="C2902" t="s">
        <v>9503</v>
      </c>
      <c r="D2902" s="6">
        <v>115</v>
      </c>
      <c r="E2902" s="6" t="str">
        <f t="shared" si="270"/>
        <v>Medium</v>
      </c>
      <c r="F2902" s="4">
        <f t="shared" si="271"/>
        <v>1.9166666666666667</v>
      </c>
      <c r="G2902" s="8" t="s">
        <v>172</v>
      </c>
      <c r="H2902" t="s">
        <v>10894</v>
      </c>
      <c r="I2902" t="s">
        <v>10899</v>
      </c>
      <c r="J2902">
        <v>6.4</v>
      </c>
      <c r="K2902" t="str">
        <f t="shared" si="272"/>
        <v>Average</v>
      </c>
      <c r="L2902" s="10">
        <v>167140</v>
      </c>
      <c r="M2902" s="10">
        <v>29000000</v>
      </c>
      <c r="N2902" s="10">
        <v>287144079</v>
      </c>
      <c r="O2902" s="6">
        <f t="shared" si="273"/>
        <v>258144079</v>
      </c>
      <c r="P2902" s="10" t="str" cm="1">
        <f t="array" ref="P2902">_xlfn.IFS(O2902&lt;=0,"Flop",O2902&lt;10000000,"Hit",O2902&lt;=100000000,"Superhit",O2902&gt;100000000,"Blockbuster")</f>
        <v>Blockbuster</v>
      </c>
      <c r="Q2902" t="s">
        <v>9504</v>
      </c>
      <c r="R2902">
        <v>20</v>
      </c>
      <c r="S2902" t="str">
        <f t="shared" si="274"/>
        <v xml:space="preserve">April </v>
      </c>
      <c r="T2902" s="12" t="str">
        <f t="shared" si="275"/>
        <v xml:space="preserve"> 2015</v>
      </c>
      <c r="U2902" s="8" t="str" cm="1">
        <f t="array" ref="U2902">_xlfn.IFS(Q2902&lt;1970,"Old is Gold",Q2902&lt;=1980,"80's Movies",Q2902&lt;=2000,"90's Movies",Q2902&lt;=2020,"Mid Rang",Q2902&gt;2020,"Latest")</f>
        <v>Latest</v>
      </c>
      <c r="V2902" t="s">
        <v>7827</v>
      </c>
    </row>
    <row r="2903" spans="1:22" x14ac:dyDescent="0.3">
      <c r="A2903" t="s">
        <v>9505</v>
      </c>
      <c r="B2903" t="s">
        <v>9506</v>
      </c>
      <c r="C2903" t="s">
        <v>9506</v>
      </c>
      <c r="D2903" s="6">
        <v>95</v>
      </c>
      <c r="E2903" s="6" t="str">
        <f t="shared" si="270"/>
        <v>Medium</v>
      </c>
      <c r="F2903" s="4">
        <f t="shared" si="271"/>
        <v>1.5833333333333333</v>
      </c>
      <c r="G2903" s="8" t="s">
        <v>10887</v>
      </c>
      <c r="H2903" t="s">
        <v>10888</v>
      </c>
      <c r="I2903" t="s">
        <v>172</v>
      </c>
      <c r="J2903">
        <v>6.9</v>
      </c>
      <c r="K2903" t="str">
        <f t="shared" si="272"/>
        <v>Average</v>
      </c>
      <c r="L2903" s="10">
        <v>50608</v>
      </c>
      <c r="M2903" s="10">
        <v>65000000</v>
      </c>
      <c r="N2903" s="10">
        <v>215905815</v>
      </c>
      <c r="O2903" s="6">
        <f t="shared" si="273"/>
        <v>150905815</v>
      </c>
      <c r="P2903" s="10" t="str" cm="1">
        <f t="array" ref="P2903">_xlfn.IFS(O2903&lt;=0,"Flop",O2903&lt;10000000,"Hit",O2903&lt;=100000000,"Superhit",O2903&gt;100000000,"Blockbuster")</f>
        <v>Blockbuster</v>
      </c>
      <c r="Q2903" t="s">
        <v>6707</v>
      </c>
      <c r="R2903">
        <v>25</v>
      </c>
      <c r="S2903" t="str">
        <f t="shared" si="274"/>
        <v xml:space="preserve">November </v>
      </c>
      <c r="T2903" s="12" t="str">
        <f t="shared" si="275"/>
        <v xml:space="preserve"> 2020</v>
      </c>
      <c r="U2903" s="8" t="str" cm="1">
        <f t="array" ref="U2903">_xlfn.IFS(Q2903&lt;1970,"Old is Gold",Q2903&lt;=1980,"80's Movies",Q2903&lt;=2000,"90's Movies",Q2903&lt;=2020,"Mid Rang",Q2903&gt;2020,"Latest")</f>
        <v>Latest</v>
      </c>
      <c r="V2903" t="s">
        <v>9507</v>
      </c>
    </row>
    <row r="2904" spans="1:22" x14ac:dyDescent="0.3">
      <c r="A2904" t="s">
        <v>9508</v>
      </c>
      <c r="B2904" t="s">
        <v>9509</v>
      </c>
      <c r="C2904" t="s">
        <v>9509</v>
      </c>
      <c r="D2904" s="6">
        <v>100</v>
      </c>
      <c r="E2904" s="6" t="str">
        <f t="shared" si="270"/>
        <v>Medium</v>
      </c>
      <c r="F2904" s="4">
        <f t="shared" si="271"/>
        <v>1.6666666666666667</v>
      </c>
      <c r="G2904" s="8" t="s">
        <v>7406</v>
      </c>
      <c r="H2904" t="s">
        <v>172</v>
      </c>
      <c r="I2904" t="s">
        <v>10899</v>
      </c>
      <c r="J2904">
        <v>6.5</v>
      </c>
      <c r="K2904" t="str">
        <f t="shared" si="272"/>
        <v>Average</v>
      </c>
      <c r="L2904" s="10">
        <v>143177</v>
      </c>
      <c r="M2904" s="10">
        <v>28000000</v>
      </c>
      <c r="N2904" s="10">
        <v>78230625</v>
      </c>
      <c r="O2904" s="6">
        <f t="shared" si="273"/>
        <v>50230625</v>
      </c>
      <c r="P2904" s="10" t="str" cm="1">
        <f t="array" ref="P2904">_xlfn.IFS(O2904&lt;=0,"Flop",O2904&lt;10000000,"Hit",O2904&lt;=100000000,"Superhit",O2904&gt;100000000,"Blockbuster")</f>
        <v>Superhit</v>
      </c>
      <c r="Q2904" t="s">
        <v>9510</v>
      </c>
      <c r="R2904">
        <v>14</v>
      </c>
      <c r="S2904" t="str">
        <f t="shared" si="274"/>
        <v xml:space="preserve">June </v>
      </c>
      <c r="T2904" s="12" t="str">
        <f t="shared" si="275"/>
        <v xml:space="preserve"> 2018</v>
      </c>
      <c r="U2904" s="8" t="str" cm="1">
        <f t="array" ref="U2904">_xlfn.IFS(Q2904&lt;1970,"Old is Gold",Q2904&lt;=1980,"80's Movies",Q2904&lt;=2000,"90's Movies",Q2904&lt;=2020,"Mid Rang",Q2904&gt;2020,"Latest")</f>
        <v>Latest</v>
      </c>
      <c r="V2904" t="s">
        <v>9511</v>
      </c>
    </row>
    <row r="2905" spans="1:22" x14ac:dyDescent="0.3">
      <c r="A2905" t="s">
        <v>9512</v>
      </c>
      <c r="B2905" t="s">
        <v>9513</v>
      </c>
      <c r="C2905" t="s">
        <v>9513</v>
      </c>
      <c r="D2905" s="6">
        <v>89</v>
      </c>
      <c r="E2905" s="6" t="str">
        <f t="shared" si="270"/>
        <v>Short</v>
      </c>
      <c r="F2905" s="4">
        <f t="shared" si="271"/>
        <v>1.4833333333333334</v>
      </c>
      <c r="G2905" s="8" t="s">
        <v>190</v>
      </c>
      <c r="H2905" t="s">
        <v>10895</v>
      </c>
      <c r="I2905" t="s">
        <v>10890</v>
      </c>
      <c r="J2905">
        <v>7.2</v>
      </c>
      <c r="K2905" t="str">
        <f t="shared" si="272"/>
        <v>Good</v>
      </c>
      <c r="L2905" s="10">
        <v>141472</v>
      </c>
      <c r="M2905" s="10">
        <v>50000</v>
      </c>
      <c r="N2905" s="10">
        <v>139745</v>
      </c>
      <c r="O2905" s="6">
        <f t="shared" si="273"/>
        <v>89745</v>
      </c>
      <c r="P2905" s="10" t="str" cm="1">
        <f t="array" ref="P2905">_xlfn.IFS(O2905&lt;=0,"Flop",O2905&lt;10000000,"Hit",O2905&lt;=100000000,"Superhit",O2905&gt;100000000,"Blockbuster")</f>
        <v>Hit</v>
      </c>
      <c r="Q2905" t="s">
        <v>8885</v>
      </c>
      <c r="R2905">
        <v>19</v>
      </c>
      <c r="S2905" t="str">
        <f t="shared" si="274"/>
        <v xml:space="preserve">September </v>
      </c>
      <c r="T2905" s="12" t="str">
        <f t="shared" si="275"/>
        <v xml:space="preserve"> 2013</v>
      </c>
      <c r="U2905" s="8" t="str" cm="1">
        <f t="array" ref="U2905">_xlfn.IFS(Q2905&lt;1970,"Old is Gold",Q2905&lt;=1980,"80's Movies",Q2905&lt;=2000,"90's Movies",Q2905&lt;=2020,"Mid Rang",Q2905&gt;2020,"Latest")</f>
        <v>Latest</v>
      </c>
      <c r="V2905" t="s">
        <v>9514</v>
      </c>
    </row>
    <row r="2906" spans="1:22" x14ac:dyDescent="0.3">
      <c r="A2906" t="s">
        <v>9515</v>
      </c>
      <c r="B2906" t="s">
        <v>9516</v>
      </c>
      <c r="C2906" t="s">
        <v>9516</v>
      </c>
      <c r="D2906" s="6">
        <v>102</v>
      </c>
      <c r="E2906" s="6" t="str">
        <f t="shared" si="270"/>
        <v>Medium</v>
      </c>
      <c r="F2906" s="4">
        <f t="shared" si="271"/>
        <v>1.7</v>
      </c>
      <c r="G2906" s="8" t="s">
        <v>7406</v>
      </c>
      <c r="H2906" t="s">
        <v>172</v>
      </c>
      <c r="I2906" t="s">
        <v>10891</v>
      </c>
      <c r="J2906">
        <v>5.9</v>
      </c>
      <c r="K2906" t="str">
        <f t="shared" si="272"/>
        <v>Poor</v>
      </c>
      <c r="L2906" s="10">
        <v>61938</v>
      </c>
      <c r="M2906" s="10">
        <v>40000000</v>
      </c>
      <c r="N2906" s="10">
        <v>124608438</v>
      </c>
      <c r="O2906" s="6">
        <f t="shared" si="273"/>
        <v>84608438</v>
      </c>
      <c r="P2906" s="10" t="str" cm="1">
        <f t="array" ref="P2906">_xlfn.IFS(O2906&lt;=0,"Flop",O2906&lt;10000000,"Hit",O2906&lt;=100000000,"Superhit",O2906&gt;100000000,"Blockbuster")</f>
        <v>Superhit</v>
      </c>
      <c r="Q2906" t="s">
        <v>9517</v>
      </c>
      <c r="R2906">
        <v>6</v>
      </c>
      <c r="S2906" t="str">
        <f t="shared" si="274"/>
        <v xml:space="preserve">January </v>
      </c>
      <c r="T2906" s="12" t="str">
        <f t="shared" si="275"/>
        <v xml:space="preserve"> 2016</v>
      </c>
      <c r="U2906" s="8" t="str" cm="1">
        <f t="array" ref="U2906">_xlfn.IFS(Q2906&lt;1970,"Old is Gold",Q2906&lt;=1980,"80's Movies",Q2906&lt;=2000,"90's Movies",Q2906&lt;=2020,"Mid Rang",Q2906&gt;2020,"Latest")</f>
        <v>Latest</v>
      </c>
      <c r="V2906" t="s">
        <v>2555</v>
      </c>
    </row>
    <row r="2907" spans="1:22" x14ac:dyDescent="0.3">
      <c r="A2907" t="s">
        <v>9518</v>
      </c>
      <c r="B2907" t="s">
        <v>9519</v>
      </c>
      <c r="C2907" t="s">
        <v>9519</v>
      </c>
      <c r="D2907" s="6">
        <v>93</v>
      </c>
      <c r="E2907" s="6" t="str">
        <f t="shared" si="270"/>
        <v>Medium</v>
      </c>
      <c r="F2907" s="4">
        <f t="shared" si="271"/>
        <v>1.55</v>
      </c>
      <c r="G2907" s="8" t="s">
        <v>105</v>
      </c>
      <c r="H2907" t="s">
        <v>10895</v>
      </c>
      <c r="I2907" t="s">
        <v>5170</v>
      </c>
      <c r="J2907">
        <v>6.2</v>
      </c>
      <c r="K2907" t="str">
        <f t="shared" si="272"/>
        <v>Average</v>
      </c>
      <c r="L2907" s="10">
        <v>107336</v>
      </c>
      <c r="M2907" s="10">
        <v>5000000</v>
      </c>
      <c r="N2907" s="10">
        <v>41898409</v>
      </c>
      <c r="O2907" s="6">
        <f t="shared" si="273"/>
        <v>36898409</v>
      </c>
      <c r="P2907" s="10" t="str" cm="1">
        <f t="array" ref="P2907">_xlfn.IFS(O2907&lt;=0,"Flop",O2907&lt;10000000,"Hit",O2907&lt;=100000000,"Superhit",O2907&gt;100000000,"Blockbuster")</f>
        <v>Superhit</v>
      </c>
      <c r="Q2907" t="s">
        <v>5558</v>
      </c>
      <c r="R2907">
        <v>19</v>
      </c>
      <c r="S2907" t="str">
        <f t="shared" si="274"/>
        <v xml:space="preserve">August </v>
      </c>
      <c r="T2907" s="12" t="str">
        <f t="shared" si="275"/>
        <v xml:space="preserve"> 2014</v>
      </c>
      <c r="U2907" s="8" t="str" cm="1">
        <f t="array" ref="U2907">_xlfn.IFS(Q2907&lt;1970,"Old is Gold",Q2907&lt;=1980,"80's Movies",Q2907&lt;=2000,"90's Movies",Q2907&lt;=2020,"Mid Rang",Q2907&gt;2020,"Latest")</f>
        <v>Latest</v>
      </c>
      <c r="V2907" t="s">
        <v>6799</v>
      </c>
    </row>
    <row r="2908" spans="1:22" x14ac:dyDescent="0.3">
      <c r="A2908" t="s">
        <v>9520</v>
      </c>
      <c r="B2908" t="s">
        <v>9521</v>
      </c>
      <c r="C2908" t="s">
        <v>9521</v>
      </c>
      <c r="D2908" s="6">
        <v>97</v>
      </c>
      <c r="E2908" s="6" t="str">
        <f t="shared" si="270"/>
        <v>Medium</v>
      </c>
      <c r="F2908" s="4">
        <f t="shared" si="271"/>
        <v>1.6166666666666667</v>
      </c>
      <c r="G2908" s="8" t="s">
        <v>172</v>
      </c>
      <c r="H2908" t="s">
        <v>190</v>
      </c>
      <c r="I2908" t="s">
        <v>10886</v>
      </c>
      <c r="J2908">
        <v>6.5</v>
      </c>
      <c r="K2908" t="str">
        <f t="shared" si="272"/>
        <v>Average</v>
      </c>
      <c r="L2908" s="10">
        <v>70060</v>
      </c>
      <c r="M2908" s="10">
        <v>16800000</v>
      </c>
      <c r="N2908" s="10">
        <v>51029361</v>
      </c>
      <c r="O2908" s="6">
        <f t="shared" si="273"/>
        <v>34229361</v>
      </c>
      <c r="P2908" s="10" t="str" cm="1">
        <f t="array" ref="P2908">_xlfn.IFS(O2908&lt;=0,"Flop",O2908&lt;10000000,"Hit",O2908&lt;=100000000,"Superhit",O2908&gt;100000000,"Blockbuster")</f>
        <v>Superhit</v>
      </c>
      <c r="Q2908" t="s">
        <v>9522</v>
      </c>
      <c r="R2908">
        <v>17</v>
      </c>
      <c r="S2908" t="str">
        <f t="shared" si="274"/>
        <v xml:space="preserve">July </v>
      </c>
      <c r="T2908" s="12" t="str">
        <f t="shared" si="275"/>
        <v xml:space="preserve"> 2014</v>
      </c>
      <c r="U2908" s="8" t="str" cm="1">
        <f t="array" ref="U2908">_xlfn.IFS(Q2908&lt;1970,"Old is Gold",Q2908&lt;=1980,"80's Movies",Q2908&lt;=2000,"90's Movies",Q2908&lt;=2020,"Mid Rang",Q2908&gt;2020,"Latest")</f>
        <v>Latest</v>
      </c>
      <c r="V2908" t="s">
        <v>246</v>
      </c>
    </row>
    <row r="2909" spans="1:22" x14ac:dyDescent="0.3">
      <c r="A2909" t="s">
        <v>9523</v>
      </c>
      <c r="B2909" t="s">
        <v>9524</v>
      </c>
      <c r="C2909" t="s">
        <v>9524</v>
      </c>
      <c r="D2909" s="6">
        <v>117</v>
      </c>
      <c r="E2909" s="6" t="str">
        <f t="shared" si="270"/>
        <v>Medium</v>
      </c>
      <c r="F2909" s="4">
        <f t="shared" si="271"/>
        <v>1.95</v>
      </c>
      <c r="G2909" s="8" t="s">
        <v>10891</v>
      </c>
      <c r="H2909" t="s">
        <v>190</v>
      </c>
      <c r="I2909" t="s">
        <v>5170</v>
      </c>
      <c r="J2909">
        <v>7.8</v>
      </c>
      <c r="K2909" t="str">
        <f t="shared" si="272"/>
        <v>Good</v>
      </c>
      <c r="L2909" s="10">
        <v>587065</v>
      </c>
      <c r="M2909" s="10">
        <v>8500000</v>
      </c>
      <c r="N2909" s="10">
        <v>47425835</v>
      </c>
      <c r="O2909" s="6">
        <f t="shared" si="273"/>
        <v>38925835</v>
      </c>
      <c r="P2909" s="10" t="str" cm="1">
        <f t="array" ref="P2909">_xlfn.IFS(O2909&lt;=0,"Flop",O2909&lt;10000000,"Hit",O2909&lt;=100000000,"Superhit",O2909&gt;100000000,"Blockbuster")</f>
        <v>Superhit</v>
      </c>
      <c r="Q2909" t="s">
        <v>8230</v>
      </c>
      <c r="R2909">
        <v>5</v>
      </c>
      <c r="S2909" t="str">
        <f t="shared" si="274"/>
        <v xml:space="preserve">September </v>
      </c>
      <c r="T2909" s="12" t="str">
        <f t="shared" si="275"/>
        <v xml:space="preserve"> 2014</v>
      </c>
      <c r="U2909" s="8" t="str" cm="1">
        <f t="array" ref="U2909">_xlfn.IFS(Q2909&lt;1970,"Old is Gold",Q2909&lt;=1980,"80's Movies",Q2909&lt;=2000,"90's Movies",Q2909&lt;=2020,"Mid Rang",Q2909&gt;2020,"Latest")</f>
        <v>Latest</v>
      </c>
      <c r="V2909" t="s">
        <v>9525</v>
      </c>
    </row>
    <row r="2910" spans="1:22" x14ac:dyDescent="0.3">
      <c r="A2910" t="s">
        <v>9526</v>
      </c>
      <c r="B2910" t="s">
        <v>9527</v>
      </c>
      <c r="C2910" t="s">
        <v>9527</v>
      </c>
      <c r="D2910" s="6">
        <v>89</v>
      </c>
      <c r="E2910" s="6" t="str">
        <f t="shared" si="270"/>
        <v>Short</v>
      </c>
      <c r="F2910" s="4">
        <f t="shared" si="271"/>
        <v>1.4833333333333334</v>
      </c>
      <c r="G2910" s="8" t="s">
        <v>7406</v>
      </c>
      <c r="H2910" t="s">
        <v>10890</v>
      </c>
      <c r="I2910" t="s">
        <v>5170</v>
      </c>
      <c r="J2910">
        <v>6.4</v>
      </c>
      <c r="K2910" t="str">
        <f t="shared" si="272"/>
        <v>Average</v>
      </c>
      <c r="L2910" s="10">
        <v>522402</v>
      </c>
      <c r="M2910" s="10">
        <v>40000000</v>
      </c>
      <c r="N2910" s="10">
        <v>469058574</v>
      </c>
      <c r="O2910" s="6">
        <f t="shared" si="273"/>
        <v>429058574</v>
      </c>
      <c r="P2910" s="10" t="str" cm="1">
        <f t="array" ref="P2910">_xlfn.IFS(O2910&lt;=0,"Flop",O2910&lt;10000000,"Hit",O2910&lt;=100000000,"Superhit",O2910&gt;100000000,"Blockbuster")</f>
        <v>Blockbuster</v>
      </c>
      <c r="Q2910" t="s">
        <v>9528</v>
      </c>
      <c r="R2910">
        <v>25</v>
      </c>
      <c r="S2910" t="str">
        <f t="shared" si="274"/>
        <v xml:space="preserve">July </v>
      </c>
      <c r="T2910" s="12" t="str">
        <f t="shared" si="275"/>
        <v xml:space="preserve"> 2014</v>
      </c>
      <c r="U2910" s="8" t="str" cm="1">
        <f t="array" ref="U2910">_xlfn.IFS(Q2910&lt;1970,"Old is Gold",Q2910&lt;=1980,"80's Movies",Q2910&lt;=2000,"90's Movies",Q2910&lt;=2020,"Mid Rang",Q2910&gt;2020,"Latest")</f>
        <v>Latest</v>
      </c>
      <c r="V2910" t="s">
        <v>2332</v>
      </c>
    </row>
    <row r="2911" spans="1:22" x14ac:dyDescent="0.3">
      <c r="A2911" t="s">
        <v>9529</v>
      </c>
      <c r="B2911" t="s">
        <v>9530</v>
      </c>
      <c r="C2911" t="s">
        <v>9530</v>
      </c>
      <c r="D2911" s="6">
        <v>140</v>
      </c>
      <c r="E2911" s="6" t="str">
        <f t="shared" si="270"/>
        <v>Long</v>
      </c>
      <c r="F2911" s="4">
        <f t="shared" si="271"/>
        <v>2.3333333333333335</v>
      </c>
      <c r="G2911" s="8" t="s">
        <v>7406</v>
      </c>
      <c r="H2911" t="s">
        <v>190</v>
      </c>
      <c r="I2911" t="s">
        <v>5170</v>
      </c>
      <c r="J2911">
        <v>6.6</v>
      </c>
      <c r="K2911" t="str">
        <f t="shared" si="272"/>
        <v>Average</v>
      </c>
      <c r="L2911" s="10">
        <v>197064</v>
      </c>
      <c r="M2911" s="10">
        <v>69000000</v>
      </c>
      <c r="N2911" s="10">
        <v>151572634</v>
      </c>
      <c r="O2911" s="6">
        <f t="shared" si="273"/>
        <v>82572634</v>
      </c>
      <c r="P2911" s="10" t="str" cm="1">
        <f t="array" ref="P2911">_xlfn.IFS(O2911&lt;=0,"Flop",O2911&lt;10000000,"Hit",O2911&lt;=100000000,"Superhit",O2911&gt;100000000,"Blockbuster")</f>
        <v>Superhit</v>
      </c>
      <c r="Q2911" t="s">
        <v>9531</v>
      </c>
      <c r="R2911">
        <v>19</v>
      </c>
      <c r="S2911" t="str">
        <f t="shared" si="274"/>
        <v xml:space="preserve">February </v>
      </c>
      <c r="T2911" s="12" t="str">
        <f t="shared" si="275"/>
        <v xml:space="preserve"> 2018</v>
      </c>
      <c r="U2911" s="8" t="str" cm="1">
        <f t="array" ref="U2911">_xlfn.IFS(Q2911&lt;1970,"Old is Gold",Q2911&lt;=1980,"80's Movies",Q2911&lt;=2000,"90's Movies",Q2911&lt;=2020,"Mid Rang",Q2911&gt;2020,"Latest")</f>
        <v>Latest</v>
      </c>
      <c r="V2911" t="s">
        <v>4463</v>
      </c>
    </row>
    <row r="2912" spans="1:22" x14ac:dyDescent="0.3">
      <c r="A2912" t="s">
        <v>9532</v>
      </c>
      <c r="B2912" t="s">
        <v>9533</v>
      </c>
      <c r="C2912" t="s">
        <v>9533</v>
      </c>
      <c r="D2912" s="6">
        <v>114</v>
      </c>
      <c r="E2912" s="6" t="str">
        <f t="shared" si="270"/>
        <v>Medium</v>
      </c>
      <c r="F2912" s="4">
        <f t="shared" si="271"/>
        <v>1.9</v>
      </c>
      <c r="G2912" s="8" t="s">
        <v>10887</v>
      </c>
      <c r="H2912" t="s">
        <v>172</v>
      </c>
      <c r="I2912" t="s">
        <v>190</v>
      </c>
      <c r="J2912">
        <v>7.3</v>
      </c>
      <c r="K2912" t="str">
        <f t="shared" si="272"/>
        <v>Good</v>
      </c>
      <c r="L2912" s="10">
        <v>226521</v>
      </c>
      <c r="M2912" s="10">
        <v>11000000</v>
      </c>
      <c r="N2912" s="10">
        <v>48428048</v>
      </c>
      <c r="O2912" s="6">
        <f t="shared" si="273"/>
        <v>37428048</v>
      </c>
      <c r="P2912" s="10" t="str" cm="1">
        <f t="array" ref="P2912">_xlfn.IFS(O2912&lt;=0,"Flop",O2912&lt;10000000,"Hit",O2912&lt;=100000000,"Superhit",O2912&gt;100000000,"Blockbuster")</f>
        <v>Superhit</v>
      </c>
      <c r="Q2912" t="s">
        <v>9236</v>
      </c>
      <c r="R2912">
        <v>7</v>
      </c>
      <c r="S2912" t="str">
        <f t="shared" si="274"/>
        <v xml:space="preserve">March </v>
      </c>
      <c r="T2912" s="12" t="str">
        <f t="shared" si="275"/>
        <v xml:space="preserve"> 2014</v>
      </c>
      <c r="U2912" s="8" t="str" cm="1">
        <f t="array" ref="U2912">_xlfn.IFS(Q2912&lt;1970,"Old is Gold",Q2912&lt;=1980,"80's Movies",Q2912&lt;=2000,"90's Movies",Q2912&lt;=2020,"Mid Rang",Q2912&gt;2020,"Latest")</f>
        <v>Latest</v>
      </c>
      <c r="V2912" t="s">
        <v>4131</v>
      </c>
    </row>
    <row r="2913" spans="1:22" x14ac:dyDescent="0.3">
      <c r="A2913" t="s">
        <v>9534</v>
      </c>
      <c r="B2913" t="s">
        <v>9535</v>
      </c>
      <c r="C2913" t="s">
        <v>9535</v>
      </c>
      <c r="D2913" s="6">
        <v>113</v>
      </c>
      <c r="E2913" s="6" t="str">
        <f t="shared" si="270"/>
        <v>Medium</v>
      </c>
      <c r="F2913" s="4">
        <f t="shared" si="271"/>
        <v>1.8833333333333333</v>
      </c>
      <c r="G2913" s="8" t="s">
        <v>190</v>
      </c>
      <c r="H2913" t="s">
        <v>10896</v>
      </c>
      <c r="I2913" t="s">
        <v>5878</v>
      </c>
      <c r="J2913">
        <v>6.6</v>
      </c>
      <c r="K2913" t="str">
        <f t="shared" si="272"/>
        <v>Average</v>
      </c>
      <c r="L2913" s="10">
        <v>58831</v>
      </c>
      <c r="M2913" s="10">
        <v>15000000</v>
      </c>
      <c r="N2913" s="10">
        <v>16322067</v>
      </c>
      <c r="O2913" s="6">
        <f t="shared" si="273"/>
        <v>1322067</v>
      </c>
      <c r="P2913" s="10" t="str" cm="1">
        <f t="array" ref="P2913">_xlfn.IFS(O2913&lt;=0,"Flop",O2913&lt;10000000,"Hit",O2913&lt;=100000000,"Superhit",O2913&gt;100000000,"Blockbuster")</f>
        <v>Hit</v>
      </c>
      <c r="Q2913" t="s">
        <v>9536</v>
      </c>
      <c r="R2913">
        <v>23</v>
      </c>
      <c r="S2913" t="str">
        <f t="shared" si="274"/>
        <v xml:space="preserve">May </v>
      </c>
      <c r="T2913" s="12" t="str">
        <f t="shared" si="275"/>
        <v xml:space="preserve"> 2015</v>
      </c>
      <c r="U2913" s="8" t="str" cm="1">
        <f t="array" ref="U2913">_xlfn.IFS(Q2913&lt;1970,"Old is Gold",Q2913&lt;=1980,"80's Movies",Q2913&lt;=2000,"90's Movies",Q2913&lt;=2020,"Mid Rang",Q2913&gt;2020,"Latest")</f>
        <v>Latest</v>
      </c>
      <c r="V2913" t="s">
        <v>8955</v>
      </c>
    </row>
    <row r="2914" spans="1:22" x14ac:dyDescent="0.3">
      <c r="A2914" t="s">
        <v>9537</v>
      </c>
      <c r="B2914" t="s">
        <v>9538</v>
      </c>
      <c r="C2914" t="s">
        <v>9538</v>
      </c>
      <c r="D2914" s="6">
        <v>106</v>
      </c>
      <c r="E2914" s="6" t="str">
        <f t="shared" si="270"/>
        <v>Medium</v>
      </c>
      <c r="F2914" s="4">
        <f t="shared" si="271"/>
        <v>1.7666666666666666</v>
      </c>
      <c r="G2914" s="8" t="s">
        <v>190</v>
      </c>
      <c r="H2914" t="s">
        <v>10895</v>
      </c>
      <c r="I2914" t="s">
        <v>10886</v>
      </c>
      <c r="J2914">
        <v>7.3</v>
      </c>
      <c r="K2914" t="str">
        <f t="shared" si="272"/>
        <v>Good</v>
      </c>
      <c r="L2914" s="10">
        <v>131260</v>
      </c>
      <c r="M2914" s="10">
        <v>1000000</v>
      </c>
      <c r="N2914" s="10">
        <v>481234</v>
      </c>
      <c r="O2914" s="6">
        <f t="shared" si="273"/>
        <v>-518766</v>
      </c>
      <c r="P2914" s="10" t="str" cm="1">
        <f t="array" ref="P2914">_xlfn.IFS(O2914&lt;=0,"Flop",O2914&lt;10000000,"Hit",O2914&lt;=100000000,"Superhit",O2914&gt;100000000,"Blockbuster")</f>
        <v>Flop</v>
      </c>
      <c r="Q2914" t="s">
        <v>9539</v>
      </c>
      <c r="R2914">
        <v>18</v>
      </c>
      <c r="S2914" t="str">
        <f t="shared" si="274"/>
        <v xml:space="preserve">January </v>
      </c>
      <c r="T2914" s="12" t="str">
        <f t="shared" si="275"/>
        <v xml:space="preserve"> 2014</v>
      </c>
      <c r="U2914" s="8" t="str" cm="1">
        <f t="array" ref="U2914">_xlfn.IFS(Q2914&lt;1970,"Old is Gold",Q2914&lt;=1980,"80's Movies",Q2914&lt;=2000,"90's Movies",Q2914&lt;=2020,"Mid Rang",Q2914&gt;2020,"Latest")</f>
        <v>Latest</v>
      </c>
      <c r="V2914" t="s">
        <v>8091</v>
      </c>
    </row>
    <row r="2915" spans="1:22" x14ac:dyDescent="0.3">
      <c r="A2915" t="s">
        <v>9540</v>
      </c>
      <c r="B2915" t="s">
        <v>9541</v>
      </c>
      <c r="C2915" t="s">
        <v>9542</v>
      </c>
      <c r="D2915" s="6">
        <v>105</v>
      </c>
      <c r="E2915" s="6" t="str">
        <f t="shared" si="270"/>
        <v>Medium</v>
      </c>
      <c r="F2915" s="4">
        <f t="shared" si="271"/>
        <v>1.75</v>
      </c>
      <c r="G2915" s="8" t="s">
        <v>7406</v>
      </c>
      <c r="H2915" t="s">
        <v>10889</v>
      </c>
      <c r="I2915" t="s">
        <v>190</v>
      </c>
      <c r="J2915">
        <v>7</v>
      </c>
      <c r="K2915" t="str">
        <f t="shared" si="272"/>
        <v>Good</v>
      </c>
      <c r="L2915" s="10">
        <v>59136</v>
      </c>
      <c r="M2915" s="10">
        <v>36000000</v>
      </c>
      <c r="N2915" s="10">
        <v>157029618</v>
      </c>
      <c r="O2915" s="6">
        <f t="shared" si="273"/>
        <v>121029618</v>
      </c>
      <c r="P2915" s="10" t="str" cm="1">
        <f t="array" ref="P2915">_xlfn.IFS(O2915&lt;=0,"Flop",O2915&lt;10000000,"Hit",O2915&lt;=100000000,"Superhit",O2915&gt;100000000,"Blockbuster")</f>
        <v>Blockbuster</v>
      </c>
      <c r="Q2915" t="s">
        <v>8397</v>
      </c>
      <c r="R2915">
        <v>16</v>
      </c>
      <c r="S2915" t="str">
        <f t="shared" si="274"/>
        <v xml:space="preserve">December </v>
      </c>
      <c r="T2915" s="12" t="str">
        <f t="shared" si="275"/>
        <v xml:space="preserve"> 2015</v>
      </c>
      <c r="U2915" s="8" t="str" cm="1">
        <f t="array" ref="U2915">_xlfn.IFS(Q2915&lt;1970,"Old is Gold",Q2915&lt;=1980,"80's Movies",Q2915&lt;=2000,"90's Movies",Q2915&lt;=2020,"Mid Rang",Q2915&gt;2020,"Latest")</f>
        <v>Latest</v>
      </c>
      <c r="V2915" t="s">
        <v>7280</v>
      </c>
    </row>
    <row r="2916" spans="1:22" x14ac:dyDescent="0.3">
      <c r="A2916" t="s">
        <v>9543</v>
      </c>
      <c r="B2916" t="s">
        <v>9544</v>
      </c>
      <c r="C2916" t="s">
        <v>9544</v>
      </c>
      <c r="D2916" s="6">
        <v>134</v>
      </c>
      <c r="E2916" s="6" t="str">
        <f t="shared" si="270"/>
        <v>Long</v>
      </c>
      <c r="F2916" s="4">
        <f t="shared" si="271"/>
        <v>2.2333333333333334</v>
      </c>
      <c r="G2916" s="8" t="s">
        <v>7406</v>
      </c>
      <c r="H2916" t="s">
        <v>10887</v>
      </c>
      <c r="I2916" t="s">
        <v>172</v>
      </c>
      <c r="J2916">
        <v>7.3</v>
      </c>
      <c r="K2916" t="str">
        <f t="shared" si="272"/>
        <v>Good</v>
      </c>
      <c r="L2916" s="10">
        <v>198066</v>
      </c>
      <c r="M2916" s="10">
        <v>150000000</v>
      </c>
      <c r="N2916" s="10">
        <v>208177026</v>
      </c>
      <c r="O2916" s="6">
        <f t="shared" si="273"/>
        <v>58177026</v>
      </c>
      <c r="P2916" s="10" t="str" cm="1">
        <f t="array" ref="P2916">_xlfn.IFS(O2916&lt;=0,"Flop",O2916&lt;10000000,"Hit",O2916&lt;=100000000,"Superhit",O2916&gt;100000000,"Blockbuster")</f>
        <v>Superhit</v>
      </c>
      <c r="Q2916" t="s">
        <v>9545</v>
      </c>
      <c r="R2916">
        <v>10</v>
      </c>
      <c r="S2916" t="str">
        <f t="shared" si="274"/>
        <v xml:space="preserve">March </v>
      </c>
      <c r="T2916" s="12" t="str">
        <f t="shared" si="275"/>
        <v xml:space="preserve"> 2023</v>
      </c>
      <c r="U2916" s="8" t="str" cm="1">
        <f t="array" ref="U2916">_xlfn.IFS(Q2916&lt;1970,"Old is Gold",Q2916&lt;=1980,"80's Movies",Q2916&lt;=2000,"90's Movies",Q2916&lt;=2020,"Mid Rang",Q2916&gt;2020,"Latest")</f>
        <v>Latest</v>
      </c>
      <c r="V2916" t="s">
        <v>8037</v>
      </c>
    </row>
    <row r="2917" spans="1:22" x14ac:dyDescent="0.3">
      <c r="A2917" t="s">
        <v>9546</v>
      </c>
      <c r="B2917" t="s">
        <v>9547</v>
      </c>
      <c r="C2917" t="s">
        <v>9548</v>
      </c>
      <c r="D2917" s="6">
        <v>119</v>
      </c>
      <c r="E2917" s="6" t="str">
        <f t="shared" si="270"/>
        <v>Medium</v>
      </c>
      <c r="F2917" s="4">
        <f t="shared" si="271"/>
        <v>1.9833333333333334</v>
      </c>
      <c r="G2917" s="8" t="s">
        <v>7406</v>
      </c>
      <c r="H2917" t="s">
        <v>10887</v>
      </c>
      <c r="I2917" t="s">
        <v>10890</v>
      </c>
      <c r="J2917">
        <v>6.2</v>
      </c>
      <c r="K2917" t="str">
        <f t="shared" si="272"/>
        <v>Average</v>
      </c>
      <c r="L2917" s="10">
        <v>249730</v>
      </c>
      <c r="M2917" s="10">
        <v>110000000</v>
      </c>
      <c r="N2917" s="10">
        <v>297002527</v>
      </c>
      <c r="O2917" s="6">
        <f t="shared" si="273"/>
        <v>187002527</v>
      </c>
      <c r="P2917" s="10" t="str" cm="1">
        <f t="array" ref="P2917">_xlfn.IFS(O2917&lt;=0,"Flop",O2917&lt;10000000,"Hit",O2917&lt;=100000000,"Superhit",O2917&gt;100000000,"Blockbuster")</f>
        <v>Blockbuster</v>
      </c>
      <c r="Q2917" t="s">
        <v>9549</v>
      </c>
      <c r="R2917">
        <v>11</v>
      </c>
      <c r="S2917" t="str">
        <f t="shared" si="274"/>
        <v xml:space="preserve">March </v>
      </c>
      <c r="T2917" s="12" t="str">
        <f t="shared" si="275"/>
        <v xml:space="preserve"> 2015</v>
      </c>
      <c r="U2917" s="8" t="str" cm="1">
        <f t="array" ref="U2917">_xlfn.IFS(Q2917&lt;1970,"Old is Gold",Q2917&lt;=1980,"80's Movies",Q2917&lt;=2000,"90's Movies",Q2917&lt;=2020,"Mid Rang",Q2917&gt;2020,"Latest")</f>
        <v>Latest</v>
      </c>
      <c r="V2917" t="s">
        <v>5057</v>
      </c>
    </row>
    <row r="2918" spans="1:22" x14ac:dyDescent="0.3">
      <c r="A2918" t="s">
        <v>9550</v>
      </c>
      <c r="B2918" t="s">
        <v>9551</v>
      </c>
      <c r="C2918" t="s">
        <v>9551</v>
      </c>
      <c r="D2918" s="6">
        <v>97</v>
      </c>
      <c r="E2918" s="6" t="str">
        <f t="shared" si="270"/>
        <v>Medium</v>
      </c>
      <c r="F2918" s="4">
        <f t="shared" si="271"/>
        <v>1.6166666666666667</v>
      </c>
      <c r="G2918" s="8" t="s">
        <v>190</v>
      </c>
      <c r="H2918" t="s">
        <v>10895</v>
      </c>
      <c r="I2918" t="s">
        <v>10890</v>
      </c>
      <c r="J2918">
        <v>6</v>
      </c>
      <c r="K2918" t="str">
        <f t="shared" si="272"/>
        <v>Average</v>
      </c>
      <c r="L2918" s="10">
        <v>68375</v>
      </c>
      <c r="M2918" s="10">
        <v>4000000</v>
      </c>
      <c r="N2918" s="10">
        <v>2595622</v>
      </c>
      <c r="O2918" s="6">
        <f t="shared" si="273"/>
        <v>-1404378</v>
      </c>
      <c r="P2918" s="10" t="str" cm="1">
        <f t="array" ref="P2918">_xlfn.IFS(O2918&lt;=0,"Flop",O2918&lt;10000000,"Hit",O2918&lt;=100000000,"Superhit",O2918&gt;100000000,"Blockbuster")</f>
        <v>Flop</v>
      </c>
      <c r="Q2918" t="s">
        <v>7819</v>
      </c>
      <c r="R2918">
        <v>20</v>
      </c>
      <c r="S2918" t="str">
        <f t="shared" si="274"/>
        <v xml:space="preserve">January </v>
      </c>
      <c r="T2918" s="12" t="str">
        <f t="shared" si="275"/>
        <v xml:space="preserve"> 2014</v>
      </c>
      <c r="U2918" s="8" t="str" cm="1">
        <f t="array" ref="U2918">_xlfn.IFS(Q2918&lt;1970,"Old is Gold",Q2918&lt;=1980,"80's Movies",Q2918&lt;=2000,"90's Movies",Q2918&lt;=2020,"Mid Rang",Q2918&gt;2020,"Latest")</f>
        <v>Latest</v>
      </c>
      <c r="V2918" t="s">
        <v>9552</v>
      </c>
    </row>
    <row r="2919" spans="1:22" x14ac:dyDescent="0.3">
      <c r="A2919" t="s">
        <v>9553</v>
      </c>
      <c r="B2919" t="s">
        <v>9554</v>
      </c>
      <c r="C2919" t="s">
        <v>9554</v>
      </c>
      <c r="D2919" s="6">
        <v>101</v>
      </c>
      <c r="E2919" s="6" t="str">
        <f t="shared" si="270"/>
        <v>Medium</v>
      </c>
      <c r="F2919" s="4">
        <f t="shared" si="271"/>
        <v>1.6833333333333333</v>
      </c>
      <c r="G2919" s="8" t="s">
        <v>7406</v>
      </c>
      <c r="H2919" t="s">
        <v>10891</v>
      </c>
      <c r="I2919" t="s">
        <v>5170</v>
      </c>
      <c r="J2919">
        <v>7.4</v>
      </c>
      <c r="K2919" t="str">
        <f t="shared" si="272"/>
        <v>Good</v>
      </c>
      <c r="L2919" s="10">
        <v>718700</v>
      </c>
      <c r="M2919" s="10">
        <v>20000000</v>
      </c>
      <c r="N2919" s="10">
        <v>86081850</v>
      </c>
      <c r="O2919" s="6">
        <f t="shared" si="273"/>
        <v>66081850</v>
      </c>
      <c r="P2919" s="10" t="str" cm="1">
        <f t="array" ref="P2919">_xlfn.IFS(O2919&lt;=0,"Flop",O2919&lt;10000000,"Hit",O2919&lt;=100000000,"Superhit",O2919&gt;100000000,"Blockbuster")</f>
        <v>Superhit</v>
      </c>
      <c r="Q2919" t="s">
        <v>9555</v>
      </c>
      <c r="R2919">
        <v>19</v>
      </c>
      <c r="S2919" t="str">
        <f t="shared" si="274"/>
        <v xml:space="preserve">September </v>
      </c>
      <c r="T2919" s="12" t="str">
        <f t="shared" si="275"/>
        <v xml:space="preserve"> 2014</v>
      </c>
      <c r="U2919" s="8" t="str" cm="1">
        <f t="array" ref="U2919">_xlfn.IFS(Q2919&lt;1970,"Old is Gold",Q2919&lt;=1980,"80's Movies",Q2919&lt;=2000,"90's Movies",Q2919&lt;=2020,"Mid Rang",Q2919&gt;2020,"Latest")</f>
        <v>Latest</v>
      </c>
      <c r="V2919" t="s">
        <v>9556</v>
      </c>
    </row>
    <row r="2920" spans="1:22" x14ac:dyDescent="0.3">
      <c r="A2920" t="s">
        <v>9557</v>
      </c>
      <c r="B2920" t="s">
        <v>9558</v>
      </c>
      <c r="C2920" t="s">
        <v>9558</v>
      </c>
      <c r="D2920" s="6">
        <v>89</v>
      </c>
      <c r="E2920" s="6" t="str">
        <f t="shared" si="270"/>
        <v>Short</v>
      </c>
      <c r="F2920" s="4">
        <f t="shared" si="271"/>
        <v>1.4833333333333334</v>
      </c>
      <c r="G2920" s="8" t="s">
        <v>105</v>
      </c>
      <c r="H2920" t="s">
        <v>10895</v>
      </c>
      <c r="I2920" t="s">
        <v>5170</v>
      </c>
      <c r="J2920">
        <v>5.6</v>
      </c>
      <c r="K2920" t="str">
        <f t="shared" si="272"/>
        <v>Poor</v>
      </c>
      <c r="L2920" s="10">
        <v>59842</v>
      </c>
      <c r="M2920" s="10">
        <v>5300000</v>
      </c>
      <c r="N2920" s="10">
        <v>62198461</v>
      </c>
      <c r="O2920" s="6">
        <f t="shared" si="273"/>
        <v>56898461</v>
      </c>
      <c r="P2920" s="10" t="str" cm="1">
        <f t="array" ref="P2920">_xlfn.IFS(O2920&lt;=0,"Flop",O2920&lt;10000000,"Hit",O2920&lt;=100000000,"Superhit",O2920&gt;100000000,"Blockbuster")</f>
        <v>Superhit</v>
      </c>
      <c r="Q2920" t="s">
        <v>9559</v>
      </c>
      <c r="R2920">
        <v>25</v>
      </c>
      <c r="S2920" t="str">
        <f t="shared" si="274"/>
        <v xml:space="preserve">May </v>
      </c>
      <c r="T2920" s="12" t="str">
        <f t="shared" si="275"/>
        <v xml:space="preserve"> 2017</v>
      </c>
      <c r="U2920" s="8" t="str" cm="1">
        <f t="array" ref="U2920">_xlfn.IFS(Q2920&lt;1970,"Old is Gold",Q2920&lt;=1980,"80's Movies",Q2920&lt;=2000,"90's Movies",Q2920&lt;=2020,"Mid Rang",Q2920&gt;2020,"Latest")</f>
        <v>Latest</v>
      </c>
      <c r="V2920" t="s">
        <v>9560</v>
      </c>
    </row>
    <row r="2921" spans="1:22" x14ac:dyDescent="0.3">
      <c r="A2921" t="s">
        <v>9561</v>
      </c>
      <c r="B2921" t="s">
        <v>9562</v>
      </c>
      <c r="C2921" t="s">
        <v>9562</v>
      </c>
      <c r="D2921" s="6">
        <v>123</v>
      </c>
      <c r="E2921" s="6" t="str">
        <f t="shared" si="270"/>
        <v>Long</v>
      </c>
      <c r="F2921" s="4">
        <f t="shared" si="271"/>
        <v>2.0499999999999998</v>
      </c>
      <c r="G2921" s="8" t="s">
        <v>10887</v>
      </c>
      <c r="H2921" t="s">
        <v>190</v>
      </c>
      <c r="I2921" t="s">
        <v>10895</v>
      </c>
      <c r="J2921">
        <v>6.5</v>
      </c>
      <c r="K2921" t="str">
        <f t="shared" si="272"/>
        <v>Average</v>
      </c>
      <c r="L2921" s="10">
        <v>254188</v>
      </c>
      <c r="M2921" s="10">
        <v>90000000</v>
      </c>
      <c r="N2921" s="10">
        <v>127461872</v>
      </c>
      <c r="O2921" s="6">
        <f t="shared" si="273"/>
        <v>37461872</v>
      </c>
      <c r="P2921" s="10" t="str" cm="1">
        <f t="array" ref="P2921">_xlfn.IFS(O2921&lt;=0,"Flop",O2921&lt;10000000,"Hit",O2921&lt;=100000000,"Superhit",O2921&gt;100000000,"Blockbuster")</f>
        <v>Superhit</v>
      </c>
      <c r="Q2921" t="s">
        <v>9563</v>
      </c>
      <c r="R2921">
        <v>29</v>
      </c>
      <c r="S2921" t="str">
        <f t="shared" si="274"/>
        <v xml:space="preserve">August </v>
      </c>
      <c r="T2921" s="12" t="str">
        <f t="shared" si="275"/>
        <v xml:space="preserve"> 2019</v>
      </c>
      <c r="U2921" s="8" t="str" cm="1">
        <f t="array" ref="U2921">_xlfn.IFS(Q2921&lt;1970,"Old is Gold",Q2921&lt;=1980,"80's Movies",Q2921&lt;=2000,"90's Movies",Q2921&lt;=2020,"Mid Rang",Q2921&gt;2020,"Latest")</f>
        <v>Latest</v>
      </c>
      <c r="V2921" t="s">
        <v>5870</v>
      </c>
    </row>
    <row r="2922" spans="1:22" x14ac:dyDescent="0.3">
      <c r="A2922" t="s">
        <v>9564</v>
      </c>
      <c r="B2922" t="s">
        <v>9565</v>
      </c>
      <c r="C2922" t="s">
        <v>9565</v>
      </c>
      <c r="D2922" s="6">
        <v>117</v>
      </c>
      <c r="E2922" s="6" t="str">
        <f t="shared" si="270"/>
        <v>Medium</v>
      </c>
      <c r="F2922" s="4">
        <f t="shared" si="271"/>
        <v>1.95</v>
      </c>
      <c r="G2922" s="8" t="s">
        <v>172</v>
      </c>
      <c r="H2922" t="s">
        <v>10899</v>
      </c>
      <c r="I2922" t="s">
        <v>10899</v>
      </c>
      <c r="J2922">
        <v>6.9</v>
      </c>
      <c r="K2922" t="str">
        <f t="shared" si="272"/>
        <v>Average</v>
      </c>
      <c r="L2922" s="10">
        <v>57571</v>
      </c>
      <c r="M2922" s="10">
        <v>10000000</v>
      </c>
      <c r="N2922" s="10">
        <v>4644472</v>
      </c>
      <c r="O2922" s="6">
        <f t="shared" si="273"/>
        <v>-5355528</v>
      </c>
      <c r="P2922" s="10" t="str" cm="1">
        <f t="array" ref="P2922">_xlfn.IFS(O2922&lt;=0,"Flop",O2922&lt;10000000,"Hit",O2922&lt;=100000000,"Superhit",O2922&gt;100000000,"Blockbuster")</f>
        <v>Flop</v>
      </c>
      <c r="Q2922" t="s">
        <v>9566</v>
      </c>
      <c r="R2922">
        <v>11</v>
      </c>
      <c r="S2922" t="str">
        <f t="shared" si="274"/>
        <v xml:space="preserve">March </v>
      </c>
      <c r="T2922" s="12" t="str">
        <f t="shared" si="275"/>
        <v xml:space="preserve"> 2016</v>
      </c>
      <c r="U2922" s="8" t="str" cm="1">
        <f t="array" ref="U2922">_xlfn.IFS(Q2922&lt;1970,"Old is Gold",Q2922&lt;=1980,"80's Movies",Q2922&lt;=2000,"90's Movies",Q2922&lt;=2020,"Mid Rang",Q2922&gt;2020,"Latest")</f>
        <v>Latest</v>
      </c>
      <c r="V2922" t="s">
        <v>1597</v>
      </c>
    </row>
    <row r="2923" spans="1:22" x14ac:dyDescent="0.3">
      <c r="A2923" t="s">
        <v>9567</v>
      </c>
      <c r="B2923" t="s">
        <v>9568</v>
      </c>
      <c r="C2923" t="s">
        <v>9568</v>
      </c>
      <c r="D2923" s="6">
        <v>125</v>
      </c>
      <c r="E2923" s="6" t="str">
        <f t="shared" si="270"/>
        <v>Long</v>
      </c>
      <c r="F2923" s="4">
        <f t="shared" si="271"/>
        <v>2.0833333333333335</v>
      </c>
      <c r="G2923" s="8" t="s">
        <v>7406</v>
      </c>
      <c r="H2923" t="s">
        <v>10891</v>
      </c>
      <c r="I2923" t="s">
        <v>190</v>
      </c>
      <c r="J2923">
        <v>7</v>
      </c>
      <c r="K2923" t="str">
        <f t="shared" si="272"/>
        <v>Good</v>
      </c>
      <c r="L2923" s="10">
        <v>76224</v>
      </c>
      <c r="M2923" s="10">
        <v>20000000</v>
      </c>
      <c r="N2923" s="10">
        <v>12007070</v>
      </c>
      <c r="O2923" s="6">
        <f t="shared" si="273"/>
        <v>-7992930</v>
      </c>
      <c r="P2923" s="10" t="str" cm="1">
        <f t="array" ref="P2923">_xlfn.IFS(O2923&lt;=0,"Flop",O2923&lt;10000000,"Hit",O2923&lt;=100000000,"Superhit",O2923&gt;100000000,"Blockbuster")</f>
        <v>Flop</v>
      </c>
      <c r="Q2923" t="s">
        <v>9569</v>
      </c>
      <c r="R2923">
        <v>6</v>
      </c>
      <c r="S2923" t="str">
        <f t="shared" si="274"/>
        <v xml:space="preserve">November </v>
      </c>
      <c r="T2923" s="12" t="str">
        <f t="shared" si="275"/>
        <v xml:space="preserve"> 2014</v>
      </c>
      <c r="U2923" s="8" t="str" cm="1">
        <f t="array" ref="U2923">_xlfn.IFS(Q2923&lt;1970,"Old is Gold",Q2923&lt;=1980,"80's Movies",Q2923&lt;=2000,"90's Movies",Q2923&lt;=2020,"Mid Rang",Q2923&gt;2020,"Latest")</f>
        <v>Latest</v>
      </c>
      <c r="V2923" t="s">
        <v>7978</v>
      </c>
    </row>
    <row r="2924" spans="1:22" x14ac:dyDescent="0.3">
      <c r="A2924" t="s">
        <v>9570</v>
      </c>
      <c r="B2924" t="s">
        <v>9571</v>
      </c>
      <c r="C2924" t="s">
        <v>9571</v>
      </c>
      <c r="D2924" s="6">
        <v>108</v>
      </c>
      <c r="E2924" s="6" t="str">
        <f t="shared" si="270"/>
        <v>Medium</v>
      </c>
      <c r="F2924" s="4">
        <f t="shared" si="271"/>
        <v>1.8</v>
      </c>
      <c r="G2924" s="8" t="s">
        <v>10887</v>
      </c>
      <c r="H2924" t="s">
        <v>10888</v>
      </c>
      <c r="I2924" t="s">
        <v>172</v>
      </c>
      <c r="J2924">
        <v>8</v>
      </c>
      <c r="K2924" t="str">
        <f t="shared" si="272"/>
        <v>Excellent</v>
      </c>
      <c r="L2924" s="10">
        <v>530557</v>
      </c>
      <c r="M2924" s="10">
        <v>150000000</v>
      </c>
      <c r="N2924" s="10">
        <v>1025521689</v>
      </c>
      <c r="O2924" s="6">
        <f t="shared" si="273"/>
        <v>875521689</v>
      </c>
      <c r="P2924" s="10" t="str" cm="1">
        <f t="array" ref="P2924">_xlfn.IFS(O2924&lt;=0,"Flop",O2924&lt;10000000,"Hit",O2924&lt;=100000000,"Superhit",O2924&gt;100000000,"Blockbuster")</f>
        <v>Blockbuster</v>
      </c>
      <c r="Q2924" t="s">
        <v>9572</v>
      </c>
      <c r="R2924">
        <v>10</v>
      </c>
      <c r="S2924" t="str">
        <f t="shared" si="274"/>
        <v xml:space="preserve">February </v>
      </c>
      <c r="T2924" s="12" t="str">
        <f t="shared" si="275"/>
        <v xml:space="preserve"> 2016</v>
      </c>
      <c r="U2924" s="8" t="str" cm="1">
        <f t="array" ref="U2924">_xlfn.IFS(Q2924&lt;1970,"Old is Gold",Q2924&lt;=1980,"80's Movies",Q2924&lt;=2000,"90's Movies",Q2924&lt;=2020,"Mid Rang",Q2924&gt;2020,"Latest")</f>
        <v>Latest</v>
      </c>
      <c r="V2924" t="s">
        <v>9573</v>
      </c>
    </row>
    <row r="2925" spans="1:22" x14ac:dyDescent="0.3">
      <c r="A2925" t="s">
        <v>9574</v>
      </c>
      <c r="B2925" t="s">
        <v>9575</v>
      </c>
      <c r="C2925" t="s">
        <v>9575</v>
      </c>
      <c r="D2925" s="6">
        <v>102</v>
      </c>
      <c r="E2925" s="6" t="str">
        <f t="shared" si="270"/>
        <v>Medium</v>
      </c>
      <c r="F2925" s="4">
        <f t="shared" si="271"/>
        <v>1.7</v>
      </c>
      <c r="G2925" s="8" t="s">
        <v>10888</v>
      </c>
      <c r="H2925" t="s">
        <v>172</v>
      </c>
      <c r="I2925" t="s">
        <v>10892</v>
      </c>
      <c r="J2925">
        <v>7.2</v>
      </c>
      <c r="K2925" t="str">
        <f t="shared" si="272"/>
        <v>Good</v>
      </c>
      <c r="L2925" s="10">
        <v>248828</v>
      </c>
      <c r="M2925" s="10">
        <v>50000000</v>
      </c>
      <c r="N2925" s="10">
        <v>256786742</v>
      </c>
      <c r="O2925" s="6">
        <f t="shared" si="273"/>
        <v>206786742</v>
      </c>
      <c r="P2925" s="10" t="str" cm="1">
        <f t="array" ref="P2925">_xlfn.IFS(O2925&lt;=0,"Flop",O2925&lt;10000000,"Hit",O2925&lt;=100000000,"Superhit",O2925&gt;100000000,"Blockbuster")</f>
        <v>Blockbuster</v>
      </c>
      <c r="Q2925" t="s">
        <v>9576</v>
      </c>
      <c r="R2925">
        <v>3</v>
      </c>
      <c r="S2925" t="str">
        <f t="shared" si="274"/>
        <v xml:space="preserve">November </v>
      </c>
      <c r="T2925" s="12" t="str">
        <f t="shared" si="275"/>
        <v xml:space="preserve"> 2021</v>
      </c>
      <c r="U2925" s="8" t="str" cm="1">
        <f t="array" ref="U2925">_xlfn.IFS(Q2925&lt;1970,"Old is Gold",Q2925&lt;=1980,"80's Movies",Q2925&lt;=2000,"90's Movies",Q2925&lt;=2020,"Mid Rang",Q2925&gt;2020,"Latest")</f>
        <v>Latest</v>
      </c>
      <c r="V2925" t="s">
        <v>9577</v>
      </c>
    </row>
    <row r="2926" spans="1:22" x14ac:dyDescent="0.3">
      <c r="A2926" t="s">
        <v>9578</v>
      </c>
      <c r="B2926" t="s">
        <v>9579</v>
      </c>
      <c r="C2926" t="s">
        <v>9579</v>
      </c>
      <c r="D2926" s="6">
        <v>87</v>
      </c>
      <c r="E2926" s="6" t="str">
        <f t="shared" si="270"/>
        <v>Short</v>
      </c>
      <c r="F2926" s="4">
        <f t="shared" si="271"/>
        <v>1.45</v>
      </c>
      <c r="G2926" s="8" t="s">
        <v>7406</v>
      </c>
      <c r="H2926" t="s">
        <v>172</v>
      </c>
      <c r="I2926" t="s">
        <v>10891</v>
      </c>
      <c r="J2926">
        <v>5.0999999999999996</v>
      </c>
      <c r="K2926" t="str">
        <f t="shared" si="272"/>
        <v>Poor</v>
      </c>
      <c r="L2926" s="10">
        <v>53360</v>
      </c>
      <c r="M2926" s="10">
        <v>35000000</v>
      </c>
      <c r="N2926" s="10">
        <v>51680201</v>
      </c>
      <c r="O2926" s="6">
        <f t="shared" si="273"/>
        <v>16680201</v>
      </c>
      <c r="P2926" s="10" t="str" cm="1">
        <f t="array" ref="P2926">_xlfn.IFS(O2926&lt;=0,"Flop",O2926&lt;10000000,"Hit",O2926&lt;=100000000,"Superhit",O2926&gt;100000000,"Blockbuster")</f>
        <v>Superhit</v>
      </c>
      <c r="Q2926" t="s">
        <v>9580</v>
      </c>
      <c r="R2926">
        <v>30</v>
      </c>
      <c r="S2926" t="str">
        <f t="shared" si="274"/>
        <v xml:space="preserve">April </v>
      </c>
      <c r="T2926" s="12" t="str">
        <f t="shared" si="275"/>
        <v xml:space="preserve"> 2015</v>
      </c>
      <c r="U2926" s="8" t="str" cm="1">
        <f t="array" ref="U2926">_xlfn.IFS(Q2926&lt;1970,"Old is Gold",Q2926&lt;=1980,"80's Movies",Q2926&lt;=2000,"90's Movies",Q2926&lt;=2020,"Mid Rang",Q2926&gt;2020,"Latest")</f>
        <v>Latest</v>
      </c>
      <c r="V2926" t="s">
        <v>5596</v>
      </c>
    </row>
    <row r="2927" spans="1:22" x14ac:dyDescent="0.3">
      <c r="A2927" t="s">
        <v>9581</v>
      </c>
      <c r="B2927" t="s">
        <v>9582</v>
      </c>
      <c r="C2927" t="s">
        <v>9582</v>
      </c>
      <c r="D2927" s="6">
        <v>103</v>
      </c>
      <c r="E2927" s="6" t="str">
        <f t="shared" si="270"/>
        <v>Medium</v>
      </c>
      <c r="F2927" s="4">
        <f t="shared" si="271"/>
        <v>1.7166666666666666</v>
      </c>
      <c r="G2927" s="8" t="s">
        <v>7406</v>
      </c>
      <c r="H2927" t="s">
        <v>105</v>
      </c>
      <c r="I2927" t="s">
        <v>10890</v>
      </c>
      <c r="J2927">
        <v>6.4</v>
      </c>
      <c r="K2927" t="str">
        <f t="shared" si="272"/>
        <v>Average</v>
      </c>
      <c r="L2927" s="10">
        <v>159835</v>
      </c>
      <c r="M2927" s="10">
        <v>9000000</v>
      </c>
      <c r="N2927" s="10">
        <v>111928365</v>
      </c>
      <c r="O2927" s="6">
        <f t="shared" si="273"/>
        <v>102928365</v>
      </c>
      <c r="P2927" s="10" t="str" cm="1">
        <f t="array" ref="P2927">_xlfn.IFS(O2927&lt;=0,"Flop",O2927&lt;10000000,"Hit",O2927&lt;=100000000,"Superhit",O2927&gt;100000000,"Blockbuster")</f>
        <v>Blockbuster</v>
      </c>
      <c r="Q2927" t="s">
        <v>9522</v>
      </c>
      <c r="R2927">
        <v>17</v>
      </c>
      <c r="S2927" t="str">
        <f t="shared" si="274"/>
        <v xml:space="preserve">July </v>
      </c>
      <c r="T2927" s="12" t="str">
        <f t="shared" si="275"/>
        <v xml:space="preserve"> 2014</v>
      </c>
      <c r="U2927" s="8" t="str" cm="1">
        <f t="array" ref="U2927">_xlfn.IFS(Q2927&lt;1970,"Old is Gold",Q2927&lt;=1980,"80's Movies",Q2927&lt;=2000,"90's Movies",Q2927&lt;=2020,"Mid Rang",Q2927&gt;2020,"Latest")</f>
        <v>Latest</v>
      </c>
      <c r="V2927" t="s">
        <v>9052</v>
      </c>
    </row>
    <row r="2928" spans="1:22" x14ac:dyDescent="0.3">
      <c r="A2928" t="s">
        <v>9583</v>
      </c>
      <c r="B2928" t="s">
        <v>9584</v>
      </c>
      <c r="C2928" t="s">
        <v>9584</v>
      </c>
      <c r="D2928" s="6">
        <v>151</v>
      </c>
      <c r="E2928" s="6" t="str">
        <f t="shared" si="270"/>
        <v>Long</v>
      </c>
      <c r="F2928" s="4">
        <f t="shared" si="271"/>
        <v>2.5166666666666666</v>
      </c>
      <c r="G2928" s="8" t="s">
        <v>7406</v>
      </c>
      <c r="H2928" t="s">
        <v>10887</v>
      </c>
      <c r="I2928" t="s">
        <v>10890</v>
      </c>
      <c r="J2928">
        <v>6.5</v>
      </c>
      <c r="K2928" t="str">
        <f t="shared" si="272"/>
        <v>Average</v>
      </c>
      <c r="L2928" s="10">
        <v>742300</v>
      </c>
      <c r="M2928" s="10">
        <v>250000000</v>
      </c>
      <c r="N2928" s="10">
        <v>874362803</v>
      </c>
      <c r="O2928" s="6">
        <f t="shared" si="273"/>
        <v>624362803</v>
      </c>
      <c r="P2928" s="10" t="str" cm="1">
        <f t="array" ref="P2928">_xlfn.IFS(O2928&lt;=0,"Flop",O2928&lt;10000000,"Hit",O2928&lt;=100000000,"Superhit",O2928&gt;100000000,"Blockbuster")</f>
        <v>Blockbuster</v>
      </c>
      <c r="Q2928" t="s">
        <v>9585</v>
      </c>
      <c r="R2928">
        <v>12</v>
      </c>
      <c r="S2928" t="str">
        <f t="shared" si="274"/>
        <v xml:space="preserve">March </v>
      </c>
      <c r="T2928" s="12" t="str">
        <f t="shared" si="275"/>
        <v xml:space="preserve"> 2016</v>
      </c>
      <c r="U2928" s="8" t="str" cm="1">
        <f t="array" ref="U2928">_xlfn.IFS(Q2928&lt;1970,"Old is Gold",Q2928&lt;=1980,"80's Movies",Q2928&lt;=2000,"90's Movies",Q2928&lt;=2020,"Mid Rang",Q2928&gt;2020,"Latest")</f>
        <v>Latest</v>
      </c>
      <c r="V2928" t="s">
        <v>4493</v>
      </c>
    </row>
    <row r="2929" spans="1:22" x14ac:dyDescent="0.3">
      <c r="A2929" t="s">
        <v>9586</v>
      </c>
      <c r="B2929" t="s">
        <v>9587</v>
      </c>
      <c r="C2929" t="s">
        <v>9587</v>
      </c>
      <c r="D2929" s="6">
        <v>123</v>
      </c>
      <c r="E2929" s="6" t="str">
        <f t="shared" si="270"/>
        <v>Long</v>
      </c>
      <c r="F2929" s="4">
        <f t="shared" si="271"/>
        <v>2.0499999999999998</v>
      </c>
      <c r="G2929" s="8" t="s">
        <v>10889</v>
      </c>
      <c r="H2929" t="s">
        <v>190</v>
      </c>
      <c r="I2929" t="s">
        <v>10886</v>
      </c>
      <c r="J2929">
        <v>7.7</v>
      </c>
      <c r="K2929" t="str">
        <f t="shared" si="272"/>
        <v>Good</v>
      </c>
      <c r="L2929" s="10">
        <v>472764</v>
      </c>
      <c r="M2929" s="10">
        <v>15000000</v>
      </c>
      <c r="N2929" s="10">
        <v>123726688</v>
      </c>
      <c r="O2929" s="6">
        <f t="shared" si="273"/>
        <v>108726688</v>
      </c>
      <c r="P2929" s="10" t="str" cm="1">
        <f t="array" ref="P2929">_xlfn.IFS(O2929&lt;=0,"Flop",O2929&lt;10000000,"Hit",O2929&lt;=100000000,"Superhit",O2929&gt;100000000,"Blockbuster")</f>
        <v>Blockbuster</v>
      </c>
      <c r="Q2929" t="s">
        <v>5528</v>
      </c>
      <c r="R2929">
        <v>7</v>
      </c>
      <c r="S2929" t="str">
        <f t="shared" si="274"/>
        <v xml:space="preserve">September </v>
      </c>
      <c r="T2929" s="12" t="str">
        <f t="shared" si="275"/>
        <v xml:space="preserve"> 2014</v>
      </c>
      <c r="U2929" s="8" t="str" cm="1">
        <f t="array" ref="U2929">_xlfn.IFS(Q2929&lt;1970,"Old is Gold",Q2929&lt;=1980,"80's Movies",Q2929&lt;=2000,"90's Movies",Q2929&lt;=2020,"Mid Rang",Q2929&gt;2020,"Latest")</f>
        <v>Latest</v>
      </c>
      <c r="V2929" t="s">
        <v>9588</v>
      </c>
    </row>
    <row r="2930" spans="1:22" x14ac:dyDescent="0.3">
      <c r="A2930" t="s">
        <v>9589</v>
      </c>
      <c r="B2930" t="s">
        <v>9590</v>
      </c>
      <c r="C2930" t="s">
        <v>9590</v>
      </c>
      <c r="D2930" s="6">
        <v>100</v>
      </c>
      <c r="E2930" s="6" t="str">
        <f t="shared" si="270"/>
        <v>Medium</v>
      </c>
      <c r="F2930" s="4">
        <f t="shared" si="271"/>
        <v>1.6666666666666667</v>
      </c>
      <c r="G2930" s="8" t="s">
        <v>7406</v>
      </c>
      <c r="H2930" t="s">
        <v>10895</v>
      </c>
      <c r="I2930" t="s">
        <v>5170</v>
      </c>
      <c r="J2930">
        <v>6.7</v>
      </c>
      <c r="K2930" t="str">
        <f t="shared" si="272"/>
        <v>Average</v>
      </c>
      <c r="L2930" s="10">
        <v>104688</v>
      </c>
      <c r="M2930" s="10">
        <v>5000000</v>
      </c>
      <c r="N2930" s="10">
        <v>2700051</v>
      </c>
      <c r="O2930" s="6">
        <f t="shared" si="273"/>
        <v>-2299949</v>
      </c>
      <c r="P2930" s="10" t="str" cm="1">
        <f t="array" ref="P2930">_xlfn.IFS(O2930&lt;=0,"Flop",O2930&lt;10000000,"Hit",O2930&lt;=100000000,"Superhit",O2930&gt;100000000,"Blockbuster")</f>
        <v>Flop</v>
      </c>
      <c r="Q2930">
        <v>2014</v>
      </c>
      <c r="S2930" t="e">
        <f t="shared" si="274"/>
        <v>#VALUE!</v>
      </c>
      <c r="T2930" s="12" t="str">
        <f t="shared" si="275"/>
        <v>2014</v>
      </c>
      <c r="U2930" s="8" t="str" cm="1">
        <f t="array" ref="U2930">_xlfn.IFS(Q2930&lt;1970,"Old is Gold",Q2930&lt;=1980,"80's Movies",Q2930&lt;=2000,"90's Movies",Q2930&lt;=2020,"Mid Rang",Q2930&gt;2020,"Latest")</f>
        <v>Mid Rang</v>
      </c>
      <c r="V2930" t="s">
        <v>7364</v>
      </c>
    </row>
    <row r="2931" spans="1:22" x14ac:dyDescent="0.3">
      <c r="A2931" t="s">
        <v>9591</v>
      </c>
      <c r="B2931" t="s">
        <v>9592</v>
      </c>
      <c r="C2931" t="s">
        <v>9592</v>
      </c>
      <c r="D2931" s="6">
        <v>122</v>
      </c>
      <c r="E2931" s="6" t="str">
        <f t="shared" si="270"/>
        <v>Long</v>
      </c>
      <c r="F2931" s="4">
        <f t="shared" si="271"/>
        <v>2.0333333333333332</v>
      </c>
      <c r="G2931" s="8" t="s">
        <v>172</v>
      </c>
      <c r="H2931" t="s">
        <v>190</v>
      </c>
      <c r="I2931" t="s">
        <v>10899</v>
      </c>
      <c r="J2931">
        <v>7.3</v>
      </c>
      <c r="K2931" t="str">
        <f t="shared" si="272"/>
        <v>Good</v>
      </c>
      <c r="L2931" s="10">
        <v>86433</v>
      </c>
      <c r="M2931" s="10">
        <v>22000000</v>
      </c>
      <c r="N2931" s="10">
        <v>89514453</v>
      </c>
      <c r="O2931" s="6">
        <f t="shared" si="273"/>
        <v>67514453</v>
      </c>
      <c r="P2931" s="10" t="str" cm="1">
        <f t="array" ref="P2931">_xlfn.IFS(O2931&lt;=0,"Flop",O2931&lt;10000000,"Hit",O2931&lt;=100000000,"Superhit",O2931&gt;100000000,"Blockbuster")</f>
        <v>Superhit</v>
      </c>
      <c r="Q2931" t="s">
        <v>8772</v>
      </c>
      <c r="R2931">
        <v>7</v>
      </c>
      <c r="S2931" t="str">
        <f t="shared" si="274"/>
        <v xml:space="preserve">August </v>
      </c>
      <c r="T2931" s="12" t="str">
        <f t="shared" si="275"/>
        <v xml:space="preserve"> 2014</v>
      </c>
      <c r="U2931" s="8" t="str" cm="1">
        <f t="array" ref="U2931">_xlfn.IFS(Q2931&lt;1970,"Old is Gold",Q2931&lt;=1980,"80's Movies",Q2931&lt;=2000,"90's Movies",Q2931&lt;=2020,"Mid Rang",Q2931&gt;2020,"Latest")</f>
        <v>Latest</v>
      </c>
      <c r="V2931" t="s">
        <v>1720</v>
      </c>
    </row>
    <row r="2932" spans="1:22" x14ac:dyDescent="0.3">
      <c r="A2932" t="s">
        <v>9593</v>
      </c>
      <c r="B2932" t="s">
        <v>9594</v>
      </c>
      <c r="C2932" t="s">
        <v>9594</v>
      </c>
      <c r="D2932" s="6">
        <v>111</v>
      </c>
      <c r="E2932" s="6" t="str">
        <f t="shared" si="270"/>
        <v>Medium</v>
      </c>
      <c r="F2932" s="4">
        <f t="shared" si="271"/>
        <v>1.85</v>
      </c>
      <c r="G2932" s="8" t="s">
        <v>190</v>
      </c>
      <c r="H2932" t="s">
        <v>10896</v>
      </c>
      <c r="I2932" t="s">
        <v>5878</v>
      </c>
      <c r="J2932">
        <v>7</v>
      </c>
      <c r="K2932" t="str">
        <f t="shared" si="272"/>
        <v>Good</v>
      </c>
      <c r="L2932" s="10">
        <v>77319</v>
      </c>
      <c r="M2932" s="10">
        <v>22500000</v>
      </c>
      <c r="N2932" s="10">
        <v>35396641</v>
      </c>
      <c r="O2932" s="6">
        <f t="shared" si="273"/>
        <v>12896641</v>
      </c>
      <c r="P2932" s="10" t="str" cm="1">
        <f t="array" ref="P2932">_xlfn.IFS(O2932&lt;=0,"Flop",O2932&lt;10000000,"Hit",O2932&lt;=100000000,"Superhit",O2932&gt;100000000,"Blockbuster")</f>
        <v>Superhit</v>
      </c>
      <c r="Q2932" t="s">
        <v>9484</v>
      </c>
      <c r="R2932">
        <v>11</v>
      </c>
      <c r="S2932" t="str">
        <f t="shared" si="274"/>
        <v xml:space="preserve">December </v>
      </c>
      <c r="T2932" s="12" t="str">
        <f t="shared" si="275"/>
        <v xml:space="preserve"> 2014</v>
      </c>
      <c r="U2932" s="8" t="str" cm="1">
        <f t="array" ref="U2932">_xlfn.IFS(Q2932&lt;1970,"Old is Gold",Q2932&lt;=1980,"80's Movies",Q2932&lt;=2000,"90's Movies",Q2932&lt;=2020,"Mid Rang",Q2932&gt;2020,"Latest")</f>
        <v>Latest</v>
      </c>
      <c r="V2932" t="s">
        <v>9595</v>
      </c>
    </row>
    <row r="2933" spans="1:22" x14ac:dyDescent="0.3">
      <c r="A2933" t="s">
        <v>9596</v>
      </c>
      <c r="B2933" t="s">
        <v>9597</v>
      </c>
      <c r="C2933" t="s">
        <v>9598</v>
      </c>
      <c r="D2933" s="6">
        <v>122</v>
      </c>
      <c r="E2933" s="6" t="str">
        <f t="shared" si="270"/>
        <v>Long</v>
      </c>
      <c r="F2933" s="4">
        <f t="shared" si="271"/>
        <v>2.0333333333333332</v>
      </c>
      <c r="G2933" s="8" t="s">
        <v>172</v>
      </c>
      <c r="H2933" t="s">
        <v>190</v>
      </c>
      <c r="I2933" t="s">
        <v>5170</v>
      </c>
      <c r="J2933">
        <v>8.1</v>
      </c>
      <c r="K2933" t="str">
        <f t="shared" si="272"/>
        <v>Excellent</v>
      </c>
      <c r="L2933" s="10">
        <v>210899</v>
      </c>
      <c r="M2933" s="10">
        <v>3300000</v>
      </c>
      <c r="N2933" s="10">
        <v>31478893</v>
      </c>
      <c r="O2933" s="6">
        <f t="shared" si="273"/>
        <v>28178893</v>
      </c>
      <c r="P2933" s="10" t="str" cm="1">
        <f t="array" ref="P2933">_xlfn.IFS(O2933&lt;=0,"Flop",O2933&lt;10000000,"Hit",O2933&lt;=100000000,"Superhit",O2933&gt;100000000,"Blockbuster")</f>
        <v>Superhit</v>
      </c>
      <c r="Q2933" t="s">
        <v>9599</v>
      </c>
      <c r="R2933">
        <v>17</v>
      </c>
      <c r="S2933" t="str">
        <f t="shared" si="274"/>
        <v xml:space="preserve">May </v>
      </c>
      <c r="T2933" s="12" t="str">
        <f t="shared" si="275"/>
        <v xml:space="preserve"> 2014</v>
      </c>
      <c r="U2933" s="8" t="str" cm="1">
        <f t="array" ref="U2933">_xlfn.IFS(Q2933&lt;1970,"Old is Gold",Q2933&lt;=1980,"80's Movies",Q2933&lt;=2000,"90's Movies",Q2933&lt;=2020,"Mid Rang",Q2933&gt;2020,"Latest")</f>
        <v>Latest</v>
      </c>
      <c r="V2933" t="s">
        <v>9600</v>
      </c>
    </row>
    <row r="2934" spans="1:22" x14ac:dyDescent="0.3">
      <c r="A2934" t="s">
        <v>9601</v>
      </c>
      <c r="B2934" t="s">
        <v>9602</v>
      </c>
      <c r="C2934" t="s">
        <v>9602</v>
      </c>
      <c r="D2934" s="6">
        <v>113</v>
      </c>
      <c r="E2934" s="6" t="str">
        <f t="shared" si="270"/>
        <v>Medium</v>
      </c>
      <c r="F2934" s="4">
        <f t="shared" si="271"/>
        <v>1.8833333333333333</v>
      </c>
      <c r="G2934" s="8" t="s">
        <v>7406</v>
      </c>
      <c r="H2934" t="s">
        <v>10890</v>
      </c>
      <c r="I2934" t="s">
        <v>5170</v>
      </c>
      <c r="J2934">
        <v>6.3</v>
      </c>
      <c r="K2934" t="str">
        <f t="shared" si="272"/>
        <v>Average</v>
      </c>
      <c r="L2934" s="10">
        <v>69256</v>
      </c>
      <c r="M2934" s="10">
        <v>31500000</v>
      </c>
      <c r="N2934" s="10">
        <v>38803993</v>
      </c>
      <c r="O2934" s="6">
        <f t="shared" si="273"/>
        <v>7303993</v>
      </c>
      <c r="P2934" s="10" t="str" cm="1">
        <f t="array" ref="P2934">_xlfn.IFS(O2934&lt;=0,"Flop",O2934&lt;10000000,"Hit",O2934&lt;=100000000,"Superhit",O2934&gt;100000000,"Blockbuster")</f>
        <v>Hit</v>
      </c>
      <c r="Q2934" t="s">
        <v>9603</v>
      </c>
      <c r="R2934">
        <v>5</v>
      </c>
      <c r="S2934" t="str">
        <f t="shared" si="274"/>
        <v xml:space="preserve">April </v>
      </c>
      <c r="T2934" s="12" t="str">
        <f t="shared" si="275"/>
        <v xml:space="preserve"> 2016</v>
      </c>
      <c r="U2934" s="8" t="str" cm="1">
        <f t="array" ref="U2934">_xlfn.IFS(Q2934&lt;1970,"Old is Gold",Q2934&lt;=1980,"80's Movies",Q2934&lt;=2000,"90's Movies",Q2934&lt;=2020,"Mid Rang",Q2934&gt;2020,"Latest")</f>
        <v>Latest</v>
      </c>
      <c r="V2934" t="s">
        <v>7990</v>
      </c>
    </row>
    <row r="2935" spans="1:22" x14ac:dyDescent="0.3">
      <c r="A2935" t="s">
        <v>9604</v>
      </c>
      <c r="B2935" t="s">
        <v>9605</v>
      </c>
      <c r="C2935" t="s">
        <v>9605</v>
      </c>
      <c r="D2935" s="6">
        <v>106</v>
      </c>
      <c r="E2935" s="6" t="str">
        <f t="shared" si="270"/>
        <v>Medium</v>
      </c>
      <c r="F2935" s="4">
        <f t="shared" si="271"/>
        <v>1.7666666666666666</v>
      </c>
      <c r="G2935" s="8" t="s">
        <v>10887</v>
      </c>
      <c r="H2935" t="s">
        <v>190</v>
      </c>
      <c r="I2935" t="s">
        <v>10892</v>
      </c>
      <c r="J2935">
        <v>7.4</v>
      </c>
      <c r="K2935" t="str">
        <f t="shared" si="272"/>
        <v>Good</v>
      </c>
      <c r="L2935" s="10">
        <v>287759</v>
      </c>
      <c r="M2935" s="10">
        <v>175000000</v>
      </c>
      <c r="N2935" s="10">
        <v>967724775</v>
      </c>
      <c r="O2935" s="6">
        <f t="shared" si="273"/>
        <v>792724775</v>
      </c>
      <c r="P2935" s="10" t="str" cm="1">
        <f t="array" ref="P2935">_xlfn.IFS(O2935&lt;=0,"Flop",O2935&lt;10000000,"Hit",O2935&lt;=100000000,"Superhit",O2935&gt;100000000,"Blockbuster")</f>
        <v>Blockbuster</v>
      </c>
      <c r="Q2935" t="s">
        <v>9606</v>
      </c>
      <c r="R2935">
        <v>4</v>
      </c>
      <c r="S2935" t="str">
        <f t="shared" si="274"/>
        <v xml:space="preserve">April </v>
      </c>
      <c r="T2935" s="12" t="str">
        <f t="shared" si="275"/>
        <v xml:space="preserve"> 2016</v>
      </c>
      <c r="U2935" s="8" t="str" cm="1">
        <f t="array" ref="U2935">_xlfn.IFS(Q2935&lt;1970,"Old is Gold",Q2935&lt;=1980,"80's Movies",Q2935&lt;=2000,"90's Movies",Q2935&lt;=2020,"Mid Rang",Q2935&gt;2020,"Latest")</f>
        <v>Latest</v>
      </c>
      <c r="V2935" t="s">
        <v>4131</v>
      </c>
    </row>
    <row r="2936" spans="1:22" x14ac:dyDescent="0.3">
      <c r="A2936" t="s">
        <v>9607</v>
      </c>
      <c r="B2936" t="s">
        <v>9608</v>
      </c>
      <c r="C2936" t="s">
        <v>9608</v>
      </c>
      <c r="D2936" s="6">
        <v>107</v>
      </c>
      <c r="E2936" s="6" t="str">
        <f t="shared" si="270"/>
        <v>Medium</v>
      </c>
      <c r="F2936" s="4">
        <f t="shared" si="271"/>
        <v>1.7833333333333334</v>
      </c>
      <c r="G2936" s="8" t="s">
        <v>7406</v>
      </c>
      <c r="H2936" t="s">
        <v>10887</v>
      </c>
      <c r="I2936" t="s">
        <v>172</v>
      </c>
      <c r="J2936">
        <v>5.5</v>
      </c>
      <c r="K2936" t="str">
        <f t="shared" si="272"/>
        <v>Poor</v>
      </c>
      <c r="L2936" s="10">
        <v>75869</v>
      </c>
      <c r="M2936" s="10">
        <v>60000000</v>
      </c>
      <c r="N2936" s="10">
        <v>47275717</v>
      </c>
      <c r="O2936" s="6">
        <f t="shared" si="273"/>
        <v>-12724283</v>
      </c>
      <c r="P2936" s="10" t="str" cm="1">
        <f t="array" ref="P2936">_xlfn.IFS(O2936&lt;=0,"Flop",O2936&lt;10000000,"Hit",O2936&lt;=100000000,"Superhit",O2936&gt;100000000,"Blockbuster")</f>
        <v>Flop</v>
      </c>
      <c r="Q2936" t="s">
        <v>9609</v>
      </c>
      <c r="R2936">
        <v>18</v>
      </c>
      <c r="S2936" t="str">
        <f t="shared" si="274"/>
        <v xml:space="preserve">January </v>
      </c>
      <c r="T2936" s="12" t="str">
        <f t="shared" si="275"/>
        <v xml:space="preserve"> 2015</v>
      </c>
      <c r="U2936" s="8" t="str" cm="1">
        <f t="array" ref="U2936">_xlfn.IFS(Q2936&lt;1970,"Old is Gold",Q2936&lt;=1980,"80's Movies",Q2936&lt;=2000,"90's Movies",Q2936&lt;=2020,"Mid Rang",Q2936&gt;2020,"Latest")</f>
        <v>Latest</v>
      </c>
      <c r="V2936" t="s">
        <v>3042</v>
      </c>
    </row>
    <row r="2937" spans="1:22" x14ac:dyDescent="0.3">
      <c r="A2937" t="s">
        <v>9610</v>
      </c>
      <c r="B2937" t="s">
        <v>9611</v>
      </c>
      <c r="C2937" t="s">
        <v>9611</v>
      </c>
      <c r="D2937" s="6">
        <v>121</v>
      </c>
      <c r="E2937" s="6" t="str">
        <f t="shared" si="270"/>
        <v>Long</v>
      </c>
      <c r="F2937" s="4">
        <f t="shared" si="271"/>
        <v>2.0166666666666666</v>
      </c>
      <c r="G2937" s="8" t="s">
        <v>7406</v>
      </c>
      <c r="H2937" t="s">
        <v>10887</v>
      </c>
      <c r="I2937" t="s">
        <v>10891</v>
      </c>
      <c r="J2937">
        <v>6.2</v>
      </c>
      <c r="K2937" t="str">
        <f t="shared" si="272"/>
        <v>Average</v>
      </c>
      <c r="L2937" s="10">
        <v>185950</v>
      </c>
      <c r="M2937" s="10">
        <v>75000000</v>
      </c>
      <c r="N2937" s="10">
        <v>220021259</v>
      </c>
      <c r="O2937" s="6">
        <f t="shared" si="273"/>
        <v>145021259</v>
      </c>
      <c r="P2937" s="10" t="str" cm="1">
        <f t="array" ref="P2937">_xlfn.IFS(O2937&lt;=0,"Flop",O2937&lt;10000000,"Hit",O2937&lt;=100000000,"Superhit",O2937&gt;100000000,"Blockbuster")</f>
        <v>Blockbuster</v>
      </c>
      <c r="Q2937" t="s">
        <v>8432</v>
      </c>
      <c r="R2937">
        <v>8</v>
      </c>
      <c r="S2937" t="str">
        <f t="shared" si="274"/>
        <v xml:space="preserve">October </v>
      </c>
      <c r="T2937" s="12" t="str">
        <f t="shared" si="275"/>
        <v xml:space="preserve"> 2016</v>
      </c>
      <c r="U2937" s="8" t="str" cm="1">
        <f t="array" ref="U2937">_xlfn.IFS(Q2937&lt;1970,"Old is Gold",Q2937&lt;=1980,"80's Movies",Q2937&lt;=2000,"90's Movies",Q2937&lt;=2020,"Mid Rang",Q2937&gt;2020,"Latest")</f>
        <v>Latest</v>
      </c>
      <c r="V2937" t="s">
        <v>676</v>
      </c>
    </row>
    <row r="2938" spans="1:22" x14ac:dyDescent="0.3">
      <c r="A2938" t="s">
        <v>9612</v>
      </c>
      <c r="B2938" t="s">
        <v>9613</v>
      </c>
      <c r="C2938" t="s">
        <v>9614</v>
      </c>
      <c r="D2938" s="6">
        <v>92</v>
      </c>
      <c r="E2938" s="6" t="str">
        <f t="shared" si="270"/>
        <v>Medium</v>
      </c>
      <c r="F2938" s="4">
        <f t="shared" si="271"/>
        <v>1.5333333333333334</v>
      </c>
      <c r="G2938" s="8" t="s">
        <v>172</v>
      </c>
      <c r="H2938" t="s">
        <v>10899</v>
      </c>
      <c r="I2938" t="s">
        <v>10899</v>
      </c>
      <c r="J2938">
        <v>6.5</v>
      </c>
      <c r="K2938" t="str">
        <f t="shared" si="272"/>
        <v>Average</v>
      </c>
      <c r="L2938" s="10">
        <v>97483</v>
      </c>
      <c r="M2938" s="10">
        <v>15000000</v>
      </c>
      <c r="N2938" s="10">
        <v>151826547</v>
      </c>
      <c r="O2938" s="6">
        <f t="shared" si="273"/>
        <v>136826547</v>
      </c>
      <c r="P2938" s="10" t="str" cm="1">
        <f t="array" ref="P2938">_xlfn.IFS(O2938&lt;=0,"Flop",O2938&lt;10000000,"Hit",O2938&lt;=100000000,"Superhit",O2938&gt;100000000,"Blockbuster")</f>
        <v>Blockbuster</v>
      </c>
      <c r="Q2938" t="s">
        <v>9615</v>
      </c>
      <c r="R2938">
        <v>9</v>
      </c>
      <c r="S2938" t="str">
        <f t="shared" si="274"/>
        <v xml:space="preserve">October </v>
      </c>
      <c r="T2938" s="12" t="str">
        <f t="shared" si="275"/>
        <v xml:space="preserve"> 2013</v>
      </c>
      <c r="U2938" s="8" t="str" cm="1">
        <f t="array" ref="U2938">_xlfn.IFS(Q2938&lt;1970,"Old is Gold",Q2938&lt;=1980,"80's Movies",Q2938&lt;=2000,"90's Movies",Q2938&lt;=2020,"Mid Rang",Q2938&gt;2020,"Latest")</f>
        <v>Latest</v>
      </c>
      <c r="V2938" t="s">
        <v>4149</v>
      </c>
    </row>
    <row r="2939" spans="1:22" x14ac:dyDescent="0.3">
      <c r="A2939" t="s">
        <v>9616</v>
      </c>
      <c r="B2939" t="s">
        <v>9617</v>
      </c>
      <c r="C2939" t="s">
        <v>9617</v>
      </c>
      <c r="D2939" s="6">
        <v>134</v>
      </c>
      <c r="E2939" s="6" t="str">
        <f t="shared" si="270"/>
        <v>Long</v>
      </c>
      <c r="F2939" s="4">
        <f t="shared" si="271"/>
        <v>2.2333333333333334</v>
      </c>
      <c r="G2939" s="8" t="s">
        <v>105</v>
      </c>
      <c r="H2939" t="s">
        <v>10895</v>
      </c>
      <c r="I2939" t="s">
        <v>5170</v>
      </c>
      <c r="J2939">
        <v>7.3</v>
      </c>
      <c r="K2939" t="str">
        <f t="shared" si="272"/>
        <v>Good</v>
      </c>
      <c r="L2939" s="10">
        <v>293019</v>
      </c>
      <c r="M2939" s="10">
        <v>40000000</v>
      </c>
      <c r="N2939" s="10">
        <v>322811541</v>
      </c>
      <c r="O2939" s="6">
        <f t="shared" si="273"/>
        <v>282811541</v>
      </c>
      <c r="P2939" s="10" t="str" cm="1">
        <f t="array" ref="P2939">_xlfn.IFS(O2939&lt;=0,"Flop",O2939&lt;10000000,"Hit",O2939&lt;=100000000,"Superhit",O2939&gt;100000000,"Blockbuster")</f>
        <v>Blockbuster</v>
      </c>
      <c r="Q2939" t="s">
        <v>9618</v>
      </c>
      <c r="R2939">
        <v>13</v>
      </c>
      <c r="S2939" t="str">
        <f t="shared" si="274"/>
        <v xml:space="preserve">May </v>
      </c>
      <c r="T2939" s="12" t="str">
        <f t="shared" si="275"/>
        <v xml:space="preserve"> 2016</v>
      </c>
      <c r="U2939" s="8" t="str" cm="1">
        <f t="array" ref="U2939">_xlfn.IFS(Q2939&lt;1970,"Old is Gold",Q2939&lt;=1980,"80's Movies",Q2939&lt;=2000,"90's Movies",Q2939&lt;=2020,"Mid Rang",Q2939&gt;2020,"Latest")</f>
        <v>Latest</v>
      </c>
      <c r="V2939" t="s">
        <v>4818</v>
      </c>
    </row>
    <row r="2940" spans="1:22" x14ac:dyDescent="0.3">
      <c r="A2940" t="s">
        <v>9619</v>
      </c>
      <c r="B2940" t="s">
        <v>9620</v>
      </c>
      <c r="C2940" t="s">
        <v>9620</v>
      </c>
      <c r="D2940" s="6">
        <v>96</v>
      </c>
      <c r="E2940" s="6" t="str">
        <f t="shared" si="270"/>
        <v>Medium</v>
      </c>
      <c r="F2940" s="4">
        <f t="shared" si="271"/>
        <v>1.6</v>
      </c>
      <c r="G2940" s="8" t="s">
        <v>7406</v>
      </c>
      <c r="H2940" t="s">
        <v>10887</v>
      </c>
      <c r="I2940" t="s">
        <v>10890</v>
      </c>
      <c r="J2940">
        <v>6.7</v>
      </c>
      <c r="K2940" t="str">
        <f t="shared" si="272"/>
        <v>Average</v>
      </c>
      <c r="L2940" s="10">
        <v>100232</v>
      </c>
      <c r="M2940" s="10">
        <v>2000000</v>
      </c>
      <c r="N2940" s="10">
        <v>16810562</v>
      </c>
      <c r="O2940" s="6">
        <f t="shared" si="273"/>
        <v>14810562</v>
      </c>
      <c r="P2940" s="10" t="str" cm="1">
        <f t="array" ref="P2940">_xlfn.IFS(O2940&lt;=0,"Flop",O2940&lt;10000000,"Hit",O2940&lt;=100000000,"Superhit",O2940&gt;100000000,"Blockbuster")</f>
        <v>Superhit</v>
      </c>
      <c r="Q2940" t="s">
        <v>9621</v>
      </c>
      <c r="R2940">
        <v>12</v>
      </c>
      <c r="S2940" t="str">
        <f t="shared" si="274"/>
        <v xml:space="preserve">September </v>
      </c>
      <c r="T2940" s="12" t="str">
        <f t="shared" si="275"/>
        <v xml:space="preserve"> 2015</v>
      </c>
      <c r="U2940" s="8" t="str" cm="1">
        <f t="array" ref="U2940">_xlfn.IFS(Q2940&lt;1970,"Old is Gold",Q2940&lt;=1980,"80's Movies",Q2940&lt;=2000,"90's Movies",Q2940&lt;=2020,"Mid Rang",Q2940&gt;2020,"Latest")</f>
        <v>Latest</v>
      </c>
      <c r="V2940" t="s">
        <v>9622</v>
      </c>
    </row>
    <row r="2941" spans="1:22" x14ac:dyDescent="0.3">
      <c r="A2941" t="s">
        <v>9623</v>
      </c>
      <c r="B2941" t="s">
        <v>9624</v>
      </c>
      <c r="C2941" t="s">
        <v>9624</v>
      </c>
      <c r="D2941" s="6">
        <v>133</v>
      </c>
      <c r="E2941" s="6" t="str">
        <f t="shared" si="270"/>
        <v>Long</v>
      </c>
      <c r="F2941" s="4">
        <f t="shared" si="271"/>
        <v>2.2166666666666668</v>
      </c>
      <c r="G2941" s="8" t="s">
        <v>7406</v>
      </c>
      <c r="H2941" t="s">
        <v>190</v>
      </c>
      <c r="I2941" t="s">
        <v>10897</v>
      </c>
      <c r="J2941">
        <v>7.6</v>
      </c>
      <c r="K2941" t="str">
        <f t="shared" si="272"/>
        <v>Good</v>
      </c>
      <c r="L2941" s="10">
        <v>304487</v>
      </c>
      <c r="M2941" s="10">
        <v>35000000</v>
      </c>
      <c r="N2941" s="10">
        <v>174178883</v>
      </c>
      <c r="O2941" s="6">
        <f t="shared" si="273"/>
        <v>139178883</v>
      </c>
      <c r="P2941" s="10" t="str" cm="1">
        <f t="array" ref="P2941">_xlfn.IFS(O2941&lt;=0,"Flop",O2941&lt;10000000,"Hit",O2941&lt;=100000000,"Superhit",O2941&gt;100000000,"Blockbuster")</f>
        <v>Blockbuster</v>
      </c>
      <c r="Q2941" t="s">
        <v>9625</v>
      </c>
      <c r="R2941">
        <v>19</v>
      </c>
      <c r="S2941" t="str">
        <f t="shared" si="274"/>
        <v xml:space="preserve">November </v>
      </c>
      <c r="T2941" s="12" t="str">
        <f t="shared" si="275"/>
        <v xml:space="preserve"> 2015</v>
      </c>
      <c r="U2941" s="8" t="str" cm="1">
        <f t="array" ref="U2941">_xlfn.IFS(Q2941&lt;1970,"Old is Gold",Q2941&lt;=1980,"80's Movies",Q2941&lt;=2000,"90's Movies",Q2941&lt;=2020,"Mid Rang",Q2941&gt;2020,"Latest")</f>
        <v>Latest</v>
      </c>
      <c r="V2941" t="s">
        <v>8644</v>
      </c>
    </row>
    <row r="2942" spans="1:22" x14ac:dyDescent="0.3">
      <c r="A2942" t="s">
        <v>9626</v>
      </c>
      <c r="B2942" t="s">
        <v>9627</v>
      </c>
      <c r="C2942" t="s">
        <v>9627</v>
      </c>
      <c r="D2942" s="6">
        <v>120</v>
      </c>
      <c r="E2942" s="6" t="str">
        <f t="shared" si="270"/>
        <v>Medium</v>
      </c>
      <c r="F2942" s="4">
        <f t="shared" si="271"/>
        <v>2</v>
      </c>
      <c r="G2942" s="8" t="s">
        <v>7406</v>
      </c>
      <c r="H2942" t="s">
        <v>172</v>
      </c>
      <c r="I2942" t="s">
        <v>10899</v>
      </c>
      <c r="J2942">
        <v>7</v>
      </c>
      <c r="K2942" t="str">
        <f t="shared" si="272"/>
        <v>Good</v>
      </c>
      <c r="L2942" s="10">
        <v>254680</v>
      </c>
      <c r="M2942" s="10">
        <v>65000000</v>
      </c>
      <c r="N2942" s="10">
        <v>235666219</v>
      </c>
      <c r="O2942" s="6">
        <f t="shared" si="273"/>
        <v>170666219</v>
      </c>
      <c r="P2942" s="10" t="str" cm="1">
        <f t="array" ref="P2942">_xlfn.IFS(O2942&lt;=0,"Flop",O2942&lt;10000000,"Hit",O2942&lt;=100000000,"Superhit",O2942&gt;100000000,"Blockbuster")</f>
        <v>Blockbuster</v>
      </c>
      <c r="Q2942" t="s">
        <v>9628</v>
      </c>
      <c r="R2942">
        <v>15</v>
      </c>
      <c r="S2942" t="str">
        <f t="shared" si="274"/>
        <v xml:space="preserve">March </v>
      </c>
      <c r="T2942" s="12" t="str">
        <f t="shared" si="275"/>
        <v xml:space="preserve"> 2015</v>
      </c>
      <c r="U2942" s="8" t="str" cm="1">
        <f t="array" ref="U2942">_xlfn.IFS(Q2942&lt;1970,"Old is Gold",Q2942&lt;=1980,"80's Movies",Q2942&lt;=2000,"90's Movies",Q2942&lt;=2020,"Mid Rang",Q2942&gt;2020,"Latest")</f>
        <v>Latest</v>
      </c>
      <c r="V2942" t="s">
        <v>7488</v>
      </c>
    </row>
    <row r="2943" spans="1:22" x14ac:dyDescent="0.3">
      <c r="A2943" t="s">
        <v>9629</v>
      </c>
      <c r="B2943" t="s">
        <v>9630</v>
      </c>
      <c r="C2943" t="s">
        <v>9630</v>
      </c>
      <c r="D2943" s="6">
        <v>102</v>
      </c>
      <c r="E2943" s="6" t="str">
        <f t="shared" si="270"/>
        <v>Medium</v>
      </c>
      <c r="F2943" s="4">
        <f t="shared" si="271"/>
        <v>1.7</v>
      </c>
      <c r="G2943" s="8" t="s">
        <v>172</v>
      </c>
      <c r="H2943" t="s">
        <v>105</v>
      </c>
      <c r="I2943" t="s">
        <v>10899</v>
      </c>
      <c r="J2943">
        <v>5.3</v>
      </c>
      <c r="K2943" t="str">
        <f t="shared" si="272"/>
        <v>Poor</v>
      </c>
      <c r="L2943" s="10">
        <v>61118</v>
      </c>
      <c r="M2943" s="10">
        <v>3000000</v>
      </c>
      <c r="N2943" s="10">
        <v>1882074</v>
      </c>
      <c r="O2943" s="6">
        <f t="shared" si="273"/>
        <v>-1117926</v>
      </c>
      <c r="P2943" s="10" t="str" cm="1">
        <f t="array" ref="P2943">_xlfn.IFS(O2943&lt;=0,"Flop",O2943&lt;10000000,"Hit",O2943&lt;=100000000,"Superhit",O2943&gt;100000000,"Blockbuster")</f>
        <v>Flop</v>
      </c>
      <c r="Q2943" t="s">
        <v>8605</v>
      </c>
      <c r="R2943">
        <v>6</v>
      </c>
      <c r="S2943" t="str">
        <f t="shared" si="274"/>
        <v xml:space="preserve">September </v>
      </c>
      <c r="T2943" s="12" t="str">
        <f t="shared" si="275"/>
        <v xml:space="preserve"> 2014</v>
      </c>
      <c r="U2943" s="8" t="str" cm="1">
        <f t="array" ref="U2943">_xlfn.IFS(Q2943&lt;1970,"Old is Gold",Q2943&lt;=1980,"80's Movies",Q2943&lt;=2000,"90's Movies",Q2943&lt;=2020,"Mid Rang",Q2943&gt;2020,"Latest")</f>
        <v>Latest</v>
      </c>
      <c r="V2943" t="s">
        <v>1736</v>
      </c>
    </row>
    <row r="2944" spans="1:22" x14ac:dyDescent="0.3">
      <c r="A2944" t="s">
        <v>9631</v>
      </c>
      <c r="B2944" t="s">
        <v>9632</v>
      </c>
      <c r="C2944" t="s">
        <v>9632</v>
      </c>
      <c r="D2944" s="6">
        <v>120</v>
      </c>
      <c r="E2944" s="6" t="str">
        <f t="shared" si="270"/>
        <v>Medium</v>
      </c>
      <c r="F2944" s="4">
        <f t="shared" si="271"/>
        <v>2</v>
      </c>
      <c r="G2944" s="8" t="s">
        <v>172</v>
      </c>
      <c r="H2944" t="s">
        <v>190</v>
      </c>
      <c r="I2944" t="s">
        <v>10886</v>
      </c>
      <c r="J2944">
        <v>6.9</v>
      </c>
      <c r="K2944" t="str">
        <f t="shared" si="272"/>
        <v>Average</v>
      </c>
      <c r="L2944" s="10">
        <v>184678</v>
      </c>
      <c r="M2944" s="10">
        <v>30000000</v>
      </c>
      <c r="N2944" s="10">
        <v>239343729</v>
      </c>
      <c r="O2944" s="6">
        <f t="shared" si="273"/>
        <v>209343729</v>
      </c>
      <c r="P2944" s="10" t="str" cm="1">
        <f t="array" ref="P2944">_xlfn.IFS(O2944&lt;=0,"Flop",O2944&lt;10000000,"Hit",O2944&lt;=100000000,"Superhit",O2944&gt;100000000,"Blockbuster")</f>
        <v>Blockbuster</v>
      </c>
      <c r="Q2944" t="s">
        <v>9633</v>
      </c>
      <c r="R2944">
        <v>7</v>
      </c>
      <c r="S2944" t="str">
        <f t="shared" si="274"/>
        <v xml:space="preserve">August </v>
      </c>
      <c r="T2944" s="12" t="str">
        <f t="shared" si="275"/>
        <v xml:space="preserve"> 2018</v>
      </c>
      <c r="U2944" s="8" t="str" cm="1">
        <f t="array" ref="U2944">_xlfn.IFS(Q2944&lt;1970,"Old is Gold",Q2944&lt;=1980,"80's Movies",Q2944&lt;=2000,"90's Movies",Q2944&lt;=2020,"Mid Rang",Q2944&gt;2020,"Latest")</f>
        <v>Latest</v>
      </c>
      <c r="V2944" t="s">
        <v>6589</v>
      </c>
    </row>
    <row r="2945" spans="1:22" x14ac:dyDescent="0.3">
      <c r="A2945" t="s">
        <v>9634</v>
      </c>
      <c r="B2945" t="s">
        <v>9635</v>
      </c>
      <c r="C2945" t="s">
        <v>9635</v>
      </c>
      <c r="D2945" s="6">
        <v>129</v>
      </c>
      <c r="E2945" s="6" t="str">
        <f t="shared" si="270"/>
        <v>Long</v>
      </c>
      <c r="F2945" s="4">
        <f t="shared" si="271"/>
        <v>2.15</v>
      </c>
      <c r="G2945" s="8" t="s">
        <v>7406</v>
      </c>
      <c r="H2945" t="s">
        <v>10887</v>
      </c>
      <c r="I2945" t="s">
        <v>172</v>
      </c>
      <c r="J2945">
        <v>6.4</v>
      </c>
      <c r="K2945" t="str">
        <f t="shared" si="272"/>
        <v>Average</v>
      </c>
      <c r="L2945" s="10">
        <v>312104</v>
      </c>
      <c r="M2945" s="10">
        <v>90000000</v>
      </c>
      <c r="N2945" s="10">
        <v>334897606</v>
      </c>
      <c r="O2945" s="6">
        <f t="shared" si="273"/>
        <v>244897606</v>
      </c>
      <c r="P2945" s="10" t="str" cm="1">
        <f t="array" ref="P2945">_xlfn.IFS(O2945&lt;=0,"Flop",O2945&lt;10000000,"Hit",O2945&lt;=100000000,"Superhit",O2945&gt;100000000,"Blockbuster")</f>
        <v>Blockbuster</v>
      </c>
      <c r="Q2945" t="s">
        <v>9636</v>
      </c>
      <c r="R2945">
        <v>2</v>
      </c>
      <c r="S2945" t="str">
        <f t="shared" si="274"/>
        <v xml:space="preserve">June </v>
      </c>
      <c r="T2945" s="12" t="str">
        <f t="shared" si="275"/>
        <v xml:space="preserve"> 2016</v>
      </c>
      <c r="U2945" s="8" t="str" cm="1">
        <f t="array" ref="U2945">_xlfn.IFS(Q2945&lt;1970,"Old is Gold",Q2945&lt;=1980,"80's Movies",Q2945&lt;=2000,"90's Movies",Q2945&lt;=2020,"Mid Rang",Q2945&gt;2020,"Latest")</f>
        <v>Latest</v>
      </c>
      <c r="V2945" t="s">
        <v>6589</v>
      </c>
    </row>
    <row r="2946" spans="1:22" x14ac:dyDescent="0.3">
      <c r="A2946" t="s">
        <v>9637</v>
      </c>
      <c r="B2946" t="s">
        <v>9638</v>
      </c>
      <c r="C2946" t="s">
        <v>9638</v>
      </c>
      <c r="D2946" s="6">
        <v>87</v>
      </c>
      <c r="E2946" s="6" t="str">
        <f t="shared" ref="E2946:E3009" si="276">IF(D2946&lt;90,"Short",IF(D2946&lt;=120,"Medium","Long"))</f>
        <v>Short</v>
      </c>
      <c r="F2946" s="4">
        <f t="shared" ref="F2946:F3009" si="277">D2946/60</f>
        <v>1.45</v>
      </c>
      <c r="G2946" s="8" t="s">
        <v>190</v>
      </c>
      <c r="H2946" t="s">
        <v>105</v>
      </c>
      <c r="I2946" t="s">
        <v>10895</v>
      </c>
      <c r="J2946">
        <v>6</v>
      </c>
      <c r="K2946" t="str">
        <f t="shared" ref="K2946:K3009" si="278">IF(J2946&gt;=8,"Excellent",IF(J2946&gt;=7,"Good",IF(J2946&gt;=6,"Average","Poor")))</f>
        <v>Average</v>
      </c>
      <c r="L2946" s="10">
        <v>64021</v>
      </c>
      <c r="M2946" s="10">
        <v>250000</v>
      </c>
      <c r="N2946" s="10">
        <v>0</v>
      </c>
      <c r="O2946" s="6">
        <f t="shared" ref="O2946:O3009" si="279">N2946-M2946</f>
        <v>-250000</v>
      </c>
      <c r="P2946" s="10" t="str" cm="1">
        <f t="array" ref="P2946">_xlfn.IFS(O2946&lt;=0,"Flop",O2946&lt;10000000,"Hit",O2946&lt;=100000000,"Superhit",O2946&gt;100000000,"Blockbuster")</f>
        <v>Flop</v>
      </c>
      <c r="Q2946" t="s">
        <v>9639</v>
      </c>
      <c r="R2946">
        <v>28</v>
      </c>
      <c r="S2946" t="str">
        <f t="shared" ref="S2946:S3009" si="280">LEFT(Q2946,SEARCH(" ",Q2946))</f>
        <v xml:space="preserve">May </v>
      </c>
      <c r="T2946" s="12" t="str">
        <f t="shared" ref="T2946:T3009" si="281">RIGHT(Q2946,5)</f>
        <v xml:space="preserve"> 2015</v>
      </c>
      <c r="U2946" s="8" t="str" cm="1">
        <f t="array" ref="U2946">_xlfn.IFS(Q2946&lt;1970,"Old is Gold",Q2946&lt;=1980,"80's Movies",Q2946&lt;=2000,"90's Movies",Q2946&lt;=2020,"Mid Rang",Q2946&gt;2020,"Latest")</f>
        <v>Latest</v>
      </c>
      <c r="V2946" t="s">
        <v>9640</v>
      </c>
    </row>
    <row r="2947" spans="1:22" x14ac:dyDescent="0.3">
      <c r="A2947" t="s">
        <v>9641</v>
      </c>
      <c r="B2947" t="s">
        <v>9642</v>
      </c>
      <c r="C2947" t="s">
        <v>9642</v>
      </c>
      <c r="D2947" s="6">
        <v>125</v>
      </c>
      <c r="E2947" s="6" t="str">
        <f t="shared" si="276"/>
        <v>Long</v>
      </c>
      <c r="F2947" s="4">
        <f t="shared" si="277"/>
        <v>2.0833333333333335</v>
      </c>
      <c r="G2947" s="8" t="s">
        <v>172</v>
      </c>
      <c r="H2947" t="s">
        <v>190</v>
      </c>
      <c r="I2947" t="s">
        <v>10886</v>
      </c>
      <c r="J2947">
        <v>6.2</v>
      </c>
      <c r="K2947" t="str">
        <f t="shared" si="278"/>
        <v>Average</v>
      </c>
      <c r="L2947" s="10">
        <v>140975</v>
      </c>
      <c r="M2947" s="10">
        <v>35000000</v>
      </c>
      <c r="N2947" s="10">
        <v>140795793</v>
      </c>
      <c r="O2947" s="6">
        <f t="shared" si="279"/>
        <v>105795793</v>
      </c>
      <c r="P2947" s="10" t="str" cm="1">
        <f t="array" ref="P2947">_xlfn.IFS(O2947&lt;=0,"Flop",O2947&lt;10000000,"Hit",O2947&lt;=100000000,"Superhit",O2947&gt;100000000,"Blockbuster")</f>
        <v>Blockbuster</v>
      </c>
      <c r="Q2947" t="s">
        <v>9389</v>
      </c>
      <c r="R2947">
        <v>16</v>
      </c>
      <c r="S2947" t="str">
        <f t="shared" si="280"/>
        <v xml:space="preserve">March </v>
      </c>
      <c r="T2947" s="12" t="str">
        <f t="shared" si="281"/>
        <v xml:space="preserve"> 2015</v>
      </c>
      <c r="U2947" s="8" t="str" cm="1">
        <f t="array" ref="U2947">_xlfn.IFS(Q2947&lt;1970,"Old is Gold",Q2947&lt;=1980,"80's Movies",Q2947&lt;=2000,"90's Movies",Q2947&lt;=2020,"Mid Rang",Q2947&gt;2020,"Latest")</f>
        <v>Latest</v>
      </c>
      <c r="V2947" t="s">
        <v>5028</v>
      </c>
    </row>
    <row r="2948" spans="1:22" x14ac:dyDescent="0.3">
      <c r="A2948" t="s">
        <v>9643</v>
      </c>
      <c r="B2948" t="s">
        <v>9644</v>
      </c>
      <c r="C2948" t="s">
        <v>9644</v>
      </c>
      <c r="D2948" s="6">
        <v>104</v>
      </c>
      <c r="E2948" s="6" t="str">
        <f t="shared" si="276"/>
        <v>Medium</v>
      </c>
      <c r="F2948" s="4">
        <f t="shared" si="277"/>
        <v>1.7333333333333334</v>
      </c>
      <c r="G2948" s="8" t="s">
        <v>10891</v>
      </c>
      <c r="H2948" t="s">
        <v>190</v>
      </c>
      <c r="I2948" t="s">
        <v>10892</v>
      </c>
      <c r="J2948">
        <v>6.8</v>
      </c>
      <c r="K2948" t="str">
        <f t="shared" si="278"/>
        <v>Average</v>
      </c>
      <c r="L2948" s="10">
        <v>66682</v>
      </c>
      <c r="M2948" s="10">
        <v>11000000</v>
      </c>
      <c r="N2948" s="10">
        <v>29355203</v>
      </c>
      <c r="O2948" s="6">
        <f t="shared" si="279"/>
        <v>18355203</v>
      </c>
      <c r="P2948" s="10" t="str" cm="1">
        <f t="array" ref="P2948">_xlfn.IFS(O2948&lt;=0,"Flop",O2948&lt;10000000,"Hit",O2948&lt;=100000000,"Superhit",O2948&gt;100000000,"Blockbuster")</f>
        <v>Superhit</v>
      </c>
      <c r="Q2948" t="s">
        <v>9645</v>
      </c>
      <c r="R2948">
        <v>8</v>
      </c>
      <c r="S2948" t="str">
        <f t="shared" si="280"/>
        <v xml:space="preserve">February </v>
      </c>
      <c r="T2948" s="12" t="str">
        <f t="shared" si="281"/>
        <v xml:space="preserve"> 2015</v>
      </c>
      <c r="U2948" s="8" t="str" cm="1">
        <f t="array" ref="U2948">_xlfn.IFS(Q2948&lt;1970,"Old is Gold",Q2948&lt;=1980,"80's Movies",Q2948&lt;=2000,"90's Movies",Q2948&lt;=2020,"Mid Rang",Q2948&gt;2020,"Latest")</f>
        <v>Latest</v>
      </c>
      <c r="V2948" t="s">
        <v>4485</v>
      </c>
    </row>
    <row r="2949" spans="1:22" x14ac:dyDescent="0.3">
      <c r="A2949" t="s">
        <v>9646</v>
      </c>
      <c r="B2949" t="s">
        <v>9647</v>
      </c>
      <c r="C2949" t="s">
        <v>9647</v>
      </c>
      <c r="D2949" s="6">
        <v>118</v>
      </c>
      <c r="E2949" s="6" t="str">
        <f t="shared" si="276"/>
        <v>Medium</v>
      </c>
      <c r="F2949" s="4">
        <f t="shared" si="277"/>
        <v>1.9666666666666666</v>
      </c>
      <c r="G2949" s="8" t="s">
        <v>190</v>
      </c>
      <c r="H2949" t="s">
        <v>5170</v>
      </c>
      <c r="I2949" t="s">
        <v>10899</v>
      </c>
      <c r="J2949">
        <v>8.1</v>
      </c>
      <c r="K2949" t="str">
        <f t="shared" si="278"/>
        <v>Excellent</v>
      </c>
      <c r="L2949" s="10">
        <v>440868</v>
      </c>
      <c r="M2949" s="10">
        <v>13000000</v>
      </c>
      <c r="N2949" s="10">
        <v>35401758</v>
      </c>
      <c r="O2949" s="6">
        <f t="shared" si="279"/>
        <v>22401758</v>
      </c>
      <c r="P2949" s="10" t="str" cm="1">
        <f t="array" ref="P2949">_xlfn.IFS(O2949&lt;=0,"Flop",O2949&lt;10000000,"Hit",O2949&lt;=100000000,"Superhit",O2949&gt;100000000,"Blockbuster")</f>
        <v>Superhit</v>
      </c>
      <c r="Q2949" t="s">
        <v>7670</v>
      </c>
      <c r="R2949">
        <v>4</v>
      </c>
      <c r="S2949" t="str">
        <f t="shared" si="280"/>
        <v xml:space="preserve">September </v>
      </c>
      <c r="T2949" s="12" t="str">
        <f t="shared" si="281"/>
        <v xml:space="preserve"> 2015</v>
      </c>
      <c r="U2949" s="8" t="str" cm="1">
        <f t="array" ref="U2949">_xlfn.IFS(Q2949&lt;1970,"Old is Gold",Q2949&lt;=1980,"80's Movies",Q2949&lt;=2000,"90's Movies",Q2949&lt;=2020,"Mid Rang",Q2949&gt;2020,"Latest")</f>
        <v>Latest</v>
      </c>
      <c r="V2949" t="s">
        <v>9648</v>
      </c>
    </row>
    <row r="2950" spans="1:22" x14ac:dyDescent="0.3">
      <c r="A2950" t="s">
        <v>9649</v>
      </c>
      <c r="B2950" t="s">
        <v>9650</v>
      </c>
      <c r="C2950" t="s">
        <v>9650</v>
      </c>
      <c r="D2950" s="6">
        <v>132</v>
      </c>
      <c r="E2950" s="6" t="str">
        <f t="shared" si="276"/>
        <v>Long</v>
      </c>
      <c r="F2950" s="4">
        <f t="shared" si="277"/>
        <v>2.2000000000000002</v>
      </c>
      <c r="G2950" s="8" t="s">
        <v>10887</v>
      </c>
      <c r="H2950" t="s">
        <v>10892</v>
      </c>
      <c r="I2950" t="s">
        <v>10885</v>
      </c>
      <c r="J2950">
        <v>7.2</v>
      </c>
      <c r="K2950" t="str">
        <f t="shared" si="278"/>
        <v>Good</v>
      </c>
      <c r="L2950" s="10">
        <v>497282</v>
      </c>
      <c r="M2950" s="10">
        <v>180000000</v>
      </c>
      <c r="N2950" s="10">
        <v>816037575</v>
      </c>
      <c r="O2950" s="6">
        <f t="shared" si="279"/>
        <v>636037575</v>
      </c>
      <c r="P2950" s="10" t="str" cm="1">
        <f t="array" ref="P2950">_xlfn.IFS(O2950&lt;=0,"Flop",O2950&lt;10000000,"Hit",O2950&lt;=100000000,"Superhit",O2950&gt;100000000,"Blockbuster")</f>
        <v>Blockbuster</v>
      </c>
      <c r="Q2950" t="s">
        <v>9651</v>
      </c>
      <c r="R2950">
        <v>8</v>
      </c>
      <c r="S2950" t="str">
        <f t="shared" si="280"/>
        <v xml:space="preserve">November </v>
      </c>
      <c r="T2950" s="12" t="str">
        <f t="shared" si="281"/>
        <v xml:space="preserve"> 2016</v>
      </c>
      <c r="U2950" s="8" t="str" cm="1">
        <f t="array" ref="U2950">_xlfn.IFS(Q2950&lt;1970,"Old is Gold",Q2950&lt;=1980,"80's Movies",Q2950&lt;=2000,"90's Movies",Q2950&lt;=2020,"Mid Rang",Q2950&gt;2020,"Latest")</f>
        <v>Latest</v>
      </c>
      <c r="V2950" t="s">
        <v>4651</v>
      </c>
    </row>
    <row r="2951" spans="1:22" x14ac:dyDescent="0.3">
      <c r="A2951" t="s">
        <v>9652</v>
      </c>
      <c r="B2951" t="s">
        <v>9653</v>
      </c>
      <c r="C2951" t="s">
        <v>9653</v>
      </c>
      <c r="D2951" s="6">
        <v>97</v>
      </c>
      <c r="E2951" s="6" t="str">
        <f t="shared" si="276"/>
        <v>Medium</v>
      </c>
      <c r="F2951" s="4">
        <f t="shared" si="277"/>
        <v>1.6166666666666667</v>
      </c>
      <c r="G2951" s="8" t="s">
        <v>105</v>
      </c>
      <c r="H2951" t="s">
        <v>10895</v>
      </c>
      <c r="I2951" t="s">
        <v>5170</v>
      </c>
      <c r="J2951">
        <v>6.1</v>
      </c>
      <c r="K2951" t="str">
        <f t="shared" si="278"/>
        <v>Average</v>
      </c>
      <c r="L2951" s="10">
        <v>115810</v>
      </c>
      <c r="M2951" s="10">
        <v>10000000</v>
      </c>
      <c r="N2951" s="10">
        <v>112983889</v>
      </c>
      <c r="O2951" s="6">
        <f t="shared" si="279"/>
        <v>102983889</v>
      </c>
      <c r="P2951" s="10" t="str" cm="1">
        <f t="array" ref="P2951">_xlfn.IFS(O2951&lt;=0,"Flop",O2951&lt;10000000,"Hit",O2951&lt;=100000000,"Superhit",O2951&gt;100000000,"Blockbuster")</f>
        <v>Blockbuster</v>
      </c>
      <c r="Q2951" t="s">
        <v>9639</v>
      </c>
      <c r="R2951">
        <v>28</v>
      </c>
      <c r="S2951" t="str">
        <f t="shared" si="280"/>
        <v xml:space="preserve">May </v>
      </c>
      <c r="T2951" s="12" t="str">
        <f t="shared" si="281"/>
        <v xml:space="preserve"> 2015</v>
      </c>
      <c r="U2951" s="8" t="str" cm="1">
        <f t="array" ref="U2951">_xlfn.IFS(Q2951&lt;1970,"Old is Gold",Q2951&lt;=1980,"80's Movies",Q2951&lt;=2000,"90's Movies",Q2951&lt;=2020,"Mid Rang",Q2951&gt;2020,"Latest")</f>
        <v>Latest</v>
      </c>
      <c r="V2951" t="s">
        <v>6689</v>
      </c>
    </row>
    <row r="2952" spans="1:22" x14ac:dyDescent="0.3">
      <c r="A2952" t="s">
        <v>9654</v>
      </c>
      <c r="B2952" t="s">
        <v>9655</v>
      </c>
      <c r="C2952" t="s">
        <v>9655</v>
      </c>
      <c r="D2952" s="6">
        <v>124</v>
      </c>
      <c r="E2952" s="6" t="str">
        <f t="shared" si="276"/>
        <v>Long</v>
      </c>
      <c r="F2952" s="4">
        <f t="shared" si="277"/>
        <v>2.0666666666666669</v>
      </c>
      <c r="G2952" s="8" t="s">
        <v>10889</v>
      </c>
      <c r="H2952" t="s">
        <v>190</v>
      </c>
      <c r="I2952" t="s">
        <v>10899</v>
      </c>
      <c r="J2952">
        <v>7.4</v>
      </c>
      <c r="K2952" t="str">
        <f t="shared" si="278"/>
        <v>Good</v>
      </c>
      <c r="L2952" s="10">
        <v>83973</v>
      </c>
      <c r="M2952" s="10">
        <v>15000000</v>
      </c>
      <c r="N2952" s="10">
        <v>11430025</v>
      </c>
      <c r="O2952" s="6">
        <f t="shared" si="279"/>
        <v>-3569975</v>
      </c>
      <c r="P2952" s="10" t="str" cm="1">
        <f t="array" ref="P2952">_xlfn.IFS(O2952&lt;=0,"Flop",O2952&lt;10000000,"Hit",O2952&lt;=100000000,"Superhit",O2952&gt;100000000,"Blockbuster")</f>
        <v>Flop</v>
      </c>
      <c r="Q2952" t="s">
        <v>9621</v>
      </c>
      <c r="R2952">
        <v>12</v>
      </c>
      <c r="S2952" t="str">
        <f t="shared" si="280"/>
        <v xml:space="preserve">September </v>
      </c>
      <c r="T2952" s="12" t="str">
        <f t="shared" si="281"/>
        <v xml:space="preserve"> 2015</v>
      </c>
      <c r="U2952" s="8" t="str" cm="1">
        <f t="array" ref="U2952">_xlfn.IFS(Q2952&lt;1970,"Old is Gold",Q2952&lt;=1980,"80's Movies",Q2952&lt;=2000,"90's Movies",Q2952&lt;=2020,"Mid Rang",Q2952&gt;2020,"Latest")</f>
        <v>Latest</v>
      </c>
      <c r="V2952" t="s">
        <v>2254</v>
      </c>
    </row>
    <row r="2953" spans="1:22" x14ac:dyDescent="0.3">
      <c r="A2953" t="s">
        <v>9656</v>
      </c>
      <c r="B2953" t="s">
        <v>9657</v>
      </c>
      <c r="C2953" t="s">
        <v>9657</v>
      </c>
      <c r="D2953" s="6">
        <v>109</v>
      </c>
      <c r="E2953" s="6" t="str">
        <f t="shared" si="276"/>
        <v>Medium</v>
      </c>
      <c r="F2953" s="4">
        <f t="shared" si="277"/>
        <v>1.8166666666666667</v>
      </c>
      <c r="G2953" s="8" t="s">
        <v>10889</v>
      </c>
      <c r="H2953" t="s">
        <v>190</v>
      </c>
      <c r="I2953" t="s">
        <v>10899</v>
      </c>
      <c r="J2953">
        <v>7.2</v>
      </c>
      <c r="K2953" t="str">
        <f t="shared" si="278"/>
        <v>Good</v>
      </c>
      <c r="L2953" s="10">
        <v>86240</v>
      </c>
      <c r="M2953" s="10">
        <v>25000000</v>
      </c>
      <c r="N2953" s="10">
        <v>67925733</v>
      </c>
      <c r="O2953" s="6">
        <f t="shared" si="279"/>
        <v>42925733</v>
      </c>
      <c r="P2953" s="10" t="str" cm="1">
        <f t="array" ref="P2953">_xlfn.IFS(O2953&lt;=0,"Flop",O2953&lt;10000000,"Hit",O2953&lt;=100000000,"Superhit",O2953&gt;100000000,"Blockbuster")</f>
        <v>Superhit</v>
      </c>
      <c r="Q2953" t="s">
        <v>9658</v>
      </c>
      <c r="R2953">
        <v>7</v>
      </c>
      <c r="S2953" t="str">
        <f t="shared" si="280"/>
        <v xml:space="preserve">September </v>
      </c>
      <c r="T2953" s="12" t="str">
        <f t="shared" si="281"/>
        <v xml:space="preserve"> 2019</v>
      </c>
      <c r="U2953" s="8" t="str" cm="1">
        <f t="array" ref="U2953">_xlfn.IFS(Q2953&lt;1970,"Old is Gold",Q2953&lt;=1980,"80's Movies",Q2953&lt;=2000,"90's Movies",Q2953&lt;=2020,"Mid Rang",Q2953&gt;2020,"Latest")</f>
        <v>Latest</v>
      </c>
      <c r="V2953" t="s">
        <v>9659</v>
      </c>
    </row>
    <row r="2954" spans="1:22" x14ac:dyDescent="0.3">
      <c r="A2954" t="s">
        <v>9660</v>
      </c>
      <c r="B2954" t="s">
        <v>9661</v>
      </c>
      <c r="C2954" t="s">
        <v>9661</v>
      </c>
      <c r="D2954" s="6">
        <v>134</v>
      </c>
      <c r="E2954" s="6" t="str">
        <f t="shared" si="276"/>
        <v>Long</v>
      </c>
      <c r="F2954" s="4">
        <f t="shared" si="277"/>
        <v>2.2333333333333334</v>
      </c>
      <c r="G2954" s="8" t="s">
        <v>10887</v>
      </c>
      <c r="H2954" t="s">
        <v>172</v>
      </c>
      <c r="I2954" t="s">
        <v>10891</v>
      </c>
      <c r="J2954">
        <v>7.3</v>
      </c>
      <c r="K2954" t="str">
        <f t="shared" si="278"/>
        <v>Good</v>
      </c>
      <c r="L2954" s="10">
        <v>255378</v>
      </c>
      <c r="M2954" s="10">
        <v>100000000</v>
      </c>
      <c r="N2954" s="10">
        <v>233503234</v>
      </c>
      <c r="O2954" s="6">
        <f t="shared" si="279"/>
        <v>133503234</v>
      </c>
      <c r="P2954" s="10" t="str" cm="1">
        <f t="array" ref="P2954">_xlfn.IFS(O2954&lt;=0,"Flop",O2954&lt;10000000,"Hit",O2954&lt;=100000000,"Superhit",O2954&gt;100000000,"Blockbuster")</f>
        <v>Blockbuster</v>
      </c>
      <c r="Q2954" t="s">
        <v>9662</v>
      </c>
      <c r="R2954">
        <v>18</v>
      </c>
      <c r="S2954" t="str">
        <f t="shared" si="280"/>
        <v xml:space="preserve">May </v>
      </c>
      <c r="T2954" s="12" t="str">
        <f t="shared" si="281"/>
        <v xml:space="preserve"> 2021</v>
      </c>
      <c r="U2954" s="8" t="str" cm="1">
        <f t="array" ref="U2954">_xlfn.IFS(Q2954&lt;1970,"Old is Gold",Q2954&lt;=1980,"80's Movies",Q2954&lt;=2000,"90's Movies",Q2954&lt;=2020,"Mid Rang",Q2954&gt;2020,"Latest")</f>
        <v>Latest</v>
      </c>
      <c r="V2954" t="s">
        <v>6042</v>
      </c>
    </row>
    <row r="2955" spans="1:22" x14ac:dyDescent="0.3">
      <c r="A2955" t="s">
        <v>9663</v>
      </c>
      <c r="B2955" t="s">
        <v>9664</v>
      </c>
      <c r="C2955" t="s">
        <v>9664</v>
      </c>
      <c r="D2955" s="6">
        <v>100</v>
      </c>
      <c r="E2955" s="6" t="str">
        <f t="shared" si="276"/>
        <v>Medium</v>
      </c>
      <c r="F2955" s="4">
        <f t="shared" si="277"/>
        <v>1.6666666666666667</v>
      </c>
      <c r="G2955" s="8" t="s">
        <v>105</v>
      </c>
      <c r="H2955" t="s">
        <v>10895</v>
      </c>
      <c r="I2955" t="s">
        <v>5170</v>
      </c>
      <c r="J2955">
        <v>6.8</v>
      </c>
      <c r="K2955" t="str">
        <f t="shared" si="278"/>
        <v>Average</v>
      </c>
      <c r="L2955" s="10">
        <v>261538</v>
      </c>
      <c r="M2955" s="10">
        <v>1000000</v>
      </c>
      <c r="N2955" s="10">
        <v>21947454</v>
      </c>
      <c r="O2955" s="6">
        <f t="shared" si="279"/>
        <v>20947454</v>
      </c>
      <c r="P2955" s="10" t="str" cm="1">
        <f t="array" ref="P2955">_xlfn.IFS(O2955&lt;=0,"Flop",O2955&lt;10000000,"Hit",O2955&lt;=100000000,"Superhit",O2955&gt;100000000,"Blockbuster")</f>
        <v>Superhit</v>
      </c>
      <c r="Q2955" t="s">
        <v>9599</v>
      </c>
      <c r="R2955">
        <v>17</v>
      </c>
      <c r="S2955" t="str">
        <f t="shared" si="280"/>
        <v xml:space="preserve">May </v>
      </c>
      <c r="T2955" s="12" t="str">
        <f t="shared" si="281"/>
        <v xml:space="preserve"> 2014</v>
      </c>
      <c r="U2955" s="8" t="str" cm="1">
        <f t="array" ref="U2955">_xlfn.IFS(Q2955&lt;1970,"Old is Gold",Q2955&lt;=1980,"80's Movies",Q2955&lt;=2000,"90's Movies",Q2955&lt;=2020,"Mid Rang",Q2955&gt;2020,"Latest")</f>
        <v>Latest</v>
      </c>
      <c r="V2955" t="s">
        <v>9665</v>
      </c>
    </row>
    <row r="2956" spans="1:22" x14ac:dyDescent="0.3">
      <c r="A2956" t="s">
        <v>9666</v>
      </c>
      <c r="B2956" t="s">
        <v>9667</v>
      </c>
      <c r="C2956" t="s">
        <v>9667</v>
      </c>
      <c r="D2956" s="6">
        <v>96</v>
      </c>
      <c r="E2956" s="6" t="str">
        <f t="shared" si="276"/>
        <v>Medium</v>
      </c>
      <c r="F2956" s="4">
        <f t="shared" si="277"/>
        <v>1.6</v>
      </c>
      <c r="G2956" s="8" t="s">
        <v>10889</v>
      </c>
      <c r="H2956" t="s">
        <v>190</v>
      </c>
      <c r="I2956" t="s">
        <v>10899</v>
      </c>
      <c r="J2956">
        <v>7.4</v>
      </c>
      <c r="K2956" t="str">
        <f t="shared" si="278"/>
        <v>Good</v>
      </c>
      <c r="L2956" s="10">
        <v>291159</v>
      </c>
      <c r="M2956" s="10">
        <v>60000000</v>
      </c>
      <c r="N2956" s="10">
        <v>243870033</v>
      </c>
      <c r="O2956" s="6">
        <f t="shared" si="279"/>
        <v>183870033</v>
      </c>
      <c r="P2956" s="10" t="str" cm="1">
        <f t="array" ref="P2956">_xlfn.IFS(O2956&lt;=0,"Flop",O2956&lt;10000000,"Hit",O2956&lt;=100000000,"Superhit",O2956&gt;100000000,"Blockbuster")</f>
        <v>Blockbuster</v>
      </c>
      <c r="Q2956" t="s">
        <v>9668</v>
      </c>
      <c r="R2956">
        <v>2</v>
      </c>
      <c r="S2956" t="str">
        <f t="shared" si="280"/>
        <v xml:space="preserve">September </v>
      </c>
      <c r="T2956" s="12" t="str">
        <f t="shared" si="281"/>
        <v xml:space="preserve"> 2016</v>
      </c>
      <c r="U2956" s="8" t="str" cm="1">
        <f t="array" ref="U2956">_xlfn.IFS(Q2956&lt;1970,"Old is Gold",Q2956&lt;=1980,"80's Movies",Q2956&lt;=2000,"90's Movies",Q2956&lt;=2020,"Mid Rang",Q2956&gt;2020,"Latest")</f>
        <v>Latest</v>
      </c>
      <c r="V2956" t="s">
        <v>87</v>
      </c>
    </row>
    <row r="2957" spans="1:22" x14ac:dyDescent="0.3">
      <c r="A2957" t="s">
        <v>9669</v>
      </c>
      <c r="B2957" t="s">
        <v>9670</v>
      </c>
      <c r="C2957" t="s">
        <v>9670</v>
      </c>
      <c r="D2957" s="6">
        <v>116</v>
      </c>
      <c r="E2957" s="6" t="str">
        <f t="shared" si="276"/>
        <v>Medium</v>
      </c>
      <c r="F2957" s="4">
        <f t="shared" si="277"/>
        <v>1.9333333333333333</v>
      </c>
      <c r="G2957" s="8" t="s">
        <v>10895</v>
      </c>
      <c r="H2957" t="s">
        <v>10886</v>
      </c>
      <c r="I2957" t="s">
        <v>10890</v>
      </c>
      <c r="J2957">
        <v>5.9</v>
      </c>
      <c r="K2957" t="str">
        <f t="shared" si="278"/>
        <v>Poor</v>
      </c>
      <c r="L2957" s="10">
        <v>62876</v>
      </c>
      <c r="M2957" s="10">
        <v>54000000</v>
      </c>
      <c r="N2957" s="10">
        <v>16400193</v>
      </c>
      <c r="O2957" s="6">
        <f t="shared" si="279"/>
        <v>-37599807</v>
      </c>
      <c r="P2957" s="10" t="str" cm="1">
        <f t="array" ref="P2957">_xlfn.IFS(O2957&lt;=0,"Flop",O2957&lt;10000000,"Hit",O2957&lt;=100000000,"Superhit",O2957&gt;100000000,"Blockbuster")</f>
        <v>Flop</v>
      </c>
      <c r="Q2957" t="s">
        <v>9671</v>
      </c>
      <c r="R2957">
        <v>11</v>
      </c>
      <c r="S2957" t="str">
        <f t="shared" si="280"/>
        <v xml:space="preserve">August </v>
      </c>
      <c r="T2957" s="12" t="str">
        <f t="shared" si="281"/>
        <v xml:space="preserve"> 2021</v>
      </c>
      <c r="U2957" s="8" t="str" cm="1">
        <f t="array" ref="U2957">_xlfn.IFS(Q2957&lt;1970,"Old is Gold",Q2957&lt;=1980,"80's Movies",Q2957&lt;=2000,"90's Movies",Q2957&lt;=2020,"Mid Rang",Q2957&gt;2020,"Latest")</f>
        <v>Latest</v>
      </c>
      <c r="V2957" t="s">
        <v>9672</v>
      </c>
    </row>
    <row r="2958" spans="1:22" x14ac:dyDescent="0.3">
      <c r="A2958" t="s">
        <v>9673</v>
      </c>
      <c r="B2958" t="s">
        <v>1790</v>
      </c>
      <c r="C2958" t="s">
        <v>1790</v>
      </c>
      <c r="D2958" s="6">
        <v>135</v>
      </c>
      <c r="E2958" s="6" t="str">
        <f t="shared" si="276"/>
        <v>Long</v>
      </c>
      <c r="F2958" s="4">
        <f t="shared" si="277"/>
        <v>2.25</v>
      </c>
      <c r="G2958" s="8" t="s">
        <v>190</v>
      </c>
      <c r="H2958" t="s">
        <v>10886</v>
      </c>
      <c r="I2958" t="s">
        <v>10899</v>
      </c>
      <c r="J2958">
        <v>7.8</v>
      </c>
      <c r="K2958" t="str">
        <f t="shared" si="278"/>
        <v>Good</v>
      </c>
      <c r="L2958" s="10">
        <v>231368</v>
      </c>
      <c r="M2958" s="10">
        <v>40000000</v>
      </c>
      <c r="N2958" s="10">
        <v>218843645</v>
      </c>
      <c r="O2958" s="6">
        <f t="shared" si="279"/>
        <v>178843645</v>
      </c>
      <c r="P2958" s="10" t="str" cm="1">
        <f t="array" ref="P2958">_xlfn.IFS(O2958&lt;=0,"Flop",O2958&lt;10000000,"Hit",O2958&lt;=100000000,"Superhit",O2958&gt;100000000,"Blockbuster")</f>
        <v>Blockbuster</v>
      </c>
      <c r="Q2958" t="s">
        <v>9674</v>
      </c>
      <c r="R2958">
        <v>7</v>
      </c>
      <c r="S2958" t="str">
        <f t="shared" si="280"/>
        <v xml:space="preserve">December </v>
      </c>
      <c r="T2958" s="12" t="str">
        <f t="shared" si="281"/>
        <v xml:space="preserve"> 2019</v>
      </c>
      <c r="U2958" s="8" t="str" cm="1">
        <f t="array" ref="U2958">_xlfn.IFS(Q2958&lt;1970,"Old is Gold",Q2958&lt;=1980,"80's Movies",Q2958&lt;=2000,"90's Movies",Q2958&lt;=2020,"Mid Rang",Q2958&gt;2020,"Latest")</f>
        <v>Latest</v>
      </c>
      <c r="V2958" t="s">
        <v>8026</v>
      </c>
    </row>
    <row r="2959" spans="1:22" x14ac:dyDescent="0.3">
      <c r="A2959" t="s">
        <v>9675</v>
      </c>
      <c r="B2959" t="s">
        <v>9676</v>
      </c>
      <c r="C2959" t="s">
        <v>9676</v>
      </c>
      <c r="D2959" s="6">
        <v>99</v>
      </c>
      <c r="E2959" s="6" t="str">
        <f t="shared" si="276"/>
        <v>Medium</v>
      </c>
      <c r="F2959" s="4">
        <f t="shared" si="277"/>
        <v>1.65</v>
      </c>
      <c r="G2959" s="8" t="s">
        <v>7406</v>
      </c>
      <c r="H2959" t="s">
        <v>5170</v>
      </c>
      <c r="I2959" t="s">
        <v>10899</v>
      </c>
      <c r="J2959">
        <v>5.9</v>
      </c>
      <c r="K2959" t="str">
        <f t="shared" si="278"/>
        <v>Poor</v>
      </c>
      <c r="L2959" s="10">
        <v>166602</v>
      </c>
      <c r="M2959" s="10">
        <v>60000000</v>
      </c>
      <c r="N2959" s="10">
        <v>205754447</v>
      </c>
      <c r="O2959" s="6">
        <f t="shared" si="279"/>
        <v>145754447</v>
      </c>
      <c r="P2959" s="10" t="str" cm="1">
        <f t="array" ref="P2959">_xlfn.IFS(O2959&lt;=0,"Flop",O2959&lt;10000000,"Hit",O2959&lt;=100000000,"Superhit",O2959&gt;100000000,"Blockbuster")</f>
        <v>Blockbuster</v>
      </c>
      <c r="Q2959" t="s">
        <v>9677</v>
      </c>
      <c r="R2959">
        <v>25</v>
      </c>
      <c r="S2959" t="str">
        <f t="shared" si="280"/>
        <v xml:space="preserve">February </v>
      </c>
      <c r="T2959" s="12" t="str">
        <f t="shared" si="281"/>
        <v xml:space="preserve"> 2016</v>
      </c>
      <c r="U2959" s="8" t="str" cm="1">
        <f t="array" ref="U2959">_xlfn.IFS(Q2959&lt;1970,"Old is Gold",Q2959&lt;=1980,"80's Movies",Q2959&lt;=2000,"90's Movies",Q2959&lt;=2020,"Mid Rang",Q2959&gt;2020,"Latest")</f>
        <v>Latest</v>
      </c>
      <c r="V2959" t="s">
        <v>9678</v>
      </c>
    </row>
    <row r="2960" spans="1:22" x14ac:dyDescent="0.3">
      <c r="A2960" t="s">
        <v>9679</v>
      </c>
      <c r="B2960" t="s">
        <v>9680</v>
      </c>
      <c r="C2960" t="s">
        <v>9680</v>
      </c>
      <c r="D2960" s="6">
        <v>137</v>
      </c>
      <c r="E2960" s="6" t="str">
        <f t="shared" si="276"/>
        <v>Long</v>
      </c>
      <c r="F2960" s="4">
        <f t="shared" si="277"/>
        <v>2.2833333333333332</v>
      </c>
      <c r="G2960" s="8" t="s">
        <v>7406</v>
      </c>
      <c r="H2960" t="s">
        <v>190</v>
      </c>
      <c r="I2960" t="s">
        <v>10890</v>
      </c>
      <c r="J2960">
        <v>8.1</v>
      </c>
      <c r="K2960" t="str">
        <f t="shared" si="278"/>
        <v>Excellent</v>
      </c>
      <c r="L2960" s="10">
        <v>808934</v>
      </c>
      <c r="M2960" s="10">
        <v>97000000</v>
      </c>
      <c r="N2960" s="10">
        <v>619179950</v>
      </c>
      <c r="O2960" s="6">
        <f t="shared" si="279"/>
        <v>522179950</v>
      </c>
      <c r="P2960" s="10" t="str" cm="1">
        <f t="array" ref="P2960">_xlfn.IFS(O2960&lt;=0,"Flop",O2960&lt;10000000,"Hit",O2960&lt;=100000000,"Superhit",O2960&gt;100000000,"Blockbuster")</f>
        <v>Blockbuster</v>
      </c>
      <c r="Q2960" t="s">
        <v>9681</v>
      </c>
      <c r="R2960">
        <v>17</v>
      </c>
      <c r="S2960" t="str">
        <f t="shared" si="280"/>
        <v xml:space="preserve">February </v>
      </c>
      <c r="T2960" s="12" t="str">
        <f t="shared" si="281"/>
        <v xml:space="preserve"> 2017</v>
      </c>
      <c r="U2960" s="8" t="str" cm="1">
        <f t="array" ref="U2960">_xlfn.IFS(Q2960&lt;1970,"Old is Gold",Q2960&lt;=1980,"80's Movies",Q2960&lt;=2000,"90's Movies",Q2960&lt;=2020,"Mid Rang",Q2960&gt;2020,"Latest")</f>
        <v>Latest</v>
      </c>
      <c r="V2960" t="s">
        <v>13</v>
      </c>
    </row>
    <row r="2961" spans="1:22" x14ac:dyDescent="0.3">
      <c r="A2961" t="s">
        <v>9682</v>
      </c>
      <c r="B2961" t="s">
        <v>9683</v>
      </c>
      <c r="C2961" t="s">
        <v>9683</v>
      </c>
      <c r="D2961" s="6">
        <v>96</v>
      </c>
      <c r="E2961" s="6" t="str">
        <f t="shared" si="276"/>
        <v>Medium</v>
      </c>
      <c r="F2961" s="4">
        <f t="shared" si="277"/>
        <v>1.6</v>
      </c>
      <c r="G2961" s="8" t="s">
        <v>7406</v>
      </c>
      <c r="H2961" t="s">
        <v>172</v>
      </c>
      <c r="I2961" t="s">
        <v>10899</v>
      </c>
      <c r="J2961">
        <v>6.1</v>
      </c>
      <c r="K2961" t="str">
        <f t="shared" si="278"/>
        <v>Average</v>
      </c>
      <c r="L2961" s="10">
        <v>94832</v>
      </c>
      <c r="M2961" s="10">
        <v>28000000</v>
      </c>
      <c r="N2961" s="10">
        <v>27262374</v>
      </c>
      <c r="O2961" s="6">
        <f t="shared" si="279"/>
        <v>-737626</v>
      </c>
      <c r="P2961" s="10" t="str" cm="1">
        <f t="array" ref="P2961">_xlfn.IFS(O2961&lt;=0,"Flop",O2961&lt;10000000,"Hit",O2961&lt;=100000000,"Superhit",O2961&gt;100000000,"Blockbuster")</f>
        <v>Flop</v>
      </c>
      <c r="Q2961" t="s">
        <v>9684</v>
      </c>
      <c r="R2961">
        <v>18</v>
      </c>
      <c r="S2961" t="str">
        <f t="shared" si="280"/>
        <v xml:space="preserve">August </v>
      </c>
      <c r="T2961" s="12" t="str">
        <f t="shared" si="281"/>
        <v xml:space="preserve"> 2015</v>
      </c>
      <c r="U2961" s="8" t="str" cm="1">
        <f t="array" ref="U2961">_xlfn.IFS(Q2961&lt;1970,"Old is Gold",Q2961&lt;=1980,"80's Movies",Q2961&lt;=2000,"90's Movies",Q2961&lt;=2020,"Mid Rang",Q2961&gt;2020,"Latest")</f>
        <v>Latest</v>
      </c>
      <c r="V2961" t="s">
        <v>8319</v>
      </c>
    </row>
    <row r="2962" spans="1:22" x14ac:dyDescent="0.3">
      <c r="A2962" t="s">
        <v>9685</v>
      </c>
      <c r="B2962" t="s">
        <v>9686</v>
      </c>
      <c r="C2962" t="s">
        <v>9686</v>
      </c>
      <c r="D2962" s="6">
        <v>101</v>
      </c>
      <c r="E2962" s="6" t="str">
        <f t="shared" si="276"/>
        <v>Medium</v>
      </c>
      <c r="F2962" s="4">
        <f t="shared" si="277"/>
        <v>1.6833333333333333</v>
      </c>
      <c r="G2962" s="8" t="s">
        <v>190</v>
      </c>
      <c r="H2962" t="s">
        <v>10899</v>
      </c>
      <c r="I2962" t="s">
        <v>10899</v>
      </c>
      <c r="J2962">
        <v>7.5</v>
      </c>
      <c r="K2962" t="str">
        <f t="shared" si="278"/>
        <v>Good</v>
      </c>
      <c r="L2962" s="10">
        <v>141453</v>
      </c>
      <c r="M2962" s="10">
        <v>5000000</v>
      </c>
      <c r="N2962" s="10">
        <v>44779195</v>
      </c>
      <c r="O2962" s="6">
        <f t="shared" si="279"/>
        <v>39779195</v>
      </c>
      <c r="P2962" s="10" t="str" cm="1">
        <f t="array" ref="P2962">_xlfn.IFS(O2962&lt;=0,"Flop",O2962&lt;10000000,"Hit",O2962&lt;=100000000,"Superhit",O2962&gt;100000000,"Blockbuster")</f>
        <v>Superhit</v>
      </c>
      <c r="Q2962" t="s">
        <v>9687</v>
      </c>
      <c r="R2962">
        <v>8</v>
      </c>
      <c r="S2962" t="str">
        <f t="shared" si="280"/>
        <v xml:space="preserve">September </v>
      </c>
      <c r="T2962" s="12" t="str">
        <f t="shared" si="281"/>
        <v xml:space="preserve"> 2014</v>
      </c>
      <c r="U2962" s="8" t="str" cm="1">
        <f t="array" ref="U2962">_xlfn.IFS(Q2962&lt;1970,"Old is Gold",Q2962&lt;=1980,"80's Movies",Q2962&lt;=2000,"90's Movies",Q2962&lt;=2020,"Mid Rang",Q2962&gt;2020,"Latest")</f>
        <v>Latest</v>
      </c>
      <c r="V2962" t="s">
        <v>9688</v>
      </c>
    </row>
    <row r="2963" spans="1:22" x14ac:dyDescent="0.3">
      <c r="A2963" t="s">
        <v>9689</v>
      </c>
      <c r="B2963" t="s">
        <v>9690</v>
      </c>
      <c r="C2963" t="s">
        <v>9690</v>
      </c>
      <c r="D2963" s="6">
        <v>123</v>
      </c>
      <c r="E2963" s="6" t="str">
        <f t="shared" si="276"/>
        <v>Long</v>
      </c>
      <c r="F2963" s="4">
        <f t="shared" si="277"/>
        <v>2.0499999999999998</v>
      </c>
      <c r="G2963" s="8" t="s">
        <v>10889</v>
      </c>
      <c r="H2963" t="s">
        <v>190</v>
      </c>
      <c r="I2963" t="s">
        <v>10897</v>
      </c>
      <c r="J2963">
        <v>7.1</v>
      </c>
      <c r="K2963" t="str">
        <f t="shared" si="278"/>
        <v>Good</v>
      </c>
      <c r="L2963" s="10">
        <v>99294</v>
      </c>
      <c r="M2963" s="10">
        <v>35000000</v>
      </c>
      <c r="N2963" s="10">
        <v>48623572</v>
      </c>
      <c r="O2963" s="6">
        <f t="shared" si="279"/>
        <v>13623572</v>
      </c>
      <c r="P2963" s="10" t="str" cm="1">
        <f t="array" ref="P2963">_xlfn.IFS(O2963&lt;=0,"Flop",O2963&lt;10000000,"Hit",O2963&lt;=100000000,"Superhit",O2963&gt;100000000,"Blockbuster")</f>
        <v>Superhit</v>
      </c>
      <c r="Q2963" t="s">
        <v>8840</v>
      </c>
      <c r="R2963">
        <v>10</v>
      </c>
      <c r="S2963" t="str">
        <f t="shared" si="280"/>
        <v xml:space="preserve">November </v>
      </c>
      <c r="T2963" s="12" t="str">
        <f t="shared" si="281"/>
        <v xml:space="preserve"> 2015</v>
      </c>
      <c r="U2963" s="8" t="str" cm="1">
        <f t="array" ref="U2963">_xlfn.IFS(Q2963&lt;1970,"Old is Gold",Q2963&lt;=1980,"80's Movies",Q2963&lt;=2000,"90's Movies",Q2963&lt;=2020,"Mid Rang",Q2963&gt;2020,"Latest")</f>
        <v>Latest</v>
      </c>
      <c r="V2963" t="s">
        <v>9691</v>
      </c>
    </row>
    <row r="2964" spans="1:22" x14ac:dyDescent="0.3">
      <c r="A2964" t="s">
        <v>9692</v>
      </c>
      <c r="B2964" t="s">
        <v>9693</v>
      </c>
      <c r="C2964" t="s">
        <v>9693</v>
      </c>
      <c r="D2964" s="6">
        <v>99</v>
      </c>
      <c r="E2964" s="6" t="str">
        <f t="shared" si="276"/>
        <v>Medium</v>
      </c>
      <c r="F2964" s="4">
        <f t="shared" si="277"/>
        <v>1.65</v>
      </c>
      <c r="G2964" s="8" t="s">
        <v>105</v>
      </c>
      <c r="H2964" t="s">
        <v>10895</v>
      </c>
      <c r="I2964" t="s">
        <v>5170</v>
      </c>
      <c r="J2964">
        <v>5.4</v>
      </c>
      <c r="K2964" t="str">
        <f t="shared" si="278"/>
        <v>Poor</v>
      </c>
      <c r="L2964" s="10">
        <v>171577</v>
      </c>
      <c r="M2964" s="10">
        <v>6500000</v>
      </c>
      <c r="N2964" s="10">
        <v>257589721</v>
      </c>
      <c r="O2964" s="6">
        <f t="shared" si="279"/>
        <v>251089721</v>
      </c>
      <c r="P2964" s="10" t="str" cm="1">
        <f t="array" ref="P2964">_xlfn.IFS(O2964&lt;=0,"Flop",O2964&lt;10000000,"Hit",O2964&lt;=100000000,"Superhit",O2964&gt;100000000,"Blockbuster")</f>
        <v>Blockbuster</v>
      </c>
      <c r="Q2964" t="s">
        <v>9694</v>
      </c>
      <c r="R2964">
        <v>29</v>
      </c>
      <c r="S2964" t="str">
        <f t="shared" si="280"/>
        <v xml:space="preserve">September </v>
      </c>
      <c r="T2964" s="12" t="str">
        <f t="shared" si="281"/>
        <v xml:space="preserve"> 2014</v>
      </c>
      <c r="U2964" s="8" t="str" cm="1">
        <f t="array" ref="U2964">_xlfn.IFS(Q2964&lt;1970,"Old is Gold",Q2964&lt;=1980,"80's Movies",Q2964&lt;=2000,"90's Movies",Q2964&lt;=2020,"Mid Rang",Q2964&gt;2020,"Latest")</f>
        <v>Latest</v>
      </c>
      <c r="V2964" t="s">
        <v>2417</v>
      </c>
    </row>
    <row r="2965" spans="1:22" x14ac:dyDescent="0.3">
      <c r="A2965" t="s">
        <v>9695</v>
      </c>
      <c r="B2965" t="s">
        <v>9696</v>
      </c>
      <c r="C2965" t="s">
        <v>9696</v>
      </c>
      <c r="D2965" s="6">
        <v>111</v>
      </c>
      <c r="E2965" s="6" t="str">
        <f t="shared" si="276"/>
        <v>Medium</v>
      </c>
      <c r="F2965" s="4">
        <f t="shared" si="277"/>
        <v>1.85</v>
      </c>
      <c r="G2965" s="8" t="s">
        <v>7406</v>
      </c>
      <c r="H2965" t="s">
        <v>10887</v>
      </c>
      <c r="I2965" t="s">
        <v>172</v>
      </c>
      <c r="J2965">
        <v>5.7</v>
      </c>
      <c r="K2965" t="str">
        <f t="shared" si="278"/>
        <v>Poor</v>
      </c>
      <c r="L2965" s="10">
        <v>66533</v>
      </c>
      <c r="M2965" s="10">
        <v>150000000</v>
      </c>
      <c r="N2965" s="10">
        <v>128988320</v>
      </c>
      <c r="O2965" s="6">
        <f t="shared" si="279"/>
        <v>-21011680</v>
      </c>
      <c r="P2965" s="10" t="str" cm="1">
        <f t="array" ref="P2965">_xlfn.IFS(O2965&lt;=0,"Flop",O2965&lt;10000000,"Hit",O2965&lt;=100000000,"Superhit",O2965&gt;100000000,"Blockbuster")</f>
        <v>Flop</v>
      </c>
      <c r="Q2965" t="s">
        <v>9697</v>
      </c>
      <c r="R2965">
        <v>20</v>
      </c>
      <c r="S2965" t="str">
        <f t="shared" si="280"/>
        <v xml:space="preserve">September </v>
      </c>
      <c r="T2965" s="12" t="str">
        <f t="shared" si="281"/>
        <v xml:space="preserve"> 2015</v>
      </c>
      <c r="U2965" s="8" t="str" cm="1">
        <f t="array" ref="U2965">_xlfn.IFS(Q2965&lt;1970,"Old is Gold",Q2965&lt;=1980,"80's Movies",Q2965&lt;=2000,"90's Movies",Q2965&lt;=2020,"Mid Rang",Q2965&gt;2020,"Latest")</f>
        <v>Latest</v>
      </c>
      <c r="V2965" t="s">
        <v>5101</v>
      </c>
    </row>
    <row r="2966" spans="1:22" x14ac:dyDescent="0.3">
      <c r="A2966" t="s">
        <v>9698</v>
      </c>
      <c r="B2966" t="s">
        <v>9699</v>
      </c>
      <c r="C2966" t="s">
        <v>9699</v>
      </c>
      <c r="D2966" s="6">
        <v>92</v>
      </c>
      <c r="E2966" s="6" t="str">
        <f t="shared" si="276"/>
        <v>Medium</v>
      </c>
      <c r="F2966" s="4">
        <f t="shared" si="277"/>
        <v>1.5333333333333334</v>
      </c>
      <c r="G2966" s="8" t="s">
        <v>105</v>
      </c>
      <c r="H2966" t="s">
        <v>10895</v>
      </c>
      <c r="I2966" t="s">
        <v>5170</v>
      </c>
      <c r="J2966">
        <v>5.7</v>
      </c>
      <c r="K2966" t="str">
        <f t="shared" si="278"/>
        <v>Poor</v>
      </c>
      <c r="L2966" s="10">
        <v>89211</v>
      </c>
      <c r="M2966" s="10">
        <v>10000000</v>
      </c>
      <c r="N2966" s="10">
        <v>102952888</v>
      </c>
      <c r="O2966" s="6">
        <f t="shared" si="279"/>
        <v>92952888</v>
      </c>
      <c r="P2966" s="10" t="str" cm="1">
        <f t="array" ref="P2966">_xlfn.IFS(O2966&lt;=0,"Flop",O2966&lt;10000000,"Hit",O2966&lt;=100000000,"Superhit",O2966&gt;100000000,"Blockbuster")</f>
        <v>Superhit</v>
      </c>
      <c r="Q2966" t="s">
        <v>9700</v>
      </c>
      <c r="R2966">
        <v>25</v>
      </c>
      <c r="S2966" t="str">
        <f t="shared" si="280"/>
        <v xml:space="preserve">October </v>
      </c>
      <c r="T2966" s="12" t="str">
        <f t="shared" si="281"/>
        <v xml:space="preserve"> 2017</v>
      </c>
      <c r="U2966" s="8" t="str" cm="1">
        <f t="array" ref="U2966">_xlfn.IFS(Q2966&lt;1970,"Old is Gold",Q2966&lt;=1980,"80's Movies",Q2966&lt;=2000,"90's Movies",Q2966&lt;=2020,"Mid Rang",Q2966&gt;2020,"Latest")</f>
        <v>Latest</v>
      </c>
      <c r="V2966" t="s">
        <v>5286</v>
      </c>
    </row>
    <row r="2967" spans="1:22" x14ac:dyDescent="0.3">
      <c r="A2967" t="s">
        <v>9701</v>
      </c>
      <c r="B2967" t="s">
        <v>9702</v>
      </c>
      <c r="C2967" t="s">
        <v>9702</v>
      </c>
      <c r="D2967" s="6">
        <v>154</v>
      </c>
      <c r="E2967" s="6" t="str">
        <f t="shared" si="276"/>
        <v>Long</v>
      </c>
      <c r="F2967" s="4">
        <f t="shared" si="277"/>
        <v>2.5666666666666669</v>
      </c>
      <c r="G2967" s="8" t="s">
        <v>7406</v>
      </c>
      <c r="H2967" t="s">
        <v>10887</v>
      </c>
      <c r="I2967" t="s">
        <v>10890</v>
      </c>
      <c r="J2967">
        <v>5.2</v>
      </c>
      <c r="K2967" t="str">
        <f t="shared" si="278"/>
        <v>Poor</v>
      </c>
      <c r="L2967" s="10">
        <v>164989</v>
      </c>
      <c r="M2967" s="10">
        <v>217000000</v>
      </c>
      <c r="N2967" s="10">
        <v>605425157</v>
      </c>
      <c r="O2967" s="6">
        <f t="shared" si="279"/>
        <v>388425157</v>
      </c>
      <c r="P2967" s="10" t="str" cm="1">
        <f t="array" ref="P2967">_xlfn.IFS(O2967&lt;=0,"Flop",O2967&lt;10000000,"Hit",O2967&lt;=100000000,"Superhit",O2967&gt;100000000,"Blockbuster")</f>
        <v>Blockbuster</v>
      </c>
      <c r="Q2967" t="s">
        <v>9703</v>
      </c>
      <c r="R2967">
        <v>18</v>
      </c>
      <c r="S2967" t="str">
        <f t="shared" si="280"/>
        <v xml:space="preserve">June </v>
      </c>
      <c r="T2967" s="12" t="str">
        <f t="shared" si="281"/>
        <v xml:space="preserve"> 2017</v>
      </c>
      <c r="U2967" s="8" t="str" cm="1">
        <f t="array" ref="U2967">_xlfn.IFS(Q2967&lt;1970,"Old is Gold",Q2967&lt;=1980,"80's Movies",Q2967&lt;=2000,"90's Movies",Q2967&lt;=2020,"Mid Rang",Q2967&gt;2020,"Latest")</f>
        <v>Latest</v>
      </c>
      <c r="V2967" t="s">
        <v>1884</v>
      </c>
    </row>
    <row r="2968" spans="1:22" x14ac:dyDescent="0.3">
      <c r="A2968" t="s">
        <v>9704</v>
      </c>
      <c r="B2968" t="s">
        <v>9705</v>
      </c>
      <c r="C2968" t="s">
        <v>9706</v>
      </c>
      <c r="D2968" s="6">
        <v>83</v>
      </c>
      <c r="E2968" s="6" t="str">
        <f t="shared" si="276"/>
        <v>Short</v>
      </c>
      <c r="F2968" s="4">
        <f t="shared" si="277"/>
        <v>1.3833333333333333</v>
      </c>
      <c r="G2968" s="8" t="s">
        <v>7406</v>
      </c>
      <c r="H2968" t="s">
        <v>10887</v>
      </c>
      <c r="I2968" t="s">
        <v>172</v>
      </c>
      <c r="J2968">
        <v>6.2</v>
      </c>
      <c r="K2968" t="str">
        <f t="shared" si="278"/>
        <v>Average</v>
      </c>
      <c r="L2968" s="10">
        <v>108777</v>
      </c>
      <c r="M2968" s="10">
        <v>35000000</v>
      </c>
      <c r="N2968" s="10">
        <v>27979040</v>
      </c>
      <c r="O2968" s="6">
        <f t="shared" si="279"/>
        <v>-7020960</v>
      </c>
      <c r="P2968" s="10" t="str" cm="1">
        <f t="array" ref="P2968">_xlfn.IFS(O2968&lt;=0,"Flop",O2968&lt;10000000,"Hit",O2968&lt;=100000000,"Superhit",O2968&gt;100000000,"Blockbuster")</f>
        <v>Flop</v>
      </c>
      <c r="Q2968" t="s">
        <v>9302</v>
      </c>
      <c r="R2968">
        <v>24</v>
      </c>
      <c r="S2968" t="str">
        <f t="shared" si="280"/>
        <v xml:space="preserve">February </v>
      </c>
      <c r="T2968" s="12" t="str">
        <f t="shared" si="281"/>
        <v xml:space="preserve"> 2016</v>
      </c>
      <c r="U2968" s="8" t="str" cm="1">
        <f t="array" ref="U2968">_xlfn.IFS(Q2968&lt;1970,"Old is Gold",Q2968&lt;=1980,"80's Movies",Q2968&lt;=2000,"90's Movies",Q2968&lt;=2020,"Mid Rang",Q2968&gt;2020,"Latest")</f>
        <v>Latest</v>
      </c>
      <c r="V2968" t="s">
        <v>4327</v>
      </c>
    </row>
    <row r="2969" spans="1:22" x14ac:dyDescent="0.3">
      <c r="A2969" t="s">
        <v>9707</v>
      </c>
      <c r="B2969" t="s">
        <v>9708</v>
      </c>
      <c r="C2969" t="s">
        <v>9708</v>
      </c>
      <c r="D2969" s="6">
        <v>144</v>
      </c>
      <c r="E2969" s="6" t="str">
        <f t="shared" si="276"/>
        <v>Long</v>
      </c>
      <c r="F2969" s="4">
        <f t="shared" si="277"/>
        <v>2.4</v>
      </c>
      <c r="G2969" s="8" t="s">
        <v>7406</v>
      </c>
      <c r="H2969" t="s">
        <v>10887</v>
      </c>
      <c r="I2969" t="s">
        <v>10890</v>
      </c>
      <c r="J2969">
        <v>6.9</v>
      </c>
      <c r="K2969" t="str">
        <f t="shared" si="278"/>
        <v>Average</v>
      </c>
      <c r="L2969" s="10">
        <v>453268</v>
      </c>
      <c r="M2969" s="10">
        <v>178000000</v>
      </c>
      <c r="N2969" s="10">
        <v>543934105</v>
      </c>
      <c r="O2969" s="6">
        <f t="shared" si="279"/>
        <v>365934105</v>
      </c>
      <c r="P2969" s="10" t="str" cm="1">
        <f t="array" ref="P2969">_xlfn.IFS(O2969&lt;=0,"Flop",O2969&lt;10000000,"Hit",O2969&lt;=100000000,"Superhit",O2969&gt;100000000,"Blockbuster")</f>
        <v>Blockbuster</v>
      </c>
      <c r="Q2969" t="s">
        <v>9709</v>
      </c>
      <c r="R2969">
        <v>9</v>
      </c>
      <c r="S2969" t="str">
        <f t="shared" si="280"/>
        <v xml:space="preserve">May </v>
      </c>
      <c r="T2969" s="12" t="str">
        <f t="shared" si="281"/>
        <v xml:space="preserve"> 2016</v>
      </c>
      <c r="U2969" s="8" t="str" cm="1">
        <f t="array" ref="U2969">_xlfn.IFS(Q2969&lt;1970,"Old is Gold",Q2969&lt;=1980,"80's Movies",Q2969&lt;=2000,"90's Movies",Q2969&lt;=2020,"Mid Rang",Q2969&gt;2020,"Latest")</f>
        <v>Latest</v>
      </c>
      <c r="V2969" t="s">
        <v>2047</v>
      </c>
    </row>
    <row r="2970" spans="1:22" x14ac:dyDescent="0.3">
      <c r="A2970" t="s">
        <v>9710</v>
      </c>
      <c r="B2970" t="s">
        <v>9711</v>
      </c>
      <c r="C2970" t="s">
        <v>9711</v>
      </c>
      <c r="D2970" s="6">
        <v>108</v>
      </c>
      <c r="E2970" s="6" t="str">
        <f t="shared" si="276"/>
        <v>Medium</v>
      </c>
      <c r="F2970" s="4">
        <f t="shared" si="277"/>
        <v>1.8</v>
      </c>
      <c r="G2970" s="8" t="s">
        <v>10887</v>
      </c>
      <c r="H2970" t="s">
        <v>105</v>
      </c>
      <c r="I2970" t="s">
        <v>10895</v>
      </c>
      <c r="J2970">
        <v>6.2</v>
      </c>
      <c r="K2970" t="str">
        <f t="shared" si="278"/>
        <v>Average</v>
      </c>
      <c r="L2970" s="10">
        <v>83405</v>
      </c>
      <c r="M2970" s="10">
        <v>25000000</v>
      </c>
      <c r="N2970" s="10">
        <v>104545505</v>
      </c>
      <c r="O2970" s="6">
        <f t="shared" si="279"/>
        <v>79545505</v>
      </c>
      <c r="P2970" s="10" t="str" cm="1">
        <f t="array" ref="P2970">_xlfn.IFS(O2970&lt;=0,"Flop",O2970&lt;10000000,"Hit",O2970&lt;=100000000,"Superhit",O2970&gt;100000000,"Blockbuster")</f>
        <v>Superhit</v>
      </c>
      <c r="Q2970" t="s">
        <v>9712</v>
      </c>
      <c r="R2970">
        <v>7</v>
      </c>
      <c r="S2970" t="str">
        <f t="shared" si="280"/>
        <v xml:space="preserve">August </v>
      </c>
      <c r="T2970" s="12" t="str">
        <f t="shared" si="281"/>
        <v xml:space="preserve"> 2019</v>
      </c>
      <c r="U2970" s="8" t="str" cm="1">
        <f t="array" ref="U2970">_xlfn.IFS(Q2970&lt;1970,"Old is Gold",Q2970&lt;=1980,"80's Movies",Q2970&lt;=2000,"90's Movies",Q2970&lt;=2020,"Mid Rang",Q2970&gt;2020,"Latest")</f>
        <v>Latest</v>
      </c>
      <c r="V2970" t="s">
        <v>9713</v>
      </c>
    </row>
    <row r="2971" spans="1:22" x14ac:dyDescent="0.3">
      <c r="A2971" t="s">
        <v>9714</v>
      </c>
      <c r="B2971" t="s">
        <v>9715</v>
      </c>
      <c r="C2971" t="s">
        <v>9715</v>
      </c>
      <c r="D2971" s="6">
        <v>118</v>
      </c>
      <c r="E2971" s="6" t="str">
        <f t="shared" si="276"/>
        <v>Medium</v>
      </c>
      <c r="F2971" s="4">
        <f t="shared" si="277"/>
        <v>1.9666666666666666</v>
      </c>
      <c r="G2971" s="8" t="s">
        <v>7406</v>
      </c>
      <c r="H2971" t="s">
        <v>10891</v>
      </c>
      <c r="I2971" t="s">
        <v>190</v>
      </c>
      <c r="J2971">
        <v>6.1</v>
      </c>
      <c r="K2971" t="str">
        <f t="shared" si="278"/>
        <v>Average</v>
      </c>
      <c r="L2971" s="10">
        <v>170479</v>
      </c>
      <c r="M2971" s="10">
        <v>60000000</v>
      </c>
      <c r="N2971" s="10">
        <v>162146076</v>
      </c>
      <c r="O2971" s="6">
        <f t="shared" si="279"/>
        <v>102146076</v>
      </c>
      <c r="P2971" s="10" t="str" cm="1">
        <f t="array" ref="P2971">_xlfn.IFS(O2971&lt;=0,"Flop",O2971&lt;10000000,"Hit",O2971&lt;=100000000,"Superhit",O2971&gt;100000000,"Blockbuster")</f>
        <v>Blockbuster</v>
      </c>
      <c r="Q2971" t="s">
        <v>9716</v>
      </c>
      <c r="R2971">
        <v>12</v>
      </c>
      <c r="S2971" t="str">
        <f t="shared" si="280"/>
        <v xml:space="preserve">October </v>
      </c>
      <c r="T2971" s="12" t="str">
        <f t="shared" si="281"/>
        <v xml:space="preserve"> 2016</v>
      </c>
      <c r="U2971" s="8" t="str" cm="1">
        <f t="array" ref="U2971">_xlfn.IFS(Q2971&lt;1970,"Old is Gold",Q2971&lt;=1980,"80's Movies",Q2971&lt;=2000,"90's Movies",Q2971&lt;=2020,"Mid Rang",Q2971&gt;2020,"Latest")</f>
        <v>Latest</v>
      </c>
      <c r="V2971" t="s">
        <v>1161</v>
      </c>
    </row>
    <row r="2972" spans="1:22" x14ac:dyDescent="0.3">
      <c r="A2972" t="s">
        <v>9717</v>
      </c>
      <c r="B2972" t="s">
        <v>9718</v>
      </c>
      <c r="C2972" t="s">
        <v>9718</v>
      </c>
      <c r="D2972" s="6">
        <v>121</v>
      </c>
      <c r="E2972" s="6" t="str">
        <f t="shared" si="276"/>
        <v>Long</v>
      </c>
      <c r="F2972" s="4">
        <f t="shared" si="277"/>
        <v>2.0166666666666666</v>
      </c>
      <c r="G2972" s="8" t="s">
        <v>7406</v>
      </c>
      <c r="H2972" t="s">
        <v>10891</v>
      </c>
      <c r="I2972" t="s">
        <v>190</v>
      </c>
      <c r="J2972">
        <v>7.7</v>
      </c>
      <c r="K2972" t="str">
        <f t="shared" si="278"/>
        <v>Good</v>
      </c>
      <c r="L2972" s="10">
        <v>458976</v>
      </c>
      <c r="M2972" s="10">
        <v>30000000</v>
      </c>
      <c r="N2972" s="10">
        <v>84997446</v>
      </c>
      <c r="O2972" s="6">
        <f t="shared" si="279"/>
        <v>54997446</v>
      </c>
      <c r="P2972" s="10" t="str" cm="1">
        <f t="array" ref="P2972">_xlfn.IFS(O2972&lt;=0,"Flop",O2972&lt;10000000,"Hit",O2972&lt;=100000000,"Superhit",O2972&gt;100000000,"Blockbuster")</f>
        <v>Superhit</v>
      </c>
      <c r="Q2972" t="s">
        <v>9719</v>
      </c>
      <c r="R2972">
        <v>19</v>
      </c>
      <c r="S2972" t="str">
        <f t="shared" si="280"/>
        <v xml:space="preserve">May </v>
      </c>
      <c r="T2972" s="12" t="str">
        <f t="shared" si="281"/>
        <v xml:space="preserve"> 2015</v>
      </c>
      <c r="U2972" s="8" t="str" cm="1">
        <f t="array" ref="U2972">_xlfn.IFS(Q2972&lt;1970,"Old is Gold",Q2972&lt;=1980,"80's Movies",Q2972&lt;=2000,"90's Movies",Q2972&lt;=2020,"Mid Rang",Q2972&gt;2020,"Latest")</f>
        <v>Latest</v>
      </c>
      <c r="V2972" t="s">
        <v>7036</v>
      </c>
    </row>
    <row r="2973" spans="1:22" x14ac:dyDescent="0.3">
      <c r="A2973" t="s">
        <v>9720</v>
      </c>
      <c r="B2973" t="s">
        <v>9721</v>
      </c>
      <c r="C2973" t="s">
        <v>9721</v>
      </c>
      <c r="D2973" s="6">
        <v>114</v>
      </c>
      <c r="E2973" s="6" t="str">
        <f t="shared" si="276"/>
        <v>Medium</v>
      </c>
      <c r="F2973" s="4">
        <f t="shared" si="277"/>
        <v>1.9</v>
      </c>
      <c r="G2973" s="8" t="s">
        <v>10891</v>
      </c>
      <c r="H2973" t="s">
        <v>190</v>
      </c>
      <c r="I2973" t="s">
        <v>10895</v>
      </c>
      <c r="J2973">
        <v>6.5</v>
      </c>
      <c r="K2973" t="str">
        <f t="shared" si="278"/>
        <v>Average</v>
      </c>
      <c r="L2973" s="10">
        <v>281530</v>
      </c>
      <c r="M2973" s="10">
        <v>55000000</v>
      </c>
      <c r="N2973" s="10">
        <v>352794081</v>
      </c>
      <c r="O2973" s="6">
        <f t="shared" si="279"/>
        <v>297794081</v>
      </c>
      <c r="P2973" s="10" t="str" cm="1">
        <f t="array" ref="P2973">_xlfn.IFS(O2973&lt;=0,"Flop",O2973&lt;10000000,"Hit",O2973&lt;=100000000,"Superhit",O2973&gt;100000000,"Blockbuster")</f>
        <v>Blockbuster</v>
      </c>
      <c r="Q2973" t="s">
        <v>9722</v>
      </c>
      <c r="R2973">
        <v>3</v>
      </c>
      <c r="S2973" t="str">
        <f t="shared" si="280"/>
        <v xml:space="preserve">November </v>
      </c>
      <c r="T2973" s="12" t="str">
        <f t="shared" si="281"/>
        <v xml:space="preserve"> 2017</v>
      </c>
      <c r="U2973" s="8" t="str" cm="1">
        <f t="array" ref="U2973">_xlfn.IFS(Q2973&lt;1970,"Old is Gold",Q2973&lt;=1980,"80's Movies",Q2973&lt;=2000,"90's Movies",Q2973&lt;=2020,"Mid Rang",Q2973&gt;2020,"Latest")</f>
        <v>Latest</v>
      </c>
      <c r="V2973" t="s">
        <v>1655</v>
      </c>
    </row>
    <row r="2974" spans="1:22" x14ac:dyDescent="0.3">
      <c r="A2974" t="s">
        <v>9723</v>
      </c>
      <c r="B2974" t="s">
        <v>9724</v>
      </c>
      <c r="C2974" t="s">
        <v>9724</v>
      </c>
      <c r="D2974" s="6">
        <v>120</v>
      </c>
      <c r="E2974" s="6" t="str">
        <f t="shared" si="276"/>
        <v>Medium</v>
      </c>
      <c r="F2974" s="4">
        <f t="shared" si="277"/>
        <v>2</v>
      </c>
      <c r="G2974" s="8" t="s">
        <v>7406</v>
      </c>
      <c r="H2974" t="s">
        <v>10887</v>
      </c>
      <c r="I2974" t="s">
        <v>10895</v>
      </c>
      <c r="J2974">
        <v>5.7</v>
      </c>
      <c r="K2974" t="str">
        <f t="shared" si="278"/>
        <v>Poor</v>
      </c>
      <c r="L2974" s="10">
        <v>130397</v>
      </c>
      <c r="M2974" s="10">
        <v>110000000</v>
      </c>
      <c r="N2974" s="10">
        <v>179246868</v>
      </c>
      <c r="O2974" s="6">
        <f t="shared" si="279"/>
        <v>69246868</v>
      </c>
      <c r="P2974" s="10" t="str" cm="1">
        <f t="array" ref="P2974">_xlfn.IFS(O2974&lt;=0,"Flop",O2974&lt;10000000,"Hit",O2974&lt;=100000000,"Superhit",O2974&gt;100000000,"Blockbuster")</f>
        <v>Superhit</v>
      </c>
      <c r="Q2974" t="s">
        <v>7093</v>
      </c>
      <c r="R2974">
        <v>8</v>
      </c>
      <c r="S2974" t="str">
        <f t="shared" si="280"/>
        <v xml:space="preserve">March </v>
      </c>
      <c r="T2974" s="12" t="str">
        <f t="shared" si="281"/>
        <v xml:space="preserve"> 2016</v>
      </c>
      <c r="U2974" s="8" t="str" cm="1">
        <f t="array" ref="U2974">_xlfn.IFS(Q2974&lt;1970,"Old is Gold",Q2974&lt;=1980,"80's Movies",Q2974&lt;=2000,"90's Movies",Q2974&lt;=2020,"Mid Rang",Q2974&gt;2020,"Latest")</f>
        <v>Latest</v>
      </c>
      <c r="V2974" t="s">
        <v>5057</v>
      </c>
    </row>
    <row r="2975" spans="1:22" x14ac:dyDescent="0.3">
      <c r="A2975" t="s">
        <v>9725</v>
      </c>
      <c r="B2975" t="s">
        <v>9726</v>
      </c>
      <c r="C2975" t="s">
        <v>9726</v>
      </c>
      <c r="D2975" s="6">
        <v>108</v>
      </c>
      <c r="E2975" s="6" t="str">
        <f t="shared" si="276"/>
        <v>Medium</v>
      </c>
      <c r="F2975" s="4">
        <f t="shared" si="277"/>
        <v>1.8</v>
      </c>
      <c r="G2975" s="8" t="s">
        <v>10887</v>
      </c>
      <c r="H2975" t="s">
        <v>10888</v>
      </c>
      <c r="I2975" t="s">
        <v>172</v>
      </c>
      <c r="J2975">
        <v>6.7</v>
      </c>
      <c r="K2975" t="str">
        <f t="shared" si="278"/>
        <v>Average</v>
      </c>
      <c r="L2975" s="10">
        <v>61893</v>
      </c>
      <c r="M2975" s="10">
        <v>111000000</v>
      </c>
      <c r="N2975" s="10">
        <v>296069199</v>
      </c>
      <c r="O2975" s="6">
        <f t="shared" si="279"/>
        <v>185069199</v>
      </c>
      <c r="P2975" s="10" t="str" cm="1">
        <f t="array" ref="P2975">_xlfn.IFS(O2975&lt;=0,"Flop",O2975&lt;10000000,"Hit",O2975&lt;=100000000,"Superhit",O2975&gt;100000000,"Blockbuster")</f>
        <v>Blockbuster</v>
      </c>
      <c r="Q2975" t="s">
        <v>9727</v>
      </c>
      <c r="R2975">
        <v>11</v>
      </c>
      <c r="S2975" t="str">
        <f t="shared" si="280"/>
        <v xml:space="preserve">November </v>
      </c>
      <c r="T2975" s="12" t="str">
        <f t="shared" si="281"/>
        <v xml:space="preserve"> 2017</v>
      </c>
      <c r="U2975" s="8" t="str" cm="1">
        <f t="array" ref="U2975">_xlfn.IFS(Q2975&lt;1970,"Old is Gold",Q2975&lt;=1980,"80's Movies",Q2975&lt;=2000,"90's Movies",Q2975&lt;=2020,"Mid Rang",Q2975&gt;2020,"Latest")</f>
        <v>Latest</v>
      </c>
      <c r="V2975" t="s">
        <v>5317</v>
      </c>
    </row>
    <row r="2976" spans="1:22" x14ac:dyDescent="0.3">
      <c r="A2976" t="s">
        <v>9728</v>
      </c>
      <c r="B2976" t="s">
        <v>9729</v>
      </c>
      <c r="C2976" t="s">
        <v>9729</v>
      </c>
      <c r="D2976" s="6">
        <v>108</v>
      </c>
      <c r="E2976" s="6" t="str">
        <f t="shared" si="276"/>
        <v>Medium</v>
      </c>
      <c r="F2976" s="4">
        <f t="shared" si="277"/>
        <v>1.8</v>
      </c>
      <c r="G2976" s="8" t="s">
        <v>10887</v>
      </c>
      <c r="H2976" t="s">
        <v>190</v>
      </c>
      <c r="I2976" t="s">
        <v>10892</v>
      </c>
      <c r="J2976">
        <v>7.4</v>
      </c>
      <c r="K2976" t="str">
        <f t="shared" si="278"/>
        <v>Good</v>
      </c>
      <c r="L2976" s="10">
        <v>92032</v>
      </c>
      <c r="M2976" s="10">
        <v>43000000</v>
      </c>
      <c r="N2976" s="10">
        <v>47309313</v>
      </c>
      <c r="O2976" s="6">
        <f t="shared" si="279"/>
        <v>4309313</v>
      </c>
      <c r="P2976" s="10" t="str" cm="1">
        <f t="array" ref="P2976">_xlfn.IFS(O2976&lt;=0,"Flop",O2976&lt;10000000,"Hit",O2976&lt;=100000000,"Superhit",O2976&gt;100000000,"Blockbuster")</f>
        <v>Hit</v>
      </c>
      <c r="Q2976" t="s">
        <v>9730</v>
      </c>
      <c r="R2976">
        <v>9</v>
      </c>
      <c r="S2976" t="str">
        <f t="shared" si="280"/>
        <v xml:space="preserve">September </v>
      </c>
      <c r="T2976" s="12" t="str">
        <f t="shared" si="281"/>
        <v xml:space="preserve"> 2016</v>
      </c>
      <c r="U2976" s="8" t="str" cm="1">
        <f t="array" ref="U2976">_xlfn.IFS(Q2976&lt;1970,"Old is Gold",Q2976&lt;=1980,"80's Movies",Q2976&lt;=2000,"90's Movies",Q2976&lt;=2020,"Mid Rang",Q2976&gt;2020,"Latest")</f>
        <v>Latest</v>
      </c>
      <c r="V2976" t="s">
        <v>8363</v>
      </c>
    </row>
    <row r="2977" spans="1:22" x14ac:dyDescent="0.3">
      <c r="A2977" t="s">
        <v>9731</v>
      </c>
      <c r="B2977" t="s">
        <v>9732</v>
      </c>
      <c r="C2977" t="s">
        <v>9732</v>
      </c>
      <c r="D2977" s="6">
        <v>86</v>
      </c>
      <c r="E2977" s="6" t="str">
        <f t="shared" si="276"/>
        <v>Short</v>
      </c>
      <c r="F2977" s="4">
        <f t="shared" si="277"/>
        <v>1.4333333333333333</v>
      </c>
      <c r="G2977" s="8" t="s">
        <v>172</v>
      </c>
      <c r="H2977" t="s">
        <v>105</v>
      </c>
      <c r="I2977" t="s">
        <v>10899</v>
      </c>
      <c r="J2977">
        <v>7.6</v>
      </c>
      <c r="K2977" t="str">
        <f t="shared" si="278"/>
        <v>Good</v>
      </c>
      <c r="L2977" s="10">
        <v>195404</v>
      </c>
      <c r="M2977" s="10">
        <v>1600000</v>
      </c>
      <c r="N2977" s="10">
        <v>7412611</v>
      </c>
      <c r="O2977" s="6">
        <f t="shared" si="279"/>
        <v>5812611</v>
      </c>
      <c r="P2977" s="10" t="str" cm="1">
        <f t="array" ref="P2977">_xlfn.IFS(O2977&lt;=0,"Flop",O2977&lt;10000000,"Hit",O2977&lt;=100000000,"Superhit",O2977&gt;100000000,"Blockbuster")</f>
        <v>Hit</v>
      </c>
      <c r="Q2977" t="s">
        <v>6738</v>
      </c>
      <c r="R2977">
        <v>19</v>
      </c>
      <c r="S2977" t="str">
        <f t="shared" si="280"/>
        <v xml:space="preserve">January </v>
      </c>
      <c r="T2977" s="12" t="str">
        <f t="shared" si="281"/>
        <v xml:space="preserve"> 2014</v>
      </c>
      <c r="U2977" s="8" t="str" cm="1">
        <f t="array" ref="U2977">_xlfn.IFS(Q2977&lt;1970,"Old is Gold",Q2977&lt;=1980,"80's Movies",Q2977&lt;=2000,"90's Movies",Q2977&lt;=2020,"Mid Rang",Q2977&gt;2020,"Latest")</f>
        <v>Latest</v>
      </c>
      <c r="V2977" t="s">
        <v>9733</v>
      </c>
    </row>
    <row r="2978" spans="1:22" x14ac:dyDescent="0.3">
      <c r="A2978" t="s">
        <v>9734</v>
      </c>
      <c r="B2978" t="s">
        <v>9735</v>
      </c>
      <c r="C2978" t="s">
        <v>9735</v>
      </c>
      <c r="D2978" s="6">
        <v>94</v>
      </c>
      <c r="E2978" s="6" t="str">
        <f t="shared" si="276"/>
        <v>Medium</v>
      </c>
      <c r="F2978" s="4">
        <f t="shared" si="277"/>
        <v>1.5666666666666667</v>
      </c>
      <c r="G2978" s="8" t="s">
        <v>10887</v>
      </c>
      <c r="H2978" t="s">
        <v>10888</v>
      </c>
      <c r="I2978" t="s">
        <v>172</v>
      </c>
      <c r="J2978">
        <v>5.7</v>
      </c>
      <c r="K2978" t="str">
        <f t="shared" si="278"/>
        <v>Poor</v>
      </c>
      <c r="L2978" s="10">
        <v>72494</v>
      </c>
      <c r="M2978" s="10">
        <v>105000000</v>
      </c>
      <c r="N2978" s="10">
        <v>408754975</v>
      </c>
      <c r="O2978" s="6">
        <f t="shared" si="279"/>
        <v>303754975</v>
      </c>
      <c r="P2978" s="10" t="str" cm="1">
        <f t="array" ref="P2978">_xlfn.IFS(O2978&lt;=0,"Flop",O2978&lt;10000000,"Hit",O2978&lt;=100000000,"Superhit",O2978&gt;100000000,"Blockbuster")</f>
        <v>Blockbuster</v>
      </c>
      <c r="Q2978" t="s">
        <v>9736</v>
      </c>
      <c r="R2978">
        <v>19</v>
      </c>
      <c r="S2978" t="str">
        <f t="shared" si="280"/>
        <v xml:space="preserve">June </v>
      </c>
      <c r="T2978" s="12" t="str">
        <f t="shared" si="281"/>
        <v xml:space="preserve"> 2016</v>
      </c>
      <c r="U2978" s="8" t="str" cm="1">
        <f t="array" ref="U2978">_xlfn.IFS(Q2978&lt;1970,"Old is Gold",Q2978&lt;=1980,"80's Movies",Q2978&lt;=2000,"90's Movies",Q2978&lt;=2020,"Mid Rang",Q2978&gt;2020,"Latest")</f>
        <v>Latest</v>
      </c>
      <c r="V2978" t="s">
        <v>9737</v>
      </c>
    </row>
    <row r="2979" spans="1:22" x14ac:dyDescent="0.3">
      <c r="A2979" t="s">
        <v>9738</v>
      </c>
      <c r="B2979" t="s">
        <v>9739</v>
      </c>
      <c r="C2979" t="s">
        <v>9739</v>
      </c>
      <c r="D2979" s="6">
        <v>140</v>
      </c>
      <c r="E2979" s="6" t="str">
        <f t="shared" si="276"/>
        <v>Long</v>
      </c>
      <c r="F2979" s="4">
        <f t="shared" si="277"/>
        <v>2.3333333333333335</v>
      </c>
      <c r="G2979" s="8" t="s">
        <v>7406</v>
      </c>
      <c r="H2979" t="s">
        <v>10887</v>
      </c>
      <c r="I2979" t="s">
        <v>190</v>
      </c>
      <c r="J2979">
        <v>7.4</v>
      </c>
      <c r="K2979" t="str">
        <f t="shared" si="278"/>
        <v>Good</v>
      </c>
      <c r="L2979" s="10">
        <v>273211</v>
      </c>
      <c r="M2979" s="10">
        <v>150000000</v>
      </c>
      <c r="N2979" s="10">
        <v>490719763</v>
      </c>
      <c r="O2979" s="6">
        <f t="shared" si="279"/>
        <v>340719763</v>
      </c>
      <c r="P2979" s="10" t="str" cm="1">
        <f t="array" ref="P2979">_xlfn.IFS(O2979&lt;=0,"Flop",O2979&lt;10000000,"Hit",O2979&lt;=100000000,"Superhit",O2979&gt;100000000,"Blockbuster")</f>
        <v>Blockbuster</v>
      </c>
      <c r="Q2979" t="s">
        <v>9740</v>
      </c>
      <c r="R2979">
        <v>7</v>
      </c>
      <c r="S2979" t="str">
        <f t="shared" si="280"/>
        <v xml:space="preserve">July </v>
      </c>
      <c r="T2979" s="12" t="str">
        <f t="shared" si="281"/>
        <v xml:space="preserve"> 2017</v>
      </c>
      <c r="U2979" s="8" t="str" cm="1">
        <f t="array" ref="U2979">_xlfn.IFS(Q2979&lt;1970,"Old is Gold",Q2979&lt;=1980,"80's Movies",Q2979&lt;=2000,"90's Movies",Q2979&lt;=2020,"Mid Rang",Q2979&gt;2020,"Latest")</f>
        <v>Latest</v>
      </c>
      <c r="V2979" t="s">
        <v>6719</v>
      </c>
    </row>
    <row r="2980" spans="1:22" x14ac:dyDescent="0.3">
      <c r="A2980" t="s">
        <v>9741</v>
      </c>
      <c r="B2980" t="s">
        <v>9742</v>
      </c>
      <c r="C2980" t="s">
        <v>9742</v>
      </c>
      <c r="D2980" s="6">
        <v>168</v>
      </c>
      <c r="E2980" s="6" t="str">
        <f t="shared" si="276"/>
        <v>Long</v>
      </c>
      <c r="F2980" s="4">
        <f t="shared" si="277"/>
        <v>2.8</v>
      </c>
      <c r="G2980" s="8" t="s">
        <v>10891</v>
      </c>
      <c r="H2980" t="s">
        <v>190</v>
      </c>
      <c r="I2980" t="s">
        <v>10895</v>
      </c>
      <c r="J2980">
        <v>7.8</v>
      </c>
      <c r="K2980" t="str">
        <f t="shared" si="278"/>
        <v>Good</v>
      </c>
      <c r="L2980" s="10">
        <v>641057</v>
      </c>
      <c r="M2980" s="10">
        <v>44000000</v>
      </c>
      <c r="N2980" s="10">
        <v>161217616</v>
      </c>
      <c r="O2980" s="6">
        <f t="shared" si="279"/>
        <v>117217616</v>
      </c>
      <c r="P2980" s="10" t="str" cm="1">
        <f t="array" ref="P2980">_xlfn.IFS(O2980&lt;=0,"Flop",O2980&lt;10000000,"Hit",O2980&lt;=100000000,"Superhit",O2980&gt;100000000,"Blockbuster")</f>
        <v>Blockbuster</v>
      </c>
      <c r="Q2980" t="s">
        <v>9743</v>
      </c>
      <c r="R2980">
        <v>7</v>
      </c>
      <c r="S2980" t="str">
        <f t="shared" si="280"/>
        <v xml:space="preserve">December </v>
      </c>
      <c r="T2980" s="12" t="str">
        <f t="shared" si="281"/>
        <v xml:space="preserve"> 2015</v>
      </c>
      <c r="U2980" s="8" t="str" cm="1">
        <f t="array" ref="U2980">_xlfn.IFS(Q2980&lt;1970,"Old is Gold",Q2980&lt;=1980,"80's Movies",Q2980&lt;=2000,"90's Movies",Q2980&lt;=2020,"Mid Rang",Q2980&gt;2020,"Latest")</f>
        <v>Latest</v>
      </c>
      <c r="V2980" t="s">
        <v>1534</v>
      </c>
    </row>
    <row r="2981" spans="1:22" x14ac:dyDescent="0.3">
      <c r="A2981" t="s">
        <v>9744</v>
      </c>
      <c r="B2981" t="s">
        <v>9745</v>
      </c>
      <c r="C2981" t="s">
        <v>9745</v>
      </c>
      <c r="D2981" s="6">
        <v>89</v>
      </c>
      <c r="E2981" s="6" t="str">
        <f t="shared" si="276"/>
        <v>Short</v>
      </c>
      <c r="F2981" s="4">
        <f t="shared" si="277"/>
        <v>1.4833333333333334</v>
      </c>
      <c r="G2981" s="8" t="s">
        <v>10887</v>
      </c>
      <c r="H2981" t="s">
        <v>10888</v>
      </c>
      <c r="I2981" t="s">
        <v>172</v>
      </c>
      <c r="J2981">
        <v>6.2</v>
      </c>
      <c r="K2981" t="str">
        <f t="shared" si="278"/>
        <v>Average</v>
      </c>
      <c r="L2981" s="10">
        <v>147744</v>
      </c>
      <c r="M2981" s="10">
        <v>80000000</v>
      </c>
      <c r="N2981" s="10">
        <v>1034800131</v>
      </c>
      <c r="O2981" s="6">
        <f t="shared" si="279"/>
        <v>954800131</v>
      </c>
      <c r="P2981" s="10" t="str" cm="1">
        <f t="array" ref="P2981">_xlfn.IFS(O2981&lt;=0,"Flop",O2981&lt;10000000,"Hit",O2981&lt;=100000000,"Superhit",O2981&gt;100000000,"Blockbuster")</f>
        <v>Blockbuster</v>
      </c>
      <c r="Q2981" t="s">
        <v>9746</v>
      </c>
      <c r="R2981">
        <v>14</v>
      </c>
      <c r="S2981" t="str">
        <f t="shared" si="280"/>
        <v xml:space="preserve">June </v>
      </c>
      <c r="T2981" s="12" t="str">
        <f t="shared" si="281"/>
        <v xml:space="preserve"> 2017</v>
      </c>
      <c r="U2981" s="8" t="str" cm="1">
        <f t="array" ref="U2981">_xlfn.IFS(Q2981&lt;1970,"Old is Gold",Q2981&lt;=1980,"80's Movies",Q2981&lt;=2000,"90's Movies",Q2981&lt;=2020,"Mid Rang",Q2981&gt;2020,"Latest")</f>
        <v>Latest</v>
      </c>
      <c r="V2981" t="s">
        <v>9747</v>
      </c>
    </row>
    <row r="2982" spans="1:22" x14ac:dyDescent="0.3">
      <c r="A2982" t="s">
        <v>9748</v>
      </c>
      <c r="B2982" t="s">
        <v>9749</v>
      </c>
      <c r="C2982" t="s">
        <v>9749</v>
      </c>
      <c r="D2982" s="6">
        <v>108</v>
      </c>
      <c r="E2982" s="6" t="str">
        <f t="shared" si="276"/>
        <v>Medium</v>
      </c>
      <c r="F2982" s="4">
        <f t="shared" si="277"/>
        <v>1.8</v>
      </c>
      <c r="G2982" s="8" t="s">
        <v>10888</v>
      </c>
      <c r="H2982" t="s">
        <v>172</v>
      </c>
      <c r="I2982" t="s">
        <v>10892</v>
      </c>
      <c r="J2982">
        <v>7.1</v>
      </c>
      <c r="K2982" t="str">
        <f t="shared" si="278"/>
        <v>Good</v>
      </c>
      <c r="L2982" s="10">
        <v>184824</v>
      </c>
      <c r="M2982" s="10">
        <v>75000000</v>
      </c>
      <c r="N2982" s="10">
        <v>634338384</v>
      </c>
      <c r="O2982" s="6">
        <f t="shared" si="279"/>
        <v>559338384</v>
      </c>
      <c r="P2982" s="10" t="str" cm="1">
        <f t="array" ref="P2982">_xlfn.IFS(O2982&lt;=0,"Flop",O2982&lt;10000000,"Hit",O2982&lt;=100000000,"Superhit",O2982&gt;100000000,"Blockbuster")</f>
        <v>Blockbuster</v>
      </c>
      <c r="Q2982" t="s">
        <v>9750</v>
      </c>
      <c r="R2982">
        <v>11</v>
      </c>
      <c r="S2982" t="str">
        <f t="shared" si="280"/>
        <v xml:space="preserve">September </v>
      </c>
      <c r="T2982" s="12" t="str">
        <f t="shared" si="281"/>
        <v xml:space="preserve"> 2016</v>
      </c>
      <c r="U2982" s="8" t="str" cm="1">
        <f t="array" ref="U2982">_xlfn.IFS(Q2982&lt;1970,"Old is Gold",Q2982&lt;=1980,"80's Movies",Q2982&lt;=2000,"90's Movies",Q2982&lt;=2020,"Mid Rang",Q2982&gt;2020,"Latest")</f>
        <v>Latest</v>
      </c>
      <c r="V2982" t="s">
        <v>9751</v>
      </c>
    </row>
    <row r="2983" spans="1:22" x14ac:dyDescent="0.3">
      <c r="A2983" t="s">
        <v>9752</v>
      </c>
      <c r="B2983" t="s">
        <v>9753</v>
      </c>
      <c r="C2983" t="s">
        <v>9753</v>
      </c>
      <c r="D2983" s="6">
        <v>134</v>
      </c>
      <c r="E2983" s="6" t="str">
        <f t="shared" si="276"/>
        <v>Long</v>
      </c>
      <c r="F2983" s="4">
        <f t="shared" si="277"/>
        <v>2.2333333333333334</v>
      </c>
      <c r="G2983" s="8" t="s">
        <v>7406</v>
      </c>
      <c r="H2983" t="s">
        <v>10887</v>
      </c>
      <c r="I2983" t="s">
        <v>10890</v>
      </c>
      <c r="J2983">
        <v>6.7</v>
      </c>
      <c r="K2983" t="str">
        <f t="shared" si="278"/>
        <v>Average</v>
      </c>
      <c r="L2983" s="10">
        <v>411497</v>
      </c>
      <c r="M2983" s="10">
        <v>200000000</v>
      </c>
      <c r="N2983" s="10">
        <v>379751655</v>
      </c>
      <c r="O2983" s="6">
        <f t="shared" si="279"/>
        <v>179751655</v>
      </c>
      <c r="P2983" s="10" t="str" cm="1">
        <f t="array" ref="P2983">_xlfn.IFS(O2983&lt;=0,"Flop",O2983&lt;10000000,"Hit",O2983&lt;=100000000,"Superhit",O2983&gt;100000000,"Blockbuster")</f>
        <v>Blockbuster</v>
      </c>
      <c r="Q2983" t="s">
        <v>9754</v>
      </c>
      <c r="R2983">
        <v>30</v>
      </c>
      <c r="S2983" t="str">
        <f t="shared" si="280"/>
        <v xml:space="preserve">June </v>
      </c>
      <c r="T2983" s="12" t="str">
        <f t="shared" si="281"/>
        <v xml:space="preserve"> 2021</v>
      </c>
      <c r="U2983" s="8" t="str" cm="1">
        <f t="array" ref="U2983">_xlfn.IFS(Q2983&lt;1970,"Old is Gold",Q2983&lt;=1980,"80's Movies",Q2983&lt;=2000,"90's Movies",Q2983&lt;=2020,"Mid Rang",Q2983&gt;2020,"Latest")</f>
        <v>Latest</v>
      </c>
      <c r="V2983" t="s">
        <v>9755</v>
      </c>
    </row>
    <row r="2984" spans="1:22" x14ac:dyDescent="0.3">
      <c r="A2984" t="s">
        <v>9756</v>
      </c>
      <c r="B2984" t="s">
        <v>9757</v>
      </c>
      <c r="C2984" t="s">
        <v>9757</v>
      </c>
      <c r="D2984" s="6">
        <v>123</v>
      </c>
      <c r="E2984" s="6" t="str">
        <f t="shared" si="276"/>
        <v>Long</v>
      </c>
      <c r="F2984" s="4">
        <f t="shared" si="277"/>
        <v>2.0499999999999998</v>
      </c>
      <c r="G2984" s="8" t="s">
        <v>10887</v>
      </c>
      <c r="H2984" t="s">
        <v>10889</v>
      </c>
      <c r="I2984" t="s">
        <v>190</v>
      </c>
      <c r="J2984">
        <v>7.3</v>
      </c>
      <c r="K2984" t="str">
        <f t="shared" si="278"/>
        <v>Good</v>
      </c>
      <c r="L2984" s="10">
        <v>133576</v>
      </c>
      <c r="M2984" s="10">
        <v>35000000</v>
      </c>
      <c r="N2984" s="10">
        <v>61181942</v>
      </c>
      <c r="O2984" s="6">
        <f t="shared" si="279"/>
        <v>26181942</v>
      </c>
      <c r="P2984" s="10" t="str" cm="1">
        <f t="array" ref="P2984">_xlfn.IFS(O2984&lt;=0,"Flop",O2984&lt;10000000,"Hit",O2984&lt;=100000000,"Superhit",O2984&gt;100000000,"Blockbuster")</f>
        <v>Superhit</v>
      </c>
      <c r="Q2984" t="s">
        <v>9758</v>
      </c>
      <c r="R2984">
        <v>26</v>
      </c>
      <c r="S2984" t="str">
        <f t="shared" si="280"/>
        <v xml:space="preserve">September </v>
      </c>
      <c r="T2984" s="12" t="str">
        <f t="shared" si="281"/>
        <v xml:space="preserve"> 2015</v>
      </c>
      <c r="U2984" s="8" t="str" cm="1">
        <f t="array" ref="U2984">_xlfn.IFS(Q2984&lt;1970,"Old is Gold",Q2984&lt;=1980,"80's Movies",Q2984&lt;=2000,"90's Movies",Q2984&lt;=2020,"Mid Rang",Q2984&gt;2020,"Latest")</f>
        <v>Latest</v>
      </c>
      <c r="V2984" t="s">
        <v>669</v>
      </c>
    </row>
    <row r="2985" spans="1:22" x14ac:dyDescent="0.3">
      <c r="A2985" t="s">
        <v>9759</v>
      </c>
      <c r="B2985" t="s">
        <v>9760</v>
      </c>
      <c r="C2985" t="s">
        <v>9760</v>
      </c>
      <c r="D2985" s="6">
        <v>147</v>
      </c>
      <c r="E2985" s="6" t="str">
        <f t="shared" si="276"/>
        <v>Long</v>
      </c>
      <c r="F2985" s="4">
        <f t="shared" si="277"/>
        <v>2.4500000000000002</v>
      </c>
      <c r="G2985" s="8" t="s">
        <v>7406</v>
      </c>
      <c r="H2985" t="s">
        <v>10890</v>
      </c>
      <c r="I2985" t="s">
        <v>10899</v>
      </c>
      <c r="J2985">
        <v>7.8</v>
      </c>
      <c r="K2985" t="str">
        <f t="shared" si="278"/>
        <v>Good</v>
      </c>
      <c r="L2985" s="10">
        <v>831046</v>
      </c>
      <c r="M2985" s="10">
        <v>250000000</v>
      </c>
      <c r="N2985" s="10">
        <v>1155046416</v>
      </c>
      <c r="O2985" s="6">
        <f t="shared" si="279"/>
        <v>905046416</v>
      </c>
      <c r="P2985" s="10" t="str" cm="1">
        <f t="array" ref="P2985">_xlfn.IFS(O2985&lt;=0,"Flop",O2985&lt;10000000,"Hit",O2985&lt;=100000000,"Superhit",O2985&gt;100000000,"Blockbuster")</f>
        <v>Blockbuster</v>
      </c>
      <c r="Q2985" t="s">
        <v>9761</v>
      </c>
      <c r="R2985">
        <v>12</v>
      </c>
      <c r="S2985" t="str">
        <f t="shared" si="280"/>
        <v xml:space="preserve">April </v>
      </c>
      <c r="T2985" s="12" t="str">
        <f t="shared" si="281"/>
        <v xml:space="preserve"> 2016</v>
      </c>
      <c r="U2985" s="8" t="str" cm="1">
        <f t="array" ref="U2985">_xlfn.IFS(Q2985&lt;1970,"Old is Gold",Q2985&lt;=1980,"80's Movies",Q2985&lt;=2000,"90's Movies",Q2985&lt;=2020,"Mid Rang",Q2985&gt;2020,"Latest")</f>
        <v>Latest</v>
      </c>
      <c r="V2985" t="s">
        <v>8358</v>
      </c>
    </row>
    <row r="2986" spans="1:22" x14ac:dyDescent="0.3">
      <c r="A2986" t="s">
        <v>9762</v>
      </c>
      <c r="B2986" t="s">
        <v>9763</v>
      </c>
      <c r="C2986" t="s">
        <v>9763</v>
      </c>
      <c r="D2986" s="6">
        <v>130</v>
      </c>
      <c r="E2986" s="6" t="str">
        <f t="shared" si="276"/>
        <v>Long</v>
      </c>
      <c r="F2986" s="4">
        <f t="shared" si="277"/>
        <v>2.1666666666666665</v>
      </c>
      <c r="G2986" s="8" t="s">
        <v>7406</v>
      </c>
      <c r="H2986" t="s">
        <v>10887</v>
      </c>
      <c r="I2986" t="s">
        <v>172</v>
      </c>
      <c r="J2986">
        <v>7.9</v>
      </c>
      <c r="K2986" t="str">
        <f t="shared" si="278"/>
        <v>Good</v>
      </c>
      <c r="L2986" s="10">
        <v>797205</v>
      </c>
      <c r="M2986" s="10">
        <v>180000000</v>
      </c>
      <c r="N2986" s="10">
        <v>855301806</v>
      </c>
      <c r="O2986" s="6">
        <f t="shared" si="279"/>
        <v>675301806</v>
      </c>
      <c r="P2986" s="10" t="str" cm="1">
        <f t="array" ref="P2986">_xlfn.IFS(O2986&lt;=0,"Flop",O2986&lt;10000000,"Hit",O2986&lt;=100000000,"Superhit",O2986&gt;100000000,"Blockbuster")</f>
        <v>Blockbuster</v>
      </c>
      <c r="Q2986" t="s">
        <v>9764</v>
      </c>
      <c r="R2986">
        <v>10</v>
      </c>
      <c r="S2986" t="str">
        <f t="shared" si="280"/>
        <v xml:space="preserve">October </v>
      </c>
      <c r="T2986" s="12" t="str">
        <f t="shared" si="281"/>
        <v xml:space="preserve"> 2017</v>
      </c>
      <c r="U2986" s="8" t="str" cm="1">
        <f t="array" ref="U2986">_xlfn.IFS(Q2986&lt;1970,"Old is Gold",Q2986&lt;=1980,"80's Movies",Q2986&lt;=2000,"90's Movies",Q2986&lt;=2020,"Mid Rang",Q2986&gt;2020,"Latest")</f>
        <v>Latest</v>
      </c>
      <c r="V2986" t="s">
        <v>6735</v>
      </c>
    </row>
    <row r="2987" spans="1:22" x14ac:dyDescent="0.3">
      <c r="A2987" t="s">
        <v>9765</v>
      </c>
      <c r="B2987" t="s">
        <v>9766</v>
      </c>
      <c r="C2987" t="s">
        <v>9766</v>
      </c>
      <c r="D2987" s="6">
        <v>107</v>
      </c>
      <c r="E2987" s="6" t="str">
        <f t="shared" si="276"/>
        <v>Medium</v>
      </c>
      <c r="F2987" s="4">
        <f t="shared" si="277"/>
        <v>1.7833333333333334</v>
      </c>
      <c r="G2987" s="8" t="s">
        <v>7406</v>
      </c>
      <c r="H2987" t="s">
        <v>10887</v>
      </c>
      <c r="I2987" t="s">
        <v>10888</v>
      </c>
      <c r="J2987">
        <v>6.6</v>
      </c>
      <c r="K2987" t="str">
        <f t="shared" si="278"/>
        <v>Average</v>
      </c>
      <c r="L2987" s="10">
        <v>74405</v>
      </c>
      <c r="M2987" s="10">
        <v>99000000</v>
      </c>
      <c r="N2987" s="10">
        <v>199603202</v>
      </c>
      <c r="O2987" s="6">
        <f t="shared" si="279"/>
        <v>100603202</v>
      </c>
      <c r="P2987" s="10" t="str" cm="1">
        <f t="array" ref="P2987">_xlfn.IFS(O2987&lt;=0,"Flop",O2987&lt;10000000,"Hit",O2987&lt;=100000000,"Superhit",O2987&gt;100000000,"Blockbuster")</f>
        <v>Blockbuster</v>
      </c>
      <c r="Q2987" t="s">
        <v>9767</v>
      </c>
      <c r="R2987">
        <v>2</v>
      </c>
      <c r="S2987" t="str">
        <f t="shared" si="280"/>
        <v xml:space="preserve">February </v>
      </c>
      <c r="T2987" s="12" t="str">
        <f t="shared" si="281"/>
        <v xml:space="preserve"> 2019</v>
      </c>
      <c r="U2987" s="8" t="str" cm="1">
        <f t="array" ref="U2987">_xlfn.IFS(Q2987&lt;1970,"Old is Gold",Q2987&lt;=1980,"80's Movies",Q2987&lt;=2000,"90's Movies",Q2987&lt;=2020,"Mid Rang",Q2987&gt;2020,"Latest")</f>
        <v>Latest</v>
      </c>
      <c r="V2987" t="s">
        <v>3274</v>
      </c>
    </row>
    <row r="2988" spans="1:22" x14ac:dyDescent="0.3">
      <c r="A2988" t="s">
        <v>9768</v>
      </c>
      <c r="B2988" t="s">
        <v>9769</v>
      </c>
      <c r="C2988" t="s">
        <v>9769</v>
      </c>
      <c r="D2988" s="6">
        <v>131</v>
      </c>
      <c r="E2988" s="6" t="str">
        <f t="shared" si="276"/>
        <v>Long</v>
      </c>
      <c r="F2988" s="4">
        <f t="shared" si="277"/>
        <v>2.1833333333333331</v>
      </c>
      <c r="G2988" s="8" t="s">
        <v>10889</v>
      </c>
      <c r="H2988" t="s">
        <v>10891</v>
      </c>
      <c r="I2988" t="s">
        <v>190</v>
      </c>
      <c r="J2988">
        <v>7.5</v>
      </c>
      <c r="K2988" t="str">
        <f t="shared" si="278"/>
        <v>Good</v>
      </c>
      <c r="L2988" s="10">
        <v>94929</v>
      </c>
      <c r="M2988" s="10">
        <v>45000000</v>
      </c>
      <c r="N2988" s="10">
        <v>44645542</v>
      </c>
      <c r="O2988" s="6">
        <f t="shared" si="279"/>
        <v>-354458</v>
      </c>
      <c r="P2988" s="10" t="str" cm="1">
        <f t="array" ref="P2988">_xlfn.IFS(O2988&lt;=0,"Flop",O2988&lt;10000000,"Hit",O2988&lt;=100000000,"Superhit",O2988&gt;100000000,"Blockbuster")</f>
        <v>Flop</v>
      </c>
      <c r="Q2988" t="s">
        <v>9770</v>
      </c>
      <c r="R2988">
        <v>20</v>
      </c>
      <c r="S2988" t="str">
        <f t="shared" si="280"/>
        <v xml:space="preserve">November </v>
      </c>
      <c r="T2988" s="12" t="str">
        <f t="shared" si="281"/>
        <v xml:space="preserve"> 2019</v>
      </c>
      <c r="U2988" s="8" t="str" cm="1">
        <f t="array" ref="U2988">_xlfn.IFS(Q2988&lt;1970,"Old is Gold",Q2988&lt;=1980,"80's Movies",Q2988&lt;=2000,"90's Movies",Q2988&lt;=2020,"Mid Rang",Q2988&gt;2020,"Latest")</f>
        <v>Latest</v>
      </c>
      <c r="V2988" t="s">
        <v>87</v>
      </c>
    </row>
    <row r="2989" spans="1:22" x14ac:dyDescent="0.3">
      <c r="A2989" t="s">
        <v>9771</v>
      </c>
      <c r="B2989" t="s">
        <v>9772</v>
      </c>
      <c r="C2989" t="s">
        <v>9772</v>
      </c>
      <c r="D2989" s="6">
        <v>104</v>
      </c>
      <c r="E2989" s="6" t="str">
        <f t="shared" si="276"/>
        <v>Medium</v>
      </c>
      <c r="F2989" s="4">
        <f t="shared" si="277"/>
        <v>1.7333333333333334</v>
      </c>
      <c r="G2989" s="8" t="s">
        <v>10889</v>
      </c>
      <c r="H2989" t="s">
        <v>172</v>
      </c>
      <c r="I2989" t="s">
        <v>190</v>
      </c>
      <c r="J2989">
        <v>7.3</v>
      </c>
      <c r="K2989" t="str">
        <f t="shared" si="278"/>
        <v>Good</v>
      </c>
      <c r="L2989" s="10">
        <v>161434</v>
      </c>
      <c r="M2989" s="10">
        <v>10000000</v>
      </c>
      <c r="N2989" s="10">
        <v>29820616</v>
      </c>
      <c r="O2989" s="6">
        <f t="shared" si="279"/>
        <v>19820616</v>
      </c>
      <c r="P2989" s="10" t="str" cm="1">
        <f t="array" ref="P2989">_xlfn.IFS(O2989&lt;=0,"Flop",O2989&lt;10000000,"Hit",O2989&lt;=100000000,"Superhit",O2989&gt;100000000,"Blockbuster")</f>
        <v>Superhit</v>
      </c>
      <c r="Q2989" t="s">
        <v>9773</v>
      </c>
      <c r="R2989">
        <v>12</v>
      </c>
      <c r="S2989" t="str">
        <f t="shared" si="280"/>
        <v xml:space="preserve">March </v>
      </c>
      <c r="T2989" s="12" t="str">
        <f t="shared" si="281"/>
        <v xml:space="preserve"> 2017</v>
      </c>
      <c r="U2989" s="8" t="str" cm="1">
        <f t="array" ref="U2989">_xlfn.IFS(Q2989&lt;1970,"Old is Gold",Q2989&lt;=1980,"80's Movies",Q2989&lt;=2000,"90's Movies",Q2989&lt;=2020,"Mid Rang",Q2989&gt;2020,"Latest")</f>
        <v>Latest</v>
      </c>
      <c r="V2989" t="s">
        <v>9774</v>
      </c>
    </row>
    <row r="2990" spans="1:22" x14ac:dyDescent="0.3">
      <c r="A2990" t="s">
        <v>9775</v>
      </c>
      <c r="B2990" t="s">
        <v>9776</v>
      </c>
      <c r="C2990" t="s">
        <v>9776</v>
      </c>
      <c r="D2990" s="6">
        <v>107</v>
      </c>
      <c r="E2990" s="6" t="str">
        <f t="shared" si="276"/>
        <v>Medium</v>
      </c>
      <c r="F2990" s="4">
        <f t="shared" si="277"/>
        <v>1.7833333333333334</v>
      </c>
      <c r="G2990" s="8" t="s">
        <v>10887</v>
      </c>
      <c r="H2990" t="s">
        <v>10888</v>
      </c>
      <c r="I2990" t="s">
        <v>172</v>
      </c>
      <c r="J2990">
        <v>7.6</v>
      </c>
      <c r="K2990" t="str">
        <f t="shared" si="278"/>
        <v>Good</v>
      </c>
      <c r="L2990" s="10">
        <v>364169</v>
      </c>
      <c r="M2990" s="10">
        <v>150000000</v>
      </c>
      <c r="N2990" s="10">
        <v>687228908</v>
      </c>
      <c r="O2990" s="6">
        <f t="shared" si="279"/>
        <v>537228908</v>
      </c>
      <c r="P2990" s="10" t="str" cm="1">
        <f t="array" ref="P2990">_xlfn.IFS(O2990&lt;=0,"Flop",O2990&lt;10000000,"Hit",O2990&lt;=100000000,"Superhit",O2990&gt;100000000,"Blockbuster")</f>
        <v>Blockbuster</v>
      </c>
      <c r="Q2990" t="s">
        <v>9777</v>
      </c>
      <c r="R2990">
        <v>14</v>
      </c>
      <c r="S2990" t="str">
        <f t="shared" si="280"/>
        <v xml:space="preserve">November </v>
      </c>
      <c r="T2990" s="12" t="str">
        <f t="shared" si="281"/>
        <v xml:space="preserve"> 2016</v>
      </c>
      <c r="U2990" s="8" t="str" cm="1">
        <f t="array" ref="U2990">_xlfn.IFS(Q2990&lt;1970,"Old is Gold",Q2990&lt;=1980,"80's Movies",Q2990&lt;=2000,"90's Movies",Q2990&lt;=2020,"Mid Rang",Q2990&gt;2020,"Latest")</f>
        <v>Latest</v>
      </c>
      <c r="V2990" t="s">
        <v>9778</v>
      </c>
    </row>
    <row r="2991" spans="1:22" x14ac:dyDescent="0.3">
      <c r="A2991" t="s">
        <v>9779</v>
      </c>
      <c r="B2991" t="s">
        <v>9780</v>
      </c>
      <c r="C2991" t="s">
        <v>9780</v>
      </c>
      <c r="D2991" s="6">
        <v>98</v>
      </c>
      <c r="E2991" s="6" t="str">
        <f t="shared" si="276"/>
        <v>Medium</v>
      </c>
      <c r="F2991" s="4">
        <f t="shared" si="277"/>
        <v>1.6333333333333333</v>
      </c>
      <c r="G2991" s="8" t="s">
        <v>7406</v>
      </c>
      <c r="H2991" t="s">
        <v>10887</v>
      </c>
      <c r="I2991" t="s">
        <v>10891</v>
      </c>
      <c r="J2991">
        <v>5.7</v>
      </c>
      <c r="K2991" t="str">
        <f t="shared" si="278"/>
        <v>Poor</v>
      </c>
      <c r="L2991" s="10">
        <v>90855</v>
      </c>
      <c r="M2991" s="10">
        <v>40000000</v>
      </c>
      <c r="N2991" s="10">
        <v>125729635</v>
      </c>
      <c r="O2991" s="6">
        <f t="shared" si="279"/>
        <v>85729635</v>
      </c>
      <c r="P2991" s="10" t="str" cm="1">
        <f t="array" ref="P2991">_xlfn.IFS(O2991&lt;=0,"Flop",O2991&lt;10000000,"Hit",O2991&lt;=100000000,"Superhit",O2991&gt;100000000,"Blockbuster")</f>
        <v>Superhit</v>
      </c>
      <c r="Q2991" t="s">
        <v>9781</v>
      </c>
      <c r="R2991">
        <v>22</v>
      </c>
      <c r="S2991" t="str">
        <f t="shared" si="280"/>
        <v xml:space="preserve">August </v>
      </c>
      <c r="T2991" s="12" t="str">
        <f t="shared" si="281"/>
        <v xml:space="preserve"> 2016</v>
      </c>
      <c r="U2991" s="8" t="str" cm="1">
        <f t="array" ref="U2991">_xlfn.IFS(Q2991&lt;1970,"Old is Gold",Q2991&lt;=1980,"80's Movies",Q2991&lt;=2000,"90's Movies",Q2991&lt;=2020,"Mid Rang",Q2991&gt;2020,"Latest")</f>
        <v>Latest</v>
      </c>
      <c r="V2991" t="s">
        <v>9782</v>
      </c>
    </row>
    <row r="2992" spans="1:22" x14ac:dyDescent="0.3">
      <c r="A2992" t="s">
        <v>9783</v>
      </c>
      <c r="B2992" t="s">
        <v>9784</v>
      </c>
      <c r="C2992" t="s">
        <v>9784</v>
      </c>
      <c r="D2992" s="6">
        <v>101</v>
      </c>
      <c r="E2992" s="6" t="str">
        <f t="shared" si="276"/>
        <v>Medium</v>
      </c>
      <c r="F2992" s="4">
        <f t="shared" si="277"/>
        <v>1.6833333333333333</v>
      </c>
      <c r="G2992" s="8" t="s">
        <v>172</v>
      </c>
      <c r="H2992" t="s">
        <v>10885</v>
      </c>
      <c r="I2992" t="s">
        <v>10899</v>
      </c>
      <c r="J2992">
        <v>6.4</v>
      </c>
      <c r="K2992" t="str">
        <f t="shared" si="278"/>
        <v>Average</v>
      </c>
      <c r="L2992" s="10">
        <v>79557</v>
      </c>
      <c r="M2992" s="10">
        <v>25000000</v>
      </c>
      <c r="N2992" s="10">
        <v>52395996</v>
      </c>
      <c r="O2992" s="6">
        <f t="shared" si="279"/>
        <v>27395996</v>
      </c>
      <c r="P2992" s="10" t="str" cm="1">
        <f t="array" ref="P2992">_xlfn.IFS(O2992&lt;=0,"Flop",O2992&lt;10000000,"Hit",O2992&lt;=100000000,"Superhit",O2992&gt;100000000,"Blockbuster")</f>
        <v>Superhit</v>
      </c>
      <c r="Q2992" t="s">
        <v>9785</v>
      </c>
      <c r="R2992">
        <v>20</v>
      </c>
      <c r="S2992" t="str">
        <f t="shared" si="280"/>
        <v xml:space="preserve">November </v>
      </c>
      <c r="T2992" s="12" t="str">
        <f t="shared" si="281"/>
        <v xml:space="preserve"> 2015</v>
      </c>
      <c r="U2992" s="8" t="str" cm="1">
        <f t="array" ref="U2992">_xlfn.IFS(Q2992&lt;1970,"Old is Gold",Q2992&lt;=1980,"80's Movies",Q2992&lt;=2000,"90's Movies",Q2992&lt;=2020,"Mid Rang",Q2992&gt;2020,"Latest")</f>
        <v>Latest</v>
      </c>
      <c r="V2992" t="s">
        <v>7539</v>
      </c>
    </row>
    <row r="2993" spans="1:22" x14ac:dyDescent="0.3">
      <c r="A2993" t="s">
        <v>9786</v>
      </c>
      <c r="B2993" t="s">
        <v>9787</v>
      </c>
      <c r="C2993" t="s">
        <v>9787</v>
      </c>
      <c r="D2993" s="6">
        <v>96</v>
      </c>
      <c r="E2993" s="6" t="str">
        <f t="shared" si="276"/>
        <v>Medium</v>
      </c>
      <c r="F2993" s="4">
        <f t="shared" si="277"/>
        <v>1.6</v>
      </c>
      <c r="G2993" s="8" t="s">
        <v>7406</v>
      </c>
      <c r="H2993" t="s">
        <v>10887</v>
      </c>
      <c r="I2993" t="s">
        <v>10891</v>
      </c>
      <c r="J2993">
        <v>6.5</v>
      </c>
      <c r="K2993" t="str">
        <f t="shared" si="278"/>
        <v>Average</v>
      </c>
      <c r="L2993" s="10">
        <v>138050</v>
      </c>
      <c r="M2993" s="10">
        <v>19000000</v>
      </c>
      <c r="N2993" s="10">
        <v>85251425</v>
      </c>
      <c r="O2993" s="6">
        <f t="shared" si="279"/>
        <v>66251425</v>
      </c>
      <c r="P2993" s="10" t="str" cm="1">
        <f t="array" ref="P2993">_xlfn.IFS(O2993&lt;=0,"Flop",O2993&lt;10000000,"Hit",O2993&lt;=100000000,"Superhit",O2993&gt;100000000,"Blockbuster")</f>
        <v>Superhit</v>
      </c>
      <c r="Q2993" t="s">
        <v>9788</v>
      </c>
      <c r="R2993">
        <v>12</v>
      </c>
      <c r="S2993" t="str">
        <f t="shared" si="280"/>
        <v xml:space="preserve">July </v>
      </c>
      <c r="T2993" s="12" t="str">
        <f t="shared" si="281"/>
        <v xml:space="preserve"> 2016</v>
      </c>
      <c r="U2993" s="8" t="str" cm="1">
        <f t="array" ref="U2993">_xlfn.IFS(Q2993&lt;1970,"Old is Gold",Q2993&lt;=1980,"80's Movies",Q2993&lt;=2000,"90's Movies",Q2993&lt;=2020,"Mid Rang",Q2993&gt;2020,"Latest")</f>
        <v>Latest</v>
      </c>
      <c r="V2993" t="s">
        <v>8988</v>
      </c>
    </row>
    <row r="2994" spans="1:22" x14ac:dyDescent="0.3">
      <c r="A2994" t="s">
        <v>9789</v>
      </c>
      <c r="B2994" t="s">
        <v>9790</v>
      </c>
      <c r="C2994" t="s">
        <v>9790</v>
      </c>
      <c r="D2994" s="6">
        <v>115</v>
      </c>
      <c r="E2994" s="6" t="str">
        <f t="shared" si="276"/>
        <v>Medium</v>
      </c>
      <c r="F2994" s="4">
        <f t="shared" si="277"/>
        <v>1.9166666666666667</v>
      </c>
      <c r="G2994" s="8" t="s">
        <v>7406</v>
      </c>
      <c r="H2994" t="s">
        <v>172</v>
      </c>
      <c r="I2994" t="s">
        <v>10891</v>
      </c>
      <c r="J2994">
        <v>7.1</v>
      </c>
      <c r="K2994" t="str">
        <f t="shared" si="278"/>
        <v>Good</v>
      </c>
      <c r="L2994" s="10">
        <v>201476</v>
      </c>
      <c r="M2994" s="10">
        <v>50000000</v>
      </c>
      <c r="N2994" s="10">
        <v>134866593</v>
      </c>
      <c r="O2994" s="6">
        <f t="shared" si="279"/>
        <v>84866593</v>
      </c>
      <c r="P2994" s="10" t="str" cm="1">
        <f t="array" ref="P2994">_xlfn.IFS(O2994&lt;=0,"Flop",O2994&lt;10000000,"Hit",O2994&lt;=100000000,"Superhit",O2994&gt;100000000,"Blockbuster")</f>
        <v>Superhit</v>
      </c>
      <c r="Q2994" t="s">
        <v>9791</v>
      </c>
      <c r="R2994">
        <v>23</v>
      </c>
      <c r="S2994" t="str">
        <f t="shared" si="280"/>
        <v xml:space="preserve">August </v>
      </c>
      <c r="T2994" s="12" t="str">
        <f t="shared" si="281"/>
        <v xml:space="preserve"> 2017</v>
      </c>
      <c r="U2994" s="8" t="str" cm="1">
        <f t="array" ref="U2994">_xlfn.IFS(Q2994&lt;1970,"Old is Gold",Q2994&lt;=1980,"80's Movies",Q2994&lt;=2000,"90's Movies",Q2994&lt;=2020,"Mid Rang",Q2994&gt;2020,"Latest")</f>
        <v>Latest</v>
      </c>
      <c r="V2994" t="s">
        <v>2217</v>
      </c>
    </row>
    <row r="2995" spans="1:22" x14ac:dyDescent="0.3">
      <c r="A2995" t="s">
        <v>9792</v>
      </c>
      <c r="B2995" t="s">
        <v>9793</v>
      </c>
      <c r="C2995" t="s">
        <v>9793</v>
      </c>
      <c r="D2995" s="6">
        <v>112</v>
      </c>
      <c r="E2995" s="6" t="str">
        <f t="shared" si="276"/>
        <v>Medium</v>
      </c>
      <c r="F2995" s="4">
        <f t="shared" si="277"/>
        <v>1.8666666666666667</v>
      </c>
      <c r="G2995" s="8" t="s">
        <v>10889</v>
      </c>
      <c r="H2995" t="s">
        <v>172</v>
      </c>
      <c r="I2995" t="s">
        <v>190</v>
      </c>
      <c r="J2995">
        <v>6.6</v>
      </c>
      <c r="K2995" t="str">
        <f t="shared" si="278"/>
        <v>Average</v>
      </c>
      <c r="L2995" s="10">
        <v>54805</v>
      </c>
      <c r="M2995" s="10">
        <v>35000000</v>
      </c>
      <c r="N2995" s="10">
        <v>24972139</v>
      </c>
      <c r="O2995" s="6">
        <f t="shared" si="279"/>
        <v>-10027861</v>
      </c>
      <c r="P2995" s="10" t="str" cm="1">
        <f t="array" ref="P2995">_xlfn.IFS(O2995&lt;=0,"Flop",O2995&lt;10000000,"Hit",O2995&lt;=100000000,"Superhit",O2995&gt;100000000,"Blockbuster")</f>
        <v>Flop</v>
      </c>
      <c r="Q2995" t="s">
        <v>9794</v>
      </c>
      <c r="R2995">
        <v>4</v>
      </c>
      <c r="S2995" t="str">
        <f t="shared" si="280"/>
        <v xml:space="preserve">March </v>
      </c>
      <c r="T2995" s="12" t="str">
        <f t="shared" si="281"/>
        <v xml:space="preserve"> 2016</v>
      </c>
      <c r="U2995" s="8" t="str" cm="1">
        <f t="array" ref="U2995">_xlfn.IFS(Q2995&lt;1970,"Old is Gold",Q2995&lt;=1980,"80's Movies",Q2995&lt;=2000,"90's Movies",Q2995&lt;=2020,"Mid Rang",Q2995&gt;2020,"Latest")</f>
        <v>Latest</v>
      </c>
      <c r="V2995" t="s">
        <v>6671</v>
      </c>
    </row>
    <row r="2996" spans="1:22" x14ac:dyDescent="0.3">
      <c r="A2996" t="s">
        <v>9795</v>
      </c>
      <c r="B2996" t="s">
        <v>9796</v>
      </c>
      <c r="C2996" t="s">
        <v>9796</v>
      </c>
      <c r="D2996" s="6">
        <v>118</v>
      </c>
      <c r="E2996" s="6" t="str">
        <f t="shared" si="276"/>
        <v>Medium</v>
      </c>
      <c r="F2996" s="4">
        <f t="shared" si="277"/>
        <v>1.9666666666666666</v>
      </c>
      <c r="G2996" s="8" t="s">
        <v>172</v>
      </c>
      <c r="H2996" t="s">
        <v>190</v>
      </c>
      <c r="I2996" t="s">
        <v>10899</v>
      </c>
      <c r="J2996">
        <v>7.8</v>
      </c>
      <c r="K2996" t="str">
        <f t="shared" si="278"/>
        <v>Good</v>
      </c>
      <c r="L2996" s="10">
        <v>229994</v>
      </c>
      <c r="M2996" s="10">
        <v>5000000</v>
      </c>
      <c r="N2996" s="10">
        <v>23149206</v>
      </c>
      <c r="O2996" s="6">
        <f t="shared" si="279"/>
        <v>18149206</v>
      </c>
      <c r="P2996" s="10" t="str" cm="1">
        <f t="array" ref="P2996">_xlfn.IFS(O2996&lt;=0,"Flop",O2996&lt;10000000,"Hit",O2996&lt;=100000000,"Superhit",O2996&gt;100000000,"Blockbuster")</f>
        <v>Superhit</v>
      </c>
      <c r="Q2996" t="s">
        <v>9797</v>
      </c>
      <c r="R2996">
        <v>23</v>
      </c>
      <c r="S2996" t="str">
        <f t="shared" si="280"/>
        <v xml:space="preserve">January </v>
      </c>
      <c r="T2996" s="12" t="str">
        <f t="shared" si="281"/>
        <v xml:space="preserve"> 2016</v>
      </c>
      <c r="U2996" s="8" t="str" cm="1">
        <f t="array" ref="U2996">_xlfn.IFS(Q2996&lt;1970,"Old is Gold",Q2996&lt;=1980,"80's Movies",Q2996&lt;=2000,"90's Movies",Q2996&lt;=2020,"Mid Rang",Q2996&gt;2020,"Latest")</f>
        <v>Latest</v>
      </c>
      <c r="V2996" t="s">
        <v>9798</v>
      </c>
    </row>
    <row r="2997" spans="1:22" x14ac:dyDescent="0.3">
      <c r="A2997" t="s">
        <v>9799</v>
      </c>
      <c r="B2997" t="s">
        <v>9800</v>
      </c>
      <c r="C2997" t="s">
        <v>9800</v>
      </c>
      <c r="D2997" s="6">
        <v>115</v>
      </c>
      <c r="E2997" s="6" t="str">
        <f t="shared" si="276"/>
        <v>Medium</v>
      </c>
      <c r="F2997" s="4">
        <f t="shared" si="277"/>
        <v>1.9166666666666667</v>
      </c>
      <c r="G2997" s="8" t="s">
        <v>10887</v>
      </c>
      <c r="H2997" t="s">
        <v>172</v>
      </c>
      <c r="I2997" t="s">
        <v>10892</v>
      </c>
      <c r="J2997">
        <v>4.5</v>
      </c>
      <c r="K2997" t="str">
        <f t="shared" si="278"/>
        <v>Poor</v>
      </c>
      <c r="L2997" s="10">
        <v>78167</v>
      </c>
      <c r="M2997" s="10">
        <v>150000000</v>
      </c>
      <c r="N2997" s="10">
        <v>163692228</v>
      </c>
      <c r="O2997" s="6">
        <f t="shared" si="279"/>
        <v>13692228</v>
      </c>
      <c r="P2997" s="10" t="str" cm="1">
        <f t="array" ref="P2997">_xlfn.IFS(O2997&lt;=0,"Flop",O2997&lt;10000000,"Hit",O2997&lt;=100000000,"Superhit",O2997&gt;100000000,"Blockbuster")</f>
        <v>Superhit</v>
      </c>
      <c r="Q2997" t="s">
        <v>9801</v>
      </c>
      <c r="R2997">
        <v>12</v>
      </c>
      <c r="S2997" t="str">
        <f t="shared" si="280"/>
        <v xml:space="preserve">July </v>
      </c>
      <c r="T2997" s="12" t="str">
        <f t="shared" si="281"/>
        <v xml:space="preserve"> 2021</v>
      </c>
      <c r="U2997" s="8" t="str" cm="1">
        <f t="array" ref="U2997">_xlfn.IFS(Q2997&lt;1970,"Old is Gold",Q2997&lt;=1980,"80's Movies",Q2997&lt;=2000,"90's Movies",Q2997&lt;=2020,"Mid Rang",Q2997&gt;2020,"Latest")</f>
        <v>Latest</v>
      </c>
      <c r="V2997" t="s">
        <v>9802</v>
      </c>
    </row>
    <row r="2998" spans="1:22" x14ac:dyDescent="0.3">
      <c r="A2998" t="s">
        <v>9803</v>
      </c>
      <c r="B2998" t="s">
        <v>9804</v>
      </c>
      <c r="C2998" t="s">
        <v>9804</v>
      </c>
      <c r="D2998" s="6">
        <v>94</v>
      </c>
      <c r="E2998" s="6" t="str">
        <f t="shared" si="276"/>
        <v>Medium</v>
      </c>
      <c r="F2998" s="4">
        <f t="shared" si="277"/>
        <v>1.5666666666666667</v>
      </c>
      <c r="G2998" s="8" t="s">
        <v>105</v>
      </c>
      <c r="H2998" t="s">
        <v>10895</v>
      </c>
      <c r="I2998" t="s">
        <v>5170</v>
      </c>
      <c r="J2998">
        <v>6.2</v>
      </c>
      <c r="K2998" t="str">
        <f t="shared" si="278"/>
        <v>Average</v>
      </c>
      <c r="L2998" s="10">
        <v>146468</v>
      </c>
      <c r="M2998" s="10">
        <v>5000000</v>
      </c>
      <c r="N2998" s="10">
        <v>98450062</v>
      </c>
      <c r="O2998" s="6">
        <f t="shared" si="279"/>
        <v>93450062</v>
      </c>
      <c r="P2998" s="10" t="str" cm="1">
        <f t="array" ref="P2998">_xlfn.IFS(O2998&lt;=0,"Flop",O2998&lt;10000000,"Hit",O2998&lt;=100000000,"Superhit",O2998&gt;100000000,"Blockbuster")</f>
        <v>Superhit</v>
      </c>
      <c r="Q2998" t="s">
        <v>9805</v>
      </c>
      <c r="R2998">
        <v>30</v>
      </c>
      <c r="S2998" t="str">
        <f t="shared" si="280"/>
        <v xml:space="preserve">August </v>
      </c>
      <c r="T2998" s="12" t="str">
        <f t="shared" si="281"/>
        <v xml:space="preserve"> 2015</v>
      </c>
      <c r="U2998" s="8" t="str" cm="1">
        <f t="array" ref="U2998">_xlfn.IFS(Q2998&lt;1970,"Old is Gold",Q2998&lt;=1980,"80's Movies",Q2998&lt;=2000,"90's Movies",Q2998&lt;=2020,"Mid Rang",Q2998&gt;2020,"Latest")</f>
        <v>Latest</v>
      </c>
      <c r="V2998" t="s">
        <v>3083</v>
      </c>
    </row>
    <row r="2999" spans="1:22" x14ac:dyDescent="0.3">
      <c r="A2999" t="s">
        <v>9806</v>
      </c>
      <c r="B2999" t="s">
        <v>746</v>
      </c>
      <c r="C2999" t="s">
        <v>746</v>
      </c>
      <c r="D2999" s="6">
        <v>132</v>
      </c>
      <c r="E2999" s="6" t="str">
        <f t="shared" si="276"/>
        <v>Long</v>
      </c>
      <c r="F2999" s="4">
        <f t="shared" si="277"/>
        <v>2.2000000000000002</v>
      </c>
      <c r="G2999" s="8" t="s">
        <v>10889</v>
      </c>
      <c r="H2999" t="s">
        <v>10891</v>
      </c>
      <c r="I2999" t="s">
        <v>190</v>
      </c>
      <c r="J2999">
        <v>6.9</v>
      </c>
      <c r="K2999" t="str">
        <f t="shared" si="278"/>
        <v>Average</v>
      </c>
      <c r="L2999" s="10">
        <v>196499</v>
      </c>
      <c r="M2999" s="10">
        <v>30000000</v>
      </c>
      <c r="N2999" s="10">
        <v>42972994</v>
      </c>
      <c r="O2999" s="6">
        <f t="shared" si="279"/>
        <v>12972994</v>
      </c>
      <c r="P2999" s="10" t="str" cm="1">
        <f t="array" ref="P2999">_xlfn.IFS(O2999&lt;=0,"Flop",O2999&lt;10000000,"Hit",O2999&lt;=100000000,"Superhit",O2999&gt;100000000,"Blockbuster")</f>
        <v>Superhit</v>
      </c>
      <c r="Q2999" t="s">
        <v>7680</v>
      </c>
      <c r="R2999">
        <v>3</v>
      </c>
      <c r="S2999" t="str">
        <f t="shared" si="280"/>
        <v xml:space="preserve">September </v>
      </c>
      <c r="T2999" s="12" t="str">
        <f t="shared" si="281"/>
        <v xml:space="preserve"> 2015</v>
      </c>
      <c r="U2999" s="8" t="str" cm="1">
        <f t="array" ref="U2999">_xlfn.IFS(Q2999&lt;1970,"Old is Gold",Q2999&lt;=1980,"80's Movies",Q2999&lt;=2000,"90's Movies",Q2999&lt;=2020,"Mid Rang",Q2999&gt;2020,"Latest")</f>
        <v>Latest</v>
      </c>
      <c r="V2999" t="s">
        <v>2619</v>
      </c>
    </row>
    <row r="3000" spans="1:22" x14ac:dyDescent="0.3">
      <c r="A3000" t="s">
        <v>9807</v>
      </c>
      <c r="B3000" t="s">
        <v>9808</v>
      </c>
      <c r="C3000" t="s">
        <v>9808</v>
      </c>
      <c r="D3000" s="6">
        <v>156</v>
      </c>
      <c r="E3000" s="6" t="str">
        <f t="shared" si="276"/>
        <v>Long</v>
      </c>
      <c r="F3000" s="4">
        <f t="shared" si="277"/>
        <v>2.6</v>
      </c>
      <c r="G3000" s="8" t="s">
        <v>10891</v>
      </c>
      <c r="H3000" t="s">
        <v>190</v>
      </c>
      <c r="I3000" t="s">
        <v>10893</v>
      </c>
      <c r="J3000">
        <v>7.2</v>
      </c>
      <c r="K3000" t="str">
        <f t="shared" si="278"/>
        <v>Good</v>
      </c>
      <c r="L3000" s="10">
        <v>91781</v>
      </c>
      <c r="M3000" s="10">
        <v>100000000</v>
      </c>
      <c r="N3000" s="10">
        <v>76016171</v>
      </c>
      <c r="O3000" s="6">
        <f t="shared" si="279"/>
        <v>-23983829</v>
      </c>
      <c r="P3000" s="10" t="str" cm="1">
        <f t="array" ref="P3000">_xlfn.IFS(O3000&lt;=0,"Flop",O3000&lt;10000000,"Hit",O3000&lt;=100000000,"Superhit",O3000&gt;100000000,"Blockbuster")</f>
        <v>Flop</v>
      </c>
      <c r="Q3000" t="s">
        <v>9809</v>
      </c>
      <c r="R3000">
        <v>29</v>
      </c>
      <c r="S3000" t="str">
        <f t="shared" si="280"/>
        <v xml:space="preserve">November </v>
      </c>
      <c r="T3000" s="12" t="str">
        <f t="shared" si="281"/>
        <v xml:space="preserve"> 2021</v>
      </c>
      <c r="U3000" s="8" t="str" cm="1">
        <f t="array" ref="U3000">_xlfn.IFS(Q3000&lt;1970,"Old is Gold",Q3000&lt;=1980,"80's Movies",Q3000&lt;=2000,"90's Movies",Q3000&lt;=2020,"Mid Rang",Q3000&gt;2020,"Latest")</f>
        <v>Latest</v>
      </c>
      <c r="V3000" t="s">
        <v>183</v>
      </c>
    </row>
    <row r="3001" spans="1:22" x14ac:dyDescent="0.3">
      <c r="A3001" t="s">
        <v>9810</v>
      </c>
      <c r="B3001" t="s">
        <v>9811</v>
      </c>
      <c r="C3001" t="s">
        <v>9811</v>
      </c>
      <c r="D3001" s="6">
        <v>99</v>
      </c>
      <c r="E3001" s="6" t="str">
        <f t="shared" si="276"/>
        <v>Medium</v>
      </c>
      <c r="F3001" s="4">
        <f t="shared" si="277"/>
        <v>1.65</v>
      </c>
      <c r="G3001" s="8" t="s">
        <v>10891</v>
      </c>
      <c r="H3001" t="s">
        <v>5170</v>
      </c>
      <c r="I3001" t="s">
        <v>10899</v>
      </c>
      <c r="J3001">
        <v>4.9000000000000004</v>
      </c>
      <c r="K3001" t="str">
        <f t="shared" si="278"/>
        <v>Poor</v>
      </c>
      <c r="L3001" s="10">
        <v>101927</v>
      </c>
      <c r="M3001" s="10">
        <v>2500000</v>
      </c>
      <c r="N3001" s="10">
        <v>5567103</v>
      </c>
      <c r="O3001" s="6">
        <f t="shared" si="279"/>
        <v>3067103</v>
      </c>
      <c r="P3001" s="10" t="str" cm="1">
        <f t="array" ref="P3001">_xlfn.IFS(O3001&lt;=0,"Flop",O3001&lt;10000000,"Hit",O3001&lt;=100000000,"Superhit",O3001&gt;100000000,"Blockbuster")</f>
        <v>Hit</v>
      </c>
      <c r="Q3001" t="s">
        <v>9812</v>
      </c>
      <c r="R3001">
        <v>23</v>
      </c>
      <c r="S3001" t="str">
        <f t="shared" si="280"/>
        <v xml:space="preserve">January </v>
      </c>
      <c r="T3001" s="12" t="str">
        <f t="shared" si="281"/>
        <v xml:space="preserve"> 2015</v>
      </c>
      <c r="U3001" s="8" t="str" cm="1">
        <f t="array" ref="U3001">_xlfn.IFS(Q3001&lt;1970,"Old is Gold",Q3001&lt;=1980,"80's Movies",Q3001&lt;=2000,"90's Movies",Q3001&lt;=2020,"Mid Rang",Q3001&gt;2020,"Latest")</f>
        <v>Latest</v>
      </c>
      <c r="V3001" t="s">
        <v>3982</v>
      </c>
    </row>
    <row r="3002" spans="1:22" x14ac:dyDescent="0.3">
      <c r="A3002" t="s">
        <v>9813</v>
      </c>
      <c r="B3002" t="s">
        <v>9814</v>
      </c>
      <c r="C3002" t="s">
        <v>9814</v>
      </c>
      <c r="D3002" s="6">
        <v>102</v>
      </c>
      <c r="E3002" s="6" t="str">
        <f t="shared" si="276"/>
        <v>Medium</v>
      </c>
      <c r="F3002" s="4">
        <f t="shared" si="277"/>
        <v>1.7</v>
      </c>
      <c r="G3002" s="8" t="s">
        <v>10887</v>
      </c>
      <c r="H3002" t="s">
        <v>10888</v>
      </c>
      <c r="I3002" t="s">
        <v>172</v>
      </c>
      <c r="J3002">
        <v>6.7</v>
      </c>
      <c r="K3002" t="str">
        <f t="shared" si="278"/>
        <v>Average</v>
      </c>
      <c r="L3002" s="10">
        <v>115153</v>
      </c>
      <c r="M3002" s="10">
        <v>175000000</v>
      </c>
      <c r="N3002" s="10">
        <v>383930656</v>
      </c>
      <c r="O3002" s="6">
        <f t="shared" si="279"/>
        <v>208930656</v>
      </c>
      <c r="P3002" s="10" t="str" cm="1">
        <f t="array" ref="P3002">_xlfn.IFS(O3002&lt;=0,"Flop",O3002&lt;10000000,"Hit",O3002&lt;=100000000,"Superhit",O3002&gt;100000000,"Blockbuster")</f>
        <v>Blockbuster</v>
      </c>
      <c r="Q3002" t="s">
        <v>9815</v>
      </c>
      <c r="R3002">
        <v>10</v>
      </c>
      <c r="S3002" t="str">
        <f t="shared" si="280"/>
        <v xml:space="preserve">June </v>
      </c>
      <c r="T3002" s="12" t="str">
        <f t="shared" si="281"/>
        <v xml:space="preserve"> 2017</v>
      </c>
      <c r="U3002" s="8" t="str" cm="1">
        <f t="array" ref="U3002">_xlfn.IFS(Q3002&lt;1970,"Old is Gold",Q3002&lt;=1980,"80's Movies",Q3002&lt;=2000,"90's Movies",Q3002&lt;=2020,"Mid Rang",Q3002&gt;2020,"Latest")</f>
        <v>Latest</v>
      </c>
      <c r="V3002" t="s">
        <v>9816</v>
      </c>
    </row>
    <row r="3003" spans="1:22" x14ac:dyDescent="0.3">
      <c r="A3003" t="s">
        <v>9817</v>
      </c>
      <c r="B3003" t="s">
        <v>9818</v>
      </c>
      <c r="C3003" t="s">
        <v>9818</v>
      </c>
      <c r="D3003" s="6">
        <v>118</v>
      </c>
      <c r="E3003" s="6" t="str">
        <f t="shared" si="276"/>
        <v>Medium</v>
      </c>
      <c r="F3003" s="4">
        <f t="shared" si="277"/>
        <v>1.9666666666666666</v>
      </c>
      <c r="G3003" s="8" t="s">
        <v>7406</v>
      </c>
      <c r="H3003" t="s">
        <v>10887</v>
      </c>
      <c r="I3003" t="s">
        <v>10888</v>
      </c>
      <c r="J3003">
        <v>7.6</v>
      </c>
      <c r="K3003" t="str">
        <f t="shared" si="278"/>
        <v>Good</v>
      </c>
      <c r="L3003" s="10">
        <v>320300</v>
      </c>
      <c r="M3003" s="10">
        <v>200000000</v>
      </c>
      <c r="N3003" s="10">
        <v>1243225667</v>
      </c>
      <c r="O3003" s="6">
        <f t="shared" si="279"/>
        <v>1043225667</v>
      </c>
      <c r="P3003" s="10" t="str" cm="1">
        <f t="array" ref="P3003">_xlfn.IFS(O3003&lt;=0,"Flop",O3003&lt;10000000,"Hit",O3003&lt;=100000000,"Superhit",O3003&gt;100000000,"Blockbuster")</f>
        <v>Blockbuster</v>
      </c>
      <c r="Q3003" t="s">
        <v>9819</v>
      </c>
      <c r="R3003">
        <v>5</v>
      </c>
      <c r="S3003" t="str">
        <f t="shared" si="280"/>
        <v xml:space="preserve">June </v>
      </c>
      <c r="T3003" s="12" t="str">
        <f t="shared" si="281"/>
        <v xml:space="preserve"> 2018</v>
      </c>
      <c r="U3003" s="8" t="str" cm="1">
        <f t="array" ref="U3003">_xlfn.IFS(Q3003&lt;1970,"Old is Gold",Q3003&lt;=1980,"80's Movies",Q3003&lt;=2000,"90's Movies",Q3003&lt;=2020,"Mid Rang",Q3003&gt;2020,"Latest")</f>
        <v>Latest</v>
      </c>
      <c r="V3003" t="s">
        <v>2778</v>
      </c>
    </row>
    <row r="3004" spans="1:22" x14ac:dyDescent="0.3">
      <c r="A3004" t="s">
        <v>9820</v>
      </c>
      <c r="B3004" t="s">
        <v>9821</v>
      </c>
      <c r="C3004" t="s">
        <v>9821</v>
      </c>
      <c r="D3004" s="6">
        <v>109</v>
      </c>
      <c r="E3004" s="6" t="str">
        <f t="shared" si="276"/>
        <v>Medium</v>
      </c>
      <c r="F3004" s="4">
        <f t="shared" si="277"/>
        <v>1.8166666666666667</v>
      </c>
      <c r="G3004" s="8" t="s">
        <v>10887</v>
      </c>
      <c r="H3004" t="s">
        <v>172</v>
      </c>
      <c r="I3004" t="s">
        <v>190</v>
      </c>
      <c r="J3004">
        <v>6.2</v>
      </c>
      <c r="K3004" t="str">
        <f t="shared" si="278"/>
        <v>Average</v>
      </c>
      <c r="L3004" s="10">
        <v>106761</v>
      </c>
      <c r="M3004" s="10">
        <v>12000000</v>
      </c>
      <c r="N3004" s="10">
        <v>85512300</v>
      </c>
      <c r="O3004" s="6">
        <f t="shared" si="279"/>
        <v>73512300</v>
      </c>
      <c r="P3004" s="10" t="str" cm="1">
        <f t="array" ref="P3004">_xlfn.IFS(O3004&lt;=0,"Flop",O3004&lt;10000000,"Hit",O3004&lt;=100000000,"Superhit",O3004&gt;100000000,"Blockbuster")</f>
        <v>Superhit</v>
      </c>
      <c r="Q3004" t="s">
        <v>9822</v>
      </c>
      <c r="R3004">
        <v>18</v>
      </c>
      <c r="S3004" t="str">
        <f t="shared" si="280"/>
        <v xml:space="preserve">June </v>
      </c>
      <c r="T3004" s="12" t="str">
        <f t="shared" si="281"/>
        <v xml:space="preserve"> 2015</v>
      </c>
      <c r="U3004" s="8" t="str" cm="1">
        <f t="array" ref="U3004">_xlfn.IFS(Q3004&lt;1970,"Old is Gold",Q3004&lt;=1980,"80's Movies",Q3004&lt;=2000,"90's Movies",Q3004&lt;=2020,"Mid Rang",Q3004&gt;2020,"Latest")</f>
        <v>Latest</v>
      </c>
      <c r="V3004" t="s">
        <v>8878</v>
      </c>
    </row>
    <row r="3005" spans="1:22" x14ac:dyDescent="0.3">
      <c r="A3005" t="s">
        <v>9823</v>
      </c>
      <c r="B3005" t="s">
        <v>9824</v>
      </c>
      <c r="C3005" t="s">
        <v>9824</v>
      </c>
      <c r="D3005" s="6">
        <v>112</v>
      </c>
      <c r="E3005" s="6" t="str">
        <f t="shared" si="276"/>
        <v>Medium</v>
      </c>
      <c r="F3005" s="4">
        <f t="shared" si="277"/>
        <v>1.8666666666666667</v>
      </c>
      <c r="G3005" s="8" t="s">
        <v>10891</v>
      </c>
      <c r="H3005" t="s">
        <v>190</v>
      </c>
      <c r="I3005" t="s">
        <v>10895</v>
      </c>
      <c r="J3005">
        <v>6.5</v>
      </c>
      <c r="K3005" t="str">
        <f t="shared" si="278"/>
        <v>Average</v>
      </c>
      <c r="L3005" s="10">
        <v>195923</v>
      </c>
      <c r="M3005" s="10">
        <v>45000000</v>
      </c>
      <c r="N3005" s="10">
        <v>173185859</v>
      </c>
      <c r="O3005" s="6">
        <f t="shared" si="279"/>
        <v>128185859</v>
      </c>
      <c r="P3005" s="10" t="str" cm="1">
        <f t="array" ref="P3005">_xlfn.IFS(O3005&lt;=0,"Flop",O3005&lt;10000000,"Hit",O3005&lt;=100000000,"Superhit",O3005&gt;100000000,"Blockbuster")</f>
        <v>Blockbuster</v>
      </c>
      <c r="Q3005" t="s">
        <v>9825</v>
      </c>
      <c r="R3005">
        <v>20</v>
      </c>
      <c r="S3005" t="str">
        <f t="shared" si="280"/>
        <v xml:space="preserve">September </v>
      </c>
      <c r="T3005" s="12" t="str">
        <f t="shared" si="281"/>
        <v xml:space="preserve"> 2016</v>
      </c>
      <c r="U3005" s="8" t="str" cm="1">
        <f t="array" ref="U3005">_xlfn.IFS(Q3005&lt;1970,"Old is Gold",Q3005&lt;=1980,"80's Movies",Q3005&lt;=2000,"90's Movies",Q3005&lt;=2020,"Mid Rang",Q3005&gt;2020,"Latest")</f>
        <v>Latest</v>
      </c>
      <c r="V3005" t="s">
        <v>7902</v>
      </c>
    </row>
    <row r="3006" spans="1:22" x14ac:dyDescent="0.3">
      <c r="A3006" t="s">
        <v>9826</v>
      </c>
      <c r="B3006" t="s">
        <v>9827</v>
      </c>
      <c r="C3006" t="s">
        <v>9827</v>
      </c>
      <c r="D3006" s="6">
        <v>124</v>
      </c>
      <c r="E3006" s="6" t="str">
        <f t="shared" si="276"/>
        <v>Long</v>
      </c>
      <c r="F3006" s="4">
        <f t="shared" si="277"/>
        <v>2.0666666666666669</v>
      </c>
      <c r="G3006" s="8" t="s">
        <v>7406</v>
      </c>
      <c r="H3006" t="s">
        <v>190</v>
      </c>
      <c r="I3006" t="s">
        <v>10886</v>
      </c>
      <c r="J3006">
        <v>7.1</v>
      </c>
      <c r="K3006" t="str">
        <f t="shared" si="278"/>
        <v>Good</v>
      </c>
      <c r="L3006" s="10">
        <v>165306</v>
      </c>
      <c r="M3006" s="10">
        <v>85000000</v>
      </c>
      <c r="N3006" s="10">
        <v>119520023</v>
      </c>
      <c r="O3006" s="6">
        <f t="shared" si="279"/>
        <v>34520023</v>
      </c>
      <c r="P3006" s="10" t="str" cm="1">
        <f t="array" ref="P3006">_xlfn.IFS(O3006&lt;=0,"Flop",O3006&lt;10000000,"Hit",O3006&lt;=100000000,"Superhit",O3006&gt;100000000,"Blockbuster")</f>
        <v>Superhit</v>
      </c>
      <c r="Q3006" t="s">
        <v>9828</v>
      </c>
      <c r="R3006">
        <v>13</v>
      </c>
      <c r="S3006" t="str">
        <f t="shared" si="280"/>
        <v xml:space="preserve">November </v>
      </c>
      <c r="T3006" s="12" t="str">
        <f t="shared" si="281"/>
        <v xml:space="preserve"> 2016</v>
      </c>
      <c r="U3006" s="8" t="str" cm="1">
        <f t="array" ref="U3006">_xlfn.IFS(Q3006&lt;1970,"Old is Gold",Q3006&lt;=1980,"80's Movies",Q3006&lt;=2000,"90's Movies",Q3006&lt;=2020,"Mid Rang",Q3006&gt;2020,"Latest")</f>
        <v>Latest</v>
      </c>
      <c r="V3006" t="s">
        <v>669</v>
      </c>
    </row>
    <row r="3007" spans="1:22" x14ac:dyDescent="0.3">
      <c r="A3007" t="s">
        <v>9829</v>
      </c>
      <c r="B3007" t="s">
        <v>9830</v>
      </c>
      <c r="C3007" t="s">
        <v>9830</v>
      </c>
      <c r="D3007" s="6">
        <v>88</v>
      </c>
      <c r="E3007" s="6" t="str">
        <f t="shared" si="276"/>
        <v>Short</v>
      </c>
      <c r="F3007" s="4">
        <f t="shared" si="277"/>
        <v>1.4666666666666666</v>
      </c>
      <c r="G3007" s="8" t="s">
        <v>7406</v>
      </c>
      <c r="H3007" t="s">
        <v>10891</v>
      </c>
      <c r="I3007" t="s">
        <v>190</v>
      </c>
      <c r="J3007">
        <v>6.4</v>
      </c>
      <c r="K3007" t="str">
        <f t="shared" si="278"/>
        <v>Average</v>
      </c>
      <c r="L3007" s="10">
        <v>66896</v>
      </c>
      <c r="M3007" s="10">
        <v>13000000</v>
      </c>
      <c r="N3007" s="10">
        <v>6903033</v>
      </c>
      <c r="O3007" s="6">
        <f t="shared" si="279"/>
        <v>-6096967</v>
      </c>
      <c r="P3007" s="10" t="str" cm="1">
        <f t="array" ref="P3007">_xlfn.IFS(O3007&lt;=0,"Flop",O3007&lt;10000000,"Hit",O3007&lt;=100000000,"Superhit",O3007&gt;100000000,"Blockbuster")</f>
        <v>Flop</v>
      </c>
      <c r="Q3007" t="s">
        <v>9831</v>
      </c>
      <c r="R3007">
        <v>21</v>
      </c>
      <c r="S3007" t="str">
        <f t="shared" si="280"/>
        <v xml:space="preserve">May </v>
      </c>
      <c r="T3007" s="12" t="str">
        <f t="shared" si="281"/>
        <v xml:space="preserve"> 2016</v>
      </c>
      <c r="U3007" s="8" t="str" cm="1">
        <f t="array" ref="U3007">_xlfn.IFS(Q3007&lt;1970,"Old is Gold",Q3007&lt;=1980,"80's Movies",Q3007&lt;=2000,"90's Movies",Q3007&lt;=2020,"Mid Rang",Q3007&gt;2020,"Latest")</f>
        <v>Latest</v>
      </c>
      <c r="V3007" t="s">
        <v>4932</v>
      </c>
    </row>
    <row r="3008" spans="1:22" x14ac:dyDescent="0.3">
      <c r="A3008" t="s">
        <v>9832</v>
      </c>
      <c r="B3008" t="s">
        <v>9833</v>
      </c>
      <c r="C3008" t="s">
        <v>9833</v>
      </c>
      <c r="D3008" s="6">
        <v>144</v>
      </c>
      <c r="E3008" s="6" t="str">
        <f t="shared" si="276"/>
        <v>Long</v>
      </c>
      <c r="F3008" s="4">
        <f t="shared" si="277"/>
        <v>2.4</v>
      </c>
      <c r="G3008" s="8" t="s">
        <v>10887</v>
      </c>
      <c r="H3008" t="s">
        <v>190</v>
      </c>
      <c r="I3008" t="s">
        <v>10890</v>
      </c>
      <c r="J3008">
        <v>8</v>
      </c>
      <c r="K3008" t="str">
        <f t="shared" si="278"/>
        <v>Excellent</v>
      </c>
      <c r="L3008" s="10">
        <v>899765</v>
      </c>
      <c r="M3008" s="10">
        <v>108000000</v>
      </c>
      <c r="N3008" s="10">
        <v>630620818</v>
      </c>
      <c r="O3008" s="6">
        <f t="shared" si="279"/>
        <v>522620818</v>
      </c>
      <c r="P3008" s="10" t="str" cm="1">
        <f t="array" ref="P3008">_xlfn.IFS(O3008&lt;=0,"Flop",O3008&lt;10000000,"Hit",O3008&lt;=100000000,"Superhit",O3008&gt;100000000,"Blockbuster")</f>
        <v>Blockbuster</v>
      </c>
      <c r="Q3008" t="s">
        <v>8931</v>
      </c>
      <c r="R3008">
        <v>11</v>
      </c>
      <c r="S3008" t="str">
        <f t="shared" si="280"/>
        <v xml:space="preserve">September </v>
      </c>
      <c r="T3008" s="12" t="str">
        <f t="shared" si="281"/>
        <v xml:space="preserve"> 2015</v>
      </c>
      <c r="U3008" s="8" t="str" cm="1">
        <f t="array" ref="U3008">_xlfn.IFS(Q3008&lt;1970,"Old is Gold",Q3008&lt;=1980,"80's Movies",Q3008&lt;=2000,"90's Movies",Q3008&lt;=2020,"Mid Rang",Q3008&gt;2020,"Latest")</f>
        <v>Latest</v>
      </c>
      <c r="V3008" t="s">
        <v>312</v>
      </c>
    </row>
    <row r="3009" spans="1:22" x14ac:dyDescent="0.3">
      <c r="A3009" t="s">
        <v>9834</v>
      </c>
      <c r="B3009" t="s">
        <v>9835</v>
      </c>
      <c r="C3009" t="s">
        <v>9835</v>
      </c>
      <c r="D3009" s="6">
        <v>142</v>
      </c>
      <c r="E3009" s="6" t="str">
        <f t="shared" si="276"/>
        <v>Long</v>
      </c>
      <c r="F3009" s="4">
        <f t="shared" si="277"/>
        <v>2.3666666666666667</v>
      </c>
      <c r="G3009" s="8" t="s">
        <v>190</v>
      </c>
      <c r="H3009" t="s">
        <v>10896</v>
      </c>
      <c r="I3009" t="s">
        <v>5170</v>
      </c>
      <c r="J3009">
        <v>7.6</v>
      </c>
      <c r="K3009" t="str">
        <f t="shared" si="278"/>
        <v>Good</v>
      </c>
      <c r="L3009" s="10">
        <v>323138</v>
      </c>
      <c r="M3009" s="10">
        <v>40000000</v>
      </c>
      <c r="N3009" s="10">
        <v>165478348</v>
      </c>
      <c r="O3009" s="6">
        <f t="shared" si="279"/>
        <v>125478348</v>
      </c>
      <c r="P3009" s="10" t="str" cm="1">
        <f t="array" ref="P3009">_xlfn.IFS(O3009&lt;=0,"Flop",O3009&lt;10000000,"Hit",O3009&lt;=100000000,"Superhit",O3009&gt;100000000,"Blockbuster")</f>
        <v>Blockbuster</v>
      </c>
      <c r="Q3009" t="s">
        <v>9836</v>
      </c>
      <c r="R3009">
        <v>4</v>
      </c>
      <c r="S3009" t="str">
        <f t="shared" si="280"/>
        <v xml:space="preserve">October </v>
      </c>
      <c r="T3009" s="12" t="str">
        <f t="shared" si="281"/>
        <v xml:space="preserve"> 2015</v>
      </c>
      <c r="U3009" s="8" t="str" cm="1">
        <f t="array" ref="U3009">_xlfn.IFS(Q3009&lt;1970,"Old is Gold",Q3009&lt;=1980,"80's Movies",Q3009&lt;=2000,"90's Movies",Q3009&lt;=2020,"Mid Rang",Q3009&gt;2020,"Latest")</f>
        <v>Latest</v>
      </c>
      <c r="V3009" t="s">
        <v>183</v>
      </c>
    </row>
    <row r="3010" spans="1:22" x14ac:dyDescent="0.3">
      <c r="A3010" t="s">
        <v>9837</v>
      </c>
      <c r="B3010" t="s">
        <v>9838</v>
      </c>
      <c r="C3010" t="s">
        <v>9838</v>
      </c>
      <c r="D3010" s="6">
        <v>117</v>
      </c>
      <c r="E3010" s="6" t="str">
        <f t="shared" ref="E3010:E3073" si="282">IF(D3010&lt;90,"Short",IF(D3010&lt;=120,"Medium","Long"))</f>
        <v>Medium</v>
      </c>
      <c r="F3010" s="4">
        <f t="shared" ref="F3010:F3073" si="283">D3010/60</f>
        <v>1.95</v>
      </c>
      <c r="G3010" s="8" t="s">
        <v>10887</v>
      </c>
      <c r="H3010" t="s">
        <v>10892</v>
      </c>
      <c r="I3010" t="s">
        <v>10885</v>
      </c>
      <c r="J3010">
        <v>6.3</v>
      </c>
      <c r="K3010" t="str">
        <f t="shared" ref="K3010:K3073" si="284">IF(J3010&gt;=8,"Excellent",IF(J3010&gt;=7,"Good",IF(J3010&gt;=6,"Average","Poor")))</f>
        <v>Average</v>
      </c>
      <c r="L3010" s="10">
        <v>91388</v>
      </c>
      <c r="M3010" s="10">
        <v>140000000</v>
      </c>
      <c r="N3010" s="10">
        <v>195243411</v>
      </c>
      <c r="O3010" s="6">
        <f t="shared" ref="O3010:O3073" si="285">N3010-M3010</f>
        <v>55243411</v>
      </c>
      <c r="P3010" s="10" t="str" cm="1">
        <f t="array" ref="P3010">_xlfn.IFS(O3010&lt;=0,"Flop",O3010&lt;10000000,"Hit",O3010&lt;=100000000,"Superhit",O3010&gt;100000000,"Blockbuster")</f>
        <v>Superhit</v>
      </c>
      <c r="Q3010" t="s">
        <v>9839</v>
      </c>
      <c r="R3010">
        <v>14</v>
      </c>
      <c r="S3010" t="str">
        <f t="shared" ref="S3010:S3073" si="286">LEFT(Q3010,SEARCH(" ",Q3010))</f>
        <v xml:space="preserve">May </v>
      </c>
      <c r="T3010" s="12" t="str">
        <f t="shared" ref="T3010:T3073" si="287">RIGHT(Q3010,5)</f>
        <v xml:space="preserve"> 2016</v>
      </c>
      <c r="U3010" s="8" t="str" cm="1">
        <f t="array" ref="U3010">_xlfn.IFS(Q3010&lt;1970,"Old is Gold",Q3010&lt;=1980,"80's Movies",Q3010&lt;=2000,"90's Movies",Q3010&lt;=2020,"Mid Rang",Q3010&gt;2020,"Latest")</f>
        <v>Latest</v>
      </c>
      <c r="V3010" t="s">
        <v>183</v>
      </c>
    </row>
    <row r="3011" spans="1:22" x14ac:dyDescent="0.3">
      <c r="A3011" t="s">
        <v>9840</v>
      </c>
      <c r="B3011" t="s">
        <v>9841</v>
      </c>
      <c r="C3011" t="s">
        <v>9841</v>
      </c>
      <c r="D3011" s="6">
        <v>159</v>
      </c>
      <c r="E3011" s="6" t="str">
        <f t="shared" si="282"/>
        <v>Long</v>
      </c>
      <c r="F3011" s="4">
        <f t="shared" si="283"/>
        <v>2.65</v>
      </c>
      <c r="G3011" s="8" t="s">
        <v>10889</v>
      </c>
      <c r="H3011" t="s">
        <v>190</v>
      </c>
      <c r="I3011" t="s">
        <v>10894</v>
      </c>
      <c r="J3011">
        <v>7.3</v>
      </c>
      <c r="K3011" t="str">
        <f t="shared" si="284"/>
        <v>Good</v>
      </c>
      <c r="L3011" s="10">
        <v>218857</v>
      </c>
      <c r="M3011" s="10">
        <v>85000000</v>
      </c>
      <c r="N3011" s="10">
        <v>288670284</v>
      </c>
      <c r="O3011" s="6">
        <f t="shared" si="285"/>
        <v>203670284</v>
      </c>
      <c r="P3011" s="10" t="str" cm="1">
        <f t="array" ref="P3011">_xlfn.IFS(O3011&lt;=0,"Flop",O3011&lt;10000000,"Hit",O3011&lt;=100000000,"Superhit",O3011&gt;100000000,"Blockbuster")</f>
        <v>Blockbuster</v>
      </c>
      <c r="Q3011" t="s">
        <v>9842</v>
      </c>
      <c r="R3011">
        <v>25</v>
      </c>
      <c r="S3011" t="str">
        <f t="shared" si="286"/>
        <v xml:space="preserve">May </v>
      </c>
      <c r="T3011" s="12" t="str">
        <f t="shared" si="287"/>
        <v xml:space="preserve"> 2022</v>
      </c>
      <c r="U3011" s="8" t="str" cm="1">
        <f t="array" ref="U3011">_xlfn.IFS(Q3011&lt;1970,"Old is Gold",Q3011&lt;=1980,"80's Movies",Q3011&lt;=2000,"90's Movies",Q3011&lt;=2020,"Mid Rang",Q3011&gt;2020,"Latest")</f>
        <v>Latest</v>
      </c>
      <c r="V3011" t="s">
        <v>2194</v>
      </c>
    </row>
    <row r="3012" spans="1:22" x14ac:dyDescent="0.3">
      <c r="A3012" t="s">
        <v>9843</v>
      </c>
      <c r="B3012" t="s">
        <v>9844</v>
      </c>
      <c r="C3012" t="s">
        <v>9844</v>
      </c>
      <c r="D3012" s="6">
        <v>83</v>
      </c>
      <c r="E3012" s="6" t="str">
        <f t="shared" si="282"/>
        <v>Short</v>
      </c>
      <c r="F3012" s="4">
        <f t="shared" si="283"/>
        <v>1.3833333333333333</v>
      </c>
      <c r="G3012" s="8" t="s">
        <v>105</v>
      </c>
      <c r="H3012" t="s">
        <v>10895</v>
      </c>
      <c r="I3012" t="s">
        <v>5170</v>
      </c>
      <c r="J3012">
        <v>5.6</v>
      </c>
      <c r="K3012" t="str">
        <f t="shared" si="284"/>
        <v>Poor</v>
      </c>
      <c r="L3012" s="10">
        <v>80149</v>
      </c>
      <c r="M3012" s="10">
        <v>1000000</v>
      </c>
      <c r="N3012" s="10">
        <v>62882090</v>
      </c>
      <c r="O3012" s="6">
        <f t="shared" si="285"/>
        <v>61882090</v>
      </c>
      <c r="P3012" s="10" t="str" cm="1">
        <f t="array" ref="P3012">_xlfn.IFS(O3012&lt;=0,"Flop",O3012&lt;10000000,"Hit",O3012&lt;=100000000,"Superhit",O3012&gt;100000000,"Blockbuster")</f>
        <v>Superhit</v>
      </c>
      <c r="Q3012" t="s">
        <v>9845</v>
      </c>
      <c r="R3012">
        <v>20</v>
      </c>
      <c r="S3012" t="str">
        <f t="shared" si="286"/>
        <v xml:space="preserve">July </v>
      </c>
      <c r="T3012" s="12" t="str">
        <f t="shared" si="287"/>
        <v xml:space="preserve"> 2014</v>
      </c>
      <c r="U3012" s="8" t="str" cm="1">
        <f t="array" ref="U3012">_xlfn.IFS(Q3012&lt;1970,"Old is Gold",Q3012&lt;=1980,"80's Movies",Q3012&lt;=2000,"90's Movies",Q3012&lt;=2020,"Mid Rang",Q3012&gt;2020,"Latest")</f>
        <v>Latest</v>
      </c>
      <c r="V3012" t="s">
        <v>9846</v>
      </c>
    </row>
    <row r="3013" spans="1:22" x14ac:dyDescent="0.3">
      <c r="A3013" t="s">
        <v>9847</v>
      </c>
      <c r="B3013" t="s">
        <v>9848</v>
      </c>
      <c r="C3013" t="s">
        <v>9848</v>
      </c>
      <c r="D3013" s="6">
        <v>95</v>
      </c>
      <c r="E3013" s="6" t="str">
        <f t="shared" si="282"/>
        <v>Medium</v>
      </c>
      <c r="F3013" s="4">
        <f t="shared" si="283"/>
        <v>1.5833333333333333</v>
      </c>
      <c r="G3013" s="8" t="s">
        <v>172</v>
      </c>
      <c r="H3013" t="s">
        <v>10891</v>
      </c>
      <c r="I3013" t="s">
        <v>190</v>
      </c>
      <c r="J3013">
        <v>6.6</v>
      </c>
      <c r="K3013" t="str">
        <f t="shared" si="284"/>
        <v>Average</v>
      </c>
      <c r="L3013" s="10">
        <v>65880</v>
      </c>
      <c r="M3013" s="10">
        <v>11000000</v>
      </c>
      <c r="N3013" s="10">
        <v>27391084</v>
      </c>
      <c r="O3013" s="6">
        <f t="shared" si="285"/>
        <v>16391084</v>
      </c>
      <c r="P3013" s="10" t="str" cm="1">
        <f t="array" ref="P3013">_xlfn.IFS(O3013&lt;=0,"Flop",O3013&lt;10000000,"Hit",O3013&lt;=100000000,"Superhit",O3013&gt;100000000,"Blockbuster")</f>
        <v>Superhit</v>
      </c>
      <c r="Q3013" t="s">
        <v>9849</v>
      </c>
      <c r="R3013">
        <v>15</v>
      </c>
      <c r="S3013" t="str">
        <f t="shared" si="286"/>
        <v xml:space="preserve">May </v>
      </c>
      <c r="T3013" s="12" t="str">
        <f t="shared" si="287"/>
        <v xml:space="preserve"> 2015</v>
      </c>
      <c r="U3013" s="8" t="str" cm="1">
        <f t="array" ref="U3013">_xlfn.IFS(Q3013&lt;1970,"Old is Gold",Q3013&lt;=1980,"80's Movies",Q3013&lt;=2000,"90's Movies",Q3013&lt;=2020,"Mid Rang",Q3013&gt;2020,"Latest")</f>
        <v>Latest</v>
      </c>
      <c r="V3013" t="s">
        <v>246</v>
      </c>
    </row>
    <row r="3014" spans="1:22" x14ac:dyDescent="0.3">
      <c r="A3014" t="s">
        <v>9850</v>
      </c>
      <c r="B3014" t="s">
        <v>9851</v>
      </c>
      <c r="C3014" t="s">
        <v>9851</v>
      </c>
      <c r="D3014" s="6">
        <v>91</v>
      </c>
      <c r="E3014" s="6" t="str">
        <f t="shared" si="282"/>
        <v>Medium</v>
      </c>
      <c r="F3014" s="4">
        <f t="shared" si="283"/>
        <v>1.5166666666666666</v>
      </c>
      <c r="G3014" s="8" t="s">
        <v>7406</v>
      </c>
      <c r="H3014" t="s">
        <v>10887</v>
      </c>
      <c r="I3014" t="s">
        <v>10885</v>
      </c>
      <c r="J3014">
        <v>5.7</v>
      </c>
      <c r="K3014" t="str">
        <f t="shared" si="284"/>
        <v>Poor</v>
      </c>
      <c r="L3014" s="10">
        <v>79676</v>
      </c>
      <c r="M3014" s="10">
        <v>35000000</v>
      </c>
      <c r="N3014" s="10">
        <v>81093313</v>
      </c>
      <c r="O3014" s="6">
        <f t="shared" si="285"/>
        <v>46093313</v>
      </c>
      <c r="P3014" s="10" t="str" cm="1">
        <f t="array" ref="P3014">_xlfn.IFS(O3014&lt;=0,"Flop",O3014&lt;10000000,"Hit",O3014&lt;=100000000,"Superhit",O3014&gt;100000000,"Blockbuster")</f>
        <v>Superhit</v>
      </c>
      <c r="Q3014" t="s">
        <v>9852</v>
      </c>
      <c r="R3014">
        <v>24</v>
      </c>
      <c r="S3014" t="str">
        <f t="shared" si="286"/>
        <v xml:space="preserve">November </v>
      </c>
      <c r="T3014" s="12" t="str">
        <f t="shared" si="287"/>
        <v xml:space="preserve"> 2016</v>
      </c>
      <c r="U3014" s="8" t="str" cm="1">
        <f t="array" ref="U3014">_xlfn.IFS(Q3014&lt;1970,"Old is Gold",Q3014&lt;=1980,"80's Movies",Q3014&lt;=2000,"90's Movies",Q3014&lt;=2020,"Mid Rang",Q3014&gt;2020,"Latest")</f>
        <v>Latest</v>
      </c>
      <c r="V3014" t="s">
        <v>9853</v>
      </c>
    </row>
    <row r="3015" spans="1:22" x14ac:dyDescent="0.3">
      <c r="A3015" t="s">
        <v>9854</v>
      </c>
      <c r="B3015" t="s">
        <v>9855</v>
      </c>
      <c r="C3015" t="s">
        <v>9855</v>
      </c>
      <c r="D3015" s="6">
        <v>124</v>
      </c>
      <c r="E3015" s="6" t="str">
        <f t="shared" si="282"/>
        <v>Long</v>
      </c>
      <c r="F3015" s="4">
        <f t="shared" si="283"/>
        <v>2.0666666666666669</v>
      </c>
      <c r="G3015" s="8" t="s">
        <v>7406</v>
      </c>
      <c r="H3015" t="s">
        <v>10887</v>
      </c>
      <c r="I3015" t="s">
        <v>10885</v>
      </c>
      <c r="J3015">
        <v>5.9</v>
      </c>
      <c r="K3015" t="str">
        <f t="shared" si="284"/>
        <v>Poor</v>
      </c>
      <c r="L3015" s="10">
        <v>112541</v>
      </c>
      <c r="M3015" s="10">
        <v>100000000</v>
      </c>
      <c r="N3015" s="10">
        <v>142337240</v>
      </c>
      <c r="O3015" s="6">
        <f t="shared" si="285"/>
        <v>42337240</v>
      </c>
      <c r="P3015" s="10" t="str" cm="1">
        <f t="array" ref="P3015">_xlfn.IFS(O3015&lt;=0,"Flop",O3015&lt;10000000,"Hit",O3015&lt;=100000000,"Superhit",O3015&gt;100000000,"Blockbuster")</f>
        <v>Superhit</v>
      </c>
      <c r="Q3015" t="s">
        <v>9856</v>
      </c>
      <c r="R3015">
        <v>22</v>
      </c>
      <c r="S3015" t="str">
        <f t="shared" si="286"/>
        <v xml:space="preserve">March </v>
      </c>
      <c r="T3015" s="12" t="str">
        <f t="shared" si="287"/>
        <v xml:space="preserve"> 2017</v>
      </c>
      <c r="U3015" s="8" t="str" cm="1">
        <f t="array" ref="U3015">_xlfn.IFS(Q3015&lt;1970,"Old is Gold",Q3015&lt;=1980,"80's Movies",Q3015&lt;=2000,"90's Movies",Q3015&lt;=2020,"Mid Rang",Q3015&gt;2020,"Latest")</f>
        <v>Latest</v>
      </c>
      <c r="V3015" t="s">
        <v>9325</v>
      </c>
    </row>
    <row r="3016" spans="1:22" x14ac:dyDescent="0.3">
      <c r="A3016" t="s">
        <v>9857</v>
      </c>
      <c r="B3016" t="s">
        <v>9858</v>
      </c>
      <c r="C3016" t="s">
        <v>9858</v>
      </c>
      <c r="D3016" s="6">
        <v>118</v>
      </c>
      <c r="E3016" s="6" t="str">
        <f t="shared" si="282"/>
        <v>Medium</v>
      </c>
      <c r="F3016" s="4">
        <f t="shared" si="283"/>
        <v>1.9666666666666666</v>
      </c>
      <c r="G3016" s="8" t="s">
        <v>7406</v>
      </c>
      <c r="H3016" t="s">
        <v>10887</v>
      </c>
      <c r="I3016" t="s">
        <v>10885</v>
      </c>
      <c r="J3016">
        <v>6.7</v>
      </c>
      <c r="K3016" t="str">
        <f t="shared" si="284"/>
        <v>Average</v>
      </c>
      <c r="L3016" s="10">
        <v>337316</v>
      </c>
      <c r="M3016" s="10">
        <v>185000000</v>
      </c>
      <c r="N3016" s="10">
        <v>568652812</v>
      </c>
      <c r="O3016" s="6">
        <f t="shared" si="285"/>
        <v>383652812</v>
      </c>
      <c r="P3016" s="10" t="str" cm="1">
        <f t="array" ref="P3016">_xlfn.IFS(O3016&lt;=0,"Flop",O3016&lt;10000000,"Hit",O3016&lt;=100000000,"Superhit",O3016&gt;100000000,"Blockbuster")</f>
        <v>Blockbuster</v>
      </c>
      <c r="Q3016" t="s">
        <v>9859</v>
      </c>
      <c r="R3016">
        <v>2</v>
      </c>
      <c r="S3016" t="str">
        <f t="shared" si="286"/>
        <v xml:space="preserve">January </v>
      </c>
      <c r="T3016" s="12" t="str">
        <f t="shared" si="287"/>
        <v xml:space="preserve"> 2017</v>
      </c>
      <c r="U3016" s="8" t="str" cm="1">
        <f t="array" ref="U3016">_xlfn.IFS(Q3016&lt;1970,"Old is Gold",Q3016&lt;=1980,"80's Movies",Q3016&lt;=2000,"90's Movies",Q3016&lt;=2020,"Mid Rang",Q3016&gt;2020,"Latest")</f>
        <v>Latest</v>
      </c>
      <c r="V3016" t="s">
        <v>9860</v>
      </c>
    </row>
    <row r="3017" spans="1:22" x14ac:dyDescent="0.3">
      <c r="A3017" t="s">
        <v>9861</v>
      </c>
      <c r="B3017" t="s">
        <v>9862</v>
      </c>
      <c r="C3017" t="s">
        <v>9862</v>
      </c>
      <c r="D3017" s="6">
        <v>132</v>
      </c>
      <c r="E3017" s="6" t="str">
        <f t="shared" si="282"/>
        <v>Long</v>
      </c>
      <c r="F3017" s="4">
        <f t="shared" si="283"/>
        <v>2.2000000000000002</v>
      </c>
      <c r="G3017" s="8" t="s">
        <v>7406</v>
      </c>
      <c r="H3017" t="s">
        <v>10887</v>
      </c>
      <c r="I3017" t="s">
        <v>10885</v>
      </c>
      <c r="J3017">
        <v>6</v>
      </c>
      <c r="K3017" t="str">
        <f t="shared" si="284"/>
        <v>Average</v>
      </c>
      <c r="L3017" s="10">
        <v>196224</v>
      </c>
      <c r="M3017" s="10">
        <v>170000000</v>
      </c>
      <c r="N3017" s="10">
        <v>387300138</v>
      </c>
      <c r="O3017" s="6">
        <f t="shared" si="285"/>
        <v>217300138</v>
      </c>
      <c r="P3017" s="10" t="str" cm="1">
        <f t="array" ref="P3017">_xlfn.IFS(O3017&lt;=0,"Flop",O3017&lt;10000000,"Hit",O3017&lt;=100000000,"Superhit",O3017&gt;100000000,"Blockbuster")</f>
        <v>Blockbuster</v>
      </c>
      <c r="Q3017" t="s">
        <v>9863</v>
      </c>
      <c r="R3017">
        <v>29</v>
      </c>
      <c r="S3017" t="str">
        <f t="shared" si="286"/>
        <v xml:space="preserve">May </v>
      </c>
      <c r="T3017" s="12" t="str">
        <f t="shared" si="287"/>
        <v xml:space="preserve"> 2019</v>
      </c>
      <c r="U3017" s="8" t="str" cm="1">
        <f t="array" ref="U3017">_xlfn.IFS(Q3017&lt;1970,"Old is Gold",Q3017&lt;=1980,"80's Movies",Q3017&lt;=2000,"90's Movies",Q3017&lt;=2020,"Mid Rang",Q3017&gt;2020,"Latest")</f>
        <v>Latest</v>
      </c>
      <c r="V3017" t="s">
        <v>6223</v>
      </c>
    </row>
    <row r="3018" spans="1:22" x14ac:dyDescent="0.3">
      <c r="A3018" t="s">
        <v>9864</v>
      </c>
      <c r="B3018" t="s">
        <v>9865</v>
      </c>
      <c r="C3018" t="s">
        <v>9865</v>
      </c>
      <c r="D3018" s="6">
        <v>118</v>
      </c>
      <c r="E3018" s="6" t="str">
        <f t="shared" si="282"/>
        <v>Medium</v>
      </c>
      <c r="F3018" s="4">
        <f t="shared" si="283"/>
        <v>1.9666666666666666</v>
      </c>
      <c r="G3018" s="8" t="s">
        <v>10889</v>
      </c>
      <c r="H3018" t="s">
        <v>190</v>
      </c>
      <c r="I3018" t="s">
        <v>10899</v>
      </c>
      <c r="J3018">
        <v>8</v>
      </c>
      <c r="K3018" t="str">
        <f t="shared" si="284"/>
        <v>Excellent</v>
      </c>
      <c r="L3018" s="10">
        <v>246440</v>
      </c>
      <c r="M3018" s="10">
        <v>12000000</v>
      </c>
      <c r="N3018" s="10">
        <v>140853810</v>
      </c>
      <c r="O3018" s="6">
        <f t="shared" si="285"/>
        <v>128853810</v>
      </c>
      <c r="P3018" s="10" t="str" cm="1">
        <f t="array" ref="P3018">_xlfn.IFS(O3018&lt;=0,"Flop",O3018&lt;10000000,"Hit",O3018&lt;=100000000,"Superhit",O3018&gt;100000000,"Blockbuster")</f>
        <v>Blockbuster</v>
      </c>
      <c r="Q3018" t="s">
        <v>6795</v>
      </c>
      <c r="R3018">
        <v>10</v>
      </c>
      <c r="S3018" t="str">
        <f t="shared" si="286"/>
        <v xml:space="preserve">September </v>
      </c>
      <c r="T3018" s="12" t="str">
        <f t="shared" si="287"/>
        <v xml:space="preserve"> 2016</v>
      </c>
      <c r="U3018" s="8" t="str" cm="1">
        <f t="array" ref="U3018">_xlfn.IFS(Q3018&lt;1970,"Old is Gold",Q3018&lt;=1980,"80's Movies",Q3018&lt;=2000,"90's Movies",Q3018&lt;=2020,"Mid Rang",Q3018&gt;2020,"Latest")</f>
        <v>Latest</v>
      </c>
      <c r="V3018" t="s">
        <v>9866</v>
      </c>
    </row>
    <row r="3019" spans="1:22" x14ac:dyDescent="0.3">
      <c r="A3019" t="s">
        <v>9867</v>
      </c>
      <c r="B3019" t="s">
        <v>9868</v>
      </c>
      <c r="C3019" t="s">
        <v>9869</v>
      </c>
      <c r="D3019" s="6">
        <v>133</v>
      </c>
      <c r="E3019" s="6" t="str">
        <f t="shared" si="282"/>
        <v>Long</v>
      </c>
      <c r="F3019" s="4">
        <f t="shared" si="283"/>
        <v>2.2166666666666668</v>
      </c>
      <c r="G3019" s="8" t="s">
        <v>7406</v>
      </c>
      <c r="H3019" t="s">
        <v>10887</v>
      </c>
      <c r="I3019" t="s">
        <v>10890</v>
      </c>
      <c r="J3019">
        <v>7.8</v>
      </c>
      <c r="K3019" t="str">
        <f t="shared" si="284"/>
        <v>Good</v>
      </c>
      <c r="L3019" s="10">
        <v>671949</v>
      </c>
      <c r="M3019" s="10">
        <v>200000000</v>
      </c>
      <c r="N3019" s="10">
        <v>1058682142</v>
      </c>
      <c r="O3019" s="6">
        <f t="shared" si="285"/>
        <v>858682142</v>
      </c>
      <c r="P3019" s="10" t="str" cm="1">
        <f t="array" ref="P3019">_xlfn.IFS(O3019&lt;=0,"Flop",O3019&lt;10000000,"Hit",O3019&lt;=100000000,"Superhit",O3019&gt;100000000,"Blockbuster")</f>
        <v>Blockbuster</v>
      </c>
      <c r="Q3019" t="s">
        <v>9870</v>
      </c>
      <c r="R3019">
        <v>10</v>
      </c>
      <c r="S3019" t="str">
        <f t="shared" si="286"/>
        <v xml:space="preserve">December </v>
      </c>
      <c r="T3019" s="12" t="str">
        <f t="shared" si="287"/>
        <v xml:space="preserve"> 2016</v>
      </c>
      <c r="U3019" s="8" t="str" cm="1">
        <f t="array" ref="U3019">_xlfn.IFS(Q3019&lt;1970,"Old is Gold",Q3019&lt;=1980,"80's Movies",Q3019&lt;=2000,"90's Movies",Q3019&lt;=2020,"Mid Rang",Q3019&gt;2020,"Latest")</f>
        <v>Latest</v>
      </c>
      <c r="V3019" t="s">
        <v>6150</v>
      </c>
    </row>
    <row r="3020" spans="1:22" x14ac:dyDescent="0.3">
      <c r="A3020" t="s">
        <v>9871</v>
      </c>
      <c r="B3020" t="s">
        <v>9872</v>
      </c>
      <c r="C3020" t="s">
        <v>9872</v>
      </c>
      <c r="D3020" s="6">
        <v>121</v>
      </c>
      <c r="E3020" s="6" t="str">
        <f t="shared" si="282"/>
        <v>Long</v>
      </c>
      <c r="F3020" s="4">
        <f t="shared" si="283"/>
        <v>2.0166666666666666</v>
      </c>
      <c r="G3020" s="8" t="s">
        <v>7406</v>
      </c>
      <c r="H3020" t="s">
        <v>10891</v>
      </c>
      <c r="I3020" t="s">
        <v>5170</v>
      </c>
      <c r="J3020">
        <v>6.7</v>
      </c>
      <c r="K3020" t="str">
        <f t="shared" si="284"/>
        <v>Average</v>
      </c>
      <c r="L3020" s="10">
        <v>185004</v>
      </c>
      <c r="M3020" s="10">
        <v>62000000</v>
      </c>
      <c r="N3020" s="10">
        <v>190400157</v>
      </c>
      <c r="O3020" s="6">
        <f t="shared" si="285"/>
        <v>128400157</v>
      </c>
      <c r="P3020" s="10" t="str" cm="1">
        <f t="array" ref="P3020">_xlfn.IFS(O3020&lt;=0,"Flop",O3020&lt;10000000,"Hit",O3020&lt;=100000000,"Superhit",O3020&gt;100000000,"Blockbuster")</f>
        <v>Blockbuster</v>
      </c>
      <c r="Q3020" t="s">
        <v>9873</v>
      </c>
      <c r="R3020">
        <v>19</v>
      </c>
      <c r="S3020" t="str">
        <f t="shared" si="286"/>
        <v xml:space="preserve">July </v>
      </c>
      <c r="T3020" s="12" t="str">
        <f t="shared" si="287"/>
        <v xml:space="preserve"> 2018</v>
      </c>
      <c r="U3020" s="8" t="str" cm="1">
        <f t="array" ref="U3020">_xlfn.IFS(Q3020&lt;1970,"Old is Gold",Q3020&lt;=1980,"80's Movies",Q3020&lt;=2000,"90's Movies",Q3020&lt;=2020,"Mid Rang",Q3020&gt;2020,"Latest")</f>
        <v>Latest</v>
      </c>
      <c r="V3020" t="s">
        <v>2870</v>
      </c>
    </row>
    <row r="3021" spans="1:22" x14ac:dyDescent="0.3">
      <c r="A3021" t="s">
        <v>9874</v>
      </c>
      <c r="B3021" t="s">
        <v>9875</v>
      </c>
      <c r="C3021" t="s">
        <v>9875</v>
      </c>
      <c r="D3021" s="6">
        <v>134</v>
      </c>
      <c r="E3021" s="6" t="str">
        <f t="shared" si="282"/>
        <v>Long</v>
      </c>
      <c r="F3021" s="4">
        <f t="shared" si="283"/>
        <v>2.2333333333333334</v>
      </c>
      <c r="G3021" s="8" t="s">
        <v>10889</v>
      </c>
      <c r="H3021" t="s">
        <v>10891</v>
      </c>
      <c r="I3021" t="s">
        <v>190</v>
      </c>
      <c r="J3021">
        <v>7.3</v>
      </c>
      <c r="K3021" t="str">
        <f t="shared" si="284"/>
        <v>Good</v>
      </c>
      <c r="L3021" s="10">
        <v>159895</v>
      </c>
      <c r="M3021" s="10">
        <v>40000000</v>
      </c>
      <c r="N3021" s="10">
        <v>37357216</v>
      </c>
      <c r="O3021" s="6">
        <f t="shared" si="285"/>
        <v>-2642784</v>
      </c>
      <c r="P3021" s="10" t="str" cm="1">
        <f t="array" ref="P3021">_xlfn.IFS(O3021&lt;=0,"Flop",O3021&lt;10000000,"Hit",O3021&lt;=100000000,"Superhit",O3021&gt;100000000,"Blockbuster")</f>
        <v>Flop</v>
      </c>
      <c r="Q3021" t="s">
        <v>9876</v>
      </c>
      <c r="R3021">
        <v>21</v>
      </c>
      <c r="S3021" t="str">
        <f t="shared" si="286"/>
        <v xml:space="preserve">July </v>
      </c>
      <c r="T3021" s="12" t="str">
        <f t="shared" si="287"/>
        <v xml:space="preserve"> 2016</v>
      </c>
      <c r="U3021" s="8" t="str" cm="1">
        <f t="array" ref="U3021">_xlfn.IFS(Q3021&lt;1970,"Old is Gold",Q3021&lt;=1980,"80's Movies",Q3021&lt;=2000,"90's Movies",Q3021&lt;=2020,"Mid Rang",Q3021&gt;2020,"Latest")</f>
        <v>Latest</v>
      </c>
      <c r="V3021" t="s">
        <v>876</v>
      </c>
    </row>
    <row r="3022" spans="1:22" x14ac:dyDescent="0.3">
      <c r="A3022" t="s">
        <v>9877</v>
      </c>
      <c r="B3022" t="s">
        <v>9878</v>
      </c>
      <c r="C3022" t="s">
        <v>9878</v>
      </c>
      <c r="D3022" s="6">
        <v>135</v>
      </c>
      <c r="E3022" s="6" t="str">
        <f t="shared" si="282"/>
        <v>Long</v>
      </c>
      <c r="F3022" s="4">
        <f t="shared" si="283"/>
        <v>2.25</v>
      </c>
      <c r="G3022" s="8" t="s">
        <v>190</v>
      </c>
      <c r="H3022" t="s">
        <v>10886</v>
      </c>
      <c r="I3022" t="s">
        <v>10899</v>
      </c>
      <c r="J3022">
        <v>6.1</v>
      </c>
      <c r="K3022" t="str">
        <f t="shared" si="284"/>
        <v>Average</v>
      </c>
      <c r="L3022" s="10">
        <v>64722</v>
      </c>
      <c r="M3022" s="10">
        <v>3000000</v>
      </c>
      <c r="N3022" s="10">
        <v>861057</v>
      </c>
      <c r="O3022" s="6">
        <f t="shared" si="285"/>
        <v>-2138943</v>
      </c>
      <c r="P3022" s="10" t="str" cm="1">
        <f t="array" ref="P3022">_xlfn.IFS(O3022&lt;=0,"Flop",O3022&lt;10000000,"Hit",O3022&lt;=100000000,"Superhit",O3022&gt;100000000,"Blockbuster")</f>
        <v>Flop</v>
      </c>
      <c r="Q3022" t="s">
        <v>9879</v>
      </c>
      <c r="R3022">
        <v>20</v>
      </c>
      <c r="S3022" t="str">
        <f t="shared" si="286"/>
        <v xml:space="preserve">May </v>
      </c>
      <c r="T3022" s="12" t="str">
        <f t="shared" si="287"/>
        <v xml:space="preserve"> 2015</v>
      </c>
      <c r="U3022" s="8" t="str" cm="1">
        <f t="array" ref="U3022">_xlfn.IFS(Q3022&lt;1970,"Old is Gold",Q3022&lt;=1980,"80's Movies",Q3022&lt;=2000,"90's Movies",Q3022&lt;=2020,"Mid Rang",Q3022&gt;2020,"Latest")</f>
        <v>Latest</v>
      </c>
      <c r="V3022" t="s">
        <v>7145</v>
      </c>
    </row>
    <row r="3023" spans="1:22" x14ac:dyDescent="0.3">
      <c r="A3023" t="s">
        <v>9880</v>
      </c>
      <c r="B3023" t="s">
        <v>9881</v>
      </c>
      <c r="C3023" t="s">
        <v>9881</v>
      </c>
      <c r="D3023" s="6">
        <v>135</v>
      </c>
      <c r="E3023" s="6" t="str">
        <f t="shared" si="282"/>
        <v>Long</v>
      </c>
      <c r="F3023" s="4">
        <f t="shared" si="283"/>
        <v>2.25</v>
      </c>
      <c r="G3023" s="8" t="s">
        <v>7406</v>
      </c>
      <c r="H3023" t="s">
        <v>10887</v>
      </c>
      <c r="I3023" t="s">
        <v>10890</v>
      </c>
      <c r="J3023">
        <v>6.9</v>
      </c>
      <c r="K3023" t="str">
        <f t="shared" si="284"/>
        <v>Average</v>
      </c>
      <c r="L3023" s="10">
        <v>370252</v>
      </c>
      <c r="M3023" s="10">
        <v>275000000</v>
      </c>
      <c r="N3023" s="10">
        <v>392924807</v>
      </c>
      <c r="O3023" s="6">
        <f t="shared" si="285"/>
        <v>117924807</v>
      </c>
      <c r="P3023" s="10" t="str" cm="1">
        <f t="array" ref="P3023">_xlfn.IFS(O3023&lt;=0,"Flop",O3023&lt;10000000,"Hit",O3023&lt;=100000000,"Superhit",O3023&gt;100000000,"Blockbuster")</f>
        <v>Blockbuster</v>
      </c>
      <c r="Q3023" t="s">
        <v>9882</v>
      </c>
      <c r="R3023">
        <v>10</v>
      </c>
      <c r="S3023" t="str">
        <f t="shared" si="286"/>
        <v xml:space="preserve">May </v>
      </c>
      <c r="T3023" s="12" t="str">
        <f t="shared" si="287"/>
        <v xml:space="preserve"> 2018</v>
      </c>
      <c r="U3023" s="8" t="str" cm="1">
        <f t="array" ref="U3023">_xlfn.IFS(Q3023&lt;1970,"Old is Gold",Q3023&lt;=1980,"80's Movies",Q3023&lt;=2000,"90's Movies",Q3023&lt;=2020,"Mid Rang",Q3023&gt;2020,"Latest")</f>
        <v>Latest</v>
      </c>
      <c r="V3023" t="s">
        <v>676</v>
      </c>
    </row>
    <row r="3024" spans="1:22" x14ac:dyDescent="0.3">
      <c r="A3024" t="s">
        <v>9883</v>
      </c>
      <c r="B3024" t="s">
        <v>9884</v>
      </c>
      <c r="C3024" t="s">
        <v>9884</v>
      </c>
      <c r="D3024" s="6">
        <v>128</v>
      </c>
      <c r="E3024" s="6" t="str">
        <f t="shared" si="282"/>
        <v>Long</v>
      </c>
      <c r="F3024" s="4">
        <f t="shared" si="283"/>
        <v>2.1333333333333333</v>
      </c>
      <c r="G3024" s="8" t="s">
        <v>172</v>
      </c>
      <c r="H3024" t="s">
        <v>190</v>
      </c>
      <c r="I3024" t="s">
        <v>10894</v>
      </c>
      <c r="J3024">
        <v>8</v>
      </c>
      <c r="K3024" t="str">
        <f t="shared" si="284"/>
        <v>Excellent</v>
      </c>
      <c r="L3024" s="10">
        <v>640317</v>
      </c>
      <c r="M3024" s="10">
        <v>30000000</v>
      </c>
      <c r="N3024" s="10">
        <v>471981681</v>
      </c>
      <c r="O3024" s="6">
        <f t="shared" si="285"/>
        <v>441981681</v>
      </c>
      <c r="P3024" s="10" t="str" cm="1">
        <f t="array" ref="P3024">_xlfn.IFS(O3024&lt;=0,"Flop",O3024&lt;10000000,"Hit",O3024&lt;=100000000,"Superhit",O3024&gt;100000000,"Blockbuster")</f>
        <v>Blockbuster</v>
      </c>
      <c r="Q3024" t="s">
        <v>9885</v>
      </c>
      <c r="R3024">
        <v>31</v>
      </c>
      <c r="S3024" t="str">
        <f t="shared" si="286"/>
        <v xml:space="preserve">August </v>
      </c>
      <c r="T3024" s="12" t="str">
        <f t="shared" si="287"/>
        <v xml:space="preserve"> 2016</v>
      </c>
      <c r="U3024" s="8" t="str" cm="1">
        <f t="array" ref="U3024">_xlfn.IFS(Q3024&lt;1970,"Old is Gold",Q3024&lt;=1980,"80's Movies",Q3024&lt;=2000,"90's Movies",Q3024&lt;=2020,"Mid Rang",Q3024&gt;2020,"Latest")</f>
        <v>Latest</v>
      </c>
      <c r="V3024" t="s">
        <v>6731</v>
      </c>
    </row>
    <row r="3025" spans="1:22" x14ac:dyDescent="0.3">
      <c r="A3025" t="s">
        <v>9886</v>
      </c>
      <c r="B3025" t="s">
        <v>9887</v>
      </c>
      <c r="C3025" t="s">
        <v>9887</v>
      </c>
      <c r="D3025" s="6">
        <v>99</v>
      </c>
      <c r="E3025" s="6" t="str">
        <f t="shared" si="282"/>
        <v>Medium</v>
      </c>
      <c r="F3025" s="4">
        <f t="shared" si="283"/>
        <v>1.65</v>
      </c>
      <c r="G3025" s="8" t="s">
        <v>7406</v>
      </c>
      <c r="H3025" t="s">
        <v>10887</v>
      </c>
      <c r="I3025" t="s">
        <v>172</v>
      </c>
      <c r="J3025">
        <v>6.5</v>
      </c>
      <c r="K3025" t="str">
        <f t="shared" si="284"/>
        <v>Average</v>
      </c>
      <c r="L3025" s="10">
        <v>153890</v>
      </c>
      <c r="M3025" s="10">
        <v>85000000</v>
      </c>
      <c r="N3025" s="10">
        <v>319715683</v>
      </c>
      <c r="O3025" s="6">
        <f t="shared" si="285"/>
        <v>234715683</v>
      </c>
      <c r="P3025" s="10" t="str" cm="1">
        <f t="array" ref="P3025">_xlfn.IFS(O3025&lt;=0,"Flop",O3025&lt;10000000,"Hit",O3025&lt;=100000000,"Superhit",O3025&gt;100000000,"Blockbuster")</f>
        <v>Blockbuster</v>
      </c>
      <c r="Q3025" t="s">
        <v>9888</v>
      </c>
      <c r="R3025">
        <v>25</v>
      </c>
      <c r="S3025" t="str">
        <f t="shared" si="286"/>
        <v xml:space="preserve">January </v>
      </c>
      <c r="T3025" s="12" t="str">
        <f t="shared" si="287"/>
        <v xml:space="preserve"> 2020</v>
      </c>
      <c r="U3025" s="8" t="str" cm="1">
        <f t="array" ref="U3025">_xlfn.IFS(Q3025&lt;1970,"Old is Gold",Q3025&lt;=1980,"80's Movies",Q3025&lt;=2000,"90's Movies",Q3025&lt;=2020,"Mid Rang",Q3025&gt;2020,"Latest")</f>
        <v>Latest</v>
      </c>
      <c r="V3025" t="s">
        <v>7360</v>
      </c>
    </row>
    <row r="3026" spans="1:22" x14ac:dyDescent="0.3">
      <c r="A3026" t="s">
        <v>9889</v>
      </c>
      <c r="B3026" t="s">
        <v>9890</v>
      </c>
      <c r="C3026" t="s">
        <v>9890</v>
      </c>
      <c r="D3026" s="6">
        <v>116</v>
      </c>
      <c r="E3026" s="6" t="str">
        <f t="shared" si="282"/>
        <v>Medium</v>
      </c>
      <c r="F3026" s="4">
        <f t="shared" si="283"/>
        <v>1.9333333333333333</v>
      </c>
      <c r="G3026" s="8" t="s">
        <v>7406</v>
      </c>
      <c r="H3026" t="s">
        <v>172</v>
      </c>
      <c r="I3026" t="s">
        <v>10891</v>
      </c>
      <c r="J3026">
        <v>7.4</v>
      </c>
      <c r="K3026" t="str">
        <f t="shared" si="284"/>
        <v>Good</v>
      </c>
      <c r="L3026" s="10">
        <v>358271</v>
      </c>
      <c r="M3026" s="10">
        <v>50000000</v>
      </c>
      <c r="N3026" s="10">
        <v>71261763</v>
      </c>
      <c r="O3026" s="6">
        <f t="shared" si="285"/>
        <v>21261763</v>
      </c>
      <c r="P3026" s="10" t="str" cm="1">
        <f t="array" ref="P3026">_xlfn.IFS(O3026&lt;=0,"Flop",O3026&lt;10000000,"Hit",O3026&lt;=100000000,"Superhit",O3026&gt;100000000,"Blockbuster")</f>
        <v>Superhit</v>
      </c>
      <c r="Q3026" t="s">
        <v>9396</v>
      </c>
      <c r="R3026">
        <v>10</v>
      </c>
      <c r="S3026" t="str">
        <f t="shared" si="286"/>
        <v xml:space="preserve">May </v>
      </c>
      <c r="T3026" s="12" t="str">
        <f t="shared" si="287"/>
        <v xml:space="preserve"> 2016</v>
      </c>
      <c r="U3026" s="8" t="str" cm="1">
        <f t="array" ref="U3026">_xlfn.IFS(Q3026&lt;1970,"Old is Gold",Q3026&lt;=1980,"80's Movies",Q3026&lt;=2000,"90's Movies",Q3026&lt;=2020,"Mid Rang",Q3026&gt;2020,"Latest")</f>
        <v>Latest</v>
      </c>
      <c r="V3026" t="s">
        <v>4645</v>
      </c>
    </row>
    <row r="3027" spans="1:22" x14ac:dyDescent="0.3">
      <c r="A3027" t="s">
        <v>9891</v>
      </c>
      <c r="B3027" t="s">
        <v>9892</v>
      </c>
      <c r="C3027" t="s">
        <v>9892</v>
      </c>
      <c r="D3027" s="6">
        <v>111</v>
      </c>
      <c r="E3027" s="6" t="str">
        <f t="shared" si="282"/>
        <v>Medium</v>
      </c>
      <c r="F3027" s="4">
        <f t="shared" si="283"/>
        <v>1.85</v>
      </c>
      <c r="G3027" s="8" t="s">
        <v>10891</v>
      </c>
      <c r="H3027" t="s">
        <v>105</v>
      </c>
      <c r="I3027" t="s">
        <v>10895</v>
      </c>
      <c r="J3027">
        <v>6.2</v>
      </c>
      <c r="K3027" t="str">
        <f t="shared" si="284"/>
        <v>Average</v>
      </c>
      <c r="L3027" s="10">
        <v>104059</v>
      </c>
      <c r="M3027" s="10">
        <v>40000000</v>
      </c>
      <c r="N3027" s="10">
        <v>34891791</v>
      </c>
      <c r="O3027" s="6">
        <f t="shared" si="285"/>
        <v>-5108209</v>
      </c>
      <c r="P3027" s="10" t="str" cm="1">
        <f t="array" ref="P3027">_xlfn.IFS(O3027&lt;=0,"Flop",O3027&lt;10000000,"Hit",O3027&lt;=100000000,"Superhit",O3027&gt;100000000,"Blockbuster")</f>
        <v>Flop</v>
      </c>
      <c r="Q3027" t="s">
        <v>9893</v>
      </c>
      <c r="R3027">
        <v>1</v>
      </c>
      <c r="S3027" t="str">
        <f t="shared" si="286"/>
        <v xml:space="preserve">September </v>
      </c>
      <c r="T3027" s="12" t="str">
        <f t="shared" si="287"/>
        <v xml:space="preserve"> 2021</v>
      </c>
      <c r="U3027" s="8" t="str" cm="1">
        <f t="array" ref="U3027">_xlfn.IFS(Q3027&lt;1970,"Old is Gold",Q3027&lt;=1980,"80's Movies",Q3027&lt;=2000,"90's Movies",Q3027&lt;=2020,"Mid Rang",Q3027&gt;2020,"Latest")</f>
        <v>Latest</v>
      </c>
      <c r="V3027" t="s">
        <v>4818</v>
      </c>
    </row>
    <row r="3028" spans="1:22" x14ac:dyDescent="0.3">
      <c r="A3028" t="s">
        <v>9894</v>
      </c>
      <c r="B3028" t="s">
        <v>9895</v>
      </c>
      <c r="C3028" t="s">
        <v>9895</v>
      </c>
      <c r="D3028" s="6">
        <v>107</v>
      </c>
      <c r="E3028" s="6" t="str">
        <f t="shared" si="282"/>
        <v>Medium</v>
      </c>
      <c r="F3028" s="4">
        <f t="shared" si="283"/>
        <v>1.7833333333333334</v>
      </c>
      <c r="G3028" s="8" t="s">
        <v>7406</v>
      </c>
      <c r="H3028" t="s">
        <v>10887</v>
      </c>
      <c r="I3028" t="s">
        <v>105</v>
      </c>
      <c r="J3028">
        <v>5.3</v>
      </c>
      <c r="K3028" t="str">
        <f t="shared" si="284"/>
        <v>Poor</v>
      </c>
      <c r="L3028" s="10">
        <v>140591</v>
      </c>
      <c r="M3028" s="10">
        <v>88000000</v>
      </c>
      <c r="N3028" s="10">
        <v>160542134</v>
      </c>
      <c r="O3028" s="6">
        <f t="shared" si="285"/>
        <v>72542134</v>
      </c>
      <c r="P3028" s="10" t="str" cm="1">
        <f t="array" ref="P3028">_xlfn.IFS(O3028&lt;=0,"Flop",O3028&lt;10000000,"Hit",O3028&lt;=100000000,"Superhit",O3028&gt;100000000,"Blockbuster")</f>
        <v>Superhit</v>
      </c>
      <c r="Q3028" t="s">
        <v>7297</v>
      </c>
      <c r="R3028">
        <v>7</v>
      </c>
      <c r="S3028" t="str">
        <f t="shared" si="286"/>
        <v xml:space="preserve">September </v>
      </c>
      <c r="T3028" s="12" t="str">
        <f t="shared" si="287"/>
        <v xml:space="preserve"> 2018</v>
      </c>
      <c r="U3028" s="8" t="str" cm="1">
        <f t="array" ref="U3028">_xlfn.IFS(Q3028&lt;1970,"Old is Gold",Q3028&lt;=1980,"80's Movies",Q3028&lt;=2000,"90's Movies",Q3028&lt;=2020,"Mid Rang",Q3028&gt;2020,"Latest")</f>
        <v>Latest</v>
      </c>
      <c r="V3028" t="s">
        <v>4645</v>
      </c>
    </row>
    <row r="3029" spans="1:22" x14ac:dyDescent="0.3">
      <c r="A3029" t="s">
        <v>9896</v>
      </c>
      <c r="B3029" t="s">
        <v>9897</v>
      </c>
      <c r="C3029" t="s">
        <v>9897</v>
      </c>
      <c r="D3029" s="6">
        <v>134</v>
      </c>
      <c r="E3029" s="6" t="str">
        <f t="shared" si="282"/>
        <v>Long</v>
      </c>
      <c r="F3029" s="4">
        <f t="shared" si="283"/>
        <v>2.2333333333333334</v>
      </c>
      <c r="G3029" s="8" t="s">
        <v>7406</v>
      </c>
      <c r="H3029" t="s">
        <v>10889</v>
      </c>
      <c r="I3029" t="s">
        <v>190</v>
      </c>
      <c r="J3029">
        <v>7.6</v>
      </c>
      <c r="K3029" t="str">
        <f t="shared" si="284"/>
        <v>Good</v>
      </c>
      <c r="L3029" s="10">
        <v>75098</v>
      </c>
      <c r="M3029" s="10">
        <v>38000000</v>
      </c>
      <c r="N3029" s="10">
        <v>26351322</v>
      </c>
      <c r="O3029" s="6">
        <f t="shared" si="285"/>
        <v>-11648678</v>
      </c>
      <c r="P3029" s="10" t="str" cm="1">
        <f t="array" ref="P3029">_xlfn.IFS(O3029&lt;=0,"Flop",O3029&lt;10000000,"Hit",O3029&lt;=100000000,"Superhit",O3029&gt;100000000,"Blockbuster")</f>
        <v>Flop</v>
      </c>
      <c r="Q3029" t="s">
        <v>9898</v>
      </c>
      <c r="R3029">
        <v>18</v>
      </c>
      <c r="S3029" t="str">
        <f t="shared" si="286"/>
        <v xml:space="preserve">October </v>
      </c>
      <c r="T3029" s="12" t="str">
        <f t="shared" si="287"/>
        <v xml:space="preserve"> 2017</v>
      </c>
      <c r="U3029" s="8" t="str" cm="1">
        <f t="array" ref="U3029">_xlfn.IFS(Q3029&lt;1970,"Old is Gold",Q3029&lt;=1980,"80's Movies",Q3029&lt;=2000,"90's Movies",Q3029&lt;=2020,"Mid Rang",Q3029&gt;2020,"Latest")</f>
        <v>Latest</v>
      </c>
      <c r="V3029" t="s">
        <v>6861</v>
      </c>
    </row>
    <row r="3030" spans="1:22" x14ac:dyDescent="0.3">
      <c r="A3030" t="s">
        <v>9899</v>
      </c>
      <c r="B3030" t="s">
        <v>9900</v>
      </c>
      <c r="C3030" t="s">
        <v>9900</v>
      </c>
      <c r="D3030" s="6">
        <v>103</v>
      </c>
      <c r="E3030" s="6" t="str">
        <f t="shared" si="282"/>
        <v>Medium</v>
      </c>
      <c r="F3030" s="4">
        <f t="shared" si="283"/>
        <v>1.7166666666666666</v>
      </c>
      <c r="G3030" s="8" t="s">
        <v>10887</v>
      </c>
      <c r="H3030" t="s">
        <v>172</v>
      </c>
      <c r="I3030" t="s">
        <v>10891</v>
      </c>
      <c r="J3030">
        <v>7.2</v>
      </c>
      <c r="K3030" t="str">
        <f t="shared" si="284"/>
        <v>Good</v>
      </c>
      <c r="L3030" s="10">
        <v>88519</v>
      </c>
      <c r="M3030" s="10">
        <v>7000000</v>
      </c>
      <c r="N3030" s="10">
        <v>17986781</v>
      </c>
      <c r="O3030" s="6">
        <f t="shared" si="285"/>
        <v>10986781</v>
      </c>
      <c r="P3030" s="10" t="str" cm="1">
        <f t="array" ref="P3030">_xlfn.IFS(O3030&lt;=0,"Flop",O3030&lt;10000000,"Hit",O3030&lt;=100000000,"Superhit",O3030&gt;100000000,"Blockbuster")</f>
        <v>Superhit</v>
      </c>
      <c r="Q3030" t="s">
        <v>9901</v>
      </c>
      <c r="R3030">
        <v>24</v>
      </c>
      <c r="S3030" t="str">
        <f t="shared" si="286"/>
        <v xml:space="preserve">January </v>
      </c>
      <c r="T3030" s="12" t="str">
        <f t="shared" si="287"/>
        <v xml:space="preserve"> 2015</v>
      </c>
      <c r="U3030" s="8" t="str" cm="1">
        <f t="array" ref="U3030">_xlfn.IFS(Q3030&lt;1970,"Old is Gold",Q3030&lt;=1980,"80's Movies",Q3030&lt;=2000,"90's Movies",Q3030&lt;=2020,"Mid Rang",Q3030&gt;2020,"Latest")</f>
        <v>Latest</v>
      </c>
      <c r="V3030" t="s">
        <v>9902</v>
      </c>
    </row>
    <row r="3031" spans="1:22" x14ac:dyDescent="0.3">
      <c r="A3031" t="s">
        <v>9903</v>
      </c>
      <c r="B3031" t="s">
        <v>9904</v>
      </c>
      <c r="C3031" t="s">
        <v>9904</v>
      </c>
      <c r="D3031" s="6">
        <v>98</v>
      </c>
      <c r="E3031" s="6" t="str">
        <f t="shared" si="282"/>
        <v>Medium</v>
      </c>
      <c r="F3031" s="4">
        <f t="shared" si="283"/>
        <v>1.6333333333333333</v>
      </c>
      <c r="G3031" s="8" t="s">
        <v>172</v>
      </c>
      <c r="H3031" t="s">
        <v>190</v>
      </c>
      <c r="I3031" t="s">
        <v>10885</v>
      </c>
      <c r="J3031">
        <v>6.2</v>
      </c>
      <c r="K3031" t="str">
        <f t="shared" si="284"/>
        <v>Average</v>
      </c>
      <c r="L3031" s="10">
        <v>79950</v>
      </c>
      <c r="M3031" s="10">
        <v>15000000</v>
      </c>
      <c r="N3031" s="10">
        <v>61548707</v>
      </c>
      <c r="O3031" s="6">
        <f t="shared" si="285"/>
        <v>46548707</v>
      </c>
      <c r="P3031" s="10" t="str" cm="1">
        <f t="array" ref="P3031">_xlfn.IFS(O3031&lt;=0,"Flop",O3031&lt;10000000,"Hit",O3031&lt;=100000000,"Superhit",O3031&gt;100000000,"Blockbuster")</f>
        <v>Superhit</v>
      </c>
      <c r="Q3031" t="s">
        <v>9905</v>
      </c>
      <c r="R3031">
        <v>30</v>
      </c>
      <c r="S3031" t="str">
        <f t="shared" si="286"/>
        <v xml:space="preserve">November </v>
      </c>
      <c r="T3031" s="12" t="str">
        <f t="shared" si="287"/>
        <v xml:space="preserve"> 2015</v>
      </c>
      <c r="U3031" s="8" t="str" cm="1">
        <f t="array" ref="U3031">_xlfn.IFS(Q3031&lt;1970,"Old is Gold",Q3031&lt;=1980,"80's Movies",Q3031&lt;=2000,"90's Movies",Q3031&lt;=2020,"Mid Rang",Q3031&gt;2020,"Latest")</f>
        <v>Latest</v>
      </c>
      <c r="V3031" t="s">
        <v>6223</v>
      </c>
    </row>
    <row r="3032" spans="1:22" x14ac:dyDescent="0.3">
      <c r="A3032" t="s">
        <v>9906</v>
      </c>
      <c r="B3032" t="s">
        <v>9907</v>
      </c>
      <c r="C3032" t="s">
        <v>9907</v>
      </c>
      <c r="D3032" s="6">
        <v>112</v>
      </c>
      <c r="E3032" s="6" t="str">
        <f t="shared" si="282"/>
        <v>Medium</v>
      </c>
      <c r="F3032" s="4">
        <f t="shared" si="283"/>
        <v>1.8666666666666667</v>
      </c>
      <c r="G3032" s="8" t="s">
        <v>10887</v>
      </c>
      <c r="H3032" t="s">
        <v>10892</v>
      </c>
      <c r="I3032" t="s">
        <v>10885</v>
      </c>
      <c r="J3032">
        <v>6.3</v>
      </c>
      <c r="K3032" t="str">
        <f t="shared" si="284"/>
        <v>Average</v>
      </c>
      <c r="L3032" s="10">
        <v>80937</v>
      </c>
      <c r="M3032" s="10">
        <v>170000000</v>
      </c>
      <c r="N3032" s="10">
        <v>353284621</v>
      </c>
      <c r="O3032" s="6">
        <f t="shared" si="285"/>
        <v>183284621</v>
      </c>
      <c r="P3032" s="10" t="str" cm="1">
        <f t="array" ref="P3032">_xlfn.IFS(O3032&lt;=0,"Flop",O3032&lt;10000000,"Hit",O3032&lt;=100000000,"Superhit",O3032&gt;100000000,"Blockbuster")</f>
        <v>Blockbuster</v>
      </c>
      <c r="Q3032" t="s">
        <v>9908</v>
      </c>
      <c r="R3032">
        <v>11</v>
      </c>
      <c r="S3032" t="str">
        <f t="shared" si="286"/>
        <v xml:space="preserve">March </v>
      </c>
      <c r="T3032" s="12" t="str">
        <f t="shared" si="287"/>
        <v xml:space="preserve"> 2019</v>
      </c>
      <c r="U3032" s="8" t="str" cm="1">
        <f t="array" ref="U3032">_xlfn.IFS(Q3032&lt;1970,"Old is Gold",Q3032&lt;=1980,"80's Movies",Q3032&lt;=2000,"90's Movies",Q3032&lt;=2020,"Mid Rang",Q3032&gt;2020,"Latest")</f>
        <v>Latest</v>
      </c>
      <c r="V3032" t="s">
        <v>766</v>
      </c>
    </row>
    <row r="3033" spans="1:22" x14ac:dyDescent="0.3">
      <c r="A3033" t="s">
        <v>9909</v>
      </c>
      <c r="B3033" t="s">
        <v>9910</v>
      </c>
      <c r="C3033" t="s">
        <v>9910</v>
      </c>
      <c r="D3033" s="6">
        <v>97</v>
      </c>
      <c r="E3033" s="6" t="str">
        <f t="shared" si="282"/>
        <v>Medium</v>
      </c>
      <c r="F3033" s="4">
        <f t="shared" si="283"/>
        <v>1.6166666666666667</v>
      </c>
      <c r="G3033" s="8" t="s">
        <v>10887</v>
      </c>
      <c r="H3033" t="s">
        <v>10888</v>
      </c>
      <c r="I3033" t="s">
        <v>172</v>
      </c>
      <c r="J3033">
        <v>6.3</v>
      </c>
      <c r="K3033" t="str">
        <f t="shared" si="284"/>
        <v>Average</v>
      </c>
      <c r="L3033" s="10">
        <v>137258</v>
      </c>
      <c r="M3033" s="10">
        <v>125000000</v>
      </c>
      <c r="N3033" s="10">
        <v>527965936</v>
      </c>
      <c r="O3033" s="6">
        <f t="shared" si="285"/>
        <v>402965936</v>
      </c>
      <c r="P3033" s="10" t="str" cm="1">
        <f t="array" ref="P3033">_xlfn.IFS(O3033&lt;=0,"Flop",O3033&lt;10000000,"Hit",O3033&lt;=100000000,"Superhit",O3033&gt;100000000,"Blockbuster")</f>
        <v>Blockbuster</v>
      </c>
      <c r="Q3033">
        <v>2017</v>
      </c>
      <c r="S3033" t="e">
        <f t="shared" si="286"/>
        <v>#VALUE!</v>
      </c>
      <c r="T3033" s="12" t="str">
        <f t="shared" si="287"/>
        <v>2017</v>
      </c>
      <c r="U3033" s="8" t="str" cm="1">
        <f t="array" ref="U3033">_xlfn.IFS(Q3033&lt;1970,"Old is Gold",Q3033&lt;=1980,"80's Movies",Q3033&lt;=2000,"90's Movies",Q3033&lt;=2020,"Mid Rang",Q3033&gt;2020,"Latest")</f>
        <v>Mid Rang</v>
      </c>
      <c r="V3033" t="s">
        <v>6521</v>
      </c>
    </row>
    <row r="3034" spans="1:22" x14ac:dyDescent="0.3">
      <c r="A3034" t="s">
        <v>9911</v>
      </c>
      <c r="B3034" t="s">
        <v>9912</v>
      </c>
      <c r="C3034" t="s">
        <v>9912</v>
      </c>
      <c r="D3034" s="6">
        <v>97</v>
      </c>
      <c r="E3034" s="6" t="str">
        <f t="shared" si="282"/>
        <v>Medium</v>
      </c>
      <c r="F3034" s="4">
        <f t="shared" si="283"/>
        <v>1.6166666666666667</v>
      </c>
      <c r="G3034" s="8" t="s">
        <v>105</v>
      </c>
      <c r="H3034" t="s">
        <v>10895</v>
      </c>
      <c r="I3034" t="s">
        <v>5170</v>
      </c>
      <c r="J3034">
        <v>6</v>
      </c>
      <c r="K3034" t="str">
        <f t="shared" si="284"/>
        <v>Average</v>
      </c>
      <c r="L3034" s="10">
        <v>100001</v>
      </c>
      <c r="M3034" s="10">
        <v>10000000</v>
      </c>
      <c r="N3034" s="10">
        <v>73929392</v>
      </c>
      <c r="O3034" s="6">
        <f t="shared" si="285"/>
        <v>63929392</v>
      </c>
      <c r="P3034" s="10" t="str" cm="1">
        <f t="array" ref="P3034">_xlfn.IFS(O3034&lt;=0,"Flop",O3034&lt;10000000,"Hit",O3034&lt;=100000000,"Superhit",O3034&gt;100000000,"Blockbuster")</f>
        <v>Superhit</v>
      </c>
      <c r="Q3034" t="s">
        <v>8699</v>
      </c>
      <c r="R3034">
        <v>20</v>
      </c>
      <c r="S3034" t="str">
        <f t="shared" si="286"/>
        <v xml:space="preserve">January </v>
      </c>
      <c r="T3034" s="12" t="str">
        <f t="shared" si="287"/>
        <v xml:space="preserve"> 2016</v>
      </c>
      <c r="U3034" s="8" t="str" cm="1">
        <f t="array" ref="U3034">_xlfn.IFS(Q3034&lt;1970,"Old is Gold",Q3034&lt;=1980,"80's Movies",Q3034&lt;=2000,"90's Movies",Q3034&lt;=2020,"Mid Rang",Q3034&gt;2020,"Latest")</f>
        <v>Latest</v>
      </c>
      <c r="V3034" t="s">
        <v>9913</v>
      </c>
    </row>
    <row r="3035" spans="1:22" x14ac:dyDescent="0.3">
      <c r="A3035" t="s">
        <v>9914</v>
      </c>
      <c r="B3035" t="s">
        <v>9915</v>
      </c>
      <c r="C3035" t="s">
        <v>9915</v>
      </c>
      <c r="D3035" s="6">
        <v>113</v>
      </c>
      <c r="E3035" s="6" t="str">
        <f t="shared" si="282"/>
        <v>Medium</v>
      </c>
      <c r="F3035" s="4">
        <f t="shared" si="283"/>
        <v>1.8833333333333333</v>
      </c>
      <c r="G3035" s="8" t="s">
        <v>7406</v>
      </c>
      <c r="H3035" t="s">
        <v>10891</v>
      </c>
      <c r="I3035" t="s">
        <v>190</v>
      </c>
      <c r="J3035">
        <v>7.6</v>
      </c>
      <c r="K3035" t="str">
        <f t="shared" si="284"/>
        <v>Good</v>
      </c>
      <c r="L3035" s="10">
        <v>587034</v>
      </c>
      <c r="M3035" s="10">
        <v>34000000</v>
      </c>
      <c r="N3035" s="10">
        <v>226945087</v>
      </c>
      <c r="O3035" s="6">
        <f t="shared" si="285"/>
        <v>192945087</v>
      </c>
      <c r="P3035" s="10" t="str" cm="1">
        <f t="array" ref="P3035">_xlfn.IFS(O3035&lt;=0,"Flop",O3035&lt;10000000,"Hit",O3035&lt;=100000000,"Superhit",O3035&gt;100000000,"Blockbuster")</f>
        <v>Blockbuster</v>
      </c>
      <c r="Q3035" t="s">
        <v>9916</v>
      </c>
      <c r="R3035">
        <v>11</v>
      </c>
      <c r="S3035" t="str">
        <f t="shared" si="286"/>
        <v xml:space="preserve">March </v>
      </c>
      <c r="T3035" s="12" t="str">
        <f t="shared" si="287"/>
        <v xml:space="preserve"> 2017</v>
      </c>
      <c r="U3035" s="8" t="str" cm="1">
        <f t="array" ref="U3035">_xlfn.IFS(Q3035&lt;1970,"Old is Gold",Q3035&lt;=1980,"80's Movies",Q3035&lt;=2000,"90's Movies",Q3035&lt;=2020,"Mid Rang",Q3035&gt;2020,"Latest")</f>
        <v>Latest</v>
      </c>
      <c r="V3035" t="s">
        <v>5393</v>
      </c>
    </row>
    <row r="3036" spans="1:22" x14ac:dyDescent="0.3">
      <c r="A3036" t="s">
        <v>9917</v>
      </c>
      <c r="B3036" t="s">
        <v>9918</v>
      </c>
      <c r="C3036" t="s">
        <v>9918</v>
      </c>
      <c r="D3036" s="6">
        <v>136</v>
      </c>
      <c r="E3036" s="6" t="str">
        <f t="shared" si="282"/>
        <v>Long</v>
      </c>
      <c r="F3036" s="4">
        <f t="shared" si="283"/>
        <v>2.2666666666666666</v>
      </c>
      <c r="G3036" s="8" t="s">
        <v>7406</v>
      </c>
      <c r="H3036" t="s">
        <v>10887</v>
      </c>
      <c r="I3036" t="s">
        <v>172</v>
      </c>
      <c r="J3036">
        <v>7.6</v>
      </c>
      <c r="K3036" t="str">
        <f t="shared" si="284"/>
        <v>Good</v>
      </c>
      <c r="L3036" s="10">
        <v>740261</v>
      </c>
      <c r="M3036" s="10">
        <v>200000000</v>
      </c>
      <c r="N3036" s="10">
        <v>863756051</v>
      </c>
      <c r="O3036" s="6">
        <f t="shared" si="285"/>
        <v>663756051</v>
      </c>
      <c r="P3036" s="10" t="str" cm="1">
        <f t="array" ref="P3036">_xlfn.IFS(O3036&lt;=0,"Flop",O3036&lt;10000000,"Hit",O3036&lt;=100000000,"Superhit",O3036&gt;100000000,"Blockbuster")</f>
        <v>Blockbuster</v>
      </c>
      <c r="Q3036" t="s">
        <v>9919</v>
      </c>
      <c r="R3036">
        <v>10</v>
      </c>
      <c r="S3036" t="str">
        <f t="shared" si="286"/>
        <v xml:space="preserve">April </v>
      </c>
      <c r="T3036" s="12" t="str">
        <f t="shared" si="287"/>
        <v xml:space="preserve"> 2017</v>
      </c>
      <c r="U3036" s="8" t="str" cm="1">
        <f t="array" ref="U3036">_xlfn.IFS(Q3036&lt;1970,"Old is Gold",Q3036&lt;=1980,"80's Movies",Q3036&lt;=2000,"90's Movies",Q3036&lt;=2020,"Mid Rang",Q3036&gt;2020,"Latest")</f>
        <v>Latest</v>
      </c>
      <c r="V3036" t="s">
        <v>5328</v>
      </c>
    </row>
    <row r="3037" spans="1:22" x14ac:dyDescent="0.3">
      <c r="A3037" t="s">
        <v>9920</v>
      </c>
      <c r="B3037" t="s">
        <v>9921</v>
      </c>
      <c r="C3037" t="s">
        <v>9921</v>
      </c>
      <c r="D3037" s="6">
        <v>102</v>
      </c>
      <c r="E3037" s="6" t="str">
        <f t="shared" si="282"/>
        <v>Medium</v>
      </c>
      <c r="F3037" s="4">
        <f t="shared" si="283"/>
        <v>1.7</v>
      </c>
      <c r="G3037" s="8" t="s">
        <v>10887</v>
      </c>
      <c r="H3037" t="s">
        <v>10888</v>
      </c>
      <c r="I3037" t="s">
        <v>172</v>
      </c>
      <c r="J3037">
        <v>7.8</v>
      </c>
      <c r="K3037" t="str">
        <f t="shared" si="284"/>
        <v>Good</v>
      </c>
      <c r="L3037" s="10">
        <v>159401</v>
      </c>
      <c r="M3037" s="10">
        <v>90000000</v>
      </c>
      <c r="N3037" s="10">
        <v>481079252</v>
      </c>
      <c r="O3037" s="6">
        <f t="shared" si="285"/>
        <v>391079252</v>
      </c>
      <c r="P3037" s="10" t="str" cm="1">
        <f t="array" ref="P3037">_xlfn.IFS(O3037&lt;=0,"Flop",O3037&lt;10000000,"Hit",O3037&lt;=100000000,"Superhit",O3037&gt;100000000,"Blockbuster")</f>
        <v>Blockbuster</v>
      </c>
      <c r="Q3037" t="s">
        <v>9922</v>
      </c>
      <c r="R3037">
        <v>7</v>
      </c>
      <c r="S3037" t="str">
        <f t="shared" si="286"/>
        <v xml:space="preserve">December </v>
      </c>
      <c r="T3037" s="12" t="str">
        <f t="shared" si="287"/>
        <v xml:space="preserve"> 2022</v>
      </c>
      <c r="U3037" s="8" t="str" cm="1">
        <f t="array" ref="U3037">_xlfn.IFS(Q3037&lt;1970,"Old is Gold",Q3037&lt;=1980,"80's Movies",Q3037&lt;=2000,"90's Movies",Q3037&lt;=2020,"Mid Rang",Q3037&gt;2020,"Latest")</f>
        <v>Latest</v>
      </c>
      <c r="V3037" t="s">
        <v>9923</v>
      </c>
    </row>
    <row r="3038" spans="1:22" x14ac:dyDescent="0.3">
      <c r="A3038" t="s">
        <v>9924</v>
      </c>
      <c r="B3038" t="s">
        <v>9925</v>
      </c>
      <c r="C3038" t="s">
        <v>9925</v>
      </c>
      <c r="D3038" s="6">
        <v>120</v>
      </c>
      <c r="E3038" s="6" t="str">
        <f t="shared" si="282"/>
        <v>Medium</v>
      </c>
      <c r="F3038" s="4">
        <f t="shared" si="283"/>
        <v>2</v>
      </c>
      <c r="G3038" s="8" t="s">
        <v>190</v>
      </c>
      <c r="H3038" t="s">
        <v>10886</v>
      </c>
      <c r="I3038" t="s">
        <v>10890</v>
      </c>
      <c r="J3038">
        <v>6.4</v>
      </c>
      <c r="K3038" t="str">
        <f t="shared" si="284"/>
        <v>Average</v>
      </c>
      <c r="L3038" s="10">
        <v>55472</v>
      </c>
      <c r="M3038" s="10">
        <v>30000000</v>
      </c>
      <c r="N3038" s="10">
        <v>16080475</v>
      </c>
      <c r="O3038" s="6">
        <f t="shared" si="285"/>
        <v>-13919525</v>
      </c>
      <c r="P3038" s="10" t="str" cm="1">
        <f t="array" ref="P3038">_xlfn.IFS(O3038&lt;=0,"Flop",O3038&lt;10000000,"Hit",O3038&lt;=100000000,"Superhit",O3038&gt;100000000,"Blockbuster")</f>
        <v>Flop</v>
      </c>
      <c r="Q3038">
        <v>2017</v>
      </c>
      <c r="S3038" t="e">
        <f t="shared" si="286"/>
        <v>#VALUE!</v>
      </c>
      <c r="T3038" s="12" t="str">
        <f t="shared" si="287"/>
        <v>2017</v>
      </c>
      <c r="U3038" s="8" t="str" cm="1">
        <f t="array" ref="U3038">_xlfn.IFS(Q3038&lt;1970,"Old is Gold",Q3038&lt;=1980,"80's Movies",Q3038&lt;=2000,"90's Movies",Q3038&lt;=2020,"Mid Rang",Q3038&gt;2020,"Latest")</f>
        <v>Mid Rang</v>
      </c>
      <c r="V3038" t="s">
        <v>3458</v>
      </c>
    </row>
    <row r="3039" spans="1:22" x14ac:dyDescent="0.3">
      <c r="A3039" t="s">
        <v>9926</v>
      </c>
      <c r="B3039" t="s">
        <v>9927</v>
      </c>
      <c r="C3039" t="s">
        <v>9927</v>
      </c>
      <c r="D3039" s="6">
        <v>112</v>
      </c>
      <c r="E3039" s="6" t="str">
        <f t="shared" si="282"/>
        <v>Medium</v>
      </c>
      <c r="F3039" s="4">
        <f t="shared" si="283"/>
        <v>1.8666666666666667</v>
      </c>
      <c r="G3039" s="8" t="s">
        <v>7406</v>
      </c>
      <c r="H3039" t="s">
        <v>10887</v>
      </c>
      <c r="I3039" t="s">
        <v>172</v>
      </c>
      <c r="J3039">
        <v>5.9</v>
      </c>
      <c r="K3039" t="str">
        <f t="shared" si="284"/>
        <v>Poor</v>
      </c>
      <c r="L3039" s="10">
        <v>98224</v>
      </c>
      <c r="M3039" s="10">
        <v>135000000</v>
      </c>
      <c r="N3039" s="10">
        <v>245623848</v>
      </c>
      <c r="O3039" s="6">
        <f t="shared" si="285"/>
        <v>110623848</v>
      </c>
      <c r="P3039" s="10" t="str" cm="1">
        <f t="array" ref="P3039">_xlfn.IFS(O3039&lt;=0,"Flop",O3039&lt;10000000,"Hit",O3039&lt;=100000000,"Superhit",O3039&gt;100000000,"Blockbuster")</f>
        <v>Blockbuster</v>
      </c>
      <c r="Q3039" t="s">
        <v>9928</v>
      </c>
      <c r="R3039">
        <v>22</v>
      </c>
      <c r="S3039" t="str">
        <f t="shared" si="286"/>
        <v xml:space="preserve">May </v>
      </c>
      <c r="T3039" s="12" t="str">
        <f t="shared" si="287"/>
        <v xml:space="preserve"> 2016</v>
      </c>
      <c r="U3039" s="8" t="str" cm="1">
        <f t="array" ref="U3039">_xlfn.IFS(Q3039&lt;1970,"Old is Gold",Q3039&lt;=1980,"80's Movies",Q3039&lt;=2000,"90's Movies",Q3039&lt;=2020,"Mid Rang",Q3039&gt;2020,"Latest")</f>
        <v>Latest</v>
      </c>
      <c r="V3039" t="s">
        <v>9929</v>
      </c>
    </row>
    <row r="3040" spans="1:22" x14ac:dyDescent="0.3">
      <c r="A3040" t="s">
        <v>9930</v>
      </c>
      <c r="B3040" t="s">
        <v>9931</v>
      </c>
      <c r="C3040" t="s">
        <v>9931</v>
      </c>
      <c r="D3040" s="6">
        <v>87</v>
      </c>
      <c r="E3040" s="6" t="str">
        <f t="shared" si="282"/>
        <v>Short</v>
      </c>
      <c r="F3040" s="4">
        <f t="shared" si="283"/>
        <v>1.45</v>
      </c>
      <c r="G3040" s="8" t="s">
        <v>172</v>
      </c>
      <c r="H3040" t="s">
        <v>190</v>
      </c>
      <c r="I3040" t="s">
        <v>10894</v>
      </c>
      <c r="J3040">
        <v>6.7</v>
      </c>
      <c r="K3040" t="str">
        <f t="shared" si="284"/>
        <v>Average</v>
      </c>
      <c r="L3040" s="10">
        <v>66652</v>
      </c>
      <c r="M3040" s="10">
        <v>20000000</v>
      </c>
      <c r="N3040" s="10">
        <v>9680029</v>
      </c>
      <c r="O3040" s="6">
        <f t="shared" si="285"/>
        <v>-10319971</v>
      </c>
      <c r="P3040" s="10" t="str" cm="1">
        <f t="array" ref="P3040">_xlfn.IFS(O3040&lt;=0,"Flop",O3040&lt;10000000,"Hit",O3040&lt;=100000000,"Superhit",O3040&gt;100000000,"Blockbuster")</f>
        <v>Flop</v>
      </c>
      <c r="Q3040" t="s">
        <v>6031</v>
      </c>
      <c r="R3040">
        <v>24</v>
      </c>
      <c r="S3040" t="str">
        <f t="shared" si="286"/>
        <v xml:space="preserve">May </v>
      </c>
      <c r="T3040" s="12" t="str">
        <f t="shared" si="287"/>
        <v xml:space="preserve"> 2016</v>
      </c>
      <c r="U3040" s="8" t="str" cm="1">
        <f t="array" ref="U3040">_xlfn.IFS(Q3040&lt;1970,"Old is Gold",Q3040&lt;=1980,"80's Movies",Q3040&lt;=2000,"90's Movies",Q3040&lt;=2020,"Mid Rang",Q3040&gt;2020,"Latest")</f>
        <v>Latest</v>
      </c>
      <c r="V3040" t="s">
        <v>9932</v>
      </c>
    </row>
    <row r="3041" spans="1:22" x14ac:dyDescent="0.3">
      <c r="A3041" t="s">
        <v>9933</v>
      </c>
      <c r="B3041" t="s">
        <v>9934</v>
      </c>
      <c r="C3041" t="s">
        <v>9934</v>
      </c>
      <c r="D3041" s="6">
        <v>120</v>
      </c>
      <c r="E3041" s="6" t="str">
        <f t="shared" si="282"/>
        <v>Medium</v>
      </c>
      <c r="F3041" s="4">
        <f t="shared" si="283"/>
        <v>2</v>
      </c>
      <c r="G3041" s="8" t="s">
        <v>7406</v>
      </c>
      <c r="H3041" t="s">
        <v>10887</v>
      </c>
      <c r="I3041" t="s">
        <v>190</v>
      </c>
      <c r="J3041">
        <v>7.3</v>
      </c>
      <c r="K3041" t="str">
        <f t="shared" si="284"/>
        <v>Good</v>
      </c>
      <c r="L3041" s="10">
        <v>129398</v>
      </c>
      <c r="M3041" s="10">
        <v>50000000</v>
      </c>
      <c r="N3041" s="10">
        <v>2049823</v>
      </c>
      <c r="O3041" s="6">
        <f t="shared" si="285"/>
        <v>-47950177</v>
      </c>
      <c r="P3041" s="10" t="str" cm="1">
        <f t="array" ref="P3041">_xlfn.IFS(O3041&lt;=0,"Flop",O3041&lt;10000000,"Hit",O3041&lt;=100000000,"Superhit",O3041&gt;100000000,"Blockbuster")</f>
        <v>Flop</v>
      </c>
      <c r="Q3041" t="s">
        <v>9935</v>
      </c>
      <c r="R3041">
        <v>19</v>
      </c>
      <c r="S3041" t="str">
        <f t="shared" si="286"/>
        <v xml:space="preserve">May </v>
      </c>
      <c r="T3041" s="12" t="str">
        <f t="shared" si="287"/>
        <v xml:space="preserve"> 2017</v>
      </c>
      <c r="U3041" s="8" t="str" cm="1">
        <f t="array" ref="U3041">_xlfn.IFS(Q3041&lt;1970,"Old is Gold",Q3041&lt;=1980,"80's Movies",Q3041&lt;=2000,"90's Movies",Q3041&lt;=2020,"Mid Rang",Q3041&gt;2020,"Latest")</f>
        <v>Latest</v>
      </c>
      <c r="V3041" t="s">
        <v>4402</v>
      </c>
    </row>
    <row r="3042" spans="1:22" x14ac:dyDescent="0.3">
      <c r="A3042" t="s">
        <v>9936</v>
      </c>
      <c r="B3042" t="s">
        <v>9937</v>
      </c>
      <c r="C3042" t="s">
        <v>9937</v>
      </c>
      <c r="D3042" s="6">
        <v>110</v>
      </c>
      <c r="E3042" s="6" t="str">
        <f t="shared" si="282"/>
        <v>Medium</v>
      </c>
      <c r="F3042" s="4">
        <f t="shared" si="283"/>
        <v>1.8333333333333333</v>
      </c>
      <c r="G3042" s="8" t="s">
        <v>10889</v>
      </c>
      <c r="H3042" t="s">
        <v>190</v>
      </c>
      <c r="I3042" t="s">
        <v>10896</v>
      </c>
      <c r="J3042">
        <v>7</v>
      </c>
      <c r="K3042" t="str">
        <f t="shared" si="284"/>
        <v>Good</v>
      </c>
      <c r="L3042" s="10">
        <v>56347</v>
      </c>
      <c r="M3042" s="10">
        <v>14000000</v>
      </c>
      <c r="N3042" s="10">
        <v>3621046</v>
      </c>
      <c r="O3042" s="6">
        <f t="shared" si="285"/>
        <v>-10378954</v>
      </c>
      <c r="P3042" s="10" t="str" cm="1">
        <f t="array" ref="P3042">_xlfn.IFS(O3042&lt;=0,"Flop",O3042&lt;10000000,"Hit",O3042&lt;=100000000,"Superhit",O3042&gt;100000000,"Blockbuster")</f>
        <v>Flop</v>
      </c>
      <c r="Q3042" t="s">
        <v>9938</v>
      </c>
      <c r="R3042">
        <v>13</v>
      </c>
      <c r="S3042" t="str">
        <f t="shared" si="286"/>
        <v xml:space="preserve">September </v>
      </c>
      <c r="T3042" s="12" t="str">
        <f t="shared" si="287"/>
        <v xml:space="preserve"> 2015</v>
      </c>
      <c r="U3042" s="8" t="str" cm="1">
        <f t="array" ref="U3042">_xlfn.IFS(Q3042&lt;1970,"Old is Gold",Q3042&lt;=1980,"80's Movies",Q3042&lt;=2000,"90's Movies",Q3042&lt;=2020,"Mid Rang",Q3042&gt;2020,"Latest")</f>
        <v>Latest</v>
      </c>
      <c r="V3042" t="s">
        <v>9939</v>
      </c>
    </row>
    <row r="3043" spans="1:22" x14ac:dyDescent="0.3">
      <c r="A3043" t="s">
        <v>9940</v>
      </c>
      <c r="B3043" t="s">
        <v>9941</v>
      </c>
      <c r="C3043" t="s">
        <v>9941</v>
      </c>
      <c r="D3043" s="6">
        <v>137</v>
      </c>
      <c r="E3043" s="6" t="str">
        <f t="shared" si="282"/>
        <v>Long</v>
      </c>
      <c r="F3043" s="4">
        <f t="shared" si="283"/>
        <v>2.2833333333333332</v>
      </c>
      <c r="G3043" s="8" t="s">
        <v>190</v>
      </c>
      <c r="H3043" t="s">
        <v>10899</v>
      </c>
      <c r="I3043" t="s">
        <v>10899</v>
      </c>
      <c r="J3043">
        <v>7.8</v>
      </c>
      <c r="K3043" t="str">
        <f t="shared" si="284"/>
        <v>Good</v>
      </c>
      <c r="L3043" s="10">
        <v>302517</v>
      </c>
      <c r="M3043" s="10">
        <v>9000000</v>
      </c>
      <c r="N3043" s="10">
        <v>78988148</v>
      </c>
      <c r="O3043" s="6">
        <f t="shared" si="285"/>
        <v>69988148</v>
      </c>
      <c r="P3043" s="10" t="str" cm="1">
        <f t="array" ref="P3043">_xlfn.IFS(O3043&lt;=0,"Flop",O3043&lt;10000000,"Hit",O3043&lt;=100000000,"Superhit",O3043&gt;100000000,"Blockbuster")</f>
        <v>Superhit</v>
      </c>
      <c r="Q3043" t="s">
        <v>9797</v>
      </c>
      <c r="R3043">
        <v>23</v>
      </c>
      <c r="S3043" t="str">
        <f t="shared" si="286"/>
        <v xml:space="preserve">January </v>
      </c>
      <c r="T3043" s="12" t="str">
        <f t="shared" si="287"/>
        <v xml:space="preserve"> 2016</v>
      </c>
      <c r="U3043" s="8" t="str" cm="1">
        <f t="array" ref="U3043">_xlfn.IFS(Q3043&lt;1970,"Old is Gold",Q3043&lt;=1980,"80's Movies",Q3043&lt;=2000,"90's Movies",Q3043&lt;=2020,"Mid Rang",Q3043&gt;2020,"Latest")</f>
        <v>Latest</v>
      </c>
      <c r="V3043" t="s">
        <v>9942</v>
      </c>
    </row>
    <row r="3044" spans="1:22" x14ac:dyDescent="0.3">
      <c r="A3044" t="s">
        <v>9943</v>
      </c>
      <c r="B3044" t="s">
        <v>9944</v>
      </c>
      <c r="C3044" t="s">
        <v>9944</v>
      </c>
      <c r="D3044" s="6">
        <v>97</v>
      </c>
      <c r="E3044" s="6" t="str">
        <f t="shared" si="282"/>
        <v>Medium</v>
      </c>
      <c r="F3044" s="4">
        <f t="shared" si="283"/>
        <v>1.6166666666666667</v>
      </c>
      <c r="G3044" s="8" t="s">
        <v>172</v>
      </c>
      <c r="H3044" t="s">
        <v>190</v>
      </c>
      <c r="I3044" t="s">
        <v>10885</v>
      </c>
      <c r="J3044">
        <v>6.9</v>
      </c>
      <c r="K3044" t="str">
        <f t="shared" si="284"/>
        <v>Average</v>
      </c>
      <c r="L3044" s="10">
        <v>130939</v>
      </c>
      <c r="M3044" s="10">
        <v>3000000</v>
      </c>
      <c r="N3044" s="10">
        <v>4935501</v>
      </c>
      <c r="O3044" s="6">
        <f t="shared" si="285"/>
        <v>1935501</v>
      </c>
      <c r="P3044" s="10" t="str" cm="1">
        <f t="array" ref="P3044">_xlfn.IFS(O3044&lt;=0,"Flop",O3044&lt;10000000,"Hit",O3044&lt;=100000000,"Superhit",O3044&gt;100000000,"Blockbuster")</f>
        <v>Hit</v>
      </c>
      <c r="Q3044" t="s">
        <v>9945</v>
      </c>
      <c r="R3044">
        <v>22</v>
      </c>
      <c r="S3044" t="str">
        <f t="shared" si="286"/>
        <v xml:space="preserve">January </v>
      </c>
      <c r="T3044" s="12" t="str">
        <f t="shared" si="287"/>
        <v xml:space="preserve"> 2016</v>
      </c>
      <c r="U3044" s="8" t="str" cm="1">
        <f t="array" ref="U3044">_xlfn.IFS(Q3044&lt;1970,"Old is Gold",Q3044&lt;=1980,"80's Movies",Q3044&lt;=2000,"90's Movies",Q3044&lt;=2020,"Mid Rang",Q3044&gt;2020,"Latest")</f>
        <v>Latest</v>
      </c>
      <c r="V3044" t="s">
        <v>9946</v>
      </c>
    </row>
    <row r="3045" spans="1:22" x14ac:dyDescent="0.3">
      <c r="A3045" t="s">
        <v>9947</v>
      </c>
      <c r="B3045" t="s">
        <v>9948</v>
      </c>
      <c r="C3045" t="s">
        <v>9948</v>
      </c>
      <c r="D3045" s="6">
        <v>131</v>
      </c>
      <c r="E3045" s="6" t="str">
        <f t="shared" si="282"/>
        <v>Long</v>
      </c>
      <c r="F3045" s="4">
        <f t="shared" si="283"/>
        <v>2.1833333333333331</v>
      </c>
      <c r="G3045" s="8" t="s">
        <v>7406</v>
      </c>
      <c r="H3045" t="s">
        <v>10887</v>
      </c>
      <c r="I3045" t="s">
        <v>10890</v>
      </c>
      <c r="J3045">
        <v>6.3</v>
      </c>
      <c r="K3045" t="str">
        <f t="shared" si="284"/>
        <v>Average</v>
      </c>
      <c r="L3045" s="10">
        <v>267695</v>
      </c>
      <c r="M3045" s="10">
        <v>61000000</v>
      </c>
      <c r="N3045" s="10">
        <v>312296056</v>
      </c>
      <c r="O3045" s="6">
        <f t="shared" si="285"/>
        <v>251296056</v>
      </c>
      <c r="P3045" s="10" t="str" cm="1">
        <f t="array" ref="P3045">_xlfn.IFS(O3045&lt;=0,"Flop",O3045&lt;10000000,"Hit",O3045&lt;=100000000,"Superhit",O3045&gt;100000000,"Blockbuster")</f>
        <v>Blockbuster</v>
      </c>
      <c r="Q3045" t="s">
        <v>9949</v>
      </c>
      <c r="R3045">
        <v>1</v>
      </c>
      <c r="S3045" t="str">
        <f t="shared" si="286"/>
        <v xml:space="preserve">September </v>
      </c>
      <c r="T3045" s="12" t="str">
        <f t="shared" si="287"/>
        <v xml:space="preserve"> 2015</v>
      </c>
      <c r="U3045" s="8" t="str" cm="1">
        <f t="array" ref="U3045">_xlfn.IFS(Q3045&lt;1970,"Old is Gold",Q3045&lt;=1980,"80's Movies",Q3045&lt;=2000,"90's Movies",Q3045&lt;=2020,"Mid Rang",Q3045&gt;2020,"Latest")</f>
        <v>Latest</v>
      </c>
      <c r="V3045" t="s">
        <v>8594</v>
      </c>
    </row>
    <row r="3046" spans="1:22" x14ac:dyDescent="0.3">
      <c r="A3046" t="s">
        <v>9950</v>
      </c>
      <c r="B3046" t="s">
        <v>9951</v>
      </c>
      <c r="C3046" t="s">
        <v>9951</v>
      </c>
      <c r="D3046" s="6">
        <v>86</v>
      </c>
      <c r="E3046" s="6" t="str">
        <f t="shared" si="282"/>
        <v>Short</v>
      </c>
      <c r="F3046" s="4">
        <f t="shared" si="283"/>
        <v>1.4333333333333333</v>
      </c>
      <c r="G3046" s="8" t="s">
        <v>7406</v>
      </c>
      <c r="H3046" t="s">
        <v>190</v>
      </c>
      <c r="I3046" t="s">
        <v>105</v>
      </c>
      <c r="J3046">
        <v>6.3</v>
      </c>
      <c r="K3046" t="str">
        <f t="shared" si="284"/>
        <v>Average</v>
      </c>
      <c r="L3046" s="10">
        <v>141191</v>
      </c>
      <c r="M3046" s="10">
        <v>17000000</v>
      </c>
      <c r="N3046" s="10">
        <v>119100758</v>
      </c>
      <c r="O3046" s="6">
        <f t="shared" si="285"/>
        <v>102100758</v>
      </c>
      <c r="P3046" s="10" t="str" cm="1">
        <f t="array" ref="P3046">_xlfn.IFS(O3046&lt;=0,"Flop",O3046&lt;10000000,"Hit",O3046&lt;=100000000,"Superhit",O3046&gt;100000000,"Blockbuster")</f>
        <v>Blockbuster</v>
      </c>
      <c r="Q3046" t="s">
        <v>9952</v>
      </c>
      <c r="R3046">
        <v>21</v>
      </c>
      <c r="S3046" t="str">
        <f t="shared" si="286"/>
        <v xml:space="preserve">June </v>
      </c>
      <c r="T3046" s="12" t="str">
        <f t="shared" si="287"/>
        <v xml:space="preserve"> 2016</v>
      </c>
      <c r="U3046" s="8" t="str" cm="1">
        <f t="array" ref="U3046">_xlfn.IFS(Q3046&lt;1970,"Old is Gold",Q3046&lt;=1980,"80's Movies",Q3046&lt;=2000,"90's Movies",Q3046&lt;=2020,"Mid Rang",Q3046&gt;2020,"Latest")</f>
        <v>Latest</v>
      </c>
      <c r="V3046" t="s">
        <v>4899</v>
      </c>
    </row>
    <row r="3047" spans="1:22" x14ac:dyDescent="0.3">
      <c r="A3047" t="s">
        <v>9953</v>
      </c>
      <c r="B3047" t="s">
        <v>9954</v>
      </c>
      <c r="C3047" t="s">
        <v>9954</v>
      </c>
      <c r="D3047" s="6">
        <v>95</v>
      </c>
      <c r="E3047" s="6" t="str">
        <f t="shared" si="282"/>
        <v>Medium</v>
      </c>
      <c r="F3047" s="4">
        <f t="shared" si="283"/>
        <v>1.5833333333333333</v>
      </c>
      <c r="G3047" s="8" t="s">
        <v>10891</v>
      </c>
      <c r="H3047" t="s">
        <v>190</v>
      </c>
      <c r="I3047" t="s">
        <v>105</v>
      </c>
      <c r="J3047">
        <v>7</v>
      </c>
      <c r="K3047" t="str">
        <f t="shared" si="284"/>
        <v>Good</v>
      </c>
      <c r="L3047" s="10">
        <v>135778</v>
      </c>
      <c r="M3047" s="10">
        <v>5000000</v>
      </c>
      <c r="N3047" s="10">
        <v>3767402</v>
      </c>
      <c r="O3047" s="6">
        <f t="shared" si="285"/>
        <v>-1232598</v>
      </c>
      <c r="P3047" s="10" t="str" cm="1">
        <f t="array" ref="P3047">_xlfn.IFS(O3047&lt;=0,"Flop",O3047&lt;10000000,"Hit",O3047&lt;=100000000,"Superhit",O3047&gt;100000000,"Blockbuster")</f>
        <v>Flop</v>
      </c>
      <c r="Q3047" t="s">
        <v>9299</v>
      </c>
      <c r="R3047">
        <v>17</v>
      </c>
      <c r="S3047" t="str">
        <f t="shared" si="286"/>
        <v xml:space="preserve">May </v>
      </c>
      <c r="T3047" s="12" t="str">
        <f t="shared" si="287"/>
        <v xml:space="preserve"> 2015</v>
      </c>
      <c r="U3047" s="8" t="str" cm="1">
        <f t="array" ref="U3047">_xlfn.IFS(Q3047&lt;1970,"Old is Gold",Q3047&lt;=1980,"80's Movies",Q3047&lt;=2000,"90's Movies",Q3047&lt;=2020,"Mid Rang",Q3047&gt;2020,"Latest")</f>
        <v>Latest</v>
      </c>
      <c r="V3047" t="s">
        <v>9225</v>
      </c>
    </row>
    <row r="3048" spans="1:22" x14ac:dyDescent="0.3">
      <c r="A3048" t="s">
        <v>9955</v>
      </c>
      <c r="B3048" t="s">
        <v>9956</v>
      </c>
      <c r="C3048" t="s">
        <v>9956</v>
      </c>
      <c r="D3048" s="6">
        <v>108</v>
      </c>
      <c r="E3048" s="6" t="str">
        <f t="shared" si="282"/>
        <v>Medium</v>
      </c>
      <c r="F3048" s="4">
        <f t="shared" si="283"/>
        <v>1.8</v>
      </c>
      <c r="G3048" s="8" t="s">
        <v>7406</v>
      </c>
      <c r="H3048" t="s">
        <v>105</v>
      </c>
      <c r="I3048" t="s">
        <v>10890</v>
      </c>
      <c r="J3048">
        <v>6</v>
      </c>
      <c r="K3048" t="str">
        <f t="shared" si="284"/>
        <v>Average</v>
      </c>
      <c r="L3048" s="10">
        <v>107753</v>
      </c>
      <c r="M3048" s="10">
        <v>10000000</v>
      </c>
      <c r="N3048" s="10">
        <v>118587880</v>
      </c>
      <c r="O3048" s="6">
        <f t="shared" si="285"/>
        <v>108587880</v>
      </c>
      <c r="P3048" s="10" t="str" cm="1">
        <f t="array" ref="P3048">_xlfn.IFS(O3048&lt;=0,"Flop",O3048&lt;10000000,"Hit",O3048&lt;=100000000,"Superhit",O3048&gt;100000000,"Blockbuster")</f>
        <v>Blockbuster</v>
      </c>
      <c r="Q3048" t="s">
        <v>9500</v>
      </c>
      <c r="R3048">
        <v>29</v>
      </c>
      <c r="S3048" t="str">
        <f t="shared" si="286"/>
        <v xml:space="preserve">June </v>
      </c>
      <c r="T3048" s="12" t="str">
        <f t="shared" si="287"/>
        <v xml:space="preserve"> 2016</v>
      </c>
      <c r="U3048" s="8" t="str" cm="1">
        <f t="array" ref="U3048">_xlfn.IFS(Q3048&lt;1970,"Old is Gold",Q3048&lt;=1980,"80's Movies",Q3048&lt;=2000,"90's Movies",Q3048&lt;=2020,"Mid Rang",Q3048&gt;2020,"Latest")</f>
        <v>Latest</v>
      </c>
      <c r="V3048" t="s">
        <v>9052</v>
      </c>
    </row>
    <row r="3049" spans="1:22" x14ac:dyDescent="0.3">
      <c r="A3049" t="s">
        <v>9957</v>
      </c>
      <c r="B3049" t="s">
        <v>9958</v>
      </c>
      <c r="C3049" t="s">
        <v>9958</v>
      </c>
      <c r="D3049" s="6">
        <v>104</v>
      </c>
      <c r="E3049" s="6" t="str">
        <f t="shared" si="282"/>
        <v>Medium</v>
      </c>
      <c r="F3049" s="4">
        <f t="shared" si="283"/>
        <v>1.7333333333333334</v>
      </c>
      <c r="G3049" s="8" t="s">
        <v>7406</v>
      </c>
      <c r="H3049" t="s">
        <v>10887</v>
      </c>
      <c r="I3049" t="s">
        <v>10888</v>
      </c>
      <c r="J3049">
        <v>7.3</v>
      </c>
      <c r="K3049" t="str">
        <f t="shared" si="284"/>
        <v>Good</v>
      </c>
      <c r="L3049" s="10">
        <v>167545</v>
      </c>
      <c r="M3049" s="10">
        <v>80000000</v>
      </c>
      <c r="N3049" s="10">
        <v>312336671</v>
      </c>
      <c r="O3049" s="6">
        <f t="shared" si="285"/>
        <v>232336671</v>
      </c>
      <c r="P3049" s="10" t="str" cm="1">
        <f t="array" ref="P3049">_xlfn.IFS(O3049&lt;=0,"Flop",O3049&lt;10000000,"Hit",O3049&lt;=100000000,"Superhit",O3049&gt;100000000,"Blockbuster")</f>
        <v>Blockbuster</v>
      </c>
      <c r="Q3049" t="s">
        <v>9959</v>
      </c>
      <c r="R3049">
        <v>1</v>
      </c>
      <c r="S3049" t="str">
        <f t="shared" si="286"/>
        <v xml:space="preserve">February </v>
      </c>
      <c r="T3049" s="12" t="str">
        <f t="shared" si="287"/>
        <v xml:space="preserve"> 2017</v>
      </c>
      <c r="U3049" s="8" t="str" cm="1">
        <f t="array" ref="U3049">_xlfn.IFS(Q3049&lt;1970,"Old is Gold",Q3049&lt;=1980,"80's Movies",Q3049&lt;=2000,"90's Movies",Q3049&lt;=2020,"Mid Rang",Q3049&gt;2020,"Latest")</f>
        <v>Latest</v>
      </c>
      <c r="V3049" t="s">
        <v>6977</v>
      </c>
    </row>
    <row r="3050" spans="1:22" x14ac:dyDescent="0.3">
      <c r="A3050" t="s">
        <v>9960</v>
      </c>
      <c r="B3050" t="s">
        <v>9961</v>
      </c>
      <c r="C3050" t="s">
        <v>9961</v>
      </c>
      <c r="D3050" s="6">
        <v>134</v>
      </c>
      <c r="E3050" s="6" t="str">
        <f t="shared" si="282"/>
        <v>Long</v>
      </c>
      <c r="F3050" s="4">
        <f t="shared" si="283"/>
        <v>2.2333333333333334</v>
      </c>
      <c r="G3050" s="8" t="s">
        <v>10887</v>
      </c>
      <c r="H3050" t="s">
        <v>10892</v>
      </c>
      <c r="I3050" t="s">
        <v>10885</v>
      </c>
      <c r="J3050">
        <v>6.5</v>
      </c>
      <c r="K3050" t="str">
        <f t="shared" si="284"/>
        <v>Average</v>
      </c>
      <c r="L3050" s="10">
        <v>300966</v>
      </c>
      <c r="M3050" s="10">
        <v>200000000</v>
      </c>
      <c r="N3050" s="10">
        <v>655755901</v>
      </c>
      <c r="O3050" s="6">
        <f t="shared" si="285"/>
        <v>455755901</v>
      </c>
      <c r="P3050" s="10" t="str" cm="1">
        <f t="array" ref="P3050">_xlfn.IFS(O3050&lt;=0,"Flop",O3050&lt;10000000,"Hit",O3050&lt;=100000000,"Superhit",O3050&gt;100000000,"Blockbuster")</f>
        <v>Blockbuster</v>
      </c>
      <c r="Q3050" t="s">
        <v>9962</v>
      </c>
      <c r="R3050">
        <v>8</v>
      </c>
      <c r="S3050" t="str">
        <f t="shared" si="286"/>
        <v xml:space="preserve">November </v>
      </c>
      <c r="T3050" s="12" t="str">
        <f t="shared" si="287"/>
        <v xml:space="preserve"> 2018</v>
      </c>
      <c r="U3050" s="8" t="str" cm="1">
        <f t="array" ref="U3050">_xlfn.IFS(Q3050&lt;1970,"Old is Gold",Q3050&lt;=1980,"80's Movies",Q3050&lt;=2000,"90's Movies",Q3050&lt;=2020,"Mid Rang",Q3050&gt;2020,"Latest")</f>
        <v>Latest</v>
      </c>
      <c r="V3050" t="s">
        <v>4651</v>
      </c>
    </row>
    <row r="3051" spans="1:22" x14ac:dyDescent="0.3">
      <c r="A3051" t="s">
        <v>9963</v>
      </c>
      <c r="B3051" t="s">
        <v>9964</v>
      </c>
      <c r="C3051" t="s">
        <v>9964</v>
      </c>
      <c r="D3051" s="6">
        <v>142</v>
      </c>
      <c r="E3051" s="6" t="str">
        <f t="shared" si="282"/>
        <v>Long</v>
      </c>
      <c r="F3051" s="4">
        <f t="shared" si="283"/>
        <v>2.3666666666666667</v>
      </c>
      <c r="G3051" s="8" t="s">
        <v>10887</v>
      </c>
      <c r="H3051" t="s">
        <v>10892</v>
      </c>
      <c r="I3051" t="s">
        <v>10885</v>
      </c>
      <c r="J3051">
        <v>6.2</v>
      </c>
      <c r="K3051" t="str">
        <f t="shared" si="284"/>
        <v>Average</v>
      </c>
      <c r="L3051" s="10">
        <v>161116</v>
      </c>
      <c r="M3051" s="10">
        <v>200000000</v>
      </c>
      <c r="N3051" s="10">
        <v>407150844</v>
      </c>
      <c r="O3051" s="6">
        <f t="shared" si="285"/>
        <v>207150844</v>
      </c>
      <c r="P3051" s="10" t="str" cm="1">
        <f t="array" ref="P3051">_xlfn.IFS(O3051&lt;=0,"Flop",O3051&lt;10000000,"Hit",O3051&lt;=100000000,"Superhit",O3051&gt;100000000,"Blockbuster")</f>
        <v>Blockbuster</v>
      </c>
      <c r="Q3051" t="s">
        <v>9965</v>
      </c>
      <c r="R3051">
        <v>6</v>
      </c>
      <c r="S3051" t="str">
        <f t="shared" si="286"/>
        <v xml:space="preserve">April </v>
      </c>
      <c r="T3051" s="12" t="str">
        <f t="shared" si="287"/>
        <v xml:space="preserve"> 2022</v>
      </c>
      <c r="U3051" s="8" t="str" cm="1">
        <f t="array" ref="U3051">_xlfn.IFS(Q3051&lt;1970,"Old is Gold",Q3051&lt;=1980,"80's Movies",Q3051&lt;=2000,"90's Movies",Q3051&lt;=2020,"Mid Rang",Q3051&gt;2020,"Latest")</f>
        <v>Latest</v>
      </c>
      <c r="V3051" t="s">
        <v>4651</v>
      </c>
    </row>
    <row r="3052" spans="1:22" x14ac:dyDescent="0.3">
      <c r="A3052" t="s">
        <v>9966</v>
      </c>
      <c r="B3052" t="s">
        <v>9967</v>
      </c>
      <c r="C3052" t="s">
        <v>9967</v>
      </c>
      <c r="D3052" s="6">
        <v>105</v>
      </c>
      <c r="E3052" s="6" t="str">
        <f t="shared" si="282"/>
        <v>Medium</v>
      </c>
      <c r="F3052" s="4">
        <f t="shared" si="283"/>
        <v>1.75</v>
      </c>
      <c r="G3052" s="8" t="s">
        <v>190</v>
      </c>
      <c r="H3052" t="s">
        <v>10886</v>
      </c>
      <c r="I3052" t="s">
        <v>10899</v>
      </c>
      <c r="J3052">
        <v>5.3</v>
      </c>
      <c r="K3052" t="str">
        <f t="shared" si="284"/>
        <v>Poor</v>
      </c>
      <c r="L3052" s="10">
        <v>62817</v>
      </c>
      <c r="M3052" s="10">
        <v>14000000</v>
      </c>
      <c r="N3052" s="10">
        <v>69497587</v>
      </c>
      <c r="O3052" s="6">
        <f t="shared" si="285"/>
        <v>55497587</v>
      </c>
      <c r="P3052" s="10" t="str" cm="1">
        <f t="array" ref="P3052">_xlfn.IFS(O3052&lt;=0,"Flop",O3052&lt;10000000,"Hit",O3052&lt;=100000000,"Superhit",O3052&gt;100000000,"Blockbuster")</f>
        <v>Superhit</v>
      </c>
      <c r="Q3052" t="s">
        <v>9968</v>
      </c>
      <c r="R3052">
        <v>10</v>
      </c>
      <c r="S3052" t="str">
        <f t="shared" si="286"/>
        <v xml:space="preserve">April </v>
      </c>
      <c r="T3052" s="12" t="str">
        <f t="shared" si="287"/>
        <v xml:space="preserve"> 2019</v>
      </c>
      <c r="U3052" s="8" t="str" cm="1">
        <f t="array" ref="U3052">_xlfn.IFS(Q3052&lt;1970,"Old is Gold",Q3052&lt;=1980,"80's Movies",Q3052&lt;=2000,"90's Movies",Q3052&lt;=2020,"Mid Rang",Q3052&gt;2020,"Latest")</f>
        <v>Latest</v>
      </c>
      <c r="V3052" t="s">
        <v>9969</v>
      </c>
    </row>
    <row r="3053" spans="1:22" x14ac:dyDescent="0.3">
      <c r="A3053" t="s">
        <v>9970</v>
      </c>
      <c r="B3053" t="s">
        <v>9971</v>
      </c>
      <c r="C3053" t="s">
        <v>9971</v>
      </c>
      <c r="D3053" s="6">
        <v>111</v>
      </c>
      <c r="E3053" s="6" t="str">
        <f t="shared" si="282"/>
        <v>Medium</v>
      </c>
      <c r="F3053" s="4">
        <f t="shared" si="283"/>
        <v>1.85</v>
      </c>
      <c r="G3053" s="8" t="s">
        <v>10889</v>
      </c>
      <c r="H3053" t="s">
        <v>172</v>
      </c>
      <c r="I3053" t="s">
        <v>190</v>
      </c>
      <c r="J3053">
        <v>6.8</v>
      </c>
      <c r="K3053" t="str">
        <f t="shared" si="284"/>
        <v>Average</v>
      </c>
      <c r="L3053" s="10">
        <v>58620</v>
      </c>
      <c r="M3053" s="10">
        <v>29000000</v>
      </c>
      <c r="N3053" s="10">
        <v>49052787</v>
      </c>
      <c r="O3053" s="6">
        <f t="shared" si="285"/>
        <v>20052787</v>
      </c>
      <c r="P3053" s="10" t="str" cm="1">
        <f t="array" ref="P3053">_xlfn.IFS(O3053&lt;=0,"Flop",O3053&lt;10000000,"Hit",O3053&lt;=100000000,"Superhit",O3053&gt;100000000,"Blockbuster")</f>
        <v>Superhit</v>
      </c>
      <c r="Q3053" t="s">
        <v>9972</v>
      </c>
      <c r="R3053">
        <v>23</v>
      </c>
      <c r="S3053" t="str">
        <f t="shared" si="286"/>
        <v xml:space="preserve">April </v>
      </c>
      <c r="T3053" s="12" t="str">
        <f t="shared" si="287"/>
        <v xml:space="preserve"> 2016</v>
      </c>
      <c r="U3053" s="8" t="str" cm="1">
        <f t="array" ref="U3053">_xlfn.IFS(Q3053&lt;1970,"Old is Gold",Q3053&lt;=1980,"80's Movies",Q3053&lt;=2000,"90's Movies",Q3053&lt;=2020,"Mid Rang",Q3053&gt;2020,"Latest")</f>
        <v>Latest</v>
      </c>
      <c r="V3053" t="s">
        <v>1025</v>
      </c>
    </row>
    <row r="3054" spans="1:22" x14ac:dyDescent="0.3">
      <c r="A3054" t="s">
        <v>9973</v>
      </c>
      <c r="B3054" t="s">
        <v>9974</v>
      </c>
      <c r="C3054" t="s">
        <v>9974</v>
      </c>
      <c r="D3054" s="6">
        <v>100</v>
      </c>
      <c r="E3054" s="6" t="str">
        <f t="shared" si="282"/>
        <v>Medium</v>
      </c>
      <c r="F3054" s="4">
        <f t="shared" si="283"/>
        <v>1.6666666666666667</v>
      </c>
      <c r="G3054" s="8" t="s">
        <v>7406</v>
      </c>
      <c r="H3054" t="s">
        <v>172</v>
      </c>
      <c r="I3054" t="s">
        <v>10891</v>
      </c>
      <c r="J3054">
        <v>6.2</v>
      </c>
      <c r="K3054" t="str">
        <f t="shared" si="284"/>
        <v>Average</v>
      </c>
      <c r="L3054" s="10">
        <v>51305</v>
      </c>
      <c r="M3054" s="10">
        <v>15000000</v>
      </c>
      <c r="N3054" s="10">
        <v>20749853</v>
      </c>
      <c r="O3054" s="6">
        <f t="shared" si="285"/>
        <v>5749853</v>
      </c>
      <c r="P3054" s="10" t="str" cm="1">
        <f t="array" ref="P3054">_xlfn.IFS(O3054&lt;=0,"Flop",O3054&lt;10000000,"Hit",O3054&lt;=100000000,"Superhit",O3054&gt;100000000,"Blockbuster")</f>
        <v>Hit</v>
      </c>
      <c r="Q3054" t="s">
        <v>9975</v>
      </c>
      <c r="R3054">
        <v>13</v>
      </c>
      <c r="S3054" t="str">
        <f t="shared" si="286"/>
        <v xml:space="preserve">March </v>
      </c>
      <c r="T3054" s="12" t="str">
        <f t="shared" si="287"/>
        <v xml:space="preserve"> 2016</v>
      </c>
      <c r="U3054" s="8" t="str" cm="1">
        <f t="array" ref="U3054">_xlfn.IFS(Q3054&lt;1970,"Old is Gold",Q3054&lt;=1980,"80's Movies",Q3054&lt;=2000,"90's Movies",Q3054&lt;=2020,"Mid Rang",Q3054&gt;2020,"Latest")</f>
        <v>Latest</v>
      </c>
      <c r="V3054" t="s">
        <v>9976</v>
      </c>
    </row>
    <row r="3055" spans="1:22" x14ac:dyDescent="0.3">
      <c r="A3055" t="s">
        <v>9977</v>
      </c>
      <c r="B3055" t="s">
        <v>9978</v>
      </c>
      <c r="C3055" t="s">
        <v>9978</v>
      </c>
      <c r="D3055" s="6">
        <v>123</v>
      </c>
      <c r="E3055" s="6" t="str">
        <f t="shared" si="282"/>
        <v>Long</v>
      </c>
      <c r="F3055" s="4">
        <f t="shared" si="283"/>
        <v>2.0499999999999998</v>
      </c>
      <c r="G3055" s="8" t="s">
        <v>7406</v>
      </c>
      <c r="H3055" t="s">
        <v>10887</v>
      </c>
      <c r="I3055" t="s">
        <v>10890</v>
      </c>
      <c r="J3055">
        <v>6.8</v>
      </c>
      <c r="K3055" t="str">
        <f t="shared" si="284"/>
        <v>Average</v>
      </c>
      <c r="L3055" s="10">
        <v>594907</v>
      </c>
      <c r="M3055" s="10">
        <v>160000000</v>
      </c>
      <c r="N3055" s="10">
        <v>1131416446</v>
      </c>
      <c r="O3055" s="6">
        <f t="shared" si="285"/>
        <v>971416446</v>
      </c>
      <c r="P3055" s="10" t="str" cm="1">
        <f t="array" ref="P3055">_xlfn.IFS(O3055&lt;=0,"Flop",O3055&lt;10000000,"Hit",O3055&lt;=100000000,"Superhit",O3055&gt;100000000,"Blockbuster")</f>
        <v>Blockbuster</v>
      </c>
      <c r="Q3055" t="s">
        <v>9979</v>
      </c>
      <c r="R3055">
        <v>27</v>
      </c>
      <c r="S3055" t="str">
        <f t="shared" si="286"/>
        <v xml:space="preserve">February </v>
      </c>
      <c r="T3055" s="12" t="str">
        <f t="shared" si="287"/>
        <v xml:space="preserve"> 2019</v>
      </c>
      <c r="U3055" s="8" t="str" cm="1">
        <f t="array" ref="U3055">_xlfn.IFS(Q3055&lt;1970,"Old is Gold",Q3055&lt;=1980,"80's Movies",Q3055&lt;=2000,"90's Movies",Q3055&lt;=2020,"Mid Rang",Q3055&gt;2020,"Latest")</f>
        <v>Latest</v>
      </c>
      <c r="V3055" t="s">
        <v>6036</v>
      </c>
    </row>
    <row r="3056" spans="1:22" x14ac:dyDescent="0.3">
      <c r="A3056" t="s">
        <v>9980</v>
      </c>
      <c r="B3056" t="s">
        <v>9981</v>
      </c>
      <c r="C3056" t="s">
        <v>9981</v>
      </c>
      <c r="D3056" s="6">
        <v>149</v>
      </c>
      <c r="E3056" s="6" t="str">
        <f t="shared" si="282"/>
        <v>Long</v>
      </c>
      <c r="F3056" s="4">
        <f t="shared" si="283"/>
        <v>2.4833333333333334</v>
      </c>
      <c r="G3056" s="8" t="s">
        <v>7406</v>
      </c>
      <c r="H3056" t="s">
        <v>10887</v>
      </c>
      <c r="I3056" t="s">
        <v>10890</v>
      </c>
      <c r="J3056">
        <v>8.4</v>
      </c>
      <c r="K3056" t="str">
        <f t="shared" si="284"/>
        <v>Excellent</v>
      </c>
      <c r="L3056" s="10">
        <v>1164767</v>
      </c>
      <c r="M3056" s="10">
        <v>321000000</v>
      </c>
      <c r="N3056" s="10">
        <v>2052415039</v>
      </c>
      <c r="O3056" s="6">
        <f t="shared" si="285"/>
        <v>1731415039</v>
      </c>
      <c r="P3056" s="10" t="str" cm="1">
        <f t="array" ref="P3056">_xlfn.IFS(O3056&lt;=0,"Flop",O3056&lt;10000000,"Hit",O3056&lt;=100000000,"Superhit",O3056&gt;100000000,"Blockbuster")</f>
        <v>Blockbuster</v>
      </c>
      <c r="Q3056" t="s">
        <v>9982</v>
      </c>
      <c r="R3056">
        <v>23</v>
      </c>
      <c r="S3056" t="str">
        <f t="shared" si="286"/>
        <v xml:space="preserve">April </v>
      </c>
      <c r="T3056" s="12" t="str">
        <f t="shared" si="287"/>
        <v xml:space="preserve"> 2018</v>
      </c>
      <c r="U3056" s="8" t="str" cm="1">
        <f t="array" ref="U3056">_xlfn.IFS(Q3056&lt;1970,"Old is Gold",Q3056&lt;=1980,"80's Movies",Q3056&lt;=2000,"90's Movies",Q3056&lt;=2020,"Mid Rang",Q3056&gt;2020,"Latest")</f>
        <v>Latest</v>
      </c>
      <c r="V3056" t="s">
        <v>5599</v>
      </c>
    </row>
    <row r="3057" spans="1:22" x14ac:dyDescent="0.3">
      <c r="A3057" t="s">
        <v>9983</v>
      </c>
      <c r="B3057" t="s">
        <v>9984</v>
      </c>
      <c r="C3057" t="s">
        <v>9984</v>
      </c>
      <c r="D3057" s="6">
        <v>181</v>
      </c>
      <c r="E3057" s="6" t="str">
        <f t="shared" si="282"/>
        <v>Long</v>
      </c>
      <c r="F3057" s="4">
        <f t="shared" si="283"/>
        <v>3.0166666666666666</v>
      </c>
      <c r="G3057" s="8" t="s">
        <v>7406</v>
      </c>
      <c r="H3057" t="s">
        <v>10887</v>
      </c>
      <c r="I3057" t="s">
        <v>190</v>
      </c>
      <c r="J3057">
        <v>8.4</v>
      </c>
      <c r="K3057" t="str">
        <f t="shared" si="284"/>
        <v>Excellent</v>
      </c>
      <c r="L3057" s="10">
        <v>1224453</v>
      </c>
      <c r="M3057" s="10">
        <v>356000000</v>
      </c>
      <c r="N3057" s="10">
        <v>2799439100</v>
      </c>
      <c r="O3057" s="6">
        <f t="shared" si="285"/>
        <v>2443439100</v>
      </c>
      <c r="P3057" s="10" t="str" cm="1">
        <f t="array" ref="P3057">_xlfn.IFS(O3057&lt;=0,"Flop",O3057&lt;10000000,"Hit",O3057&lt;=100000000,"Superhit",O3057&gt;100000000,"Blockbuster")</f>
        <v>Blockbuster</v>
      </c>
      <c r="Q3057" t="s">
        <v>9985</v>
      </c>
      <c r="R3057">
        <v>18</v>
      </c>
      <c r="S3057" t="str">
        <f t="shared" si="286"/>
        <v xml:space="preserve">April </v>
      </c>
      <c r="T3057" s="12" t="str">
        <f t="shared" si="287"/>
        <v xml:space="preserve"> 2019</v>
      </c>
      <c r="U3057" s="8" t="str" cm="1">
        <f t="array" ref="U3057">_xlfn.IFS(Q3057&lt;1970,"Old is Gold",Q3057&lt;=1980,"80's Movies",Q3057&lt;=2000,"90's Movies",Q3057&lt;=2020,"Mid Rang",Q3057&gt;2020,"Latest")</f>
        <v>Latest</v>
      </c>
      <c r="V3057" t="s">
        <v>5599</v>
      </c>
    </row>
    <row r="3058" spans="1:22" x14ac:dyDescent="0.3">
      <c r="A3058" t="s">
        <v>9986</v>
      </c>
      <c r="B3058" t="s">
        <v>9987</v>
      </c>
      <c r="C3058" t="s">
        <v>9987</v>
      </c>
      <c r="D3058" s="6">
        <v>88</v>
      </c>
      <c r="E3058" s="6" t="str">
        <f t="shared" si="282"/>
        <v>Short</v>
      </c>
      <c r="F3058" s="4">
        <f t="shared" si="283"/>
        <v>1.4666666666666666</v>
      </c>
      <c r="G3058" s="8" t="s">
        <v>10891</v>
      </c>
      <c r="H3058" t="s">
        <v>105</v>
      </c>
      <c r="I3058" t="s">
        <v>5170</v>
      </c>
      <c r="J3058">
        <v>7.1</v>
      </c>
      <c r="K3058" t="str">
        <f t="shared" si="284"/>
        <v>Good</v>
      </c>
      <c r="L3058" s="10">
        <v>293282</v>
      </c>
      <c r="M3058" s="10">
        <v>9900000</v>
      </c>
      <c r="N3058" s="10">
        <v>157761002</v>
      </c>
      <c r="O3058" s="6">
        <f t="shared" si="285"/>
        <v>147861002</v>
      </c>
      <c r="P3058" s="10" t="str" cm="1">
        <f t="array" ref="P3058">_xlfn.IFS(O3058&lt;=0,"Flop",O3058&lt;10000000,"Hit",O3058&lt;=100000000,"Superhit",O3058&gt;100000000,"Blockbuster")</f>
        <v>Blockbuster</v>
      </c>
      <c r="Q3058" t="s">
        <v>9585</v>
      </c>
      <c r="R3058">
        <v>12</v>
      </c>
      <c r="S3058" t="str">
        <f t="shared" si="286"/>
        <v xml:space="preserve">March </v>
      </c>
      <c r="T3058" s="12" t="str">
        <f t="shared" si="287"/>
        <v xml:space="preserve"> 2016</v>
      </c>
      <c r="U3058" s="8" t="str" cm="1">
        <f t="array" ref="U3058">_xlfn.IFS(Q3058&lt;1970,"Old is Gold",Q3058&lt;=1980,"80's Movies",Q3058&lt;=2000,"90's Movies",Q3058&lt;=2020,"Mid Rang",Q3058&gt;2020,"Latest")</f>
        <v>Latest</v>
      </c>
      <c r="V3058" t="s">
        <v>7485</v>
      </c>
    </row>
    <row r="3059" spans="1:22" x14ac:dyDescent="0.3">
      <c r="A3059" t="s">
        <v>9988</v>
      </c>
      <c r="B3059" t="s">
        <v>9989</v>
      </c>
      <c r="C3059" t="s">
        <v>9989</v>
      </c>
      <c r="D3059" s="6">
        <v>144</v>
      </c>
      <c r="E3059" s="6" t="str">
        <f t="shared" si="282"/>
        <v>Long</v>
      </c>
      <c r="F3059" s="4">
        <f t="shared" si="283"/>
        <v>2.4</v>
      </c>
      <c r="G3059" s="8" t="s">
        <v>7406</v>
      </c>
      <c r="H3059" t="s">
        <v>190</v>
      </c>
      <c r="I3059" t="s">
        <v>10896</v>
      </c>
      <c r="J3059">
        <v>7.3</v>
      </c>
      <c r="K3059" t="str">
        <f t="shared" si="284"/>
        <v>Good</v>
      </c>
      <c r="L3059" s="10">
        <v>155005</v>
      </c>
      <c r="M3059" s="10">
        <v>50000000</v>
      </c>
      <c r="N3059" s="10">
        <v>69411370</v>
      </c>
      <c r="O3059" s="6">
        <f t="shared" si="285"/>
        <v>19411370</v>
      </c>
      <c r="P3059" s="10" t="str" cm="1">
        <f t="array" ref="P3059">_xlfn.IFS(O3059&lt;=0,"Flop",O3059&lt;10000000,"Hit",O3059&lt;=100000000,"Superhit",O3059&gt;100000000,"Blockbuster")</f>
        <v>Superhit</v>
      </c>
      <c r="Q3059" t="s">
        <v>9990</v>
      </c>
      <c r="R3059">
        <v>12</v>
      </c>
      <c r="S3059" t="str">
        <f t="shared" si="286"/>
        <v xml:space="preserve">January </v>
      </c>
      <c r="T3059" s="12" t="str">
        <f t="shared" si="287"/>
        <v xml:space="preserve"> 2016</v>
      </c>
      <c r="U3059" s="8" t="str" cm="1">
        <f t="array" ref="U3059">_xlfn.IFS(Q3059&lt;1970,"Old is Gold",Q3059&lt;=1980,"80's Movies",Q3059&lt;=2000,"90's Movies",Q3059&lt;=2020,"Mid Rang",Q3059&gt;2020,"Latest")</f>
        <v>Latest</v>
      </c>
      <c r="V3059" t="s">
        <v>1884</v>
      </c>
    </row>
    <row r="3060" spans="1:22" x14ac:dyDescent="0.3">
      <c r="A3060" t="s">
        <v>9991</v>
      </c>
      <c r="B3060" t="s">
        <v>3370</v>
      </c>
      <c r="C3060" t="s">
        <v>3370</v>
      </c>
      <c r="D3060" s="6">
        <v>108</v>
      </c>
      <c r="E3060" s="6" t="str">
        <f t="shared" si="282"/>
        <v>Medium</v>
      </c>
      <c r="F3060" s="4">
        <f t="shared" si="283"/>
        <v>1.8</v>
      </c>
      <c r="G3060" s="8" t="s">
        <v>190</v>
      </c>
      <c r="H3060" t="s">
        <v>10895</v>
      </c>
      <c r="I3060" t="s">
        <v>5170</v>
      </c>
      <c r="J3060">
        <v>7</v>
      </c>
      <c r="K3060" t="str">
        <f t="shared" si="284"/>
        <v>Good</v>
      </c>
      <c r="L3060" s="10">
        <v>167689</v>
      </c>
      <c r="M3060" s="10">
        <v>5000000</v>
      </c>
      <c r="N3060" s="10">
        <v>58980521</v>
      </c>
      <c r="O3060" s="6">
        <f t="shared" si="285"/>
        <v>53980521</v>
      </c>
      <c r="P3060" s="10" t="str" cm="1">
        <f t="array" ref="P3060">_xlfn.IFS(O3060&lt;=0,"Flop",O3060&lt;10000000,"Hit",O3060&lt;=100000000,"Superhit",O3060&gt;100000000,"Blockbuster")</f>
        <v>Superhit</v>
      </c>
      <c r="Q3060" t="s">
        <v>9992</v>
      </c>
      <c r="R3060">
        <v>30</v>
      </c>
      <c r="S3060" t="str">
        <f t="shared" si="286"/>
        <v xml:space="preserve">July </v>
      </c>
      <c r="T3060" s="12" t="str">
        <f t="shared" si="287"/>
        <v xml:space="preserve"> 2015</v>
      </c>
      <c r="U3060" s="8" t="str" cm="1">
        <f t="array" ref="U3060">_xlfn.IFS(Q3060&lt;1970,"Old is Gold",Q3060&lt;=1980,"80's Movies",Q3060&lt;=2000,"90's Movies",Q3060&lt;=2020,"Mid Rang",Q3060&gt;2020,"Latest")</f>
        <v>Latest</v>
      </c>
      <c r="V3060" t="s">
        <v>9993</v>
      </c>
    </row>
    <row r="3061" spans="1:22" x14ac:dyDescent="0.3">
      <c r="A3061" t="s">
        <v>9994</v>
      </c>
      <c r="B3061" t="s">
        <v>9995</v>
      </c>
      <c r="C3061" t="s">
        <v>9995</v>
      </c>
      <c r="D3061" s="6">
        <v>123</v>
      </c>
      <c r="E3061" s="6" t="str">
        <f t="shared" si="282"/>
        <v>Long</v>
      </c>
      <c r="F3061" s="4">
        <f t="shared" si="283"/>
        <v>2.0499999999999998</v>
      </c>
      <c r="G3061" s="8" t="s">
        <v>7406</v>
      </c>
      <c r="H3061" t="s">
        <v>5170</v>
      </c>
      <c r="I3061" t="s">
        <v>10899</v>
      </c>
      <c r="J3061">
        <v>6.6</v>
      </c>
      <c r="K3061" t="str">
        <f t="shared" si="284"/>
        <v>Average</v>
      </c>
      <c r="L3061" s="10">
        <v>237838</v>
      </c>
      <c r="M3061" s="10">
        <v>120000000</v>
      </c>
      <c r="N3061" s="10">
        <v>415484914</v>
      </c>
      <c r="O3061" s="6">
        <f t="shared" si="285"/>
        <v>295484914</v>
      </c>
      <c r="P3061" s="10" t="str" cm="1">
        <f t="array" ref="P3061">_xlfn.IFS(O3061&lt;=0,"Flop",O3061&lt;10000000,"Hit",O3061&lt;=100000000,"Superhit",O3061&gt;100000000,"Blockbuster")</f>
        <v>Blockbuster</v>
      </c>
      <c r="Q3061" t="s">
        <v>9996</v>
      </c>
      <c r="R3061">
        <v>3</v>
      </c>
      <c r="S3061" t="str">
        <f t="shared" si="286"/>
        <v xml:space="preserve">July </v>
      </c>
      <c r="T3061" s="12" t="str">
        <f t="shared" si="287"/>
        <v xml:space="preserve"> 2016</v>
      </c>
      <c r="U3061" s="8" t="str" cm="1">
        <f t="array" ref="U3061">_xlfn.IFS(Q3061&lt;1970,"Old is Gold",Q3061&lt;=1980,"80's Movies",Q3061&lt;=2000,"90's Movies",Q3061&lt;=2020,"Mid Rang",Q3061&gt;2020,"Latest")</f>
        <v>Latest</v>
      </c>
      <c r="V3061" t="s">
        <v>4623</v>
      </c>
    </row>
    <row r="3062" spans="1:22" x14ac:dyDescent="0.3">
      <c r="A3062" t="s">
        <v>9997</v>
      </c>
      <c r="B3062" t="s">
        <v>9998</v>
      </c>
      <c r="C3062" t="s">
        <v>9998</v>
      </c>
      <c r="D3062" s="6">
        <v>140</v>
      </c>
      <c r="E3062" s="6" t="str">
        <f t="shared" si="282"/>
        <v>Long</v>
      </c>
      <c r="F3062" s="4">
        <f t="shared" si="283"/>
        <v>2.3333333333333335</v>
      </c>
      <c r="G3062" s="8" t="s">
        <v>10889</v>
      </c>
      <c r="H3062" t="s">
        <v>10891</v>
      </c>
      <c r="I3062" t="s">
        <v>190</v>
      </c>
      <c r="J3062">
        <v>7.4</v>
      </c>
      <c r="K3062" t="str">
        <f t="shared" si="284"/>
        <v>Good</v>
      </c>
      <c r="L3062" s="10">
        <v>183190</v>
      </c>
      <c r="M3062" s="10">
        <v>30000000</v>
      </c>
      <c r="N3062" s="10">
        <v>59284015</v>
      </c>
      <c r="O3062" s="6">
        <f t="shared" si="285"/>
        <v>29284015</v>
      </c>
      <c r="P3062" s="10" t="str" cm="1">
        <f t="array" ref="P3062">_xlfn.IFS(O3062&lt;=0,"Flop",O3062&lt;10000000,"Hit",O3062&lt;=100000000,"Superhit",O3062&gt;100000000,"Blockbuster")</f>
        <v>Superhit</v>
      </c>
      <c r="Q3062" t="s">
        <v>8874</v>
      </c>
      <c r="R3062">
        <v>8</v>
      </c>
      <c r="S3062" t="str">
        <f t="shared" si="286"/>
        <v xml:space="preserve">September </v>
      </c>
      <c r="T3062" s="12" t="str">
        <f t="shared" si="287"/>
        <v xml:space="preserve"> 2017</v>
      </c>
      <c r="U3062" s="8" t="str" cm="1">
        <f t="array" ref="U3062">_xlfn.IFS(Q3062&lt;1970,"Old is Gold",Q3062&lt;=1980,"80's Movies",Q3062&lt;=2000,"90's Movies",Q3062&lt;=2020,"Mid Rang",Q3062&gt;2020,"Latest")</f>
        <v>Latest</v>
      </c>
      <c r="V3062" t="s">
        <v>6758</v>
      </c>
    </row>
    <row r="3063" spans="1:22" x14ac:dyDescent="0.3">
      <c r="A3063" t="s">
        <v>9999</v>
      </c>
      <c r="B3063" t="s">
        <v>10000</v>
      </c>
      <c r="C3063" t="s">
        <v>10000</v>
      </c>
      <c r="D3063" s="6">
        <v>129</v>
      </c>
      <c r="E3063" s="6" t="str">
        <f t="shared" si="282"/>
        <v>Long</v>
      </c>
      <c r="F3063" s="4">
        <f t="shared" si="283"/>
        <v>2.15</v>
      </c>
      <c r="G3063" s="8" t="s">
        <v>10891</v>
      </c>
      <c r="H3063" t="s">
        <v>190</v>
      </c>
      <c r="I3063" t="s">
        <v>5170</v>
      </c>
      <c r="J3063">
        <v>6.8</v>
      </c>
      <c r="K3063" t="str">
        <f t="shared" si="284"/>
        <v>Average</v>
      </c>
      <c r="L3063" s="10">
        <v>102477</v>
      </c>
      <c r="M3063" s="10">
        <v>42000000</v>
      </c>
      <c r="N3063" s="10">
        <v>75984700</v>
      </c>
      <c r="O3063" s="6">
        <f t="shared" si="285"/>
        <v>33984700</v>
      </c>
      <c r="P3063" s="10" t="str" cm="1">
        <f t="array" ref="P3063">_xlfn.IFS(O3063&lt;=0,"Flop",O3063&lt;10000000,"Hit",O3063&lt;=100000000,"Superhit",O3063&gt;100000000,"Blockbuster")</f>
        <v>Superhit</v>
      </c>
      <c r="Q3063" t="s">
        <v>8002</v>
      </c>
      <c r="R3063">
        <v>8</v>
      </c>
      <c r="S3063" t="str">
        <f t="shared" si="286"/>
        <v xml:space="preserve">September </v>
      </c>
      <c r="T3063" s="12" t="str">
        <f t="shared" si="287"/>
        <v xml:space="preserve"> 2018</v>
      </c>
      <c r="U3063" s="8" t="str" cm="1">
        <f t="array" ref="U3063">_xlfn.IFS(Q3063&lt;1970,"Old is Gold",Q3063&lt;=1980,"80's Movies",Q3063&lt;=2000,"90's Movies",Q3063&lt;=2020,"Mid Rang",Q3063&gt;2020,"Latest")</f>
        <v>Latest</v>
      </c>
      <c r="V3063" t="s">
        <v>8493</v>
      </c>
    </row>
    <row r="3064" spans="1:22" x14ac:dyDescent="0.3">
      <c r="A3064" t="s">
        <v>10001</v>
      </c>
      <c r="B3064" t="s">
        <v>10002</v>
      </c>
      <c r="C3064" t="s">
        <v>10002</v>
      </c>
      <c r="D3064" s="6">
        <v>152</v>
      </c>
      <c r="E3064" s="6" t="str">
        <f t="shared" si="282"/>
        <v>Long</v>
      </c>
      <c r="F3064" s="4">
        <f t="shared" si="283"/>
        <v>2.5333333333333332</v>
      </c>
      <c r="G3064" s="8" t="s">
        <v>7406</v>
      </c>
      <c r="H3064" t="s">
        <v>190</v>
      </c>
      <c r="I3064" t="s">
        <v>10896</v>
      </c>
      <c r="J3064">
        <v>7.4</v>
      </c>
      <c r="K3064" t="str">
        <f t="shared" si="284"/>
        <v>Good</v>
      </c>
      <c r="L3064" s="10">
        <v>173308</v>
      </c>
      <c r="M3064" s="10">
        <v>100000000</v>
      </c>
      <c r="N3064" s="10">
        <v>30552111</v>
      </c>
      <c r="O3064" s="6">
        <f t="shared" si="285"/>
        <v>-69447889</v>
      </c>
      <c r="P3064" s="10" t="str" cm="1">
        <f t="array" ref="P3064">_xlfn.IFS(O3064&lt;=0,"Flop",O3064&lt;10000000,"Hit",O3064&lt;=100000000,"Superhit",O3064&gt;100000000,"Blockbuster")</f>
        <v>Flop</v>
      </c>
      <c r="Q3064" t="s">
        <v>10003</v>
      </c>
      <c r="R3064">
        <v>10</v>
      </c>
      <c r="S3064" t="str">
        <f t="shared" si="286"/>
        <v xml:space="preserve">September </v>
      </c>
      <c r="T3064" s="12" t="str">
        <f t="shared" si="287"/>
        <v xml:space="preserve"> 2021</v>
      </c>
      <c r="U3064" s="8" t="str" cm="1">
        <f t="array" ref="U3064">_xlfn.IFS(Q3064&lt;1970,"Old is Gold",Q3064&lt;=1980,"80's Movies",Q3064&lt;=2000,"90's Movies",Q3064&lt;=2020,"Mid Rang",Q3064&gt;2020,"Latest")</f>
        <v>Latest</v>
      </c>
      <c r="V3064" t="s">
        <v>312</v>
      </c>
    </row>
    <row r="3065" spans="1:22" x14ac:dyDescent="0.3">
      <c r="A3065" t="s">
        <v>10004</v>
      </c>
      <c r="B3065" t="s">
        <v>10005</v>
      </c>
      <c r="C3065" t="s">
        <v>10005</v>
      </c>
      <c r="D3065" s="6">
        <v>96</v>
      </c>
      <c r="E3065" s="6" t="str">
        <f t="shared" si="282"/>
        <v>Medium</v>
      </c>
      <c r="F3065" s="4">
        <f t="shared" si="283"/>
        <v>1.6</v>
      </c>
      <c r="G3065" s="8" t="s">
        <v>7406</v>
      </c>
      <c r="H3065" t="s">
        <v>10887</v>
      </c>
      <c r="I3065" t="s">
        <v>190</v>
      </c>
      <c r="J3065">
        <v>6.6</v>
      </c>
      <c r="K3065" t="str">
        <f t="shared" si="284"/>
        <v>Average</v>
      </c>
      <c r="L3065" s="10">
        <v>65332</v>
      </c>
      <c r="M3065" s="10">
        <v>51000000</v>
      </c>
      <c r="N3065" s="10">
        <v>99630675</v>
      </c>
      <c r="O3065" s="6">
        <f t="shared" si="285"/>
        <v>48630675</v>
      </c>
      <c r="P3065" s="10" t="str" cm="1">
        <f t="array" ref="P3065">_xlfn.IFS(O3065&lt;=0,"Flop",O3065&lt;10000000,"Hit",O3065&lt;=100000000,"Superhit",O3065&gt;100000000,"Blockbuster")</f>
        <v>Superhit</v>
      </c>
      <c r="Q3065" t="s">
        <v>10006</v>
      </c>
      <c r="R3065">
        <v>16</v>
      </c>
      <c r="S3065" t="str">
        <f t="shared" si="286"/>
        <v xml:space="preserve">August </v>
      </c>
      <c r="T3065" s="12" t="str">
        <f t="shared" si="287"/>
        <v xml:space="preserve"> 2018</v>
      </c>
      <c r="U3065" s="8" t="str" cm="1">
        <f t="array" ref="U3065">_xlfn.IFS(Q3065&lt;1970,"Old is Gold",Q3065&lt;=1980,"80's Movies",Q3065&lt;=2000,"90's Movies",Q3065&lt;=2020,"Mid Rang",Q3065&gt;2020,"Latest")</f>
        <v>Latest</v>
      </c>
      <c r="V3065" t="s">
        <v>10007</v>
      </c>
    </row>
    <row r="3066" spans="1:22" x14ac:dyDescent="0.3">
      <c r="A3066" t="s">
        <v>10008</v>
      </c>
      <c r="B3066" t="s">
        <v>10009</v>
      </c>
      <c r="C3066" t="s">
        <v>10010</v>
      </c>
      <c r="D3066" s="6">
        <v>92</v>
      </c>
      <c r="E3066" s="6" t="str">
        <f t="shared" si="282"/>
        <v>Medium</v>
      </c>
      <c r="F3066" s="4">
        <f t="shared" si="283"/>
        <v>1.5333333333333334</v>
      </c>
      <c r="G3066" s="8" t="s">
        <v>190</v>
      </c>
      <c r="H3066" t="s">
        <v>10885</v>
      </c>
      <c r="I3066" t="s">
        <v>105</v>
      </c>
      <c r="J3066">
        <v>7</v>
      </c>
      <c r="K3066" t="str">
        <f t="shared" si="284"/>
        <v>Good</v>
      </c>
      <c r="L3066" s="10">
        <v>289171</v>
      </c>
      <c r="M3066" s="10">
        <v>4000000</v>
      </c>
      <c r="N3066" s="10">
        <v>40423945</v>
      </c>
      <c r="O3066" s="6">
        <f t="shared" si="285"/>
        <v>36423945</v>
      </c>
      <c r="P3066" s="10" t="str" cm="1">
        <f t="array" ref="P3066">_xlfn.IFS(O3066&lt;=0,"Flop",O3066&lt;10000000,"Hit",O3066&lt;=100000000,"Superhit",O3066&gt;100000000,"Blockbuster")</f>
        <v>Superhit</v>
      </c>
      <c r="Q3066" t="s">
        <v>9812</v>
      </c>
      <c r="R3066">
        <v>23</v>
      </c>
      <c r="S3066" t="str">
        <f t="shared" si="286"/>
        <v xml:space="preserve">January </v>
      </c>
      <c r="T3066" s="12" t="str">
        <f t="shared" si="287"/>
        <v xml:space="preserve"> 2015</v>
      </c>
      <c r="U3066" s="8" t="str" cm="1">
        <f t="array" ref="U3066">_xlfn.IFS(Q3066&lt;1970,"Old is Gold",Q3066&lt;=1980,"80's Movies",Q3066&lt;=2000,"90's Movies",Q3066&lt;=2020,"Mid Rang",Q3066&gt;2020,"Latest")</f>
        <v>Latest</v>
      </c>
      <c r="V3066" t="s">
        <v>6875</v>
      </c>
    </row>
    <row r="3067" spans="1:22" x14ac:dyDescent="0.3">
      <c r="A3067" t="s">
        <v>10011</v>
      </c>
      <c r="B3067" t="s">
        <v>10012</v>
      </c>
      <c r="C3067" t="s">
        <v>10012</v>
      </c>
      <c r="D3067" s="6">
        <v>115</v>
      </c>
      <c r="E3067" s="6" t="str">
        <f t="shared" si="282"/>
        <v>Medium</v>
      </c>
      <c r="F3067" s="4">
        <f t="shared" si="283"/>
        <v>1.9166666666666667</v>
      </c>
      <c r="G3067" s="8" t="s">
        <v>10889</v>
      </c>
      <c r="H3067" t="s">
        <v>190</v>
      </c>
      <c r="I3067" t="s">
        <v>10899</v>
      </c>
      <c r="J3067">
        <v>7.2</v>
      </c>
      <c r="K3067" t="str">
        <f t="shared" si="284"/>
        <v>Good</v>
      </c>
      <c r="L3067" s="10">
        <v>169466</v>
      </c>
      <c r="M3067" s="10">
        <v>25000000</v>
      </c>
      <c r="N3067" s="10">
        <v>24121245</v>
      </c>
      <c r="O3067" s="6">
        <f t="shared" si="285"/>
        <v>-878755</v>
      </c>
      <c r="P3067" s="10" t="str" cm="1">
        <f t="array" ref="P3067">_xlfn.IFS(O3067&lt;=0,"Flop",O3067&lt;10000000,"Hit",O3067&lt;=100000000,"Superhit",O3067&gt;100000000,"Blockbuster")</f>
        <v>Flop</v>
      </c>
      <c r="Q3067" t="s">
        <v>9852</v>
      </c>
      <c r="R3067">
        <v>24</v>
      </c>
      <c r="S3067" t="str">
        <f t="shared" si="286"/>
        <v xml:space="preserve">November </v>
      </c>
      <c r="T3067" s="12" t="str">
        <f t="shared" si="287"/>
        <v xml:space="preserve"> 2016</v>
      </c>
      <c r="U3067" s="8" t="str" cm="1">
        <f t="array" ref="U3067">_xlfn.IFS(Q3067&lt;1970,"Old is Gold",Q3067&lt;=1980,"80's Movies",Q3067&lt;=2000,"90's Movies",Q3067&lt;=2020,"Mid Rang",Q3067&gt;2020,"Latest")</f>
        <v>Latest</v>
      </c>
      <c r="V3067" t="s">
        <v>6251</v>
      </c>
    </row>
    <row r="3068" spans="1:22" x14ac:dyDescent="0.3">
      <c r="A3068" t="s">
        <v>10013</v>
      </c>
      <c r="B3068" t="s">
        <v>10014</v>
      </c>
      <c r="C3068" t="s">
        <v>10014</v>
      </c>
      <c r="D3068" s="6">
        <v>110</v>
      </c>
      <c r="E3068" s="6" t="str">
        <f t="shared" si="282"/>
        <v>Medium</v>
      </c>
      <c r="F3068" s="4">
        <f t="shared" si="283"/>
        <v>1.8333333333333333</v>
      </c>
      <c r="G3068" s="8" t="s">
        <v>190</v>
      </c>
      <c r="H3068" t="s">
        <v>10895</v>
      </c>
      <c r="I3068" t="s">
        <v>10890</v>
      </c>
      <c r="J3068">
        <v>5.3</v>
      </c>
      <c r="K3068" t="str">
        <f t="shared" si="284"/>
        <v>Poor</v>
      </c>
      <c r="L3068" s="10">
        <v>98030</v>
      </c>
      <c r="M3068" s="10">
        <v>18000000</v>
      </c>
      <c r="N3068" s="10">
        <v>40656399</v>
      </c>
      <c r="O3068" s="6">
        <f t="shared" si="285"/>
        <v>22656399</v>
      </c>
      <c r="P3068" s="10" t="str" cm="1">
        <f t="array" ref="P3068">_xlfn.IFS(O3068&lt;=0,"Flop",O3068&lt;10000000,"Hit",O3068&lt;=100000000,"Superhit",O3068&gt;100000000,"Blockbuster")</f>
        <v>Superhit</v>
      </c>
      <c r="Q3068" t="s">
        <v>10015</v>
      </c>
      <c r="R3068">
        <v>26</v>
      </c>
      <c r="S3068" t="str">
        <f t="shared" si="286"/>
        <v xml:space="preserve">April </v>
      </c>
      <c r="T3068" s="12" t="str">
        <f t="shared" si="287"/>
        <v xml:space="preserve"> 2017</v>
      </c>
      <c r="U3068" s="8" t="str" cm="1">
        <f t="array" ref="U3068">_xlfn.IFS(Q3068&lt;1970,"Old is Gold",Q3068&lt;=1980,"80's Movies",Q3068&lt;=2000,"90's Movies",Q3068&lt;=2020,"Mid Rang",Q3068&gt;2020,"Latest")</f>
        <v>Latest</v>
      </c>
      <c r="V3068" t="s">
        <v>8483</v>
      </c>
    </row>
    <row r="3069" spans="1:22" x14ac:dyDescent="0.3">
      <c r="A3069" t="s">
        <v>10016</v>
      </c>
      <c r="B3069" t="s">
        <v>10017</v>
      </c>
      <c r="C3069" t="s">
        <v>10017</v>
      </c>
      <c r="D3069" s="6">
        <v>101</v>
      </c>
      <c r="E3069" s="6" t="str">
        <f t="shared" si="282"/>
        <v>Medium</v>
      </c>
      <c r="F3069" s="4">
        <f t="shared" si="283"/>
        <v>1.6833333333333333</v>
      </c>
      <c r="G3069" s="8" t="s">
        <v>7406</v>
      </c>
      <c r="H3069" t="s">
        <v>10887</v>
      </c>
      <c r="I3069" t="s">
        <v>10888</v>
      </c>
      <c r="J3069">
        <v>7.7</v>
      </c>
      <c r="K3069" t="str">
        <f t="shared" si="284"/>
        <v>Good</v>
      </c>
      <c r="L3069" s="10">
        <v>136382</v>
      </c>
      <c r="M3069" s="10">
        <v>60000000</v>
      </c>
      <c r="N3069" s="10">
        <v>76249438</v>
      </c>
      <c r="O3069" s="6">
        <f t="shared" si="285"/>
        <v>16249438</v>
      </c>
      <c r="P3069" s="10" t="str" cm="1">
        <f t="array" ref="P3069">_xlfn.IFS(O3069&lt;=0,"Flop",O3069&lt;10000000,"Hit",O3069&lt;=100000000,"Superhit",O3069&gt;100000000,"Blockbuster")</f>
        <v>Superhit</v>
      </c>
      <c r="Q3069" t="s">
        <v>10018</v>
      </c>
      <c r="R3069">
        <v>13</v>
      </c>
      <c r="S3069" t="str">
        <f t="shared" si="286"/>
        <v xml:space="preserve">August </v>
      </c>
      <c r="T3069" s="12" t="str">
        <f t="shared" si="287"/>
        <v xml:space="preserve"> 2016</v>
      </c>
      <c r="U3069" s="8" t="str" cm="1">
        <f t="array" ref="U3069">_xlfn.IFS(Q3069&lt;1970,"Old is Gold",Q3069&lt;=1980,"80's Movies",Q3069&lt;=2000,"90's Movies",Q3069&lt;=2020,"Mid Rang",Q3069&gt;2020,"Latest")</f>
        <v>Latest</v>
      </c>
      <c r="V3069" t="s">
        <v>10019</v>
      </c>
    </row>
    <row r="3070" spans="1:22" x14ac:dyDescent="0.3">
      <c r="A3070" t="s">
        <v>10020</v>
      </c>
      <c r="B3070" t="s">
        <v>10021</v>
      </c>
      <c r="C3070" t="s">
        <v>10021</v>
      </c>
      <c r="D3070" s="6">
        <v>99</v>
      </c>
      <c r="E3070" s="6" t="str">
        <f t="shared" si="282"/>
        <v>Medium</v>
      </c>
      <c r="F3070" s="4">
        <f t="shared" si="283"/>
        <v>1.65</v>
      </c>
      <c r="G3070" s="8" t="s">
        <v>190</v>
      </c>
      <c r="H3070" t="s">
        <v>105</v>
      </c>
      <c r="I3070" t="s">
        <v>10895</v>
      </c>
      <c r="J3070">
        <v>6.2</v>
      </c>
      <c r="K3070" t="str">
        <f t="shared" si="284"/>
        <v>Average</v>
      </c>
      <c r="L3070" s="10">
        <v>71357</v>
      </c>
      <c r="M3070" s="10">
        <v>9000000</v>
      </c>
      <c r="N3070" s="10">
        <v>81705746</v>
      </c>
      <c r="O3070" s="6">
        <f t="shared" si="285"/>
        <v>72705746</v>
      </c>
      <c r="P3070" s="10" t="str" cm="1">
        <f t="array" ref="P3070">_xlfn.IFS(O3070&lt;=0,"Flop",O3070&lt;10000000,"Hit",O3070&lt;=100000000,"Superhit",O3070&gt;100000000,"Blockbuster")</f>
        <v>Superhit</v>
      </c>
      <c r="Q3070" t="s">
        <v>10022</v>
      </c>
      <c r="R3070">
        <v>18</v>
      </c>
      <c r="S3070" t="str">
        <f t="shared" si="286"/>
        <v xml:space="preserve">October </v>
      </c>
      <c r="T3070" s="12" t="str">
        <f t="shared" si="287"/>
        <v xml:space="preserve"> 2016</v>
      </c>
      <c r="U3070" s="8" t="str" cm="1">
        <f t="array" ref="U3070">_xlfn.IFS(Q3070&lt;1970,"Old is Gold",Q3070&lt;=1980,"80's Movies",Q3070&lt;=2000,"90's Movies",Q3070&lt;=2020,"Mid Rang",Q3070&gt;2020,"Latest")</f>
        <v>Latest</v>
      </c>
      <c r="V3070" t="s">
        <v>9282</v>
      </c>
    </row>
    <row r="3071" spans="1:22" x14ac:dyDescent="0.3">
      <c r="A3071" t="s">
        <v>10023</v>
      </c>
      <c r="B3071" t="s">
        <v>10024</v>
      </c>
      <c r="C3071" t="s">
        <v>10024</v>
      </c>
      <c r="D3071" s="6">
        <v>97</v>
      </c>
      <c r="E3071" s="6" t="str">
        <f t="shared" si="282"/>
        <v>Medium</v>
      </c>
      <c r="F3071" s="4">
        <f t="shared" si="283"/>
        <v>1.6166666666666667</v>
      </c>
      <c r="G3071" s="8" t="s">
        <v>10887</v>
      </c>
      <c r="H3071" t="s">
        <v>172</v>
      </c>
      <c r="I3071" t="s">
        <v>190</v>
      </c>
      <c r="J3071">
        <v>7.6</v>
      </c>
      <c r="K3071" t="str">
        <f t="shared" si="284"/>
        <v>Good</v>
      </c>
      <c r="L3071" s="10">
        <v>98762</v>
      </c>
      <c r="M3071" s="10">
        <v>6200000</v>
      </c>
      <c r="N3071" s="10">
        <v>133031473</v>
      </c>
      <c r="O3071" s="6">
        <f t="shared" si="285"/>
        <v>126831473</v>
      </c>
      <c r="P3071" s="10" t="str" cm="1">
        <f t="array" ref="P3071">_xlfn.IFS(O3071&lt;=0,"Flop",O3071&lt;10000000,"Hit",O3071&lt;=100000000,"Superhit",O3071&gt;100000000,"Blockbuster")</f>
        <v>Blockbuster</v>
      </c>
      <c r="Q3071" t="s">
        <v>10025</v>
      </c>
      <c r="R3071">
        <v>9</v>
      </c>
      <c r="S3071" t="str">
        <f t="shared" si="286"/>
        <v xml:space="preserve">March </v>
      </c>
      <c r="T3071" s="12" t="str">
        <f t="shared" si="287"/>
        <v xml:space="preserve"> 2019</v>
      </c>
      <c r="U3071" s="8" t="str" cm="1">
        <f t="array" ref="U3071">_xlfn.IFS(Q3071&lt;1970,"Old is Gold",Q3071&lt;=1980,"80's Movies",Q3071&lt;=2000,"90's Movies",Q3071&lt;=2020,"Mid Rang",Q3071&gt;2020,"Latest")</f>
        <v>Latest</v>
      </c>
      <c r="V3071" t="s">
        <v>10026</v>
      </c>
    </row>
    <row r="3072" spans="1:22" x14ac:dyDescent="0.3">
      <c r="A3072" t="s">
        <v>10027</v>
      </c>
      <c r="B3072" t="s">
        <v>10028</v>
      </c>
      <c r="C3072" t="s">
        <v>10028</v>
      </c>
      <c r="D3072" s="6">
        <v>130</v>
      </c>
      <c r="E3072" s="6" t="str">
        <f t="shared" si="282"/>
        <v>Long</v>
      </c>
      <c r="F3072" s="4">
        <f t="shared" si="283"/>
        <v>2.1666666666666665</v>
      </c>
      <c r="G3072" s="8" t="s">
        <v>7406</v>
      </c>
      <c r="H3072" t="s">
        <v>190</v>
      </c>
      <c r="I3072" t="s">
        <v>10896</v>
      </c>
      <c r="J3072">
        <v>7.9</v>
      </c>
      <c r="K3072" t="str">
        <f t="shared" si="284"/>
        <v>Good</v>
      </c>
      <c r="L3072" s="10">
        <v>58314</v>
      </c>
      <c r="M3072" s="10">
        <v>4400000</v>
      </c>
      <c r="N3072" s="10">
        <v>9323484</v>
      </c>
      <c r="O3072" s="6">
        <f t="shared" si="285"/>
        <v>4923484</v>
      </c>
      <c r="P3072" s="10" t="str" cm="1">
        <f t="array" ref="P3072">_xlfn.IFS(O3072&lt;=0,"Flop",O3072&lt;10000000,"Hit",O3072&lt;=100000000,"Superhit",O3072&gt;100000000,"Blockbuster")</f>
        <v>Hit</v>
      </c>
      <c r="Q3072" t="s">
        <v>9945</v>
      </c>
      <c r="R3072">
        <v>22</v>
      </c>
      <c r="S3072" t="str">
        <f t="shared" si="286"/>
        <v xml:space="preserve">January </v>
      </c>
      <c r="T3072" s="12" t="str">
        <f t="shared" si="287"/>
        <v xml:space="preserve"> 2016</v>
      </c>
      <c r="U3072" s="8" t="str" cm="1">
        <f t="array" ref="U3072">_xlfn.IFS(Q3072&lt;1970,"Old is Gold",Q3072&lt;=1980,"80's Movies",Q3072&lt;=2000,"90's Movies",Q3072&lt;=2020,"Mid Rang",Q3072&gt;2020,"Latest")</f>
        <v>Latest</v>
      </c>
      <c r="V3072" t="s">
        <v>10029</v>
      </c>
    </row>
    <row r="3073" spans="1:22" x14ac:dyDescent="0.3">
      <c r="A3073" t="s">
        <v>10030</v>
      </c>
      <c r="B3073" t="s">
        <v>10031</v>
      </c>
      <c r="C3073" t="s">
        <v>10031</v>
      </c>
      <c r="D3073" s="6">
        <v>122</v>
      </c>
      <c r="E3073" s="6" t="str">
        <f t="shared" si="282"/>
        <v>Long</v>
      </c>
      <c r="F3073" s="4">
        <f t="shared" si="283"/>
        <v>2.0333333333333332</v>
      </c>
      <c r="G3073" s="8" t="s">
        <v>7406</v>
      </c>
      <c r="H3073" t="s">
        <v>10891</v>
      </c>
      <c r="I3073" t="s">
        <v>5170</v>
      </c>
      <c r="J3073">
        <v>7.4</v>
      </c>
      <c r="K3073" t="str">
        <f t="shared" si="284"/>
        <v>Good</v>
      </c>
      <c r="L3073" s="10">
        <v>495348</v>
      </c>
      <c r="M3073" s="10">
        <v>40000000</v>
      </c>
      <c r="N3073" s="10">
        <v>174348632</v>
      </c>
      <c r="O3073" s="6">
        <f t="shared" si="285"/>
        <v>134348632</v>
      </c>
      <c r="P3073" s="10" t="str" cm="1">
        <f t="array" ref="P3073">_xlfn.IFS(O3073&lt;=0,"Flop",O3073&lt;10000000,"Hit",O3073&lt;=100000000,"Superhit",O3073&gt;100000000,"Blockbuster")</f>
        <v>Blockbuster</v>
      </c>
      <c r="Q3073" t="s">
        <v>10032</v>
      </c>
      <c r="R3073">
        <v>30</v>
      </c>
      <c r="S3073" t="str">
        <f t="shared" si="286"/>
        <v xml:space="preserve">January </v>
      </c>
      <c r="T3073" s="12" t="str">
        <f t="shared" si="287"/>
        <v xml:space="preserve"> 2017</v>
      </c>
      <c r="U3073" s="8" t="str" cm="1">
        <f t="array" ref="U3073">_xlfn.IFS(Q3073&lt;1970,"Old is Gold",Q3073&lt;=1980,"80's Movies",Q3073&lt;=2000,"90's Movies",Q3073&lt;=2020,"Mid Rang",Q3073&gt;2020,"Latest")</f>
        <v>Latest</v>
      </c>
      <c r="V3073" t="s">
        <v>6647</v>
      </c>
    </row>
    <row r="3074" spans="1:22" x14ac:dyDescent="0.3">
      <c r="A3074" t="s">
        <v>10033</v>
      </c>
      <c r="B3074" t="s">
        <v>10034</v>
      </c>
      <c r="C3074" t="s">
        <v>10034</v>
      </c>
      <c r="D3074" s="6">
        <v>163</v>
      </c>
      <c r="E3074" s="6" t="str">
        <f t="shared" ref="E3074:E3137" si="288">IF(D3074&lt;90,"Short",IF(D3074&lt;=120,"Medium","Long"))</f>
        <v>Long</v>
      </c>
      <c r="F3074" s="4">
        <f t="shared" ref="F3074:F3137" si="289">D3074/60</f>
        <v>2.7166666666666668</v>
      </c>
      <c r="G3074" s="8" t="s">
        <v>10891</v>
      </c>
      <c r="H3074" t="s">
        <v>190</v>
      </c>
      <c r="I3074" t="s">
        <v>10895</v>
      </c>
      <c r="J3074">
        <v>8.1999999999999993</v>
      </c>
      <c r="K3074" t="str">
        <f t="shared" ref="K3074:K3137" si="290">IF(J3074&gt;=8,"Excellent",IF(J3074&gt;=7,"Good",IF(J3074&gt;=6,"Average","Poor")))</f>
        <v>Excellent</v>
      </c>
      <c r="L3074" s="10">
        <v>91505</v>
      </c>
      <c r="M3074" s="10">
        <v>9400000</v>
      </c>
      <c r="N3074" s="10">
        <v>0</v>
      </c>
      <c r="O3074" s="6">
        <f t="shared" ref="O3074:O3137" si="291">N3074-M3074</f>
        <v>-9400000</v>
      </c>
      <c r="P3074" s="10" t="str" cm="1">
        <f t="array" ref="P3074">_xlfn.IFS(O3074&lt;=0,"Flop",O3074&lt;10000000,"Hit",O3074&lt;=100000000,"Superhit",O3074&gt;100000000,"Blockbuster")</f>
        <v>Flop</v>
      </c>
      <c r="Q3074" t="s">
        <v>9992</v>
      </c>
      <c r="R3074">
        <v>30</v>
      </c>
      <c r="S3074" t="str">
        <f t="shared" ref="S3074:S3137" si="292">LEFT(Q3074,SEARCH(" ",Q3074))</f>
        <v xml:space="preserve">July </v>
      </c>
      <c r="T3074" s="12" t="str">
        <f t="shared" ref="T3074:T3137" si="293">RIGHT(Q3074,5)</f>
        <v xml:space="preserve"> 2015</v>
      </c>
      <c r="U3074" s="8" t="str" cm="1">
        <f t="array" ref="U3074">_xlfn.IFS(Q3074&lt;1970,"Old is Gold",Q3074&lt;=1980,"80's Movies",Q3074&lt;=2000,"90's Movies",Q3074&lt;=2020,"Mid Rang",Q3074&gt;2020,"Latest")</f>
        <v>Latest</v>
      </c>
      <c r="V3074" t="s">
        <v>10035</v>
      </c>
    </row>
    <row r="3075" spans="1:22" x14ac:dyDescent="0.3">
      <c r="A3075" t="s">
        <v>10036</v>
      </c>
      <c r="B3075" t="s">
        <v>10037</v>
      </c>
      <c r="C3075" t="s">
        <v>10037</v>
      </c>
      <c r="D3075" s="6">
        <v>92</v>
      </c>
      <c r="E3075" s="6" t="str">
        <f t="shared" si="288"/>
        <v>Medium</v>
      </c>
      <c r="F3075" s="4">
        <f t="shared" si="289"/>
        <v>1.5333333333333334</v>
      </c>
      <c r="G3075" s="8" t="s">
        <v>172</v>
      </c>
      <c r="H3075" t="s">
        <v>10899</v>
      </c>
      <c r="I3075" t="s">
        <v>10899</v>
      </c>
      <c r="J3075">
        <v>5.7</v>
      </c>
      <c r="K3075" t="str">
        <f t="shared" si="290"/>
        <v>Poor</v>
      </c>
      <c r="L3075" s="10">
        <v>128408</v>
      </c>
      <c r="M3075" s="10">
        <v>35000000</v>
      </c>
      <c r="N3075" s="10">
        <v>108007109</v>
      </c>
      <c r="O3075" s="6">
        <f t="shared" si="291"/>
        <v>73007109</v>
      </c>
      <c r="P3075" s="10" t="str" cm="1">
        <f t="array" ref="P3075">_xlfn.IFS(O3075&lt;=0,"Flop",O3075&lt;10000000,"Hit",O3075&lt;=100000000,"Superhit",O3075&gt;100000000,"Blockbuster")</f>
        <v>Superhit</v>
      </c>
      <c r="Q3075" t="s">
        <v>10038</v>
      </c>
      <c r="R3075">
        <v>26</v>
      </c>
      <c r="S3075" t="str">
        <f t="shared" si="292"/>
        <v xml:space="preserve">April </v>
      </c>
      <c r="T3075" s="12" t="str">
        <f t="shared" si="293"/>
        <v xml:space="preserve"> 2016</v>
      </c>
      <c r="U3075" s="8" t="str" cm="1">
        <f t="array" ref="U3075">_xlfn.IFS(Q3075&lt;1970,"Old is Gold",Q3075&lt;=1980,"80's Movies",Q3075&lt;=2000,"90's Movies",Q3075&lt;=2020,"Mid Rang",Q3075&gt;2020,"Latest")</f>
        <v>Latest</v>
      </c>
      <c r="V3075" t="s">
        <v>6011</v>
      </c>
    </row>
    <row r="3076" spans="1:22" x14ac:dyDescent="0.3">
      <c r="A3076" t="s">
        <v>10039</v>
      </c>
      <c r="B3076" t="s">
        <v>3016</v>
      </c>
      <c r="C3076" t="s">
        <v>3016</v>
      </c>
      <c r="D3076" s="6">
        <v>111</v>
      </c>
      <c r="E3076" s="6" t="str">
        <f t="shared" si="288"/>
        <v>Medium</v>
      </c>
      <c r="F3076" s="4">
        <f t="shared" si="289"/>
        <v>1.85</v>
      </c>
      <c r="G3076" s="8" t="s">
        <v>7406</v>
      </c>
      <c r="H3076" t="s">
        <v>172</v>
      </c>
      <c r="I3076" t="s">
        <v>10891</v>
      </c>
      <c r="J3076">
        <v>6.4</v>
      </c>
      <c r="K3076" t="str">
        <f t="shared" si="290"/>
        <v>Average</v>
      </c>
      <c r="L3076" s="10">
        <v>57516</v>
      </c>
      <c r="M3076" s="10">
        <v>35000000</v>
      </c>
      <c r="N3076" s="10">
        <v>21360215</v>
      </c>
      <c r="O3076" s="6">
        <f t="shared" si="291"/>
        <v>-13639785</v>
      </c>
      <c r="P3076" s="10" t="str" cm="1">
        <f t="array" ref="P3076">_xlfn.IFS(O3076&lt;=0,"Flop",O3076&lt;10000000,"Hit",O3076&lt;=100000000,"Superhit",O3076&gt;100000000,"Blockbuster")</f>
        <v>Flop</v>
      </c>
      <c r="Q3076" t="s">
        <v>10040</v>
      </c>
      <c r="R3076">
        <v>14</v>
      </c>
      <c r="S3076" t="str">
        <f t="shared" si="292"/>
        <v xml:space="preserve">June </v>
      </c>
      <c r="T3076" s="12" t="str">
        <f t="shared" si="293"/>
        <v xml:space="preserve"> 2019</v>
      </c>
      <c r="U3076" s="8" t="str" cm="1">
        <f t="array" ref="U3076">_xlfn.IFS(Q3076&lt;1970,"Old is Gold",Q3076&lt;=1980,"80's Movies",Q3076&lt;=2000,"90's Movies",Q3076&lt;=2020,"Mid Rang",Q3076&gt;2020,"Latest")</f>
        <v>Latest</v>
      </c>
      <c r="V3076" t="s">
        <v>2555</v>
      </c>
    </row>
    <row r="3077" spans="1:22" x14ac:dyDescent="0.3">
      <c r="A3077" t="s">
        <v>10041</v>
      </c>
      <c r="B3077" t="s">
        <v>10042</v>
      </c>
      <c r="C3077" t="s">
        <v>10042</v>
      </c>
      <c r="D3077" s="6">
        <v>118</v>
      </c>
      <c r="E3077" s="6" t="str">
        <f t="shared" si="288"/>
        <v>Medium</v>
      </c>
      <c r="F3077" s="4">
        <f t="shared" si="289"/>
        <v>1.9666666666666666</v>
      </c>
      <c r="G3077" s="8" t="s">
        <v>190</v>
      </c>
      <c r="H3077" t="s">
        <v>10886</v>
      </c>
      <c r="I3077" t="s">
        <v>5170</v>
      </c>
      <c r="J3077">
        <v>4.5999999999999996</v>
      </c>
      <c r="K3077" t="str">
        <f t="shared" si="290"/>
        <v>Poor</v>
      </c>
      <c r="L3077" s="10">
        <v>108807</v>
      </c>
      <c r="M3077" s="10">
        <v>55000000</v>
      </c>
      <c r="N3077" s="10">
        <v>381545846</v>
      </c>
      <c r="O3077" s="6">
        <f t="shared" si="291"/>
        <v>326545846</v>
      </c>
      <c r="P3077" s="10" t="str" cm="1">
        <f t="array" ref="P3077">_xlfn.IFS(O3077&lt;=0,"Flop",O3077&lt;10000000,"Hit",O3077&lt;=100000000,"Superhit",O3077&gt;100000000,"Blockbuster")</f>
        <v>Blockbuster</v>
      </c>
      <c r="Q3077" t="s">
        <v>10043</v>
      </c>
      <c r="R3077">
        <v>7</v>
      </c>
      <c r="S3077" t="str">
        <f t="shared" si="292"/>
        <v xml:space="preserve">February </v>
      </c>
      <c r="T3077" s="12" t="str">
        <f t="shared" si="293"/>
        <v xml:space="preserve"> 2017</v>
      </c>
      <c r="U3077" s="8" t="str" cm="1">
        <f t="array" ref="U3077">_xlfn.IFS(Q3077&lt;1970,"Old is Gold",Q3077&lt;=1980,"80's Movies",Q3077&lt;=2000,"90's Movies",Q3077&lt;=2020,"Mid Rang",Q3077&gt;2020,"Latest")</f>
        <v>Latest</v>
      </c>
      <c r="V3077" t="s">
        <v>1486</v>
      </c>
    </row>
    <row r="3078" spans="1:22" x14ac:dyDescent="0.3">
      <c r="A3078" t="s">
        <v>10044</v>
      </c>
      <c r="B3078" t="s">
        <v>10045</v>
      </c>
      <c r="C3078" t="s">
        <v>10045</v>
      </c>
      <c r="D3078" s="6">
        <v>103</v>
      </c>
      <c r="E3078" s="6" t="str">
        <f t="shared" si="288"/>
        <v>Medium</v>
      </c>
      <c r="F3078" s="4">
        <f t="shared" si="289"/>
        <v>1.7166666666666666</v>
      </c>
      <c r="G3078" s="8" t="s">
        <v>10887</v>
      </c>
      <c r="H3078" t="s">
        <v>172</v>
      </c>
      <c r="I3078" t="s">
        <v>10892</v>
      </c>
      <c r="J3078">
        <v>7.8</v>
      </c>
      <c r="K3078" t="str">
        <f t="shared" si="290"/>
        <v>Good</v>
      </c>
      <c r="L3078" s="10">
        <v>88403</v>
      </c>
      <c r="M3078" s="10">
        <v>40000000</v>
      </c>
      <c r="N3078" s="10">
        <v>227994792</v>
      </c>
      <c r="O3078" s="6">
        <f t="shared" si="291"/>
        <v>187994792</v>
      </c>
      <c r="P3078" s="10" t="str" cm="1">
        <f t="array" ref="P3078">_xlfn.IFS(O3078&lt;=0,"Flop",O3078&lt;10000000,"Hit",O3078&lt;=100000000,"Superhit",O3078&gt;100000000,"Blockbuster")</f>
        <v>Blockbuster</v>
      </c>
      <c r="Q3078" t="s">
        <v>10046</v>
      </c>
      <c r="R3078">
        <v>5</v>
      </c>
      <c r="S3078" t="str">
        <f t="shared" si="292"/>
        <v xml:space="preserve">November </v>
      </c>
      <c r="T3078" s="12" t="str">
        <f t="shared" si="293"/>
        <v xml:space="preserve"> 2017</v>
      </c>
      <c r="U3078" s="8" t="str" cm="1">
        <f t="array" ref="U3078">_xlfn.IFS(Q3078&lt;1970,"Old is Gold",Q3078&lt;=1980,"80's Movies",Q3078&lt;=2000,"90's Movies",Q3078&lt;=2020,"Mid Rang",Q3078&gt;2020,"Latest")</f>
        <v>Latest</v>
      </c>
      <c r="V3078" t="s">
        <v>6868</v>
      </c>
    </row>
    <row r="3079" spans="1:22" x14ac:dyDescent="0.3">
      <c r="A3079" t="s">
        <v>10047</v>
      </c>
      <c r="B3079" t="s">
        <v>10048</v>
      </c>
      <c r="C3079" t="s">
        <v>10048</v>
      </c>
      <c r="D3079" s="6">
        <v>105</v>
      </c>
      <c r="E3079" s="6" t="str">
        <f t="shared" si="288"/>
        <v>Medium</v>
      </c>
      <c r="F3079" s="4">
        <f t="shared" si="289"/>
        <v>1.75</v>
      </c>
      <c r="G3079" s="8" t="s">
        <v>190</v>
      </c>
      <c r="H3079" t="s">
        <v>10886</v>
      </c>
      <c r="I3079" t="s">
        <v>5170</v>
      </c>
      <c r="J3079">
        <v>4.5</v>
      </c>
      <c r="K3079" t="str">
        <f t="shared" si="290"/>
        <v>Poor</v>
      </c>
      <c r="L3079" s="10">
        <v>71568</v>
      </c>
      <c r="M3079" s="10">
        <v>55000000</v>
      </c>
      <c r="N3079" s="10">
        <v>371985018</v>
      </c>
      <c r="O3079" s="6">
        <f t="shared" si="291"/>
        <v>316985018</v>
      </c>
      <c r="P3079" s="10" t="str" cm="1">
        <f t="array" ref="P3079">_xlfn.IFS(O3079&lt;=0,"Flop",O3079&lt;10000000,"Hit",O3079&lt;=100000000,"Superhit",O3079&gt;100000000,"Blockbuster")</f>
        <v>Blockbuster</v>
      </c>
      <c r="Q3079" t="s">
        <v>10049</v>
      </c>
      <c r="R3079">
        <v>6</v>
      </c>
      <c r="S3079" t="str">
        <f t="shared" si="292"/>
        <v xml:space="preserve">February </v>
      </c>
      <c r="T3079" s="12" t="str">
        <f t="shared" si="293"/>
        <v xml:space="preserve"> 2018</v>
      </c>
      <c r="U3079" s="8" t="str" cm="1">
        <f t="array" ref="U3079">_xlfn.IFS(Q3079&lt;1970,"Old is Gold",Q3079&lt;=1980,"80's Movies",Q3079&lt;=2000,"90's Movies",Q3079&lt;=2020,"Mid Rang",Q3079&gt;2020,"Latest")</f>
        <v>Latest</v>
      </c>
      <c r="V3079" t="s">
        <v>1486</v>
      </c>
    </row>
    <row r="3080" spans="1:22" x14ac:dyDescent="0.3">
      <c r="A3080" t="s">
        <v>10050</v>
      </c>
      <c r="B3080" t="s">
        <v>10051</v>
      </c>
      <c r="C3080" t="s">
        <v>10051</v>
      </c>
      <c r="D3080" s="6">
        <v>101</v>
      </c>
      <c r="E3080" s="6" t="str">
        <f t="shared" si="288"/>
        <v>Medium</v>
      </c>
      <c r="F3080" s="4">
        <f t="shared" si="289"/>
        <v>1.6833333333333333</v>
      </c>
      <c r="G3080" s="8" t="s">
        <v>190</v>
      </c>
      <c r="H3080" t="s">
        <v>10899</v>
      </c>
      <c r="I3080" t="s">
        <v>10899</v>
      </c>
      <c r="J3080">
        <v>7.6</v>
      </c>
      <c r="K3080" t="str">
        <f t="shared" si="290"/>
        <v>Good</v>
      </c>
      <c r="L3080" s="10">
        <v>126721</v>
      </c>
      <c r="M3080" s="10">
        <v>7000000</v>
      </c>
      <c r="N3080" s="10">
        <v>43069254</v>
      </c>
      <c r="O3080" s="6">
        <f t="shared" si="291"/>
        <v>36069254</v>
      </c>
      <c r="P3080" s="10" t="str" cm="1">
        <f t="array" ref="P3080">_xlfn.IFS(O3080&lt;=0,"Flop",O3080&lt;10000000,"Hit",O3080&lt;=100000000,"Superhit",O3080&gt;100000000,"Blockbuster")</f>
        <v>Superhit</v>
      </c>
      <c r="Q3080" t="s">
        <v>10052</v>
      </c>
      <c r="R3080">
        <v>7</v>
      </c>
      <c r="S3080" t="str">
        <f t="shared" si="292"/>
        <v xml:space="preserve">April </v>
      </c>
      <c r="T3080" s="12" t="str">
        <f t="shared" si="293"/>
        <v xml:space="preserve"> 2017</v>
      </c>
      <c r="U3080" s="8" t="str" cm="1">
        <f t="array" ref="U3080">_xlfn.IFS(Q3080&lt;1970,"Old is Gold",Q3080&lt;=1980,"80's Movies",Q3080&lt;=2000,"90's Movies",Q3080&lt;=2020,"Mid Rang",Q3080&gt;2020,"Latest")</f>
        <v>Latest</v>
      </c>
      <c r="V3080" t="s">
        <v>6384</v>
      </c>
    </row>
    <row r="3081" spans="1:22" x14ac:dyDescent="0.3">
      <c r="A3081" t="s">
        <v>10053</v>
      </c>
      <c r="B3081" t="s">
        <v>10054</v>
      </c>
      <c r="C3081" t="s">
        <v>10054</v>
      </c>
      <c r="D3081" s="6">
        <v>134</v>
      </c>
      <c r="E3081" s="6" t="str">
        <f t="shared" si="288"/>
        <v>Long</v>
      </c>
      <c r="F3081" s="4">
        <f t="shared" si="289"/>
        <v>2.2333333333333334</v>
      </c>
      <c r="G3081" s="8" t="s">
        <v>7406</v>
      </c>
      <c r="H3081" t="s">
        <v>10887</v>
      </c>
      <c r="I3081" t="s">
        <v>190</v>
      </c>
      <c r="J3081">
        <v>7.2</v>
      </c>
      <c r="K3081" t="str">
        <f t="shared" si="290"/>
        <v>Good</v>
      </c>
      <c r="L3081" s="10">
        <v>54253</v>
      </c>
      <c r="M3081" s="10">
        <v>60000000</v>
      </c>
      <c r="N3081" s="10">
        <v>121530289</v>
      </c>
      <c r="O3081" s="6">
        <f t="shared" si="291"/>
        <v>61530289</v>
      </c>
      <c r="P3081" s="10" t="str" cm="1">
        <f t="array" ref="P3081">_xlfn.IFS(O3081&lt;=0,"Flop",O3081&lt;10000000,"Hit",O3081&lt;=100000000,"Superhit",O3081&gt;100000000,"Blockbuster")</f>
        <v>Superhit</v>
      </c>
      <c r="Q3081" t="s">
        <v>10055</v>
      </c>
      <c r="R3081">
        <v>16</v>
      </c>
      <c r="S3081" t="str">
        <f t="shared" si="292"/>
        <v xml:space="preserve">July </v>
      </c>
      <c r="T3081" s="12" t="str">
        <f t="shared" si="293"/>
        <v xml:space="preserve"> 2023</v>
      </c>
      <c r="U3081" s="8" t="str" cm="1">
        <f t="array" ref="U3081">_xlfn.IFS(Q3081&lt;1970,"Old is Gold",Q3081&lt;=1980,"80's Movies",Q3081&lt;=2000,"90's Movies",Q3081&lt;=2020,"Mid Rang",Q3081&gt;2020,"Latest")</f>
        <v>Latest</v>
      </c>
      <c r="V3081" t="s">
        <v>6984</v>
      </c>
    </row>
    <row r="3082" spans="1:22" x14ac:dyDescent="0.3">
      <c r="A3082" t="s">
        <v>10056</v>
      </c>
      <c r="B3082" t="s">
        <v>10057</v>
      </c>
      <c r="C3082" t="s">
        <v>10057</v>
      </c>
      <c r="D3082" s="6">
        <v>143</v>
      </c>
      <c r="E3082" s="6" t="str">
        <f t="shared" si="288"/>
        <v>Long</v>
      </c>
      <c r="F3082" s="4">
        <f t="shared" si="289"/>
        <v>2.3833333333333333</v>
      </c>
      <c r="G3082" s="8" t="s">
        <v>7406</v>
      </c>
      <c r="H3082" t="s">
        <v>10887</v>
      </c>
      <c r="I3082" t="s">
        <v>10890</v>
      </c>
      <c r="J3082">
        <v>6.2</v>
      </c>
      <c r="K3082" t="str">
        <f t="shared" si="290"/>
        <v>Average</v>
      </c>
      <c r="L3082" s="10">
        <v>155697</v>
      </c>
      <c r="M3082" s="10">
        <v>62000000</v>
      </c>
      <c r="N3082" s="10">
        <v>288175335</v>
      </c>
      <c r="O3082" s="6">
        <f t="shared" si="291"/>
        <v>226175335</v>
      </c>
      <c r="P3082" s="10" t="str" cm="1">
        <f t="array" ref="P3082">_xlfn.IFS(O3082&lt;=0,"Flop",O3082&lt;10000000,"Hit",O3082&lt;=100000000,"Superhit",O3082&gt;100000000,"Blockbuster")</f>
        <v>Blockbuster</v>
      </c>
      <c r="Q3082" t="s">
        <v>10058</v>
      </c>
      <c r="R3082">
        <v>17</v>
      </c>
      <c r="S3082" t="str">
        <f t="shared" si="292"/>
        <v xml:space="preserve">January </v>
      </c>
      <c r="T3082" s="12" t="str">
        <f t="shared" si="293"/>
        <v xml:space="preserve"> 2018</v>
      </c>
      <c r="U3082" s="8" t="str" cm="1">
        <f t="array" ref="U3082">_xlfn.IFS(Q3082&lt;1970,"Old is Gold",Q3082&lt;=1980,"80's Movies",Q3082&lt;=2000,"90's Movies",Q3082&lt;=2020,"Mid Rang",Q3082&gt;2020,"Latest")</f>
        <v>Latest</v>
      </c>
      <c r="V3082" t="s">
        <v>8594</v>
      </c>
    </row>
    <row r="3083" spans="1:22" x14ac:dyDescent="0.3">
      <c r="A3083" t="s">
        <v>10059</v>
      </c>
      <c r="B3083" t="s">
        <v>10060</v>
      </c>
      <c r="C3083" t="s">
        <v>10060</v>
      </c>
      <c r="D3083" s="6">
        <v>111</v>
      </c>
      <c r="E3083" s="6" t="str">
        <f t="shared" si="288"/>
        <v>Medium</v>
      </c>
      <c r="F3083" s="4">
        <f t="shared" si="289"/>
        <v>1.85</v>
      </c>
      <c r="G3083" s="8" t="s">
        <v>172</v>
      </c>
      <c r="H3083" t="s">
        <v>10899</v>
      </c>
      <c r="I3083" t="s">
        <v>10899</v>
      </c>
      <c r="J3083">
        <v>6.2</v>
      </c>
      <c r="K3083" t="str">
        <f t="shared" si="290"/>
        <v>Average</v>
      </c>
      <c r="L3083" s="10">
        <v>120987</v>
      </c>
      <c r="M3083" s="10">
        <v>38000000</v>
      </c>
      <c r="N3083" s="10">
        <v>118102725</v>
      </c>
      <c r="O3083" s="6">
        <f t="shared" si="291"/>
        <v>80102725</v>
      </c>
      <c r="P3083" s="10" t="str" cm="1">
        <f t="array" ref="P3083">_xlfn.IFS(O3083&lt;=0,"Flop",O3083&lt;10000000,"Hit",O3083&lt;=100000000,"Superhit",O3083&gt;100000000,"Blockbuster")</f>
        <v>Superhit</v>
      </c>
      <c r="Q3083" t="s">
        <v>10061</v>
      </c>
      <c r="R3083">
        <v>17</v>
      </c>
      <c r="S3083" t="str">
        <f t="shared" si="292"/>
        <v xml:space="preserve">December </v>
      </c>
      <c r="T3083" s="12" t="str">
        <f t="shared" si="293"/>
        <v xml:space="preserve"> 2016</v>
      </c>
      <c r="U3083" s="8" t="str" cm="1">
        <f t="array" ref="U3083">_xlfn.IFS(Q3083&lt;1970,"Old is Gold",Q3083&lt;=1980,"80's Movies",Q3083&lt;=2000,"90's Movies",Q3083&lt;=2020,"Mid Rang",Q3083&gt;2020,"Latest")</f>
        <v>Latest</v>
      </c>
      <c r="V3083" t="s">
        <v>4331</v>
      </c>
    </row>
    <row r="3084" spans="1:22" x14ac:dyDescent="0.3">
      <c r="A3084" t="s">
        <v>10062</v>
      </c>
      <c r="B3084" t="s">
        <v>10063</v>
      </c>
      <c r="C3084" t="s">
        <v>10063</v>
      </c>
      <c r="D3084" s="6">
        <v>96</v>
      </c>
      <c r="E3084" s="6" t="str">
        <f t="shared" si="288"/>
        <v>Medium</v>
      </c>
      <c r="F3084" s="4">
        <f t="shared" si="289"/>
        <v>1.6</v>
      </c>
      <c r="G3084" s="8" t="s">
        <v>172</v>
      </c>
      <c r="H3084" t="s">
        <v>190</v>
      </c>
      <c r="I3084" t="s">
        <v>10886</v>
      </c>
      <c r="J3084">
        <v>6.6</v>
      </c>
      <c r="K3084" t="str">
        <f t="shared" si="290"/>
        <v>Average</v>
      </c>
      <c r="L3084" s="10">
        <v>80143</v>
      </c>
      <c r="M3084" s="10">
        <v>30000000</v>
      </c>
      <c r="N3084" s="10">
        <v>43763247</v>
      </c>
      <c r="O3084" s="6">
        <f t="shared" si="291"/>
        <v>13763247</v>
      </c>
      <c r="P3084" s="10" t="str" cm="1">
        <f t="array" ref="P3084">_xlfn.IFS(O3084&lt;=0,"Flop",O3084&lt;10000000,"Hit",O3084&lt;=100000000,"Superhit",O3084&gt;100000000,"Blockbuster")</f>
        <v>Superhit</v>
      </c>
      <c r="Q3084" t="s">
        <v>10064</v>
      </c>
      <c r="R3084">
        <v>11</v>
      </c>
      <c r="S3084" t="str">
        <f t="shared" si="292"/>
        <v xml:space="preserve">May </v>
      </c>
      <c r="T3084" s="12" t="str">
        <f t="shared" si="293"/>
        <v xml:space="preserve"> 2016</v>
      </c>
      <c r="U3084" s="8" t="str" cm="1">
        <f t="array" ref="U3084">_xlfn.IFS(Q3084&lt;1970,"Old is Gold",Q3084&lt;=1980,"80's Movies",Q3084&lt;=2000,"90's Movies",Q3084&lt;=2020,"Mid Rang",Q3084&gt;2020,"Latest")</f>
        <v>Latest</v>
      </c>
      <c r="V3084" t="s">
        <v>246</v>
      </c>
    </row>
    <row r="3085" spans="1:22" x14ac:dyDescent="0.3">
      <c r="A3085" t="s">
        <v>10065</v>
      </c>
      <c r="B3085" t="s">
        <v>10066</v>
      </c>
      <c r="C3085" t="s">
        <v>10066</v>
      </c>
      <c r="D3085" s="6">
        <v>124</v>
      </c>
      <c r="E3085" s="6" t="str">
        <f t="shared" si="288"/>
        <v>Long</v>
      </c>
      <c r="F3085" s="4">
        <f t="shared" si="289"/>
        <v>2.0666666666666669</v>
      </c>
      <c r="G3085" s="8" t="s">
        <v>10887</v>
      </c>
      <c r="H3085" t="s">
        <v>172</v>
      </c>
      <c r="I3085" t="s">
        <v>10885</v>
      </c>
      <c r="J3085">
        <v>7.1</v>
      </c>
      <c r="K3085" t="str">
        <f t="shared" si="290"/>
        <v>Good</v>
      </c>
      <c r="L3085" s="10">
        <v>203530</v>
      </c>
      <c r="M3085" s="10">
        <v>75000000</v>
      </c>
      <c r="N3085" s="10">
        <v>204334455</v>
      </c>
      <c r="O3085" s="6">
        <f t="shared" si="291"/>
        <v>129334455</v>
      </c>
      <c r="P3085" s="10" t="str" cm="1">
        <f t="array" ref="P3085">_xlfn.IFS(O3085&lt;=0,"Flop",O3085&lt;10000000,"Hit",O3085&lt;=100000000,"Superhit",O3085&gt;100000000,"Blockbuster")</f>
        <v>Blockbuster</v>
      </c>
      <c r="Q3085" t="s">
        <v>10067</v>
      </c>
      <c r="R3085">
        <v>8</v>
      </c>
      <c r="S3085" t="str">
        <f t="shared" si="292"/>
        <v xml:space="preserve">October </v>
      </c>
      <c r="T3085" s="12" t="str">
        <f t="shared" si="293"/>
        <v xml:space="preserve"> 2021</v>
      </c>
      <c r="U3085" s="8" t="str" cm="1">
        <f t="array" ref="U3085">_xlfn.IFS(Q3085&lt;1970,"Old is Gold",Q3085&lt;=1980,"80's Movies",Q3085&lt;=2000,"90's Movies",Q3085&lt;=2020,"Mid Rang",Q3085&gt;2020,"Latest")</f>
        <v>Latest</v>
      </c>
      <c r="V3085" t="s">
        <v>5239</v>
      </c>
    </row>
    <row r="3086" spans="1:22" x14ac:dyDescent="0.3">
      <c r="A3086" t="s">
        <v>10068</v>
      </c>
      <c r="B3086" t="s">
        <v>10069</v>
      </c>
      <c r="C3086" t="s">
        <v>10069</v>
      </c>
      <c r="D3086" s="6">
        <v>103</v>
      </c>
      <c r="E3086" s="6" t="str">
        <f t="shared" si="288"/>
        <v>Medium</v>
      </c>
      <c r="F3086" s="4">
        <f t="shared" si="289"/>
        <v>1.7166666666666666</v>
      </c>
      <c r="G3086" s="8" t="s">
        <v>10887</v>
      </c>
      <c r="H3086" t="s">
        <v>10888</v>
      </c>
      <c r="I3086" t="s">
        <v>172</v>
      </c>
      <c r="J3086">
        <v>6.8</v>
      </c>
      <c r="K3086" t="str">
        <f t="shared" si="290"/>
        <v>Average</v>
      </c>
      <c r="L3086" s="10">
        <v>187601</v>
      </c>
      <c r="M3086" s="10">
        <v>150000000</v>
      </c>
      <c r="N3086" s="10">
        <v>1453683476</v>
      </c>
      <c r="O3086" s="6">
        <f t="shared" si="291"/>
        <v>1303683476</v>
      </c>
      <c r="P3086" s="10" t="str" cm="1">
        <f t="array" ref="P3086">_xlfn.IFS(O3086&lt;=0,"Flop",O3086&lt;10000000,"Hit",O3086&lt;=100000000,"Superhit",O3086&gt;100000000,"Blockbuster")</f>
        <v>Blockbuster</v>
      </c>
      <c r="Q3086" t="s">
        <v>10070</v>
      </c>
      <c r="R3086">
        <v>7</v>
      </c>
      <c r="S3086" t="str">
        <f t="shared" si="292"/>
        <v xml:space="preserve">November </v>
      </c>
      <c r="T3086" s="12" t="str">
        <f t="shared" si="293"/>
        <v xml:space="preserve"> 2019</v>
      </c>
      <c r="U3086" s="8" t="str" cm="1">
        <f t="array" ref="U3086">_xlfn.IFS(Q3086&lt;1970,"Old is Gold",Q3086&lt;=1980,"80's Movies",Q3086&lt;=2000,"90's Movies",Q3086&lt;=2020,"Mid Rang",Q3086&gt;2020,"Latest")</f>
        <v>Latest</v>
      </c>
      <c r="V3086" t="s">
        <v>9164</v>
      </c>
    </row>
    <row r="3087" spans="1:22" x14ac:dyDescent="0.3">
      <c r="A3087" t="s">
        <v>10071</v>
      </c>
      <c r="B3087" t="s">
        <v>10072</v>
      </c>
      <c r="C3087" t="s">
        <v>10072</v>
      </c>
      <c r="D3087" s="6">
        <v>110</v>
      </c>
      <c r="E3087" s="6" t="str">
        <f t="shared" si="288"/>
        <v>Medium</v>
      </c>
      <c r="F3087" s="4">
        <f t="shared" si="289"/>
        <v>1.8333333333333333</v>
      </c>
      <c r="G3087" s="8" t="s">
        <v>7406</v>
      </c>
      <c r="H3087" t="s">
        <v>105</v>
      </c>
      <c r="I3087" t="s">
        <v>10890</v>
      </c>
      <c r="J3087">
        <v>6.6</v>
      </c>
      <c r="K3087" t="str">
        <f t="shared" si="290"/>
        <v>Average</v>
      </c>
      <c r="L3087" s="10">
        <v>104751</v>
      </c>
      <c r="M3087" s="10">
        <v>38000000</v>
      </c>
      <c r="N3087" s="10">
        <v>41657844</v>
      </c>
      <c r="O3087" s="6">
        <f t="shared" si="291"/>
        <v>3657844</v>
      </c>
      <c r="P3087" s="10" t="str" cm="1">
        <f t="array" ref="P3087">_xlfn.IFS(O3087&lt;=0,"Flop",O3087&lt;10000000,"Hit",O3087&lt;=100000000,"Superhit",O3087&gt;100000000,"Blockbuster")</f>
        <v>Hit</v>
      </c>
      <c r="Q3087" t="s">
        <v>10073</v>
      </c>
      <c r="R3087">
        <v>22</v>
      </c>
      <c r="S3087" t="str">
        <f t="shared" si="292"/>
        <v xml:space="preserve">September </v>
      </c>
      <c r="T3087" s="12" t="str">
        <f t="shared" si="293"/>
        <v xml:space="preserve"> 2018</v>
      </c>
      <c r="U3087" s="8" t="str" cm="1">
        <f t="array" ref="U3087">_xlfn.IFS(Q3087&lt;1970,"Old is Gold",Q3087&lt;=1980,"80's Movies",Q3087&lt;=2000,"90's Movies",Q3087&lt;=2020,"Mid Rang",Q3087&gt;2020,"Latest")</f>
        <v>Latest</v>
      </c>
      <c r="V3087" t="s">
        <v>7635</v>
      </c>
    </row>
    <row r="3088" spans="1:22" x14ac:dyDescent="0.3">
      <c r="A3088" t="s">
        <v>10074</v>
      </c>
      <c r="B3088" t="s">
        <v>121</v>
      </c>
      <c r="C3088" t="s">
        <v>121</v>
      </c>
      <c r="D3088" s="6">
        <v>116</v>
      </c>
      <c r="E3088" s="6" t="str">
        <f t="shared" si="288"/>
        <v>Medium</v>
      </c>
      <c r="F3088" s="4">
        <f t="shared" si="289"/>
        <v>1.9333333333333333</v>
      </c>
      <c r="G3088" s="8" t="s">
        <v>7406</v>
      </c>
      <c r="H3088" t="s">
        <v>10887</v>
      </c>
      <c r="I3088" t="s">
        <v>190</v>
      </c>
      <c r="J3088">
        <v>5.3</v>
      </c>
      <c r="K3088" t="str">
        <f t="shared" si="290"/>
        <v>Poor</v>
      </c>
      <c r="L3088" s="10">
        <v>77998</v>
      </c>
      <c r="M3088" s="10">
        <v>100000000</v>
      </c>
      <c r="N3088" s="10">
        <v>86493046</v>
      </c>
      <c r="O3088" s="6">
        <f t="shared" si="291"/>
        <v>-13506954</v>
      </c>
      <c r="P3088" s="10" t="str" cm="1">
        <f t="array" ref="P3088">_xlfn.IFS(O3088&lt;=0,"Flop",O3088&lt;10000000,"Hit",O3088&lt;=100000000,"Superhit",O3088&gt;100000000,"Blockbuster")</f>
        <v>Flop</v>
      </c>
      <c r="Q3088" t="s">
        <v>10075</v>
      </c>
      <c r="R3088">
        <v>20</v>
      </c>
      <c r="S3088" t="str">
        <f t="shared" si="292"/>
        <v xml:space="preserve">November </v>
      </c>
      <c r="T3088" s="12" t="str">
        <f t="shared" si="293"/>
        <v xml:space="preserve"> 2018</v>
      </c>
      <c r="U3088" s="8" t="str" cm="1">
        <f t="array" ref="U3088">_xlfn.IFS(Q3088&lt;1970,"Old is Gold",Q3088&lt;=1980,"80's Movies",Q3088&lt;=2000,"90's Movies",Q3088&lt;=2020,"Mid Rang",Q3088&gt;2020,"Latest")</f>
        <v>Latest</v>
      </c>
      <c r="V3088" t="s">
        <v>10076</v>
      </c>
    </row>
    <row r="3089" spans="1:22" x14ac:dyDescent="0.3">
      <c r="A3089" t="s">
        <v>10077</v>
      </c>
      <c r="B3089" t="s">
        <v>10078</v>
      </c>
      <c r="C3089" t="s">
        <v>10078</v>
      </c>
      <c r="D3089" s="6">
        <v>132</v>
      </c>
      <c r="E3089" s="6" t="str">
        <f t="shared" si="288"/>
        <v>Long</v>
      </c>
      <c r="F3089" s="4">
        <f t="shared" si="289"/>
        <v>2.2000000000000002</v>
      </c>
      <c r="G3089" s="8" t="s">
        <v>190</v>
      </c>
      <c r="H3089" t="s">
        <v>10899</v>
      </c>
      <c r="I3089" t="s">
        <v>10899</v>
      </c>
      <c r="J3089">
        <v>7.5</v>
      </c>
      <c r="K3089" t="str">
        <f t="shared" si="290"/>
        <v>Good</v>
      </c>
      <c r="L3089" s="10">
        <v>80515</v>
      </c>
      <c r="M3089" s="10">
        <v>13000000</v>
      </c>
      <c r="N3089" s="10">
        <v>9101546</v>
      </c>
      <c r="O3089" s="6">
        <f t="shared" si="291"/>
        <v>-3898454</v>
      </c>
      <c r="P3089" s="10" t="str" cm="1">
        <f t="array" ref="P3089">_xlfn.IFS(O3089&lt;=0,"Flop",O3089&lt;10000000,"Hit",O3089&lt;=100000000,"Superhit",O3089&gt;100000000,"Blockbuster")</f>
        <v>Flop</v>
      </c>
      <c r="Q3089" t="s">
        <v>10079</v>
      </c>
      <c r="R3089">
        <v>11</v>
      </c>
      <c r="S3089" t="str">
        <f t="shared" si="292"/>
        <v xml:space="preserve">November </v>
      </c>
      <c r="T3089" s="12" t="str">
        <f t="shared" si="293"/>
        <v xml:space="preserve"> 2016</v>
      </c>
      <c r="U3089" s="8" t="str" cm="1">
        <f t="array" ref="U3089">_xlfn.IFS(Q3089&lt;1970,"Old is Gold",Q3089&lt;=1980,"80's Movies",Q3089&lt;=2000,"90's Movies",Q3089&lt;=2020,"Mid Rang",Q3089&gt;2020,"Latest")</f>
        <v>Latest</v>
      </c>
      <c r="V3089" t="s">
        <v>2842</v>
      </c>
    </row>
    <row r="3090" spans="1:22" x14ac:dyDescent="0.3">
      <c r="A3090" t="s">
        <v>10080</v>
      </c>
      <c r="B3090" t="s">
        <v>10081</v>
      </c>
      <c r="C3090" t="s">
        <v>10081</v>
      </c>
      <c r="D3090" s="6">
        <v>116</v>
      </c>
      <c r="E3090" s="6" t="str">
        <f t="shared" si="288"/>
        <v>Medium</v>
      </c>
      <c r="F3090" s="4">
        <f t="shared" si="289"/>
        <v>1.9333333333333333</v>
      </c>
      <c r="G3090" s="8" t="s">
        <v>190</v>
      </c>
      <c r="H3090" t="s">
        <v>5170</v>
      </c>
      <c r="I3090" t="s">
        <v>10899</v>
      </c>
      <c r="J3090">
        <v>7.5</v>
      </c>
      <c r="K3090" t="str">
        <f t="shared" si="290"/>
        <v>Good</v>
      </c>
      <c r="L3090" s="10">
        <v>296578</v>
      </c>
      <c r="M3090" s="10">
        <v>22500000</v>
      </c>
      <c r="N3090" s="10">
        <v>30311857</v>
      </c>
      <c r="O3090" s="6">
        <f t="shared" si="291"/>
        <v>7811857</v>
      </c>
      <c r="P3090" s="10" t="str" cm="1">
        <f t="array" ref="P3090">_xlfn.IFS(O3090&lt;=0,"Flop",O3090&lt;10000000,"Hit",O3090&lt;=100000000,"Superhit",O3090&gt;100000000,"Blockbuster")</f>
        <v>Hit</v>
      </c>
      <c r="Q3090" t="s">
        <v>9668</v>
      </c>
      <c r="R3090">
        <v>2</v>
      </c>
      <c r="S3090" t="str">
        <f t="shared" si="292"/>
        <v xml:space="preserve">September </v>
      </c>
      <c r="T3090" s="12" t="str">
        <f t="shared" si="293"/>
        <v xml:space="preserve"> 2016</v>
      </c>
      <c r="U3090" s="8" t="str" cm="1">
        <f t="array" ref="U3090">_xlfn.IFS(Q3090&lt;1970,"Old is Gold",Q3090&lt;=1980,"80's Movies",Q3090&lt;=2000,"90's Movies",Q3090&lt;=2020,"Mid Rang",Q3090&gt;2020,"Latest")</f>
        <v>Latest</v>
      </c>
      <c r="V3090" t="s">
        <v>7554</v>
      </c>
    </row>
    <row r="3091" spans="1:22" x14ac:dyDescent="0.3">
      <c r="A3091" t="s">
        <v>10082</v>
      </c>
      <c r="B3091" t="s">
        <v>10083</v>
      </c>
      <c r="C3091" t="s">
        <v>10083</v>
      </c>
      <c r="D3091" s="6">
        <v>125</v>
      </c>
      <c r="E3091" s="6" t="str">
        <f t="shared" si="288"/>
        <v>Long</v>
      </c>
      <c r="F3091" s="4">
        <f t="shared" si="289"/>
        <v>2.0833333333333335</v>
      </c>
      <c r="G3091" s="8" t="s">
        <v>10889</v>
      </c>
      <c r="H3091" t="s">
        <v>190</v>
      </c>
      <c r="I3091" t="s">
        <v>5878</v>
      </c>
      <c r="J3091">
        <v>7.4</v>
      </c>
      <c r="K3091" t="str">
        <f t="shared" si="290"/>
        <v>Good</v>
      </c>
      <c r="L3091" s="10">
        <v>214837</v>
      </c>
      <c r="M3091" s="10">
        <v>30000000</v>
      </c>
      <c r="N3091" s="10">
        <v>150847274</v>
      </c>
      <c r="O3091" s="6">
        <f t="shared" si="291"/>
        <v>120847274</v>
      </c>
      <c r="P3091" s="10" t="str" cm="1">
        <f t="array" ref="P3091">_xlfn.IFS(O3091&lt;=0,"Flop",O3091&lt;10000000,"Hit",O3091&lt;=100000000,"Superhit",O3091&gt;100000000,"Blockbuster")</f>
        <v>Blockbuster</v>
      </c>
      <c r="Q3091" t="s">
        <v>10084</v>
      </c>
      <c r="R3091">
        <v>1</v>
      </c>
      <c r="S3091" t="str">
        <f t="shared" si="292"/>
        <v xml:space="preserve">September </v>
      </c>
      <c r="T3091" s="12" t="str">
        <f t="shared" si="293"/>
        <v xml:space="preserve"> 2017</v>
      </c>
      <c r="U3091" s="8" t="str" cm="1">
        <f t="array" ref="U3091">_xlfn.IFS(Q3091&lt;1970,"Old is Gold",Q3091&lt;=1980,"80's Movies",Q3091&lt;=2000,"90's Movies",Q3091&lt;=2020,"Mid Rang",Q3091&gt;2020,"Latest")</f>
        <v>Latest</v>
      </c>
      <c r="V3091" t="s">
        <v>5101</v>
      </c>
    </row>
    <row r="3092" spans="1:22" x14ac:dyDescent="0.3">
      <c r="A3092" t="s">
        <v>10085</v>
      </c>
      <c r="B3092" t="s">
        <v>10086</v>
      </c>
      <c r="C3092" t="s">
        <v>10086</v>
      </c>
      <c r="D3092" s="6">
        <v>94</v>
      </c>
      <c r="E3092" s="6" t="str">
        <f t="shared" si="288"/>
        <v>Medium</v>
      </c>
      <c r="F3092" s="4">
        <f t="shared" si="289"/>
        <v>1.5666666666666667</v>
      </c>
      <c r="G3092" s="8" t="s">
        <v>7406</v>
      </c>
      <c r="H3092" t="s">
        <v>5170</v>
      </c>
      <c r="I3092" t="s">
        <v>10899</v>
      </c>
      <c r="J3092">
        <v>6.1</v>
      </c>
      <c r="K3092" t="str">
        <f t="shared" si="290"/>
        <v>Average</v>
      </c>
      <c r="L3092" s="10">
        <v>85210</v>
      </c>
      <c r="M3092" s="10">
        <v>50000000</v>
      </c>
      <c r="N3092" s="10">
        <v>66308758</v>
      </c>
      <c r="O3092" s="6">
        <f t="shared" si="291"/>
        <v>16308758</v>
      </c>
      <c r="P3092" s="10" t="str" cm="1">
        <f t="array" ref="P3092">_xlfn.IFS(O3092&lt;=0,"Flop",O3092&lt;10000000,"Hit",O3092&lt;=100000000,"Superhit",O3092&gt;100000000,"Blockbuster")</f>
        <v>Superhit</v>
      </c>
      <c r="Q3092" t="s">
        <v>10087</v>
      </c>
      <c r="R3092">
        <v>9</v>
      </c>
      <c r="S3092" t="str">
        <f t="shared" si="292"/>
        <v xml:space="preserve">August </v>
      </c>
      <c r="T3092" s="12" t="str">
        <f t="shared" si="293"/>
        <v xml:space="preserve"> 2018</v>
      </c>
      <c r="U3092" s="8" t="str" cm="1">
        <f t="array" ref="U3092">_xlfn.IFS(Q3092&lt;1970,"Old is Gold",Q3092&lt;=1980,"80's Movies",Q3092&lt;=2000,"90's Movies",Q3092&lt;=2020,"Mid Rang",Q3092&gt;2020,"Latest")</f>
        <v>Latest</v>
      </c>
      <c r="V3092" t="s">
        <v>4202</v>
      </c>
    </row>
    <row r="3093" spans="1:22" x14ac:dyDescent="0.3">
      <c r="A3093" t="s">
        <v>10088</v>
      </c>
      <c r="B3093" t="s">
        <v>2604</v>
      </c>
      <c r="C3093" t="s">
        <v>2604</v>
      </c>
      <c r="D3093" s="6">
        <v>115</v>
      </c>
      <c r="E3093" s="6" t="str">
        <f t="shared" si="288"/>
        <v>Medium</v>
      </c>
      <c r="F3093" s="4">
        <f t="shared" si="289"/>
        <v>1.9166666666666667</v>
      </c>
      <c r="G3093" s="8" t="s">
        <v>7406</v>
      </c>
      <c r="H3093" t="s">
        <v>10887</v>
      </c>
      <c r="I3093" t="s">
        <v>190</v>
      </c>
      <c r="J3093">
        <v>5.8</v>
      </c>
      <c r="K3093" t="str">
        <f t="shared" si="290"/>
        <v>Poor</v>
      </c>
      <c r="L3093" s="10">
        <v>156369</v>
      </c>
      <c r="M3093" s="10">
        <v>200000000</v>
      </c>
      <c r="N3093" s="10">
        <v>69965374</v>
      </c>
      <c r="O3093" s="6">
        <f t="shared" si="291"/>
        <v>-130034626</v>
      </c>
      <c r="P3093" s="10" t="str" cm="1">
        <f t="array" ref="P3093">_xlfn.IFS(O3093&lt;=0,"Flop",O3093&lt;10000000,"Hit",O3093&lt;=100000000,"Superhit",O3093&gt;100000000,"Blockbuster")</f>
        <v>Flop</v>
      </c>
      <c r="Q3093" t="s">
        <v>10089</v>
      </c>
      <c r="R3093">
        <v>9</v>
      </c>
      <c r="S3093" t="str">
        <f t="shared" si="292"/>
        <v xml:space="preserve">March </v>
      </c>
      <c r="T3093" s="12" t="str">
        <f t="shared" si="293"/>
        <v xml:space="preserve"> 2020</v>
      </c>
      <c r="U3093" s="8" t="str" cm="1">
        <f t="array" ref="U3093">_xlfn.IFS(Q3093&lt;1970,"Old is Gold",Q3093&lt;=1980,"80's Movies",Q3093&lt;=2000,"90's Movies",Q3093&lt;=2020,"Mid Rang",Q3093&gt;2020,"Latest")</f>
        <v>Latest</v>
      </c>
      <c r="V3093" t="s">
        <v>10090</v>
      </c>
    </row>
    <row r="3094" spans="1:22" x14ac:dyDescent="0.3">
      <c r="A3094" t="s">
        <v>10091</v>
      </c>
      <c r="B3094" t="s">
        <v>10092</v>
      </c>
      <c r="C3094" t="s">
        <v>10092</v>
      </c>
      <c r="D3094" s="6">
        <v>133</v>
      </c>
      <c r="E3094" s="6" t="str">
        <f t="shared" si="288"/>
        <v>Long</v>
      </c>
      <c r="F3094" s="4">
        <f t="shared" si="289"/>
        <v>2.2166666666666668</v>
      </c>
      <c r="G3094" s="8" t="s">
        <v>7406</v>
      </c>
      <c r="H3094" t="s">
        <v>10891</v>
      </c>
      <c r="I3094" t="s">
        <v>190</v>
      </c>
      <c r="J3094">
        <v>7.3</v>
      </c>
      <c r="K3094" t="str">
        <f t="shared" si="290"/>
        <v>Good</v>
      </c>
      <c r="L3094" s="10">
        <v>110080</v>
      </c>
      <c r="M3094" s="10">
        <v>45000000</v>
      </c>
      <c r="N3094" s="10">
        <v>52185751</v>
      </c>
      <c r="O3094" s="6">
        <f t="shared" si="291"/>
        <v>7185751</v>
      </c>
      <c r="P3094" s="10" t="str" cm="1">
        <f t="array" ref="P3094">_xlfn.IFS(O3094&lt;=0,"Flop",O3094&lt;10000000,"Hit",O3094&lt;=100000000,"Superhit",O3094&gt;100000000,"Blockbuster")</f>
        <v>Hit</v>
      </c>
      <c r="Q3094" t="s">
        <v>10093</v>
      </c>
      <c r="R3094">
        <v>17</v>
      </c>
      <c r="S3094" t="str">
        <f t="shared" si="292"/>
        <v xml:space="preserve">November </v>
      </c>
      <c r="T3094" s="12" t="str">
        <f t="shared" si="293"/>
        <v xml:space="preserve"> 2016</v>
      </c>
      <c r="U3094" s="8" t="str" cm="1">
        <f t="array" ref="U3094">_xlfn.IFS(Q3094&lt;1970,"Old is Gold",Q3094&lt;=1980,"80's Movies",Q3094&lt;=2000,"90's Movies",Q3094&lt;=2020,"Mid Rang",Q3094&gt;2020,"Latest")</f>
        <v>Latest</v>
      </c>
      <c r="V3094" t="s">
        <v>4202</v>
      </c>
    </row>
    <row r="3095" spans="1:22" x14ac:dyDescent="0.3">
      <c r="A3095" t="s">
        <v>10094</v>
      </c>
      <c r="B3095" t="s">
        <v>10095</v>
      </c>
      <c r="C3095" t="s">
        <v>10095</v>
      </c>
      <c r="D3095" s="6">
        <v>104</v>
      </c>
      <c r="E3095" s="6" t="str">
        <f t="shared" si="288"/>
        <v>Medium</v>
      </c>
      <c r="F3095" s="4">
        <f t="shared" si="289"/>
        <v>1.7333333333333334</v>
      </c>
      <c r="G3095" s="8" t="s">
        <v>10887</v>
      </c>
      <c r="H3095" t="s">
        <v>172</v>
      </c>
      <c r="I3095" t="s">
        <v>190</v>
      </c>
      <c r="J3095">
        <v>7.2</v>
      </c>
      <c r="K3095" t="str">
        <f t="shared" si="290"/>
        <v>Good</v>
      </c>
      <c r="L3095" s="10">
        <v>82628</v>
      </c>
      <c r="M3095" s="10">
        <v>75000000</v>
      </c>
      <c r="N3095" s="10">
        <v>197744377</v>
      </c>
      <c r="O3095" s="6">
        <f t="shared" si="291"/>
        <v>122744377</v>
      </c>
      <c r="P3095" s="10" t="str" cm="1">
        <f t="array" ref="P3095">_xlfn.IFS(O3095&lt;=0,"Flop",O3095&lt;10000000,"Hit",O3095&lt;=100000000,"Superhit",O3095&gt;100000000,"Blockbuster")</f>
        <v>Blockbuster</v>
      </c>
      <c r="Q3095" t="s">
        <v>10096</v>
      </c>
      <c r="R3095">
        <v>30</v>
      </c>
      <c r="S3095" t="str">
        <f t="shared" si="292"/>
        <v xml:space="preserve">July </v>
      </c>
      <c r="T3095" s="12" t="str">
        <f t="shared" si="293"/>
        <v xml:space="preserve"> 2018</v>
      </c>
      <c r="U3095" s="8" t="str" cm="1">
        <f t="array" ref="U3095">_xlfn.IFS(Q3095&lt;1970,"Old is Gold",Q3095&lt;=1980,"80's Movies",Q3095&lt;=2000,"90's Movies",Q3095&lt;=2020,"Mid Rang",Q3095&gt;2020,"Latest")</f>
        <v>Latest</v>
      </c>
      <c r="V3095" t="s">
        <v>3832</v>
      </c>
    </row>
    <row r="3096" spans="1:22" x14ac:dyDescent="0.3">
      <c r="A3096" t="s">
        <v>10097</v>
      </c>
      <c r="B3096" t="s">
        <v>10098</v>
      </c>
      <c r="C3096" t="s">
        <v>10098</v>
      </c>
      <c r="D3096" s="6">
        <v>109</v>
      </c>
      <c r="E3096" s="6" t="str">
        <f t="shared" si="288"/>
        <v>Medium</v>
      </c>
      <c r="F3096" s="4">
        <f t="shared" si="289"/>
        <v>1.8166666666666667</v>
      </c>
      <c r="G3096" s="8" t="s">
        <v>105</v>
      </c>
      <c r="H3096" t="s">
        <v>10895</v>
      </c>
      <c r="I3096" t="s">
        <v>5170</v>
      </c>
      <c r="J3096">
        <v>5.5</v>
      </c>
      <c r="K3096" t="str">
        <f t="shared" si="290"/>
        <v>Poor</v>
      </c>
      <c r="L3096" s="10">
        <v>58172</v>
      </c>
      <c r="M3096" s="10">
        <v>20000000</v>
      </c>
      <c r="N3096" s="10">
        <v>251935300</v>
      </c>
      <c r="O3096" s="6">
        <f t="shared" si="291"/>
        <v>231935300</v>
      </c>
      <c r="P3096" s="10" t="str" cm="1">
        <f t="array" ref="P3096">_xlfn.IFS(O3096&lt;=0,"Flop",O3096&lt;10000000,"Hit",O3096&lt;=100000000,"Superhit",O3096&gt;100000000,"Blockbuster")</f>
        <v>Blockbuster</v>
      </c>
      <c r="Q3096" t="s">
        <v>10099</v>
      </c>
      <c r="R3096">
        <v>25</v>
      </c>
      <c r="S3096" t="str">
        <f t="shared" si="292"/>
        <v xml:space="preserve">October </v>
      </c>
      <c r="T3096" s="12" t="str">
        <f t="shared" si="293"/>
        <v xml:space="preserve"> 2023</v>
      </c>
      <c r="U3096" s="8" t="str" cm="1">
        <f t="array" ref="U3096">_xlfn.IFS(Q3096&lt;1970,"Old is Gold",Q3096&lt;=1980,"80's Movies",Q3096&lt;=2000,"90's Movies",Q3096&lt;=2020,"Mid Rang",Q3096&gt;2020,"Latest")</f>
        <v>Latest</v>
      </c>
      <c r="V3096" t="s">
        <v>10100</v>
      </c>
    </row>
    <row r="3097" spans="1:22" x14ac:dyDescent="0.3">
      <c r="A3097" t="s">
        <v>10101</v>
      </c>
      <c r="B3097" t="s">
        <v>10102</v>
      </c>
      <c r="C3097" t="s">
        <v>10102</v>
      </c>
      <c r="D3097" s="6">
        <v>106</v>
      </c>
      <c r="E3097" s="6" t="str">
        <f t="shared" si="288"/>
        <v>Medium</v>
      </c>
      <c r="F3097" s="4">
        <f t="shared" si="289"/>
        <v>1.7666666666666666</v>
      </c>
      <c r="G3097" s="8" t="s">
        <v>10889</v>
      </c>
      <c r="H3097" t="s">
        <v>172</v>
      </c>
      <c r="I3097" t="s">
        <v>10891</v>
      </c>
      <c r="J3097">
        <v>7.1</v>
      </c>
      <c r="K3097" t="str">
        <f t="shared" si="290"/>
        <v>Good</v>
      </c>
      <c r="L3097" s="10">
        <v>55183</v>
      </c>
      <c r="M3097" s="10">
        <v>10000000</v>
      </c>
      <c r="N3097" s="10">
        <v>12442161</v>
      </c>
      <c r="O3097" s="6">
        <f t="shared" si="291"/>
        <v>2442161</v>
      </c>
      <c r="P3097" s="10" t="str" cm="1">
        <f t="array" ref="P3097">_xlfn.IFS(O3097&lt;=0,"Flop",O3097&lt;10000000,"Hit",O3097&lt;=100000000,"Superhit",O3097&gt;100000000,"Blockbuster")</f>
        <v>Hit</v>
      </c>
      <c r="Q3097" t="s">
        <v>6644</v>
      </c>
      <c r="R3097">
        <v>1</v>
      </c>
      <c r="S3097" t="str">
        <f t="shared" si="292"/>
        <v xml:space="preserve">September </v>
      </c>
      <c r="T3097" s="12" t="str">
        <f t="shared" si="293"/>
        <v xml:space="preserve"> 2018</v>
      </c>
      <c r="U3097" s="8" t="str" cm="1">
        <f t="array" ref="U3097">_xlfn.IFS(Q3097&lt;1970,"Old is Gold",Q3097&lt;=1980,"80's Movies",Q3097&lt;=2000,"90's Movies",Q3097&lt;=2020,"Mid Rang",Q3097&gt;2020,"Latest")</f>
        <v>Latest</v>
      </c>
      <c r="V3097" t="s">
        <v>9659</v>
      </c>
    </row>
    <row r="3098" spans="1:22" x14ac:dyDescent="0.3">
      <c r="A3098" t="s">
        <v>10103</v>
      </c>
      <c r="B3098" t="s">
        <v>10104</v>
      </c>
      <c r="C3098" t="s">
        <v>10104</v>
      </c>
      <c r="D3098" s="6">
        <v>121</v>
      </c>
      <c r="E3098" s="6" t="str">
        <f t="shared" si="288"/>
        <v>Long</v>
      </c>
      <c r="F3098" s="4">
        <f t="shared" si="289"/>
        <v>2.0166666666666666</v>
      </c>
      <c r="G3098" s="8" t="s">
        <v>10889</v>
      </c>
      <c r="H3098" t="s">
        <v>172</v>
      </c>
      <c r="I3098" t="s">
        <v>190</v>
      </c>
      <c r="J3098">
        <v>6.7</v>
      </c>
      <c r="K3098" t="str">
        <f t="shared" si="290"/>
        <v>Average</v>
      </c>
      <c r="L3098" s="10">
        <v>58710</v>
      </c>
      <c r="M3098" s="10">
        <v>25000000</v>
      </c>
      <c r="N3098" s="10">
        <v>18598607</v>
      </c>
      <c r="O3098" s="6">
        <f t="shared" si="291"/>
        <v>-6401393</v>
      </c>
      <c r="P3098" s="10" t="str" cm="1">
        <f t="array" ref="P3098">_xlfn.IFS(O3098&lt;=0,"Flop",O3098&lt;10000000,"Hit",O3098&lt;=100000000,"Superhit",O3098&gt;100000000,"Blockbuster")</f>
        <v>Flop</v>
      </c>
      <c r="Q3098" t="s">
        <v>10105</v>
      </c>
      <c r="R3098">
        <v>2</v>
      </c>
      <c r="S3098" t="str">
        <f t="shared" si="292"/>
        <v xml:space="preserve">September </v>
      </c>
      <c r="T3098" s="12" t="str">
        <f t="shared" si="293"/>
        <v xml:space="preserve"> 2017</v>
      </c>
      <c r="U3098" s="8" t="str" cm="1">
        <f t="array" ref="U3098">_xlfn.IFS(Q3098&lt;1970,"Old is Gold",Q3098&lt;=1980,"80's Movies",Q3098&lt;=2000,"90's Movies",Q3098&lt;=2020,"Mid Rang",Q3098&gt;2020,"Latest")</f>
        <v>Latest</v>
      </c>
      <c r="V3098" t="s">
        <v>5418</v>
      </c>
    </row>
    <row r="3099" spans="1:22" x14ac:dyDescent="0.3">
      <c r="A3099" t="s">
        <v>10106</v>
      </c>
      <c r="B3099" t="s">
        <v>10107</v>
      </c>
      <c r="C3099" t="s">
        <v>10107</v>
      </c>
      <c r="D3099" s="6">
        <v>87</v>
      </c>
      <c r="E3099" s="6" t="str">
        <f t="shared" si="288"/>
        <v>Short</v>
      </c>
      <c r="F3099" s="4">
        <f t="shared" si="289"/>
        <v>1.45</v>
      </c>
      <c r="G3099" s="8" t="s">
        <v>10887</v>
      </c>
      <c r="H3099" t="s">
        <v>10888</v>
      </c>
      <c r="I3099" t="s">
        <v>172</v>
      </c>
      <c r="J3099">
        <v>6.8</v>
      </c>
      <c r="K3099" t="str">
        <f t="shared" si="290"/>
        <v>Average</v>
      </c>
      <c r="L3099" s="10">
        <v>66089</v>
      </c>
      <c r="M3099" s="10">
        <v>70000000</v>
      </c>
      <c r="N3099" s="10">
        <v>183800603</v>
      </c>
      <c r="O3099" s="6">
        <f t="shared" si="291"/>
        <v>113800603</v>
      </c>
      <c r="P3099" s="10" t="str" cm="1">
        <f t="array" ref="P3099">_xlfn.IFS(O3099&lt;=0,"Flop",O3099&lt;10000000,"Hit",O3099&lt;=100000000,"Superhit",O3099&gt;100000000,"Blockbuster")</f>
        <v>Blockbuster</v>
      </c>
      <c r="Q3099" t="s">
        <v>10108</v>
      </c>
      <c r="R3099">
        <v>22</v>
      </c>
      <c r="S3099" t="str">
        <f t="shared" si="292"/>
        <v xml:space="preserve">September </v>
      </c>
      <c r="T3099" s="12" t="str">
        <f t="shared" si="293"/>
        <v xml:space="preserve"> 2016</v>
      </c>
      <c r="U3099" s="8" t="str" cm="1">
        <f t="array" ref="U3099">_xlfn.IFS(Q3099&lt;1970,"Old is Gold",Q3099&lt;=1980,"80's Movies",Q3099&lt;=2000,"90's Movies",Q3099&lt;=2020,"Mid Rang",Q3099&gt;2020,"Latest")</f>
        <v>Latest</v>
      </c>
      <c r="V3099" t="s">
        <v>10109</v>
      </c>
    </row>
    <row r="3100" spans="1:22" x14ac:dyDescent="0.3">
      <c r="A3100" t="s">
        <v>10110</v>
      </c>
      <c r="B3100" t="s">
        <v>10111</v>
      </c>
      <c r="C3100" t="s">
        <v>10111</v>
      </c>
      <c r="D3100" s="6">
        <v>136</v>
      </c>
      <c r="E3100" s="6" t="str">
        <f t="shared" si="288"/>
        <v>Long</v>
      </c>
      <c r="F3100" s="4">
        <f t="shared" si="289"/>
        <v>2.2666666666666666</v>
      </c>
      <c r="G3100" s="8" t="s">
        <v>7406</v>
      </c>
      <c r="H3100" t="s">
        <v>10891</v>
      </c>
      <c r="I3100" t="s">
        <v>5170</v>
      </c>
      <c r="J3100">
        <v>6.6</v>
      </c>
      <c r="K3100" t="str">
        <f t="shared" si="290"/>
        <v>Average</v>
      </c>
      <c r="L3100" s="10">
        <v>248266</v>
      </c>
      <c r="M3100" s="10">
        <v>250000000</v>
      </c>
      <c r="N3100" s="10">
        <v>1236005118</v>
      </c>
      <c r="O3100" s="6">
        <f t="shared" si="291"/>
        <v>986005118</v>
      </c>
      <c r="P3100" s="10" t="str" cm="1">
        <f t="array" ref="P3100">_xlfn.IFS(O3100&lt;=0,"Flop",O3100&lt;10000000,"Hit",O3100&lt;=100000000,"Superhit",O3100&gt;100000000,"Blockbuster")</f>
        <v>Blockbuster</v>
      </c>
      <c r="Q3100" t="s">
        <v>10112</v>
      </c>
      <c r="R3100">
        <v>4</v>
      </c>
      <c r="S3100" t="str">
        <f t="shared" si="292"/>
        <v xml:space="preserve">April </v>
      </c>
      <c r="T3100" s="12" t="str">
        <f t="shared" si="293"/>
        <v xml:space="preserve"> 2017</v>
      </c>
      <c r="U3100" s="8" t="str" cm="1">
        <f t="array" ref="U3100">_xlfn.IFS(Q3100&lt;1970,"Old is Gold",Q3100&lt;=1980,"80's Movies",Q3100&lt;=2000,"90's Movies",Q3100&lt;=2020,"Mid Rang",Q3100&gt;2020,"Latest")</f>
        <v>Latest</v>
      </c>
      <c r="V3100" t="s">
        <v>1958</v>
      </c>
    </row>
    <row r="3101" spans="1:22" x14ac:dyDescent="0.3">
      <c r="A3101" t="s">
        <v>10113</v>
      </c>
      <c r="B3101" t="s">
        <v>10114</v>
      </c>
      <c r="C3101" t="s">
        <v>10114</v>
      </c>
      <c r="D3101" s="6">
        <v>117</v>
      </c>
      <c r="E3101" s="6" t="str">
        <f t="shared" si="288"/>
        <v>Medium</v>
      </c>
      <c r="F3101" s="4">
        <f t="shared" si="289"/>
        <v>1.95</v>
      </c>
      <c r="G3101" s="8" t="s">
        <v>7406</v>
      </c>
      <c r="H3101" t="s">
        <v>10887</v>
      </c>
      <c r="I3101" t="s">
        <v>10888</v>
      </c>
      <c r="J3101">
        <v>8.4</v>
      </c>
      <c r="K3101" t="str">
        <f t="shared" si="290"/>
        <v>Excellent</v>
      </c>
      <c r="L3101" s="10">
        <v>638519</v>
      </c>
      <c r="M3101" s="10">
        <v>90000000</v>
      </c>
      <c r="N3101" s="10">
        <v>384298736</v>
      </c>
      <c r="O3101" s="6">
        <f t="shared" si="291"/>
        <v>294298736</v>
      </c>
      <c r="P3101" s="10" t="str" cm="1">
        <f t="array" ref="P3101">_xlfn.IFS(O3101&lt;=0,"Flop",O3101&lt;10000000,"Hit",O3101&lt;=100000000,"Superhit",O3101&gt;100000000,"Blockbuster")</f>
        <v>Blockbuster</v>
      </c>
      <c r="Q3101" t="s">
        <v>10115</v>
      </c>
      <c r="R3101">
        <v>12</v>
      </c>
      <c r="S3101" t="str">
        <f t="shared" si="292"/>
        <v xml:space="preserve">December </v>
      </c>
      <c r="T3101" s="12" t="str">
        <f t="shared" si="293"/>
        <v xml:space="preserve"> 2018</v>
      </c>
      <c r="U3101" s="8" t="str" cm="1">
        <f t="array" ref="U3101">_xlfn.IFS(Q3101&lt;1970,"Old is Gold",Q3101&lt;=1980,"80's Movies",Q3101&lt;=2000,"90's Movies",Q3101&lt;=2020,"Mid Rang",Q3101&gt;2020,"Latest")</f>
        <v>Latest</v>
      </c>
      <c r="V3101" t="s">
        <v>10116</v>
      </c>
    </row>
    <row r="3102" spans="1:22" x14ac:dyDescent="0.3">
      <c r="A3102" t="s">
        <v>10117</v>
      </c>
      <c r="B3102" t="s">
        <v>10118</v>
      </c>
      <c r="C3102" t="s">
        <v>10118</v>
      </c>
      <c r="D3102" s="6">
        <v>141</v>
      </c>
      <c r="E3102" s="6" t="str">
        <f t="shared" si="288"/>
        <v>Long</v>
      </c>
      <c r="F3102" s="4">
        <f t="shared" si="289"/>
        <v>2.35</v>
      </c>
      <c r="G3102" s="8" t="s">
        <v>7406</v>
      </c>
      <c r="H3102" t="s">
        <v>10887</v>
      </c>
      <c r="I3102" t="s">
        <v>172</v>
      </c>
      <c r="J3102">
        <v>6.7</v>
      </c>
      <c r="K3102" t="str">
        <f t="shared" si="290"/>
        <v>Average</v>
      </c>
      <c r="L3102" s="10">
        <v>352683</v>
      </c>
      <c r="M3102" s="10">
        <v>104000000</v>
      </c>
      <c r="N3102" s="10">
        <v>410902662</v>
      </c>
      <c r="O3102" s="6">
        <f t="shared" si="291"/>
        <v>306902662</v>
      </c>
      <c r="P3102" s="10" t="str" cm="1">
        <f t="array" ref="P3102">_xlfn.IFS(O3102&lt;=0,"Flop",O3102&lt;10000000,"Hit",O3102&lt;=100000000,"Superhit",O3102&gt;100000000,"Blockbuster")</f>
        <v>Blockbuster</v>
      </c>
      <c r="Q3102" t="s">
        <v>10119</v>
      </c>
      <c r="R3102">
        <v>20</v>
      </c>
      <c r="S3102" t="str">
        <f t="shared" si="292"/>
        <v xml:space="preserve">September </v>
      </c>
      <c r="T3102" s="12" t="str">
        <f t="shared" si="293"/>
        <v xml:space="preserve"> 2017</v>
      </c>
      <c r="U3102" s="8" t="str" cm="1">
        <f t="array" ref="U3102">_xlfn.IFS(Q3102&lt;1970,"Old is Gold",Q3102&lt;=1980,"80's Movies",Q3102&lt;=2000,"90's Movies",Q3102&lt;=2020,"Mid Rang",Q3102&gt;2020,"Latest")</f>
        <v>Latest</v>
      </c>
      <c r="V3102" t="s">
        <v>5807</v>
      </c>
    </row>
    <row r="3103" spans="1:22" x14ac:dyDescent="0.3">
      <c r="A3103" t="s">
        <v>10120</v>
      </c>
      <c r="B3103" t="s">
        <v>10121</v>
      </c>
      <c r="C3103" t="s">
        <v>10121</v>
      </c>
      <c r="D3103" s="6">
        <v>100</v>
      </c>
      <c r="E3103" s="6" t="str">
        <f t="shared" si="288"/>
        <v>Medium</v>
      </c>
      <c r="F3103" s="4">
        <f t="shared" si="289"/>
        <v>1.6666666666666667</v>
      </c>
      <c r="G3103" s="8" t="s">
        <v>172</v>
      </c>
      <c r="H3103" t="s">
        <v>10899</v>
      </c>
      <c r="I3103" t="s">
        <v>10899</v>
      </c>
      <c r="J3103">
        <v>6.2</v>
      </c>
      <c r="K3103" t="str">
        <f t="shared" si="290"/>
        <v>Average</v>
      </c>
      <c r="L3103" s="10">
        <v>132368</v>
      </c>
      <c r="M3103" s="10">
        <v>20000000</v>
      </c>
      <c r="N3103" s="10">
        <v>183936074</v>
      </c>
      <c r="O3103" s="6">
        <f t="shared" si="291"/>
        <v>163936074</v>
      </c>
      <c r="P3103" s="10" t="str" cm="1">
        <f t="array" ref="P3103">_xlfn.IFS(O3103&lt;=0,"Flop",O3103&lt;10000000,"Hit",O3103&lt;=100000000,"Superhit",O3103&gt;100000000,"Blockbuster")</f>
        <v>Blockbuster</v>
      </c>
      <c r="Q3103" t="s">
        <v>10122</v>
      </c>
      <c r="R3103">
        <v>28</v>
      </c>
      <c r="S3103" t="str">
        <f t="shared" si="292"/>
        <v xml:space="preserve">July </v>
      </c>
      <c r="T3103" s="12" t="str">
        <f t="shared" si="293"/>
        <v xml:space="preserve"> 2016</v>
      </c>
      <c r="U3103" s="8" t="str" cm="1">
        <f t="array" ref="U3103">_xlfn.IFS(Q3103&lt;1970,"Old is Gold",Q3103&lt;=1980,"80's Movies",Q3103&lt;=2000,"90's Movies",Q3103&lt;=2020,"Mid Rang",Q3103&gt;2020,"Latest")</f>
        <v>Latest</v>
      </c>
      <c r="V3103" t="s">
        <v>8474</v>
      </c>
    </row>
    <row r="3104" spans="1:22" x14ac:dyDescent="0.3">
      <c r="A3104" t="s">
        <v>10123</v>
      </c>
      <c r="B3104" t="s">
        <v>10124</v>
      </c>
      <c r="C3104" t="s">
        <v>10124</v>
      </c>
      <c r="D3104" s="6">
        <v>109</v>
      </c>
      <c r="E3104" s="6" t="str">
        <f t="shared" si="288"/>
        <v>Medium</v>
      </c>
      <c r="F3104" s="4">
        <f t="shared" si="289"/>
        <v>1.8166666666666667</v>
      </c>
      <c r="G3104" s="8" t="s">
        <v>172</v>
      </c>
      <c r="H3104" t="s">
        <v>190</v>
      </c>
      <c r="I3104" t="s">
        <v>10885</v>
      </c>
      <c r="J3104">
        <v>6.2</v>
      </c>
      <c r="K3104" t="str">
        <f t="shared" si="290"/>
        <v>Average</v>
      </c>
      <c r="L3104" s="10">
        <v>67967</v>
      </c>
      <c r="M3104" s="10">
        <v>15000000</v>
      </c>
      <c r="N3104" s="10">
        <v>4531320</v>
      </c>
      <c r="O3104" s="6">
        <f t="shared" si="291"/>
        <v>-10468680</v>
      </c>
      <c r="P3104" s="10" t="str" cm="1">
        <f t="array" ref="P3104">_xlfn.IFS(O3104&lt;=0,"Flop",O3104&lt;10000000,"Hit",O3104&lt;=100000000,"Superhit",O3104&gt;100000000,"Blockbuster")</f>
        <v>Flop</v>
      </c>
      <c r="Q3104" t="s">
        <v>9730</v>
      </c>
      <c r="R3104">
        <v>9</v>
      </c>
      <c r="S3104" t="str">
        <f t="shared" si="292"/>
        <v xml:space="preserve">September </v>
      </c>
      <c r="T3104" s="12" t="str">
        <f t="shared" si="293"/>
        <v xml:space="preserve"> 2016</v>
      </c>
      <c r="U3104" s="8" t="str" cm="1">
        <f t="array" ref="U3104">_xlfn.IFS(Q3104&lt;1970,"Old is Gold",Q3104&lt;=1980,"80's Movies",Q3104&lt;=2000,"90's Movies",Q3104&lt;=2020,"Mid Rang",Q3104&gt;2020,"Latest")</f>
        <v>Latest</v>
      </c>
      <c r="V3104" t="s">
        <v>5766</v>
      </c>
    </row>
    <row r="3105" spans="1:22" x14ac:dyDescent="0.3">
      <c r="A3105" t="s">
        <v>10125</v>
      </c>
      <c r="B3105" t="s">
        <v>10126</v>
      </c>
      <c r="C3105" t="s">
        <v>10126</v>
      </c>
      <c r="D3105" s="6">
        <v>94</v>
      </c>
      <c r="E3105" s="6" t="str">
        <f t="shared" si="288"/>
        <v>Medium</v>
      </c>
      <c r="F3105" s="4">
        <f t="shared" si="289"/>
        <v>1.5666666666666667</v>
      </c>
      <c r="G3105" s="8" t="s">
        <v>7406</v>
      </c>
      <c r="H3105" t="s">
        <v>105</v>
      </c>
      <c r="I3105" t="s">
        <v>10895</v>
      </c>
      <c r="J3105">
        <v>5.3</v>
      </c>
      <c r="K3105" t="str">
        <f t="shared" si="290"/>
        <v>Poor</v>
      </c>
      <c r="L3105" s="10">
        <v>86770</v>
      </c>
      <c r="M3105" s="10">
        <v>67000000</v>
      </c>
      <c r="N3105" s="10">
        <v>49169594</v>
      </c>
      <c r="O3105" s="6">
        <f t="shared" si="291"/>
        <v>-17830406</v>
      </c>
      <c r="P3105" s="10" t="str" cm="1">
        <f t="array" ref="P3105">_xlfn.IFS(O3105&lt;=0,"Flop",O3105&lt;10000000,"Hit",O3105&lt;=100000000,"Superhit",O3105&gt;100000000,"Blockbuster")</f>
        <v>Flop</v>
      </c>
      <c r="Q3105" t="s">
        <v>10127</v>
      </c>
      <c r="R3105">
        <v>26</v>
      </c>
      <c r="S3105" t="str">
        <f t="shared" si="292"/>
        <v xml:space="preserve">August </v>
      </c>
      <c r="T3105" s="12" t="str">
        <f t="shared" si="293"/>
        <v xml:space="preserve"> 2020</v>
      </c>
      <c r="U3105" s="8" t="str" cm="1">
        <f t="array" ref="U3105">_xlfn.IFS(Q3105&lt;1970,"Old is Gold",Q3105&lt;=1980,"80's Movies",Q3105&lt;=2000,"90's Movies",Q3105&lt;=2020,"Mid Rang",Q3105&gt;2020,"Latest")</f>
        <v>Latest</v>
      </c>
      <c r="V3105" t="s">
        <v>9413</v>
      </c>
    </row>
    <row r="3106" spans="1:22" x14ac:dyDescent="0.3">
      <c r="A3106" t="s">
        <v>10128</v>
      </c>
      <c r="B3106" t="s">
        <v>10129</v>
      </c>
      <c r="C3106" t="s">
        <v>10129</v>
      </c>
      <c r="D3106" s="6">
        <v>97</v>
      </c>
      <c r="E3106" s="6" t="str">
        <f t="shared" si="288"/>
        <v>Medium</v>
      </c>
      <c r="F3106" s="4">
        <f t="shared" si="289"/>
        <v>1.6166666666666667</v>
      </c>
      <c r="G3106" s="8" t="s">
        <v>190</v>
      </c>
      <c r="H3106" t="s">
        <v>10886</v>
      </c>
      <c r="I3106" t="s">
        <v>10899</v>
      </c>
      <c r="J3106">
        <v>6.8</v>
      </c>
      <c r="K3106" t="str">
        <f t="shared" si="290"/>
        <v>Average</v>
      </c>
      <c r="L3106" s="10">
        <v>103792</v>
      </c>
      <c r="M3106" s="10">
        <v>36000000</v>
      </c>
      <c r="N3106" s="10">
        <v>88616021</v>
      </c>
      <c r="O3106" s="6">
        <f t="shared" si="291"/>
        <v>52616021</v>
      </c>
      <c r="P3106" s="10" t="str" cm="1">
        <f t="array" ref="P3106">_xlfn.IFS(O3106&lt;=0,"Flop",O3106&lt;10000000,"Hit",O3106&lt;=100000000,"Superhit",O3106&gt;100000000,"Blockbuster")</f>
        <v>Superhit</v>
      </c>
      <c r="Q3106" t="s">
        <v>10130</v>
      </c>
      <c r="R3106">
        <v>12</v>
      </c>
      <c r="S3106" t="str">
        <f t="shared" si="292"/>
        <v xml:space="preserve">December </v>
      </c>
      <c r="T3106" s="12" t="str">
        <f t="shared" si="293"/>
        <v xml:space="preserve"> 2016</v>
      </c>
      <c r="U3106" s="8" t="str" cm="1">
        <f t="array" ref="U3106">_xlfn.IFS(Q3106&lt;1970,"Old is Gold",Q3106&lt;=1980,"80's Movies",Q3106&lt;=2000,"90's Movies",Q3106&lt;=2020,"Mid Rang",Q3106&gt;2020,"Latest")</f>
        <v>Latest</v>
      </c>
      <c r="V3106" t="s">
        <v>5555</v>
      </c>
    </row>
    <row r="3107" spans="1:22" x14ac:dyDescent="0.3">
      <c r="A3107" t="s">
        <v>10131</v>
      </c>
      <c r="B3107" t="s">
        <v>10132</v>
      </c>
      <c r="C3107" t="s">
        <v>10132</v>
      </c>
      <c r="D3107" s="6">
        <v>107</v>
      </c>
      <c r="E3107" s="6" t="str">
        <f t="shared" si="288"/>
        <v>Medium</v>
      </c>
      <c r="F3107" s="4">
        <f t="shared" si="289"/>
        <v>1.7833333333333334</v>
      </c>
      <c r="G3107" s="8" t="s">
        <v>172</v>
      </c>
      <c r="H3107" t="s">
        <v>190</v>
      </c>
      <c r="I3107" t="s">
        <v>10896</v>
      </c>
      <c r="J3107">
        <v>7.2</v>
      </c>
      <c r="K3107" t="str">
        <f t="shared" si="290"/>
        <v>Good</v>
      </c>
      <c r="L3107" s="10">
        <v>110237</v>
      </c>
      <c r="M3107" s="10">
        <v>13000000</v>
      </c>
      <c r="N3107" s="10">
        <v>24646055</v>
      </c>
      <c r="O3107" s="6">
        <f t="shared" si="291"/>
        <v>11646055</v>
      </c>
      <c r="P3107" s="10" t="str" cm="1">
        <f t="array" ref="P3107">_xlfn.IFS(O3107&lt;=0,"Flop",O3107&lt;10000000,"Hit",O3107&lt;=100000000,"Superhit",O3107&gt;100000000,"Blockbuster")</f>
        <v>Superhit</v>
      </c>
      <c r="Q3107" t="s">
        <v>8874</v>
      </c>
      <c r="R3107">
        <v>8</v>
      </c>
      <c r="S3107" t="str">
        <f t="shared" si="292"/>
        <v xml:space="preserve">September </v>
      </c>
      <c r="T3107" s="12" t="str">
        <f t="shared" si="293"/>
        <v xml:space="preserve"> 2017</v>
      </c>
      <c r="U3107" s="8" t="str" cm="1">
        <f t="array" ref="U3107">_xlfn.IFS(Q3107&lt;1970,"Old is Gold",Q3107&lt;=1980,"80's Movies",Q3107&lt;=2000,"90's Movies",Q3107&lt;=2020,"Mid Rang",Q3107&gt;2020,"Latest")</f>
        <v>Latest</v>
      </c>
      <c r="V3107" t="s">
        <v>10133</v>
      </c>
    </row>
    <row r="3108" spans="1:22" x14ac:dyDescent="0.3">
      <c r="A3108" t="s">
        <v>10134</v>
      </c>
      <c r="B3108" t="s">
        <v>10135</v>
      </c>
      <c r="C3108" t="s">
        <v>10135</v>
      </c>
      <c r="D3108" s="6">
        <v>91</v>
      </c>
      <c r="E3108" s="6" t="str">
        <f t="shared" si="288"/>
        <v>Medium</v>
      </c>
      <c r="F3108" s="4">
        <f t="shared" si="289"/>
        <v>1.5166666666666666</v>
      </c>
      <c r="G3108" s="8" t="s">
        <v>190</v>
      </c>
      <c r="H3108" t="s">
        <v>105</v>
      </c>
      <c r="I3108" t="s">
        <v>10895</v>
      </c>
      <c r="J3108">
        <v>6.2</v>
      </c>
      <c r="K3108" t="str">
        <f t="shared" si="290"/>
        <v>Average</v>
      </c>
      <c r="L3108" s="10">
        <v>100042</v>
      </c>
      <c r="M3108" s="10">
        <v>5000000</v>
      </c>
      <c r="N3108" s="10">
        <v>19735344</v>
      </c>
      <c r="O3108" s="6">
        <f t="shared" si="291"/>
        <v>14735344</v>
      </c>
      <c r="P3108" s="10" t="str" cm="1">
        <f t="array" ref="P3108">_xlfn.IFS(O3108&lt;=0,"Flop",O3108&lt;10000000,"Hit",O3108&lt;=100000000,"Superhit",O3108&gt;100000000,"Blockbuster")</f>
        <v>Superhit</v>
      </c>
      <c r="Q3108" t="s">
        <v>10136</v>
      </c>
      <c r="R3108">
        <v>29</v>
      </c>
      <c r="S3108" t="str">
        <f t="shared" si="292"/>
        <v xml:space="preserve">April </v>
      </c>
      <c r="T3108" s="12" t="str">
        <f t="shared" si="293"/>
        <v xml:space="preserve"> 2017</v>
      </c>
      <c r="U3108" s="8" t="str" cm="1">
        <f t="array" ref="U3108">_xlfn.IFS(Q3108&lt;1970,"Old is Gold",Q3108&lt;=1980,"80's Movies",Q3108&lt;=2000,"90's Movies",Q3108&lt;=2020,"Mid Rang",Q3108&gt;2020,"Latest")</f>
        <v>Latest</v>
      </c>
      <c r="V3108" t="s">
        <v>10137</v>
      </c>
    </row>
    <row r="3109" spans="1:22" x14ac:dyDescent="0.3">
      <c r="A3109" t="s">
        <v>10138</v>
      </c>
      <c r="B3109" t="s">
        <v>10139</v>
      </c>
      <c r="C3109" t="s">
        <v>10139</v>
      </c>
      <c r="D3109" s="6">
        <v>114</v>
      </c>
      <c r="E3109" s="6" t="str">
        <f t="shared" si="288"/>
        <v>Medium</v>
      </c>
      <c r="F3109" s="4">
        <f t="shared" si="289"/>
        <v>1.9</v>
      </c>
      <c r="G3109" s="8" t="s">
        <v>7406</v>
      </c>
      <c r="H3109" t="s">
        <v>10887</v>
      </c>
      <c r="I3109" t="s">
        <v>10890</v>
      </c>
      <c r="J3109">
        <v>6.7</v>
      </c>
      <c r="K3109" t="str">
        <f t="shared" si="290"/>
        <v>Average</v>
      </c>
      <c r="L3109" s="10">
        <v>183346</v>
      </c>
      <c r="M3109" s="10">
        <v>135000000</v>
      </c>
      <c r="N3109" s="10">
        <v>467989645</v>
      </c>
      <c r="O3109" s="6">
        <f t="shared" si="291"/>
        <v>332989645</v>
      </c>
      <c r="P3109" s="10" t="str" cm="1">
        <f t="array" ref="P3109">_xlfn.IFS(O3109&lt;=0,"Flop",O3109&lt;10000000,"Hit",O3109&lt;=100000000,"Superhit",O3109&gt;100000000,"Blockbuster")</f>
        <v>Blockbuster</v>
      </c>
      <c r="Q3109" t="s">
        <v>10140</v>
      </c>
      <c r="R3109">
        <v>3</v>
      </c>
      <c r="S3109" t="str">
        <f t="shared" si="292"/>
        <v xml:space="preserve">December </v>
      </c>
      <c r="T3109" s="12" t="str">
        <f t="shared" si="293"/>
        <v xml:space="preserve"> 2018</v>
      </c>
      <c r="U3109" s="8" t="str" cm="1">
        <f t="array" ref="U3109">_xlfn.IFS(Q3109&lt;1970,"Old is Gold",Q3109&lt;=1980,"80's Movies",Q3109&lt;=2000,"90's Movies",Q3109&lt;=2020,"Mid Rang",Q3109&gt;2020,"Latest")</f>
        <v>Latest</v>
      </c>
      <c r="V3109" t="s">
        <v>10019</v>
      </c>
    </row>
    <row r="3110" spans="1:22" x14ac:dyDescent="0.3">
      <c r="A3110" t="s">
        <v>10141</v>
      </c>
      <c r="B3110" t="s">
        <v>10142</v>
      </c>
      <c r="C3110" t="s">
        <v>10142</v>
      </c>
      <c r="D3110" s="6">
        <v>96</v>
      </c>
      <c r="E3110" s="6" t="str">
        <f t="shared" si="288"/>
        <v>Medium</v>
      </c>
      <c r="F3110" s="4">
        <f t="shared" si="289"/>
        <v>1.6</v>
      </c>
      <c r="G3110" s="8" t="s">
        <v>10887</v>
      </c>
      <c r="H3110" t="s">
        <v>10888</v>
      </c>
      <c r="I3110" t="s">
        <v>172</v>
      </c>
      <c r="J3110">
        <v>8.1999999999999993</v>
      </c>
      <c r="K3110" t="str">
        <f t="shared" si="290"/>
        <v>Excellent</v>
      </c>
      <c r="L3110" s="10">
        <v>173588</v>
      </c>
      <c r="M3110" s="10">
        <v>40000000</v>
      </c>
      <c r="N3110" s="10">
        <v>0</v>
      </c>
      <c r="O3110" s="6">
        <f t="shared" si="291"/>
        <v>-40000000</v>
      </c>
      <c r="P3110" s="10" t="str" cm="1">
        <f t="array" ref="P3110">_xlfn.IFS(O3110&lt;=0,"Flop",O3110&lt;10000000,"Hit",O3110&lt;=100000000,"Superhit",O3110&gt;100000000,"Blockbuster")</f>
        <v>Flop</v>
      </c>
      <c r="Q3110" t="s">
        <v>10143</v>
      </c>
      <c r="R3110">
        <v>8</v>
      </c>
      <c r="S3110" t="str">
        <f t="shared" si="292"/>
        <v xml:space="preserve">November </v>
      </c>
      <c r="T3110" s="12" t="str">
        <f t="shared" si="293"/>
        <v xml:space="preserve"> 2019</v>
      </c>
      <c r="U3110" s="8" t="str" cm="1">
        <f t="array" ref="U3110">_xlfn.IFS(Q3110&lt;1970,"Old is Gold",Q3110&lt;=1980,"80's Movies",Q3110&lt;=2000,"90's Movies",Q3110&lt;=2020,"Mid Rang",Q3110&gt;2020,"Latest")</f>
        <v>Latest</v>
      </c>
      <c r="V3110" t="s">
        <v>10144</v>
      </c>
    </row>
    <row r="3111" spans="1:22" x14ac:dyDescent="0.3">
      <c r="A3111" t="s">
        <v>10145</v>
      </c>
      <c r="B3111" t="s">
        <v>10146</v>
      </c>
      <c r="C3111" t="s">
        <v>10146</v>
      </c>
      <c r="D3111" s="6">
        <v>146</v>
      </c>
      <c r="E3111" s="6" t="str">
        <f t="shared" si="288"/>
        <v>Long</v>
      </c>
      <c r="F3111" s="4">
        <f t="shared" si="289"/>
        <v>2.4333333333333331</v>
      </c>
      <c r="G3111" s="8" t="s">
        <v>190</v>
      </c>
      <c r="H3111" t="s">
        <v>10885</v>
      </c>
      <c r="I3111" t="s">
        <v>105</v>
      </c>
      <c r="J3111">
        <v>6.4</v>
      </c>
      <c r="K3111" t="str">
        <f t="shared" si="290"/>
        <v>Average</v>
      </c>
      <c r="L3111" s="10">
        <v>106876</v>
      </c>
      <c r="M3111" s="10">
        <v>40000000</v>
      </c>
      <c r="N3111" s="10">
        <v>26620002</v>
      </c>
      <c r="O3111" s="6">
        <f t="shared" si="291"/>
        <v>-13379998</v>
      </c>
      <c r="P3111" s="10" t="str" cm="1">
        <f t="array" ref="P3111">_xlfn.IFS(O3111&lt;=0,"Flop",O3111&lt;10000000,"Hit",O3111&lt;=100000000,"Superhit",O3111&gt;100000000,"Blockbuster")</f>
        <v>Flop</v>
      </c>
      <c r="Q3111" t="s">
        <v>9870</v>
      </c>
      <c r="R3111">
        <v>10</v>
      </c>
      <c r="S3111" t="str">
        <f t="shared" si="292"/>
        <v xml:space="preserve">December </v>
      </c>
      <c r="T3111" s="12" t="str">
        <f t="shared" si="293"/>
        <v xml:space="preserve"> 2016</v>
      </c>
      <c r="U3111" s="8" t="str" cm="1">
        <f t="array" ref="U3111">_xlfn.IFS(Q3111&lt;1970,"Old is Gold",Q3111&lt;=1980,"80's Movies",Q3111&lt;=2000,"90's Movies",Q3111&lt;=2020,"Mid Rang",Q3111&gt;2020,"Latest")</f>
        <v>Latest</v>
      </c>
      <c r="V3111" t="s">
        <v>2422</v>
      </c>
    </row>
    <row r="3112" spans="1:22" x14ac:dyDescent="0.3">
      <c r="A3112" t="s">
        <v>10147</v>
      </c>
      <c r="B3112" t="s">
        <v>10148</v>
      </c>
      <c r="C3112" t="s">
        <v>10148</v>
      </c>
      <c r="D3112" s="6">
        <v>93</v>
      </c>
      <c r="E3112" s="6" t="str">
        <f t="shared" si="288"/>
        <v>Medium</v>
      </c>
      <c r="F3112" s="4">
        <f t="shared" si="289"/>
        <v>1.55</v>
      </c>
      <c r="G3112" s="8" t="s">
        <v>172</v>
      </c>
      <c r="H3112" t="s">
        <v>10894</v>
      </c>
      <c r="I3112" t="s">
        <v>10899</v>
      </c>
      <c r="J3112">
        <v>5.8</v>
      </c>
      <c r="K3112" t="str">
        <f t="shared" si="290"/>
        <v>Poor</v>
      </c>
      <c r="L3112" s="10">
        <v>69948</v>
      </c>
      <c r="M3112" s="10">
        <v>45000000</v>
      </c>
      <c r="N3112" s="10">
        <v>185400345</v>
      </c>
      <c r="O3112" s="6">
        <f t="shared" si="291"/>
        <v>140400345</v>
      </c>
      <c r="P3112" s="10" t="str" cm="1">
        <f t="array" ref="P3112">_xlfn.IFS(O3112&lt;=0,"Flop",O3112&lt;10000000,"Hit",O3112&lt;=100000000,"Superhit",O3112&gt;100000000,"Blockbuster")</f>
        <v>Blockbuster</v>
      </c>
      <c r="Q3112" t="s">
        <v>10149</v>
      </c>
      <c r="R3112">
        <v>21</v>
      </c>
      <c r="S3112" t="str">
        <f t="shared" si="292"/>
        <v xml:space="preserve">December </v>
      </c>
      <c r="T3112" s="12" t="str">
        <f t="shared" si="293"/>
        <v xml:space="preserve"> 2017</v>
      </c>
      <c r="U3112" s="8" t="str" cm="1">
        <f t="array" ref="U3112">_xlfn.IFS(Q3112&lt;1970,"Old is Gold",Q3112&lt;=1980,"80's Movies",Q3112&lt;=2000,"90's Movies",Q3112&lt;=2020,"Mid Rang",Q3112&gt;2020,"Latest")</f>
        <v>Latest</v>
      </c>
      <c r="V3112" t="s">
        <v>10150</v>
      </c>
    </row>
    <row r="3113" spans="1:22" x14ac:dyDescent="0.3">
      <c r="A3113" t="s">
        <v>10151</v>
      </c>
      <c r="B3113" t="s">
        <v>10152</v>
      </c>
      <c r="C3113" t="s">
        <v>10152</v>
      </c>
      <c r="D3113" s="6">
        <v>133</v>
      </c>
      <c r="E3113" s="6" t="str">
        <f t="shared" si="288"/>
        <v>Long</v>
      </c>
      <c r="F3113" s="4">
        <f t="shared" si="289"/>
        <v>2.2166666666666668</v>
      </c>
      <c r="G3113" s="8" t="s">
        <v>7406</v>
      </c>
      <c r="H3113" t="s">
        <v>10887</v>
      </c>
      <c r="I3113" t="s">
        <v>190</v>
      </c>
      <c r="J3113">
        <v>6.1</v>
      </c>
      <c r="K3113" t="str">
        <f t="shared" si="290"/>
        <v>Average</v>
      </c>
      <c r="L3113" s="10">
        <v>177738</v>
      </c>
      <c r="M3113" s="10">
        <v>90000000</v>
      </c>
      <c r="N3113" s="10">
        <v>12448676</v>
      </c>
      <c r="O3113" s="6">
        <f t="shared" si="291"/>
        <v>-77551324</v>
      </c>
      <c r="P3113" s="10" t="str" cm="1">
        <f t="array" ref="P3113">_xlfn.IFS(O3113&lt;=0,"Flop",O3113&lt;10000000,"Hit",O3113&lt;=100000000,"Superhit",O3113&gt;100000000,"Blockbuster")</f>
        <v>Flop</v>
      </c>
      <c r="Q3113" t="s">
        <v>9750</v>
      </c>
      <c r="R3113">
        <v>11</v>
      </c>
      <c r="S3113" t="str">
        <f t="shared" si="292"/>
        <v xml:space="preserve">September </v>
      </c>
      <c r="T3113" s="12" t="str">
        <f t="shared" si="293"/>
        <v xml:space="preserve"> 2016</v>
      </c>
      <c r="U3113" s="8" t="str" cm="1">
        <f t="array" ref="U3113">_xlfn.IFS(Q3113&lt;1970,"Old is Gold",Q3113&lt;=1980,"80's Movies",Q3113&lt;=2000,"90's Movies",Q3113&lt;=2020,"Mid Rang",Q3113&gt;2020,"Latest")</f>
        <v>Latest</v>
      </c>
      <c r="V3113" t="s">
        <v>4874</v>
      </c>
    </row>
    <row r="3114" spans="1:22" x14ac:dyDescent="0.3">
      <c r="A3114" t="s">
        <v>10153</v>
      </c>
      <c r="B3114" t="s">
        <v>10154</v>
      </c>
      <c r="C3114" t="s">
        <v>10154</v>
      </c>
      <c r="D3114" s="6">
        <v>119</v>
      </c>
      <c r="E3114" s="6" t="str">
        <f t="shared" si="288"/>
        <v>Medium</v>
      </c>
      <c r="F3114" s="4">
        <f t="shared" si="289"/>
        <v>1.9833333333333334</v>
      </c>
      <c r="G3114" s="8" t="s">
        <v>10887</v>
      </c>
      <c r="H3114" t="s">
        <v>10892</v>
      </c>
      <c r="I3114" t="s">
        <v>10885</v>
      </c>
      <c r="J3114">
        <v>6.6</v>
      </c>
      <c r="K3114" t="str">
        <f t="shared" si="290"/>
        <v>Average</v>
      </c>
      <c r="L3114" s="10">
        <v>115251</v>
      </c>
      <c r="M3114" s="10">
        <v>185000000</v>
      </c>
      <c r="N3114" s="10">
        <v>491730089</v>
      </c>
      <c r="O3114" s="6">
        <f t="shared" si="291"/>
        <v>306730089</v>
      </c>
      <c r="P3114" s="10" t="str" cm="1">
        <f t="array" ref="P3114">_xlfn.IFS(O3114&lt;=0,"Flop",O3114&lt;10000000,"Hit",O3114&lt;=100000000,"Superhit",O3114&gt;100000000,"Blockbuster")</f>
        <v>Blockbuster</v>
      </c>
      <c r="Q3114" t="s">
        <v>10155</v>
      </c>
      <c r="R3114">
        <v>16</v>
      </c>
      <c r="S3114" t="str">
        <f t="shared" si="292"/>
        <v xml:space="preserve">October </v>
      </c>
      <c r="T3114" s="12" t="str">
        <f t="shared" si="293"/>
        <v xml:space="preserve"> 2019</v>
      </c>
      <c r="U3114" s="8" t="str" cm="1">
        <f t="array" ref="U3114">_xlfn.IFS(Q3114&lt;1970,"Old is Gold",Q3114&lt;=1980,"80's Movies",Q3114&lt;=2000,"90's Movies",Q3114&lt;=2020,"Mid Rang",Q3114&gt;2020,"Latest")</f>
        <v>Latest</v>
      </c>
      <c r="V3114" t="s">
        <v>10156</v>
      </c>
    </row>
    <row r="3115" spans="1:22" x14ac:dyDescent="0.3">
      <c r="A3115" t="s">
        <v>10157</v>
      </c>
      <c r="B3115" t="s">
        <v>10158</v>
      </c>
      <c r="C3115" t="s">
        <v>10158</v>
      </c>
      <c r="D3115" s="6">
        <v>113</v>
      </c>
      <c r="E3115" s="6" t="str">
        <f t="shared" si="288"/>
        <v>Medium</v>
      </c>
      <c r="F3115" s="4">
        <f t="shared" si="289"/>
        <v>1.8833333333333333</v>
      </c>
      <c r="G3115" s="8" t="s">
        <v>7406</v>
      </c>
      <c r="H3115" t="s">
        <v>105</v>
      </c>
      <c r="I3115" t="s">
        <v>10890</v>
      </c>
      <c r="J3115">
        <v>5.6</v>
      </c>
      <c r="K3115" t="str">
        <f t="shared" si="290"/>
        <v>Poor</v>
      </c>
      <c r="L3115" s="10">
        <v>201204</v>
      </c>
      <c r="M3115" s="10">
        <v>130000000</v>
      </c>
      <c r="N3115" s="10">
        <v>529338515</v>
      </c>
      <c r="O3115" s="6">
        <f t="shared" si="291"/>
        <v>399338515</v>
      </c>
      <c r="P3115" s="10" t="str" cm="1">
        <f t="array" ref="P3115">_xlfn.IFS(O3115&lt;=0,"Flop",O3115&lt;10000000,"Hit",O3115&lt;=100000000,"Superhit",O3115&gt;100000000,"Blockbuster")</f>
        <v>Blockbuster</v>
      </c>
      <c r="Q3115" t="s">
        <v>10159</v>
      </c>
      <c r="R3115">
        <v>8</v>
      </c>
      <c r="S3115" t="str">
        <f t="shared" si="292"/>
        <v xml:space="preserve">August </v>
      </c>
      <c r="T3115" s="12" t="str">
        <f t="shared" si="293"/>
        <v xml:space="preserve"> 2018</v>
      </c>
      <c r="U3115" s="8" t="str" cm="1">
        <f t="array" ref="U3115">_xlfn.IFS(Q3115&lt;1970,"Old is Gold",Q3115&lt;=1980,"80's Movies",Q3115&lt;=2000,"90's Movies",Q3115&lt;=2020,"Mid Rang",Q3115&gt;2020,"Latest")</f>
        <v>Latest</v>
      </c>
      <c r="V3115" t="s">
        <v>1591</v>
      </c>
    </row>
    <row r="3116" spans="1:22" x14ac:dyDescent="0.3">
      <c r="A3116" t="s">
        <v>10160</v>
      </c>
      <c r="B3116" t="s">
        <v>10161</v>
      </c>
      <c r="C3116" t="s">
        <v>10161</v>
      </c>
      <c r="D3116" s="6">
        <v>81</v>
      </c>
      <c r="E3116" s="6" t="str">
        <f t="shared" si="288"/>
        <v>Short</v>
      </c>
      <c r="F3116" s="4">
        <f t="shared" si="289"/>
        <v>1.35</v>
      </c>
      <c r="G3116" s="8" t="s">
        <v>105</v>
      </c>
      <c r="H3116" t="s">
        <v>10895</v>
      </c>
      <c r="I3116" t="s">
        <v>10899</v>
      </c>
      <c r="J3116">
        <v>6.3</v>
      </c>
      <c r="K3116" t="str">
        <f t="shared" si="290"/>
        <v>Average</v>
      </c>
      <c r="L3116" s="10">
        <v>139409</v>
      </c>
      <c r="M3116" s="10">
        <v>4900000</v>
      </c>
      <c r="N3116" s="10">
        <v>149368835</v>
      </c>
      <c r="O3116" s="6">
        <f t="shared" si="291"/>
        <v>144468835</v>
      </c>
      <c r="P3116" s="10" t="str" cm="1">
        <f t="array" ref="P3116">_xlfn.IFS(O3116&lt;=0,"Flop",O3116&lt;10000000,"Hit",O3116&lt;=100000000,"Superhit",O3116&gt;100000000,"Blockbuster")</f>
        <v>Blockbuster</v>
      </c>
      <c r="Q3116" t="s">
        <v>9140</v>
      </c>
      <c r="R3116">
        <v>8</v>
      </c>
      <c r="S3116" t="str">
        <f t="shared" si="292"/>
        <v xml:space="preserve">June </v>
      </c>
      <c r="T3116" s="12" t="str">
        <f t="shared" si="293"/>
        <v xml:space="preserve"> 2016</v>
      </c>
      <c r="U3116" s="8" t="str" cm="1">
        <f t="array" ref="U3116">_xlfn.IFS(Q3116&lt;1970,"Old is Gold",Q3116&lt;=1980,"80's Movies",Q3116&lt;=2000,"90's Movies",Q3116&lt;=2020,"Mid Rang",Q3116&gt;2020,"Latest")</f>
        <v>Latest</v>
      </c>
      <c r="V3116" t="s">
        <v>5404</v>
      </c>
    </row>
    <row r="3117" spans="1:22" x14ac:dyDescent="0.3">
      <c r="A3117" t="s">
        <v>10162</v>
      </c>
      <c r="B3117" t="s">
        <v>10163</v>
      </c>
      <c r="C3117" t="s">
        <v>10163</v>
      </c>
      <c r="D3117" s="6">
        <v>101</v>
      </c>
      <c r="E3117" s="6" t="str">
        <f t="shared" si="288"/>
        <v>Medium</v>
      </c>
      <c r="F3117" s="4">
        <f t="shared" si="289"/>
        <v>1.6833333333333333</v>
      </c>
      <c r="G3117" s="8" t="s">
        <v>172</v>
      </c>
      <c r="H3117" t="s">
        <v>10899</v>
      </c>
      <c r="I3117" t="s">
        <v>10899</v>
      </c>
      <c r="J3117">
        <v>5.2</v>
      </c>
      <c r="K3117" t="str">
        <f t="shared" si="290"/>
        <v>Poor</v>
      </c>
      <c r="L3117" s="10">
        <v>54880</v>
      </c>
      <c r="M3117" s="10">
        <v>20000000</v>
      </c>
      <c r="N3117" s="10">
        <v>47347283</v>
      </c>
      <c r="O3117" s="6">
        <f t="shared" si="291"/>
        <v>27347283</v>
      </c>
      <c r="P3117" s="10" t="str" cm="1">
        <f t="array" ref="P3117">_xlfn.IFS(O3117&lt;=0,"Flop",O3117&lt;10000000,"Hit",O3117&lt;=100000000,"Superhit",O3117&gt;100000000,"Blockbuster")</f>
        <v>Superhit</v>
      </c>
      <c r="Q3117" t="s">
        <v>10164</v>
      </c>
      <c r="R3117">
        <v>15</v>
      </c>
      <c r="S3117" t="str">
        <f t="shared" si="292"/>
        <v xml:space="preserve">June </v>
      </c>
      <c r="T3117" s="12" t="str">
        <f t="shared" si="293"/>
        <v xml:space="preserve"> 2017</v>
      </c>
      <c r="U3117" s="8" t="str" cm="1">
        <f t="array" ref="U3117">_xlfn.IFS(Q3117&lt;1970,"Old is Gold",Q3117&lt;=1980,"80's Movies",Q3117&lt;=2000,"90's Movies",Q3117&lt;=2020,"Mid Rang",Q3117&gt;2020,"Latest")</f>
        <v>Latest</v>
      </c>
      <c r="V3117" t="s">
        <v>10165</v>
      </c>
    </row>
    <row r="3118" spans="1:22" x14ac:dyDescent="0.3">
      <c r="A3118" t="s">
        <v>10166</v>
      </c>
      <c r="B3118" t="s">
        <v>10167</v>
      </c>
      <c r="C3118" t="s">
        <v>10167</v>
      </c>
      <c r="D3118" s="6">
        <v>170</v>
      </c>
      <c r="E3118" s="6" t="str">
        <f t="shared" si="288"/>
        <v>Long</v>
      </c>
      <c r="F3118" s="4">
        <f t="shared" si="289"/>
        <v>2.8333333333333335</v>
      </c>
      <c r="G3118" s="8" t="s">
        <v>7406</v>
      </c>
      <c r="H3118" t="s">
        <v>190</v>
      </c>
      <c r="I3118" t="s">
        <v>10886</v>
      </c>
      <c r="J3118">
        <v>7</v>
      </c>
      <c r="K3118" t="str">
        <f t="shared" si="290"/>
        <v>Good</v>
      </c>
      <c r="L3118" s="10">
        <v>50289</v>
      </c>
      <c r="M3118" s="10">
        <v>13430000</v>
      </c>
      <c r="N3118" s="10">
        <v>98251790</v>
      </c>
      <c r="O3118" s="6">
        <f t="shared" si="291"/>
        <v>84821790</v>
      </c>
      <c r="P3118" s="10" t="str" cm="1">
        <f t="array" ref="P3118">_xlfn.IFS(O3118&lt;=0,"Flop",O3118&lt;10000000,"Hit",O3118&lt;=100000000,"Superhit",O3118&gt;100000000,"Blockbuster")</f>
        <v>Superhit</v>
      </c>
      <c r="Q3118" t="s">
        <v>10168</v>
      </c>
      <c r="R3118">
        <v>5</v>
      </c>
      <c r="S3118" t="str">
        <f t="shared" si="292"/>
        <v xml:space="preserve">July </v>
      </c>
      <c r="T3118" s="12" t="str">
        <f t="shared" si="293"/>
        <v xml:space="preserve"> 2016</v>
      </c>
      <c r="U3118" s="8" t="str" cm="1">
        <f t="array" ref="U3118">_xlfn.IFS(Q3118&lt;1970,"Old is Gold",Q3118&lt;=1980,"80's Movies",Q3118&lt;=2000,"90's Movies",Q3118&lt;=2020,"Mid Rang",Q3118&gt;2020,"Latest")</f>
        <v>Latest</v>
      </c>
      <c r="V3118" t="s">
        <v>10169</v>
      </c>
    </row>
    <row r="3119" spans="1:22" x14ac:dyDescent="0.3">
      <c r="A3119" t="s">
        <v>10170</v>
      </c>
      <c r="B3119" t="s">
        <v>10171</v>
      </c>
      <c r="C3119" t="s">
        <v>10171</v>
      </c>
      <c r="D3119" s="6">
        <v>102</v>
      </c>
      <c r="E3119" s="6" t="str">
        <f t="shared" si="288"/>
        <v>Medium</v>
      </c>
      <c r="F3119" s="4">
        <f t="shared" si="289"/>
        <v>1.7</v>
      </c>
      <c r="G3119" s="8" t="s">
        <v>10891</v>
      </c>
      <c r="H3119" t="s">
        <v>190</v>
      </c>
      <c r="I3119" t="s">
        <v>5170</v>
      </c>
      <c r="J3119">
        <v>7.3</v>
      </c>
      <c r="K3119" t="str">
        <f t="shared" si="290"/>
        <v>Good</v>
      </c>
      <c r="L3119" s="10">
        <v>134631</v>
      </c>
      <c r="M3119" s="10">
        <v>4500000</v>
      </c>
      <c r="N3119" s="10">
        <v>3283369</v>
      </c>
      <c r="O3119" s="6">
        <f t="shared" si="291"/>
        <v>-1216631</v>
      </c>
      <c r="P3119" s="10" t="str" cm="1">
        <f t="array" ref="P3119">_xlfn.IFS(O3119&lt;=0,"Flop",O3119&lt;10000000,"Hit",O3119&lt;=100000000,"Superhit",O3119&gt;100000000,"Blockbuster")</f>
        <v>Flop</v>
      </c>
      <c r="Q3119" t="s">
        <v>9559</v>
      </c>
      <c r="R3119">
        <v>25</v>
      </c>
      <c r="S3119" t="str">
        <f t="shared" si="292"/>
        <v xml:space="preserve">May </v>
      </c>
      <c r="T3119" s="12" t="str">
        <f t="shared" si="293"/>
        <v xml:space="preserve"> 2017</v>
      </c>
      <c r="U3119" s="8" t="str" cm="1">
        <f t="array" ref="U3119">_xlfn.IFS(Q3119&lt;1970,"Old is Gold",Q3119&lt;=1980,"80's Movies",Q3119&lt;=2000,"90's Movies",Q3119&lt;=2020,"Mid Rang",Q3119&gt;2020,"Latest")</f>
        <v>Latest</v>
      </c>
      <c r="V3119" t="s">
        <v>10172</v>
      </c>
    </row>
    <row r="3120" spans="1:22" x14ac:dyDescent="0.3">
      <c r="A3120" t="s">
        <v>10173</v>
      </c>
      <c r="B3120" t="s">
        <v>10174</v>
      </c>
      <c r="C3120" t="s">
        <v>10174</v>
      </c>
      <c r="D3120" s="6">
        <v>127</v>
      </c>
      <c r="E3120" s="6" t="str">
        <f t="shared" si="288"/>
        <v>Long</v>
      </c>
      <c r="F3120" s="4">
        <f t="shared" si="289"/>
        <v>2.1166666666666667</v>
      </c>
      <c r="G3120" s="8" t="s">
        <v>10889</v>
      </c>
      <c r="H3120" t="s">
        <v>190</v>
      </c>
      <c r="I3120" t="s">
        <v>10896</v>
      </c>
      <c r="J3120">
        <v>7.8</v>
      </c>
      <c r="K3120" t="str">
        <f t="shared" si="290"/>
        <v>Good</v>
      </c>
      <c r="L3120" s="10">
        <v>247686</v>
      </c>
      <c r="M3120" s="10">
        <v>25000000</v>
      </c>
      <c r="N3120" s="10">
        <v>235956898</v>
      </c>
      <c r="O3120" s="6">
        <f t="shared" si="291"/>
        <v>210956898</v>
      </c>
      <c r="P3120" s="10" t="str" cm="1">
        <f t="array" ref="P3120">_xlfn.IFS(O3120&lt;=0,"Flop",O3120&lt;10000000,"Hit",O3120&lt;=100000000,"Superhit",O3120&gt;100000000,"Blockbuster")</f>
        <v>Blockbuster</v>
      </c>
      <c r="Q3120" t="s">
        <v>10175</v>
      </c>
      <c r="R3120">
        <v>1</v>
      </c>
      <c r="S3120" t="str">
        <f t="shared" si="292"/>
        <v xml:space="preserve">December </v>
      </c>
      <c r="T3120" s="12" t="str">
        <f t="shared" si="293"/>
        <v xml:space="preserve"> 2016</v>
      </c>
      <c r="U3120" s="8" t="str" cm="1">
        <f t="array" ref="U3120">_xlfn.IFS(Q3120&lt;1970,"Old is Gold",Q3120&lt;=1980,"80's Movies",Q3120&lt;=2000,"90's Movies",Q3120&lt;=2020,"Mid Rang",Q3120&gt;2020,"Latest")</f>
        <v>Latest</v>
      </c>
      <c r="V3120" t="s">
        <v>9032</v>
      </c>
    </row>
    <row r="3121" spans="1:22" x14ac:dyDescent="0.3">
      <c r="A3121" t="s">
        <v>10176</v>
      </c>
      <c r="B3121" t="s">
        <v>10177</v>
      </c>
      <c r="C3121" t="s">
        <v>10177</v>
      </c>
      <c r="D3121" s="6">
        <v>76</v>
      </c>
      <c r="E3121" s="6" t="str">
        <f t="shared" si="288"/>
        <v>Short</v>
      </c>
      <c r="F3121" s="4">
        <f t="shared" si="289"/>
        <v>1.2666666666666666</v>
      </c>
      <c r="G3121" s="8" t="s">
        <v>7406</v>
      </c>
      <c r="H3121" t="s">
        <v>10888</v>
      </c>
      <c r="I3121" t="s">
        <v>10891</v>
      </c>
      <c r="J3121">
        <v>6.4</v>
      </c>
      <c r="K3121" t="str">
        <f t="shared" si="290"/>
        <v>Average</v>
      </c>
      <c r="L3121" s="10">
        <v>60457</v>
      </c>
      <c r="M3121" s="10">
        <v>3500000</v>
      </c>
      <c r="N3121" s="10">
        <v>4462034</v>
      </c>
      <c r="O3121" s="6">
        <f t="shared" si="291"/>
        <v>962034</v>
      </c>
      <c r="P3121" s="10" t="str" cm="1">
        <f t="array" ref="P3121">_xlfn.IFS(O3121&lt;=0,"Flop",O3121&lt;10000000,"Hit",O3121&lt;=100000000,"Superhit",O3121&gt;100000000,"Blockbuster")</f>
        <v>Hit</v>
      </c>
      <c r="Q3121" t="s">
        <v>10178</v>
      </c>
      <c r="R3121">
        <v>22</v>
      </c>
      <c r="S3121" t="str">
        <f t="shared" si="292"/>
        <v xml:space="preserve">July </v>
      </c>
      <c r="T3121" s="12" t="str">
        <f t="shared" si="293"/>
        <v xml:space="preserve"> 2016</v>
      </c>
      <c r="U3121" s="8" t="str" cm="1">
        <f t="array" ref="U3121">_xlfn.IFS(Q3121&lt;1970,"Old is Gold",Q3121&lt;=1980,"80's Movies",Q3121&lt;=2000,"90's Movies",Q3121&lt;=2020,"Mid Rang",Q3121&gt;2020,"Latest")</f>
        <v>Latest</v>
      </c>
      <c r="V3121" t="s">
        <v>10179</v>
      </c>
    </row>
    <row r="3122" spans="1:22" x14ac:dyDescent="0.3">
      <c r="A3122" t="s">
        <v>10180</v>
      </c>
      <c r="B3122" t="s">
        <v>5704</v>
      </c>
      <c r="C3122" t="s">
        <v>5704</v>
      </c>
      <c r="D3122" s="6">
        <v>123</v>
      </c>
      <c r="E3122" s="6" t="str">
        <f t="shared" si="288"/>
        <v>Long</v>
      </c>
      <c r="F3122" s="4">
        <f t="shared" si="289"/>
        <v>2.0499999999999998</v>
      </c>
      <c r="G3122" s="8" t="s">
        <v>7406</v>
      </c>
      <c r="H3122" t="s">
        <v>190</v>
      </c>
      <c r="I3122" t="s">
        <v>5170</v>
      </c>
      <c r="J3122">
        <v>7.5</v>
      </c>
      <c r="K3122" t="str">
        <f t="shared" si="290"/>
        <v>Good</v>
      </c>
      <c r="L3122" s="10">
        <v>137240</v>
      </c>
      <c r="M3122" s="10">
        <v>55000000</v>
      </c>
      <c r="N3122" s="10">
        <v>21632392</v>
      </c>
      <c r="O3122" s="6">
        <f t="shared" si="291"/>
        <v>-33367608</v>
      </c>
      <c r="P3122" s="10" t="str" cm="1">
        <f t="array" ref="P3122">_xlfn.IFS(O3122&lt;=0,"Flop",O3122&lt;10000000,"Hit",O3122&lt;=100000000,"Superhit",O3122&gt;100000000,"Blockbuster")</f>
        <v>Flop</v>
      </c>
      <c r="Q3122" t="s">
        <v>10181</v>
      </c>
      <c r="R3122">
        <v>19</v>
      </c>
      <c r="S3122" t="str">
        <f t="shared" si="292"/>
        <v xml:space="preserve">April </v>
      </c>
      <c r="T3122" s="12" t="str">
        <f t="shared" si="293"/>
        <v xml:space="preserve"> 2023</v>
      </c>
      <c r="U3122" s="8" t="str" cm="1">
        <f t="array" ref="U3122">_xlfn.IFS(Q3122&lt;1970,"Old is Gold",Q3122&lt;=1980,"80's Movies",Q3122&lt;=2000,"90's Movies",Q3122&lt;=2020,"Mid Rang",Q3122&gt;2020,"Latest")</f>
        <v>Latest</v>
      </c>
      <c r="V3122" t="s">
        <v>6483</v>
      </c>
    </row>
    <row r="3123" spans="1:22" x14ac:dyDescent="0.3">
      <c r="A3123" t="s">
        <v>10182</v>
      </c>
      <c r="B3123" t="s">
        <v>10183</v>
      </c>
      <c r="C3123" t="s">
        <v>10183</v>
      </c>
      <c r="D3123" s="6">
        <v>86</v>
      </c>
      <c r="E3123" s="6" t="str">
        <f t="shared" si="288"/>
        <v>Short</v>
      </c>
      <c r="F3123" s="4">
        <f t="shared" si="289"/>
        <v>1.4333333333333333</v>
      </c>
      <c r="G3123" s="8" t="s">
        <v>10887</v>
      </c>
      <c r="H3123" t="s">
        <v>10888</v>
      </c>
      <c r="I3123" t="s">
        <v>172</v>
      </c>
      <c r="J3123">
        <v>3.4</v>
      </c>
      <c r="K3123" t="str">
        <f t="shared" si="290"/>
        <v>Poor</v>
      </c>
      <c r="L3123" s="10">
        <v>69444</v>
      </c>
      <c r="M3123" s="10">
        <v>50000000</v>
      </c>
      <c r="N3123" s="10">
        <v>217776646</v>
      </c>
      <c r="O3123" s="6">
        <f t="shared" si="291"/>
        <v>167776646</v>
      </c>
      <c r="P3123" s="10" t="str" cm="1">
        <f t="array" ref="P3123">_xlfn.IFS(O3123&lt;=0,"Flop",O3123&lt;10000000,"Hit",O3123&lt;=100000000,"Superhit",O3123&gt;100000000,"Blockbuster")</f>
        <v>Blockbuster</v>
      </c>
      <c r="Q3123" t="s">
        <v>10184</v>
      </c>
      <c r="R3123">
        <v>27</v>
      </c>
      <c r="S3123" t="str">
        <f t="shared" si="292"/>
        <v xml:space="preserve">July </v>
      </c>
      <c r="T3123" s="12" t="str">
        <f t="shared" si="293"/>
        <v xml:space="preserve"> 2017</v>
      </c>
      <c r="U3123" s="8" t="str" cm="1">
        <f t="array" ref="U3123">_xlfn.IFS(Q3123&lt;1970,"Old is Gold",Q3123&lt;=1980,"80's Movies",Q3123&lt;=2000,"90's Movies",Q3123&lt;=2020,"Mid Rang",Q3123&gt;2020,"Latest")</f>
        <v>Latest</v>
      </c>
      <c r="V3123" t="s">
        <v>10185</v>
      </c>
    </row>
    <row r="3124" spans="1:22" x14ac:dyDescent="0.3">
      <c r="A3124" t="s">
        <v>10186</v>
      </c>
      <c r="B3124" t="s">
        <v>10187</v>
      </c>
      <c r="C3124" t="s">
        <v>10187</v>
      </c>
      <c r="D3124" s="6">
        <v>128</v>
      </c>
      <c r="E3124" s="6" t="str">
        <f t="shared" si="288"/>
        <v>Long</v>
      </c>
      <c r="F3124" s="4">
        <f t="shared" si="289"/>
        <v>2.1333333333333333</v>
      </c>
      <c r="G3124" s="8" t="s">
        <v>7406</v>
      </c>
      <c r="H3124" t="s">
        <v>10887</v>
      </c>
      <c r="I3124" t="s">
        <v>10890</v>
      </c>
      <c r="J3124">
        <v>6.1</v>
      </c>
      <c r="K3124" t="str">
        <f t="shared" si="290"/>
        <v>Average</v>
      </c>
      <c r="L3124" s="10">
        <v>335869</v>
      </c>
      <c r="M3124" s="10">
        <v>170000000</v>
      </c>
      <c r="N3124" s="10">
        <v>1310466296</v>
      </c>
      <c r="O3124" s="6">
        <f t="shared" si="291"/>
        <v>1140466296</v>
      </c>
      <c r="P3124" s="10" t="str" cm="1">
        <f t="array" ref="P3124">_xlfn.IFS(O3124&lt;=0,"Flop",O3124&lt;10000000,"Hit",O3124&lt;=100000000,"Superhit",O3124&gt;100000000,"Blockbuster")</f>
        <v>Blockbuster</v>
      </c>
      <c r="Q3124" t="s">
        <v>10188</v>
      </c>
      <c r="R3124">
        <v>21</v>
      </c>
      <c r="S3124" t="str">
        <f t="shared" si="292"/>
        <v xml:space="preserve">May </v>
      </c>
      <c r="T3124" s="12" t="str">
        <f t="shared" si="293"/>
        <v xml:space="preserve"> 2018</v>
      </c>
      <c r="U3124" s="8" t="str" cm="1">
        <f t="array" ref="U3124">_xlfn.IFS(Q3124&lt;1970,"Old is Gold",Q3124&lt;=1980,"80's Movies",Q3124&lt;=2000,"90's Movies",Q3124&lt;=2020,"Mid Rang",Q3124&gt;2020,"Latest")</f>
        <v>Latest</v>
      </c>
      <c r="V3124" t="s">
        <v>8363</v>
      </c>
    </row>
    <row r="3125" spans="1:22" x14ac:dyDescent="0.3">
      <c r="A3125" t="s">
        <v>10189</v>
      </c>
      <c r="B3125" t="s">
        <v>10190</v>
      </c>
      <c r="C3125" t="s">
        <v>10190</v>
      </c>
      <c r="D3125" s="6">
        <v>147</v>
      </c>
      <c r="E3125" s="6" t="str">
        <f t="shared" si="288"/>
        <v>Long</v>
      </c>
      <c r="F3125" s="4">
        <f t="shared" si="289"/>
        <v>2.4500000000000002</v>
      </c>
      <c r="G3125" s="8" t="s">
        <v>7406</v>
      </c>
      <c r="H3125" t="s">
        <v>10887</v>
      </c>
      <c r="I3125" t="s">
        <v>5170</v>
      </c>
      <c r="J3125">
        <v>7.7</v>
      </c>
      <c r="K3125" t="str">
        <f t="shared" si="290"/>
        <v>Good</v>
      </c>
      <c r="L3125" s="10">
        <v>367786</v>
      </c>
      <c r="M3125" s="10">
        <v>178000000</v>
      </c>
      <c r="N3125" s="10">
        <v>791657398</v>
      </c>
      <c r="O3125" s="6">
        <f t="shared" si="291"/>
        <v>613657398</v>
      </c>
      <c r="P3125" s="10" t="str" cm="1">
        <f t="array" ref="P3125">_xlfn.IFS(O3125&lt;=0,"Flop",O3125&lt;10000000,"Hit",O3125&lt;=100000000,"Superhit",O3125&gt;100000000,"Blockbuster")</f>
        <v>Blockbuster</v>
      </c>
      <c r="Q3125" t="s">
        <v>10191</v>
      </c>
      <c r="R3125">
        <v>12</v>
      </c>
      <c r="S3125" t="str">
        <f t="shared" si="292"/>
        <v xml:space="preserve">July </v>
      </c>
      <c r="T3125" s="12" t="str">
        <f t="shared" si="293"/>
        <v xml:space="preserve"> 2018</v>
      </c>
      <c r="U3125" s="8" t="str" cm="1">
        <f t="array" ref="U3125">_xlfn.IFS(Q3125&lt;1970,"Old is Gold",Q3125&lt;=1980,"80's Movies",Q3125&lt;=2000,"90's Movies",Q3125&lt;=2020,"Mid Rang",Q3125&gt;2020,"Latest")</f>
        <v>Latest</v>
      </c>
      <c r="V3125" t="s">
        <v>5979</v>
      </c>
    </row>
    <row r="3126" spans="1:22" x14ac:dyDescent="0.3">
      <c r="A3126" t="s">
        <v>10192</v>
      </c>
      <c r="B3126" t="s">
        <v>10193</v>
      </c>
      <c r="C3126" t="s">
        <v>10193</v>
      </c>
      <c r="D3126" s="6">
        <v>93</v>
      </c>
      <c r="E3126" s="6" t="str">
        <f t="shared" si="288"/>
        <v>Medium</v>
      </c>
      <c r="F3126" s="4">
        <f t="shared" si="289"/>
        <v>1.55</v>
      </c>
      <c r="G3126" s="8" t="s">
        <v>105</v>
      </c>
      <c r="H3126" t="s">
        <v>10895</v>
      </c>
      <c r="I3126" t="s">
        <v>5170</v>
      </c>
      <c r="J3126">
        <v>5.2</v>
      </c>
      <c r="K3126" t="str">
        <f t="shared" si="290"/>
        <v>Poor</v>
      </c>
      <c r="L3126" s="10">
        <v>56158</v>
      </c>
      <c r="M3126" s="10">
        <v>9000000</v>
      </c>
      <c r="N3126" s="10">
        <v>123233739</v>
      </c>
      <c r="O3126" s="6">
        <f t="shared" si="291"/>
        <v>114233739</v>
      </c>
      <c r="P3126" s="10" t="str" cm="1">
        <f t="array" ref="P3126">_xlfn.IFS(O3126&lt;=0,"Flop",O3126&lt;10000000,"Hit",O3126&lt;=100000000,"Superhit",O3126&gt;100000000,"Blockbuster")</f>
        <v>Blockbuster</v>
      </c>
      <c r="Q3126" t="s">
        <v>10194</v>
      </c>
      <c r="R3126">
        <v>15</v>
      </c>
      <c r="S3126" t="str">
        <f t="shared" si="292"/>
        <v xml:space="preserve">March </v>
      </c>
      <c r="T3126" s="12" t="str">
        <f t="shared" si="293"/>
        <v xml:space="preserve"> 2019</v>
      </c>
      <c r="U3126" s="8" t="str" cm="1">
        <f t="array" ref="U3126">_xlfn.IFS(Q3126&lt;1970,"Old is Gold",Q3126&lt;=1980,"80's Movies",Q3126&lt;=2000,"90's Movies",Q3126&lt;=2020,"Mid Rang",Q3126&gt;2020,"Latest")</f>
        <v>Latest</v>
      </c>
      <c r="V3126" t="s">
        <v>10195</v>
      </c>
    </row>
    <row r="3127" spans="1:22" x14ac:dyDescent="0.3">
      <c r="A3127" t="s">
        <v>10196</v>
      </c>
      <c r="B3127" t="s">
        <v>10197</v>
      </c>
      <c r="C3127" t="s">
        <v>10197</v>
      </c>
      <c r="D3127" s="6">
        <v>137</v>
      </c>
      <c r="E3127" s="6" t="str">
        <f t="shared" si="288"/>
        <v>Long</v>
      </c>
      <c r="F3127" s="4">
        <f t="shared" si="289"/>
        <v>2.2833333333333332</v>
      </c>
      <c r="G3127" s="8" t="s">
        <v>10889</v>
      </c>
      <c r="H3127" t="s">
        <v>10891</v>
      </c>
      <c r="I3127" t="s">
        <v>190</v>
      </c>
      <c r="J3127">
        <v>7.6</v>
      </c>
      <c r="K3127" t="str">
        <f t="shared" si="290"/>
        <v>Good</v>
      </c>
      <c r="L3127" s="10">
        <v>73585</v>
      </c>
      <c r="M3127" s="10">
        <v>25000000</v>
      </c>
      <c r="N3127" s="10">
        <v>50901502</v>
      </c>
      <c r="O3127" s="6">
        <f t="shared" si="291"/>
        <v>25901502</v>
      </c>
      <c r="P3127" s="10" t="str" cm="1">
        <f t="array" ref="P3127">_xlfn.IFS(O3127&lt;=0,"Flop",O3127&lt;10000000,"Hit",O3127&lt;=100000000,"Superhit",O3127&gt;100000000,"Blockbuster")</f>
        <v>Superhit</v>
      </c>
      <c r="Q3127" t="s">
        <v>10198</v>
      </c>
      <c r="R3127">
        <v>6</v>
      </c>
      <c r="S3127" t="str">
        <f t="shared" si="292"/>
        <v xml:space="preserve">September </v>
      </c>
      <c r="T3127" s="12" t="str">
        <f t="shared" si="293"/>
        <v xml:space="preserve"> 2019</v>
      </c>
      <c r="U3127" s="8" t="str" cm="1">
        <f t="array" ref="U3127">_xlfn.IFS(Q3127&lt;1970,"Old is Gold",Q3127&lt;=1980,"80's Movies",Q3127&lt;=2000,"90's Movies",Q3127&lt;=2020,"Mid Rang",Q3127&gt;2020,"Latest")</f>
        <v>Latest</v>
      </c>
      <c r="V3127" t="s">
        <v>10199</v>
      </c>
    </row>
    <row r="3128" spans="1:22" x14ac:dyDescent="0.3">
      <c r="A3128" t="s">
        <v>10200</v>
      </c>
      <c r="B3128" t="s">
        <v>10201</v>
      </c>
      <c r="C3128" t="s">
        <v>10201</v>
      </c>
      <c r="D3128" s="6">
        <v>94</v>
      </c>
      <c r="E3128" s="6" t="str">
        <f t="shared" si="288"/>
        <v>Medium</v>
      </c>
      <c r="F3128" s="4">
        <f t="shared" si="289"/>
        <v>1.5666666666666667</v>
      </c>
      <c r="G3128" s="8" t="s">
        <v>172</v>
      </c>
      <c r="H3128" t="s">
        <v>190</v>
      </c>
      <c r="I3128" t="s">
        <v>10899</v>
      </c>
      <c r="J3128">
        <v>7.4</v>
      </c>
      <c r="K3128" t="str">
        <f t="shared" si="290"/>
        <v>Good</v>
      </c>
      <c r="L3128" s="10">
        <v>316134</v>
      </c>
      <c r="M3128" s="10">
        <v>10000000</v>
      </c>
      <c r="N3128" s="10">
        <v>78986478</v>
      </c>
      <c r="O3128" s="6">
        <f t="shared" si="291"/>
        <v>68986478</v>
      </c>
      <c r="P3128" s="10" t="str" cm="1">
        <f t="array" ref="P3128">_xlfn.IFS(O3128&lt;=0,"Flop",O3128&lt;10000000,"Hit",O3128&lt;=100000000,"Superhit",O3128&gt;100000000,"Blockbuster")</f>
        <v>Superhit</v>
      </c>
      <c r="Q3128" t="s">
        <v>10084</v>
      </c>
      <c r="R3128">
        <v>1</v>
      </c>
      <c r="S3128" t="str">
        <f t="shared" si="292"/>
        <v xml:space="preserve">September </v>
      </c>
      <c r="T3128" s="12" t="str">
        <f t="shared" si="293"/>
        <v xml:space="preserve"> 2017</v>
      </c>
      <c r="U3128" s="8" t="str" cm="1">
        <f t="array" ref="U3128">_xlfn.IFS(Q3128&lt;1970,"Old is Gold",Q3128&lt;=1980,"80's Movies",Q3128&lt;=2000,"90's Movies",Q3128&lt;=2020,"Mid Rang",Q3128&gt;2020,"Latest")</f>
        <v>Latest</v>
      </c>
      <c r="V3128" t="s">
        <v>8026</v>
      </c>
    </row>
    <row r="3129" spans="1:22" x14ac:dyDescent="0.3">
      <c r="A3129" t="s">
        <v>10202</v>
      </c>
      <c r="B3129" t="s">
        <v>10203</v>
      </c>
      <c r="C3129" t="s">
        <v>10204</v>
      </c>
      <c r="D3129" s="6">
        <v>122</v>
      </c>
      <c r="E3129" s="6" t="str">
        <f t="shared" si="288"/>
        <v>Long</v>
      </c>
      <c r="F3129" s="4">
        <f t="shared" si="289"/>
        <v>2.0333333333333332</v>
      </c>
      <c r="G3129" s="8" t="s">
        <v>190</v>
      </c>
      <c r="H3129" t="s">
        <v>234</v>
      </c>
      <c r="I3129" t="s">
        <v>10899</v>
      </c>
      <c r="J3129">
        <v>6.9</v>
      </c>
      <c r="K3129" t="str">
        <f t="shared" si="290"/>
        <v>Average</v>
      </c>
      <c r="L3129" s="10">
        <v>68944</v>
      </c>
      <c r="M3129" s="10">
        <v>38000000</v>
      </c>
      <c r="N3129" s="10">
        <v>13143056</v>
      </c>
      <c r="O3129" s="6">
        <f t="shared" si="291"/>
        <v>-24856944</v>
      </c>
      <c r="P3129" s="10" t="str" cm="1">
        <f t="array" ref="P3129">_xlfn.IFS(O3129&lt;=0,"Flop",O3129&lt;10000000,"Hit",O3129&lt;=100000000,"Superhit",O3129&gt;100000000,"Blockbuster")</f>
        <v>Flop</v>
      </c>
      <c r="Q3129" t="s">
        <v>10205</v>
      </c>
      <c r="R3129">
        <v>2</v>
      </c>
      <c r="S3129" t="str">
        <f t="shared" si="292"/>
        <v xml:space="preserve">September </v>
      </c>
      <c r="T3129" s="12" t="str">
        <f t="shared" si="293"/>
        <v xml:space="preserve"> 2018</v>
      </c>
      <c r="U3129" s="8" t="str" cm="1">
        <f t="array" ref="U3129">_xlfn.IFS(Q3129&lt;1970,"Old is Gold",Q3129&lt;=1980,"80's Movies",Q3129&lt;=2000,"90's Movies",Q3129&lt;=2020,"Mid Rang",Q3129&gt;2020,"Latest")</f>
        <v>Latest</v>
      </c>
      <c r="V3129" t="s">
        <v>7346</v>
      </c>
    </row>
    <row r="3130" spans="1:22" x14ac:dyDescent="0.3">
      <c r="A3130" t="s">
        <v>10206</v>
      </c>
      <c r="B3130" t="s">
        <v>10207</v>
      </c>
      <c r="C3130" t="s">
        <v>10207</v>
      </c>
      <c r="D3130" s="6">
        <v>117</v>
      </c>
      <c r="E3130" s="6" t="str">
        <f t="shared" si="288"/>
        <v>Medium</v>
      </c>
      <c r="F3130" s="4">
        <f t="shared" si="289"/>
        <v>1.95</v>
      </c>
      <c r="G3130" s="8" t="s">
        <v>105</v>
      </c>
      <c r="H3130" t="s">
        <v>5170</v>
      </c>
      <c r="I3130" t="s">
        <v>10899</v>
      </c>
      <c r="J3130">
        <v>7.3</v>
      </c>
      <c r="K3130" t="str">
        <f t="shared" si="290"/>
        <v>Good</v>
      </c>
      <c r="L3130" s="10">
        <v>533911</v>
      </c>
      <c r="M3130" s="10">
        <v>9000000</v>
      </c>
      <c r="N3130" s="10">
        <v>278454417</v>
      </c>
      <c r="O3130" s="6">
        <f t="shared" si="291"/>
        <v>269454417</v>
      </c>
      <c r="P3130" s="10" t="str" cm="1">
        <f t="array" ref="P3130">_xlfn.IFS(O3130&lt;=0,"Flop",O3130&lt;10000000,"Hit",O3130&lt;=100000000,"Superhit",O3130&gt;100000000,"Blockbuster")</f>
        <v>Blockbuster</v>
      </c>
      <c r="Q3130" t="s">
        <v>10208</v>
      </c>
      <c r="R3130">
        <v>26</v>
      </c>
      <c r="S3130" t="str">
        <f t="shared" si="292"/>
        <v xml:space="preserve">September </v>
      </c>
      <c r="T3130" s="12" t="str">
        <f t="shared" si="293"/>
        <v xml:space="preserve"> 2016</v>
      </c>
      <c r="U3130" s="8" t="str" cm="1">
        <f t="array" ref="U3130">_xlfn.IFS(Q3130&lt;1970,"Old is Gold",Q3130&lt;=1980,"80's Movies",Q3130&lt;=2000,"90's Movies",Q3130&lt;=2020,"Mid Rang",Q3130&gt;2020,"Latest")</f>
        <v>Latest</v>
      </c>
      <c r="V3130" t="s">
        <v>3083</v>
      </c>
    </row>
    <row r="3131" spans="1:22" x14ac:dyDescent="0.3">
      <c r="A3131" t="s">
        <v>10209</v>
      </c>
      <c r="B3131" t="s">
        <v>10210</v>
      </c>
      <c r="C3131" t="s">
        <v>10210</v>
      </c>
      <c r="D3131" s="6">
        <v>111</v>
      </c>
      <c r="E3131" s="6" t="str">
        <f t="shared" si="288"/>
        <v>Medium</v>
      </c>
      <c r="F3131" s="4">
        <f t="shared" si="289"/>
        <v>1.85</v>
      </c>
      <c r="G3131" s="8" t="s">
        <v>190</v>
      </c>
      <c r="H3131" t="s">
        <v>10899</v>
      </c>
      <c r="I3131" t="s">
        <v>10899</v>
      </c>
      <c r="J3131">
        <v>7.4</v>
      </c>
      <c r="K3131" t="str">
        <f t="shared" si="290"/>
        <v>Good</v>
      </c>
      <c r="L3131" s="10">
        <v>324558</v>
      </c>
      <c r="M3131" s="10">
        <v>4000000</v>
      </c>
      <c r="N3131" s="10">
        <v>65172611</v>
      </c>
      <c r="O3131" s="6">
        <f t="shared" si="291"/>
        <v>61172611</v>
      </c>
      <c r="P3131" s="10" t="str" cm="1">
        <f t="array" ref="P3131">_xlfn.IFS(O3131&lt;=0,"Flop",O3131&lt;10000000,"Hit",O3131&lt;=100000000,"Superhit",O3131&gt;100000000,"Blockbuster")</f>
        <v>Superhit</v>
      </c>
      <c r="Q3131" t="s">
        <v>9668</v>
      </c>
      <c r="R3131">
        <v>2</v>
      </c>
      <c r="S3131" t="str">
        <f t="shared" si="292"/>
        <v xml:space="preserve">September </v>
      </c>
      <c r="T3131" s="12" t="str">
        <f t="shared" si="293"/>
        <v xml:space="preserve"> 2016</v>
      </c>
      <c r="U3131" s="8" t="str" cm="1">
        <f t="array" ref="U3131">_xlfn.IFS(Q3131&lt;1970,"Old is Gold",Q3131&lt;=1980,"80's Movies",Q3131&lt;=2000,"90's Movies",Q3131&lt;=2020,"Mid Rang",Q3131&gt;2020,"Latest")</f>
        <v>Latest</v>
      </c>
      <c r="V3131" t="s">
        <v>10211</v>
      </c>
    </row>
    <row r="3132" spans="1:22" x14ac:dyDescent="0.3">
      <c r="A3132" t="s">
        <v>10212</v>
      </c>
      <c r="B3132" t="s">
        <v>10213</v>
      </c>
      <c r="C3132" t="s">
        <v>10213</v>
      </c>
      <c r="D3132" s="6">
        <v>136</v>
      </c>
      <c r="E3132" s="6" t="str">
        <f t="shared" si="288"/>
        <v>Long</v>
      </c>
      <c r="F3132" s="4">
        <f t="shared" si="289"/>
        <v>2.2666666666666666</v>
      </c>
      <c r="G3132" s="8" t="s">
        <v>7406</v>
      </c>
      <c r="H3132" t="s">
        <v>10891</v>
      </c>
      <c r="I3132" t="s">
        <v>190</v>
      </c>
      <c r="J3132">
        <v>6.1</v>
      </c>
      <c r="K3132" t="str">
        <f t="shared" si="290"/>
        <v>Average</v>
      </c>
      <c r="L3132" s="10">
        <v>88691</v>
      </c>
      <c r="M3132" s="10">
        <v>40000000</v>
      </c>
      <c r="N3132" s="10">
        <v>52300984</v>
      </c>
      <c r="O3132" s="6">
        <f t="shared" si="291"/>
        <v>12300984</v>
      </c>
      <c r="P3132" s="10" t="str" cm="1">
        <f t="array" ref="P3132">_xlfn.IFS(O3132&lt;=0,"Flop",O3132&lt;10000000,"Hit",O3132&lt;=100000000,"Superhit",O3132&gt;100000000,"Blockbuster")</f>
        <v>Superhit</v>
      </c>
      <c r="Q3132" t="s">
        <v>10214</v>
      </c>
      <c r="R3132">
        <v>16</v>
      </c>
      <c r="S3132" t="str">
        <f t="shared" si="292"/>
        <v xml:space="preserve">March </v>
      </c>
      <c r="T3132" s="12" t="str">
        <f t="shared" si="293"/>
        <v xml:space="preserve"> 2022</v>
      </c>
      <c r="U3132" s="8" t="str" cm="1">
        <f t="array" ref="U3132">_xlfn.IFS(Q3132&lt;1970,"Old is Gold",Q3132&lt;=1980,"80's Movies",Q3132&lt;=2000,"90's Movies",Q3132&lt;=2020,"Mid Rang",Q3132&gt;2020,"Latest")</f>
        <v>Latest</v>
      </c>
      <c r="V3132" t="s">
        <v>1884</v>
      </c>
    </row>
    <row r="3133" spans="1:22" x14ac:dyDescent="0.3">
      <c r="A3133" t="s">
        <v>10215</v>
      </c>
      <c r="B3133" t="s">
        <v>10216</v>
      </c>
      <c r="C3133" t="s">
        <v>10216</v>
      </c>
      <c r="D3133" s="6">
        <v>106</v>
      </c>
      <c r="E3133" s="6" t="str">
        <f t="shared" si="288"/>
        <v>Medium</v>
      </c>
      <c r="F3133" s="4">
        <f t="shared" si="289"/>
        <v>1.7666666666666666</v>
      </c>
      <c r="G3133" s="8" t="s">
        <v>7406</v>
      </c>
      <c r="H3133" t="s">
        <v>190</v>
      </c>
      <c r="I3133" t="s">
        <v>10896</v>
      </c>
      <c r="J3133">
        <v>7.8</v>
      </c>
      <c r="K3133" t="str">
        <f t="shared" si="290"/>
        <v>Good</v>
      </c>
      <c r="L3133" s="10">
        <v>716711</v>
      </c>
      <c r="M3133" s="10">
        <v>100000000</v>
      </c>
      <c r="N3133" s="10">
        <v>527816307</v>
      </c>
      <c r="O3133" s="6">
        <f t="shared" si="291"/>
        <v>427816307</v>
      </c>
      <c r="P3133" s="10" t="str" cm="1">
        <f t="array" ref="P3133">_xlfn.IFS(O3133&lt;=0,"Flop",O3133&lt;10000000,"Hit",O3133&lt;=100000000,"Superhit",O3133&gt;100000000,"Blockbuster")</f>
        <v>Blockbuster</v>
      </c>
      <c r="Q3133" t="s">
        <v>10217</v>
      </c>
      <c r="R3133">
        <v>13</v>
      </c>
      <c r="S3133" t="str">
        <f t="shared" si="292"/>
        <v xml:space="preserve">July </v>
      </c>
      <c r="T3133" s="12" t="str">
        <f t="shared" si="293"/>
        <v xml:space="preserve"> 2017</v>
      </c>
      <c r="U3133" s="8" t="str" cm="1">
        <f t="array" ref="U3133">_xlfn.IFS(Q3133&lt;1970,"Old is Gold",Q3133&lt;=1980,"80's Movies",Q3133&lt;=2000,"90's Movies",Q3133&lt;=2020,"Mid Rang",Q3133&gt;2020,"Latest")</f>
        <v>Latest</v>
      </c>
      <c r="V3133" t="s">
        <v>2976</v>
      </c>
    </row>
    <row r="3134" spans="1:22" x14ac:dyDescent="0.3">
      <c r="A3134" t="s">
        <v>10218</v>
      </c>
      <c r="B3134" t="s">
        <v>10219</v>
      </c>
      <c r="C3134" t="s">
        <v>10219</v>
      </c>
      <c r="D3134" s="6">
        <v>82</v>
      </c>
      <c r="E3134" s="6" t="str">
        <f t="shared" si="288"/>
        <v>Short</v>
      </c>
      <c r="F3134" s="4">
        <f t="shared" si="289"/>
        <v>1.3666666666666667</v>
      </c>
      <c r="G3134" s="8" t="s">
        <v>105</v>
      </c>
      <c r="H3134" t="s">
        <v>5170</v>
      </c>
      <c r="I3134" t="s">
        <v>10899</v>
      </c>
      <c r="J3134">
        <v>6.6</v>
      </c>
      <c r="K3134" t="str">
        <f t="shared" si="290"/>
        <v>Average</v>
      </c>
      <c r="L3134" s="10">
        <v>149711</v>
      </c>
      <c r="M3134" s="10">
        <v>1000000</v>
      </c>
      <c r="N3134" s="10">
        <v>0</v>
      </c>
      <c r="O3134" s="6">
        <f t="shared" si="291"/>
        <v>-1000000</v>
      </c>
      <c r="P3134" s="10" t="str" cm="1">
        <f t="array" ref="P3134">_xlfn.IFS(O3134&lt;=0,"Flop",O3134&lt;10000000,"Hit",O3134&lt;=100000000,"Superhit",O3134&gt;100000000,"Blockbuster")</f>
        <v>Flop</v>
      </c>
      <c r="Q3134" t="s">
        <v>9585</v>
      </c>
      <c r="R3134">
        <v>12</v>
      </c>
      <c r="S3134" t="str">
        <f t="shared" si="292"/>
        <v xml:space="preserve">March </v>
      </c>
      <c r="T3134" s="12" t="str">
        <f t="shared" si="293"/>
        <v xml:space="preserve"> 2016</v>
      </c>
      <c r="U3134" s="8" t="str" cm="1">
        <f t="array" ref="U3134">_xlfn.IFS(Q3134&lt;1970,"Old is Gold",Q3134&lt;=1980,"80's Movies",Q3134&lt;=2000,"90's Movies",Q3134&lt;=2020,"Mid Rang",Q3134&gt;2020,"Latest")</f>
        <v>Latest</v>
      </c>
      <c r="V3134" t="s">
        <v>9282</v>
      </c>
    </row>
    <row r="3135" spans="1:22" x14ac:dyDescent="0.3">
      <c r="A3135" t="s">
        <v>10220</v>
      </c>
      <c r="B3135" t="s">
        <v>10221</v>
      </c>
      <c r="C3135" t="s">
        <v>10221</v>
      </c>
      <c r="D3135" s="6">
        <v>115</v>
      </c>
      <c r="E3135" s="6" t="str">
        <f t="shared" si="288"/>
        <v>Medium</v>
      </c>
      <c r="F3135" s="4">
        <f t="shared" si="289"/>
        <v>1.9166666666666667</v>
      </c>
      <c r="G3135" s="8" t="s">
        <v>172</v>
      </c>
      <c r="H3135" t="s">
        <v>10891</v>
      </c>
      <c r="I3135" t="s">
        <v>190</v>
      </c>
      <c r="J3135">
        <v>8.1</v>
      </c>
      <c r="K3135" t="str">
        <f t="shared" si="290"/>
        <v>Excellent</v>
      </c>
      <c r="L3135" s="10">
        <v>539810</v>
      </c>
      <c r="M3135" s="10">
        <v>15000000</v>
      </c>
      <c r="N3135" s="10">
        <v>162729321</v>
      </c>
      <c r="O3135" s="6">
        <f t="shared" si="291"/>
        <v>147729321</v>
      </c>
      <c r="P3135" s="10" t="str" cm="1">
        <f t="array" ref="P3135">_xlfn.IFS(O3135&lt;=0,"Flop",O3135&lt;10000000,"Hit",O3135&lt;=100000000,"Superhit",O3135&gt;100000000,"Blockbuster")</f>
        <v>Blockbuster</v>
      </c>
      <c r="Q3135" t="s">
        <v>10222</v>
      </c>
      <c r="R3135">
        <v>4</v>
      </c>
      <c r="S3135" t="str">
        <f t="shared" si="292"/>
        <v xml:space="preserve">September </v>
      </c>
      <c r="T3135" s="12" t="str">
        <f t="shared" si="293"/>
        <v xml:space="preserve"> 2017</v>
      </c>
      <c r="U3135" s="8" t="str" cm="1">
        <f t="array" ref="U3135">_xlfn.IFS(Q3135&lt;1970,"Old is Gold",Q3135&lt;=1980,"80's Movies",Q3135&lt;=2000,"90's Movies",Q3135&lt;=2020,"Mid Rang",Q3135&gt;2020,"Latest")</f>
        <v>Latest</v>
      </c>
      <c r="V3135" t="s">
        <v>5946</v>
      </c>
    </row>
    <row r="3136" spans="1:22" x14ac:dyDescent="0.3">
      <c r="A3136" t="s">
        <v>10223</v>
      </c>
      <c r="B3136" t="s">
        <v>10224</v>
      </c>
      <c r="C3136" t="s">
        <v>10224</v>
      </c>
      <c r="D3136" s="6">
        <v>130</v>
      </c>
      <c r="E3136" s="6" t="str">
        <f t="shared" si="288"/>
        <v>Long</v>
      </c>
      <c r="F3136" s="4">
        <f t="shared" si="289"/>
        <v>2.1666666666666665</v>
      </c>
      <c r="G3136" s="8" t="s">
        <v>10887</v>
      </c>
      <c r="H3136" t="s">
        <v>172</v>
      </c>
      <c r="I3136" t="s">
        <v>10892</v>
      </c>
      <c r="J3136">
        <v>6.7</v>
      </c>
      <c r="K3136" t="str">
        <f t="shared" si="290"/>
        <v>Average</v>
      </c>
      <c r="L3136" s="10">
        <v>93252</v>
      </c>
      <c r="M3136" s="10">
        <v>130000000</v>
      </c>
      <c r="N3136" s="10">
        <v>349546142</v>
      </c>
      <c r="O3136" s="6">
        <f t="shared" si="291"/>
        <v>219546142</v>
      </c>
      <c r="P3136" s="10" t="str" cm="1">
        <f t="array" ref="P3136">_xlfn.IFS(O3136&lt;=0,"Flop",O3136&lt;10000000,"Hit",O3136&lt;=100000000,"Superhit",O3136&gt;100000000,"Blockbuster")</f>
        <v>Blockbuster</v>
      </c>
      <c r="Q3136" t="s">
        <v>10225</v>
      </c>
      <c r="R3136">
        <v>29</v>
      </c>
      <c r="S3136" t="str">
        <f t="shared" si="292"/>
        <v xml:space="preserve">November </v>
      </c>
      <c r="T3136" s="12" t="str">
        <f t="shared" si="293"/>
        <v xml:space="preserve"> 2018</v>
      </c>
      <c r="U3136" s="8" t="str" cm="1">
        <f t="array" ref="U3136">_xlfn.IFS(Q3136&lt;1970,"Old is Gold",Q3136&lt;=1980,"80's Movies",Q3136&lt;=2000,"90's Movies",Q3136&lt;=2020,"Mid Rang",Q3136&gt;2020,"Latest")</f>
        <v>Latest</v>
      </c>
      <c r="V3136" t="s">
        <v>3955</v>
      </c>
    </row>
    <row r="3137" spans="1:22" x14ac:dyDescent="0.3">
      <c r="A3137" t="s">
        <v>10226</v>
      </c>
      <c r="B3137" t="s">
        <v>2998</v>
      </c>
      <c r="C3137" t="s">
        <v>2998</v>
      </c>
      <c r="D3137" s="6">
        <v>118</v>
      </c>
      <c r="E3137" s="6" t="str">
        <f t="shared" si="288"/>
        <v>Medium</v>
      </c>
      <c r="F3137" s="4">
        <f t="shared" si="289"/>
        <v>1.9666666666666666</v>
      </c>
      <c r="G3137" s="8" t="s">
        <v>7406</v>
      </c>
      <c r="H3137" t="s">
        <v>10887</v>
      </c>
      <c r="I3137" t="s">
        <v>172</v>
      </c>
      <c r="J3137">
        <v>5</v>
      </c>
      <c r="K3137" t="str">
        <f t="shared" si="290"/>
        <v>Poor</v>
      </c>
      <c r="L3137" s="10">
        <v>78026</v>
      </c>
      <c r="M3137" s="10">
        <v>48000000</v>
      </c>
      <c r="N3137" s="10">
        <v>73279888</v>
      </c>
      <c r="O3137" s="6">
        <f t="shared" si="291"/>
        <v>25279888</v>
      </c>
      <c r="P3137" s="10" t="str" cm="1">
        <f t="array" ref="P3137">_xlfn.IFS(O3137&lt;=0,"Flop",O3137&lt;10000000,"Hit",O3137&lt;=100000000,"Superhit",O3137&gt;100000000,"Blockbuster")</f>
        <v>Superhit</v>
      </c>
      <c r="Q3137" t="s">
        <v>10227</v>
      </c>
      <c r="R3137">
        <v>11</v>
      </c>
      <c r="S3137" t="str">
        <f t="shared" si="292"/>
        <v xml:space="preserve">November </v>
      </c>
      <c r="T3137" s="12" t="str">
        <f t="shared" si="293"/>
        <v xml:space="preserve"> 2019</v>
      </c>
      <c r="U3137" s="8" t="str" cm="1">
        <f t="array" ref="U3137">_xlfn.IFS(Q3137&lt;1970,"Old is Gold",Q3137&lt;=1980,"80's Movies",Q3137&lt;=2000,"90's Movies",Q3137&lt;=2020,"Mid Rang",Q3137&gt;2020,"Latest")</f>
        <v>Latest</v>
      </c>
      <c r="V3137" t="s">
        <v>7827</v>
      </c>
    </row>
    <row r="3138" spans="1:22" x14ac:dyDescent="0.3">
      <c r="A3138" t="s">
        <v>10228</v>
      </c>
      <c r="B3138" t="s">
        <v>10229</v>
      </c>
      <c r="C3138" t="s">
        <v>10229</v>
      </c>
      <c r="D3138" s="6">
        <v>113</v>
      </c>
      <c r="E3138" s="6" t="str">
        <f t="shared" ref="E3138:E3201" si="294">IF(D3138&lt;90,"Short",IF(D3138&lt;=120,"Medium","Long"))</f>
        <v>Medium</v>
      </c>
      <c r="F3138" s="4">
        <f t="shared" ref="F3138:F3201" si="295">D3138/60</f>
        <v>1.8833333333333333</v>
      </c>
      <c r="G3138" s="8" t="s">
        <v>7406</v>
      </c>
      <c r="H3138" t="s">
        <v>10890</v>
      </c>
      <c r="I3138" t="s">
        <v>5170</v>
      </c>
      <c r="J3138">
        <v>6.3</v>
      </c>
      <c r="K3138" t="str">
        <f t="shared" ref="K3138:K3201" si="296">IF(J3138&gt;=8,"Excellent",IF(J3138&gt;=7,"Good",IF(J3138&gt;=6,"Average","Poor")))</f>
        <v>Average</v>
      </c>
      <c r="L3138" s="10">
        <v>227495</v>
      </c>
      <c r="M3138" s="10">
        <v>200000000</v>
      </c>
      <c r="N3138" s="10">
        <v>470116094</v>
      </c>
      <c r="O3138" s="6">
        <f t="shared" ref="O3138:O3201" si="297">N3138-M3138</f>
        <v>270116094</v>
      </c>
      <c r="P3138" s="10" t="str" cm="1">
        <f t="array" ref="P3138">_xlfn.IFS(O3138&lt;=0,"Flop",O3138&lt;10000000,"Hit",O3138&lt;=100000000,"Superhit",O3138&gt;100000000,"Blockbuster")</f>
        <v>Blockbuster</v>
      </c>
      <c r="Q3138" t="s">
        <v>10230</v>
      </c>
      <c r="R3138">
        <v>24</v>
      </c>
      <c r="S3138" t="str">
        <f t="shared" ref="S3138:S3201" si="298">LEFT(Q3138,SEARCH(" ",Q3138))</f>
        <v xml:space="preserve">March </v>
      </c>
      <c r="T3138" s="12" t="str">
        <f t="shared" ref="T3138:T3201" si="299">RIGHT(Q3138,5)</f>
        <v xml:space="preserve"> 2021</v>
      </c>
      <c r="U3138" s="8" t="str" cm="1">
        <f t="array" ref="U3138">_xlfn.IFS(Q3138&lt;1970,"Old is Gold",Q3138&lt;=1980,"80's Movies",Q3138&lt;=2000,"90's Movies",Q3138&lt;=2020,"Mid Rang",Q3138&gt;2020,"Latest")</f>
        <v>Latest</v>
      </c>
      <c r="V3138" t="s">
        <v>7364</v>
      </c>
    </row>
    <row r="3139" spans="1:22" x14ac:dyDescent="0.3">
      <c r="A3139" t="s">
        <v>10231</v>
      </c>
      <c r="B3139" t="s">
        <v>10232</v>
      </c>
      <c r="C3139" t="s">
        <v>10232</v>
      </c>
      <c r="D3139" s="6">
        <v>104</v>
      </c>
      <c r="E3139" s="6" t="str">
        <f t="shared" si="294"/>
        <v>Medium</v>
      </c>
      <c r="F3139" s="4">
        <f t="shared" si="295"/>
        <v>1.7333333333333334</v>
      </c>
      <c r="G3139" s="8" t="s">
        <v>105</v>
      </c>
      <c r="H3139" t="s">
        <v>10895</v>
      </c>
      <c r="I3139" t="s">
        <v>5170</v>
      </c>
      <c r="J3139">
        <v>7.8</v>
      </c>
      <c r="K3139" t="str">
        <f t="shared" si="296"/>
        <v>Good</v>
      </c>
      <c r="L3139" s="10">
        <v>668747</v>
      </c>
      <c r="M3139" s="10">
        <v>4500000</v>
      </c>
      <c r="N3139" s="10">
        <v>255745157</v>
      </c>
      <c r="O3139" s="6">
        <f t="shared" si="297"/>
        <v>251245157</v>
      </c>
      <c r="P3139" s="10" t="str" cm="1">
        <f t="array" ref="P3139">_xlfn.IFS(O3139&lt;=0,"Flop",O3139&lt;10000000,"Hit",O3139&lt;=100000000,"Superhit",O3139&gt;100000000,"Blockbuster")</f>
        <v>Blockbuster</v>
      </c>
      <c r="Q3139" t="s">
        <v>10233</v>
      </c>
      <c r="R3139">
        <v>23</v>
      </c>
      <c r="S3139" t="str">
        <f t="shared" si="298"/>
        <v xml:space="preserve">January </v>
      </c>
      <c r="T3139" s="12" t="str">
        <f t="shared" si="299"/>
        <v xml:space="preserve"> 2017</v>
      </c>
      <c r="U3139" s="8" t="str" cm="1">
        <f t="array" ref="U3139">_xlfn.IFS(Q3139&lt;1970,"Old is Gold",Q3139&lt;=1980,"80's Movies",Q3139&lt;=2000,"90's Movies",Q3139&lt;=2020,"Mid Rang",Q3139&gt;2020,"Latest")</f>
        <v>Latest</v>
      </c>
      <c r="V3139" t="s">
        <v>6846</v>
      </c>
    </row>
    <row r="3140" spans="1:22" x14ac:dyDescent="0.3">
      <c r="A3140" t="s">
        <v>10234</v>
      </c>
      <c r="B3140" t="s">
        <v>10235</v>
      </c>
      <c r="C3140" t="s">
        <v>10235</v>
      </c>
      <c r="D3140" s="6">
        <v>122</v>
      </c>
      <c r="E3140" s="6" t="str">
        <f t="shared" si="294"/>
        <v>Long</v>
      </c>
      <c r="F3140" s="4">
        <f t="shared" si="295"/>
        <v>2.0333333333333332</v>
      </c>
      <c r="G3140" s="8" t="s">
        <v>7406</v>
      </c>
      <c r="H3140" t="s">
        <v>10891</v>
      </c>
      <c r="I3140" t="s">
        <v>190</v>
      </c>
      <c r="J3140">
        <v>7.1</v>
      </c>
      <c r="K3140" t="str">
        <f t="shared" si="296"/>
        <v>Good</v>
      </c>
      <c r="L3140" s="10">
        <v>161318</v>
      </c>
      <c r="M3140" s="10">
        <v>35000000</v>
      </c>
      <c r="N3140" s="10">
        <v>75837743</v>
      </c>
      <c r="O3140" s="6">
        <f t="shared" si="297"/>
        <v>40837743</v>
      </c>
      <c r="P3140" s="10" t="str" cm="1">
        <f t="array" ref="P3140">_xlfn.IFS(O3140&lt;=0,"Flop",O3140&lt;10000000,"Hit",O3140&lt;=100000000,"Superhit",O3140&gt;100000000,"Blockbuster")</f>
        <v>Superhit</v>
      </c>
      <c r="Q3140" t="s">
        <v>10236</v>
      </c>
      <c r="R3140">
        <v>18</v>
      </c>
      <c r="S3140" t="str">
        <f t="shared" si="298"/>
        <v xml:space="preserve">June </v>
      </c>
      <c r="T3140" s="12" t="str">
        <f t="shared" si="299"/>
        <v xml:space="preserve"> 2018</v>
      </c>
      <c r="U3140" s="8" t="str" cm="1">
        <f t="array" ref="U3140">_xlfn.IFS(Q3140&lt;1970,"Old is Gold",Q3140&lt;=1980,"80's Movies",Q3140&lt;=2000,"90's Movies",Q3140&lt;=2020,"Mid Rang",Q3140&gt;2020,"Latest")</f>
        <v>Latest</v>
      </c>
      <c r="V3140" t="s">
        <v>10237</v>
      </c>
    </row>
    <row r="3141" spans="1:22" x14ac:dyDescent="0.3">
      <c r="A3141" t="s">
        <v>10238</v>
      </c>
      <c r="B3141" t="s">
        <v>10239</v>
      </c>
      <c r="C3141" t="s">
        <v>10239</v>
      </c>
      <c r="D3141" s="6">
        <v>111</v>
      </c>
      <c r="E3141" s="6" t="str">
        <f t="shared" si="294"/>
        <v>Medium</v>
      </c>
      <c r="F3141" s="4">
        <f t="shared" si="295"/>
        <v>1.85</v>
      </c>
      <c r="G3141" s="8" t="s">
        <v>105</v>
      </c>
      <c r="H3141" t="s">
        <v>10895</v>
      </c>
      <c r="I3141" t="s">
        <v>10890</v>
      </c>
      <c r="J3141">
        <v>6.2</v>
      </c>
      <c r="K3141" t="str">
        <f t="shared" si="296"/>
        <v>Average</v>
      </c>
      <c r="L3141" s="10">
        <v>54207</v>
      </c>
      <c r="M3141" s="10">
        <v>6000000</v>
      </c>
      <c r="N3141" s="10">
        <v>1023510</v>
      </c>
      <c r="O3141" s="6">
        <f t="shared" si="297"/>
        <v>-4976490</v>
      </c>
      <c r="P3141" s="10" t="str" cm="1">
        <f t="array" ref="P3141">_xlfn.IFS(O3141&lt;=0,"Flop",O3141&lt;10000000,"Hit",O3141&lt;=100000000,"Superhit",O3141&gt;100000000,"Blockbuster")</f>
        <v>Flop</v>
      </c>
      <c r="Q3141" t="s">
        <v>9658</v>
      </c>
      <c r="R3141">
        <v>7</v>
      </c>
      <c r="S3141" t="str">
        <f t="shared" si="298"/>
        <v xml:space="preserve">September </v>
      </c>
      <c r="T3141" s="12" t="str">
        <f t="shared" si="299"/>
        <v xml:space="preserve"> 2019</v>
      </c>
      <c r="U3141" s="8" t="str" cm="1">
        <f t="array" ref="U3141">_xlfn.IFS(Q3141&lt;1970,"Old is Gold",Q3141&lt;=1980,"80's Movies",Q3141&lt;=2000,"90's Movies",Q3141&lt;=2020,"Mid Rang",Q3141&gt;2020,"Latest")</f>
        <v>Latest</v>
      </c>
      <c r="V3141" t="s">
        <v>10240</v>
      </c>
    </row>
    <row r="3142" spans="1:22" x14ac:dyDescent="0.3">
      <c r="A3142" t="s">
        <v>10241</v>
      </c>
      <c r="B3142" t="s">
        <v>10242</v>
      </c>
      <c r="C3142" t="s">
        <v>10242</v>
      </c>
      <c r="D3142" s="6">
        <v>119</v>
      </c>
      <c r="E3142" s="6" t="str">
        <f t="shared" si="294"/>
        <v>Medium</v>
      </c>
      <c r="F3142" s="4">
        <f t="shared" si="295"/>
        <v>1.9833333333333334</v>
      </c>
      <c r="G3142" s="8" t="s">
        <v>10889</v>
      </c>
      <c r="H3142" t="s">
        <v>172</v>
      </c>
      <c r="I3142" t="s">
        <v>190</v>
      </c>
      <c r="J3142">
        <v>7.5</v>
      </c>
      <c r="K3142" t="str">
        <f t="shared" si="296"/>
        <v>Good</v>
      </c>
      <c r="L3142" s="10">
        <v>214329</v>
      </c>
      <c r="M3142" s="10">
        <v>15000000</v>
      </c>
      <c r="N3142" s="10">
        <v>95918706</v>
      </c>
      <c r="O3142" s="6">
        <f t="shared" si="297"/>
        <v>80918706</v>
      </c>
      <c r="P3142" s="10" t="str" cm="1">
        <f t="array" ref="P3142">_xlfn.IFS(O3142&lt;=0,"Flop",O3142&lt;10000000,"Hit",O3142&lt;=100000000,"Superhit",O3142&gt;100000000,"Blockbuster")</f>
        <v>Superhit</v>
      </c>
      <c r="Q3142" t="s">
        <v>10243</v>
      </c>
      <c r="R3142">
        <v>30</v>
      </c>
      <c r="S3142" t="str">
        <f t="shared" si="298"/>
        <v xml:space="preserve">August </v>
      </c>
      <c r="T3142" s="12" t="str">
        <f t="shared" si="299"/>
        <v xml:space="preserve"> 2018</v>
      </c>
      <c r="U3142" s="8" t="str" cm="1">
        <f t="array" ref="U3142">_xlfn.IFS(Q3142&lt;1970,"Old is Gold",Q3142&lt;=1980,"80's Movies",Q3142&lt;=2000,"90's Movies",Q3142&lt;=2020,"Mid Rang",Q3142&gt;2020,"Latest")</f>
        <v>Latest</v>
      </c>
      <c r="V3142" t="s">
        <v>10244</v>
      </c>
    </row>
    <row r="3143" spans="1:22" x14ac:dyDescent="0.3">
      <c r="A3143" t="s">
        <v>10245</v>
      </c>
      <c r="B3143" t="s">
        <v>10246</v>
      </c>
      <c r="C3143" t="s">
        <v>10246</v>
      </c>
      <c r="D3143" s="6">
        <v>127</v>
      </c>
      <c r="E3143" s="6" t="str">
        <f t="shared" si="294"/>
        <v>Long</v>
      </c>
      <c r="F3143" s="4">
        <f t="shared" si="295"/>
        <v>2.1166666666666667</v>
      </c>
      <c r="G3143" s="8" t="s">
        <v>7406</v>
      </c>
      <c r="H3143" t="s">
        <v>10887</v>
      </c>
      <c r="I3143" t="s">
        <v>10890</v>
      </c>
      <c r="J3143">
        <v>6.1</v>
      </c>
      <c r="K3143" t="str">
        <f t="shared" si="296"/>
        <v>Average</v>
      </c>
      <c r="L3143" s="10">
        <v>87222</v>
      </c>
      <c r="M3143" s="10">
        <v>200000000</v>
      </c>
      <c r="N3143" s="10">
        <v>438966392</v>
      </c>
      <c r="O3143" s="6">
        <f t="shared" si="297"/>
        <v>238966392</v>
      </c>
      <c r="P3143" s="10" t="str" cm="1">
        <f t="array" ref="P3143">_xlfn.IFS(O3143&lt;=0,"Flop",O3143&lt;10000000,"Hit",O3143&lt;=100000000,"Superhit",O3143&gt;100000000,"Blockbuster")</f>
        <v>Blockbuster</v>
      </c>
      <c r="Q3143" t="s">
        <v>8151</v>
      </c>
      <c r="R3143">
        <v>27</v>
      </c>
      <c r="S3143" t="str">
        <f t="shared" si="298"/>
        <v xml:space="preserve">May </v>
      </c>
      <c r="T3143" s="12" t="str">
        <f t="shared" si="299"/>
        <v xml:space="preserve"> 2023</v>
      </c>
      <c r="U3143" s="8" t="str" cm="1">
        <f t="array" ref="U3143">_xlfn.IFS(Q3143&lt;1970,"Old is Gold",Q3143&lt;=1980,"80's Movies",Q3143&lt;=2000,"90's Movies",Q3143&lt;=2020,"Mid Rang",Q3143&gt;2020,"Latest")</f>
        <v>Latest</v>
      </c>
      <c r="V3143" t="s">
        <v>10247</v>
      </c>
    </row>
    <row r="3144" spans="1:22" x14ac:dyDescent="0.3">
      <c r="A3144" t="s">
        <v>10248</v>
      </c>
      <c r="B3144" t="s">
        <v>10249</v>
      </c>
      <c r="C3144" t="s">
        <v>10249</v>
      </c>
      <c r="D3144" s="6">
        <v>118</v>
      </c>
      <c r="E3144" s="6" t="str">
        <f t="shared" si="294"/>
        <v>Medium</v>
      </c>
      <c r="F3144" s="4">
        <f t="shared" si="295"/>
        <v>1.9666666666666666</v>
      </c>
      <c r="G3144" s="8" t="s">
        <v>7406</v>
      </c>
      <c r="H3144" t="s">
        <v>10887</v>
      </c>
      <c r="I3144" t="s">
        <v>172</v>
      </c>
      <c r="J3144">
        <v>7</v>
      </c>
      <c r="K3144" t="str">
        <f t="shared" si="296"/>
        <v>Good</v>
      </c>
      <c r="L3144" s="10">
        <v>437607</v>
      </c>
      <c r="M3144" s="10">
        <v>162000000</v>
      </c>
      <c r="N3144" s="10">
        <v>622674139</v>
      </c>
      <c r="O3144" s="6">
        <f t="shared" si="297"/>
        <v>460674139</v>
      </c>
      <c r="P3144" s="10" t="str" cm="1">
        <f t="array" ref="P3144">_xlfn.IFS(O3144&lt;=0,"Flop",O3144&lt;10000000,"Hit",O3144&lt;=100000000,"Superhit",O3144&gt;100000000,"Blockbuster")</f>
        <v>Blockbuster</v>
      </c>
      <c r="Q3144" t="s">
        <v>10250</v>
      </c>
      <c r="R3144">
        <v>25</v>
      </c>
      <c r="S3144" t="str">
        <f t="shared" si="298"/>
        <v xml:space="preserve">June </v>
      </c>
      <c r="T3144" s="12" t="str">
        <f t="shared" si="299"/>
        <v xml:space="preserve"> 2018</v>
      </c>
      <c r="U3144" s="8" t="str" cm="1">
        <f t="array" ref="U3144">_xlfn.IFS(Q3144&lt;1970,"Old is Gold",Q3144&lt;=1980,"80's Movies",Q3144&lt;=2000,"90's Movies",Q3144&lt;=2020,"Mid Rang",Q3144&gt;2020,"Latest")</f>
        <v>Latest</v>
      </c>
      <c r="V3144" t="s">
        <v>3270</v>
      </c>
    </row>
    <row r="3145" spans="1:22" x14ac:dyDescent="0.3">
      <c r="A3145" t="s">
        <v>10251</v>
      </c>
      <c r="B3145" t="s">
        <v>10252</v>
      </c>
      <c r="C3145" t="s">
        <v>10252</v>
      </c>
      <c r="D3145" s="6">
        <v>104</v>
      </c>
      <c r="E3145" s="6" t="str">
        <f t="shared" si="294"/>
        <v>Medium</v>
      </c>
      <c r="F3145" s="4">
        <f t="shared" si="295"/>
        <v>1.7333333333333334</v>
      </c>
      <c r="G3145" s="8" t="s">
        <v>7406</v>
      </c>
      <c r="H3145" t="s">
        <v>10887</v>
      </c>
      <c r="I3145" t="s">
        <v>105</v>
      </c>
      <c r="J3145">
        <v>5.2</v>
      </c>
      <c r="K3145" t="str">
        <f t="shared" si="296"/>
        <v>Poor</v>
      </c>
      <c r="L3145" s="10">
        <v>143873</v>
      </c>
      <c r="M3145" s="10">
        <v>75000000</v>
      </c>
      <c r="N3145" s="10">
        <v>167460961</v>
      </c>
      <c r="O3145" s="6">
        <f t="shared" si="297"/>
        <v>92460961</v>
      </c>
      <c r="P3145" s="10" t="str" cm="1">
        <f t="array" ref="P3145">_xlfn.IFS(O3145&lt;=0,"Flop",O3145&lt;10000000,"Hit",O3145&lt;=100000000,"Superhit",O3145&gt;100000000,"Blockbuster")</f>
        <v>Superhit</v>
      </c>
      <c r="Q3145" t="s">
        <v>10253</v>
      </c>
      <c r="R3145">
        <v>23</v>
      </c>
      <c r="S3145" t="str">
        <f t="shared" si="298"/>
        <v xml:space="preserve">March </v>
      </c>
      <c r="T3145" s="12" t="str">
        <f t="shared" si="299"/>
        <v xml:space="preserve"> 2022</v>
      </c>
      <c r="U3145" s="8" t="str" cm="1">
        <f t="array" ref="U3145">_xlfn.IFS(Q3145&lt;1970,"Old is Gold",Q3145&lt;=1980,"80's Movies",Q3145&lt;=2000,"90's Movies",Q3145&lt;=2020,"Mid Rang",Q3145&gt;2020,"Latest")</f>
        <v>Latest</v>
      </c>
      <c r="V3145" t="s">
        <v>6553</v>
      </c>
    </row>
    <row r="3146" spans="1:22" x14ac:dyDescent="0.3">
      <c r="A3146" t="s">
        <v>10254</v>
      </c>
      <c r="B3146" t="s">
        <v>10255</v>
      </c>
      <c r="C3146" t="s">
        <v>10255</v>
      </c>
      <c r="D3146" s="6">
        <v>121</v>
      </c>
      <c r="E3146" s="6" t="str">
        <f t="shared" si="294"/>
        <v>Long</v>
      </c>
      <c r="F3146" s="4">
        <f t="shared" si="295"/>
        <v>2.0166666666666666</v>
      </c>
      <c r="G3146" s="8" t="s">
        <v>190</v>
      </c>
      <c r="H3146" t="s">
        <v>105</v>
      </c>
      <c r="I3146" t="s">
        <v>10895</v>
      </c>
      <c r="J3146">
        <v>6.6</v>
      </c>
      <c r="K3146" t="str">
        <f t="shared" si="296"/>
        <v>Average</v>
      </c>
      <c r="L3146" s="10">
        <v>243141</v>
      </c>
      <c r="M3146" s="10">
        <v>30000000</v>
      </c>
      <c r="N3146" s="10">
        <v>44516999</v>
      </c>
      <c r="O3146" s="6">
        <f t="shared" si="297"/>
        <v>14516999</v>
      </c>
      <c r="P3146" s="10" t="str" cm="1">
        <f t="array" ref="P3146">_xlfn.IFS(O3146&lt;=0,"Flop",O3146&lt;10000000,"Hit",O3146&lt;=100000000,"Superhit",O3146&gt;100000000,"Blockbuster")</f>
        <v>Superhit</v>
      </c>
      <c r="Q3146" t="s">
        <v>7748</v>
      </c>
      <c r="R3146">
        <v>5</v>
      </c>
      <c r="S3146" t="str">
        <f t="shared" si="298"/>
        <v xml:space="preserve">September </v>
      </c>
      <c r="T3146" s="12" t="str">
        <f t="shared" si="299"/>
        <v xml:space="preserve"> 2017</v>
      </c>
      <c r="U3146" s="8" t="str" cm="1">
        <f t="array" ref="U3146">_xlfn.IFS(Q3146&lt;1970,"Old is Gold",Q3146&lt;=1980,"80's Movies",Q3146&lt;=2000,"90's Movies",Q3146&lt;=2020,"Mid Rang",Q3146&gt;2020,"Latest")</f>
        <v>Latest</v>
      </c>
      <c r="V3146" t="s">
        <v>2853</v>
      </c>
    </row>
    <row r="3147" spans="1:22" x14ac:dyDescent="0.3">
      <c r="A3147" t="s">
        <v>10256</v>
      </c>
      <c r="B3147" t="s">
        <v>10257</v>
      </c>
      <c r="C3147" t="s">
        <v>10257</v>
      </c>
      <c r="D3147" s="6">
        <v>86</v>
      </c>
      <c r="E3147" s="6" t="str">
        <f t="shared" si="294"/>
        <v>Short</v>
      </c>
      <c r="F3147" s="4">
        <f t="shared" si="295"/>
        <v>1.4333333333333333</v>
      </c>
      <c r="G3147" s="8" t="s">
        <v>10887</v>
      </c>
      <c r="H3147" t="s">
        <v>10888</v>
      </c>
      <c r="I3147" t="s">
        <v>172</v>
      </c>
      <c r="J3147">
        <v>6.4</v>
      </c>
      <c r="K3147" t="str">
        <f t="shared" si="296"/>
        <v>Average</v>
      </c>
      <c r="L3147" s="10">
        <v>67043</v>
      </c>
      <c r="M3147" s="10">
        <v>80000000</v>
      </c>
      <c r="N3147" s="10">
        <v>431058604</v>
      </c>
      <c r="O3147" s="6">
        <f t="shared" si="297"/>
        <v>351058604</v>
      </c>
      <c r="P3147" s="10" t="str" cm="1">
        <f t="array" ref="P3147">_xlfn.IFS(O3147&lt;=0,"Flop",O3147&lt;10000000,"Hit",O3147&lt;=100000000,"Superhit",O3147&gt;100000000,"Blockbuster")</f>
        <v>Blockbuster</v>
      </c>
      <c r="Q3147" t="s">
        <v>10258</v>
      </c>
      <c r="R3147">
        <v>24</v>
      </c>
      <c r="S3147" t="str">
        <f t="shared" si="298"/>
        <v xml:space="preserve">May </v>
      </c>
      <c r="T3147" s="12" t="str">
        <f t="shared" si="299"/>
        <v xml:space="preserve"> 2019</v>
      </c>
      <c r="U3147" s="8" t="str" cm="1">
        <f t="array" ref="U3147">_xlfn.IFS(Q3147&lt;1970,"Old is Gold",Q3147&lt;=1980,"80's Movies",Q3147&lt;=2000,"90's Movies",Q3147&lt;=2020,"Mid Rang",Q3147&gt;2020,"Latest")</f>
        <v>Latest</v>
      </c>
      <c r="V3147" t="s">
        <v>10259</v>
      </c>
    </row>
    <row r="3148" spans="1:22" x14ac:dyDescent="0.3">
      <c r="A3148" t="s">
        <v>10260</v>
      </c>
      <c r="B3148" t="s">
        <v>10261</v>
      </c>
      <c r="C3148" t="s">
        <v>10261</v>
      </c>
      <c r="D3148" s="6">
        <v>87</v>
      </c>
      <c r="E3148" s="6" t="str">
        <f t="shared" si="294"/>
        <v>Short</v>
      </c>
      <c r="F3148" s="4">
        <f t="shared" si="295"/>
        <v>1.45</v>
      </c>
      <c r="G3148" s="8" t="s">
        <v>10887</v>
      </c>
      <c r="H3148" t="s">
        <v>10888</v>
      </c>
      <c r="I3148" t="s">
        <v>172</v>
      </c>
      <c r="J3148">
        <v>6.5</v>
      </c>
      <c r="K3148" t="str">
        <f t="shared" si="296"/>
        <v>Average</v>
      </c>
      <c r="L3148" s="10">
        <v>80040</v>
      </c>
      <c r="M3148" s="10">
        <v>80000000</v>
      </c>
      <c r="N3148" s="10">
        <v>939628210</v>
      </c>
      <c r="O3148" s="6">
        <f t="shared" si="297"/>
        <v>859628210</v>
      </c>
      <c r="P3148" s="10" t="str" cm="1">
        <f t="array" ref="P3148">_xlfn.IFS(O3148&lt;=0,"Flop",O3148&lt;10000000,"Hit",O3148&lt;=100000000,"Superhit",O3148&gt;100000000,"Blockbuster")</f>
        <v>Blockbuster</v>
      </c>
      <c r="Q3148" t="s">
        <v>10262</v>
      </c>
      <c r="R3148">
        <v>13</v>
      </c>
      <c r="S3148" t="str">
        <f t="shared" si="298"/>
        <v xml:space="preserve">June </v>
      </c>
      <c r="T3148" s="12" t="str">
        <f t="shared" si="299"/>
        <v xml:space="preserve"> 2022</v>
      </c>
      <c r="U3148" s="8" t="str" cm="1">
        <f t="array" ref="U3148">_xlfn.IFS(Q3148&lt;1970,"Old is Gold",Q3148&lt;=1980,"80's Movies",Q3148&lt;=2000,"90's Movies",Q3148&lt;=2020,"Mid Rang",Q3148&gt;2020,"Latest")</f>
        <v>Latest</v>
      </c>
      <c r="V3148" t="s">
        <v>10263</v>
      </c>
    </row>
    <row r="3149" spans="1:22" x14ac:dyDescent="0.3">
      <c r="A3149" t="s">
        <v>10264</v>
      </c>
      <c r="B3149" t="s">
        <v>10265</v>
      </c>
      <c r="C3149" t="s">
        <v>10265</v>
      </c>
      <c r="D3149" s="6">
        <v>109</v>
      </c>
      <c r="E3149" s="6" t="str">
        <f t="shared" si="294"/>
        <v>Medium</v>
      </c>
      <c r="F3149" s="4">
        <f t="shared" si="295"/>
        <v>1.8166666666666667</v>
      </c>
      <c r="G3149" s="8" t="s">
        <v>105</v>
      </c>
      <c r="H3149" t="s">
        <v>10895</v>
      </c>
      <c r="I3149" t="s">
        <v>5170</v>
      </c>
      <c r="J3149">
        <v>6.5</v>
      </c>
      <c r="K3149" t="str">
        <f t="shared" si="296"/>
        <v>Average</v>
      </c>
      <c r="L3149" s="10">
        <v>147407</v>
      </c>
      <c r="M3149" s="10">
        <v>15000000</v>
      </c>
      <c r="N3149" s="10">
        <v>306592201</v>
      </c>
      <c r="O3149" s="6">
        <f t="shared" si="297"/>
        <v>291592201</v>
      </c>
      <c r="P3149" s="10" t="str" cm="1">
        <f t="array" ref="P3149">_xlfn.IFS(O3149&lt;=0,"Flop",O3149&lt;10000000,"Hit",O3149&lt;=100000000,"Superhit",O3149&gt;100000000,"Blockbuster")</f>
        <v>Blockbuster</v>
      </c>
      <c r="Q3149" t="s">
        <v>10266</v>
      </c>
      <c r="R3149">
        <v>19</v>
      </c>
      <c r="S3149" t="str">
        <f t="shared" si="298"/>
        <v xml:space="preserve">June </v>
      </c>
      <c r="T3149" s="12" t="str">
        <f t="shared" si="299"/>
        <v xml:space="preserve"> 2017</v>
      </c>
      <c r="U3149" s="8" t="str" cm="1">
        <f t="array" ref="U3149">_xlfn.IFS(Q3149&lt;1970,"Old is Gold",Q3149&lt;=1980,"80's Movies",Q3149&lt;=2000,"90's Movies",Q3149&lt;=2020,"Mid Rang",Q3149&gt;2020,"Latest")</f>
        <v>Latest</v>
      </c>
      <c r="V3149" t="s">
        <v>5404</v>
      </c>
    </row>
    <row r="3150" spans="1:22" x14ac:dyDescent="0.3">
      <c r="A3150" t="s">
        <v>10267</v>
      </c>
      <c r="B3150" t="s">
        <v>10268</v>
      </c>
      <c r="C3150" t="s">
        <v>10268</v>
      </c>
      <c r="D3150" s="6">
        <v>110</v>
      </c>
      <c r="E3150" s="6" t="str">
        <f t="shared" si="294"/>
        <v>Medium</v>
      </c>
      <c r="F3150" s="4">
        <f t="shared" si="295"/>
        <v>1.8333333333333333</v>
      </c>
      <c r="G3150" s="8" t="s">
        <v>7406</v>
      </c>
      <c r="H3150" t="s">
        <v>172</v>
      </c>
      <c r="I3150" t="s">
        <v>10891</v>
      </c>
      <c r="J3150">
        <v>6.3</v>
      </c>
      <c r="K3150" t="str">
        <f t="shared" si="296"/>
        <v>Average</v>
      </c>
      <c r="L3150" s="10">
        <v>235893</v>
      </c>
      <c r="M3150" s="10">
        <v>70000000</v>
      </c>
      <c r="N3150" s="10">
        <v>297795726</v>
      </c>
      <c r="O3150" s="6">
        <f t="shared" si="297"/>
        <v>227795726</v>
      </c>
      <c r="P3150" s="10" t="str" cm="1">
        <f t="array" ref="P3150">_xlfn.IFS(O3150&lt;=0,"Flop",O3150&lt;10000000,"Hit",O3150&lt;=100000000,"Superhit",O3150&gt;100000000,"Blockbuster")</f>
        <v>Blockbuster</v>
      </c>
      <c r="Q3150" t="s">
        <v>9819</v>
      </c>
      <c r="R3150">
        <v>5</v>
      </c>
      <c r="S3150" t="str">
        <f t="shared" si="298"/>
        <v xml:space="preserve">June </v>
      </c>
      <c r="T3150" s="12" t="str">
        <f t="shared" si="299"/>
        <v xml:space="preserve"> 2018</v>
      </c>
      <c r="U3150" s="8" t="str" cm="1">
        <f t="array" ref="U3150">_xlfn.IFS(Q3150&lt;1970,"Old is Gold",Q3150&lt;=1980,"80's Movies",Q3150&lt;=2000,"90's Movies",Q3150&lt;=2020,"Mid Rang",Q3150&gt;2020,"Latest")</f>
        <v>Latest</v>
      </c>
      <c r="V3150" t="s">
        <v>2625</v>
      </c>
    </row>
    <row r="3151" spans="1:22" x14ac:dyDescent="0.3">
      <c r="A3151" t="s">
        <v>10269</v>
      </c>
      <c r="B3151" t="s">
        <v>10270</v>
      </c>
      <c r="C3151" t="s">
        <v>10270</v>
      </c>
      <c r="D3151" s="6">
        <v>110</v>
      </c>
      <c r="E3151" s="6" t="str">
        <f t="shared" si="294"/>
        <v>Medium</v>
      </c>
      <c r="F3151" s="4">
        <f t="shared" si="295"/>
        <v>1.8333333333333333</v>
      </c>
      <c r="G3151" s="8" t="s">
        <v>172</v>
      </c>
      <c r="H3151" t="s">
        <v>190</v>
      </c>
      <c r="I3151" t="s">
        <v>10899</v>
      </c>
      <c r="J3151">
        <v>7.5</v>
      </c>
      <c r="K3151" t="str">
        <f t="shared" si="296"/>
        <v>Good</v>
      </c>
      <c r="L3151" s="10">
        <v>122642</v>
      </c>
      <c r="M3151" s="10">
        <v>17000000</v>
      </c>
      <c r="N3151" s="10">
        <v>66719009</v>
      </c>
      <c r="O3151" s="6">
        <f t="shared" si="297"/>
        <v>49719009</v>
      </c>
      <c r="P3151" s="10" t="str" cm="1">
        <f t="array" ref="P3151">_xlfn.IFS(O3151&lt;=0,"Flop",O3151&lt;10000000,"Hit",O3151&lt;=100000000,"Superhit",O3151&gt;100000000,"Blockbuster")</f>
        <v>Superhit</v>
      </c>
      <c r="Q3151" t="s">
        <v>10271</v>
      </c>
      <c r="R3151">
        <v>27</v>
      </c>
      <c r="S3151" t="str">
        <f t="shared" si="298"/>
        <v xml:space="preserve">February </v>
      </c>
      <c r="T3151" s="12" t="str">
        <f t="shared" si="299"/>
        <v xml:space="preserve"> 2018</v>
      </c>
      <c r="U3151" s="8" t="str" cm="1">
        <f t="array" ref="U3151">_xlfn.IFS(Q3151&lt;1970,"Old is Gold",Q3151&lt;=1980,"80's Movies",Q3151&lt;=2000,"90's Movies",Q3151&lt;=2020,"Mid Rang",Q3151&gt;2020,"Latest")</f>
        <v>Latest</v>
      </c>
      <c r="V3151" t="s">
        <v>6700</v>
      </c>
    </row>
    <row r="3152" spans="1:22" x14ac:dyDescent="0.3">
      <c r="A3152" t="s">
        <v>10272</v>
      </c>
      <c r="B3152" t="s">
        <v>10273</v>
      </c>
      <c r="C3152" t="s">
        <v>10273</v>
      </c>
      <c r="D3152" s="6">
        <v>115</v>
      </c>
      <c r="E3152" s="6" t="str">
        <f t="shared" si="294"/>
        <v>Medium</v>
      </c>
      <c r="F3152" s="4">
        <f t="shared" si="295"/>
        <v>1.9166666666666667</v>
      </c>
      <c r="G3152" s="8" t="s">
        <v>7406</v>
      </c>
      <c r="H3152" t="s">
        <v>10887</v>
      </c>
      <c r="I3152" t="s">
        <v>10891</v>
      </c>
      <c r="J3152">
        <v>6.1</v>
      </c>
      <c r="K3152" t="str">
        <f t="shared" si="296"/>
        <v>Average</v>
      </c>
      <c r="L3152" s="10">
        <v>50556</v>
      </c>
      <c r="M3152" s="10">
        <v>43000000</v>
      </c>
      <c r="N3152" s="10">
        <v>35164920</v>
      </c>
      <c r="O3152" s="6">
        <f t="shared" si="297"/>
        <v>-7835080</v>
      </c>
      <c r="P3152" s="10" t="str" cm="1">
        <f t="array" ref="P3152">_xlfn.IFS(O3152&lt;=0,"Flop",O3152&lt;10000000,"Hit",O3152&lt;=100000000,"Superhit",O3152&gt;100000000,"Blockbuster")</f>
        <v>Flop</v>
      </c>
      <c r="Q3152" t="s">
        <v>10274</v>
      </c>
      <c r="R3152">
        <v>18</v>
      </c>
      <c r="S3152" t="str">
        <f t="shared" si="298"/>
        <v xml:space="preserve">October </v>
      </c>
      <c r="T3152" s="12" t="str">
        <f t="shared" si="299"/>
        <v xml:space="preserve"> 2018</v>
      </c>
      <c r="U3152" s="8" t="str" cm="1">
        <f t="array" ref="U3152">_xlfn.IFS(Q3152&lt;1970,"Old is Gold",Q3152&lt;=1980,"80's Movies",Q3152&lt;=2000,"90's Movies",Q3152&lt;=2020,"Mid Rang",Q3152&gt;2020,"Latest")</f>
        <v>Latest</v>
      </c>
      <c r="V3152" t="s">
        <v>7485</v>
      </c>
    </row>
    <row r="3153" spans="1:22" x14ac:dyDescent="0.3">
      <c r="A3153" t="s">
        <v>10275</v>
      </c>
      <c r="B3153" t="s">
        <v>10276</v>
      </c>
      <c r="C3153" t="s">
        <v>10277</v>
      </c>
      <c r="D3153" s="6">
        <v>156</v>
      </c>
      <c r="E3153" s="6" t="str">
        <f t="shared" si="294"/>
        <v>Long</v>
      </c>
      <c r="F3153" s="4">
        <f t="shared" si="295"/>
        <v>2.6</v>
      </c>
      <c r="G3153" s="8" t="s">
        <v>190</v>
      </c>
      <c r="H3153" t="s">
        <v>105</v>
      </c>
      <c r="I3153" t="s">
        <v>10895</v>
      </c>
      <c r="J3153">
        <v>7.4</v>
      </c>
      <c r="K3153" t="str">
        <f t="shared" si="296"/>
        <v>Good</v>
      </c>
      <c r="L3153" s="10">
        <v>77730</v>
      </c>
      <c r="M3153" s="10">
        <v>6420000</v>
      </c>
      <c r="N3153" s="10">
        <v>49851770</v>
      </c>
      <c r="O3153" s="6">
        <f t="shared" si="297"/>
        <v>43431770</v>
      </c>
      <c r="P3153" s="10" t="str" cm="1">
        <f t="array" ref="P3153">_xlfn.IFS(O3153&lt;=0,"Flop",O3153&lt;10000000,"Hit",O3153&lt;=100000000,"Superhit",O3153&gt;100000000,"Blockbuster")</f>
        <v>Superhit</v>
      </c>
      <c r="Q3153" t="s">
        <v>9103</v>
      </c>
      <c r="R3153">
        <v>12</v>
      </c>
      <c r="S3153" t="str">
        <f t="shared" si="298"/>
        <v xml:space="preserve">May </v>
      </c>
      <c r="T3153" s="12" t="str">
        <f t="shared" si="299"/>
        <v xml:space="preserve"> 2016</v>
      </c>
      <c r="U3153" s="8" t="str" cm="1">
        <f t="array" ref="U3153">_xlfn.IFS(Q3153&lt;1970,"Old is Gold",Q3153&lt;=1980,"80's Movies",Q3153&lt;=2000,"90's Movies",Q3153&lt;=2020,"Mid Rang",Q3153&gt;2020,"Latest")</f>
        <v>Latest</v>
      </c>
      <c r="V3153" t="s">
        <v>7139</v>
      </c>
    </row>
    <row r="3154" spans="1:22" x14ac:dyDescent="0.3">
      <c r="A3154" t="s">
        <v>10278</v>
      </c>
      <c r="B3154" t="s">
        <v>10279</v>
      </c>
      <c r="C3154" t="s">
        <v>10279</v>
      </c>
      <c r="D3154" s="6">
        <v>97</v>
      </c>
      <c r="E3154" s="6" t="str">
        <f t="shared" si="294"/>
        <v>Medium</v>
      </c>
      <c r="F3154" s="4">
        <f t="shared" si="295"/>
        <v>1.6166666666666667</v>
      </c>
      <c r="G3154" s="8" t="s">
        <v>10887</v>
      </c>
      <c r="H3154" t="s">
        <v>10888</v>
      </c>
      <c r="I3154" t="s">
        <v>172</v>
      </c>
      <c r="J3154">
        <v>6.3</v>
      </c>
      <c r="K3154" t="str">
        <f t="shared" si="296"/>
        <v>Average</v>
      </c>
      <c r="L3154" s="10">
        <v>82173</v>
      </c>
      <c r="M3154" s="10">
        <v>80000000</v>
      </c>
      <c r="N3154" s="10">
        <v>528583774</v>
      </c>
      <c r="O3154" s="6">
        <f t="shared" si="297"/>
        <v>448583774</v>
      </c>
      <c r="P3154" s="10" t="str" cm="1">
        <f t="array" ref="P3154">_xlfn.IFS(O3154&lt;=0,"Flop",O3154&lt;10000000,"Hit",O3154&lt;=100000000,"Superhit",O3154&gt;100000000,"Blockbuster")</f>
        <v>Blockbuster</v>
      </c>
      <c r="Q3154" t="s">
        <v>10280</v>
      </c>
      <c r="R3154">
        <v>13</v>
      </c>
      <c r="S3154" t="str">
        <f t="shared" si="298"/>
        <v xml:space="preserve">June </v>
      </c>
      <c r="T3154" s="12" t="str">
        <f t="shared" si="299"/>
        <v xml:space="preserve"> 2018</v>
      </c>
      <c r="U3154" s="8" t="str" cm="1">
        <f t="array" ref="U3154">_xlfn.IFS(Q3154&lt;1970,"Old is Gold",Q3154&lt;=1980,"80's Movies",Q3154&lt;=2000,"90's Movies",Q3154&lt;=2020,"Mid Rang",Q3154&gt;2020,"Latest")</f>
        <v>Latest</v>
      </c>
      <c r="V3154" t="s">
        <v>6161</v>
      </c>
    </row>
    <row r="3155" spans="1:22" x14ac:dyDescent="0.3">
      <c r="A3155" t="s">
        <v>10281</v>
      </c>
      <c r="B3155" t="s">
        <v>10282</v>
      </c>
      <c r="C3155" t="s">
        <v>10282</v>
      </c>
      <c r="D3155" s="6">
        <v>113</v>
      </c>
      <c r="E3155" s="6" t="str">
        <f t="shared" si="294"/>
        <v>Medium</v>
      </c>
      <c r="F3155" s="4">
        <f t="shared" si="295"/>
        <v>1.8833333333333333</v>
      </c>
      <c r="G3155" s="8" t="s">
        <v>7406</v>
      </c>
      <c r="H3155" t="s">
        <v>190</v>
      </c>
      <c r="I3155" t="s">
        <v>105</v>
      </c>
      <c r="J3155">
        <v>5</v>
      </c>
      <c r="K3155" t="str">
        <f t="shared" si="296"/>
        <v>Poor</v>
      </c>
      <c r="L3155" s="10">
        <v>56605</v>
      </c>
      <c r="M3155" s="10">
        <v>20000000</v>
      </c>
      <c r="N3155" s="10">
        <v>0</v>
      </c>
      <c r="O3155" s="6">
        <f t="shared" si="297"/>
        <v>-20000000</v>
      </c>
      <c r="P3155" s="10" t="str" cm="1">
        <f t="array" ref="P3155">_xlfn.IFS(O3155&lt;=0,"Flop",O3155&lt;10000000,"Hit",O3155&lt;=100000000,"Superhit",O3155&gt;100000000,"Blockbuster")</f>
        <v>Flop</v>
      </c>
      <c r="Q3155" t="s">
        <v>10283</v>
      </c>
      <c r="R3155">
        <v>13</v>
      </c>
      <c r="S3155" t="str">
        <f t="shared" si="298"/>
        <v xml:space="preserve">July </v>
      </c>
      <c r="T3155" s="12" t="str">
        <f t="shared" si="299"/>
        <v xml:space="preserve"> 2018</v>
      </c>
      <c r="U3155" s="8" t="str" cm="1">
        <f t="array" ref="U3155">_xlfn.IFS(Q3155&lt;1970,"Old is Gold",Q3155&lt;=1980,"80's Movies",Q3155&lt;=2000,"90's Movies",Q3155&lt;=2020,"Mid Rang",Q3155&gt;2020,"Latest")</f>
        <v>Latest</v>
      </c>
      <c r="V3155" t="s">
        <v>10284</v>
      </c>
    </row>
    <row r="3156" spans="1:22" x14ac:dyDescent="0.3">
      <c r="A3156" t="s">
        <v>10285</v>
      </c>
      <c r="B3156" t="s">
        <v>10286</v>
      </c>
      <c r="C3156" t="s">
        <v>10286</v>
      </c>
      <c r="D3156" s="6">
        <v>118</v>
      </c>
      <c r="E3156" s="6" t="str">
        <f t="shared" si="294"/>
        <v>Medium</v>
      </c>
      <c r="F3156" s="4">
        <f t="shared" si="295"/>
        <v>1.9666666666666666</v>
      </c>
      <c r="G3156" s="8" t="s">
        <v>172</v>
      </c>
      <c r="H3156" t="s">
        <v>190</v>
      </c>
      <c r="I3156" t="s">
        <v>10886</v>
      </c>
      <c r="J3156">
        <v>7.3</v>
      </c>
      <c r="K3156" t="str">
        <f t="shared" si="296"/>
        <v>Good</v>
      </c>
      <c r="L3156" s="10">
        <v>86974</v>
      </c>
      <c r="M3156" s="10">
        <v>5000000</v>
      </c>
      <c r="N3156" s="10">
        <v>9595362</v>
      </c>
      <c r="O3156" s="6">
        <f t="shared" si="297"/>
        <v>4595362</v>
      </c>
      <c r="P3156" s="10" t="str" cm="1">
        <f t="array" ref="P3156">_xlfn.IFS(O3156&lt;=0,"Flop",O3156&lt;10000000,"Hit",O3156&lt;=100000000,"Superhit",O3156&gt;100000000,"Blockbuster")</f>
        <v>Hit</v>
      </c>
      <c r="Q3156" t="s">
        <v>9406</v>
      </c>
      <c r="R3156">
        <v>16</v>
      </c>
      <c r="S3156" t="str">
        <f t="shared" si="298"/>
        <v xml:space="preserve">May </v>
      </c>
      <c r="T3156" s="12" t="str">
        <f t="shared" si="299"/>
        <v xml:space="preserve"> 2016</v>
      </c>
      <c r="U3156" s="8" t="str" cm="1">
        <f t="array" ref="U3156">_xlfn.IFS(Q3156&lt;1970,"Old is Gold",Q3156&lt;=1980,"80's Movies",Q3156&lt;=2000,"90's Movies",Q3156&lt;=2020,"Mid Rang",Q3156&gt;2020,"Latest")</f>
        <v>Latest</v>
      </c>
      <c r="V3156" t="s">
        <v>824</v>
      </c>
    </row>
    <row r="3157" spans="1:22" x14ac:dyDescent="0.3">
      <c r="A3157" t="s">
        <v>10287</v>
      </c>
      <c r="B3157" t="s">
        <v>10288</v>
      </c>
      <c r="C3157" t="s">
        <v>10288</v>
      </c>
      <c r="D3157" s="6">
        <v>132</v>
      </c>
      <c r="E3157" s="6" t="str">
        <f t="shared" si="294"/>
        <v>Long</v>
      </c>
      <c r="F3157" s="4">
        <f t="shared" si="295"/>
        <v>2.2000000000000002</v>
      </c>
      <c r="G3157" s="8" t="s">
        <v>10889</v>
      </c>
      <c r="H3157" t="s">
        <v>10891</v>
      </c>
      <c r="I3157" t="s">
        <v>190</v>
      </c>
      <c r="J3157">
        <v>6.8</v>
      </c>
      <c r="K3157" t="str">
        <f t="shared" si="296"/>
        <v>Average</v>
      </c>
      <c r="L3157" s="10">
        <v>89115</v>
      </c>
      <c r="M3157" s="10">
        <v>50000000</v>
      </c>
      <c r="N3157" s="10">
        <v>56996304</v>
      </c>
      <c r="O3157" s="6">
        <f t="shared" si="297"/>
        <v>6996304</v>
      </c>
      <c r="P3157" s="10" t="str" cm="1">
        <f t="array" ref="P3157">_xlfn.IFS(O3157&lt;=0,"Flop",O3157&lt;10000000,"Hit",O3157&lt;=100000000,"Superhit",O3157&gt;100000000,"Blockbuster")</f>
        <v>Hit</v>
      </c>
      <c r="Q3157" t="s">
        <v>10289</v>
      </c>
      <c r="R3157">
        <v>18</v>
      </c>
      <c r="S3157" t="str">
        <f t="shared" si="298"/>
        <v xml:space="preserve">December </v>
      </c>
      <c r="T3157" s="12" t="str">
        <f t="shared" si="299"/>
        <v xml:space="preserve"> 2017</v>
      </c>
      <c r="U3157" s="8" t="str" cm="1">
        <f t="array" ref="U3157">_xlfn.IFS(Q3157&lt;1970,"Old is Gold",Q3157&lt;=1980,"80's Movies",Q3157&lt;=2000,"90's Movies",Q3157&lt;=2020,"Mid Rang",Q3157&gt;2020,"Latest")</f>
        <v>Latest</v>
      </c>
      <c r="V3157" t="s">
        <v>312</v>
      </c>
    </row>
    <row r="3158" spans="1:22" x14ac:dyDescent="0.3">
      <c r="A3158" t="s">
        <v>10290</v>
      </c>
      <c r="B3158" t="s">
        <v>10291</v>
      </c>
      <c r="C3158" t="s">
        <v>10291</v>
      </c>
      <c r="D3158" s="6">
        <v>96</v>
      </c>
      <c r="E3158" s="6" t="str">
        <f t="shared" si="294"/>
        <v>Medium</v>
      </c>
      <c r="F3158" s="4">
        <f t="shared" si="295"/>
        <v>1.6</v>
      </c>
      <c r="G3158" s="8" t="s">
        <v>172</v>
      </c>
      <c r="H3158" t="s">
        <v>105</v>
      </c>
      <c r="I3158" t="s">
        <v>10895</v>
      </c>
      <c r="J3158">
        <v>6.6</v>
      </c>
      <c r="K3158" t="str">
        <f t="shared" si="296"/>
        <v>Average</v>
      </c>
      <c r="L3158" s="10">
        <v>157755</v>
      </c>
      <c r="M3158" s="10">
        <v>4800000</v>
      </c>
      <c r="N3158" s="10">
        <v>125479266</v>
      </c>
      <c r="O3158" s="6">
        <f t="shared" si="297"/>
        <v>120679266</v>
      </c>
      <c r="P3158" s="10" t="str" cm="1">
        <f t="array" ref="P3158">_xlfn.IFS(O3158&lt;=0,"Flop",O3158&lt;10000000,"Hit",O3158&lt;=100000000,"Superhit",O3158&gt;100000000,"Blockbuster")</f>
        <v>Blockbuster</v>
      </c>
      <c r="Q3158" t="s">
        <v>8543</v>
      </c>
      <c r="R3158">
        <v>7</v>
      </c>
      <c r="S3158" t="str">
        <f t="shared" si="298"/>
        <v xml:space="preserve">October </v>
      </c>
      <c r="T3158" s="12" t="str">
        <f t="shared" si="299"/>
        <v xml:space="preserve"> 2017</v>
      </c>
      <c r="U3158" s="8" t="str" cm="1">
        <f t="array" ref="U3158">_xlfn.IFS(Q3158&lt;1970,"Old is Gold",Q3158&lt;=1980,"80's Movies",Q3158&lt;=2000,"90's Movies",Q3158&lt;=2020,"Mid Rang",Q3158&gt;2020,"Latest")</f>
        <v>Latest</v>
      </c>
      <c r="V3158" t="s">
        <v>6825</v>
      </c>
    </row>
    <row r="3159" spans="1:22" x14ac:dyDescent="0.3">
      <c r="A3159" t="s">
        <v>10292</v>
      </c>
      <c r="B3159" t="s">
        <v>10293</v>
      </c>
      <c r="C3159" t="s">
        <v>10293</v>
      </c>
      <c r="D3159" s="6">
        <v>107</v>
      </c>
      <c r="E3159" s="6" t="str">
        <f t="shared" si="294"/>
        <v>Medium</v>
      </c>
      <c r="F3159" s="4">
        <f t="shared" si="295"/>
        <v>1.7833333333333334</v>
      </c>
      <c r="G3159" s="8" t="s">
        <v>10891</v>
      </c>
      <c r="H3159" t="s">
        <v>190</v>
      </c>
      <c r="I3159" t="s">
        <v>10895</v>
      </c>
      <c r="J3159">
        <v>7.7</v>
      </c>
      <c r="K3159" t="str">
        <f t="shared" si="296"/>
        <v>Good</v>
      </c>
      <c r="L3159" s="10">
        <v>271213</v>
      </c>
      <c r="M3159" s="10">
        <v>11000000</v>
      </c>
      <c r="N3159" s="10">
        <v>44202682</v>
      </c>
      <c r="O3159" s="6">
        <f t="shared" si="297"/>
        <v>33202682</v>
      </c>
      <c r="P3159" s="10" t="str" cm="1">
        <f t="array" ref="P3159">_xlfn.IFS(O3159&lt;=0,"Flop",O3159&lt;10000000,"Hit",O3159&lt;=100000000,"Superhit",O3159&gt;100000000,"Blockbuster")</f>
        <v>Superhit</v>
      </c>
      <c r="Q3159" t="s">
        <v>8444</v>
      </c>
      <c r="R3159">
        <v>21</v>
      </c>
      <c r="S3159" t="str">
        <f t="shared" si="298"/>
        <v xml:space="preserve">January </v>
      </c>
      <c r="T3159" s="12" t="str">
        <f t="shared" si="299"/>
        <v xml:space="preserve"> 2017</v>
      </c>
      <c r="U3159" s="8" t="str" cm="1">
        <f t="array" ref="U3159">_xlfn.IFS(Q3159&lt;1970,"Old is Gold",Q3159&lt;=1980,"80's Movies",Q3159&lt;=2000,"90's Movies",Q3159&lt;=2020,"Mid Rang",Q3159&gt;2020,"Latest")</f>
        <v>Latest</v>
      </c>
      <c r="V3159" t="s">
        <v>10294</v>
      </c>
    </row>
    <row r="3160" spans="1:22" x14ac:dyDescent="0.3">
      <c r="A3160" t="s">
        <v>10295</v>
      </c>
      <c r="B3160" t="s">
        <v>10296</v>
      </c>
      <c r="C3160" t="s">
        <v>10296</v>
      </c>
      <c r="D3160" s="6">
        <v>120</v>
      </c>
      <c r="E3160" s="6" t="str">
        <f t="shared" si="294"/>
        <v>Medium</v>
      </c>
      <c r="F3160" s="4">
        <f t="shared" si="295"/>
        <v>2</v>
      </c>
      <c r="G3160" s="8" t="s">
        <v>190</v>
      </c>
      <c r="H3160" t="s">
        <v>10894</v>
      </c>
      <c r="I3160" t="s">
        <v>10899</v>
      </c>
      <c r="J3160">
        <v>7.7</v>
      </c>
      <c r="K3160" t="str">
        <f t="shared" si="296"/>
        <v>Good</v>
      </c>
      <c r="L3160" s="10">
        <v>143832</v>
      </c>
      <c r="M3160" s="10">
        <v>5400000</v>
      </c>
      <c r="N3160" s="10">
        <v>516520</v>
      </c>
      <c r="O3160" s="6">
        <f t="shared" si="297"/>
        <v>-4883480</v>
      </c>
      <c r="P3160" s="10" t="str" cm="1">
        <f t="array" ref="P3160">_xlfn.IFS(O3160&lt;=0,"Flop",O3160&lt;10000000,"Hit",O3160&lt;=100000000,"Superhit",O3160&gt;100000000,"Blockbuster")</f>
        <v>Flop</v>
      </c>
      <c r="Q3160" t="s">
        <v>10198</v>
      </c>
      <c r="R3160">
        <v>6</v>
      </c>
      <c r="S3160" t="str">
        <f t="shared" si="298"/>
        <v xml:space="preserve">September </v>
      </c>
      <c r="T3160" s="12" t="str">
        <f t="shared" si="299"/>
        <v xml:space="preserve"> 2019</v>
      </c>
      <c r="U3160" s="8" t="str" cm="1">
        <f t="array" ref="U3160">_xlfn.IFS(Q3160&lt;1970,"Old is Gold",Q3160&lt;=1980,"80's Movies",Q3160&lt;=2000,"90's Movies",Q3160&lt;=2020,"Mid Rang",Q3160&gt;2020,"Latest")</f>
        <v>Latest</v>
      </c>
      <c r="V3160" t="s">
        <v>10297</v>
      </c>
    </row>
    <row r="3161" spans="1:22" x14ac:dyDescent="0.3">
      <c r="A3161" t="s">
        <v>10298</v>
      </c>
      <c r="B3161" t="s">
        <v>10299</v>
      </c>
      <c r="C3161" t="s">
        <v>10299</v>
      </c>
      <c r="D3161" s="6">
        <v>143</v>
      </c>
      <c r="E3161" s="6" t="str">
        <f t="shared" si="294"/>
        <v>Long</v>
      </c>
      <c r="F3161" s="4">
        <f t="shared" si="295"/>
        <v>2.3833333333333333</v>
      </c>
      <c r="G3161" s="8" t="s">
        <v>10891</v>
      </c>
      <c r="H3161" t="s">
        <v>190</v>
      </c>
      <c r="I3161" t="s">
        <v>10896</v>
      </c>
      <c r="J3161">
        <v>7.3</v>
      </c>
      <c r="K3161" t="str">
        <f t="shared" si="296"/>
        <v>Good</v>
      </c>
      <c r="L3161" s="10">
        <v>55264</v>
      </c>
      <c r="M3161" s="10">
        <v>34000000</v>
      </c>
      <c r="N3161" s="10">
        <v>23355100</v>
      </c>
      <c r="O3161" s="6">
        <f t="shared" si="297"/>
        <v>-10644900</v>
      </c>
      <c r="P3161" s="10" t="str" cm="1">
        <f t="array" ref="P3161">_xlfn.IFS(O3161&lt;=0,"Flop",O3161&lt;10000000,"Hit",O3161&lt;=100000000,"Superhit",O3161&gt;100000000,"Blockbuster")</f>
        <v>Flop</v>
      </c>
      <c r="Q3161" t="s">
        <v>10300</v>
      </c>
      <c r="R3161">
        <v>25</v>
      </c>
      <c r="S3161" t="str">
        <f t="shared" si="298"/>
        <v xml:space="preserve">July </v>
      </c>
      <c r="T3161" s="12" t="str">
        <f t="shared" si="299"/>
        <v xml:space="preserve"> 2017</v>
      </c>
      <c r="U3161" s="8" t="str" cm="1">
        <f t="array" ref="U3161">_xlfn.IFS(Q3161&lt;1970,"Old is Gold",Q3161&lt;=1980,"80's Movies",Q3161&lt;=2000,"90's Movies",Q3161&lt;=2020,"Mid Rang",Q3161&gt;2020,"Latest")</f>
        <v>Latest</v>
      </c>
      <c r="V3161" t="s">
        <v>1411</v>
      </c>
    </row>
    <row r="3162" spans="1:22" x14ac:dyDescent="0.3">
      <c r="A3162" t="s">
        <v>10301</v>
      </c>
      <c r="B3162" t="s">
        <v>10302</v>
      </c>
      <c r="C3162" t="s">
        <v>10303</v>
      </c>
      <c r="D3162" s="6">
        <v>143</v>
      </c>
      <c r="E3162" s="6" t="str">
        <f t="shared" si="294"/>
        <v>Long</v>
      </c>
      <c r="F3162" s="4">
        <f t="shared" si="295"/>
        <v>2.3833333333333333</v>
      </c>
      <c r="G3162" s="8" t="s">
        <v>7406</v>
      </c>
      <c r="H3162" t="s">
        <v>10891</v>
      </c>
      <c r="I3162" t="s">
        <v>5170</v>
      </c>
      <c r="J3162">
        <v>5.2</v>
      </c>
      <c r="K3162" t="str">
        <f t="shared" si="296"/>
        <v>Poor</v>
      </c>
      <c r="L3162" s="10">
        <v>156606</v>
      </c>
      <c r="M3162" s="10">
        <v>200000000</v>
      </c>
      <c r="N3162" s="10">
        <v>726229501</v>
      </c>
      <c r="O3162" s="6">
        <f t="shared" si="297"/>
        <v>526229501</v>
      </c>
      <c r="P3162" s="10" t="str" cm="1">
        <f t="array" ref="P3162">_xlfn.IFS(O3162&lt;=0,"Flop",O3162&lt;10000000,"Hit",O3162&lt;=100000000,"Superhit",O3162&gt;100000000,"Blockbuster")</f>
        <v>Blockbuster</v>
      </c>
      <c r="Q3162" t="s">
        <v>10304</v>
      </c>
      <c r="R3162">
        <v>19</v>
      </c>
      <c r="S3162" t="str">
        <f t="shared" si="298"/>
        <v xml:space="preserve">May </v>
      </c>
      <c r="T3162" s="12" t="str">
        <f t="shared" si="299"/>
        <v xml:space="preserve"> 2021</v>
      </c>
      <c r="U3162" s="8" t="str" cm="1">
        <f t="array" ref="U3162">_xlfn.IFS(Q3162&lt;1970,"Old is Gold",Q3162&lt;=1980,"80's Movies",Q3162&lt;=2000,"90's Movies",Q3162&lt;=2020,"Mid Rang",Q3162&gt;2020,"Latest")</f>
        <v>Latest</v>
      </c>
      <c r="V3162" t="s">
        <v>5607</v>
      </c>
    </row>
    <row r="3163" spans="1:22" x14ac:dyDescent="0.3">
      <c r="A3163" t="s">
        <v>10305</v>
      </c>
      <c r="B3163" t="s">
        <v>10306</v>
      </c>
      <c r="C3163" t="s">
        <v>10306</v>
      </c>
      <c r="D3163" s="6">
        <v>141</v>
      </c>
      <c r="E3163" s="6" t="str">
        <f t="shared" si="294"/>
        <v>Long</v>
      </c>
      <c r="F3163" s="4">
        <f t="shared" si="295"/>
        <v>2.35</v>
      </c>
      <c r="G3163" s="8" t="s">
        <v>7406</v>
      </c>
      <c r="H3163" t="s">
        <v>10887</v>
      </c>
      <c r="I3163" t="s">
        <v>10891</v>
      </c>
      <c r="J3163">
        <v>5.8</v>
      </c>
      <c r="K3163" t="str">
        <f t="shared" si="296"/>
        <v>Poor</v>
      </c>
      <c r="L3163" s="10">
        <v>101746</v>
      </c>
      <c r="M3163" s="10">
        <v>340000000</v>
      </c>
      <c r="N3163" s="10">
        <v>704709660</v>
      </c>
      <c r="O3163" s="6">
        <f t="shared" si="297"/>
        <v>364709660</v>
      </c>
      <c r="P3163" s="10" t="str" cm="1">
        <f t="array" ref="P3163">_xlfn.IFS(O3163&lt;=0,"Flop",O3163&lt;10000000,"Hit",O3163&lt;=100000000,"Superhit",O3163&gt;100000000,"Blockbuster")</f>
        <v>Blockbuster</v>
      </c>
      <c r="Q3163" t="s">
        <v>10307</v>
      </c>
      <c r="R3163">
        <v>12</v>
      </c>
      <c r="S3163" t="str">
        <f t="shared" si="298"/>
        <v xml:space="preserve">May </v>
      </c>
      <c r="T3163" s="12" t="str">
        <f t="shared" si="299"/>
        <v xml:space="preserve"> 2023</v>
      </c>
      <c r="U3163" s="8" t="str" cm="1">
        <f t="array" ref="U3163">_xlfn.IFS(Q3163&lt;1970,"Old is Gold",Q3163&lt;=1980,"80's Movies",Q3163&lt;=2000,"90's Movies",Q3163&lt;=2020,"Mid Rang",Q3163&gt;2020,"Latest")</f>
        <v>Latest</v>
      </c>
      <c r="V3163" t="s">
        <v>10308</v>
      </c>
    </row>
    <row r="3164" spans="1:22" x14ac:dyDescent="0.3">
      <c r="A3164" t="s">
        <v>10309</v>
      </c>
      <c r="B3164" t="s">
        <v>10310</v>
      </c>
      <c r="C3164" t="s">
        <v>10310</v>
      </c>
      <c r="D3164" s="6">
        <v>118</v>
      </c>
      <c r="E3164" s="6" t="str">
        <f t="shared" si="294"/>
        <v>Medium</v>
      </c>
      <c r="F3164" s="4">
        <f t="shared" si="295"/>
        <v>1.9666666666666666</v>
      </c>
      <c r="G3164" s="8" t="s">
        <v>7406</v>
      </c>
      <c r="H3164" t="s">
        <v>172</v>
      </c>
      <c r="I3164" t="s">
        <v>10891</v>
      </c>
      <c r="J3164">
        <v>7</v>
      </c>
      <c r="K3164" t="str">
        <f t="shared" si="296"/>
        <v>Good</v>
      </c>
      <c r="L3164" s="10">
        <v>158998</v>
      </c>
      <c r="M3164" s="10">
        <v>29000000</v>
      </c>
      <c r="N3164" s="10">
        <v>48453605</v>
      </c>
      <c r="O3164" s="6">
        <f t="shared" si="297"/>
        <v>19453605</v>
      </c>
      <c r="P3164" s="10" t="str" cm="1">
        <f t="array" ref="P3164">_xlfn.IFS(O3164&lt;=0,"Flop",O3164&lt;10000000,"Hit",O3164&lt;=100000000,"Superhit",O3164&gt;100000000,"Blockbuster")</f>
        <v>Superhit</v>
      </c>
      <c r="Q3164" t="s">
        <v>10311</v>
      </c>
      <c r="R3164">
        <v>7</v>
      </c>
      <c r="S3164" t="str">
        <f t="shared" si="298"/>
        <v xml:space="preserve">August </v>
      </c>
      <c r="T3164" s="12" t="str">
        <f t="shared" si="299"/>
        <v xml:space="preserve"> 2017</v>
      </c>
      <c r="U3164" s="8" t="str" cm="1">
        <f t="array" ref="U3164">_xlfn.IFS(Q3164&lt;1970,"Old is Gold",Q3164&lt;=1980,"80's Movies",Q3164&lt;=2000,"90's Movies",Q3164&lt;=2020,"Mid Rang",Q3164&gt;2020,"Latest")</f>
        <v>Latest</v>
      </c>
      <c r="V3164" t="s">
        <v>1232</v>
      </c>
    </row>
    <row r="3165" spans="1:22" x14ac:dyDescent="0.3">
      <c r="A3165" t="s">
        <v>10312</v>
      </c>
      <c r="B3165" t="s">
        <v>2728</v>
      </c>
      <c r="C3165" t="s">
        <v>2728</v>
      </c>
      <c r="D3165" s="6">
        <v>104</v>
      </c>
      <c r="E3165" s="6" t="str">
        <f t="shared" si="294"/>
        <v>Medium</v>
      </c>
      <c r="F3165" s="4">
        <f t="shared" si="295"/>
        <v>1.7333333333333334</v>
      </c>
      <c r="G3165" s="8" t="s">
        <v>105</v>
      </c>
      <c r="H3165" t="s">
        <v>10890</v>
      </c>
      <c r="I3165" t="s">
        <v>5170</v>
      </c>
      <c r="J3165">
        <v>6.6</v>
      </c>
      <c r="K3165" t="str">
        <f t="shared" si="296"/>
        <v>Average</v>
      </c>
      <c r="L3165" s="10">
        <v>246155</v>
      </c>
      <c r="M3165" s="10">
        <v>58000000</v>
      </c>
      <c r="N3165" s="10">
        <v>100541806</v>
      </c>
      <c r="O3165" s="6">
        <f t="shared" si="297"/>
        <v>42541806</v>
      </c>
      <c r="P3165" s="10" t="str" cm="1">
        <f t="array" ref="P3165">_xlfn.IFS(O3165&lt;=0,"Flop",O3165&lt;10000000,"Hit",O3165&lt;=100000000,"Superhit",O3165&gt;100000000,"Blockbuster")</f>
        <v>Superhit</v>
      </c>
      <c r="Q3165" t="s">
        <v>10313</v>
      </c>
      <c r="R3165">
        <v>18</v>
      </c>
      <c r="S3165" t="str">
        <f t="shared" si="298"/>
        <v xml:space="preserve">March </v>
      </c>
      <c r="T3165" s="12" t="str">
        <f t="shared" si="299"/>
        <v xml:space="preserve"> 2017</v>
      </c>
      <c r="U3165" s="8" t="str" cm="1">
        <f t="array" ref="U3165">_xlfn.IFS(Q3165&lt;1970,"Old is Gold",Q3165&lt;=1980,"80's Movies",Q3165&lt;=2000,"90's Movies",Q3165&lt;=2020,"Mid Rang",Q3165&gt;2020,"Latest")</f>
        <v>Latest</v>
      </c>
      <c r="V3165" t="s">
        <v>6553</v>
      </c>
    </row>
    <row r="3166" spans="1:22" x14ac:dyDescent="0.3">
      <c r="A3166" t="s">
        <v>10314</v>
      </c>
      <c r="B3166" t="s">
        <v>10315</v>
      </c>
      <c r="C3166" t="s">
        <v>10315</v>
      </c>
      <c r="D3166" s="6">
        <v>120</v>
      </c>
      <c r="E3166" s="6" t="str">
        <f t="shared" si="294"/>
        <v>Medium</v>
      </c>
      <c r="F3166" s="4">
        <f t="shared" si="295"/>
        <v>2</v>
      </c>
      <c r="G3166" s="8" t="s">
        <v>172</v>
      </c>
      <c r="H3166" t="s">
        <v>190</v>
      </c>
      <c r="I3166" t="s">
        <v>10886</v>
      </c>
      <c r="J3166">
        <v>7.5</v>
      </c>
      <c r="K3166" t="str">
        <f t="shared" si="296"/>
        <v>Good</v>
      </c>
      <c r="L3166" s="10">
        <v>141338</v>
      </c>
      <c r="M3166" s="10">
        <v>5000000</v>
      </c>
      <c r="N3166" s="10">
        <v>56411585</v>
      </c>
      <c r="O3166" s="6">
        <f t="shared" si="297"/>
        <v>51411585</v>
      </c>
      <c r="P3166" s="10" t="str" cm="1">
        <f t="array" ref="P3166">_xlfn.IFS(O3166&lt;=0,"Flop",O3166&lt;10000000,"Hit",O3166&lt;=100000000,"Superhit",O3166&gt;100000000,"Blockbuster")</f>
        <v>Superhit</v>
      </c>
      <c r="Q3166" t="s">
        <v>10316</v>
      </c>
      <c r="R3166">
        <v>20</v>
      </c>
      <c r="S3166" t="str">
        <f t="shared" si="298"/>
        <v xml:space="preserve">January </v>
      </c>
      <c r="T3166" s="12" t="str">
        <f t="shared" si="299"/>
        <v xml:space="preserve"> 2017</v>
      </c>
      <c r="U3166" s="8" t="str" cm="1">
        <f t="array" ref="U3166">_xlfn.IFS(Q3166&lt;1970,"Old is Gold",Q3166&lt;=1980,"80's Movies",Q3166&lt;=2000,"90's Movies",Q3166&lt;=2020,"Mid Rang",Q3166&gt;2020,"Latest")</f>
        <v>Latest</v>
      </c>
      <c r="V3166" t="s">
        <v>10317</v>
      </c>
    </row>
    <row r="3167" spans="1:22" x14ac:dyDescent="0.3">
      <c r="A3167" t="s">
        <v>10318</v>
      </c>
      <c r="B3167" t="s">
        <v>10319</v>
      </c>
      <c r="C3167" t="s">
        <v>10319</v>
      </c>
      <c r="D3167" s="6">
        <v>119</v>
      </c>
      <c r="E3167" s="6" t="str">
        <f t="shared" si="294"/>
        <v>Medium</v>
      </c>
      <c r="F3167" s="4">
        <f t="shared" si="295"/>
        <v>1.9833333333333334</v>
      </c>
      <c r="G3167" s="8" t="s">
        <v>7406</v>
      </c>
      <c r="H3167" t="s">
        <v>10887</v>
      </c>
      <c r="I3167" t="s">
        <v>172</v>
      </c>
      <c r="J3167">
        <v>7.6</v>
      </c>
      <c r="K3167" t="str">
        <f t="shared" si="296"/>
        <v>Good</v>
      </c>
      <c r="L3167" s="10">
        <v>623514</v>
      </c>
      <c r="M3167" s="10">
        <v>110000000</v>
      </c>
      <c r="N3167" s="10">
        <v>785896609</v>
      </c>
      <c r="O3167" s="6">
        <f t="shared" si="297"/>
        <v>675896609</v>
      </c>
      <c r="P3167" s="10" t="str" cm="1">
        <f t="array" ref="P3167">_xlfn.IFS(O3167&lt;=0,"Flop",O3167&lt;10000000,"Hit",O3167&lt;=100000000,"Superhit",O3167&gt;100000000,"Blockbuster")</f>
        <v>Blockbuster</v>
      </c>
      <c r="Q3167" t="s">
        <v>10320</v>
      </c>
      <c r="R3167">
        <v>1</v>
      </c>
      <c r="S3167" t="str">
        <f t="shared" si="298"/>
        <v xml:space="preserve">May </v>
      </c>
      <c r="T3167" s="12" t="str">
        <f t="shared" si="299"/>
        <v xml:space="preserve"> 2018</v>
      </c>
      <c r="U3167" s="8" t="str" cm="1">
        <f t="array" ref="U3167">_xlfn.IFS(Q3167&lt;1970,"Old is Gold",Q3167&lt;=1980,"80's Movies",Q3167&lt;=2000,"90's Movies",Q3167&lt;=2020,"Mid Rang",Q3167&gt;2020,"Latest")</f>
        <v>Latest</v>
      </c>
      <c r="V3167" t="s">
        <v>7410</v>
      </c>
    </row>
    <row r="3168" spans="1:22" x14ac:dyDescent="0.3">
      <c r="A3168" t="s">
        <v>10321</v>
      </c>
      <c r="B3168" t="s">
        <v>10322</v>
      </c>
      <c r="C3168" t="s">
        <v>10322</v>
      </c>
      <c r="D3168" s="6">
        <v>134</v>
      </c>
      <c r="E3168" s="6" t="str">
        <f t="shared" si="294"/>
        <v>Long</v>
      </c>
      <c r="F3168" s="4">
        <f t="shared" si="295"/>
        <v>2.2333333333333334</v>
      </c>
      <c r="G3168" s="8" t="s">
        <v>190</v>
      </c>
      <c r="H3168" t="s">
        <v>234</v>
      </c>
      <c r="I3168" t="s">
        <v>10899</v>
      </c>
      <c r="J3168">
        <v>7.2</v>
      </c>
      <c r="K3168" t="str">
        <f t="shared" si="296"/>
        <v>Good</v>
      </c>
      <c r="L3168" s="10">
        <v>92729</v>
      </c>
      <c r="M3168" s="10">
        <v>39000000</v>
      </c>
      <c r="N3168" s="10">
        <v>35669017</v>
      </c>
      <c r="O3168" s="6">
        <f t="shared" si="297"/>
        <v>-3330983</v>
      </c>
      <c r="P3168" s="10" t="str" cm="1">
        <f t="array" ref="P3168">_xlfn.IFS(O3168&lt;=0,"Flop",O3168&lt;10000000,"Hit",O3168&lt;=100000000,"Superhit",O3168&gt;100000000,"Blockbuster")</f>
        <v>Flop</v>
      </c>
      <c r="Q3168" t="s">
        <v>10105</v>
      </c>
      <c r="R3168">
        <v>2</v>
      </c>
      <c r="S3168" t="str">
        <f t="shared" si="298"/>
        <v xml:space="preserve">September </v>
      </c>
      <c r="T3168" s="12" t="str">
        <f t="shared" si="299"/>
        <v xml:space="preserve"> 2017</v>
      </c>
      <c r="U3168" s="8" t="str" cm="1">
        <f t="array" ref="U3168">_xlfn.IFS(Q3168&lt;1970,"Old is Gold",Q3168&lt;=1980,"80's Movies",Q3168&lt;=2000,"90's Movies",Q3168&lt;=2020,"Mid Rang",Q3168&gt;2020,"Latest")</f>
        <v>Latest</v>
      </c>
      <c r="V3168" t="s">
        <v>7200</v>
      </c>
    </row>
    <row r="3169" spans="1:22" x14ac:dyDescent="0.3">
      <c r="A3169" t="s">
        <v>10323</v>
      </c>
      <c r="B3169" t="s">
        <v>10324</v>
      </c>
      <c r="C3169" t="s">
        <v>10324</v>
      </c>
      <c r="D3169" s="6">
        <v>102</v>
      </c>
      <c r="E3169" s="6" t="str">
        <f t="shared" si="294"/>
        <v>Medium</v>
      </c>
      <c r="F3169" s="4">
        <f t="shared" si="295"/>
        <v>1.7</v>
      </c>
      <c r="G3169" s="8" t="s">
        <v>7406</v>
      </c>
      <c r="H3169" t="s">
        <v>190</v>
      </c>
      <c r="I3169" t="s">
        <v>10885</v>
      </c>
      <c r="J3169">
        <v>5.7</v>
      </c>
      <c r="K3169" t="str">
        <f t="shared" si="296"/>
        <v>Poor</v>
      </c>
      <c r="L3169" s="10">
        <v>53020</v>
      </c>
      <c r="M3169" s="10">
        <v>100000000</v>
      </c>
      <c r="N3169" s="10">
        <v>0</v>
      </c>
      <c r="O3169" s="6">
        <f t="shared" si="297"/>
        <v>-100000000</v>
      </c>
      <c r="P3169" s="10" t="str" cm="1">
        <f t="array" ref="P3169">_xlfn.IFS(O3169&lt;=0,"Flop",O3169&lt;10000000,"Hit",O3169&lt;=100000000,"Superhit",O3169&gt;100000000,"Blockbuster")</f>
        <v>Flop</v>
      </c>
      <c r="Q3169" t="s">
        <v>10325</v>
      </c>
      <c r="R3169">
        <v>26</v>
      </c>
      <c r="S3169" t="str">
        <f t="shared" si="298"/>
        <v xml:space="preserve">August </v>
      </c>
      <c r="T3169" s="12" t="str">
        <f t="shared" si="299"/>
        <v xml:space="preserve"> 2022</v>
      </c>
      <c r="U3169" s="8" t="str" cm="1">
        <f t="array" ref="U3169">_xlfn.IFS(Q3169&lt;1970,"Old is Gold",Q3169&lt;=1980,"80's Movies",Q3169&lt;=2000,"90's Movies",Q3169&lt;=2020,"Mid Rang",Q3169&gt;2020,"Latest")</f>
        <v>Latest</v>
      </c>
      <c r="V3169" t="s">
        <v>7635</v>
      </c>
    </row>
    <row r="3170" spans="1:22" x14ac:dyDescent="0.3">
      <c r="A3170" t="s">
        <v>10326</v>
      </c>
      <c r="B3170" t="s">
        <v>10327</v>
      </c>
      <c r="C3170" t="s">
        <v>10327</v>
      </c>
      <c r="D3170" s="6">
        <v>110</v>
      </c>
      <c r="E3170" s="6" t="str">
        <f t="shared" si="294"/>
        <v>Medium</v>
      </c>
      <c r="F3170" s="4">
        <f t="shared" si="295"/>
        <v>1.8333333333333333</v>
      </c>
      <c r="G3170" s="8" t="s">
        <v>172</v>
      </c>
      <c r="H3170" t="s">
        <v>10891</v>
      </c>
      <c r="I3170" t="s">
        <v>190</v>
      </c>
      <c r="J3170">
        <v>6.3</v>
      </c>
      <c r="K3170" t="str">
        <f t="shared" si="296"/>
        <v>Average</v>
      </c>
      <c r="L3170" s="10">
        <v>105593</v>
      </c>
      <c r="M3170" s="10">
        <v>20000000</v>
      </c>
      <c r="N3170" s="10">
        <v>157563598</v>
      </c>
      <c r="O3170" s="6">
        <f t="shared" si="297"/>
        <v>137563598</v>
      </c>
      <c r="P3170" s="10" t="str" cm="1">
        <f t="array" ref="P3170">_xlfn.IFS(O3170&lt;=0,"Flop",O3170&lt;10000000,"Hit",O3170&lt;=100000000,"Superhit",O3170&gt;100000000,"Blockbuster")</f>
        <v>Blockbuster</v>
      </c>
      <c r="Q3170" t="s">
        <v>9658</v>
      </c>
      <c r="R3170">
        <v>7</v>
      </c>
      <c r="S3170" t="str">
        <f t="shared" si="298"/>
        <v xml:space="preserve">September </v>
      </c>
      <c r="T3170" s="12" t="str">
        <f t="shared" si="299"/>
        <v xml:space="preserve"> 2019</v>
      </c>
      <c r="U3170" s="8" t="str" cm="1">
        <f t="array" ref="U3170">_xlfn.IFS(Q3170&lt;1970,"Old is Gold",Q3170&lt;=1980,"80's Movies",Q3170&lt;=2000,"90's Movies",Q3170&lt;=2020,"Mid Rang",Q3170&gt;2020,"Latest")</f>
        <v>Latest</v>
      </c>
      <c r="V3170" t="s">
        <v>7543</v>
      </c>
    </row>
    <row r="3171" spans="1:22" x14ac:dyDescent="0.3">
      <c r="A3171" t="s">
        <v>10328</v>
      </c>
      <c r="B3171" t="s">
        <v>10329</v>
      </c>
      <c r="C3171" t="s">
        <v>10329</v>
      </c>
      <c r="D3171" s="6">
        <v>117</v>
      </c>
      <c r="E3171" s="6" t="str">
        <f t="shared" si="294"/>
        <v>Medium</v>
      </c>
      <c r="F3171" s="4">
        <f t="shared" si="295"/>
        <v>1.95</v>
      </c>
      <c r="G3171" s="8" t="s">
        <v>7406</v>
      </c>
      <c r="H3171" t="s">
        <v>10885</v>
      </c>
      <c r="I3171" t="s">
        <v>5170</v>
      </c>
      <c r="J3171">
        <v>6.3</v>
      </c>
      <c r="K3171" t="str">
        <f t="shared" si="296"/>
        <v>Average</v>
      </c>
      <c r="L3171" s="10">
        <v>198503</v>
      </c>
      <c r="M3171" s="10">
        <v>90000000</v>
      </c>
      <c r="N3171" s="10">
        <v>0</v>
      </c>
      <c r="O3171" s="6">
        <f t="shared" si="297"/>
        <v>-90000000</v>
      </c>
      <c r="P3171" s="10" t="str" cm="1">
        <f t="array" ref="P3171">_xlfn.IFS(O3171&lt;=0,"Flop",O3171&lt;10000000,"Hit",O3171&lt;=100000000,"Superhit",O3171&gt;100000000,"Blockbuster")</f>
        <v>Flop</v>
      </c>
      <c r="Q3171" t="s">
        <v>10330</v>
      </c>
      <c r="R3171">
        <v>13</v>
      </c>
      <c r="S3171" t="str">
        <f t="shared" si="298"/>
        <v xml:space="preserve">December </v>
      </c>
      <c r="T3171" s="12" t="str">
        <f t="shared" si="299"/>
        <v xml:space="preserve"> 2017</v>
      </c>
      <c r="U3171" s="8" t="str" cm="1">
        <f t="array" ref="U3171">_xlfn.IFS(Q3171&lt;1970,"Old is Gold",Q3171&lt;=1980,"80's Movies",Q3171&lt;=2000,"90's Movies",Q3171&lt;=2020,"Mid Rang",Q3171&gt;2020,"Latest")</f>
        <v>Latest</v>
      </c>
      <c r="V3171" t="s">
        <v>5159</v>
      </c>
    </row>
    <row r="3172" spans="1:22" x14ac:dyDescent="0.3">
      <c r="A3172" t="s">
        <v>10331</v>
      </c>
      <c r="B3172" t="s">
        <v>10332</v>
      </c>
      <c r="C3172" t="s">
        <v>10332</v>
      </c>
      <c r="D3172" s="6">
        <v>206</v>
      </c>
      <c r="E3172" s="6" t="str">
        <f t="shared" si="294"/>
        <v>Long</v>
      </c>
      <c r="F3172" s="4">
        <f t="shared" si="295"/>
        <v>3.4333333333333331</v>
      </c>
      <c r="G3172" s="8" t="s">
        <v>10891</v>
      </c>
      <c r="H3172" t="s">
        <v>190</v>
      </c>
      <c r="I3172" t="s">
        <v>10896</v>
      </c>
      <c r="J3172">
        <v>8</v>
      </c>
      <c r="K3172" t="str">
        <f t="shared" si="296"/>
        <v>Excellent</v>
      </c>
      <c r="L3172" s="10">
        <v>79064</v>
      </c>
      <c r="M3172" s="10">
        <v>200000000</v>
      </c>
      <c r="N3172" s="10">
        <v>137137384</v>
      </c>
      <c r="O3172" s="6">
        <f t="shared" si="297"/>
        <v>-62862616</v>
      </c>
      <c r="P3172" s="10" t="str" cm="1">
        <f t="array" ref="P3172">_xlfn.IFS(O3172&lt;=0,"Flop",O3172&lt;10000000,"Hit",O3172&lt;=100000000,"Superhit",O3172&gt;100000000,"Blockbuster")</f>
        <v>Flop</v>
      </c>
      <c r="Q3172" t="s">
        <v>10333</v>
      </c>
      <c r="R3172">
        <v>20</v>
      </c>
      <c r="S3172" t="str">
        <f t="shared" si="298"/>
        <v xml:space="preserve">May </v>
      </c>
      <c r="T3172" s="12" t="str">
        <f t="shared" si="299"/>
        <v xml:space="preserve"> 2023</v>
      </c>
      <c r="U3172" s="8" t="str" cm="1">
        <f t="array" ref="U3172">_xlfn.IFS(Q3172&lt;1970,"Old is Gold",Q3172&lt;=1980,"80's Movies",Q3172&lt;=2000,"90's Movies",Q3172&lt;=2020,"Mid Rang",Q3172&gt;2020,"Latest")</f>
        <v>Latest</v>
      </c>
      <c r="V3172" t="s">
        <v>113</v>
      </c>
    </row>
    <row r="3173" spans="1:22" x14ac:dyDescent="0.3">
      <c r="A3173" t="s">
        <v>10334</v>
      </c>
      <c r="B3173" t="s">
        <v>10335</v>
      </c>
      <c r="C3173" t="s">
        <v>10335</v>
      </c>
      <c r="D3173" s="6">
        <v>119</v>
      </c>
      <c r="E3173" s="6" t="str">
        <f t="shared" si="294"/>
        <v>Medium</v>
      </c>
      <c r="F3173" s="4">
        <f t="shared" si="295"/>
        <v>1.9833333333333334</v>
      </c>
      <c r="G3173" s="8" t="s">
        <v>10889</v>
      </c>
      <c r="H3173" t="s">
        <v>172</v>
      </c>
      <c r="I3173" t="s">
        <v>190</v>
      </c>
      <c r="J3173">
        <v>7.5</v>
      </c>
      <c r="K3173" t="str">
        <f t="shared" si="296"/>
        <v>Good</v>
      </c>
      <c r="L3173" s="10">
        <v>235605</v>
      </c>
      <c r="M3173" s="10">
        <v>11000000</v>
      </c>
      <c r="N3173" s="10">
        <v>53939297</v>
      </c>
      <c r="O3173" s="6">
        <f t="shared" si="297"/>
        <v>42939297</v>
      </c>
      <c r="P3173" s="10" t="str" cm="1">
        <f t="array" ref="P3173">_xlfn.IFS(O3173&lt;=0,"Flop",O3173&lt;10000000,"Hit",O3173&lt;=100000000,"Superhit",O3173&gt;100000000,"Blockbuster")</f>
        <v>Superhit</v>
      </c>
      <c r="Q3173" t="s">
        <v>8874</v>
      </c>
      <c r="R3173">
        <v>8</v>
      </c>
      <c r="S3173" t="str">
        <f t="shared" si="298"/>
        <v xml:space="preserve">September </v>
      </c>
      <c r="T3173" s="12" t="str">
        <f t="shared" si="299"/>
        <v xml:space="preserve"> 2017</v>
      </c>
      <c r="U3173" s="8" t="str" cm="1">
        <f t="array" ref="U3173">_xlfn.IFS(Q3173&lt;1970,"Old is Gold",Q3173&lt;=1980,"80's Movies",Q3173&lt;=2000,"90's Movies",Q3173&lt;=2020,"Mid Rang",Q3173&gt;2020,"Latest")</f>
        <v>Latest</v>
      </c>
      <c r="V3173" t="s">
        <v>6042</v>
      </c>
    </row>
    <row r="3174" spans="1:22" x14ac:dyDescent="0.3">
      <c r="A3174" t="s">
        <v>10336</v>
      </c>
      <c r="B3174" t="s">
        <v>10337</v>
      </c>
      <c r="C3174" t="s">
        <v>10337</v>
      </c>
      <c r="D3174" s="6">
        <v>123</v>
      </c>
      <c r="E3174" s="6" t="str">
        <f t="shared" si="294"/>
        <v>Long</v>
      </c>
      <c r="F3174" s="4">
        <f t="shared" si="295"/>
        <v>2.0499999999999998</v>
      </c>
      <c r="G3174" s="8" t="s">
        <v>190</v>
      </c>
      <c r="H3174" t="s">
        <v>10885</v>
      </c>
      <c r="I3174" t="s">
        <v>10886</v>
      </c>
      <c r="J3174">
        <v>7.3</v>
      </c>
      <c r="K3174" t="str">
        <f t="shared" si="296"/>
        <v>Good</v>
      </c>
      <c r="L3174" s="10">
        <v>439311</v>
      </c>
      <c r="M3174" s="10">
        <v>19400000</v>
      </c>
      <c r="N3174" s="10">
        <v>195243464</v>
      </c>
      <c r="O3174" s="6">
        <f t="shared" si="297"/>
        <v>175843464</v>
      </c>
      <c r="P3174" s="10" t="str" cm="1">
        <f t="array" ref="P3174">_xlfn.IFS(O3174&lt;=0,"Flop",O3174&lt;10000000,"Hit",O3174&lt;=100000000,"Superhit",O3174&gt;100000000,"Blockbuster")</f>
        <v>Blockbuster</v>
      </c>
      <c r="Q3174" t="s">
        <v>10338</v>
      </c>
      <c r="R3174">
        <v>31</v>
      </c>
      <c r="S3174" t="str">
        <f t="shared" si="298"/>
        <v xml:space="preserve">August </v>
      </c>
      <c r="T3174" s="12" t="str">
        <f t="shared" si="299"/>
        <v xml:space="preserve"> 2017</v>
      </c>
      <c r="U3174" s="8" t="str" cm="1">
        <f t="array" ref="U3174">_xlfn.IFS(Q3174&lt;1970,"Old is Gold",Q3174&lt;=1980,"80's Movies",Q3174&lt;=2000,"90's Movies",Q3174&lt;=2020,"Mid Rang",Q3174&gt;2020,"Latest")</f>
        <v>Latest</v>
      </c>
      <c r="V3174" t="s">
        <v>2413</v>
      </c>
    </row>
    <row r="3175" spans="1:22" x14ac:dyDescent="0.3">
      <c r="A3175" t="s">
        <v>10339</v>
      </c>
      <c r="B3175" t="s">
        <v>10340</v>
      </c>
      <c r="C3175" t="s">
        <v>10340</v>
      </c>
      <c r="D3175" s="6">
        <v>93</v>
      </c>
      <c r="E3175" s="6" t="str">
        <f t="shared" si="294"/>
        <v>Medium</v>
      </c>
      <c r="F3175" s="4">
        <f t="shared" si="295"/>
        <v>1.55</v>
      </c>
      <c r="G3175" s="8" t="s">
        <v>190</v>
      </c>
      <c r="H3175" t="s">
        <v>10896</v>
      </c>
      <c r="I3175" t="s">
        <v>5170</v>
      </c>
      <c r="J3175">
        <v>6.3</v>
      </c>
      <c r="K3175" t="str">
        <f t="shared" si="296"/>
        <v>Average</v>
      </c>
      <c r="L3175" s="10">
        <v>60580</v>
      </c>
      <c r="M3175" s="10">
        <v>10500000</v>
      </c>
      <c r="N3175" s="10">
        <v>27869129</v>
      </c>
      <c r="O3175" s="6">
        <f t="shared" si="297"/>
        <v>17369129</v>
      </c>
      <c r="P3175" s="10" t="str" cm="1">
        <f t="array" ref="P3175">_xlfn.IFS(O3175&lt;=0,"Flop",O3175&lt;10000000,"Hit",O3175&lt;=100000000,"Superhit",O3175&gt;100000000,"Blockbuster")</f>
        <v>Superhit</v>
      </c>
      <c r="Q3175" t="s">
        <v>10341</v>
      </c>
      <c r="R3175">
        <v>24</v>
      </c>
      <c r="S3175" t="str">
        <f t="shared" si="298"/>
        <v xml:space="preserve">May </v>
      </c>
      <c r="T3175" s="12" t="str">
        <f t="shared" si="299"/>
        <v xml:space="preserve"> 2017</v>
      </c>
      <c r="U3175" s="8" t="str" cm="1">
        <f t="array" ref="U3175">_xlfn.IFS(Q3175&lt;1970,"Old is Gold",Q3175&lt;=1980,"80's Movies",Q3175&lt;=2000,"90's Movies",Q3175&lt;=2020,"Mid Rang",Q3175&gt;2020,"Latest")</f>
        <v>Latest</v>
      </c>
      <c r="V3175" t="s">
        <v>2989</v>
      </c>
    </row>
    <row r="3176" spans="1:22" x14ac:dyDescent="0.3">
      <c r="A3176" t="s">
        <v>10342</v>
      </c>
      <c r="B3176" t="s">
        <v>10343</v>
      </c>
      <c r="C3176" t="s">
        <v>10343</v>
      </c>
      <c r="D3176" s="6">
        <v>152</v>
      </c>
      <c r="E3176" s="6" t="str">
        <f t="shared" si="294"/>
        <v>Long</v>
      </c>
      <c r="F3176" s="4">
        <f t="shared" si="295"/>
        <v>2.5333333333333332</v>
      </c>
      <c r="G3176" s="8" t="s">
        <v>190</v>
      </c>
      <c r="H3176" t="s">
        <v>10885</v>
      </c>
      <c r="I3176" t="s">
        <v>105</v>
      </c>
      <c r="J3176">
        <v>7.3</v>
      </c>
      <c r="K3176" t="str">
        <f t="shared" si="296"/>
        <v>Good</v>
      </c>
      <c r="L3176" s="10">
        <v>211711</v>
      </c>
      <c r="M3176" s="10">
        <v>45000000</v>
      </c>
      <c r="N3176" s="10">
        <v>72381712</v>
      </c>
      <c r="O3176" s="6">
        <f t="shared" si="297"/>
        <v>27381712</v>
      </c>
      <c r="P3176" s="10" t="str" cm="1">
        <f t="array" ref="P3176">_xlfn.IFS(O3176&lt;=0,"Flop",O3176&lt;10000000,"Hit",O3176&lt;=100000000,"Superhit",O3176&gt;100000000,"Blockbuster")</f>
        <v>Superhit</v>
      </c>
      <c r="Q3176" t="s">
        <v>10344</v>
      </c>
      <c r="R3176">
        <v>30</v>
      </c>
      <c r="S3176" t="str">
        <f t="shared" si="298"/>
        <v xml:space="preserve">October </v>
      </c>
      <c r="T3176" s="12" t="str">
        <f t="shared" si="299"/>
        <v xml:space="preserve"> 2019</v>
      </c>
      <c r="U3176" s="8" t="str" cm="1">
        <f t="array" ref="U3176">_xlfn.IFS(Q3176&lt;1970,"Old is Gold",Q3176&lt;=1980,"80's Movies",Q3176&lt;=2000,"90's Movies",Q3176&lt;=2020,"Mid Rang",Q3176&gt;2020,"Latest")</f>
        <v>Latest</v>
      </c>
      <c r="V3176" t="s">
        <v>9282</v>
      </c>
    </row>
    <row r="3177" spans="1:22" x14ac:dyDescent="0.3">
      <c r="A3177" t="s">
        <v>10345</v>
      </c>
      <c r="B3177" t="s">
        <v>10346</v>
      </c>
      <c r="C3177" t="s">
        <v>10346</v>
      </c>
      <c r="D3177" s="6">
        <v>95</v>
      </c>
      <c r="E3177" s="6" t="str">
        <f t="shared" si="294"/>
        <v>Medium</v>
      </c>
      <c r="F3177" s="4">
        <f t="shared" si="295"/>
        <v>1.5833333333333333</v>
      </c>
      <c r="G3177" s="8" t="s">
        <v>172</v>
      </c>
      <c r="H3177" t="s">
        <v>190</v>
      </c>
      <c r="I3177" t="s">
        <v>10895</v>
      </c>
      <c r="J3177">
        <v>6.9</v>
      </c>
      <c r="K3177" t="str">
        <f t="shared" si="296"/>
        <v>Average</v>
      </c>
      <c r="L3177" s="10">
        <v>62127</v>
      </c>
      <c r="M3177" s="10">
        <v>13000000</v>
      </c>
      <c r="N3177" s="10">
        <v>15636462</v>
      </c>
      <c r="O3177" s="6">
        <f t="shared" si="297"/>
        <v>2636462</v>
      </c>
      <c r="P3177" s="10" t="str" cm="1">
        <f t="array" ref="P3177">_xlfn.IFS(O3177&lt;=0,"Flop",O3177&lt;10000000,"Hit",O3177&lt;=100000000,"Superhit",O3177&gt;100000000,"Blockbuster")</f>
        <v>Hit</v>
      </c>
      <c r="Q3177" t="s">
        <v>10347</v>
      </c>
      <c r="R3177">
        <v>23</v>
      </c>
      <c r="S3177" t="str">
        <f t="shared" si="298"/>
        <v xml:space="preserve">January </v>
      </c>
      <c r="T3177" s="12" t="str">
        <f t="shared" si="299"/>
        <v xml:space="preserve"> 2018</v>
      </c>
      <c r="U3177" s="8" t="str" cm="1">
        <f t="array" ref="U3177">_xlfn.IFS(Q3177&lt;1970,"Old is Gold",Q3177&lt;=1980,"80's Movies",Q3177&lt;=2000,"90's Movies",Q3177&lt;=2020,"Mid Rang",Q3177&gt;2020,"Latest")</f>
        <v>Latest</v>
      </c>
      <c r="V3177" t="s">
        <v>5239</v>
      </c>
    </row>
    <row r="3178" spans="1:22" x14ac:dyDescent="0.3">
      <c r="A3178" t="s">
        <v>10348</v>
      </c>
      <c r="B3178" t="s">
        <v>10349</v>
      </c>
      <c r="C3178" t="s">
        <v>10349</v>
      </c>
      <c r="D3178" s="6">
        <v>85</v>
      </c>
      <c r="E3178" s="6" t="str">
        <f t="shared" si="294"/>
        <v>Short</v>
      </c>
      <c r="F3178" s="4">
        <f t="shared" si="295"/>
        <v>1.4166666666666667</v>
      </c>
      <c r="G3178" s="8" t="s">
        <v>172</v>
      </c>
      <c r="H3178" t="s">
        <v>190</v>
      </c>
      <c r="I3178" t="s">
        <v>10899</v>
      </c>
      <c r="J3178">
        <v>7.3</v>
      </c>
      <c r="K3178" t="str">
        <f t="shared" si="296"/>
        <v>Good</v>
      </c>
      <c r="L3178" s="10">
        <v>75008</v>
      </c>
      <c r="M3178" s="10">
        <v>1700000</v>
      </c>
      <c r="N3178" s="10">
        <v>9303022</v>
      </c>
      <c r="O3178" s="6">
        <f t="shared" si="297"/>
        <v>7603022</v>
      </c>
      <c r="P3178" s="10" t="str" cm="1">
        <f t="array" ref="P3178">_xlfn.IFS(O3178&lt;=0,"Flop",O3178&lt;10000000,"Hit",O3178&lt;=100000000,"Superhit",O3178&gt;100000000,"Blockbuster")</f>
        <v>Hit</v>
      </c>
      <c r="Q3178" t="s">
        <v>10350</v>
      </c>
      <c r="R3178">
        <v>9</v>
      </c>
      <c r="S3178" t="str">
        <f t="shared" si="298"/>
        <v xml:space="preserve">September </v>
      </c>
      <c r="T3178" s="12" t="str">
        <f t="shared" si="299"/>
        <v xml:space="preserve"> 2018</v>
      </c>
      <c r="U3178" s="8" t="str" cm="1">
        <f t="array" ref="U3178">_xlfn.IFS(Q3178&lt;1970,"Old is Gold",Q3178&lt;=1980,"80's Movies",Q3178&lt;=2000,"90's Movies",Q3178&lt;=2020,"Mid Rang",Q3178&gt;2020,"Latest")</f>
        <v>Latest</v>
      </c>
      <c r="V3178" t="s">
        <v>10351</v>
      </c>
    </row>
    <row r="3179" spans="1:22" x14ac:dyDescent="0.3">
      <c r="A3179" t="s">
        <v>10352</v>
      </c>
      <c r="B3179" t="s">
        <v>10353</v>
      </c>
      <c r="C3179" t="s">
        <v>10353</v>
      </c>
      <c r="D3179" s="6">
        <v>111</v>
      </c>
      <c r="E3179" s="6" t="str">
        <f t="shared" si="294"/>
        <v>Medium</v>
      </c>
      <c r="F3179" s="4">
        <f t="shared" si="295"/>
        <v>1.85</v>
      </c>
      <c r="G3179" s="8" t="s">
        <v>190</v>
      </c>
      <c r="H3179" t="s">
        <v>10899</v>
      </c>
      <c r="I3179" t="s">
        <v>10899</v>
      </c>
      <c r="J3179">
        <v>7.6</v>
      </c>
      <c r="K3179" t="str">
        <f t="shared" si="296"/>
        <v>Good</v>
      </c>
      <c r="L3179" s="10">
        <v>123636</v>
      </c>
      <c r="M3179" s="10">
        <v>2000000</v>
      </c>
      <c r="N3179" s="10">
        <v>10954677</v>
      </c>
      <c r="O3179" s="6">
        <f t="shared" si="297"/>
        <v>8954677</v>
      </c>
      <c r="P3179" s="10" t="str" cm="1">
        <f t="array" ref="P3179">_xlfn.IFS(O3179&lt;=0,"Flop",O3179&lt;10000000,"Hit",O3179&lt;=100000000,"Superhit",O3179&gt;100000000,"Blockbuster")</f>
        <v>Hit</v>
      </c>
      <c r="Q3179" t="s">
        <v>9210</v>
      </c>
      <c r="R3179">
        <v>22</v>
      </c>
      <c r="S3179" t="str">
        <f t="shared" si="298"/>
        <v xml:space="preserve">May </v>
      </c>
      <c r="T3179" s="12" t="str">
        <f t="shared" si="299"/>
        <v xml:space="preserve"> 2017</v>
      </c>
      <c r="U3179" s="8" t="str" cm="1">
        <f t="array" ref="U3179">_xlfn.IFS(Q3179&lt;1970,"Old is Gold",Q3179&lt;=1980,"80's Movies",Q3179&lt;=2000,"90's Movies",Q3179&lt;=2020,"Mid Rang",Q3179&gt;2020,"Latest")</f>
        <v>Latest</v>
      </c>
      <c r="V3179" t="s">
        <v>10354</v>
      </c>
    </row>
    <row r="3180" spans="1:22" x14ac:dyDescent="0.3">
      <c r="A3180" t="s">
        <v>10355</v>
      </c>
      <c r="B3180" t="s">
        <v>10356</v>
      </c>
      <c r="C3180" t="s">
        <v>10356</v>
      </c>
      <c r="D3180" s="6">
        <v>100</v>
      </c>
      <c r="E3180" s="6" t="str">
        <f t="shared" si="294"/>
        <v>Medium</v>
      </c>
      <c r="F3180" s="4">
        <f t="shared" si="295"/>
        <v>1.6666666666666667</v>
      </c>
      <c r="G3180" s="8" t="s">
        <v>172</v>
      </c>
      <c r="H3180" t="s">
        <v>10899</v>
      </c>
      <c r="I3180" t="s">
        <v>10899</v>
      </c>
      <c r="J3180">
        <v>6</v>
      </c>
      <c r="K3180" t="str">
        <f t="shared" si="296"/>
        <v>Average</v>
      </c>
      <c r="L3180" s="10">
        <v>79757</v>
      </c>
      <c r="M3180" s="10">
        <v>69000000</v>
      </c>
      <c r="N3180" s="10">
        <v>180613824</v>
      </c>
      <c r="O3180" s="6">
        <f t="shared" si="297"/>
        <v>111613824</v>
      </c>
      <c r="P3180" s="10" t="str" cm="1">
        <f t="array" ref="P3180">_xlfn.IFS(O3180&lt;=0,"Flop",O3180&lt;10000000,"Hit",O3180&lt;=100000000,"Superhit",O3180&gt;100000000,"Blockbuster")</f>
        <v>Blockbuster</v>
      </c>
      <c r="Q3180" t="s">
        <v>10357</v>
      </c>
      <c r="R3180">
        <v>8</v>
      </c>
      <c r="S3180" t="str">
        <f t="shared" si="298"/>
        <v xml:space="preserve">November </v>
      </c>
      <c r="T3180" s="12" t="str">
        <f t="shared" si="299"/>
        <v xml:space="preserve"> 2017</v>
      </c>
      <c r="U3180" s="8" t="str" cm="1">
        <f t="array" ref="U3180">_xlfn.IFS(Q3180&lt;1970,"Old is Gold",Q3180&lt;=1980,"80's Movies",Q3180&lt;=2000,"90's Movies",Q3180&lt;=2020,"Mid Rang",Q3180&gt;2020,"Latest")</f>
        <v>Latest</v>
      </c>
      <c r="V3180" t="s">
        <v>6981</v>
      </c>
    </row>
    <row r="3181" spans="1:22" x14ac:dyDescent="0.3">
      <c r="A3181" t="s">
        <v>10358</v>
      </c>
      <c r="B3181" t="s">
        <v>10359</v>
      </c>
      <c r="C3181" t="s">
        <v>10359</v>
      </c>
      <c r="D3181" s="6">
        <v>112</v>
      </c>
      <c r="E3181" s="6" t="str">
        <f t="shared" si="294"/>
        <v>Medium</v>
      </c>
      <c r="F3181" s="4">
        <f t="shared" si="295"/>
        <v>1.8666666666666667</v>
      </c>
      <c r="G3181" s="8" t="s">
        <v>172</v>
      </c>
      <c r="H3181" t="s">
        <v>190</v>
      </c>
      <c r="I3181" t="s">
        <v>10885</v>
      </c>
      <c r="J3181">
        <v>6.9</v>
      </c>
      <c r="K3181" t="str">
        <f t="shared" si="296"/>
        <v>Average</v>
      </c>
      <c r="L3181" s="10">
        <v>86123</v>
      </c>
      <c r="M3181" s="10">
        <v>3200000</v>
      </c>
      <c r="N3181" s="10">
        <v>18170707</v>
      </c>
      <c r="O3181" s="6">
        <f t="shared" si="297"/>
        <v>14970707</v>
      </c>
      <c r="P3181" s="10" t="str" cm="1">
        <f t="array" ref="P3181">_xlfn.IFS(O3181&lt;=0,"Flop",O3181&lt;10000000,"Hit",O3181&lt;=100000000,"Superhit",O3181&gt;100000000,"Blockbuster")</f>
        <v>Superhit</v>
      </c>
      <c r="Q3181" t="s">
        <v>10360</v>
      </c>
      <c r="R3181">
        <v>20</v>
      </c>
      <c r="S3181" t="str">
        <f t="shared" si="298"/>
        <v xml:space="preserve">January </v>
      </c>
      <c r="T3181" s="12" t="str">
        <f t="shared" si="299"/>
        <v xml:space="preserve"> 2018</v>
      </c>
      <c r="U3181" s="8" t="str" cm="1">
        <f t="array" ref="U3181">_xlfn.IFS(Q3181&lt;1970,"Old is Gold",Q3181&lt;=1980,"80's Movies",Q3181&lt;=2000,"90's Movies",Q3181&lt;=2020,"Mid Rang",Q3181&gt;2020,"Latest")</f>
        <v>Latest</v>
      </c>
      <c r="V3181" t="s">
        <v>10361</v>
      </c>
    </row>
    <row r="3182" spans="1:22" x14ac:dyDescent="0.3">
      <c r="A3182" t="s">
        <v>10362</v>
      </c>
      <c r="B3182" t="s">
        <v>10363</v>
      </c>
      <c r="C3182" t="s">
        <v>10363</v>
      </c>
      <c r="D3182" s="6">
        <v>110</v>
      </c>
      <c r="E3182" s="6" t="str">
        <f t="shared" si="294"/>
        <v>Medium</v>
      </c>
      <c r="F3182" s="4">
        <f t="shared" si="295"/>
        <v>1.8333333333333333</v>
      </c>
      <c r="G3182" s="8" t="s">
        <v>172</v>
      </c>
      <c r="H3182" t="s">
        <v>190</v>
      </c>
      <c r="I3182" t="s">
        <v>10892</v>
      </c>
      <c r="J3182">
        <v>2.8</v>
      </c>
      <c r="K3182" t="str">
        <f t="shared" si="296"/>
        <v>Poor</v>
      </c>
      <c r="L3182" s="10">
        <v>54638</v>
      </c>
      <c r="M3182" s="10">
        <v>95000000</v>
      </c>
      <c r="N3182" s="10">
        <v>75558925</v>
      </c>
      <c r="O3182" s="6">
        <f t="shared" si="297"/>
        <v>-19441075</v>
      </c>
      <c r="P3182" s="10" t="str" cm="1">
        <f t="array" ref="P3182">_xlfn.IFS(O3182&lt;=0,"Flop",O3182&lt;10000000,"Hit",O3182&lt;=100000000,"Superhit",O3182&gt;100000000,"Blockbuster")</f>
        <v>Flop</v>
      </c>
      <c r="Q3182" t="s">
        <v>9360</v>
      </c>
      <c r="R3182">
        <v>16</v>
      </c>
      <c r="S3182" t="str">
        <f t="shared" si="298"/>
        <v xml:space="preserve">December </v>
      </c>
      <c r="T3182" s="12" t="str">
        <f t="shared" si="299"/>
        <v xml:space="preserve"> 2019</v>
      </c>
      <c r="U3182" s="8" t="str" cm="1">
        <f t="array" ref="U3182">_xlfn.IFS(Q3182&lt;1970,"Old is Gold",Q3182&lt;=1980,"80's Movies",Q3182&lt;=2000,"90's Movies",Q3182&lt;=2020,"Mid Rang",Q3182&gt;2020,"Latest")</f>
        <v>Latest</v>
      </c>
      <c r="V3182" t="s">
        <v>6060</v>
      </c>
    </row>
    <row r="3183" spans="1:22" x14ac:dyDescent="0.3">
      <c r="A3183" t="s">
        <v>10364</v>
      </c>
      <c r="B3183" t="s">
        <v>10365</v>
      </c>
      <c r="C3183" t="s">
        <v>10365</v>
      </c>
      <c r="D3183" s="6">
        <v>119</v>
      </c>
      <c r="E3183" s="6" t="str">
        <f t="shared" si="294"/>
        <v>Medium</v>
      </c>
      <c r="F3183" s="4">
        <f t="shared" si="295"/>
        <v>1.9833333333333334</v>
      </c>
      <c r="G3183" s="8" t="s">
        <v>7406</v>
      </c>
      <c r="H3183" t="s">
        <v>172</v>
      </c>
      <c r="I3183" t="s">
        <v>10891</v>
      </c>
      <c r="J3183">
        <v>6.2</v>
      </c>
      <c r="K3183" t="str">
        <f t="shared" si="296"/>
        <v>Average</v>
      </c>
      <c r="L3183" s="10">
        <v>74790</v>
      </c>
      <c r="M3183" s="10">
        <v>60000000</v>
      </c>
      <c r="N3183" s="10">
        <v>76419755</v>
      </c>
      <c r="O3183" s="6">
        <f t="shared" si="297"/>
        <v>16419755</v>
      </c>
      <c r="P3183" s="10" t="str" cm="1">
        <f t="array" ref="P3183">_xlfn.IFS(O3183&lt;=0,"Flop",O3183&lt;10000000,"Hit",O3183&lt;=100000000,"Superhit",O3183&gt;100000000,"Blockbuster")</f>
        <v>Superhit</v>
      </c>
      <c r="Q3183" t="s">
        <v>10366</v>
      </c>
      <c r="R3183">
        <v>6</v>
      </c>
      <c r="S3183" t="str">
        <f t="shared" si="298"/>
        <v xml:space="preserve">February </v>
      </c>
      <c r="T3183" s="12" t="str">
        <f t="shared" si="299"/>
        <v xml:space="preserve"> 2019</v>
      </c>
      <c r="U3183" s="8" t="str" cm="1">
        <f t="array" ref="U3183">_xlfn.IFS(Q3183&lt;1970,"Old is Gold",Q3183&lt;=1980,"80's Movies",Q3183&lt;=2000,"90's Movies",Q3183&lt;=2020,"Mid Rang",Q3183&gt;2020,"Latest")</f>
        <v>Latest</v>
      </c>
      <c r="V3183" t="s">
        <v>10367</v>
      </c>
    </row>
    <row r="3184" spans="1:22" x14ac:dyDescent="0.3">
      <c r="A3184" t="s">
        <v>10368</v>
      </c>
      <c r="B3184" t="s">
        <v>10369</v>
      </c>
      <c r="C3184" t="s">
        <v>10369</v>
      </c>
      <c r="D3184" s="6">
        <v>103</v>
      </c>
      <c r="E3184" s="6" t="str">
        <f t="shared" si="294"/>
        <v>Medium</v>
      </c>
      <c r="F3184" s="4">
        <f t="shared" si="295"/>
        <v>1.7166666666666666</v>
      </c>
      <c r="G3184" s="8" t="s">
        <v>105</v>
      </c>
      <c r="H3184" t="s">
        <v>10895</v>
      </c>
      <c r="I3184" t="s">
        <v>5170</v>
      </c>
      <c r="J3184">
        <v>5.7</v>
      </c>
      <c r="K3184" t="str">
        <f t="shared" si="296"/>
        <v>Poor</v>
      </c>
      <c r="L3184" s="10">
        <v>69459</v>
      </c>
      <c r="M3184" s="10">
        <v>10000000</v>
      </c>
      <c r="N3184" s="10">
        <v>167885588</v>
      </c>
      <c r="O3184" s="6">
        <f t="shared" si="297"/>
        <v>157885588</v>
      </c>
      <c r="P3184" s="10" t="str" cm="1">
        <f t="array" ref="P3184">_xlfn.IFS(O3184&lt;=0,"Flop",O3184&lt;10000000,"Hit",O3184&lt;=100000000,"Superhit",O3184&gt;100000000,"Blockbuster")</f>
        <v>Blockbuster</v>
      </c>
      <c r="Q3184" t="s">
        <v>10370</v>
      </c>
      <c r="R3184">
        <v>3</v>
      </c>
      <c r="S3184" t="str">
        <f t="shared" si="298"/>
        <v xml:space="preserve">January </v>
      </c>
      <c r="T3184" s="12" t="str">
        <f t="shared" si="299"/>
        <v xml:space="preserve"> 2018</v>
      </c>
      <c r="U3184" s="8" t="str" cm="1">
        <f t="array" ref="U3184">_xlfn.IFS(Q3184&lt;1970,"Old is Gold",Q3184&lt;=1980,"80's Movies",Q3184&lt;=2000,"90's Movies",Q3184&lt;=2020,"Mid Rang",Q3184&gt;2020,"Latest")</f>
        <v>Latest</v>
      </c>
      <c r="V3184" t="s">
        <v>10371</v>
      </c>
    </row>
    <row r="3185" spans="1:22" x14ac:dyDescent="0.3">
      <c r="A3185" t="s">
        <v>10372</v>
      </c>
      <c r="B3185" t="s">
        <v>10373</v>
      </c>
      <c r="C3185" t="s">
        <v>10373</v>
      </c>
      <c r="D3185" s="6">
        <v>135</v>
      </c>
      <c r="E3185" s="6" t="str">
        <f t="shared" si="294"/>
        <v>Long</v>
      </c>
      <c r="F3185" s="4">
        <f t="shared" si="295"/>
        <v>2.25</v>
      </c>
      <c r="G3185" s="8" t="s">
        <v>10891</v>
      </c>
      <c r="H3185" t="s">
        <v>190</v>
      </c>
      <c r="I3185" t="s">
        <v>5170</v>
      </c>
      <c r="J3185">
        <v>7.4</v>
      </c>
      <c r="K3185" t="str">
        <f t="shared" si="296"/>
        <v>Good</v>
      </c>
      <c r="L3185" s="10">
        <v>306755</v>
      </c>
      <c r="M3185" s="10">
        <v>19000000</v>
      </c>
      <c r="N3185" s="10">
        <v>50023780</v>
      </c>
      <c r="O3185" s="6">
        <f t="shared" si="297"/>
        <v>31023780</v>
      </c>
      <c r="P3185" s="10" t="str" cm="1">
        <f t="array" ref="P3185">_xlfn.IFS(O3185&lt;=0,"Flop",O3185&lt;10000000,"Hit",O3185&lt;=100000000,"Superhit",O3185&gt;100000000,"Blockbuster")</f>
        <v>Superhit</v>
      </c>
      <c r="Q3185" t="s">
        <v>4798</v>
      </c>
      <c r="R3185">
        <v>30</v>
      </c>
      <c r="S3185" t="str">
        <f t="shared" si="298"/>
        <v xml:space="preserve">August </v>
      </c>
      <c r="T3185" s="12" t="str">
        <f t="shared" si="299"/>
        <v xml:space="preserve"> 2019</v>
      </c>
      <c r="U3185" s="8" t="str" cm="1">
        <f t="array" ref="U3185">_xlfn.IFS(Q3185&lt;1970,"Old is Gold",Q3185&lt;=1980,"80's Movies",Q3185&lt;=2000,"90's Movies",Q3185&lt;=2020,"Mid Rang",Q3185&gt;2020,"Latest")</f>
        <v>Latest</v>
      </c>
      <c r="V3185" t="s">
        <v>10172</v>
      </c>
    </row>
    <row r="3186" spans="1:22" x14ac:dyDescent="0.3">
      <c r="A3186" t="s">
        <v>10374</v>
      </c>
      <c r="B3186" t="s">
        <v>10375</v>
      </c>
      <c r="C3186" t="s">
        <v>10375</v>
      </c>
      <c r="D3186" s="6">
        <v>102</v>
      </c>
      <c r="E3186" s="6" t="str">
        <f t="shared" si="294"/>
        <v>Medium</v>
      </c>
      <c r="F3186" s="4">
        <f t="shared" si="295"/>
        <v>1.7</v>
      </c>
      <c r="G3186" s="8" t="s">
        <v>7406</v>
      </c>
      <c r="H3186" t="s">
        <v>10887</v>
      </c>
      <c r="I3186" t="s">
        <v>5170</v>
      </c>
      <c r="J3186">
        <v>5.8</v>
      </c>
      <c r="K3186" t="str">
        <f t="shared" si="296"/>
        <v>Poor</v>
      </c>
      <c r="L3186" s="10">
        <v>130852</v>
      </c>
      <c r="M3186" s="10">
        <v>125000000</v>
      </c>
      <c r="N3186" s="10">
        <v>304868961</v>
      </c>
      <c r="O3186" s="6">
        <f t="shared" si="297"/>
        <v>179868961</v>
      </c>
      <c r="P3186" s="10" t="str" cm="1">
        <f t="array" ref="P3186">_xlfn.IFS(O3186&lt;=0,"Flop",O3186&lt;10000000,"Hit",O3186&lt;=100000000,"Superhit",O3186&gt;100000000,"Blockbuster")</f>
        <v>Blockbuster</v>
      </c>
      <c r="Q3186" t="s">
        <v>10376</v>
      </c>
      <c r="R3186">
        <v>11</v>
      </c>
      <c r="S3186" t="str">
        <f t="shared" si="298"/>
        <v xml:space="preserve">July </v>
      </c>
      <c r="T3186" s="12" t="str">
        <f t="shared" si="299"/>
        <v xml:space="preserve"> 2018</v>
      </c>
      <c r="U3186" s="8" t="str" cm="1">
        <f t="array" ref="U3186">_xlfn.IFS(Q3186&lt;1970,"Old is Gold",Q3186&lt;=1980,"80's Movies",Q3186&lt;=2000,"90's Movies",Q3186&lt;=2020,"Mid Rang",Q3186&gt;2020,"Latest")</f>
        <v>Latest</v>
      </c>
      <c r="V3186" t="s">
        <v>4514</v>
      </c>
    </row>
    <row r="3187" spans="1:22" x14ac:dyDescent="0.3">
      <c r="A3187" t="s">
        <v>10377</v>
      </c>
      <c r="B3187" t="s">
        <v>10378</v>
      </c>
      <c r="C3187" t="s">
        <v>10378</v>
      </c>
      <c r="D3187" s="6">
        <v>95</v>
      </c>
      <c r="E3187" s="6" t="str">
        <f t="shared" si="294"/>
        <v>Medium</v>
      </c>
      <c r="F3187" s="4">
        <f t="shared" si="295"/>
        <v>1.5833333333333333</v>
      </c>
      <c r="G3187" s="8" t="s">
        <v>7406</v>
      </c>
      <c r="H3187" t="s">
        <v>105</v>
      </c>
      <c r="I3187" t="s">
        <v>10890</v>
      </c>
      <c r="J3187">
        <v>5.9</v>
      </c>
      <c r="K3187" t="str">
        <f t="shared" si="296"/>
        <v>Poor</v>
      </c>
      <c r="L3187" s="10">
        <v>91286</v>
      </c>
      <c r="M3187" s="10">
        <v>80000000</v>
      </c>
      <c r="N3187" s="10">
        <v>40882928</v>
      </c>
      <c r="O3187" s="6">
        <f t="shared" si="297"/>
        <v>-39117072</v>
      </c>
      <c r="P3187" s="10" t="str" cm="1">
        <f t="array" ref="P3187">_xlfn.IFS(O3187&lt;=0,"Flop",O3187&lt;10000000,"Hit",O3187&lt;=100000000,"Superhit",O3187&gt;100000000,"Blockbuster")</f>
        <v>Flop</v>
      </c>
      <c r="Q3187" t="s">
        <v>7999</v>
      </c>
      <c r="R3187">
        <v>7</v>
      </c>
      <c r="S3187" t="str">
        <f t="shared" si="298"/>
        <v xml:space="preserve">January </v>
      </c>
      <c r="T3187" s="12" t="str">
        <f t="shared" si="299"/>
        <v xml:space="preserve"> 2020</v>
      </c>
      <c r="U3187" s="8" t="str" cm="1">
        <f t="array" ref="U3187">_xlfn.IFS(Q3187&lt;1970,"Old is Gold",Q3187&lt;=1980,"80's Movies",Q3187&lt;=2000,"90's Movies",Q3187&lt;=2020,"Mid Rang",Q3187&gt;2020,"Latest")</f>
        <v>Latest</v>
      </c>
      <c r="V3187" t="s">
        <v>9552</v>
      </c>
    </row>
    <row r="3188" spans="1:22" x14ac:dyDescent="0.3">
      <c r="A3188" t="s">
        <v>10379</v>
      </c>
      <c r="B3188" t="s">
        <v>10380</v>
      </c>
      <c r="C3188" t="s">
        <v>10380</v>
      </c>
      <c r="D3188" s="6">
        <v>130</v>
      </c>
      <c r="E3188" s="6" t="str">
        <f t="shared" si="294"/>
        <v>Long</v>
      </c>
      <c r="F3188" s="4">
        <f t="shared" si="295"/>
        <v>2.1666666666666665</v>
      </c>
      <c r="G3188" s="8" t="s">
        <v>190</v>
      </c>
      <c r="H3188" t="s">
        <v>10896</v>
      </c>
      <c r="I3188" t="s">
        <v>10886</v>
      </c>
      <c r="J3188">
        <v>7.4</v>
      </c>
      <c r="K3188" t="str">
        <f t="shared" si="296"/>
        <v>Good</v>
      </c>
      <c r="L3188" s="10">
        <v>141488</v>
      </c>
      <c r="M3188" s="10">
        <v>35000000</v>
      </c>
      <c r="N3188" s="10">
        <v>48706552</v>
      </c>
      <c r="O3188" s="6">
        <f t="shared" si="297"/>
        <v>13706552</v>
      </c>
      <c r="P3188" s="10" t="str" cm="1">
        <f t="array" ref="P3188">_xlfn.IFS(O3188&lt;=0,"Flop",O3188&lt;10000000,"Hit",O3188&lt;=100000000,"Superhit",O3188&gt;100000000,"Blockbuster")</f>
        <v>Superhit</v>
      </c>
      <c r="Q3188" t="s">
        <v>10381</v>
      </c>
      <c r="R3188">
        <v>11</v>
      </c>
      <c r="S3188" t="str">
        <f t="shared" si="298"/>
        <v xml:space="preserve">December </v>
      </c>
      <c r="T3188" s="12" t="str">
        <f t="shared" si="299"/>
        <v xml:space="preserve"> 2017</v>
      </c>
      <c r="U3188" s="8" t="str" cm="1">
        <f t="array" ref="U3188">_xlfn.IFS(Q3188&lt;1970,"Old is Gold",Q3188&lt;=1980,"80's Movies",Q3188&lt;=2000,"90's Movies",Q3188&lt;=2020,"Mid Rang",Q3188&gt;2020,"Latest")</f>
        <v>Latest</v>
      </c>
      <c r="V3188" t="s">
        <v>2267</v>
      </c>
    </row>
    <row r="3189" spans="1:22" x14ac:dyDescent="0.3">
      <c r="A3189" t="s">
        <v>10382</v>
      </c>
      <c r="B3189" t="s">
        <v>10383</v>
      </c>
      <c r="C3189" t="s">
        <v>10383</v>
      </c>
      <c r="D3189" s="6">
        <v>97</v>
      </c>
      <c r="E3189" s="6" t="str">
        <f t="shared" si="294"/>
        <v>Medium</v>
      </c>
      <c r="F3189" s="4">
        <f t="shared" si="295"/>
        <v>1.6166666666666667</v>
      </c>
      <c r="G3189" s="8" t="s">
        <v>172</v>
      </c>
      <c r="H3189" t="s">
        <v>10885</v>
      </c>
      <c r="I3189" t="s">
        <v>10886</v>
      </c>
      <c r="J3189">
        <v>6.4</v>
      </c>
      <c r="K3189" t="str">
        <f t="shared" si="296"/>
        <v>Average</v>
      </c>
      <c r="L3189" s="10">
        <v>52888</v>
      </c>
      <c r="M3189" s="10">
        <v>9500000</v>
      </c>
      <c r="N3189" s="10">
        <v>0</v>
      </c>
      <c r="O3189" s="6">
        <f t="shared" si="297"/>
        <v>-9500000</v>
      </c>
      <c r="P3189" s="10" t="str" cm="1">
        <f t="array" ref="P3189">_xlfn.IFS(O3189&lt;=0,"Flop",O3189&lt;10000000,"Hit",O3189&lt;=100000000,"Superhit",O3189&gt;100000000,"Blockbuster")</f>
        <v>Flop</v>
      </c>
      <c r="Q3189" t="s">
        <v>10384</v>
      </c>
      <c r="R3189">
        <v>9</v>
      </c>
      <c r="S3189" t="str">
        <f t="shared" si="298"/>
        <v xml:space="preserve">February </v>
      </c>
      <c r="T3189" s="12" t="str">
        <f t="shared" si="299"/>
        <v xml:space="preserve"> 2018</v>
      </c>
      <c r="U3189" s="8" t="str" cm="1">
        <f t="array" ref="U3189">_xlfn.IFS(Q3189&lt;1970,"Old is Gold",Q3189&lt;=1980,"80's Movies",Q3189&lt;=2000,"90's Movies",Q3189&lt;=2020,"Mid Rang",Q3189&gt;2020,"Latest")</f>
        <v>Latest</v>
      </c>
      <c r="V3189" t="s">
        <v>8408</v>
      </c>
    </row>
    <row r="3190" spans="1:22" x14ac:dyDescent="0.3">
      <c r="A3190" t="s">
        <v>10385</v>
      </c>
      <c r="B3190" t="s">
        <v>10386</v>
      </c>
      <c r="C3190" t="s">
        <v>10386</v>
      </c>
      <c r="D3190" s="6">
        <v>96</v>
      </c>
      <c r="E3190" s="6" t="str">
        <f t="shared" si="294"/>
        <v>Medium</v>
      </c>
      <c r="F3190" s="4">
        <f t="shared" si="295"/>
        <v>1.6</v>
      </c>
      <c r="G3190" s="8" t="s">
        <v>105</v>
      </c>
      <c r="H3190" t="s">
        <v>10895</v>
      </c>
      <c r="I3190" t="s">
        <v>5170</v>
      </c>
      <c r="J3190">
        <v>5.3</v>
      </c>
      <c r="K3190" t="str">
        <f t="shared" si="296"/>
        <v>Poor</v>
      </c>
      <c r="L3190" s="10">
        <v>164671</v>
      </c>
      <c r="M3190" s="10">
        <v>22000000</v>
      </c>
      <c r="N3190" s="10">
        <v>366082797</v>
      </c>
      <c r="O3190" s="6">
        <f t="shared" si="297"/>
        <v>344082797</v>
      </c>
      <c r="P3190" s="10" t="str" cm="1">
        <f t="array" ref="P3190">_xlfn.IFS(O3190&lt;=0,"Flop",O3190&lt;10000000,"Hit",O3190&lt;=100000000,"Superhit",O3190&gt;100000000,"Blockbuster")</f>
        <v>Blockbuster</v>
      </c>
      <c r="Q3190" t="s">
        <v>10387</v>
      </c>
      <c r="R3190">
        <v>4</v>
      </c>
      <c r="S3190" t="str">
        <f t="shared" si="298"/>
        <v xml:space="preserve">September </v>
      </c>
      <c r="T3190" s="12" t="str">
        <f t="shared" si="299"/>
        <v xml:space="preserve"> 2018</v>
      </c>
      <c r="U3190" s="8" t="str" cm="1">
        <f t="array" ref="U3190">_xlfn.IFS(Q3190&lt;1970,"Old is Gold",Q3190&lt;=1980,"80's Movies",Q3190&lt;=2000,"90's Movies",Q3190&lt;=2020,"Mid Rang",Q3190&gt;2020,"Latest")</f>
        <v>Latest</v>
      </c>
      <c r="V3190" t="s">
        <v>10388</v>
      </c>
    </row>
    <row r="3191" spans="1:22" x14ac:dyDescent="0.3">
      <c r="A3191" t="s">
        <v>10389</v>
      </c>
      <c r="B3191" t="s">
        <v>10390</v>
      </c>
      <c r="C3191" t="s">
        <v>10390</v>
      </c>
      <c r="D3191" s="6">
        <v>102</v>
      </c>
      <c r="E3191" s="6" t="str">
        <f t="shared" si="294"/>
        <v>Medium</v>
      </c>
      <c r="F3191" s="4">
        <f t="shared" si="295"/>
        <v>1.7</v>
      </c>
      <c r="G3191" s="8" t="s">
        <v>7406</v>
      </c>
      <c r="H3191" t="s">
        <v>10887</v>
      </c>
      <c r="I3191" t="s">
        <v>10888</v>
      </c>
      <c r="J3191">
        <v>6.8</v>
      </c>
      <c r="K3191" t="str">
        <f t="shared" si="296"/>
        <v>Average</v>
      </c>
      <c r="L3191" s="10">
        <v>54729</v>
      </c>
      <c r="M3191" s="10">
        <v>100000000</v>
      </c>
      <c r="N3191" s="10">
        <v>171616764</v>
      </c>
      <c r="O3191" s="6">
        <f t="shared" si="297"/>
        <v>71616764</v>
      </c>
      <c r="P3191" s="10" t="str" cm="1">
        <f t="array" ref="P3191">_xlfn.IFS(O3191&lt;=0,"Flop",O3191&lt;10000000,"Hit",O3191&lt;=100000000,"Superhit",O3191&gt;100000000,"Blockbuster")</f>
        <v>Superhit</v>
      </c>
      <c r="Q3191" t="s">
        <v>10391</v>
      </c>
      <c r="R3191">
        <v>4</v>
      </c>
      <c r="S3191" t="str">
        <f t="shared" si="298"/>
        <v xml:space="preserve">December </v>
      </c>
      <c r="T3191" s="12" t="str">
        <f t="shared" si="299"/>
        <v xml:space="preserve"> 2019</v>
      </c>
      <c r="U3191" s="8" t="str" cm="1">
        <f t="array" ref="U3191">_xlfn.IFS(Q3191&lt;1970,"Old is Gold",Q3191&lt;=1980,"80's Movies",Q3191&lt;=2000,"90's Movies",Q3191&lt;=2020,"Mid Rang",Q3191&gt;2020,"Latest")</f>
        <v>Latest</v>
      </c>
      <c r="V3191" t="s">
        <v>10392</v>
      </c>
    </row>
    <row r="3192" spans="1:22" x14ac:dyDescent="0.3">
      <c r="A3192" t="s">
        <v>10393</v>
      </c>
      <c r="B3192" t="s">
        <v>10394</v>
      </c>
      <c r="C3192" t="s">
        <v>10394</v>
      </c>
      <c r="D3192" s="6">
        <v>94</v>
      </c>
      <c r="E3192" s="6" t="str">
        <f t="shared" si="294"/>
        <v>Medium</v>
      </c>
      <c r="F3192" s="4">
        <f t="shared" si="295"/>
        <v>1.5666666666666667</v>
      </c>
      <c r="G3192" s="8" t="s">
        <v>7406</v>
      </c>
      <c r="H3192" t="s">
        <v>10891</v>
      </c>
      <c r="I3192" t="s">
        <v>190</v>
      </c>
      <c r="J3192">
        <v>6.1</v>
      </c>
      <c r="K3192" t="str">
        <f t="shared" si="296"/>
        <v>Average</v>
      </c>
      <c r="L3192" s="10">
        <v>57064</v>
      </c>
      <c r="M3192" s="10">
        <v>15000000</v>
      </c>
      <c r="N3192" s="10">
        <v>13313581</v>
      </c>
      <c r="O3192" s="6">
        <f t="shared" si="297"/>
        <v>-1686419</v>
      </c>
      <c r="P3192" s="10" t="str" cm="1">
        <f t="array" ref="P3192">_xlfn.IFS(O3192&lt;=0,"Flop",O3192&lt;10000000,"Hit",O3192&lt;=100000000,"Superhit",O3192&gt;100000000,"Blockbuster")</f>
        <v>Flop</v>
      </c>
      <c r="Q3192" t="s">
        <v>10395</v>
      </c>
      <c r="R3192">
        <v>26</v>
      </c>
      <c r="S3192" t="str">
        <f t="shared" si="298"/>
        <v xml:space="preserve">January </v>
      </c>
      <c r="T3192" s="12" t="str">
        <f t="shared" si="299"/>
        <v xml:space="preserve"> 2018</v>
      </c>
      <c r="U3192" s="8" t="str" cm="1">
        <f t="array" ref="U3192">_xlfn.IFS(Q3192&lt;1970,"Old is Gold",Q3192&lt;=1980,"80's Movies",Q3192&lt;=2000,"90's Movies",Q3192&lt;=2020,"Mid Rang",Q3192&gt;2020,"Latest")</f>
        <v>Latest</v>
      </c>
      <c r="V3192" t="s">
        <v>10396</v>
      </c>
    </row>
    <row r="3193" spans="1:22" x14ac:dyDescent="0.3">
      <c r="A3193" t="s">
        <v>10397</v>
      </c>
      <c r="B3193" t="s">
        <v>10398</v>
      </c>
      <c r="C3193" t="s">
        <v>10398</v>
      </c>
      <c r="D3193" s="6">
        <v>130</v>
      </c>
      <c r="E3193" s="6" t="str">
        <f t="shared" si="294"/>
        <v>Long</v>
      </c>
      <c r="F3193" s="4">
        <f t="shared" si="295"/>
        <v>2.1666666666666665</v>
      </c>
      <c r="G3193" s="8" t="s">
        <v>7406</v>
      </c>
      <c r="H3193" t="s">
        <v>10887</v>
      </c>
      <c r="I3193" t="s">
        <v>10890</v>
      </c>
      <c r="J3193">
        <v>5.0999999999999996</v>
      </c>
      <c r="K3193" t="str">
        <f t="shared" si="296"/>
        <v>Poor</v>
      </c>
      <c r="L3193" s="10">
        <v>94504</v>
      </c>
      <c r="M3193" s="10">
        <v>150000000</v>
      </c>
      <c r="N3193" s="10">
        <v>67295363</v>
      </c>
      <c r="O3193" s="6">
        <f t="shared" si="297"/>
        <v>-82704637</v>
      </c>
      <c r="P3193" s="10" t="str" cm="1">
        <f t="array" ref="P3193">_xlfn.IFS(O3193&lt;=0,"Flop",O3193&lt;10000000,"Hit",O3193&lt;=100000000,"Superhit",O3193&gt;100000000,"Blockbuster")</f>
        <v>Flop</v>
      </c>
      <c r="Q3193" t="s">
        <v>10399</v>
      </c>
      <c r="R3193">
        <v>2</v>
      </c>
      <c r="S3193" t="str">
        <f t="shared" si="298"/>
        <v xml:space="preserve">February </v>
      </c>
      <c r="T3193" s="12" t="str">
        <f t="shared" si="299"/>
        <v xml:space="preserve"> 2022</v>
      </c>
      <c r="U3193" s="8" t="str" cm="1">
        <f t="array" ref="U3193">_xlfn.IFS(Q3193&lt;1970,"Old is Gold",Q3193&lt;=1980,"80's Movies",Q3193&lt;=2000,"90's Movies",Q3193&lt;=2020,"Mid Rang",Q3193&gt;2020,"Latest")</f>
        <v>Latest</v>
      </c>
      <c r="V3193" t="s">
        <v>1556</v>
      </c>
    </row>
    <row r="3194" spans="1:22" x14ac:dyDescent="0.3">
      <c r="A3194" t="s">
        <v>10400</v>
      </c>
      <c r="B3194" t="s">
        <v>10401</v>
      </c>
      <c r="C3194" t="s">
        <v>10401</v>
      </c>
      <c r="D3194" s="6">
        <v>112</v>
      </c>
      <c r="E3194" s="6" t="str">
        <f t="shared" si="294"/>
        <v>Medium</v>
      </c>
      <c r="F3194" s="4">
        <f t="shared" si="295"/>
        <v>1.8666666666666667</v>
      </c>
      <c r="G3194" s="8" t="s">
        <v>10887</v>
      </c>
      <c r="H3194" t="s">
        <v>10888</v>
      </c>
      <c r="I3194" t="s">
        <v>172</v>
      </c>
      <c r="J3194">
        <v>7</v>
      </c>
      <c r="K3194" t="str">
        <f t="shared" si="296"/>
        <v>Good</v>
      </c>
      <c r="L3194" s="10">
        <v>176557</v>
      </c>
      <c r="M3194" s="10">
        <v>175000000</v>
      </c>
      <c r="N3194" s="10">
        <v>529323962</v>
      </c>
      <c r="O3194" s="6">
        <f t="shared" si="297"/>
        <v>354323962</v>
      </c>
      <c r="P3194" s="10" t="str" cm="1">
        <f t="array" ref="P3194">_xlfn.IFS(O3194&lt;=0,"Flop",O3194&lt;10000000,"Hit",O3194&lt;=100000000,"Superhit",O3194&gt;100000000,"Blockbuster")</f>
        <v>Blockbuster</v>
      </c>
      <c r="Q3194" t="s">
        <v>10402</v>
      </c>
      <c r="R3194">
        <v>5</v>
      </c>
      <c r="S3194" t="str">
        <f t="shared" si="298"/>
        <v xml:space="preserve">November </v>
      </c>
      <c r="T3194" s="12" t="str">
        <f t="shared" si="299"/>
        <v xml:space="preserve"> 2018</v>
      </c>
      <c r="U3194" s="8" t="str" cm="1">
        <f t="array" ref="U3194">_xlfn.IFS(Q3194&lt;1970,"Old is Gold",Q3194&lt;=1980,"80's Movies",Q3194&lt;=2000,"90's Movies",Q3194&lt;=2020,"Mid Rang",Q3194&gt;2020,"Latest")</f>
        <v>Latest</v>
      </c>
      <c r="V3194" t="s">
        <v>10403</v>
      </c>
    </row>
    <row r="3195" spans="1:22" x14ac:dyDescent="0.3">
      <c r="A3195" t="s">
        <v>10404</v>
      </c>
      <c r="B3195" t="s">
        <v>10405</v>
      </c>
      <c r="C3195" t="s">
        <v>10405</v>
      </c>
      <c r="D3195" s="6">
        <v>104</v>
      </c>
      <c r="E3195" s="6" t="str">
        <f t="shared" si="294"/>
        <v>Medium</v>
      </c>
      <c r="F3195" s="4">
        <f t="shared" si="295"/>
        <v>1.7333333333333334</v>
      </c>
      <c r="G3195" s="8" t="s">
        <v>7406</v>
      </c>
      <c r="H3195" t="s">
        <v>10887</v>
      </c>
      <c r="I3195" t="s">
        <v>172</v>
      </c>
      <c r="J3195">
        <v>6.5</v>
      </c>
      <c r="K3195" t="str">
        <f t="shared" si="296"/>
        <v>Average</v>
      </c>
      <c r="L3195" s="10">
        <v>178396</v>
      </c>
      <c r="M3195" s="10">
        <v>150000000</v>
      </c>
      <c r="N3195" s="10">
        <v>450062638</v>
      </c>
      <c r="O3195" s="6">
        <f t="shared" si="297"/>
        <v>300062638</v>
      </c>
      <c r="P3195" s="10" t="str" cm="1">
        <f t="array" ref="P3195">_xlfn.IFS(O3195&lt;=0,"Flop",O3195&lt;10000000,"Hit",O3195&lt;=100000000,"Superhit",O3195&gt;100000000,"Blockbuster")</f>
        <v>Blockbuster</v>
      </c>
      <c r="Q3195" t="s">
        <v>10406</v>
      </c>
      <c r="R3195">
        <v>2</v>
      </c>
      <c r="S3195" t="str">
        <f t="shared" si="298"/>
        <v xml:space="preserve">May </v>
      </c>
      <c r="T3195" s="12" t="str">
        <f t="shared" si="299"/>
        <v xml:space="preserve"> 2019</v>
      </c>
      <c r="U3195" s="8" t="str" cm="1">
        <f t="array" ref="U3195">_xlfn.IFS(Q3195&lt;1970,"Old is Gold",Q3195&lt;=1980,"80's Movies",Q3195&lt;=2000,"90's Movies",Q3195&lt;=2020,"Mid Rang",Q3195&gt;2020,"Latest")</f>
        <v>Latest</v>
      </c>
      <c r="V3195" t="s">
        <v>6685</v>
      </c>
    </row>
    <row r="3196" spans="1:22" x14ac:dyDescent="0.3">
      <c r="A3196" t="s">
        <v>10407</v>
      </c>
      <c r="B3196" t="s">
        <v>10408</v>
      </c>
      <c r="C3196" t="s">
        <v>10408</v>
      </c>
      <c r="D3196" s="6">
        <v>99</v>
      </c>
      <c r="E3196" s="6" t="str">
        <f t="shared" si="294"/>
        <v>Medium</v>
      </c>
      <c r="F3196" s="4">
        <f t="shared" si="295"/>
        <v>1.65</v>
      </c>
      <c r="G3196" s="8" t="s">
        <v>7406</v>
      </c>
      <c r="H3196" t="s">
        <v>10887</v>
      </c>
      <c r="I3196" t="s">
        <v>105</v>
      </c>
      <c r="J3196">
        <v>6.4</v>
      </c>
      <c r="K3196" t="str">
        <f t="shared" si="296"/>
        <v>Average</v>
      </c>
      <c r="L3196" s="10">
        <v>137416</v>
      </c>
      <c r="M3196" s="10">
        <v>9000000</v>
      </c>
      <c r="N3196" s="10">
        <v>155712077</v>
      </c>
      <c r="O3196" s="6">
        <f t="shared" si="297"/>
        <v>146712077</v>
      </c>
      <c r="P3196" s="10" t="str" cm="1">
        <f t="array" ref="P3196">_xlfn.IFS(O3196&lt;=0,"Flop",O3196&lt;10000000,"Hit",O3196&lt;=100000000,"Superhit",O3196&gt;100000000,"Blockbuster")</f>
        <v>Blockbuster</v>
      </c>
      <c r="Q3196" t="s">
        <v>10409</v>
      </c>
      <c r="R3196">
        <v>2</v>
      </c>
      <c r="S3196" t="str">
        <f t="shared" si="298"/>
        <v xml:space="preserve">January </v>
      </c>
      <c r="T3196" s="12" t="str">
        <f t="shared" si="299"/>
        <v xml:space="preserve"> 2019</v>
      </c>
      <c r="U3196" s="8" t="str" cm="1">
        <f t="array" ref="U3196">_xlfn.IFS(Q3196&lt;1970,"Old is Gold",Q3196&lt;=1980,"80's Movies",Q3196&lt;=2000,"90's Movies",Q3196&lt;=2020,"Mid Rang",Q3196&gt;2020,"Latest")</f>
        <v>Latest</v>
      </c>
      <c r="V3196" t="s">
        <v>10371</v>
      </c>
    </row>
    <row r="3197" spans="1:22" x14ac:dyDescent="0.3">
      <c r="A3197" t="s">
        <v>10410</v>
      </c>
      <c r="B3197" t="s">
        <v>10411</v>
      </c>
      <c r="C3197" t="s">
        <v>10411</v>
      </c>
      <c r="D3197" s="6">
        <v>109</v>
      </c>
      <c r="E3197" s="6" t="str">
        <f t="shared" si="294"/>
        <v>Medium</v>
      </c>
      <c r="F3197" s="4">
        <f t="shared" si="295"/>
        <v>1.8166666666666667</v>
      </c>
      <c r="G3197" s="8" t="s">
        <v>7406</v>
      </c>
      <c r="H3197" t="s">
        <v>105</v>
      </c>
      <c r="I3197" t="s">
        <v>10890</v>
      </c>
      <c r="J3197">
        <v>6</v>
      </c>
      <c r="K3197" t="str">
        <f t="shared" si="296"/>
        <v>Average</v>
      </c>
      <c r="L3197" s="10">
        <v>56655</v>
      </c>
      <c r="M3197" s="10">
        <v>25000000</v>
      </c>
      <c r="N3197" s="10">
        <v>8808611</v>
      </c>
      <c r="O3197" s="6">
        <f t="shared" si="297"/>
        <v>-16191389</v>
      </c>
      <c r="P3197" s="10" t="str" cm="1">
        <f t="array" ref="P3197">_xlfn.IFS(O3197&lt;=0,"Flop",O3197&lt;10000000,"Hit",O3197&lt;=100000000,"Superhit",O3197&gt;100000000,"Blockbuster")</f>
        <v>Flop</v>
      </c>
      <c r="Q3197" t="s">
        <v>10194</v>
      </c>
      <c r="R3197">
        <v>15</v>
      </c>
      <c r="S3197" t="str">
        <f t="shared" si="298"/>
        <v xml:space="preserve">March </v>
      </c>
      <c r="T3197" s="12" t="str">
        <f t="shared" si="299"/>
        <v xml:space="preserve"> 2019</v>
      </c>
      <c r="U3197" s="8" t="str" cm="1">
        <f t="array" ref="U3197">_xlfn.IFS(Q3197&lt;1970,"Old is Gold",Q3197&lt;=1980,"80's Movies",Q3197&lt;=2000,"90's Movies",Q3197&lt;=2020,"Mid Rang",Q3197&gt;2020,"Latest")</f>
        <v>Latest</v>
      </c>
      <c r="V3197" t="s">
        <v>7558</v>
      </c>
    </row>
    <row r="3198" spans="1:22" x14ac:dyDescent="0.3">
      <c r="A3198" t="s">
        <v>10412</v>
      </c>
      <c r="B3198" t="s">
        <v>1182</v>
      </c>
      <c r="C3198" t="s">
        <v>1182</v>
      </c>
      <c r="D3198" s="6">
        <v>135</v>
      </c>
      <c r="E3198" s="6" t="str">
        <f t="shared" si="294"/>
        <v>Long</v>
      </c>
      <c r="F3198" s="4">
        <f t="shared" si="295"/>
        <v>2.25</v>
      </c>
      <c r="G3198" s="8" t="s">
        <v>10887</v>
      </c>
      <c r="H3198" t="s">
        <v>10892</v>
      </c>
      <c r="I3198" t="s">
        <v>10885</v>
      </c>
      <c r="J3198">
        <v>7.2</v>
      </c>
      <c r="K3198" t="str">
        <f t="shared" si="296"/>
        <v>Good</v>
      </c>
      <c r="L3198" s="10">
        <v>142113</v>
      </c>
      <c r="M3198" s="10">
        <v>250000000</v>
      </c>
      <c r="N3198" s="10">
        <v>569626289</v>
      </c>
      <c r="O3198" s="6">
        <f t="shared" si="297"/>
        <v>319626289</v>
      </c>
      <c r="P3198" s="10" t="str" cm="1">
        <f t="array" ref="P3198">_xlfn.IFS(O3198&lt;=0,"Flop",O3198&lt;10000000,"Hit",O3198&lt;=100000000,"Superhit",O3198&gt;100000000,"Blockbuster")</f>
        <v>Blockbuster</v>
      </c>
      <c r="Q3198" t="s">
        <v>10413</v>
      </c>
      <c r="R3198">
        <v>8</v>
      </c>
      <c r="S3198" t="str">
        <f t="shared" si="298"/>
        <v xml:space="preserve">May </v>
      </c>
      <c r="T3198" s="12" t="str">
        <f t="shared" si="299"/>
        <v xml:space="preserve"> 2023</v>
      </c>
      <c r="U3198" s="8" t="str" cm="1">
        <f t="array" ref="U3198">_xlfn.IFS(Q3198&lt;1970,"Old is Gold",Q3198&lt;=1980,"80's Movies",Q3198&lt;=2000,"90's Movies",Q3198&lt;=2020,"Mid Rang",Q3198&gt;2020,"Latest")</f>
        <v>Latest</v>
      </c>
      <c r="V3198" t="s">
        <v>3955</v>
      </c>
    </row>
    <row r="3199" spans="1:22" x14ac:dyDescent="0.3">
      <c r="A3199" t="s">
        <v>10414</v>
      </c>
      <c r="B3199" t="s">
        <v>10415</v>
      </c>
      <c r="C3199" t="s">
        <v>10415</v>
      </c>
      <c r="D3199" s="6">
        <v>108</v>
      </c>
      <c r="E3199" s="6" t="str">
        <f t="shared" si="294"/>
        <v>Medium</v>
      </c>
      <c r="F3199" s="4">
        <f t="shared" si="295"/>
        <v>1.8</v>
      </c>
      <c r="G3199" s="8" t="s">
        <v>10889</v>
      </c>
      <c r="H3199" t="s">
        <v>190</v>
      </c>
      <c r="I3199" t="s">
        <v>10899</v>
      </c>
      <c r="J3199">
        <v>1</v>
      </c>
      <c r="K3199" t="str">
        <f t="shared" si="296"/>
        <v>Poor</v>
      </c>
      <c r="L3199" s="10">
        <v>73940</v>
      </c>
      <c r="M3199" s="10">
        <v>8000000</v>
      </c>
      <c r="N3199" s="10">
        <v>538551</v>
      </c>
      <c r="O3199" s="6">
        <f t="shared" si="297"/>
        <v>-7461449</v>
      </c>
      <c r="P3199" s="10" t="str" cm="1">
        <f t="array" ref="P3199">_xlfn.IFS(O3199&lt;=0,"Flop",O3199&lt;10000000,"Hit",O3199&lt;=100000000,"Superhit",O3199&gt;100000000,"Blockbuster")</f>
        <v>Flop</v>
      </c>
      <c r="Q3199" t="s">
        <v>10416</v>
      </c>
      <c r="R3199">
        <v>2</v>
      </c>
      <c r="S3199" t="str">
        <f t="shared" si="298"/>
        <v xml:space="preserve">March </v>
      </c>
      <c r="T3199" s="12" t="str">
        <f t="shared" si="299"/>
        <v xml:space="preserve"> 2017</v>
      </c>
      <c r="U3199" s="8" t="str" cm="1">
        <f t="array" ref="U3199">_xlfn.IFS(Q3199&lt;1970,"Old is Gold",Q3199&lt;=1980,"80's Movies",Q3199&lt;=2000,"90's Movies",Q3199&lt;=2020,"Mid Rang",Q3199&gt;2020,"Latest")</f>
        <v>Latest</v>
      </c>
      <c r="V3199" t="s">
        <v>10417</v>
      </c>
    </row>
    <row r="3200" spans="1:22" x14ac:dyDescent="0.3">
      <c r="A3200" t="s">
        <v>10418</v>
      </c>
      <c r="B3200" t="s">
        <v>10419</v>
      </c>
      <c r="C3200" t="s">
        <v>10419</v>
      </c>
      <c r="D3200" s="6">
        <v>91</v>
      </c>
      <c r="E3200" s="6" t="str">
        <f t="shared" si="294"/>
        <v>Medium</v>
      </c>
      <c r="F3200" s="4">
        <f t="shared" si="295"/>
        <v>1.5166666666666666</v>
      </c>
      <c r="G3200" s="8" t="s">
        <v>7406</v>
      </c>
      <c r="H3200" t="s">
        <v>190</v>
      </c>
      <c r="I3200" t="s">
        <v>10896</v>
      </c>
      <c r="J3200">
        <v>7</v>
      </c>
      <c r="K3200" t="str">
        <f t="shared" si="296"/>
        <v>Good</v>
      </c>
      <c r="L3200" s="10">
        <v>108381</v>
      </c>
      <c r="M3200" s="10">
        <v>50300000</v>
      </c>
      <c r="N3200" s="10">
        <v>0</v>
      </c>
      <c r="O3200" s="6">
        <f t="shared" si="297"/>
        <v>-50300000</v>
      </c>
      <c r="P3200" s="10" t="str" cm="1">
        <f t="array" ref="P3200">_xlfn.IFS(O3200&lt;=0,"Flop",O3200&lt;10000000,"Hit",O3200&lt;=100000000,"Superhit",O3200&gt;100000000,"Blockbuster")</f>
        <v>Flop</v>
      </c>
      <c r="Q3200" t="s">
        <v>10420</v>
      </c>
      <c r="R3200">
        <v>10</v>
      </c>
      <c r="S3200" t="str">
        <f t="shared" si="298"/>
        <v xml:space="preserve">July </v>
      </c>
      <c r="T3200" s="12" t="str">
        <f t="shared" si="299"/>
        <v xml:space="preserve"> 2020</v>
      </c>
      <c r="U3200" s="8" t="str" cm="1">
        <f t="array" ref="U3200">_xlfn.IFS(Q3200&lt;1970,"Old is Gold",Q3200&lt;=1980,"80's Movies",Q3200&lt;=2000,"90's Movies",Q3200&lt;=2020,"Mid Rang",Q3200&gt;2020,"Latest")</f>
        <v>Latest</v>
      </c>
      <c r="V3200" t="s">
        <v>10421</v>
      </c>
    </row>
    <row r="3201" spans="1:22" x14ac:dyDescent="0.3">
      <c r="A3201" t="s">
        <v>10422</v>
      </c>
      <c r="B3201" t="s">
        <v>10423</v>
      </c>
      <c r="C3201" t="s">
        <v>10423</v>
      </c>
      <c r="D3201" s="6">
        <v>113</v>
      </c>
      <c r="E3201" s="6" t="str">
        <f t="shared" si="294"/>
        <v>Medium</v>
      </c>
      <c r="F3201" s="4">
        <f t="shared" si="295"/>
        <v>1.8833333333333333</v>
      </c>
      <c r="G3201" s="8" t="s">
        <v>190</v>
      </c>
      <c r="H3201" t="s">
        <v>10895</v>
      </c>
      <c r="I3201" t="s">
        <v>5170</v>
      </c>
      <c r="J3201">
        <v>7.1</v>
      </c>
      <c r="K3201" t="str">
        <f t="shared" si="296"/>
        <v>Good</v>
      </c>
      <c r="L3201" s="10">
        <v>61117</v>
      </c>
      <c r="M3201" s="10">
        <v>3500000</v>
      </c>
      <c r="N3201" s="10">
        <v>3862498</v>
      </c>
      <c r="O3201" s="6">
        <f t="shared" si="297"/>
        <v>362498</v>
      </c>
      <c r="P3201" s="10" t="str" cm="1">
        <f t="array" ref="P3201">_xlfn.IFS(O3201&lt;=0,"Flop",O3201&lt;10000000,"Hit",O3201&lt;=100000000,"Superhit",O3201&gt;100000000,"Blockbuster")</f>
        <v>Hit</v>
      </c>
      <c r="Q3201" t="s">
        <v>10338</v>
      </c>
      <c r="R3201">
        <v>31</v>
      </c>
      <c r="S3201" t="str">
        <f t="shared" si="298"/>
        <v xml:space="preserve">August </v>
      </c>
      <c r="T3201" s="12" t="str">
        <f t="shared" si="299"/>
        <v xml:space="preserve"> 2017</v>
      </c>
      <c r="U3201" s="8" t="str" cm="1">
        <f t="array" ref="U3201">_xlfn.IFS(Q3201&lt;1970,"Old is Gold",Q3201&lt;=1980,"80's Movies",Q3201&lt;=2000,"90's Movies",Q3201&lt;=2020,"Mid Rang",Q3201&gt;2020,"Latest")</f>
        <v>Latest</v>
      </c>
      <c r="V3201" t="s">
        <v>10424</v>
      </c>
    </row>
    <row r="3202" spans="1:22" x14ac:dyDescent="0.3">
      <c r="A3202" t="s">
        <v>10425</v>
      </c>
      <c r="B3202" t="s">
        <v>10426</v>
      </c>
      <c r="C3202" t="s">
        <v>10426</v>
      </c>
      <c r="D3202" s="6">
        <v>98</v>
      </c>
      <c r="E3202" s="6" t="str">
        <f t="shared" ref="E3202:E3265" si="300">IF(D3202&lt;90,"Short",IF(D3202&lt;=120,"Medium","Long"))</f>
        <v>Medium</v>
      </c>
      <c r="F3202" s="4">
        <f t="shared" ref="F3202:F3265" si="301">D3202/60</f>
        <v>1.6333333333333333</v>
      </c>
      <c r="G3202" s="8" t="s">
        <v>190</v>
      </c>
      <c r="H3202" t="s">
        <v>105</v>
      </c>
      <c r="I3202" t="s">
        <v>10895</v>
      </c>
      <c r="J3202">
        <v>6.8</v>
      </c>
      <c r="K3202" t="str">
        <f t="shared" ref="K3202:K3265" si="302">IF(J3202&gt;=8,"Excellent",IF(J3202&gt;=7,"Good",IF(J3202&gt;=6,"Average","Poor")))</f>
        <v>Average</v>
      </c>
      <c r="L3202" s="10">
        <v>63214</v>
      </c>
      <c r="M3202" s="10">
        <v>3000000</v>
      </c>
      <c r="N3202" s="10">
        <v>1194369</v>
      </c>
      <c r="O3202" s="6">
        <f t="shared" ref="O3202:O3265" si="303">N3202-M3202</f>
        <v>-1805631</v>
      </c>
      <c r="P3202" s="10" t="str" cm="1">
        <f t="array" ref="P3202">_xlfn.IFS(O3202&lt;=0,"Flop",O3202&lt;10000000,"Hit",O3202&lt;=100000000,"Superhit",O3202&gt;100000000,"Blockbuster")</f>
        <v>Flop</v>
      </c>
      <c r="Q3202" t="s">
        <v>9908</v>
      </c>
      <c r="R3202">
        <v>11</v>
      </c>
      <c r="S3202" t="str">
        <f t="shared" ref="S3202:S3265" si="304">LEFT(Q3202,SEARCH(" ",Q3202))</f>
        <v xml:space="preserve">March </v>
      </c>
      <c r="T3202" s="12" t="str">
        <f t="shared" ref="T3202:T3265" si="305">RIGHT(Q3202,5)</f>
        <v xml:space="preserve"> 2019</v>
      </c>
      <c r="U3202" s="8" t="str" cm="1">
        <f t="array" ref="U3202">_xlfn.IFS(Q3202&lt;1970,"Old is Gold",Q3202&lt;=1980,"80's Movies",Q3202&lt;=2000,"90's Movies",Q3202&lt;=2020,"Mid Rang",Q3202&gt;2020,"Latest")</f>
        <v>Latest</v>
      </c>
      <c r="V3202" t="s">
        <v>10427</v>
      </c>
    </row>
    <row r="3203" spans="1:22" x14ac:dyDescent="0.3">
      <c r="A3203" t="s">
        <v>10428</v>
      </c>
      <c r="B3203" t="s">
        <v>1783</v>
      </c>
      <c r="C3203" t="s">
        <v>1783</v>
      </c>
      <c r="D3203" s="6">
        <v>118</v>
      </c>
      <c r="E3203" s="6" t="str">
        <f t="shared" si="300"/>
        <v>Medium</v>
      </c>
      <c r="F3203" s="4">
        <f t="shared" si="301"/>
        <v>1.9666666666666666</v>
      </c>
      <c r="G3203" s="8" t="s">
        <v>10887</v>
      </c>
      <c r="H3203" t="s">
        <v>10888</v>
      </c>
      <c r="I3203" t="s">
        <v>190</v>
      </c>
      <c r="J3203">
        <v>6.8</v>
      </c>
      <c r="K3203" t="str">
        <f t="shared" si="302"/>
        <v>Average</v>
      </c>
      <c r="L3203" s="10">
        <v>260956</v>
      </c>
      <c r="M3203" s="10">
        <v>260000000</v>
      </c>
      <c r="N3203" s="10">
        <v>1663075401</v>
      </c>
      <c r="O3203" s="6">
        <f t="shared" si="303"/>
        <v>1403075401</v>
      </c>
      <c r="P3203" s="10" t="str" cm="1">
        <f t="array" ref="P3203">_xlfn.IFS(O3203&lt;=0,"Flop",O3203&lt;10000000,"Hit",O3203&lt;=100000000,"Superhit",O3203&gt;100000000,"Blockbuster")</f>
        <v>Blockbuster</v>
      </c>
      <c r="Q3203" t="s">
        <v>10429</v>
      </c>
      <c r="R3203">
        <v>9</v>
      </c>
      <c r="S3203" t="str">
        <f t="shared" si="304"/>
        <v xml:space="preserve">July </v>
      </c>
      <c r="T3203" s="12" t="str">
        <f t="shared" si="305"/>
        <v xml:space="preserve"> 2019</v>
      </c>
      <c r="U3203" s="8" t="str" cm="1">
        <f t="array" ref="U3203">_xlfn.IFS(Q3203&lt;1970,"Old is Gold",Q3203&lt;=1980,"80's Movies",Q3203&lt;=2000,"90's Movies",Q3203&lt;=2020,"Mid Rang",Q3203&gt;2020,"Latest")</f>
        <v>Latest</v>
      </c>
      <c r="V3203" t="s">
        <v>4131</v>
      </c>
    </row>
    <row r="3204" spans="1:22" x14ac:dyDescent="0.3">
      <c r="A3204" t="s">
        <v>10430</v>
      </c>
      <c r="B3204" t="s">
        <v>10431</v>
      </c>
      <c r="C3204" t="s">
        <v>10431</v>
      </c>
      <c r="D3204" s="6">
        <v>100</v>
      </c>
      <c r="E3204" s="6" t="str">
        <f t="shared" si="300"/>
        <v>Medium</v>
      </c>
      <c r="F3204" s="4">
        <f t="shared" si="301"/>
        <v>1.6666666666666667</v>
      </c>
      <c r="G3204" s="8" t="s">
        <v>10891</v>
      </c>
      <c r="H3204" t="s">
        <v>190</v>
      </c>
      <c r="I3204" t="s">
        <v>10895</v>
      </c>
      <c r="J3204">
        <v>5.7</v>
      </c>
      <c r="K3204" t="str">
        <f t="shared" si="302"/>
        <v>Poor</v>
      </c>
      <c r="L3204" s="10">
        <v>80859</v>
      </c>
      <c r="M3204" s="10">
        <v>40000000</v>
      </c>
      <c r="N3204" s="10">
        <v>0</v>
      </c>
      <c r="O3204" s="6">
        <f t="shared" si="303"/>
        <v>-40000000</v>
      </c>
      <c r="P3204" s="10" t="str" cm="1">
        <f t="array" ref="P3204">_xlfn.IFS(O3204&lt;=0,"Flop",O3204&lt;10000000,"Hit",O3204&lt;=100000000,"Superhit",O3204&gt;100000000,"Blockbuster")</f>
        <v>Flop</v>
      </c>
      <c r="Q3204" t="s">
        <v>6498</v>
      </c>
      <c r="R3204">
        <v>14</v>
      </c>
      <c r="S3204" t="str">
        <f t="shared" si="304"/>
        <v xml:space="preserve">May </v>
      </c>
      <c r="T3204" s="12" t="str">
        <f t="shared" si="305"/>
        <v xml:space="preserve"> 2021</v>
      </c>
      <c r="U3204" s="8" t="str" cm="1">
        <f t="array" ref="U3204">_xlfn.IFS(Q3204&lt;1970,"Old is Gold",Q3204&lt;=1980,"80's Movies",Q3204&lt;=2000,"90's Movies",Q3204&lt;=2020,"Mid Rang",Q3204&gt;2020,"Latest")</f>
        <v>Latest</v>
      </c>
      <c r="V3204" t="s">
        <v>5101</v>
      </c>
    </row>
    <row r="3205" spans="1:22" x14ac:dyDescent="0.3">
      <c r="A3205" t="s">
        <v>10432</v>
      </c>
      <c r="B3205" t="s">
        <v>10433</v>
      </c>
      <c r="C3205" t="s">
        <v>10433</v>
      </c>
      <c r="D3205" s="6">
        <v>97</v>
      </c>
      <c r="E3205" s="6" t="str">
        <f t="shared" si="300"/>
        <v>Medium</v>
      </c>
      <c r="F3205" s="4">
        <f t="shared" si="301"/>
        <v>1.6166666666666667</v>
      </c>
      <c r="G3205" s="8" t="s">
        <v>7406</v>
      </c>
      <c r="H3205" t="s">
        <v>105</v>
      </c>
      <c r="I3205" t="s">
        <v>10890</v>
      </c>
      <c r="J3205">
        <v>5.2</v>
      </c>
      <c r="K3205" t="str">
        <f t="shared" si="302"/>
        <v>Poor</v>
      </c>
      <c r="L3205" s="10">
        <v>68717</v>
      </c>
      <c r="M3205" s="10">
        <v>13000000</v>
      </c>
      <c r="N3205" s="10">
        <v>137056262</v>
      </c>
      <c r="O3205" s="6">
        <f t="shared" si="303"/>
        <v>124056262</v>
      </c>
      <c r="P3205" s="10" t="str" cm="1">
        <f t="array" ref="P3205">_xlfn.IFS(O3205&lt;=0,"Flop",O3205&lt;10000000,"Hit",O3205&lt;=100000000,"Superhit",O3205&gt;100000000,"Blockbuster")</f>
        <v>Blockbuster</v>
      </c>
      <c r="Q3205" t="s">
        <v>10434</v>
      </c>
      <c r="R3205">
        <v>4</v>
      </c>
      <c r="S3205" t="str">
        <f t="shared" si="304"/>
        <v xml:space="preserve">July </v>
      </c>
      <c r="T3205" s="12" t="str">
        <f t="shared" si="305"/>
        <v xml:space="preserve"> 2018</v>
      </c>
      <c r="U3205" s="8" t="str" cm="1">
        <f t="array" ref="U3205">_xlfn.IFS(Q3205&lt;1970,"Old is Gold",Q3205&lt;=1980,"80's Movies",Q3205&lt;=2000,"90's Movies",Q3205&lt;=2020,"Mid Rang",Q3205&gt;2020,"Latest")</f>
        <v>Latest</v>
      </c>
      <c r="V3205" t="s">
        <v>10435</v>
      </c>
    </row>
    <row r="3206" spans="1:22" x14ac:dyDescent="0.3">
      <c r="A3206" t="s">
        <v>10436</v>
      </c>
      <c r="B3206" t="s">
        <v>1444</v>
      </c>
      <c r="C3206" t="s">
        <v>1444</v>
      </c>
      <c r="D3206" s="6">
        <v>128</v>
      </c>
      <c r="E3206" s="6" t="str">
        <f t="shared" si="300"/>
        <v>Long</v>
      </c>
      <c r="F3206" s="4">
        <f t="shared" si="301"/>
        <v>2.1333333333333333</v>
      </c>
      <c r="G3206" s="8" t="s">
        <v>10887</v>
      </c>
      <c r="H3206" t="s">
        <v>172</v>
      </c>
      <c r="I3206" t="s">
        <v>10892</v>
      </c>
      <c r="J3206">
        <v>6.9</v>
      </c>
      <c r="K3206" t="str">
        <f t="shared" si="302"/>
        <v>Average</v>
      </c>
      <c r="L3206" s="10">
        <v>283561</v>
      </c>
      <c r="M3206" s="10">
        <v>183000000</v>
      </c>
      <c r="N3206" s="10">
        <v>1054304000</v>
      </c>
      <c r="O3206" s="6">
        <f t="shared" si="303"/>
        <v>871304000</v>
      </c>
      <c r="P3206" s="10" t="str" cm="1">
        <f t="array" ref="P3206">_xlfn.IFS(O3206&lt;=0,"Flop",O3206&lt;10000000,"Hit",O3206&lt;=100000000,"Superhit",O3206&gt;100000000,"Blockbuster")</f>
        <v>Blockbuster</v>
      </c>
      <c r="Q3206" t="s">
        <v>7509</v>
      </c>
      <c r="R3206">
        <v>8</v>
      </c>
      <c r="S3206" t="str">
        <f t="shared" si="304"/>
        <v xml:space="preserve">May </v>
      </c>
      <c r="T3206" s="12" t="str">
        <f t="shared" si="305"/>
        <v xml:space="preserve"> 2019</v>
      </c>
      <c r="U3206" s="8" t="str" cm="1">
        <f t="array" ref="U3206">_xlfn.IFS(Q3206&lt;1970,"Old is Gold",Q3206&lt;=1980,"80's Movies",Q3206&lt;=2000,"90's Movies",Q3206&lt;=2020,"Mid Rang",Q3206&gt;2020,"Latest")</f>
        <v>Latest</v>
      </c>
      <c r="V3206" t="s">
        <v>6483</v>
      </c>
    </row>
    <row r="3207" spans="1:22" x14ac:dyDescent="0.3">
      <c r="A3207" t="s">
        <v>10437</v>
      </c>
      <c r="B3207" t="s">
        <v>10438</v>
      </c>
      <c r="C3207" t="s">
        <v>10438</v>
      </c>
      <c r="D3207" s="6">
        <v>130</v>
      </c>
      <c r="E3207" s="6" t="str">
        <f t="shared" si="300"/>
        <v>Long</v>
      </c>
      <c r="F3207" s="4">
        <f t="shared" si="301"/>
        <v>2.1666666666666665</v>
      </c>
      <c r="G3207" s="8" t="s">
        <v>7406</v>
      </c>
      <c r="H3207" t="s">
        <v>10891</v>
      </c>
      <c r="I3207" t="s">
        <v>5170</v>
      </c>
      <c r="J3207">
        <v>7.4</v>
      </c>
      <c r="K3207" t="str">
        <f t="shared" si="302"/>
        <v>Good</v>
      </c>
      <c r="L3207" s="10">
        <v>410062</v>
      </c>
      <c r="M3207" s="10">
        <v>75000000</v>
      </c>
      <c r="N3207" s="10">
        <v>328349387</v>
      </c>
      <c r="O3207" s="6">
        <f t="shared" si="303"/>
        <v>253349387</v>
      </c>
      <c r="P3207" s="10" t="str" cm="1">
        <f t="array" ref="P3207">_xlfn.IFS(O3207&lt;=0,"Flop",O3207&lt;10000000,"Hit",O3207&lt;=100000000,"Superhit",O3207&gt;100000000,"Blockbuster")</f>
        <v>Blockbuster</v>
      </c>
      <c r="Q3207" t="s">
        <v>10439</v>
      </c>
      <c r="R3207">
        <v>15</v>
      </c>
      <c r="S3207" t="str">
        <f t="shared" si="304"/>
        <v xml:space="preserve">May </v>
      </c>
      <c r="T3207" s="12" t="str">
        <f t="shared" si="305"/>
        <v xml:space="preserve"> 2019</v>
      </c>
      <c r="U3207" s="8" t="str" cm="1">
        <f t="array" ref="U3207">_xlfn.IFS(Q3207&lt;1970,"Old is Gold",Q3207&lt;=1980,"80's Movies",Q3207&lt;=2000,"90's Movies",Q3207&lt;=2020,"Mid Rang",Q3207&gt;2020,"Latest")</f>
        <v>Latest</v>
      </c>
      <c r="V3207" t="s">
        <v>6647</v>
      </c>
    </row>
    <row r="3208" spans="1:22" x14ac:dyDescent="0.3">
      <c r="A3208" t="s">
        <v>10440</v>
      </c>
      <c r="B3208" t="s">
        <v>10441</v>
      </c>
      <c r="C3208" t="s">
        <v>10441</v>
      </c>
      <c r="D3208" s="6">
        <v>121</v>
      </c>
      <c r="E3208" s="6" t="str">
        <f t="shared" si="300"/>
        <v>Long</v>
      </c>
      <c r="F3208" s="4">
        <f t="shared" si="301"/>
        <v>2.0166666666666666</v>
      </c>
      <c r="G3208" s="8" t="s">
        <v>7406</v>
      </c>
      <c r="H3208" t="s">
        <v>5170</v>
      </c>
      <c r="I3208" t="s">
        <v>10899</v>
      </c>
      <c r="J3208">
        <v>6.4</v>
      </c>
      <c r="K3208" t="str">
        <f t="shared" si="302"/>
        <v>Average</v>
      </c>
      <c r="L3208" s="10">
        <v>106883</v>
      </c>
      <c r="M3208" s="10">
        <v>40000000</v>
      </c>
      <c r="N3208" s="10">
        <v>146661977</v>
      </c>
      <c r="O3208" s="6">
        <f t="shared" si="303"/>
        <v>106661977</v>
      </c>
      <c r="P3208" s="10" t="str" cm="1">
        <f t="array" ref="P3208">_xlfn.IFS(O3208&lt;=0,"Flop",O3208&lt;10000000,"Hit",O3208&lt;=100000000,"Superhit",O3208&gt;100000000,"Blockbuster")</f>
        <v>Blockbuster</v>
      </c>
      <c r="Q3208" t="s">
        <v>10442</v>
      </c>
      <c r="R3208">
        <v>20</v>
      </c>
      <c r="S3208" t="str">
        <f t="shared" si="304"/>
        <v xml:space="preserve">August </v>
      </c>
      <c r="T3208" s="12" t="str">
        <f t="shared" si="305"/>
        <v xml:space="preserve"> 2019</v>
      </c>
      <c r="U3208" s="8" t="str" cm="1">
        <f t="array" ref="U3208">_xlfn.IFS(Q3208&lt;1970,"Old is Gold",Q3208&lt;=1980,"80's Movies",Q3208&lt;=2000,"90's Movies",Q3208&lt;=2020,"Mid Rang",Q3208&gt;2020,"Latest")</f>
        <v>Latest</v>
      </c>
      <c r="V3208" t="s">
        <v>6266</v>
      </c>
    </row>
    <row r="3209" spans="1:22" x14ac:dyDescent="0.3">
      <c r="A3209" t="s">
        <v>10443</v>
      </c>
      <c r="B3209" t="s">
        <v>10444</v>
      </c>
      <c r="C3209" t="s">
        <v>10444</v>
      </c>
      <c r="D3209" s="6">
        <v>115</v>
      </c>
      <c r="E3209" s="6" t="str">
        <f t="shared" si="300"/>
        <v>Medium</v>
      </c>
      <c r="F3209" s="4">
        <f t="shared" si="301"/>
        <v>1.9166666666666667</v>
      </c>
      <c r="G3209" s="8" t="s">
        <v>7406</v>
      </c>
      <c r="H3209" t="s">
        <v>10887</v>
      </c>
      <c r="I3209" t="s">
        <v>172</v>
      </c>
      <c r="J3209">
        <v>7.1</v>
      </c>
      <c r="K3209" t="str">
        <f t="shared" si="302"/>
        <v>Good</v>
      </c>
      <c r="L3209" s="10">
        <v>406563</v>
      </c>
      <c r="M3209" s="10">
        <v>120000000</v>
      </c>
      <c r="N3209" s="10">
        <v>331526598</v>
      </c>
      <c r="O3209" s="6">
        <f t="shared" si="303"/>
        <v>211526598</v>
      </c>
      <c r="P3209" s="10" t="str" cm="1">
        <f t="array" ref="P3209">_xlfn.IFS(O3209&lt;=0,"Flop",O3209&lt;10000000,"Hit",O3209&lt;=100000000,"Superhit",O3209&gt;100000000,"Blockbuster")</f>
        <v>Blockbuster</v>
      </c>
      <c r="Q3209" s="1">
        <v>44409</v>
      </c>
      <c r="R3209" s="1"/>
      <c r="S3209" t="e">
        <f t="shared" si="304"/>
        <v>#VALUE!</v>
      </c>
      <c r="T3209" s="12" t="str">
        <f t="shared" si="305"/>
        <v>44409</v>
      </c>
      <c r="U3209" s="8" t="str" cm="1">
        <f t="array" ref="U3209">_xlfn.IFS(Q3209&lt;1970,"Old is Gold",Q3209&lt;=1980,"80's Movies",Q3209&lt;=2000,"90's Movies",Q3209&lt;=2020,"Mid Rang",Q3209&gt;2020,"Latest")</f>
        <v>Latest</v>
      </c>
      <c r="V3209" t="s">
        <v>4002</v>
      </c>
    </row>
    <row r="3210" spans="1:22" x14ac:dyDescent="0.3">
      <c r="A3210" t="s">
        <v>10445</v>
      </c>
      <c r="B3210" t="s">
        <v>10446</v>
      </c>
      <c r="C3210" t="s">
        <v>10446</v>
      </c>
      <c r="D3210" s="6">
        <v>92</v>
      </c>
      <c r="E3210" s="6" t="str">
        <f t="shared" si="300"/>
        <v>Medium</v>
      </c>
      <c r="F3210" s="4">
        <f t="shared" si="301"/>
        <v>1.5333333333333334</v>
      </c>
      <c r="G3210" s="8" t="s">
        <v>190</v>
      </c>
      <c r="H3210" t="s">
        <v>10885</v>
      </c>
      <c r="I3210" t="s">
        <v>10895</v>
      </c>
      <c r="J3210">
        <v>6.8</v>
      </c>
      <c r="K3210" t="str">
        <f t="shared" si="302"/>
        <v>Average</v>
      </c>
      <c r="L3210" s="10">
        <v>77499</v>
      </c>
      <c r="M3210" s="10">
        <v>100000</v>
      </c>
      <c r="N3210" s="10">
        <v>1951683</v>
      </c>
      <c r="O3210" s="6">
        <f t="shared" si="303"/>
        <v>1851683</v>
      </c>
      <c r="P3210" s="10" t="str" cm="1">
        <f t="array" ref="P3210">_xlfn.IFS(O3210&lt;=0,"Flop",O3210&lt;10000000,"Hit",O3210&lt;=100000000,"Superhit",O3210&gt;100000000,"Blockbuster")</f>
        <v>Hit</v>
      </c>
      <c r="Q3210" t="s">
        <v>9476</v>
      </c>
      <c r="R3210">
        <v>22</v>
      </c>
      <c r="S3210" t="str">
        <f t="shared" si="304"/>
        <v xml:space="preserve">January </v>
      </c>
      <c r="T3210" s="12" t="str">
        <f t="shared" si="305"/>
        <v xml:space="preserve"> 2017</v>
      </c>
      <c r="U3210" s="8" t="str" cm="1">
        <f t="array" ref="U3210">_xlfn.IFS(Q3210&lt;1970,"Old is Gold",Q3210&lt;=1980,"80's Movies",Q3210&lt;=2000,"90's Movies",Q3210&lt;=2020,"Mid Rang",Q3210&gt;2020,"Latest")</f>
        <v>Latest</v>
      </c>
      <c r="V3210" t="s">
        <v>9488</v>
      </c>
    </row>
    <row r="3211" spans="1:22" x14ac:dyDescent="0.3">
      <c r="A3211" t="s">
        <v>10447</v>
      </c>
      <c r="B3211" t="s">
        <v>10448</v>
      </c>
      <c r="C3211" t="s">
        <v>10448</v>
      </c>
      <c r="D3211" s="6">
        <v>132</v>
      </c>
      <c r="E3211" s="6" t="str">
        <f t="shared" si="300"/>
        <v>Long</v>
      </c>
      <c r="F3211" s="4">
        <f t="shared" si="301"/>
        <v>2.2000000000000002</v>
      </c>
      <c r="G3211" s="8" t="s">
        <v>10889</v>
      </c>
      <c r="H3211" t="s">
        <v>172</v>
      </c>
      <c r="I3211" t="s">
        <v>190</v>
      </c>
      <c r="J3211">
        <v>7.2</v>
      </c>
      <c r="K3211" t="str">
        <f t="shared" si="302"/>
        <v>Good</v>
      </c>
      <c r="L3211" s="10">
        <v>157949</v>
      </c>
      <c r="M3211" s="10">
        <v>60000000</v>
      </c>
      <c r="N3211" s="10">
        <v>76073488</v>
      </c>
      <c r="O3211" s="6">
        <f t="shared" si="303"/>
        <v>16073488</v>
      </c>
      <c r="P3211" s="10" t="str" cm="1">
        <f t="array" ref="P3211">_xlfn.IFS(O3211&lt;=0,"Flop",O3211&lt;10000000,"Hit",O3211&lt;=100000000,"Superhit",O3211&gt;100000000,"Blockbuster")</f>
        <v>Superhit</v>
      </c>
      <c r="Q3211" t="s">
        <v>10115</v>
      </c>
      <c r="R3211">
        <v>12</v>
      </c>
      <c r="S3211" t="str">
        <f t="shared" si="304"/>
        <v xml:space="preserve">December </v>
      </c>
      <c r="T3211" s="12" t="str">
        <f t="shared" si="305"/>
        <v xml:space="preserve"> 2018</v>
      </c>
      <c r="U3211" s="8" t="str" cm="1">
        <f t="array" ref="U3211">_xlfn.IFS(Q3211&lt;1970,"Old is Gold",Q3211&lt;=1980,"80's Movies",Q3211&lt;=2000,"90's Movies",Q3211&lt;=2020,"Mid Rang",Q3211&gt;2020,"Latest")</f>
        <v>Latest</v>
      </c>
      <c r="V3211" t="s">
        <v>4442</v>
      </c>
    </row>
    <row r="3212" spans="1:22" x14ac:dyDescent="0.3">
      <c r="A3212" t="s">
        <v>10449</v>
      </c>
      <c r="B3212" t="s">
        <v>10450</v>
      </c>
      <c r="C3212" t="s">
        <v>10450</v>
      </c>
      <c r="D3212" s="6">
        <v>116</v>
      </c>
      <c r="E3212" s="6" t="str">
        <f t="shared" si="300"/>
        <v>Medium</v>
      </c>
      <c r="F3212" s="4">
        <f t="shared" si="301"/>
        <v>1.9333333333333333</v>
      </c>
      <c r="G3212" s="8" t="s">
        <v>10889</v>
      </c>
      <c r="H3212" t="s">
        <v>190</v>
      </c>
      <c r="I3212" t="s">
        <v>10896</v>
      </c>
      <c r="J3212">
        <v>7.2</v>
      </c>
      <c r="K3212" t="str">
        <f t="shared" si="302"/>
        <v>Good</v>
      </c>
      <c r="L3212" s="10">
        <v>159169</v>
      </c>
      <c r="M3212" s="10">
        <v>50000000</v>
      </c>
      <c r="N3212" s="10">
        <v>193764664</v>
      </c>
      <c r="O3212" s="6">
        <f t="shared" si="303"/>
        <v>143764664</v>
      </c>
      <c r="P3212" s="10" t="str" cm="1">
        <f t="array" ref="P3212">_xlfn.IFS(O3212&lt;=0,"Flop",O3212&lt;10000000,"Hit",O3212&lt;=100000000,"Superhit",O3212&gt;100000000,"Blockbuster")</f>
        <v>Blockbuster</v>
      </c>
      <c r="Q3212" t="s">
        <v>10451</v>
      </c>
      <c r="R3212">
        <v>14</v>
      </c>
      <c r="S3212" t="str">
        <f t="shared" si="304"/>
        <v xml:space="preserve">December </v>
      </c>
      <c r="T3212" s="12" t="str">
        <f t="shared" si="305"/>
        <v xml:space="preserve"> 2017</v>
      </c>
      <c r="U3212" s="8" t="str" cm="1">
        <f t="array" ref="U3212">_xlfn.IFS(Q3212&lt;1970,"Old is Gold",Q3212&lt;=1980,"80's Movies",Q3212&lt;=2000,"90's Movies",Q3212&lt;=2020,"Mid Rang",Q3212&gt;2020,"Latest")</f>
        <v>Latest</v>
      </c>
      <c r="V3212" t="s">
        <v>183</v>
      </c>
    </row>
    <row r="3213" spans="1:22" x14ac:dyDescent="0.3">
      <c r="A3213" t="s">
        <v>10452</v>
      </c>
      <c r="B3213" t="s">
        <v>10453</v>
      </c>
      <c r="C3213" t="s">
        <v>10453</v>
      </c>
      <c r="D3213" s="6">
        <v>96</v>
      </c>
      <c r="E3213" s="6" t="str">
        <f t="shared" si="300"/>
        <v>Medium</v>
      </c>
      <c r="F3213" s="4">
        <f t="shared" si="301"/>
        <v>1.6</v>
      </c>
      <c r="G3213" s="8" t="s">
        <v>7406</v>
      </c>
      <c r="H3213" t="s">
        <v>10887</v>
      </c>
      <c r="I3213" t="s">
        <v>10889</v>
      </c>
      <c r="J3213">
        <v>6.6</v>
      </c>
      <c r="K3213" t="str">
        <f t="shared" si="302"/>
        <v>Average</v>
      </c>
      <c r="L3213" s="10">
        <v>60372</v>
      </c>
      <c r="M3213" s="10">
        <v>35000000</v>
      </c>
      <c r="N3213" s="10">
        <v>59945012</v>
      </c>
      <c r="O3213" s="6">
        <f t="shared" si="303"/>
        <v>24945012</v>
      </c>
      <c r="P3213" s="10" t="str" cm="1">
        <f t="array" ref="P3213">_xlfn.IFS(O3213&lt;=0,"Flop",O3213&lt;10000000,"Hit",O3213&lt;=100000000,"Superhit",O3213&gt;100000000,"Blockbuster")</f>
        <v>Superhit</v>
      </c>
      <c r="Q3213" t="s">
        <v>10454</v>
      </c>
      <c r="R3213">
        <v>31</v>
      </c>
      <c r="S3213" t="str">
        <f t="shared" si="304"/>
        <v xml:space="preserve">May </v>
      </c>
      <c r="T3213" s="12" t="str">
        <f t="shared" si="305"/>
        <v xml:space="preserve"> 2018</v>
      </c>
      <c r="U3213" s="8" t="str" cm="1">
        <f t="array" ref="U3213">_xlfn.IFS(Q3213&lt;1970,"Old is Gold",Q3213&lt;=1980,"80's Movies",Q3213&lt;=2000,"90's Movies",Q3213&lt;=2020,"Mid Rang",Q3213&gt;2020,"Latest")</f>
        <v>Latest</v>
      </c>
      <c r="V3213" t="s">
        <v>7453</v>
      </c>
    </row>
    <row r="3214" spans="1:22" x14ac:dyDescent="0.3">
      <c r="A3214" t="s">
        <v>10455</v>
      </c>
      <c r="B3214" t="s">
        <v>10456</v>
      </c>
      <c r="C3214" t="s">
        <v>10456</v>
      </c>
      <c r="D3214" s="6">
        <v>129</v>
      </c>
      <c r="E3214" s="6" t="str">
        <f t="shared" si="300"/>
        <v>Long</v>
      </c>
      <c r="F3214" s="4">
        <f t="shared" si="301"/>
        <v>2.15</v>
      </c>
      <c r="G3214" s="8" t="s">
        <v>7406</v>
      </c>
      <c r="H3214" t="s">
        <v>10887</v>
      </c>
      <c r="I3214" t="s">
        <v>172</v>
      </c>
      <c r="J3214">
        <v>7.4</v>
      </c>
      <c r="K3214" t="str">
        <f t="shared" si="302"/>
        <v>Good</v>
      </c>
      <c r="L3214" s="10">
        <v>536191</v>
      </c>
      <c r="M3214" s="10">
        <v>160000000</v>
      </c>
      <c r="N3214" s="10">
        <v>1131927996</v>
      </c>
      <c r="O3214" s="6">
        <f t="shared" si="303"/>
        <v>971927996</v>
      </c>
      <c r="P3214" s="10" t="str" cm="1">
        <f t="array" ref="P3214">_xlfn.IFS(O3214&lt;=0,"Flop",O3214&lt;10000000,"Hit",O3214&lt;=100000000,"Superhit",O3214&gt;100000000,"Blockbuster")</f>
        <v>Blockbuster</v>
      </c>
      <c r="Q3214" t="s">
        <v>10457</v>
      </c>
      <c r="R3214">
        <v>26</v>
      </c>
      <c r="S3214" t="str">
        <f t="shared" si="304"/>
        <v xml:space="preserve">June </v>
      </c>
      <c r="T3214" s="12" t="str">
        <f t="shared" si="305"/>
        <v xml:space="preserve"> 2019</v>
      </c>
      <c r="U3214" s="8" t="str" cm="1">
        <f t="array" ref="U3214">_xlfn.IFS(Q3214&lt;1970,"Old is Gold",Q3214&lt;=1980,"80's Movies",Q3214&lt;=2000,"90's Movies",Q3214&lt;=2020,"Mid Rang",Q3214&gt;2020,"Latest")</f>
        <v>Latest</v>
      </c>
      <c r="V3214" t="s">
        <v>6818</v>
      </c>
    </row>
    <row r="3215" spans="1:22" x14ac:dyDescent="0.3">
      <c r="A3215" t="s">
        <v>10458</v>
      </c>
      <c r="B3215" t="s">
        <v>10459</v>
      </c>
      <c r="C3215" t="s">
        <v>10459</v>
      </c>
      <c r="D3215" s="6">
        <v>132</v>
      </c>
      <c r="E3215" s="6" t="str">
        <f t="shared" si="300"/>
        <v>Long</v>
      </c>
      <c r="F3215" s="4">
        <f t="shared" si="301"/>
        <v>2.2000000000000002</v>
      </c>
      <c r="G3215" s="8" t="s">
        <v>7406</v>
      </c>
      <c r="H3215" t="s">
        <v>10887</v>
      </c>
      <c r="I3215" t="s">
        <v>172</v>
      </c>
      <c r="J3215">
        <v>7.2</v>
      </c>
      <c r="K3215" t="str">
        <f t="shared" si="302"/>
        <v>Good</v>
      </c>
      <c r="L3215" s="10">
        <v>390733</v>
      </c>
      <c r="M3215" s="10">
        <v>185000000</v>
      </c>
      <c r="N3215" s="10">
        <v>168717425</v>
      </c>
      <c r="O3215" s="6">
        <f t="shared" si="303"/>
        <v>-16282575</v>
      </c>
      <c r="P3215" s="10" t="str" cm="1">
        <f t="array" ref="P3215">_xlfn.IFS(O3215&lt;=0,"Flop",O3215&lt;10000000,"Hit",O3215&lt;=100000000,"Superhit",O3215&gt;100000000,"Blockbuster")</f>
        <v>Flop</v>
      </c>
      <c r="Q3215" t="s">
        <v>10460</v>
      </c>
      <c r="R3215">
        <v>28</v>
      </c>
      <c r="S3215" t="str">
        <f t="shared" si="304"/>
        <v xml:space="preserve">July </v>
      </c>
      <c r="T3215" s="12" t="str">
        <f t="shared" si="305"/>
        <v xml:space="preserve"> 2021</v>
      </c>
      <c r="U3215" s="8" t="str" cm="1">
        <f t="array" ref="U3215">_xlfn.IFS(Q3215&lt;1970,"Old is Gold",Q3215&lt;=1980,"80's Movies",Q3215&lt;=2000,"90's Movies",Q3215&lt;=2020,"Mid Rang",Q3215&gt;2020,"Latest")</f>
        <v>Latest</v>
      </c>
      <c r="V3215" t="s">
        <v>5328</v>
      </c>
    </row>
    <row r="3216" spans="1:22" x14ac:dyDescent="0.3">
      <c r="A3216" t="s">
        <v>10461</v>
      </c>
      <c r="B3216" t="s">
        <v>10462</v>
      </c>
      <c r="C3216" t="s">
        <v>10462</v>
      </c>
      <c r="D3216" s="6">
        <v>130</v>
      </c>
      <c r="E3216" s="6" t="str">
        <f t="shared" si="300"/>
        <v>Long</v>
      </c>
      <c r="F3216" s="4">
        <f t="shared" si="301"/>
        <v>2.1666666666666665</v>
      </c>
      <c r="G3216" s="8" t="s">
        <v>7406</v>
      </c>
      <c r="H3216" t="s">
        <v>190</v>
      </c>
      <c r="I3216" t="s">
        <v>10897</v>
      </c>
      <c r="J3216">
        <v>7.1</v>
      </c>
      <c r="K3216" t="str">
        <f t="shared" si="302"/>
        <v>Good</v>
      </c>
      <c r="L3216" s="10">
        <v>151169</v>
      </c>
      <c r="M3216" s="10">
        <v>50000000</v>
      </c>
      <c r="N3216" s="10">
        <v>214215889</v>
      </c>
      <c r="O3216" s="6">
        <f t="shared" si="303"/>
        <v>164215889</v>
      </c>
      <c r="P3216" s="10" t="str" cm="1">
        <f t="array" ref="P3216">_xlfn.IFS(O3216&lt;=0,"Flop",O3216&lt;10000000,"Hit",O3216&lt;=100000000,"Superhit",O3216&gt;100000000,"Blockbuster")</f>
        <v>Blockbuster</v>
      </c>
      <c r="Q3216" t="s">
        <v>10463</v>
      </c>
      <c r="R3216">
        <v>14</v>
      </c>
      <c r="S3216" t="str">
        <f t="shared" si="304"/>
        <v xml:space="preserve">November </v>
      </c>
      <c r="T3216" s="12" t="str">
        <f t="shared" si="305"/>
        <v xml:space="preserve"> 2018</v>
      </c>
      <c r="U3216" s="8" t="str" cm="1">
        <f t="array" ref="U3216">_xlfn.IFS(Q3216&lt;1970,"Old is Gold",Q3216&lt;=1980,"80's Movies",Q3216&lt;=2000,"90's Movies",Q3216&lt;=2020,"Mid Rang",Q3216&gt;2020,"Latest")</f>
        <v>Latest</v>
      </c>
      <c r="V3216" t="s">
        <v>10247</v>
      </c>
    </row>
    <row r="3217" spans="1:22" x14ac:dyDescent="0.3">
      <c r="A3217" t="s">
        <v>10464</v>
      </c>
      <c r="B3217" t="s">
        <v>10465</v>
      </c>
      <c r="C3217" t="s">
        <v>10465</v>
      </c>
      <c r="D3217" s="6">
        <v>104</v>
      </c>
      <c r="E3217" s="6" t="str">
        <f t="shared" si="300"/>
        <v>Medium</v>
      </c>
      <c r="F3217" s="4">
        <f t="shared" si="301"/>
        <v>1.7333333333333334</v>
      </c>
      <c r="G3217" s="8" t="s">
        <v>172</v>
      </c>
      <c r="H3217" t="s">
        <v>10899</v>
      </c>
      <c r="I3217" t="s">
        <v>10899</v>
      </c>
      <c r="J3217">
        <v>5.6</v>
      </c>
      <c r="K3217" t="str">
        <f t="shared" si="302"/>
        <v>Poor</v>
      </c>
      <c r="L3217" s="10">
        <v>55817</v>
      </c>
      <c r="M3217" s="10">
        <v>28000000</v>
      </c>
      <c r="N3217" s="10">
        <v>130560428</v>
      </c>
      <c r="O3217" s="6">
        <f t="shared" si="303"/>
        <v>102560428</v>
      </c>
      <c r="P3217" s="10" t="str" cm="1">
        <f t="array" ref="P3217">_xlfn.IFS(O3217&lt;=0,"Flop",O3217&lt;10000000,"Hit",O3217&lt;=100000000,"Superhit",O3217&gt;100000000,"Blockbuster")</f>
        <v>Blockbuster</v>
      </c>
      <c r="Q3217" t="s">
        <v>10466</v>
      </c>
      <c r="R3217">
        <v>1</v>
      </c>
      <c r="S3217" t="str">
        <f t="shared" si="304"/>
        <v xml:space="preserve">November </v>
      </c>
      <c r="T3217" s="12" t="str">
        <f t="shared" si="305"/>
        <v xml:space="preserve"> 2017</v>
      </c>
      <c r="U3217" s="8" t="str" cm="1">
        <f t="array" ref="U3217">_xlfn.IFS(Q3217&lt;1970,"Old is Gold",Q3217&lt;=1980,"80's Movies",Q3217&lt;=2000,"90's Movies",Q3217&lt;=2020,"Mid Rang",Q3217&gt;2020,"Latest")</f>
        <v>Latest</v>
      </c>
      <c r="V3217" t="s">
        <v>8474</v>
      </c>
    </row>
    <row r="3218" spans="1:22" x14ac:dyDescent="0.3">
      <c r="A3218" t="s">
        <v>10467</v>
      </c>
      <c r="B3218" t="s">
        <v>10468</v>
      </c>
      <c r="C3218" t="s">
        <v>10468</v>
      </c>
      <c r="D3218" s="6">
        <v>109</v>
      </c>
      <c r="E3218" s="6" t="str">
        <f t="shared" si="300"/>
        <v>Medium</v>
      </c>
      <c r="F3218" s="4">
        <f t="shared" si="301"/>
        <v>1.8166666666666667</v>
      </c>
      <c r="G3218" s="8" t="s">
        <v>10889</v>
      </c>
      <c r="H3218" t="s">
        <v>190</v>
      </c>
      <c r="I3218" t="s">
        <v>10899</v>
      </c>
      <c r="J3218">
        <v>6.8</v>
      </c>
      <c r="K3218" t="str">
        <f t="shared" si="302"/>
        <v>Average</v>
      </c>
      <c r="L3218" s="10">
        <v>123771</v>
      </c>
      <c r="M3218" s="10">
        <v>32000000</v>
      </c>
      <c r="N3218" s="10">
        <v>61404394</v>
      </c>
      <c r="O3218" s="6">
        <f t="shared" si="303"/>
        <v>29404394</v>
      </c>
      <c r="P3218" s="10" t="str" cm="1">
        <f t="array" ref="P3218">_xlfn.IFS(O3218&lt;=0,"Flop",O3218&lt;10000000,"Hit",O3218&lt;=100000000,"Superhit",O3218&gt;100000000,"Blockbuster")</f>
        <v>Superhit</v>
      </c>
      <c r="Q3218" t="s">
        <v>10469</v>
      </c>
      <c r="R3218">
        <v>13</v>
      </c>
      <c r="S3218" t="str">
        <f t="shared" si="304"/>
        <v xml:space="preserve">December </v>
      </c>
      <c r="T3218" s="12" t="str">
        <f t="shared" si="305"/>
        <v xml:space="preserve"> 2019</v>
      </c>
      <c r="U3218" s="8" t="str" cm="1">
        <f t="array" ref="U3218">_xlfn.IFS(Q3218&lt;1970,"Old is Gold",Q3218&lt;=1980,"80's Movies",Q3218&lt;=2000,"90's Movies",Q3218&lt;=2020,"Mid Rang",Q3218&gt;2020,"Latest")</f>
        <v>Latest</v>
      </c>
      <c r="V3218" t="s">
        <v>2254</v>
      </c>
    </row>
    <row r="3219" spans="1:22" x14ac:dyDescent="0.3">
      <c r="A3219" t="s">
        <v>10470</v>
      </c>
      <c r="B3219" t="s">
        <v>10471</v>
      </c>
      <c r="C3219" t="s">
        <v>10471</v>
      </c>
      <c r="D3219" s="6">
        <v>122</v>
      </c>
      <c r="E3219" s="6" t="str">
        <f t="shared" si="300"/>
        <v>Long</v>
      </c>
      <c r="F3219" s="4">
        <f t="shared" si="301"/>
        <v>2.0333333333333332</v>
      </c>
      <c r="G3219" s="8" t="s">
        <v>190</v>
      </c>
      <c r="H3219" t="s">
        <v>10886</v>
      </c>
      <c r="I3219" t="s">
        <v>10899</v>
      </c>
      <c r="J3219">
        <v>7.4</v>
      </c>
      <c r="K3219" t="str">
        <f t="shared" si="302"/>
        <v>Good</v>
      </c>
      <c r="L3219" s="10">
        <v>61182</v>
      </c>
      <c r="M3219" s="10">
        <v>13000000</v>
      </c>
      <c r="N3219" s="10">
        <v>194694725</v>
      </c>
      <c r="O3219" s="6">
        <f t="shared" si="303"/>
        <v>181694725</v>
      </c>
      <c r="P3219" s="10" t="str" cm="1">
        <f t="array" ref="P3219">_xlfn.IFS(O3219&lt;=0,"Flop",O3219&lt;10000000,"Hit",O3219&lt;=100000000,"Superhit",O3219&gt;100000000,"Blockbuster")</f>
        <v>Blockbuster</v>
      </c>
      <c r="Q3219" t="s">
        <v>10472</v>
      </c>
      <c r="R3219">
        <v>9</v>
      </c>
      <c r="S3219" t="str">
        <f t="shared" si="304"/>
        <v xml:space="preserve">September </v>
      </c>
      <c r="T3219" s="12" t="str">
        <f t="shared" si="305"/>
        <v xml:space="preserve"> 2019</v>
      </c>
      <c r="U3219" s="8" t="str" cm="1">
        <f t="array" ref="U3219">_xlfn.IFS(Q3219&lt;1970,"Old is Gold",Q3219&lt;=1980,"80's Movies",Q3219&lt;=2000,"90's Movies",Q3219&lt;=2020,"Mid Rang",Q3219&gt;2020,"Latest")</f>
        <v>Latest</v>
      </c>
      <c r="V3219" t="s">
        <v>10473</v>
      </c>
    </row>
    <row r="3220" spans="1:22" x14ac:dyDescent="0.3">
      <c r="A3220" t="s">
        <v>10474</v>
      </c>
      <c r="B3220" t="s">
        <v>10475</v>
      </c>
      <c r="C3220" t="s">
        <v>10475</v>
      </c>
      <c r="D3220" s="6">
        <v>125</v>
      </c>
      <c r="E3220" s="6" t="str">
        <f t="shared" si="300"/>
        <v>Long</v>
      </c>
      <c r="F3220" s="4">
        <f t="shared" si="301"/>
        <v>2.0833333333333335</v>
      </c>
      <c r="G3220" s="8" t="s">
        <v>7406</v>
      </c>
      <c r="H3220" t="s">
        <v>10887</v>
      </c>
      <c r="I3220" t="s">
        <v>10885</v>
      </c>
      <c r="J3220">
        <v>6.2</v>
      </c>
      <c r="K3220" t="str">
        <f t="shared" si="302"/>
        <v>Average</v>
      </c>
      <c r="L3220" s="10">
        <v>262191</v>
      </c>
      <c r="M3220" s="10">
        <v>195000000</v>
      </c>
      <c r="N3220" s="10">
        <v>393252111</v>
      </c>
      <c r="O3220" s="6">
        <f t="shared" si="303"/>
        <v>198252111</v>
      </c>
      <c r="P3220" s="10" t="str" cm="1">
        <f t="array" ref="P3220">_xlfn.IFS(O3220&lt;=0,"Flop",O3220&lt;10000000,"Hit",O3220&lt;=100000000,"Superhit",O3220&gt;100000000,"Blockbuster")</f>
        <v>Blockbuster</v>
      </c>
      <c r="Q3220" t="s">
        <v>10476</v>
      </c>
      <c r="R3220">
        <v>19</v>
      </c>
      <c r="S3220" t="str">
        <f t="shared" si="304"/>
        <v xml:space="preserve">October </v>
      </c>
      <c r="T3220" s="12" t="str">
        <f t="shared" si="305"/>
        <v xml:space="preserve"> 2022</v>
      </c>
      <c r="U3220" s="8" t="str" cm="1">
        <f t="array" ref="U3220">_xlfn.IFS(Q3220&lt;1970,"Old is Gold",Q3220&lt;=1980,"80's Movies",Q3220&lt;=2000,"90's Movies",Q3220&lt;=2020,"Mid Rang",Q3220&gt;2020,"Latest")</f>
        <v>Latest</v>
      </c>
      <c r="V3220" t="s">
        <v>4899</v>
      </c>
    </row>
    <row r="3221" spans="1:22" x14ac:dyDescent="0.3">
      <c r="A3221" t="s">
        <v>10477</v>
      </c>
      <c r="B3221" t="s">
        <v>10478</v>
      </c>
      <c r="C3221" t="s">
        <v>10478</v>
      </c>
      <c r="D3221" s="6">
        <v>128</v>
      </c>
      <c r="E3221" s="6" t="str">
        <f t="shared" si="300"/>
        <v>Long</v>
      </c>
      <c r="F3221" s="4">
        <f t="shared" si="301"/>
        <v>2.1333333333333333</v>
      </c>
      <c r="G3221" s="8" t="s">
        <v>7406</v>
      </c>
      <c r="H3221" t="s">
        <v>10887</v>
      </c>
      <c r="I3221" t="s">
        <v>10890</v>
      </c>
      <c r="J3221">
        <v>6.2</v>
      </c>
      <c r="K3221" t="str">
        <f t="shared" si="302"/>
        <v>Average</v>
      </c>
      <c r="L3221" s="10">
        <v>189024</v>
      </c>
      <c r="M3221" s="10">
        <v>185000000</v>
      </c>
      <c r="N3221" s="10">
        <v>261119292</v>
      </c>
      <c r="O3221" s="6">
        <f t="shared" si="303"/>
        <v>76119292</v>
      </c>
      <c r="P3221" s="10" t="str" cm="1">
        <f t="array" ref="P3221">_xlfn.IFS(O3221&lt;=0,"Flop",O3221&lt;10000000,"Hit",O3221&lt;=100000000,"Superhit",O3221&gt;100000000,"Blockbuster")</f>
        <v>Superhit</v>
      </c>
      <c r="Q3221" t="s">
        <v>10479</v>
      </c>
      <c r="R3221">
        <v>23</v>
      </c>
      <c r="S3221" t="str">
        <f t="shared" si="304"/>
        <v xml:space="preserve">October </v>
      </c>
      <c r="T3221" s="12" t="str">
        <f t="shared" si="305"/>
        <v xml:space="preserve"> 2019</v>
      </c>
      <c r="U3221" s="8" t="str" cm="1">
        <f t="array" ref="U3221">_xlfn.IFS(Q3221&lt;1970,"Old is Gold",Q3221&lt;=1980,"80's Movies",Q3221&lt;=2000,"90's Movies",Q3221&lt;=2020,"Mid Rang",Q3221&gt;2020,"Latest")</f>
        <v>Latest</v>
      </c>
      <c r="V3221" t="s">
        <v>7850</v>
      </c>
    </row>
    <row r="3222" spans="1:22" x14ac:dyDescent="0.3">
      <c r="A3222" t="s">
        <v>10480</v>
      </c>
      <c r="B3222" t="s">
        <v>10481</v>
      </c>
      <c r="C3222" t="s">
        <v>10481</v>
      </c>
      <c r="D3222" s="6">
        <v>155</v>
      </c>
      <c r="E3222" s="6" t="str">
        <f t="shared" si="300"/>
        <v>Long</v>
      </c>
      <c r="F3222" s="4">
        <f t="shared" si="301"/>
        <v>2.5833333333333335</v>
      </c>
      <c r="G3222" s="8" t="s">
        <v>10889</v>
      </c>
      <c r="H3222" t="s">
        <v>172</v>
      </c>
      <c r="I3222" t="s">
        <v>190</v>
      </c>
      <c r="J3222">
        <v>7.6</v>
      </c>
      <c r="K3222" t="str">
        <f t="shared" si="302"/>
        <v>Good</v>
      </c>
      <c r="L3222" s="10">
        <v>58808</v>
      </c>
      <c r="M3222" s="10">
        <v>14000000</v>
      </c>
      <c r="N3222" s="10">
        <v>76693052</v>
      </c>
      <c r="O3222" s="6">
        <f t="shared" si="303"/>
        <v>62693052</v>
      </c>
      <c r="P3222" s="10" t="str" cm="1">
        <f t="array" ref="P3222">_xlfn.IFS(O3222&lt;=0,"Flop",O3222&lt;10000000,"Hit",O3222&lt;=100000000,"Superhit",O3222&gt;100000000,"Blockbuster")</f>
        <v>Superhit</v>
      </c>
      <c r="Q3222" t="s">
        <v>10482</v>
      </c>
      <c r="R3222">
        <v>28</v>
      </c>
      <c r="S3222" t="str">
        <f t="shared" si="304"/>
        <v xml:space="preserve">June </v>
      </c>
      <c r="T3222" s="12" t="str">
        <f t="shared" si="305"/>
        <v xml:space="preserve"> 2018</v>
      </c>
      <c r="U3222" s="8" t="str" cm="1">
        <f t="array" ref="U3222">_xlfn.IFS(Q3222&lt;1970,"Old is Gold",Q3222&lt;=1980,"80's Movies",Q3222&lt;=2000,"90's Movies",Q3222&lt;=2020,"Mid Rang",Q3222&gt;2020,"Latest")</f>
        <v>Latest</v>
      </c>
      <c r="V3222" t="s">
        <v>10483</v>
      </c>
    </row>
    <row r="3223" spans="1:22" x14ac:dyDescent="0.3">
      <c r="A3223" t="s">
        <v>10484</v>
      </c>
      <c r="B3223" t="s">
        <v>10485</v>
      </c>
      <c r="C3223" t="s">
        <v>10485</v>
      </c>
      <c r="D3223" s="6">
        <v>110</v>
      </c>
      <c r="E3223" s="6" t="str">
        <f t="shared" si="300"/>
        <v>Medium</v>
      </c>
      <c r="F3223" s="4">
        <f t="shared" si="301"/>
        <v>1.8333333333333333</v>
      </c>
      <c r="G3223" s="8" t="s">
        <v>10887</v>
      </c>
      <c r="H3223" t="s">
        <v>10888</v>
      </c>
      <c r="I3223" t="s">
        <v>172</v>
      </c>
      <c r="J3223">
        <v>7.4</v>
      </c>
      <c r="K3223" t="str">
        <f t="shared" si="302"/>
        <v>Good</v>
      </c>
      <c r="L3223" s="10">
        <v>80637</v>
      </c>
      <c r="M3223" s="10">
        <v>85000000</v>
      </c>
      <c r="N3223" s="10">
        <v>408402367</v>
      </c>
      <c r="O3223" s="6">
        <f t="shared" si="303"/>
        <v>323402367</v>
      </c>
      <c r="P3223" s="10" t="str" cm="1">
        <f t="array" ref="P3223">_xlfn.IFS(O3223&lt;=0,"Flop",O3223&lt;10000000,"Hit",O3223&lt;=100000000,"Superhit",O3223&gt;100000000,"Blockbuster")</f>
        <v>Blockbuster</v>
      </c>
      <c r="Q3223" t="s">
        <v>10486</v>
      </c>
      <c r="R3223">
        <v>14</v>
      </c>
      <c r="S3223" t="str">
        <f t="shared" si="304"/>
        <v xml:space="preserve">November </v>
      </c>
      <c r="T3223" s="12" t="str">
        <f t="shared" si="305"/>
        <v xml:space="preserve"> 2021</v>
      </c>
      <c r="U3223" s="8" t="str" cm="1">
        <f t="array" ref="U3223">_xlfn.IFS(Q3223&lt;1970,"Old is Gold",Q3223&lt;=1980,"80's Movies",Q3223&lt;=2000,"90's Movies",Q3223&lt;=2020,"Mid Rang",Q3223&gt;2020,"Latest")</f>
        <v>Latest</v>
      </c>
      <c r="V3223" t="s">
        <v>9751</v>
      </c>
    </row>
    <row r="3224" spans="1:22" x14ac:dyDescent="0.3">
      <c r="A3224" t="s">
        <v>10487</v>
      </c>
      <c r="B3224" t="s">
        <v>10488</v>
      </c>
      <c r="C3224" t="s">
        <v>10488</v>
      </c>
      <c r="D3224" s="6">
        <v>116</v>
      </c>
      <c r="E3224" s="6" t="str">
        <f t="shared" si="300"/>
        <v>Medium</v>
      </c>
      <c r="F3224" s="4">
        <f t="shared" si="301"/>
        <v>1.9333333333333333</v>
      </c>
      <c r="G3224" s="8" t="s">
        <v>190</v>
      </c>
      <c r="H3224" t="s">
        <v>10886</v>
      </c>
      <c r="I3224" t="s">
        <v>10899</v>
      </c>
      <c r="J3224">
        <v>7.2</v>
      </c>
      <c r="K3224" t="str">
        <f t="shared" si="302"/>
        <v>Good</v>
      </c>
      <c r="L3224" s="10">
        <v>78881</v>
      </c>
      <c r="M3224" s="10">
        <v>7000000</v>
      </c>
      <c r="N3224" s="10">
        <v>92559910</v>
      </c>
      <c r="O3224" s="6">
        <f t="shared" si="303"/>
        <v>85559910</v>
      </c>
      <c r="P3224" s="10" t="str" cm="1">
        <f t="array" ref="P3224">_xlfn.IFS(O3224&lt;=0,"Flop",O3224&lt;10000000,"Hit",O3224&lt;=100000000,"Superhit",O3224&gt;100000000,"Blockbuster")</f>
        <v>Superhit</v>
      </c>
      <c r="Q3224" t="s">
        <v>10489</v>
      </c>
      <c r="R3224">
        <v>14</v>
      </c>
      <c r="S3224" t="str">
        <f t="shared" si="304"/>
        <v xml:space="preserve">March </v>
      </c>
      <c r="T3224" s="12" t="str">
        <f t="shared" si="305"/>
        <v xml:space="preserve"> 2019</v>
      </c>
      <c r="U3224" s="8" t="str" cm="1">
        <f t="array" ref="U3224">_xlfn.IFS(Q3224&lt;1970,"Old is Gold",Q3224&lt;=1980,"80's Movies",Q3224&lt;=2000,"90's Movies",Q3224&lt;=2020,"Mid Rang",Q3224&gt;2020,"Latest")</f>
        <v>Latest</v>
      </c>
      <c r="V3224" t="s">
        <v>10490</v>
      </c>
    </row>
    <row r="3225" spans="1:22" x14ac:dyDescent="0.3">
      <c r="A3225" t="s">
        <v>10491</v>
      </c>
      <c r="B3225" t="s">
        <v>10492</v>
      </c>
      <c r="C3225" t="s">
        <v>10492</v>
      </c>
      <c r="D3225" s="6">
        <v>103</v>
      </c>
      <c r="E3225" s="6" t="str">
        <f t="shared" si="300"/>
        <v>Medium</v>
      </c>
      <c r="F3225" s="4">
        <f t="shared" si="301"/>
        <v>1.7166666666666666</v>
      </c>
      <c r="G3225" s="8" t="s">
        <v>7406</v>
      </c>
      <c r="H3225" t="s">
        <v>10887</v>
      </c>
      <c r="I3225" t="s">
        <v>10885</v>
      </c>
      <c r="J3225">
        <v>5.2</v>
      </c>
      <c r="K3225" t="str">
        <f t="shared" si="302"/>
        <v>Poor</v>
      </c>
      <c r="L3225" s="10">
        <v>65738</v>
      </c>
      <c r="M3225" s="10">
        <v>60000000</v>
      </c>
      <c r="N3225" s="10">
        <v>42145959</v>
      </c>
      <c r="O3225" s="6">
        <f t="shared" si="303"/>
        <v>-17854041</v>
      </c>
      <c r="P3225" s="10" t="str" cm="1">
        <f t="array" ref="P3225">_xlfn.IFS(O3225&lt;=0,"Flop",O3225&lt;10000000,"Hit",O3225&lt;=100000000,"Superhit",O3225&gt;100000000,"Blockbuster")</f>
        <v>Flop</v>
      </c>
      <c r="Q3225" t="s">
        <v>8656</v>
      </c>
      <c r="R3225">
        <v>3</v>
      </c>
      <c r="S3225" t="str">
        <f t="shared" si="304"/>
        <v xml:space="preserve">September </v>
      </c>
      <c r="T3225" s="12" t="str">
        <f t="shared" si="305"/>
        <v xml:space="preserve"> 2020</v>
      </c>
      <c r="U3225" s="8" t="str" cm="1">
        <f t="array" ref="U3225">_xlfn.IFS(Q3225&lt;1970,"Old is Gold",Q3225&lt;=1980,"80's Movies",Q3225&lt;=2000,"90's Movies",Q3225&lt;=2020,"Mid Rang",Q3225&gt;2020,"Latest")</f>
        <v>Latest</v>
      </c>
      <c r="V3225" t="s">
        <v>2001</v>
      </c>
    </row>
    <row r="3226" spans="1:22" x14ac:dyDescent="0.3">
      <c r="A3226" t="s">
        <v>10493</v>
      </c>
      <c r="B3226" t="s">
        <v>10494</v>
      </c>
      <c r="C3226" t="s">
        <v>10494</v>
      </c>
      <c r="D3226" s="6">
        <v>158</v>
      </c>
      <c r="E3226" s="6" t="str">
        <f t="shared" si="300"/>
        <v>Long</v>
      </c>
      <c r="F3226" s="4">
        <f t="shared" si="301"/>
        <v>2.6333333333333333</v>
      </c>
      <c r="G3226" s="8" t="s">
        <v>7406</v>
      </c>
      <c r="H3226" t="s">
        <v>10891</v>
      </c>
      <c r="I3226" t="s">
        <v>190</v>
      </c>
      <c r="J3226">
        <v>6.9</v>
      </c>
      <c r="K3226" t="str">
        <f t="shared" si="302"/>
        <v>Average</v>
      </c>
      <c r="L3226" s="10">
        <v>53271</v>
      </c>
      <c r="M3226" s="10">
        <v>15000000</v>
      </c>
      <c r="N3226" s="10">
        <v>660132</v>
      </c>
      <c r="O3226" s="6">
        <f t="shared" si="303"/>
        <v>-14339868</v>
      </c>
      <c r="P3226" s="10" t="str" cm="1">
        <f t="array" ref="P3226">_xlfn.IFS(O3226&lt;=0,"Flop",O3226&lt;10000000,"Hit",O3226&lt;=100000000,"Superhit",O3226&gt;100000000,"Blockbuster")</f>
        <v>Flop</v>
      </c>
      <c r="Q3226" t="s">
        <v>10495</v>
      </c>
      <c r="R3226">
        <v>3</v>
      </c>
      <c r="S3226" t="str">
        <f t="shared" si="304"/>
        <v xml:space="preserve">September </v>
      </c>
      <c r="T3226" s="12" t="str">
        <f t="shared" si="305"/>
        <v xml:space="preserve"> 2018</v>
      </c>
      <c r="U3226" s="8" t="str" cm="1">
        <f t="array" ref="U3226">_xlfn.IFS(Q3226&lt;1970,"Old is Gold",Q3226&lt;=1980,"80's Movies",Q3226&lt;=2000,"90's Movies",Q3226&lt;=2020,"Mid Rang",Q3226&gt;2020,"Latest")</f>
        <v>Latest</v>
      </c>
      <c r="V3226" t="s">
        <v>9348</v>
      </c>
    </row>
    <row r="3227" spans="1:22" x14ac:dyDescent="0.3">
      <c r="A3227" t="s">
        <v>10496</v>
      </c>
      <c r="B3227" t="s">
        <v>10497</v>
      </c>
      <c r="C3227" t="s">
        <v>10497</v>
      </c>
      <c r="D3227" s="6">
        <v>100</v>
      </c>
      <c r="E3227" s="6" t="str">
        <f t="shared" si="300"/>
        <v>Medium</v>
      </c>
      <c r="F3227" s="4">
        <f t="shared" si="301"/>
        <v>1.6666666666666667</v>
      </c>
      <c r="G3227" s="8" t="s">
        <v>7406</v>
      </c>
      <c r="H3227" t="s">
        <v>10890</v>
      </c>
      <c r="I3227" t="s">
        <v>5170</v>
      </c>
      <c r="J3227">
        <v>7.5</v>
      </c>
      <c r="K3227" t="str">
        <f t="shared" si="302"/>
        <v>Good</v>
      </c>
      <c r="L3227" s="10">
        <v>200023</v>
      </c>
      <c r="M3227" s="10">
        <v>5000000</v>
      </c>
      <c r="N3227" s="10">
        <v>16706680</v>
      </c>
      <c r="O3227" s="6">
        <f t="shared" si="303"/>
        <v>11706680</v>
      </c>
      <c r="P3227" s="10" t="str" cm="1">
        <f t="array" ref="P3227">_xlfn.IFS(O3227&lt;=0,"Flop",O3227&lt;10000000,"Hit",O3227&lt;=100000000,"Superhit",O3227&gt;100000000,"Blockbuster")</f>
        <v>Superhit</v>
      </c>
      <c r="Q3227" t="s">
        <v>9363</v>
      </c>
      <c r="R3227">
        <v>10</v>
      </c>
      <c r="S3227" t="str">
        <f t="shared" si="304"/>
        <v xml:space="preserve">March </v>
      </c>
      <c r="T3227" s="12" t="str">
        <f t="shared" si="305"/>
        <v xml:space="preserve"> 2018</v>
      </c>
      <c r="U3227" s="8" t="str" cm="1">
        <f t="array" ref="U3227">_xlfn.IFS(Q3227&lt;1970,"Old is Gold",Q3227&lt;=1980,"80's Movies",Q3227&lt;=2000,"90's Movies",Q3227&lt;=2020,"Mid Rang",Q3227&gt;2020,"Latest")</f>
        <v>Latest</v>
      </c>
      <c r="V3227" t="s">
        <v>6689</v>
      </c>
    </row>
    <row r="3228" spans="1:22" x14ac:dyDescent="0.3">
      <c r="A3228" t="s">
        <v>10498</v>
      </c>
      <c r="B3228" t="s">
        <v>10499</v>
      </c>
      <c r="C3228" t="s">
        <v>10499</v>
      </c>
      <c r="D3228" s="6">
        <v>108</v>
      </c>
      <c r="E3228" s="6" t="str">
        <f t="shared" si="300"/>
        <v>Medium</v>
      </c>
      <c r="F3228" s="4">
        <f t="shared" si="301"/>
        <v>1.8</v>
      </c>
      <c r="G3228" s="8" t="s">
        <v>10889</v>
      </c>
      <c r="H3228" t="s">
        <v>172</v>
      </c>
      <c r="I3228" t="s">
        <v>190</v>
      </c>
      <c r="J3228">
        <v>7.1</v>
      </c>
      <c r="K3228" t="str">
        <f t="shared" si="302"/>
        <v>Good</v>
      </c>
      <c r="L3228" s="10">
        <v>85962</v>
      </c>
      <c r="M3228" s="10">
        <v>11000000</v>
      </c>
      <c r="N3228" s="10">
        <v>41503392</v>
      </c>
      <c r="O3228" s="6">
        <f t="shared" si="303"/>
        <v>30503392</v>
      </c>
      <c r="P3228" s="10" t="str" cm="1">
        <f t="array" ref="P3228">_xlfn.IFS(O3228&lt;=0,"Flop",O3228&lt;10000000,"Hit",O3228&lt;=100000000,"Superhit",O3228&gt;100000000,"Blockbuster")</f>
        <v>Superhit</v>
      </c>
      <c r="Q3228" t="s">
        <v>10500</v>
      </c>
      <c r="R3228">
        <v>28</v>
      </c>
      <c r="S3228" t="str">
        <f t="shared" si="304"/>
        <v xml:space="preserve">January </v>
      </c>
      <c r="T3228" s="12" t="str">
        <f t="shared" si="305"/>
        <v xml:space="preserve"> 2019</v>
      </c>
      <c r="U3228" s="8" t="str" cm="1">
        <f t="array" ref="U3228">_xlfn.IFS(Q3228&lt;1970,"Old is Gold",Q3228&lt;=1980,"80's Movies",Q3228&lt;=2000,"90's Movies",Q3228&lt;=2020,"Mid Rang",Q3228&gt;2020,"Latest")</f>
        <v>Latest</v>
      </c>
      <c r="V3228" t="s">
        <v>10501</v>
      </c>
    </row>
    <row r="3229" spans="1:22" x14ac:dyDescent="0.3">
      <c r="A3229" t="s">
        <v>10502</v>
      </c>
      <c r="B3229" t="s">
        <v>10503</v>
      </c>
      <c r="C3229" t="s">
        <v>10503</v>
      </c>
      <c r="D3229" s="6">
        <v>113</v>
      </c>
      <c r="E3229" s="6" t="str">
        <f t="shared" si="300"/>
        <v>Medium</v>
      </c>
      <c r="F3229" s="4">
        <f t="shared" si="301"/>
        <v>1.8833333333333333</v>
      </c>
      <c r="G3229" s="8" t="s">
        <v>7406</v>
      </c>
      <c r="H3229" t="s">
        <v>10887</v>
      </c>
      <c r="I3229" t="s">
        <v>10890</v>
      </c>
      <c r="J3229">
        <v>5.7</v>
      </c>
      <c r="K3229" t="str">
        <f t="shared" si="302"/>
        <v>Poor</v>
      </c>
      <c r="L3229" s="10">
        <v>199512</v>
      </c>
      <c r="M3229" s="10">
        <v>200000000</v>
      </c>
      <c r="N3229" s="10">
        <v>252442974</v>
      </c>
      <c r="O3229" s="6">
        <f t="shared" si="303"/>
        <v>52442974</v>
      </c>
      <c r="P3229" s="10" t="str" cm="1">
        <f t="array" ref="P3229">_xlfn.IFS(O3229&lt;=0,"Flop",O3229&lt;10000000,"Hit",O3229&lt;=100000000,"Superhit",O3229&gt;100000000,"Blockbuster")</f>
        <v>Superhit</v>
      </c>
      <c r="Q3229" t="s">
        <v>10504</v>
      </c>
      <c r="R3229">
        <v>4</v>
      </c>
      <c r="S3229" t="str">
        <f t="shared" si="304"/>
        <v xml:space="preserve">June </v>
      </c>
      <c r="T3229" s="12" t="str">
        <f t="shared" si="305"/>
        <v xml:space="preserve"> 2019</v>
      </c>
      <c r="U3229" s="8" t="str" cm="1">
        <f t="array" ref="U3229">_xlfn.IFS(Q3229&lt;1970,"Old is Gold",Q3229&lt;=1980,"80's Movies",Q3229&lt;=2000,"90's Movies",Q3229&lt;=2020,"Mid Rang",Q3229&gt;2020,"Latest")</f>
        <v>Latest</v>
      </c>
      <c r="V3229" t="s">
        <v>10505</v>
      </c>
    </row>
    <row r="3230" spans="1:22" x14ac:dyDescent="0.3">
      <c r="A3230" t="s">
        <v>10506</v>
      </c>
      <c r="B3230" t="s">
        <v>10507</v>
      </c>
      <c r="C3230" t="s">
        <v>10507</v>
      </c>
      <c r="D3230" s="6">
        <v>141</v>
      </c>
      <c r="E3230" s="6" t="str">
        <f t="shared" si="300"/>
        <v>Long</v>
      </c>
      <c r="F3230" s="4">
        <f t="shared" si="301"/>
        <v>2.35</v>
      </c>
      <c r="G3230" s="8" t="s">
        <v>10891</v>
      </c>
      <c r="H3230" t="s">
        <v>190</v>
      </c>
      <c r="I3230" t="s">
        <v>10895</v>
      </c>
      <c r="J3230">
        <v>7.1</v>
      </c>
      <c r="K3230" t="str">
        <f t="shared" si="302"/>
        <v>Good</v>
      </c>
      <c r="L3230" s="10">
        <v>160391</v>
      </c>
      <c r="M3230" s="10">
        <v>32000000</v>
      </c>
      <c r="N3230" s="10">
        <v>31882724</v>
      </c>
      <c r="O3230" s="6">
        <f t="shared" si="303"/>
        <v>-117276</v>
      </c>
      <c r="P3230" s="10" t="str" cm="1">
        <f t="array" ref="P3230">_xlfn.IFS(O3230&lt;=0,"Flop",O3230&lt;10000000,"Hit",O3230&lt;=100000000,"Superhit",O3230&gt;100000000,"Blockbuster")</f>
        <v>Flop</v>
      </c>
      <c r="Q3230" t="s">
        <v>10073</v>
      </c>
      <c r="R3230">
        <v>22</v>
      </c>
      <c r="S3230" t="str">
        <f t="shared" si="304"/>
        <v xml:space="preserve">September </v>
      </c>
      <c r="T3230" s="12" t="str">
        <f t="shared" si="305"/>
        <v xml:space="preserve"> 2018</v>
      </c>
      <c r="U3230" s="8" t="str" cm="1">
        <f t="array" ref="U3230">_xlfn.IFS(Q3230&lt;1970,"Old is Gold",Q3230&lt;=1980,"80's Movies",Q3230&lt;=2000,"90's Movies",Q3230&lt;=2020,"Mid Rang",Q3230&gt;2020,"Latest")</f>
        <v>Latest</v>
      </c>
      <c r="V3230" t="s">
        <v>7413</v>
      </c>
    </row>
    <row r="3231" spans="1:22" x14ac:dyDescent="0.3">
      <c r="A3231" t="s">
        <v>10508</v>
      </c>
      <c r="B3231" t="s">
        <v>10509</v>
      </c>
      <c r="C3231" t="s">
        <v>10509</v>
      </c>
      <c r="D3231" s="6">
        <v>90</v>
      </c>
      <c r="E3231" s="6" t="str">
        <f t="shared" si="300"/>
        <v>Medium</v>
      </c>
      <c r="F3231" s="4">
        <f t="shared" si="301"/>
        <v>1.5</v>
      </c>
      <c r="G3231" s="8" t="s">
        <v>190</v>
      </c>
      <c r="H3231" t="s">
        <v>105</v>
      </c>
      <c r="I3231" t="s">
        <v>10890</v>
      </c>
      <c r="J3231">
        <v>7.5</v>
      </c>
      <c r="K3231" t="str">
        <f t="shared" si="302"/>
        <v>Good</v>
      </c>
      <c r="L3231" s="10">
        <v>567042</v>
      </c>
      <c r="M3231" s="10">
        <v>17000000</v>
      </c>
      <c r="N3231" s="10">
        <v>340952971</v>
      </c>
      <c r="O3231" s="6">
        <f t="shared" si="303"/>
        <v>323952971</v>
      </c>
      <c r="P3231" s="10" t="str" cm="1">
        <f t="array" ref="P3231">_xlfn.IFS(O3231&lt;=0,"Flop",O3231&lt;10000000,"Hit",O3231&lt;=100000000,"Superhit",O3231&gt;100000000,"Blockbuster")</f>
        <v>Blockbuster</v>
      </c>
      <c r="Q3231" t="s">
        <v>10510</v>
      </c>
      <c r="R3231">
        <v>9</v>
      </c>
      <c r="S3231" t="str">
        <f t="shared" si="304"/>
        <v xml:space="preserve">March </v>
      </c>
      <c r="T3231" s="12" t="str">
        <f t="shared" si="305"/>
        <v xml:space="preserve"> 2018</v>
      </c>
      <c r="U3231" s="8" t="str" cm="1">
        <f t="array" ref="U3231">_xlfn.IFS(Q3231&lt;1970,"Old is Gold",Q3231&lt;=1980,"80's Movies",Q3231&lt;=2000,"90's Movies",Q3231&lt;=2020,"Mid Rang",Q3231&gt;2020,"Latest")</f>
        <v>Latest</v>
      </c>
      <c r="V3231" t="s">
        <v>10511</v>
      </c>
    </row>
    <row r="3232" spans="1:22" x14ac:dyDescent="0.3">
      <c r="A3232" t="s">
        <v>10512</v>
      </c>
      <c r="B3232" t="s">
        <v>10513</v>
      </c>
      <c r="C3232" t="s">
        <v>10513</v>
      </c>
      <c r="D3232" s="6">
        <v>117</v>
      </c>
      <c r="E3232" s="6" t="str">
        <f t="shared" si="300"/>
        <v>Medium</v>
      </c>
      <c r="F3232" s="4">
        <f t="shared" si="301"/>
        <v>1.95</v>
      </c>
      <c r="G3232" s="8" t="s">
        <v>7406</v>
      </c>
      <c r="H3232" t="s">
        <v>10887</v>
      </c>
      <c r="I3232" t="s">
        <v>172</v>
      </c>
      <c r="J3232">
        <v>6</v>
      </c>
      <c r="K3232" t="str">
        <f t="shared" si="302"/>
        <v>Average</v>
      </c>
      <c r="L3232" s="10">
        <v>81602</v>
      </c>
      <c r="M3232" s="10">
        <v>40000000</v>
      </c>
      <c r="N3232" s="10">
        <v>75339459</v>
      </c>
      <c r="O3232" s="6">
        <f t="shared" si="303"/>
        <v>35339459</v>
      </c>
      <c r="P3232" s="10" t="str" cm="1">
        <f t="array" ref="P3232">_xlfn.IFS(O3232&lt;=0,"Flop",O3232&lt;10000000,"Hit",O3232&lt;=100000000,"Superhit",O3232&gt;100000000,"Blockbuster")</f>
        <v>Superhit</v>
      </c>
      <c r="Q3232" t="s">
        <v>10514</v>
      </c>
      <c r="R3232">
        <v>25</v>
      </c>
      <c r="S3232" t="str">
        <f t="shared" si="304"/>
        <v xml:space="preserve">July </v>
      </c>
      <c r="T3232" s="12" t="str">
        <f t="shared" si="305"/>
        <v xml:space="preserve"> 2018</v>
      </c>
      <c r="U3232" s="8" t="str" cm="1">
        <f t="array" ref="U3232">_xlfn.IFS(Q3232&lt;1970,"Old is Gold",Q3232&lt;=1980,"80's Movies",Q3232&lt;=2000,"90's Movies",Q3232&lt;=2020,"Mid Rang",Q3232&gt;2020,"Latest")</f>
        <v>Latest</v>
      </c>
      <c r="V3232" t="s">
        <v>10515</v>
      </c>
    </row>
    <row r="3233" spans="1:22" x14ac:dyDescent="0.3">
      <c r="A3233" t="s">
        <v>10516</v>
      </c>
      <c r="B3233" t="s">
        <v>10517</v>
      </c>
      <c r="C3233" t="s">
        <v>10517</v>
      </c>
      <c r="D3233" s="6">
        <v>101</v>
      </c>
      <c r="E3233" s="6" t="str">
        <f t="shared" si="300"/>
        <v>Medium</v>
      </c>
      <c r="F3233" s="4">
        <f t="shared" si="301"/>
        <v>1.6833333333333333</v>
      </c>
      <c r="G3233" s="8" t="s">
        <v>10887</v>
      </c>
      <c r="H3233" t="s">
        <v>172</v>
      </c>
      <c r="I3233" t="s">
        <v>10892</v>
      </c>
      <c r="J3233">
        <v>5.6</v>
      </c>
      <c r="K3233" t="str">
        <f t="shared" si="302"/>
        <v>Poor</v>
      </c>
      <c r="L3233" s="10">
        <v>69279</v>
      </c>
      <c r="M3233" s="10">
        <v>175000000</v>
      </c>
      <c r="N3233" s="10">
        <v>251410631</v>
      </c>
      <c r="O3233" s="6">
        <f t="shared" si="303"/>
        <v>76410631</v>
      </c>
      <c r="P3233" s="10" t="str" cm="1">
        <f t="array" ref="P3233">_xlfn.IFS(O3233&lt;=0,"Flop",O3233&lt;10000000,"Hit",O3233&lt;=100000000,"Superhit",O3233&gt;100000000,"Blockbuster")</f>
        <v>Superhit</v>
      </c>
      <c r="Q3233" t="s">
        <v>10518</v>
      </c>
      <c r="R3233">
        <v>1</v>
      </c>
      <c r="S3233" t="str">
        <f t="shared" si="304"/>
        <v xml:space="preserve">January </v>
      </c>
      <c r="T3233" s="12" t="str">
        <f t="shared" si="305"/>
        <v xml:space="preserve"> 2020</v>
      </c>
      <c r="U3233" s="8" t="str" cm="1">
        <f t="array" ref="U3233">_xlfn.IFS(Q3233&lt;1970,"Old is Gold",Q3233&lt;=1980,"80's Movies",Q3233&lt;=2000,"90's Movies",Q3233&lt;=2020,"Mid Rang",Q3233&gt;2020,"Latest")</f>
        <v>Latest</v>
      </c>
      <c r="V3233" t="s">
        <v>4523</v>
      </c>
    </row>
    <row r="3234" spans="1:22" x14ac:dyDescent="0.3">
      <c r="A3234" t="s">
        <v>10519</v>
      </c>
      <c r="B3234" t="s">
        <v>10520</v>
      </c>
      <c r="C3234" t="s">
        <v>10520</v>
      </c>
      <c r="D3234" s="6">
        <v>121</v>
      </c>
      <c r="E3234" s="6" t="str">
        <f t="shared" si="300"/>
        <v>Long</v>
      </c>
      <c r="F3234" s="4">
        <f t="shared" si="301"/>
        <v>2.0166666666666666</v>
      </c>
      <c r="G3234" s="8" t="s">
        <v>7406</v>
      </c>
      <c r="H3234" t="s">
        <v>10889</v>
      </c>
      <c r="I3234" t="s">
        <v>190</v>
      </c>
      <c r="J3234">
        <v>6.9</v>
      </c>
      <c r="K3234" t="str">
        <f t="shared" si="302"/>
        <v>Average</v>
      </c>
      <c r="L3234" s="10">
        <v>78463</v>
      </c>
      <c r="M3234" s="10">
        <v>120000000</v>
      </c>
      <c r="N3234" s="10">
        <v>0</v>
      </c>
      <c r="O3234" s="6">
        <f t="shared" si="303"/>
        <v>-120000000</v>
      </c>
      <c r="P3234" s="10" t="str" cm="1">
        <f t="array" ref="P3234">_xlfn.IFS(O3234&lt;=0,"Flop",O3234&lt;10000000,"Hit",O3234&lt;=100000000,"Superhit",O3234&gt;100000000,"Blockbuster")</f>
        <v>Flop</v>
      </c>
      <c r="Q3234" t="s">
        <v>10521</v>
      </c>
      <c r="R3234">
        <v>6</v>
      </c>
      <c r="S3234" t="str">
        <f t="shared" si="304"/>
        <v xml:space="preserve">September </v>
      </c>
      <c r="T3234" s="12" t="str">
        <f t="shared" si="305"/>
        <v xml:space="preserve"> 2018</v>
      </c>
      <c r="U3234" s="8" t="str" cm="1">
        <f t="array" ref="U3234">_xlfn.IFS(Q3234&lt;1970,"Old is Gold",Q3234&lt;=1980,"80's Movies",Q3234&lt;=2000,"90's Movies",Q3234&lt;=2020,"Mid Rang",Q3234&gt;2020,"Latest")</f>
        <v>Latest</v>
      </c>
      <c r="V3234" t="s">
        <v>9407</v>
      </c>
    </row>
    <row r="3235" spans="1:22" x14ac:dyDescent="0.3">
      <c r="A3235" t="s">
        <v>10522</v>
      </c>
      <c r="B3235" t="s">
        <v>10523</v>
      </c>
      <c r="C3235" t="s">
        <v>10523</v>
      </c>
      <c r="D3235" s="6">
        <v>139</v>
      </c>
      <c r="E3235" s="6" t="str">
        <f t="shared" si="300"/>
        <v>Long</v>
      </c>
      <c r="F3235" s="4">
        <f t="shared" si="301"/>
        <v>2.3166666666666669</v>
      </c>
      <c r="G3235" s="8" t="s">
        <v>7406</v>
      </c>
      <c r="H3235" t="s">
        <v>10887</v>
      </c>
      <c r="I3235" t="s">
        <v>172</v>
      </c>
      <c r="J3235">
        <v>7.8</v>
      </c>
      <c r="K3235" t="str">
        <f t="shared" si="302"/>
        <v>Good</v>
      </c>
      <c r="L3235" s="10">
        <v>486970</v>
      </c>
      <c r="M3235" s="10">
        <v>14300000</v>
      </c>
      <c r="N3235" s="10">
        <v>143370485</v>
      </c>
      <c r="O3235" s="6">
        <f t="shared" si="303"/>
        <v>129070485</v>
      </c>
      <c r="P3235" s="10" t="str" cm="1">
        <f t="array" ref="P3235">_xlfn.IFS(O3235&lt;=0,"Flop",O3235&lt;10000000,"Hit",O3235&lt;=100000000,"Superhit",O3235&gt;100000000,"Blockbuster")</f>
        <v>Blockbuster</v>
      </c>
      <c r="Q3235" t="s">
        <v>10524</v>
      </c>
      <c r="R3235">
        <v>11</v>
      </c>
      <c r="S3235" t="str">
        <f t="shared" si="304"/>
        <v xml:space="preserve">March </v>
      </c>
      <c r="T3235" s="12" t="str">
        <f t="shared" si="305"/>
        <v xml:space="preserve"> 2022</v>
      </c>
      <c r="U3235" s="8" t="str" cm="1">
        <f t="array" ref="U3235">_xlfn.IFS(Q3235&lt;1970,"Old is Gold",Q3235&lt;=1980,"80's Movies",Q3235&lt;=2000,"90's Movies",Q3235&lt;=2020,"Mid Rang",Q3235&gt;2020,"Latest")</f>
        <v>Latest</v>
      </c>
      <c r="V3235" t="s">
        <v>9946</v>
      </c>
    </row>
    <row r="3236" spans="1:22" x14ac:dyDescent="0.3">
      <c r="A3236" t="s">
        <v>10525</v>
      </c>
      <c r="B3236" t="s">
        <v>10526</v>
      </c>
      <c r="C3236" t="s">
        <v>10526</v>
      </c>
      <c r="D3236" s="6">
        <v>92</v>
      </c>
      <c r="E3236" s="6" t="str">
        <f t="shared" si="300"/>
        <v>Medium</v>
      </c>
      <c r="F3236" s="4">
        <f t="shared" si="301"/>
        <v>1.5333333333333334</v>
      </c>
      <c r="G3236" s="8" t="s">
        <v>10887</v>
      </c>
      <c r="H3236" t="s">
        <v>10888</v>
      </c>
      <c r="I3236" t="s">
        <v>172</v>
      </c>
      <c r="J3236">
        <v>7.1</v>
      </c>
      <c r="K3236" t="str">
        <f t="shared" si="302"/>
        <v>Good</v>
      </c>
      <c r="L3236" s="10">
        <v>202296</v>
      </c>
      <c r="M3236" s="10">
        <v>100000000</v>
      </c>
      <c r="N3236" s="10">
        <v>1362015510</v>
      </c>
      <c r="O3236" s="6">
        <f t="shared" si="303"/>
        <v>1262015510</v>
      </c>
      <c r="P3236" s="10" t="str" cm="1">
        <f t="array" ref="P3236">_xlfn.IFS(O3236&lt;=0,"Flop",O3236&lt;10000000,"Hit",O3236&lt;=100000000,"Superhit",O3236&gt;100000000,"Blockbuster")</f>
        <v>Blockbuster</v>
      </c>
      <c r="Q3236" t="s">
        <v>10527</v>
      </c>
      <c r="R3236">
        <v>1</v>
      </c>
      <c r="S3236" t="str">
        <f t="shared" si="304"/>
        <v xml:space="preserve">April </v>
      </c>
      <c r="T3236" s="12" t="str">
        <f t="shared" si="305"/>
        <v xml:space="preserve"> 2023</v>
      </c>
      <c r="U3236" s="8" t="str" cm="1">
        <f t="array" ref="U3236">_xlfn.IFS(Q3236&lt;1970,"Old is Gold",Q3236&lt;=1980,"80's Movies",Q3236&lt;=2000,"90's Movies",Q3236&lt;=2020,"Mid Rang",Q3236&gt;2020,"Latest")</f>
        <v>Latest</v>
      </c>
      <c r="V3236" t="s">
        <v>10528</v>
      </c>
    </row>
    <row r="3237" spans="1:22" x14ac:dyDescent="0.3">
      <c r="A3237" t="s">
        <v>10529</v>
      </c>
      <c r="B3237" t="s">
        <v>10530</v>
      </c>
      <c r="C3237" t="s">
        <v>10530</v>
      </c>
      <c r="D3237" s="6">
        <v>150</v>
      </c>
      <c r="E3237" s="6" t="str">
        <f t="shared" si="300"/>
        <v>Long</v>
      </c>
      <c r="F3237" s="4">
        <f t="shared" si="301"/>
        <v>2.5</v>
      </c>
      <c r="G3237" s="8" t="s">
        <v>7406</v>
      </c>
      <c r="H3237" t="s">
        <v>10890</v>
      </c>
      <c r="I3237" t="s">
        <v>5170</v>
      </c>
      <c r="J3237">
        <v>7.3</v>
      </c>
      <c r="K3237" t="str">
        <f t="shared" si="302"/>
        <v>Good</v>
      </c>
      <c r="L3237" s="10">
        <v>566725</v>
      </c>
      <c r="M3237" s="10">
        <v>205000000</v>
      </c>
      <c r="N3237" s="10">
        <v>365304105</v>
      </c>
      <c r="O3237" s="6">
        <f t="shared" si="303"/>
        <v>160304105</v>
      </c>
      <c r="P3237" s="10" t="str" cm="1">
        <f t="array" ref="P3237">_xlfn.IFS(O3237&lt;=0,"Flop",O3237&lt;10000000,"Hit",O3237&lt;=100000000,"Superhit",O3237&gt;100000000,"Blockbuster")</f>
        <v>Blockbuster</v>
      </c>
      <c r="Q3237" t="s">
        <v>10531</v>
      </c>
      <c r="R3237">
        <v>22</v>
      </c>
      <c r="S3237" t="str">
        <f t="shared" si="304"/>
        <v xml:space="preserve">August </v>
      </c>
      <c r="T3237" s="12" t="str">
        <f t="shared" si="305"/>
        <v xml:space="preserve"> 2020</v>
      </c>
      <c r="U3237" s="8" t="str" cm="1">
        <f t="array" ref="U3237">_xlfn.IFS(Q3237&lt;1970,"Old is Gold",Q3237&lt;=1980,"80's Movies",Q3237&lt;=2000,"90's Movies",Q3237&lt;=2020,"Mid Rang",Q3237&gt;2020,"Latest")</f>
        <v>Latest</v>
      </c>
      <c r="V3237" t="s">
        <v>2976</v>
      </c>
    </row>
    <row r="3238" spans="1:22" x14ac:dyDescent="0.3">
      <c r="A3238" t="s">
        <v>10532</v>
      </c>
      <c r="B3238" t="s">
        <v>10533</v>
      </c>
      <c r="C3238" t="s">
        <v>10534</v>
      </c>
      <c r="D3238" s="6">
        <v>132</v>
      </c>
      <c r="E3238" s="6" t="str">
        <f t="shared" si="300"/>
        <v>Long</v>
      </c>
      <c r="F3238" s="4">
        <f t="shared" si="301"/>
        <v>2.2000000000000002</v>
      </c>
      <c r="G3238" s="8" t="s">
        <v>190</v>
      </c>
      <c r="H3238" t="s">
        <v>5170</v>
      </c>
      <c r="I3238" t="s">
        <v>10899</v>
      </c>
      <c r="J3238">
        <v>8.5</v>
      </c>
      <c r="K3238" t="str">
        <f t="shared" si="302"/>
        <v>Excellent</v>
      </c>
      <c r="L3238" s="10">
        <v>900583</v>
      </c>
      <c r="M3238" s="10">
        <v>11400000</v>
      </c>
      <c r="N3238" s="10">
        <v>262715944</v>
      </c>
      <c r="O3238" s="6">
        <f t="shared" si="303"/>
        <v>251315944</v>
      </c>
      <c r="P3238" s="10" t="str" cm="1">
        <f t="array" ref="P3238">_xlfn.IFS(O3238&lt;=0,"Flop",O3238&lt;10000000,"Hit",O3238&lt;=100000000,"Superhit",O3238&gt;100000000,"Blockbuster")</f>
        <v>Blockbuster</v>
      </c>
      <c r="Q3238" t="s">
        <v>10535</v>
      </c>
      <c r="R3238">
        <v>21</v>
      </c>
      <c r="S3238" t="str">
        <f t="shared" si="304"/>
        <v xml:space="preserve">May </v>
      </c>
      <c r="T3238" s="12" t="str">
        <f t="shared" si="305"/>
        <v xml:space="preserve"> 2019</v>
      </c>
      <c r="U3238" s="8" t="str" cm="1">
        <f t="array" ref="U3238">_xlfn.IFS(Q3238&lt;1970,"Old is Gold",Q3238&lt;=1980,"80's Movies",Q3238&lt;=2000,"90's Movies",Q3238&lt;=2020,"Mid Rang",Q3238&gt;2020,"Latest")</f>
        <v>Latest</v>
      </c>
      <c r="V3238" t="s">
        <v>4402</v>
      </c>
    </row>
    <row r="3239" spans="1:22" x14ac:dyDescent="0.3">
      <c r="A3239" t="s">
        <v>10536</v>
      </c>
      <c r="B3239" t="s">
        <v>10537</v>
      </c>
      <c r="C3239" t="s">
        <v>10537</v>
      </c>
      <c r="D3239" s="6">
        <v>100</v>
      </c>
      <c r="E3239" s="6" t="str">
        <f t="shared" si="300"/>
        <v>Medium</v>
      </c>
      <c r="F3239" s="4">
        <f t="shared" si="301"/>
        <v>1.6666666666666667</v>
      </c>
      <c r="G3239" s="8" t="s">
        <v>105</v>
      </c>
      <c r="H3239" t="s">
        <v>5170</v>
      </c>
      <c r="I3239" t="s">
        <v>10899</v>
      </c>
      <c r="J3239">
        <v>5.2</v>
      </c>
      <c r="K3239" t="str">
        <f t="shared" si="302"/>
        <v>Poor</v>
      </c>
      <c r="L3239" s="10">
        <v>61479</v>
      </c>
      <c r="M3239" s="10">
        <v>3500000</v>
      </c>
      <c r="N3239" s="10">
        <v>95330710</v>
      </c>
      <c r="O3239" s="6">
        <f t="shared" si="303"/>
        <v>91830710</v>
      </c>
      <c r="P3239" s="10" t="str" cm="1">
        <f t="array" ref="P3239">_xlfn.IFS(O3239&lt;=0,"Flop",O3239&lt;10000000,"Hit",O3239&lt;=100000000,"Superhit",O3239&gt;100000000,"Blockbuster")</f>
        <v>Superhit</v>
      </c>
      <c r="Q3239" t="s">
        <v>10538</v>
      </c>
      <c r="R3239">
        <v>12</v>
      </c>
      <c r="S3239" t="str">
        <f t="shared" si="304"/>
        <v xml:space="preserve">April </v>
      </c>
      <c r="T3239" s="12" t="str">
        <f t="shared" si="305"/>
        <v xml:space="preserve"> 2018</v>
      </c>
      <c r="U3239" s="8" t="str" cm="1">
        <f t="array" ref="U3239">_xlfn.IFS(Q3239&lt;1970,"Old is Gold",Q3239&lt;=1980,"80's Movies",Q3239&lt;=2000,"90's Movies",Q3239&lt;=2020,"Mid Rang",Q3239&gt;2020,"Latest")</f>
        <v>Latest</v>
      </c>
      <c r="V3239" t="s">
        <v>6471</v>
      </c>
    </row>
    <row r="3240" spans="1:22" x14ac:dyDescent="0.3">
      <c r="A3240" t="s">
        <v>10539</v>
      </c>
      <c r="B3240" t="s">
        <v>10540</v>
      </c>
      <c r="C3240" t="s">
        <v>10540</v>
      </c>
      <c r="D3240" s="6">
        <v>110</v>
      </c>
      <c r="E3240" s="6" t="str">
        <f t="shared" si="300"/>
        <v>Medium</v>
      </c>
      <c r="F3240" s="4">
        <f t="shared" si="301"/>
        <v>1.8333333333333333</v>
      </c>
      <c r="G3240" s="8" t="s">
        <v>172</v>
      </c>
      <c r="H3240" t="s">
        <v>10886</v>
      </c>
      <c r="I3240" t="s">
        <v>10899</v>
      </c>
      <c r="J3240">
        <v>5.6</v>
      </c>
      <c r="K3240" t="str">
        <f t="shared" si="302"/>
        <v>Poor</v>
      </c>
      <c r="L3240" s="10">
        <v>56423</v>
      </c>
      <c r="M3240" s="10">
        <v>32000000</v>
      </c>
      <c r="N3240" s="10">
        <v>94539426</v>
      </c>
      <c r="O3240" s="6">
        <f t="shared" si="303"/>
        <v>62539426</v>
      </c>
      <c r="P3240" s="10" t="str" cm="1">
        <f t="array" ref="P3240">_xlfn.IFS(O3240&lt;=0,"Flop",O3240&lt;10000000,"Hit",O3240&lt;=100000000,"Superhit",O3240&gt;100000000,"Blockbuster")</f>
        <v>Superhit</v>
      </c>
      <c r="Q3240" t="s">
        <v>10541</v>
      </c>
      <c r="R3240">
        <v>19</v>
      </c>
      <c r="S3240" t="str">
        <f t="shared" si="304"/>
        <v xml:space="preserve">April </v>
      </c>
      <c r="T3240" s="12" t="str">
        <f t="shared" si="305"/>
        <v xml:space="preserve"> 2018</v>
      </c>
      <c r="U3240" s="8" t="str" cm="1">
        <f t="array" ref="U3240">_xlfn.IFS(Q3240&lt;1970,"Old is Gold",Q3240&lt;=1980,"80's Movies",Q3240&lt;=2000,"90's Movies",Q3240&lt;=2020,"Mid Rang",Q3240&gt;2020,"Latest")</f>
        <v>Latest</v>
      </c>
      <c r="V3240" t="s">
        <v>10542</v>
      </c>
    </row>
    <row r="3241" spans="1:22" x14ac:dyDescent="0.3">
      <c r="A3241" t="s">
        <v>10543</v>
      </c>
      <c r="B3241" t="s">
        <v>10544</v>
      </c>
      <c r="C3241" t="s">
        <v>10544</v>
      </c>
      <c r="D3241" s="6">
        <v>150</v>
      </c>
      <c r="E3241" s="6" t="str">
        <f t="shared" si="300"/>
        <v>Long</v>
      </c>
      <c r="F3241" s="4">
        <f t="shared" si="301"/>
        <v>2.5</v>
      </c>
      <c r="G3241" s="8" t="s">
        <v>7406</v>
      </c>
      <c r="H3241" t="s">
        <v>10887</v>
      </c>
      <c r="I3241" t="s">
        <v>172</v>
      </c>
      <c r="J3241">
        <v>7.9</v>
      </c>
      <c r="K3241" t="str">
        <f t="shared" si="302"/>
        <v>Good</v>
      </c>
      <c r="L3241" s="10">
        <v>339692</v>
      </c>
      <c r="M3241" s="10">
        <v>250000000</v>
      </c>
      <c r="N3241" s="10">
        <v>845555777</v>
      </c>
      <c r="O3241" s="6">
        <f t="shared" si="303"/>
        <v>595555777</v>
      </c>
      <c r="P3241" s="10" t="str" cm="1">
        <f t="array" ref="P3241">_xlfn.IFS(O3241&lt;=0,"Flop",O3241&lt;10000000,"Hit",O3241&lt;=100000000,"Superhit",O3241&gt;100000000,"Blockbuster")</f>
        <v>Blockbuster</v>
      </c>
      <c r="Q3241" t="s">
        <v>10181</v>
      </c>
      <c r="R3241">
        <v>19</v>
      </c>
      <c r="S3241" t="str">
        <f t="shared" si="304"/>
        <v xml:space="preserve">April </v>
      </c>
      <c r="T3241" s="12" t="str">
        <f t="shared" si="305"/>
        <v xml:space="preserve"> 2023</v>
      </c>
      <c r="U3241" s="8" t="str" cm="1">
        <f t="array" ref="U3241">_xlfn.IFS(Q3241&lt;1970,"Old is Gold",Q3241&lt;=1980,"80's Movies",Q3241&lt;=2000,"90's Movies",Q3241&lt;=2020,"Mid Rang",Q3241&gt;2020,"Latest")</f>
        <v>Latest</v>
      </c>
      <c r="V3241" t="s">
        <v>5328</v>
      </c>
    </row>
    <row r="3242" spans="1:22" x14ac:dyDescent="0.3">
      <c r="A3242" t="s">
        <v>10545</v>
      </c>
      <c r="B3242" t="s">
        <v>10546</v>
      </c>
      <c r="C3242" t="s">
        <v>10546</v>
      </c>
      <c r="D3242" s="6">
        <v>110</v>
      </c>
      <c r="E3242" s="6" t="str">
        <f t="shared" si="300"/>
        <v>Medium</v>
      </c>
      <c r="F3242" s="4">
        <f t="shared" si="301"/>
        <v>1.8333333333333333</v>
      </c>
      <c r="G3242" s="8" t="s">
        <v>172</v>
      </c>
      <c r="H3242" t="s">
        <v>10894</v>
      </c>
      <c r="I3242" t="s">
        <v>10899</v>
      </c>
      <c r="J3242">
        <v>5.3</v>
      </c>
      <c r="K3242" t="str">
        <f t="shared" si="302"/>
        <v>Poor</v>
      </c>
      <c r="L3242" s="10">
        <v>73745</v>
      </c>
      <c r="M3242" s="10">
        <v>60000000</v>
      </c>
      <c r="N3242" s="10">
        <v>0</v>
      </c>
      <c r="O3242" s="6">
        <f t="shared" si="303"/>
        <v>-60000000</v>
      </c>
      <c r="P3242" s="10" t="str" cm="1">
        <f t="array" ref="P3242">_xlfn.IFS(O3242&lt;=0,"Flop",O3242&lt;10000000,"Hit",O3242&lt;=100000000,"Superhit",O3242&gt;100000000,"Blockbuster")</f>
        <v>Flop</v>
      </c>
      <c r="Q3242" t="s">
        <v>10547</v>
      </c>
      <c r="R3242">
        <v>5</v>
      </c>
      <c r="S3242" t="str">
        <f t="shared" si="304"/>
        <v xml:space="preserve">March </v>
      </c>
      <c r="T3242" s="12" t="str">
        <f t="shared" si="305"/>
        <v xml:space="preserve"> 2021</v>
      </c>
      <c r="U3242" s="8" t="str" cm="1">
        <f t="array" ref="U3242">_xlfn.IFS(Q3242&lt;1970,"Old is Gold",Q3242&lt;=1980,"80's Movies",Q3242&lt;=2000,"90's Movies",Q3242&lt;=2020,"Mid Rang",Q3242&gt;2020,"Latest")</f>
        <v>Latest</v>
      </c>
      <c r="V3242" t="s">
        <v>5575</v>
      </c>
    </row>
    <row r="3243" spans="1:22" x14ac:dyDescent="0.3">
      <c r="A3243" t="s">
        <v>10548</v>
      </c>
      <c r="B3243" t="s">
        <v>10549</v>
      </c>
      <c r="C3243" t="s">
        <v>10549</v>
      </c>
      <c r="D3243" s="6">
        <v>137</v>
      </c>
      <c r="E3243" s="6" t="str">
        <f t="shared" si="300"/>
        <v>Long</v>
      </c>
      <c r="F3243" s="4">
        <f t="shared" si="301"/>
        <v>2.2833333333333332</v>
      </c>
      <c r="G3243" s="8" t="s">
        <v>7406</v>
      </c>
      <c r="H3243" t="s">
        <v>10887</v>
      </c>
      <c r="I3243" t="s">
        <v>5170</v>
      </c>
      <c r="J3243">
        <v>6.5</v>
      </c>
      <c r="K3243" t="str">
        <f t="shared" si="302"/>
        <v>Average</v>
      </c>
      <c r="L3243" s="10">
        <v>229750</v>
      </c>
      <c r="M3243" s="10">
        <v>200000000</v>
      </c>
      <c r="N3243" s="10">
        <v>760732926</v>
      </c>
      <c r="O3243" s="6">
        <f t="shared" si="303"/>
        <v>560732926</v>
      </c>
      <c r="P3243" s="10" t="str" cm="1">
        <f t="array" ref="P3243">_xlfn.IFS(O3243&lt;=0,"Flop",O3243&lt;10000000,"Hit",O3243&lt;=100000000,"Superhit",O3243&gt;100000000,"Blockbuster")</f>
        <v>Blockbuster</v>
      </c>
      <c r="Q3243" t="s">
        <v>10550</v>
      </c>
      <c r="R3243">
        <v>13</v>
      </c>
      <c r="S3243" t="str">
        <f t="shared" si="304"/>
        <v xml:space="preserve">July </v>
      </c>
      <c r="T3243" s="12" t="str">
        <f t="shared" si="305"/>
        <v xml:space="preserve"> 2019</v>
      </c>
      <c r="U3243" s="8" t="str" cm="1">
        <f t="array" ref="U3243">_xlfn.IFS(Q3243&lt;1970,"Old is Gold",Q3243&lt;=1980,"80's Movies",Q3243&lt;=2000,"90's Movies",Q3243&lt;=2020,"Mid Rang",Q3243&gt;2020,"Latest")</f>
        <v>Latest</v>
      </c>
      <c r="V3243" t="s">
        <v>7410</v>
      </c>
    </row>
    <row r="3244" spans="1:22" x14ac:dyDescent="0.3">
      <c r="A3244" t="s">
        <v>10551</v>
      </c>
      <c r="B3244" t="s">
        <v>10552</v>
      </c>
      <c r="C3244" t="s">
        <v>10552</v>
      </c>
      <c r="D3244" s="6">
        <v>98</v>
      </c>
      <c r="E3244" s="6" t="str">
        <f t="shared" si="300"/>
        <v>Medium</v>
      </c>
      <c r="F3244" s="4">
        <f t="shared" si="301"/>
        <v>1.6333333333333333</v>
      </c>
      <c r="G3244" s="8" t="s">
        <v>10887</v>
      </c>
      <c r="H3244" t="s">
        <v>190</v>
      </c>
      <c r="I3244" t="s">
        <v>10899</v>
      </c>
      <c r="J3244">
        <v>6.8</v>
      </c>
      <c r="K3244" t="str">
        <f t="shared" si="302"/>
        <v>Average</v>
      </c>
      <c r="L3244" s="10">
        <v>56761</v>
      </c>
      <c r="M3244" s="10">
        <v>2000000</v>
      </c>
      <c r="N3244" s="10">
        <v>4165776</v>
      </c>
      <c r="O3244" s="6">
        <f t="shared" si="303"/>
        <v>2165776</v>
      </c>
      <c r="P3244" s="10" t="str" cm="1">
        <f t="array" ref="P3244">_xlfn.IFS(O3244&lt;=0,"Flop",O3244&lt;10000000,"Hit",O3244&lt;=100000000,"Superhit",O3244&gt;100000000,"Blockbuster")</f>
        <v>Hit</v>
      </c>
      <c r="Q3244" t="s">
        <v>9882</v>
      </c>
      <c r="R3244">
        <v>10</v>
      </c>
      <c r="S3244" t="str">
        <f t="shared" si="304"/>
        <v xml:space="preserve">May </v>
      </c>
      <c r="T3244" s="12" t="str">
        <f t="shared" si="305"/>
        <v xml:space="preserve"> 2018</v>
      </c>
      <c r="U3244" s="8" t="str" cm="1">
        <f t="array" ref="U3244">_xlfn.IFS(Q3244&lt;1970,"Old is Gold",Q3244&lt;=1980,"80's Movies",Q3244&lt;=2000,"90's Movies",Q3244&lt;=2020,"Mid Rang",Q3244&gt;2020,"Latest")</f>
        <v>Latest</v>
      </c>
      <c r="V3244" t="s">
        <v>10553</v>
      </c>
    </row>
    <row r="3245" spans="1:22" x14ac:dyDescent="0.3">
      <c r="A3245" t="s">
        <v>10554</v>
      </c>
      <c r="B3245" t="s">
        <v>10555</v>
      </c>
      <c r="C3245" t="s">
        <v>10555</v>
      </c>
      <c r="D3245" s="6">
        <v>129</v>
      </c>
      <c r="E3245" s="6" t="str">
        <f t="shared" si="300"/>
        <v>Long</v>
      </c>
      <c r="F3245" s="4">
        <f t="shared" si="301"/>
        <v>2.15</v>
      </c>
      <c r="G3245" s="8" t="s">
        <v>190</v>
      </c>
      <c r="H3245" t="s">
        <v>105</v>
      </c>
      <c r="I3245" t="s">
        <v>10890</v>
      </c>
      <c r="J3245">
        <v>6.6</v>
      </c>
      <c r="K3245" t="str">
        <f t="shared" si="302"/>
        <v>Average</v>
      </c>
      <c r="L3245" s="10">
        <v>260492</v>
      </c>
      <c r="M3245" s="10">
        <v>20000000</v>
      </c>
      <c r="N3245" s="10">
        <v>246999039</v>
      </c>
      <c r="O3245" s="6">
        <f t="shared" si="303"/>
        <v>226999039</v>
      </c>
      <c r="P3245" s="10" t="str" cm="1">
        <f t="array" ref="P3245">_xlfn.IFS(O3245&lt;=0,"Flop",O3245&lt;10000000,"Hit",O3245&lt;=100000000,"Superhit",O3245&gt;100000000,"Blockbuster")</f>
        <v>Blockbuster</v>
      </c>
      <c r="Q3245" t="s">
        <v>10556</v>
      </c>
      <c r="R3245">
        <v>7</v>
      </c>
      <c r="S3245" t="str">
        <f t="shared" si="304"/>
        <v xml:space="preserve">January </v>
      </c>
      <c r="T3245" s="12" t="str">
        <f t="shared" si="305"/>
        <v xml:space="preserve"> 2019</v>
      </c>
      <c r="U3245" s="8" t="str" cm="1">
        <f t="array" ref="U3245">_xlfn.IFS(Q3245&lt;1970,"Old is Gold",Q3245&lt;=1980,"80's Movies",Q3245&lt;=2000,"90's Movies",Q3245&lt;=2020,"Mid Rang",Q3245&gt;2020,"Latest")</f>
        <v>Latest</v>
      </c>
      <c r="V3245" t="s">
        <v>3083</v>
      </c>
    </row>
    <row r="3246" spans="1:22" x14ac:dyDescent="0.3">
      <c r="A3246" t="s">
        <v>10557</v>
      </c>
      <c r="B3246" t="s">
        <v>10558</v>
      </c>
      <c r="C3246" t="s">
        <v>10558</v>
      </c>
      <c r="D3246" s="6">
        <v>101</v>
      </c>
      <c r="E3246" s="6" t="str">
        <f t="shared" si="300"/>
        <v>Medium</v>
      </c>
      <c r="F3246" s="4">
        <f t="shared" si="301"/>
        <v>1.6833333333333333</v>
      </c>
      <c r="G3246" s="8" t="s">
        <v>7406</v>
      </c>
      <c r="H3246" t="s">
        <v>5170</v>
      </c>
      <c r="I3246" t="s">
        <v>10899</v>
      </c>
      <c r="J3246">
        <v>6.5</v>
      </c>
      <c r="K3246" t="str">
        <f t="shared" si="302"/>
        <v>Average</v>
      </c>
      <c r="L3246" s="10">
        <v>69140</v>
      </c>
      <c r="M3246" s="10">
        <v>25000000</v>
      </c>
      <c r="N3246" s="10">
        <v>53918723</v>
      </c>
      <c r="O3246" s="6">
        <f t="shared" si="303"/>
        <v>28918723</v>
      </c>
      <c r="P3246" s="10" t="str" cm="1">
        <f t="array" ref="P3246">_xlfn.IFS(O3246&lt;=0,"Flop",O3246&lt;10000000,"Hit",O3246&lt;=100000000,"Superhit",O3246&gt;100000000,"Blockbuster")</f>
        <v>Superhit</v>
      </c>
      <c r="Q3246" t="s">
        <v>10559</v>
      </c>
      <c r="R3246">
        <v>28</v>
      </c>
      <c r="S3246" t="str">
        <f t="shared" si="304"/>
        <v xml:space="preserve">August </v>
      </c>
      <c r="T3246" s="12" t="str">
        <f t="shared" si="305"/>
        <v xml:space="preserve"> 2018</v>
      </c>
      <c r="U3246" s="8" t="str" cm="1">
        <f t="array" ref="U3246">_xlfn.IFS(Q3246&lt;1970,"Old is Gold",Q3246&lt;=1980,"80's Movies",Q3246&lt;=2000,"90's Movies",Q3246&lt;=2020,"Mid Rang",Q3246&gt;2020,"Latest")</f>
        <v>Latest</v>
      </c>
      <c r="V3246" t="s">
        <v>6356</v>
      </c>
    </row>
    <row r="3247" spans="1:22" x14ac:dyDescent="0.3">
      <c r="A3247" t="s">
        <v>10560</v>
      </c>
      <c r="B3247" t="s">
        <v>10561</v>
      </c>
      <c r="C3247" t="s">
        <v>10561</v>
      </c>
      <c r="D3247" s="6">
        <v>131</v>
      </c>
      <c r="E3247" s="6" t="str">
        <f t="shared" si="300"/>
        <v>Long</v>
      </c>
      <c r="F3247" s="4">
        <f t="shared" si="301"/>
        <v>2.1833333333333331</v>
      </c>
      <c r="G3247" s="8" t="s">
        <v>7406</v>
      </c>
      <c r="H3247" t="s">
        <v>10887</v>
      </c>
      <c r="I3247" t="s">
        <v>5170</v>
      </c>
      <c r="J3247">
        <v>6.3</v>
      </c>
      <c r="K3247" t="str">
        <f t="shared" si="302"/>
        <v>Average</v>
      </c>
      <c r="L3247" s="10">
        <v>165715</v>
      </c>
      <c r="M3247" s="10">
        <v>100000000</v>
      </c>
      <c r="N3247" s="10">
        <v>125897478</v>
      </c>
      <c r="O3247" s="6">
        <f t="shared" si="303"/>
        <v>25897478</v>
      </c>
      <c r="P3247" s="10" t="str" cm="1">
        <f t="array" ref="P3247">_xlfn.IFS(O3247&lt;=0,"Flop",O3247&lt;10000000,"Hit",O3247&lt;=100000000,"Superhit",O3247&gt;100000000,"Blockbuster")</f>
        <v>Superhit</v>
      </c>
      <c r="Q3247" s="1">
        <v>44531</v>
      </c>
      <c r="R3247" s="1"/>
      <c r="S3247" t="e">
        <f t="shared" si="304"/>
        <v>#VALUE!</v>
      </c>
      <c r="T3247" s="12" t="str">
        <f t="shared" si="305"/>
        <v>44531</v>
      </c>
      <c r="U3247" s="8" t="str" cm="1">
        <f t="array" ref="U3247">_xlfn.IFS(Q3247&lt;1970,"Old is Gold",Q3247&lt;=1980,"80's Movies",Q3247&lt;=2000,"90's Movies",Q3247&lt;=2020,"Mid Rang",Q3247&gt;2020,"Latest")</f>
        <v>Latest</v>
      </c>
      <c r="V3247" t="s">
        <v>5807</v>
      </c>
    </row>
    <row r="3248" spans="1:22" x14ac:dyDescent="0.3">
      <c r="A3248" t="s">
        <v>10562</v>
      </c>
      <c r="B3248" t="s">
        <v>10563</v>
      </c>
      <c r="C3248" t="s">
        <v>10563</v>
      </c>
      <c r="D3248" s="6">
        <v>116</v>
      </c>
      <c r="E3248" s="6" t="str">
        <f t="shared" si="300"/>
        <v>Medium</v>
      </c>
      <c r="F3248" s="4">
        <f t="shared" si="301"/>
        <v>1.9333333333333333</v>
      </c>
      <c r="G3248" s="8" t="s">
        <v>105</v>
      </c>
      <c r="H3248" t="s">
        <v>10895</v>
      </c>
      <c r="I3248" t="s">
        <v>5170</v>
      </c>
      <c r="J3248">
        <v>6.8</v>
      </c>
      <c r="K3248" t="str">
        <f t="shared" si="302"/>
        <v>Average</v>
      </c>
      <c r="L3248" s="10">
        <v>329825</v>
      </c>
      <c r="M3248" s="10">
        <v>20000000</v>
      </c>
      <c r="N3248" s="10">
        <v>256067149</v>
      </c>
      <c r="O3248" s="6">
        <f t="shared" si="303"/>
        <v>236067149</v>
      </c>
      <c r="P3248" s="10" t="str" cm="1">
        <f t="array" ref="P3248">_xlfn.IFS(O3248&lt;=0,"Flop",O3248&lt;10000000,"Hit",O3248&lt;=100000000,"Superhit",O3248&gt;100000000,"Blockbuster")</f>
        <v>Blockbuster</v>
      </c>
      <c r="Q3248" t="s">
        <v>10564</v>
      </c>
      <c r="R3248">
        <v>8</v>
      </c>
      <c r="S3248" t="str">
        <f t="shared" si="304"/>
        <v xml:space="preserve">March </v>
      </c>
      <c r="T3248" s="12" t="str">
        <f t="shared" si="305"/>
        <v xml:space="preserve"> 2019</v>
      </c>
      <c r="U3248" s="8" t="str" cm="1">
        <f t="array" ref="U3248">_xlfn.IFS(Q3248&lt;1970,"Old is Gold",Q3248&lt;=1980,"80's Movies",Q3248&lt;=2000,"90's Movies",Q3248&lt;=2020,"Mid Rang",Q3248&gt;2020,"Latest")</f>
        <v>Latest</v>
      </c>
      <c r="V3248" t="s">
        <v>6846</v>
      </c>
    </row>
    <row r="3249" spans="1:22" x14ac:dyDescent="0.3">
      <c r="A3249" t="s">
        <v>10565</v>
      </c>
      <c r="B3249" t="s">
        <v>10566</v>
      </c>
      <c r="C3249" t="s">
        <v>10566</v>
      </c>
      <c r="D3249" s="6">
        <v>118</v>
      </c>
      <c r="E3249" s="6" t="str">
        <f t="shared" si="300"/>
        <v>Medium</v>
      </c>
      <c r="F3249" s="4">
        <f t="shared" si="301"/>
        <v>1.9666666666666666</v>
      </c>
      <c r="G3249" s="8" t="s">
        <v>7406</v>
      </c>
      <c r="H3249" t="s">
        <v>10887</v>
      </c>
      <c r="I3249" t="s">
        <v>190</v>
      </c>
      <c r="J3249">
        <v>6.8</v>
      </c>
      <c r="K3249" t="str">
        <f t="shared" si="302"/>
        <v>Average</v>
      </c>
      <c r="L3249" s="10">
        <v>93575</v>
      </c>
      <c r="M3249" s="10">
        <v>38000000</v>
      </c>
      <c r="N3249" s="10">
        <v>12668325</v>
      </c>
      <c r="O3249" s="6">
        <f t="shared" si="303"/>
        <v>-25331675</v>
      </c>
      <c r="P3249" s="10" t="str" cm="1">
        <f t="array" ref="P3249">_xlfn.IFS(O3249&lt;=0,"Flop",O3249&lt;10000000,"Hit",O3249&lt;=100000000,"Superhit",O3249&gt;100000000,"Blockbuster")</f>
        <v>Flop</v>
      </c>
      <c r="Q3249" t="s">
        <v>10567</v>
      </c>
      <c r="R3249">
        <v>25</v>
      </c>
      <c r="S3249" t="str">
        <f t="shared" si="304"/>
        <v xml:space="preserve">December </v>
      </c>
      <c r="T3249" s="12" t="str">
        <f t="shared" si="305"/>
        <v xml:space="preserve"> 2020</v>
      </c>
      <c r="U3249" s="8" t="str" cm="1">
        <f t="array" ref="U3249">_xlfn.IFS(Q3249&lt;1970,"Old is Gold",Q3249&lt;=1980,"80's Movies",Q3249&lt;=2000,"90's Movies",Q3249&lt;=2020,"Mid Rang",Q3249&gt;2020,"Latest")</f>
        <v>Latest</v>
      </c>
      <c r="V3249" t="s">
        <v>4623</v>
      </c>
    </row>
    <row r="3250" spans="1:22" x14ac:dyDescent="0.3">
      <c r="A3250" t="s">
        <v>10568</v>
      </c>
      <c r="B3250" t="s">
        <v>10569</v>
      </c>
      <c r="C3250" t="s">
        <v>10569</v>
      </c>
      <c r="D3250" s="6">
        <v>98</v>
      </c>
      <c r="E3250" s="6" t="str">
        <f t="shared" si="300"/>
        <v>Medium</v>
      </c>
      <c r="F3250" s="4">
        <f t="shared" si="301"/>
        <v>1.6333333333333333</v>
      </c>
      <c r="G3250" s="8" t="s">
        <v>7406</v>
      </c>
      <c r="H3250" t="s">
        <v>172</v>
      </c>
      <c r="I3250" t="s">
        <v>10891</v>
      </c>
      <c r="J3250">
        <v>6.3</v>
      </c>
      <c r="K3250" t="str">
        <f t="shared" si="302"/>
        <v>Average</v>
      </c>
      <c r="L3250" s="10">
        <v>67375</v>
      </c>
      <c r="M3250" s="10">
        <v>15000000</v>
      </c>
      <c r="N3250" s="10">
        <v>1034769</v>
      </c>
      <c r="O3250" s="6">
        <f t="shared" si="303"/>
        <v>-13965231</v>
      </c>
      <c r="P3250" s="10" t="str" cm="1">
        <f t="array" ref="P3250">_xlfn.IFS(O3250&lt;=0,"Flop",O3250&lt;10000000,"Hit",O3250&lt;=100000000,"Superhit",O3250&gt;100000000,"Blockbuster")</f>
        <v>Flop</v>
      </c>
      <c r="Q3250" t="s">
        <v>10472</v>
      </c>
      <c r="R3250">
        <v>9</v>
      </c>
      <c r="S3250" t="str">
        <f t="shared" si="304"/>
        <v xml:space="preserve">September </v>
      </c>
      <c r="T3250" s="12" t="str">
        <f t="shared" si="305"/>
        <v xml:space="preserve"> 2019</v>
      </c>
      <c r="U3250" s="8" t="str" cm="1">
        <f t="array" ref="U3250">_xlfn.IFS(Q3250&lt;1970,"Old is Gold",Q3250&lt;=1980,"80's Movies",Q3250&lt;=2000,"90's Movies",Q3250&lt;=2020,"Mid Rang",Q3250&gt;2020,"Latest")</f>
        <v>Latest</v>
      </c>
      <c r="V3250" t="s">
        <v>10570</v>
      </c>
    </row>
    <row r="3251" spans="1:22" x14ac:dyDescent="0.3">
      <c r="A3251" t="s">
        <v>10571</v>
      </c>
      <c r="B3251" t="s">
        <v>10572</v>
      </c>
      <c r="C3251" t="s">
        <v>10572</v>
      </c>
      <c r="D3251" s="6">
        <v>114</v>
      </c>
      <c r="E3251" s="6" t="str">
        <f t="shared" si="300"/>
        <v>Medium</v>
      </c>
      <c r="F3251" s="4">
        <f t="shared" si="301"/>
        <v>1.9</v>
      </c>
      <c r="G3251" s="8" t="s">
        <v>172</v>
      </c>
      <c r="H3251" t="s">
        <v>10893</v>
      </c>
      <c r="I3251" t="s">
        <v>10886</v>
      </c>
      <c r="J3251">
        <v>6.6</v>
      </c>
      <c r="K3251" t="str">
        <f t="shared" si="302"/>
        <v>Average</v>
      </c>
      <c r="L3251" s="10">
        <v>104789</v>
      </c>
      <c r="M3251" s="10">
        <v>75000000</v>
      </c>
      <c r="N3251" s="10">
        <v>402264843</v>
      </c>
      <c r="O3251" s="6">
        <f t="shared" si="303"/>
        <v>327264843</v>
      </c>
      <c r="P3251" s="10" t="str" cm="1">
        <f t="array" ref="P3251">_xlfn.IFS(O3251&lt;=0,"Flop",O3251&lt;10000000,"Hit",O3251&lt;=100000000,"Superhit",O3251&gt;100000000,"Blockbuster")</f>
        <v>Blockbuster</v>
      </c>
      <c r="Q3251" t="s">
        <v>10376</v>
      </c>
      <c r="R3251">
        <v>11</v>
      </c>
      <c r="S3251" t="str">
        <f t="shared" si="304"/>
        <v xml:space="preserve">July </v>
      </c>
      <c r="T3251" s="12" t="str">
        <f t="shared" si="305"/>
        <v xml:space="preserve"> 2018</v>
      </c>
      <c r="U3251" s="8" t="str" cm="1">
        <f t="array" ref="U3251">_xlfn.IFS(Q3251&lt;1970,"Old is Gold",Q3251&lt;=1980,"80's Movies",Q3251&lt;=2000,"90's Movies",Q3251&lt;=2020,"Mid Rang",Q3251&gt;2020,"Latest")</f>
        <v>Latest</v>
      </c>
      <c r="V3251" t="s">
        <v>7793</v>
      </c>
    </row>
    <row r="3252" spans="1:22" x14ac:dyDescent="0.3">
      <c r="A3252" t="s">
        <v>10573</v>
      </c>
      <c r="B3252" t="s">
        <v>10574</v>
      </c>
      <c r="C3252" t="s">
        <v>10574</v>
      </c>
      <c r="D3252" s="6">
        <v>107</v>
      </c>
      <c r="E3252" s="6" t="str">
        <f t="shared" si="300"/>
        <v>Medium</v>
      </c>
      <c r="F3252" s="4">
        <f t="shared" si="301"/>
        <v>1.7833333333333334</v>
      </c>
      <c r="G3252" s="8" t="s">
        <v>7406</v>
      </c>
      <c r="H3252" t="s">
        <v>105</v>
      </c>
      <c r="I3252" t="s">
        <v>10890</v>
      </c>
      <c r="J3252">
        <v>5.2</v>
      </c>
      <c r="K3252" t="str">
        <f t="shared" si="302"/>
        <v>Poor</v>
      </c>
      <c r="L3252" s="10">
        <v>61436</v>
      </c>
      <c r="M3252" s="10">
        <v>25000000</v>
      </c>
      <c r="N3252" s="10">
        <v>41914915</v>
      </c>
      <c r="O3252" s="6">
        <f t="shared" si="303"/>
        <v>16914915</v>
      </c>
      <c r="P3252" s="10" t="str" cm="1">
        <f t="array" ref="P3252">_xlfn.IFS(O3252&lt;=0,"Flop",O3252&lt;10000000,"Hit",O3252&lt;=100000000,"Superhit",O3252&gt;100000000,"Blockbuster")</f>
        <v>Superhit</v>
      </c>
      <c r="Q3252" t="s">
        <v>10575</v>
      </c>
      <c r="R3252">
        <v>19</v>
      </c>
      <c r="S3252" t="str">
        <f t="shared" si="304"/>
        <v xml:space="preserve">November </v>
      </c>
      <c r="T3252" s="12" t="str">
        <f t="shared" si="305"/>
        <v xml:space="preserve"> 2021</v>
      </c>
      <c r="U3252" s="8" t="str" cm="1">
        <f t="array" ref="U3252">_xlfn.IFS(Q3252&lt;1970,"Old is Gold",Q3252&lt;=1980,"80's Movies",Q3252&lt;=2000,"90's Movies",Q3252&lt;=2020,"Mid Rang",Q3252&gt;2020,"Latest")</f>
        <v>Latest</v>
      </c>
      <c r="V3252" t="s">
        <v>9560</v>
      </c>
    </row>
    <row r="3253" spans="1:22" x14ac:dyDescent="0.3">
      <c r="A3253" t="s">
        <v>10576</v>
      </c>
      <c r="B3253" t="s">
        <v>10577</v>
      </c>
      <c r="C3253" t="s">
        <v>10577</v>
      </c>
      <c r="D3253" s="6">
        <v>89</v>
      </c>
      <c r="E3253" s="6" t="str">
        <f t="shared" si="300"/>
        <v>Short</v>
      </c>
      <c r="F3253" s="4">
        <f t="shared" si="301"/>
        <v>1.4833333333333334</v>
      </c>
      <c r="G3253" s="8" t="s">
        <v>7406</v>
      </c>
      <c r="H3253" t="s">
        <v>10887</v>
      </c>
      <c r="I3253" t="s">
        <v>172</v>
      </c>
      <c r="J3253">
        <v>6.2</v>
      </c>
      <c r="K3253" t="str">
        <f t="shared" si="302"/>
        <v>Average</v>
      </c>
      <c r="L3253" s="10">
        <v>80997</v>
      </c>
      <c r="M3253" s="10">
        <v>25000000</v>
      </c>
      <c r="N3253" s="10">
        <v>158972499</v>
      </c>
      <c r="O3253" s="6">
        <f t="shared" si="303"/>
        <v>133972499</v>
      </c>
      <c r="P3253" s="10" t="str" cm="1">
        <f t="array" ref="P3253">_xlfn.IFS(O3253&lt;=0,"Flop",O3253&lt;10000000,"Hit",O3253&lt;=100000000,"Superhit",O3253&gt;100000000,"Blockbuster")</f>
        <v>Blockbuster</v>
      </c>
      <c r="Q3253" t="s">
        <v>10578</v>
      </c>
      <c r="R3253">
        <v>13</v>
      </c>
      <c r="S3253" t="str">
        <f t="shared" si="304"/>
        <v xml:space="preserve">September </v>
      </c>
      <c r="T3253" s="12" t="str">
        <f t="shared" si="305"/>
        <v xml:space="preserve"> 2018</v>
      </c>
      <c r="U3253" s="8" t="str" cm="1">
        <f t="array" ref="U3253">_xlfn.IFS(Q3253&lt;1970,"Old is Gold",Q3253&lt;=1980,"80's Movies",Q3253&lt;=2000,"90's Movies",Q3253&lt;=2020,"Mid Rang",Q3253&gt;2020,"Latest")</f>
        <v>Latest</v>
      </c>
      <c r="V3253" t="s">
        <v>10579</v>
      </c>
    </row>
    <row r="3254" spans="1:22" x14ac:dyDescent="0.3">
      <c r="A3254" t="s">
        <v>10580</v>
      </c>
      <c r="B3254" t="s">
        <v>10581</v>
      </c>
      <c r="C3254" t="s">
        <v>10581</v>
      </c>
      <c r="D3254" s="6">
        <v>138</v>
      </c>
      <c r="E3254" s="6" t="str">
        <f t="shared" si="300"/>
        <v>Long</v>
      </c>
      <c r="F3254" s="4">
        <f t="shared" si="301"/>
        <v>2.2999999999999998</v>
      </c>
      <c r="G3254" s="8" t="s">
        <v>7406</v>
      </c>
      <c r="H3254" t="s">
        <v>190</v>
      </c>
      <c r="I3254" t="s">
        <v>10896</v>
      </c>
      <c r="J3254">
        <v>6.7</v>
      </c>
      <c r="K3254" t="str">
        <f t="shared" si="302"/>
        <v>Average</v>
      </c>
      <c r="L3254" s="10">
        <v>92132</v>
      </c>
      <c r="M3254" s="10">
        <v>100000000</v>
      </c>
      <c r="N3254" s="10">
        <v>127420861</v>
      </c>
      <c r="O3254" s="6">
        <f t="shared" si="303"/>
        <v>27420861</v>
      </c>
      <c r="P3254" s="10" t="str" cm="1">
        <f t="array" ref="P3254">_xlfn.IFS(O3254&lt;=0,"Flop",O3254&lt;10000000,"Hit",O3254&lt;=100000000,"Superhit",O3254&gt;100000000,"Blockbuster")</f>
        <v>Superhit</v>
      </c>
      <c r="Q3254" t="s">
        <v>10582</v>
      </c>
      <c r="R3254">
        <v>24</v>
      </c>
      <c r="S3254" t="str">
        <f t="shared" si="304"/>
        <v xml:space="preserve">October </v>
      </c>
      <c r="T3254" s="12" t="str">
        <f t="shared" si="305"/>
        <v xml:space="preserve"> 2019</v>
      </c>
      <c r="U3254" s="8" t="str" cm="1">
        <f t="array" ref="U3254">_xlfn.IFS(Q3254&lt;1970,"Old is Gold",Q3254&lt;=1980,"80's Movies",Q3254&lt;=2000,"90's Movies",Q3254&lt;=2020,"Mid Rang",Q3254&gt;2020,"Latest")</f>
        <v>Latest</v>
      </c>
      <c r="V3254" t="s">
        <v>1556</v>
      </c>
    </row>
    <row r="3255" spans="1:22" x14ac:dyDescent="0.3">
      <c r="A3255" t="s">
        <v>10583</v>
      </c>
      <c r="B3255" t="s">
        <v>10584</v>
      </c>
      <c r="C3255" t="s">
        <v>10584</v>
      </c>
      <c r="D3255" s="6">
        <v>130</v>
      </c>
      <c r="E3255" s="6" t="str">
        <f t="shared" si="300"/>
        <v>Long</v>
      </c>
      <c r="F3255" s="4">
        <f t="shared" si="301"/>
        <v>2.1666666666666665</v>
      </c>
      <c r="G3255" s="8" t="s">
        <v>10889</v>
      </c>
      <c r="H3255" t="s">
        <v>172</v>
      </c>
      <c r="I3255" t="s">
        <v>190</v>
      </c>
      <c r="J3255">
        <v>8.1999999999999993</v>
      </c>
      <c r="K3255" t="str">
        <f t="shared" si="302"/>
        <v>Excellent</v>
      </c>
      <c r="L3255" s="10">
        <v>541058</v>
      </c>
      <c r="M3255" s="10">
        <v>23000000</v>
      </c>
      <c r="N3255" s="10">
        <v>321752656</v>
      </c>
      <c r="O3255" s="6">
        <f t="shared" si="303"/>
        <v>298752656</v>
      </c>
      <c r="P3255" s="10" t="str" cm="1">
        <f t="array" ref="P3255">_xlfn.IFS(O3255&lt;=0,"Flop",O3255&lt;10000000,"Hit",O3255&lt;=100000000,"Superhit",O3255&gt;100000000,"Blockbuster")</f>
        <v>Blockbuster</v>
      </c>
      <c r="Q3255" t="s">
        <v>10585</v>
      </c>
      <c r="R3255">
        <v>11</v>
      </c>
      <c r="S3255" t="str">
        <f t="shared" si="304"/>
        <v xml:space="preserve">September </v>
      </c>
      <c r="T3255" s="12" t="str">
        <f t="shared" si="305"/>
        <v xml:space="preserve"> 2018</v>
      </c>
      <c r="U3255" s="8" t="str" cm="1">
        <f t="array" ref="U3255">_xlfn.IFS(Q3255&lt;1970,"Old is Gold",Q3255&lt;=1980,"80's Movies",Q3255&lt;=2000,"90's Movies",Q3255&lt;=2020,"Mid Rang",Q3255&gt;2020,"Latest")</f>
        <v>Latest</v>
      </c>
      <c r="V3255" t="s">
        <v>10586</v>
      </c>
    </row>
    <row r="3256" spans="1:22" x14ac:dyDescent="0.3">
      <c r="A3256" t="s">
        <v>10587</v>
      </c>
      <c r="B3256" t="s">
        <v>10588</v>
      </c>
      <c r="C3256" t="s">
        <v>10588</v>
      </c>
      <c r="D3256" s="6">
        <v>90</v>
      </c>
      <c r="E3256" s="6" t="str">
        <f t="shared" si="300"/>
        <v>Medium</v>
      </c>
      <c r="F3256" s="4">
        <f t="shared" si="301"/>
        <v>1.5</v>
      </c>
      <c r="G3256" s="8" t="s">
        <v>10887</v>
      </c>
      <c r="H3256" t="s">
        <v>172</v>
      </c>
      <c r="I3256" t="s">
        <v>10899</v>
      </c>
      <c r="J3256">
        <v>6.7</v>
      </c>
      <c r="K3256" t="str">
        <f t="shared" si="302"/>
        <v>Average</v>
      </c>
      <c r="L3256" s="10">
        <v>79168</v>
      </c>
      <c r="M3256" s="10">
        <v>20000000</v>
      </c>
      <c r="N3256" s="10">
        <v>111173598</v>
      </c>
      <c r="O3256" s="6">
        <f t="shared" si="303"/>
        <v>91173598</v>
      </c>
      <c r="P3256" s="10" t="str" cm="1">
        <f t="array" ref="P3256">_xlfn.IFS(O3256&lt;=0,"Flop",O3256&lt;10000000,"Hit",O3256&lt;=100000000,"Superhit",O3256&gt;100000000,"Blockbuster")</f>
        <v>Superhit</v>
      </c>
      <c r="Q3256" t="s">
        <v>9908</v>
      </c>
      <c r="R3256">
        <v>11</v>
      </c>
      <c r="S3256" t="str">
        <f t="shared" si="304"/>
        <v xml:space="preserve">March </v>
      </c>
      <c r="T3256" s="12" t="str">
        <f t="shared" si="305"/>
        <v xml:space="preserve"> 2019</v>
      </c>
      <c r="U3256" s="8" t="str" cm="1">
        <f t="array" ref="U3256">_xlfn.IFS(Q3256&lt;1970,"Old is Gold",Q3256&lt;=1980,"80's Movies",Q3256&lt;=2000,"90's Movies",Q3256&lt;=2020,"Mid Rang",Q3256&gt;2020,"Latest")</f>
        <v>Latest</v>
      </c>
      <c r="V3256" t="s">
        <v>8116</v>
      </c>
    </row>
    <row r="3257" spans="1:22" x14ac:dyDescent="0.3">
      <c r="A3257" t="s">
        <v>10589</v>
      </c>
      <c r="B3257" t="s">
        <v>10590</v>
      </c>
      <c r="C3257" t="s">
        <v>10590</v>
      </c>
      <c r="D3257" s="6">
        <v>121</v>
      </c>
      <c r="E3257" s="6" t="str">
        <f t="shared" si="300"/>
        <v>Long</v>
      </c>
      <c r="F3257" s="4">
        <f t="shared" si="301"/>
        <v>2.0166666666666666</v>
      </c>
      <c r="G3257" s="8" t="s">
        <v>7406</v>
      </c>
      <c r="H3257" t="s">
        <v>10885</v>
      </c>
      <c r="I3257" t="s">
        <v>105</v>
      </c>
      <c r="J3257">
        <v>6.5</v>
      </c>
      <c r="K3257" t="str">
        <f t="shared" si="302"/>
        <v>Average</v>
      </c>
      <c r="L3257" s="10">
        <v>86448</v>
      </c>
      <c r="M3257" s="10">
        <v>6000000</v>
      </c>
      <c r="N3257" s="10">
        <v>1653784</v>
      </c>
      <c r="O3257" s="6">
        <f t="shared" si="303"/>
        <v>-4346216</v>
      </c>
      <c r="P3257" s="10" t="str" cm="1">
        <f t="array" ref="P3257">_xlfn.IFS(O3257&lt;=0,"Flop",O3257&lt;10000000,"Hit",O3257&lt;=100000000,"Superhit",O3257&gt;100000000,"Blockbuster")</f>
        <v>Flop</v>
      </c>
      <c r="Q3257" t="s">
        <v>10591</v>
      </c>
      <c r="R3257">
        <v>19</v>
      </c>
      <c r="S3257" t="str">
        <f t="shared" si="304"/>
        <v xml:space="preserve">January </v>
      </c>
      <c r="T3257" s="12" t="str">
        <f t="shared" si="305"/>
        <v xml:space="preserve"> 2018</v>
      </c>
      <c r="U3257" s="8" t="str" cm="1">
        <f t="array" ref="U3257">_xlfn.IFS(Q3257&lt;1970,"Old is Gold",Q3257&lt;=1980,"80's Movies",Q3257&lt;=2000,"90's Movies",Q3257&lt;=2020,"Mid Rang",Q3257&gt;2020,"Latest")</f>
        <v>Latest</v>
      </c>
      <c r="V3257" t="s">
        <v>10592</v>
      </c>
    </row>
    <row r="3258" spans="1:22" x14ac:dyDescent="0.3">
      <c r="A3258" t="s">
        <v>10593</v>
      </c>
      <c r="B3258" t="s">
        <v>10594</v>
      </c>
      <c r="C3258" t="s">
        <v>10594</v>
      </c>
      <c r="D3258" s="6">
        <v>93</v>
      </c>
      <c r="E3258" s="6" t="str">
        <f t="shared" si="300"/>
        <v>Medium</v>
      </c>
      <c r="F3258" s="4">
        <f t="shared" si="301"/>
        <v>1.55</v>
      </c>
      <c r="G3258" s="8" t="s">
        <v>172</v>
      </c>
      <c r="H3258" t="s">
        <v>190</v>
      </c>
      <c r="I3258" t="s">
        <v>10899</v>
      </c>
      <c r="J3258">
        <v>7.4</v>
      </c>
      <c r="K3258" t="str">
        <f t="shared" si="302"/>
        <v>Good</v>
      </c>
      <c r="L3258" s="10">
        <v>80930</v>
      </c>
      <c r="M3258" s="10">
        <v>2000000</v>
      </c>
      <c r="N3258" s="10">
        <v>14347433</v>
      </c>
      <c r="O3258" s="6">
        <f t="shared" si="303"/>
        <v>12347433</v>
      </c>
      <c r="P3258" s="10" t="str" cm="1">
        <f t="array" ref="P3258">_xlfn.IFS(O3258&lt;=0,"Flop",O3258&lt;10000000,"Hit",O3258&lt;=100000000,"Superhit",O3258&gt;100000000,"Blockbuster")</f>
        <v>Superhit</v>
      </c>
      <c r="Q3258" t="s">
        <v>10591</v>
      </c>
      <c r="R3258">
        <v>19</v>
      </c>
      <c r="S3258" t="str">
        <f t="shared" si="304"/>
        <v xml:space="preserve">January </v>
      </c>
      <c r="T3258" s="12" t="str">
        <f t="shared" si="305"/>
        <v xml:space="preserve"> 2018</v>
      </c>
      <c r="U3258" s="8" t="str" cm="1">
        <f t="array" ref="U3258">_xlfn.IFS(Q3258&lt;1970,"Old is Gold",Q3258&lt;=1980,"80's Movies",Q3258&lt;=2000,"90's Movies",Q3258&lt;=2020,"Mid Rang",Q3258&gt;2020,"Latest")</f>
        <v>Latest</v>
      </c>
      <c r="V3258" t="s">
        <v>10595</v>
      </c>
    </row>
    <row r="3259" spans="1:22" x14ac:dyDescent="0.3">
      <c r="A3259" t="s">
        <v>10596</v>
      </c>
      <c r="B3259" t="s">
        <v>10597</v>
      </c>
      <c r="C3259" t="s">
        <v>10597</v>
      </c>
      <c r="D3259" s="6">
        <v>117</v>
      </c>
      <c r="E3259" s="6" t="str">
        <f t="shared" si="300"/>
        <v>Medium</v>
      </c>
      <c r="F3259" s="4">
        <f t="shared" si="301"/>
        <v>1.95</v>
      </c>
      <c r="G3259" s="8" t="s">
        <v>172</v>
      </c>
      <c r="H3259" t="s">
        <v>10891</v>
      </c>
      <c r="I3259" t="s">
        <v>10895</v>
      </c>
      <c r="J3259">
        <v>6.8</v>
      </c>
      <c r="K3259" t="str">
        <f t="shared" si="302"/>
        <v>Average</v>
      </c>
      <c r="L3259" s="10">
        <v>158584</v>
      </c>
      <c r="M3259" s="10">
        <v>20000000</v>
      </c>
      <c r="N3259" s="10">
        <v>97644617</v>
      </c>
      <c r="O3259" s="6">
        <f t="shared" si="303"/>
        <v>77644617</v>
      </c>
      <c r="P3259" s="10" t="str" cm="1">
        <f t="array" ref="P3259">_xlfn.IFS(O3259&lt;=0,"Flop",O3259&lt;10000000,"Hit",O3259&lt;=100000000,"Superhit",O3259&gt;100000000,"Blockbuster")</f>
        <v>Superhit</v>
      </c>
      <c r="Q3259" t="s">
        <v>10598</v>
      </c>
      <c r="R3259">
        <v>10</v>
      </c>
      <c r="S3259" t="str">
        <f t="shared" si="304"/>
        <v xml:space="preserve">September </v>
      </c>
      <c r="T3259" s="12" t="str">
        <f t="shared" si="305"/>
        <v xml:space="preserve"> 2018</v>
      </c>
      <c r="U3259" s="8" t="str" cm="1">
        <f t="array" ref="U3259">_xlfn.IFS(Q3259&lt;1970,"Old is Gold",Q3259&lt;=1980,"80's Movies",Q3259&lt;=2000,"90's Movies",Q3259&lt;=2020,"Mid Rang",Q3259&gt;2020,"Latest")</f>
        <v>Latest</v>
      </c>
      <c r="V3259" t="s">
        <v>7488</v>
      </c>
    </row>
    <row r="3260" spans="1:22" x14ac:dyDescent="0.3">
      <c r="A3260" t="s">
        <v>10599</v>
      </c>
      <c r="B3260" t="s">
        <v>10600</v>
      </c>
      <c r="C3260" t="s">
        <v>10600</v>
      </c>
      <c r="D3260" s="6">
        <v>112</v>
      </c>
      <c r="E3260" s="6" t="str">
        <f t="shared" si="300"/>
        <v>Medium</v>
      </c>
      <c r="F3260" s="4">
        <f t="shared" si="301"/>
        <v>1.8666666666666667</v>
      </c>
      <c r="G3260" s="8" t="s">
        <v>105</v>
      </c>
      <c r="H3260" t="s">
        <v>10895</v>
      </c>
      <c r="I3260" t="s">
        <v>5170</v>
      </c>
      <c r="J3260">
        <v>6.3</v>
      </c>
      <c r="K3260" t="str">
        <f t="shared" si="302"/>
        <v>Average</v>
      </c>
      <c r="L3260" s="10">
        <v>133526</v>
      </c>
      <c r="M3260" s="10">
        <v>39000000</v>
      </c>
      <c r="N3260" s="10">
        <v>206431050</v>
      </c>
      <c r="O3260" s="6">
        <f t="shared" si="303"/>
        <v>167431050</v>
      </c>
      <c r="P3260" s="10" t="str" cm="1">
        <f t="array" ref="P3260">_xlfn.IFS(O3260&lt;=0,"Flop",O3260&lt;10000000,"Hit",O3260&lt;=100000000,"Superhit",O3260&gt;100000000,"Blockbuster")</f>
        <v>Blockbuster</v>
      </c>
      <c r="Q3260" t="s">
        <v>10601</v>
      </c>
      <c r="R3260">
        <v>26</v>
      </c>
      <c r="S3260" t="str">
        <f t="shared" si="304"/>
        <v xml:space="preserve">May </v>
      </c>
      <c r="T3260" s="12" t="str">
        <f t="shared" si="305"/>
        <v xml:space="preserve"> 2021</v>
      </c>
      <c r="U3260" s="8" t="str" cm="1">
        <f t="array" ref="U3260">_xlfn.IFS(Q3260&lt;1970,"Old is Gold",Q3260&lt;=1980,"80's Movies",Q3260&lt;=2000,"90's Movies",Q3260&lt;=2020,"Mid Rang",Q3260&gt;2020,"Latest")</f>
        <v>Latest</v>
      </c>
      <c r="V3260" t="s">
        <v>10195</v>
      </c>
    </row>
    <row r="3261" spans="1:22" x14ac:dyDescent="0.3">
      <c r="A3261" t="s">
        <v>10602</v>
      </c>
      <c r="B3261" t="s">
        <v>10603</v>
      </c>
      <c r="C3261" t="s">
        <v>10603</v>
      </c>
      <c r="D3261" s="6">
        <v>97</v>
      </c>
      <c r="E3261" s="6" t="str">
        <f t="shared" si="300"/>
        <v>Medium</v>
      </c>
      <c r="F3261" s="4">
        <f t="shared" si="301"/>
        <v>1.6166666666666667</v>
      </c>
      <c r="G3261" s="8" t="s">
        <v>7406</v>
      </c>
      <c r="H3261" t="s">
        <v>10890</v>
      </c>
      <c r="I3261" t="s">
        <v>5170</v>
      </c>
      <c r="J3261">
        <v>5.9</v>
      </c>
      <c r="K3261" t="str">
        <f t="shared" si="302"/>
        <v>Poor</v>
      </c>
      <c r="L3261" s="10">
        <v>250090</v>
      </c>
      <c r="M3261" s="10">
        <v>110000000</v>
      </c>
      <c r="N3261" s="10">
        <v>506863592</v>
      </c>
      <c r="O3261" s="6">
        <f t="shared" si="303"/>
        <v>396863592</v>
      </c>
      <c r="P3261" s="10" t="str" cm="1">
        <f t="array" ref="P3261">_xlfn.IFS(O3261&lt;=0,"Flop",O3261&lt;10000000,"Hit",O3261&lt;=100000000,"Superhit",O3261&gt;100000000,"Blockbuster")</f>
        <v>Blockbuster</v>
      </c>
      <c r="Q3261" t="s">
        <v>10604</v>
      </c>
      <c r="R3261">
        <v>14</v>
      </c>
      <c r="S3261" t="str">
        <f t="shared" si="304"/>
        <v xml:space="preserve">September </v>
      </c>
      <c r="T3261" s="12" t="str">
        <f t="shared" si="305"/>
        <v xml:space="preserve"> 2021</v>
      </c>
      <c r="U3261" s="8" t="str" cm="1">
        <f t="array" ref="U3261">_xlfn.IFS(Q3261&lt;1970,"Old is Gold",Q3261&lt;=1980,"80's Movies",Q3261&lt;=2000,"90's Movies",Q3261&lt;=2020,"Mid Rang",Q3261&gt;2020,"Latest")</f>
        <v>Latest</v>
      </c>
      <c r="V3261" t="s">
        <v>10605</v>
      </c>
    </row>
    <row r="3262" spans="1:22" x14ac:dyDescent="0.3">
      <c r="A3262" t="s">
        <v>10606</v>
      </c>
      <c r="B3262" t="s">
        <v>10607</v>
      </c>
      <c r="C3262" t="s">
        <v>10607</v>
      </c>
      <c r="D3262" s="6">
        <v>119</v>
      </c>
      <c r="E3262" s="6" t="str">
        <f t="shared" si="300"/>
        <v>Medium</v>
      </c>
      <c r="F3262" s="4">
        <f t="shared" si="301"/>
        <v>1.9833333333333334</v>
      </c>
      <c r="G3262" s="8" t="s">
        <v>190</v>
      </c>
      <c r="H3262" t="s">
        <v>10886</v>
      </c>
      <c r="I3262" t="s">
        <v>10899</v>
      </c>
      <c r="J3262">
        <v>7.1</v>
      </c>
      <c r="K3262" t="str">
        <f t="shared" si="302"/>
        <v>Good</v>
      </c>
      <c r="L3262" s="10">
        <v>51632</v>
      </c>
      <c r="M3262" s="10">
        <v>12000000</v>
      </c>
      <c r="N3262" s="10">
        <v>20596567</v>
      </c>
      <c r="O3262" s="6">
        <f t="shared" si="303"/>
        <v>8596567</v>
      </c>
      <c r="P3262" s="10" t="str" cm="1">
        <f t="array" ref="P3262">_xlfn.IFS(O3262&lt;=0,"Flop",O3262&lt;10000000,"Hit",O3262&lt;=100000000,"Superhit",O3262&gt;100000000,"Blockbuster")</f>
        <v>Hit</v>
      </c>
      <c r="Q3262" t="s">
        <v>10350</v>
      </c>
      <c r="R3262">
        <v>9</v>
      </c>
      <c r="S3262" t="str">
        <f t="shared" si="304"/>
        <v xml:space="preserve">September </v>
      </c>
      <c r="T3262" s="12" t="str">
        <f t="shared" si="305"/>
        <v xml:space="preserve"> 2018</v>
      </c>
      <c r="U3262" s="8" t="str" cm="1">
        <f t="array" ref="U3262">_xlfn.IFS(Q3262&lt;1970,"Old is Gold",Q3262&lt;=1980,"80's Movies",Q3262&lt;=2000,"90's Movies",Q3262&lt;=2020,"Mid Rang",Q3262&gt;2020,"Latest")</f>
        <v>Latest</v>
      </c>
      <c r="V3262" t="s">
        <v>10211</v>
      </c>
    </row>
    <row r="3263" spans="1:22" x14ac:dyDescent="0.3">
      <c r="A3263" t="s">
        <v>10608</v>
      </c>
      <c r="B3263" t="s">
        <v>10609</v>
      </c>
      <c r="C3263" t="s">
        <v>10609</v>
      </c>
      <c r="D3263" s="6">
        <v>151</v>
      </c>
      <c r="E3263" s="6" t="str">
        <f t="shared" si="300"/>
        <v>Long</v>
      </c>
      <c r="F3263" s="4">
        <f t="shared" si="301"/>
        <v>2.5166666666666666</v>
      </c>
      <c r="G3263" s="8" t="s">
        <v>7406</v>
      </c>
      <c r="H3263" t="s">
        <v>10887</v>
      </c>
      <c r="I3263" t="s">
        <v>10885</v>
      </c>
      <c r="J3263">
        <v>5.4</v>
      </c>
      <c r="K3263" t="str">
        <f t="shared" si="302"/>
        <v>Poor</v>
      </c>
      <c r="L3263" s="10">
        <v>285708</v>
      </c>
      <c r="M3263" s="10">
        <v>200000000</v>
      </c>
      <c r="N3263" s="10">
        <v>169601036</v>
      </c>
      <c r="O3263" s="6">
        <f t="shared" si="303"/>
        <v>-30398964</v>
      </c>
      <c r="P3263" s="10" t="str" cm="1">
        <f t="array" ref="P3263">_xlfn.IFS(O3263&lt;=0,"Flop",O3263&lt;10000000,"Hit",O3263&lt;=100000000,"Superhit",O3263&gt;100000000,"Blockbuster")</f>
        <v>Flop</v>
      </c>
      <c r="Q3263" t="s">
        <v>10610</v>
      </c>
      <c r="R3263">
        <v>16</v>
      </c>
      <c r="S3263" t="str">
        <f t="shared" si="304"/>
        <v xml:space="preserve">December </v>
      </c>
      <c r="T3263" s="12" t="str">
        <f t="shared" si="305"/>
        <v xml:space="preserve"> 2020</v>
      </c>
      <c r="U3263" s="8" t="str" cm="1">
        <f t="array" ref="U3263">_xlfn.IFS(Q3263&lt;1970,"Old is Gold",Q3263&lt;=1980,"80's Movies",Q3263&lt;=2000,"90's Movies",Q3263&lt;=2020,"Mid Rang",Q3263&gt;2020,"Latest")</f>
        <v>Latest</v>
      </c>
      <c r="V3263" t="s">
        <v>4323</v>
      </c>
    </row>
    <row r="3264" spans="1:22" x14ac:dyDescent="0.3">
      <c r="A3264" t="s">
        <v>10611</v>
      </c>
      <c r="B3264" t="s">
        <v>10612</v>
      </c>
      <c r="C3264" t="s">
        <v>10613</v>
      </c>
      <c r="D3264" s="6">
        <v>161</v>
      </c>
      <c r="E3264" s="6" t="str">
        <f t="shared" si="300"/>
        <v>Long</v>
      </c>
      <c r="F3264" s="4">
        <f t="shared" si="301"/>
        <v>2.6833333333333331</v>
      </c>
      <c r="G3264" s="8" t="s">
        <v>172</v>
      </c>
      <c r="H3264" t="s">
        <v>190</v>
      </c>
      <c r="I3264" t="s">
        <v>10899</v>
      </c>
      <c r="J3264">
        <v>7.6</v>
      </c>
      <c r="K3264" t="str">
        <f t="shared" si="302"/>
        <v>Good</v>
      </c>
      <c r="L3264" s="10">
        <v>807540</v>
      </c>
      <c r="M3264" s="10">
        <v>90000000</v>
      </c>
      <c r="N3264" s="10">
        <v>377617598</v>
      </c>
      <c r="O3264" s="6">
        <f t="shared" si="303"/>
        <v>287617598</v>
      </c>
      <c r="P3264" s="10" t="str" cm="1">
        <f t="array" ref="P3264">_xlfn.IFS(O3264&lt;=0,"Flop",O3264&lt;10000000,"Hit",O3264&lt;=100000000,"Superhit",O3264&gt;100000000,"Blockbuster")</f>
        <v>Blockbuster</v>
      </c>
      <c r="Q3264" t="s">
        <v>10535</v>
      </c>
      <c r="R3264">
        <v>21</v>
      </c>
      <c r="S3264" t="str">
        <f t="shared" si="304"/>
        <v xml:space="preserve">May </v>
      </c>
      <c r="T3264" s="12" t="str">
        <f t="shared" si="305"/>
        <v xml:space="preserve"> 2019</v>
      </c>
      <c r="U3264" s="8" t="str" cm="1">
        <f t="array" ref="U3264">_xlfn.IFS(Q3264&lt;1970,"Old is Gold",Q3264&lt;=1980,"80's Movies",Q3264&lt;=2000,"90's Movies",Q3264&lt;=2020,"Mid Rang",Q3264&gt;2020,"Latest")</f>
        <v>Latest</v>
      </c>
      <c r="V3264" t="s">
        <v>1534</v>
      </c>
    </row>
    <row r="3265" spans="1:22" x14ac:dyDescent="0.3">
      <c r="A3265" t="s">
        <v>10614</v>
      </c>
      <c r="B3265" t="s">
        <v>10615</v>
      </c>
      <c r="C3265" t="s">
        <v>10615</v>
      </c>
      <c r="D3265" s="6">
        <v>103</v>
      </c>
      <c r="E3265" s="6" t="str">
        <f t="shared" si="300"/>
        <v>Medium</v>
      </c>
      <c r="F3265" s="4">
        <f t="shared" si="301"/>
        <v>1.7166666666666666</v>
      </c>
      <c r="G3265" s="8" t="s">
        <v>105</v>
      </c>
      <c r="H3265" t="s">
        <v>10895</v>
      </c>
      <c r="I3265" t="s">
        <v>5170</v>
      </c>
      <c r="J3265">
        <v>6.9</v>
      </c>
      <c r="K3265" t="str">
        <f t="shared" si="302"/>
        <v>Average</v>
      </c>
      <c r="L3265" s="10">
        <v>180247</v>
      </c>
      <c r="M3265" s="10">
        <v>18000000</v>
      </c>
      <c r="N3265" s="10">
        <v>161440742</v>
      </c>
      <c r="O3265" s="6">
        <f t="shared" si="303"/>
        <v>143440742</v>
      </c>
      <c r="P3265" s="10" t="str" cm="1">
        <f t="array" ref="P3265">_xlfn.IFS(O3265&lt;=0,"Flop",O3265&lt;10000000,"Hit",O3265&lt;=100000000,"Superhit",O3265&gt;100000000,"Blockbuster")</f>
        <v>Blockbuster</v>
      </c>
      <c r="Q3265" t="s">
        <v>10616</v>
      </c>
      <c r="R3265">
        <v>25</v>
      </c>
      <c r="S3265" t="str">
        <f t="shared" si="304"/>
        <v xml:space="preserve">September </v>
      </c>
      <c r="T3265" s="12" t="str">
        <f t="shared" si="305"/>
        <v xml:space="preserve"> 2021</v>
      </c>
      <c r="U3265" s="8" t="str" cm="1">
        <f t="array" ref="U3265">_xlfn.IFS(Q3265&lt;1970,"Old is Gold",Q3265&lt;=1980,"80's Movies",Q3265&lt;=2000,"90's Movies",Q3265&lt;=2020,"Mid Rang",Q3265&gt;2020,"Latest")</f>
        <v>Latest</v>
      </c>
      <c r="V3265" t="s">
        <v>5002</v>
      </c>
    </row>
    <row r="3266" spans="1:22" x14ac:dyDescent="0.3">
      <c r="A3266" t="s">
        <v>10617</v>
      </c>
      <c r="B3266" t="s">
        <v>10618</v>
      </c>
      <c r="C3266" t="s">
        <v>10618</v>
      </c>
      <c r="D3266" s="6">
        <v>102</v>
      </c>
      <c r="E3266" s="6" t="str">
        <f t="shared" ref="E3266:E3329" si="306">IF(D3266&lt;90,"Short",IF(D3266&lt;=120,"Medium","Long"))</f>
        <v>Medium</v>
      </c>
      <c r="F3266" s="4">
        <f t="shared" ref="F3266:F3329" si="307">D3266/60</f>
        <v>1.7</v>
      </c>
      <c r="G3266" s="8" t="s">
        <v>7406</v>
      </c>
      <c r="H3266" t="s">
        <v>10887</v>
      </c>
      <c r="I3266" t="s">
        <v>10888</v>
      </c>
      <c r="J3266">
        <v>7.4</v>
      </c>
      <c r="K3266" t="str">
        <f t="shared" ref="K3266:K3329" si="308">IF(J3266&gt;=8,"Excellent",IF(J3266&gt;=7,"Good",IF(J3266&gt;=6,"Average","Poor")))</f>
        <v>Good</v>
      </c>
      <c r="L3266" s="10">
        <v>163915</v>
      </c>
      <c r="M3266" s="10">
        <v>175000000</v>
      </c>
      <c r="N3266" s="10">
        <v>141940042</v>
      </c>
      <c r="O3266" s="6">
        <f t="shared" ref="O3266:O3329" si="309">N3266-M3266</f>
        <v>-33059958</v>
      </c>
      <c r="P3266" s="10" t="str" cm="1">
        <f t="array" ref="P3266">_xlfn.IFS(O3266&lt;=0,"Flop",O3266&lt;10000000,"Hit",O3266&lt;=100000000,"Superhit",O3266&gt;100000000,"Blockbuster")</f>
        <v>Flop</v>
      </c>
      <c r="Q3266" t="s">
        <v>10619</v>
      </c>
      <c r="R3266">
        <v>21</v>
      </c>
      <c r="S3266" t="str">
        <f t="shared" ref="S3266:S3329" si="310">LEFT(Q3266,SEARCH(" ",Q3266))</f>
        <v xml:space="preserve">February </v>
      </c>
      <c r="T3266" s="12" t="str">
        <f t="shared" ref="T3266:T3329" si="311">RIGHT(Q3266,5)</f>
        <v xml:space="preserve"> 2020</v>
      </c>
      <c r="U3266" s="8" t="str" cm="1">
        <f t="array" ref="U3266">_xlfn.IFS(Q3266&lt;1970,"Old is Gold",Q3266&lt;=1980,"80's Movies",Q3266&lt;=2000,"90's Movies",Q3266&lt;=2020,"Mid Rang",Q3266&gt;2020,"Latest")</f>
        <v>Latest</v>
      </c>
      <c r="V3266" t="s">
        <v>7898</v>
      </c>
    </row>
    <row r="3267" spans="1:22" x14ac:dyDescent="0.3">
      <c r="A3267" t="s">
        <v>10620</v>
      </c>
      <c r="B3267" t="s">
        <v>10621</v>
      </c>
      <c r="C3267" t="s">
        <v>10621</v>
      </c>
      <c r="D3267" s="6">
        <v>122</v>
      </c>
      <c r="E3267" s="6" t="str">
        <f t="shared" si="306"/>
        <v>Long</v>
      </c>
      <c r="F3267" s="4">
        <f t="shared" si="307"/>
        <v>2.0333333333333332</v>
      </c>
      <c r="G3267" s="8" t="s">
        <v>10891</v>
      </c>
      <c r="H3267" t="s">
        <v>190</v>
      </c>
      <c r="I3267" t="s">
        <v>5170</v>
      </c>
      <c r="J3267">
        <v>8.4</v>
      </c>
      <c r="K3267" t="str">
        <f t="shared" si="308"/>
        <v>Excellent</v>
      </c>
      <c r="L3267" s="10">
        <v>1417996</v>
      </c>
      <c r="M3267" s="10">
        <v>55000000</v>
      </c>
      <c r="N3267" s="10">
        <v>1078958282</v>
      </c>
      <c r="O3267" s="6">
        <f t="shared" si="309"/>
        <v>1023958282</v>
      </c>
      <c r="P3267" s="10" t="str" cm="1">
        <f t="array" ref="P3267">_xlfn.IFS(O3267&lt;=0,"Flop",O3267&lt;10000000,"Hit",O3267&lt;=100000000,"Superhit",O3267&gt;100000000,"Blockbuster")</f>
        <v>Blockbuster</v>
      </c>
      <c r="Q3267" t="s">
        <v>10622</v>
      </c>
      <c r="R3267">
        <v>31</v>
      </c>
      <c r="S3267" t="str">
        <f t="shared" si="310"/>
        <v xml:space="preserve">August </v>
      </c>
      <c r="T3267" s="12" t="str">
        <f t="shared" si="311"/>
        <v xml:space="preserve"> 2019</v>
      </c>
      <c r="U3267" s="8" t="str" cm="1">
        <f t="array" ref="U3267">_xlfn.IFS(Q3267&lt;1970,"Old is Gold",Q3267&lt;=1980,"80's Movies",Q3267&lt;=2000,"90's Movies",Q3267&lt;=2020,"Mid Rang",Q3267&gt;2020,"Latest")</f>
        <v>Latest</v>
      </c>
      <c r="V3267" t="s">
        <v>3346</v>
      </c>
    </row>
    <row r="3268" spans="1:22" x14ac:dyDescent="0.3">
      <c r="A3268" t="s">
        <v>10623</v>
      </c>
      <c r="B3268" t="s">
        <v>10624</v>
      </c>
      <c r="C3268" t="s">
        <v>10624</v>
      </c>
      <c r="D3268" s="6">
        <v>135</v>
      </c>
      <c r="E3268" s="6" t="str">
        <f t="shared" si="306"/>
        <v>Long</v>
      </c>
      <c r="F3268" s="4">
        <f t="shared" si="307"/>
        <v>2.25</v>
      </c>
      <c r="G3268" s="8" t="s">
        <v>10889</v>
      </c>
      <c r="H3268" t="s">
        <v>172</v>
      </c>
      <c r="I3268" t="s">
        <v>10891</v>
      </c>
      <c r="J3268">
        <v>7.5</v>
      </c>
      <c r="K3268" t="str">
        <f t="shared" si="308"/>
        <v>Good</v>
      </c>
      <c r="L3268" s="10">
        <v>282656</v>
      </c>
      <c r="M3268" s="10">
        <v>15000000</v>
      </c>
      <c r="N3268" s="10">
        <v>93413709</v>
      </c>
      <c r="O3268" s="6">
        <f t="shared" si="309"/>
        <v>78413709</v>
      </c>
      <c r="P3268" s="10" t="str" cm="1">
        <f t="array" ref="P3268">_xlfn.IFS(O3268&lt;=0,"Flop",O3268&lt;10000000,"Hit",O3268&lt;=100000000,"Superhit",O3268&gt;100000000,"Blockbuster")</f>
        <v>Superhit</v>
      </c>
      <c r="Q3268" t="s">
        <v>10625</v>
      </c>
      <c r="R3268">
        <v>14</v>
      </c>
      <c r="S3268" t="str">
        <f t="shared" si="310"/>
        <v xml:space="preserve">May </v>
      </c>
      <c r="T3268" s="12" t="str">
        <f t="shared" si="311"/>
        <v xml:space="preserve"> 2018</v>
      </c>
      <c r="U3268" s="8" t="str" cm="1">
        <f t="array" ref="U3268">_xlfn.IFS(Q3268&lt;1970,"Old is Gold",Q3268&lt;=1980,"80's Movies",Q3268&lt;=2000,"90's Movies",Q3268&lt;=2020,"Mid Rang",Q3268&gt;2020,"Latest")</f>
        <v>Latest</v>
      </c>
      <c r="V3268" t="s">
        <v>1146</v>
      </c>
    </row>
    <row r="3269" spans="1:22" x14ac:dyDescent="0.3">
      <c r="A3269" t="s">
        <v>10626</v>
      </c>
      <c r="B3269" t="s">
        <v>10627</v>
      </c>
      <c r="C3269" t="s">
        <v>10627</v>
      </c>
      <c r="D3269" s="6">
        <v>169</v>
      </c>
      <c r="E3269" s="6" t="str">
        <f t="shared" si="306"/>
        <v>Long</v>
      </c>
      <c r="F3269" s="4">
        <f t="shared" si="307"/>
        <v>2.8166666666666669</v>
      </c>
      <c r="G3269" s="8" t="s">
        <v>190</v>
      </c>
      <c r="H3269" t="s">
        <v>10885</v>
      </c>
      <c r="I3269" t="s">
        <v>105</v>
      </c>
      <c r="J3269">
        <v>6.5</v>
      </c>
      <c r="K3269" t="str">
        <f t="shared" si="308"/>
        <v>Average</v>
      </c>
      <c r="L3269" s="10">
        <v>292238</v>
      </c>
      <c r="M3269" s="10">
        <v>79000000</v>
      </c>
      <c r="N3269" s="10">
        <v>473122525</v>
      </c>
      <c r="O3269" s="6">
        <f t="shared" si="309"/>
        <v>394122525</v>
      </c>
      <c r="P3269" s="10" t="str" cm="1">
        <f t="array" ref="P3269">_xlfn.IFS(O3269&lt;=0,"Flop",O3269&lt;10000000,"Hit",O3269&lt;=100000000,"Superhit",O3269&gt;100000000,"Blockbuster")</f>
        <v>Blockbuster</v>
      </c>
      <c r="Q3269" t="s">
        <v>10628</v>
      </c>
      <c r="R3269">
        <v>26</v>
      </c>
      <c r="S3269" t="str">
        <f t="shared" si="310"/>
        <v xml:space="preserve">August </v>
      </c>
      <c r="T3269" s="12" t="str">
        <f t="shared" si="311"/>
        <v xml:space="preserve"> 2019</v>
      </c>
      <c r="U3269" s="8" t="str" cm="1">
        <f t="array" ref="U3269">_xlfn.IFS(Q3269&lt;1970,"Old is Gold",Q3269&lt;=1980,"80's Movies",Q3269&lt;=2000,"90's Movies",Q3269&lt;=2020,"Mid Rang",Q3269&gt;2020,"Latest")</f>
        <v>Latest</v>
      </c>
      <c r="V3269" t="s">
        <v>5324</v>
      </c>
    </row>
    <row r="3270" spans="1:22" x14ac:dyDescent="0.3">
      <c r="A3270" t="s">
        <v>10629</v>
      </c>
      <c r="B3270" t="s">
        <v>10630</v>
      </c>
      <c r="C3270" t="s">
        <v>10630</v>
      </c>
      <c r="D3270" s="6">
        <v>118</v>
      </c>
      <c r="E3270" s="6" t="str">
        <f t="shared" si="306"/>
        <v>Medium</v>
      </c>
      <c r="F3270" s="4">
        <f t="shared" si="307"/>
        <v>1.9666666666666666</v>
      </c>
      <c r="G3270" s="8" t="s">
        <v>172</v>
      </c>
      <c r="H3270" t="s">
        <v>190</v>
      </c>
      <c r="I3270" t="s">
        <v>10899</v>
      </c>
      <c r="J3270">
        <v>7.3</v>
      </c>
      <c r="K3270" t="str">
        <f t="shared" si="308"/>
        <v>Good</v>
      </c>
      <c r="L3270" s="10">
        <v>115592</v>
      </c>
      <c r="M3270" s="10">
        <v>48000000</v>
      </c>
      <c r="N3270" s="10">
        <v>120989656</v>
      </c>
      <c r="O3270" s="6">
        <f t="shared" si="309"/>
        <v>72989656</v>
      </c>
      <c r="P3270" s="10" t="str" cm="1">
        <f t="array" ref="P3270">_xlfn.IFS(O3270&lt;=0,"Flop",O3270&lt;10000000,"Hit",O3270&lt;=100000000,"Superhit",O3270&gt;100000000,"Blockbuster")</f>
        <v>Superhit</v>
      </c>
      <c r="Q3270" t="s">
        <v>10631</v>
      </c>
      <c r="R3270">
        <v>11</v>
      </c>
      <c r="S3270" t="str">
        <f t="shared" si="310"/>
        <v xml:space="preserve">November </v>
      </c>
      <c r="T3270" s="12" t="str">
        <f t="shared" si="311"/>
        <v xml:space="preserve"> 2018</v>
      </c>
      <c r="U3270" s="8" t="str" cm="1">
        <f t="array" ref="U3270">_xlfn.IFS(Q3270&lt;1970,"Old is Gold",Q3270&lt;=1980,"80's Movies",Q3270&lt;=2000,"90's Movies",Q3270&lt;=2020,"Mid Rang",Q3270&gt;2020,"Latest")</f>
        <v>Latest</v>
      </c>
      <c r="V3270" t="s">
        <v>6981</v>
      </c>
    </row>
    <row r="3271" spans="1:22" x14ac:dyDescent="0.3">
      <c r="A3271" t="s">
        <v>10632</v>
      </c>
      <c r="B3271" t="s">
        <v>10633</v>
      </c>
      <c r="C3271" t="s">
        <v>10633</v>
      </c>
      <c r="D3271" s="6">
        <v>126</v>
      </c>
      <c r="E3271" s="6" t="str">
        <f t="shared" si="306"/>
        <v>Long</v>
      </c>
      <c r="F3271" s="4">
        <f t="shared" si="307"/>
        <v>2.1</v>
      </c>
      <c r="G3271" s="8" t="s">
        <v>172</v>
      </c>
      <c r="H3271" t="s">
        <v>190</v>
      </c>
      <c r="I3271" t="s">
        <v>10899</v>
      </c>
      <c r="J3271">
        <v>7.5</v>
      </c>
      <c r="K3271" t="str">
        <f t="shared" si="308"/>
        <v>Good</v>
      </c>
      <c r="L3271" s="10">
        <v>139398</v>
      </c>
      <c r="M3271" s="10">
        <v>50000000</v>
      </c>
      <c r="N3271" s="10">
        <v>113190218</v>
      </c>
      <c r="O3271" s="6">
        <f t="shared" si="309"/>
        <v>63190218</v>
      </c>
      <c r="P3271" s="10" t="str" cm="1">
        <f t="array" ref="P3271">_xlfn.IFS(O3271&lt;=0,"Flop",O3271&lt;10000000,"Hit",O3271&lt;=100000000,"Superhit",O3271&gt;100000000,"Blockbuster")</f>
        <v>Superhit</v>
      </c>
      <c r="Q3271" t="s">
        <v>10634</v>
      </c>
      <c r="R3271">
        <v>25</v>
      </c>
      <c r="S3271" t="str">
        <f t="shared" si="310"/>
        <v xml:space="preserve">December </v>
      </c>
      <c r="T3271" s="12" t="str">
        <f t="shared" si="311"/>
        <v xml:space="preserve"> 2022</v>
      </c>
      <c r="U3271" s="8" t="str" cm="1">
        <f t="array" ref="U3271">_xlfn.IFS(Q3271&lt;1970,"Old is Gold",Q3271&lt;=1980,"80's Movies",Q3271&lt;=2000,"90's Movies",Q3271&lt;=2020,"Mid Rang",Q3271&gt;2020,"Latest")</f>
        <v>Latest</v>
      </c>
      <c r="V3271" t="s">
        <v>3832</v>
      </c>
    </row>
    <row r="3272" spans="1:22" x14ac:dyDescent="0.3">
      <c r="A3272" t="s">
        <v>10635</v>
      </c>
      <c r="B3272" t="s">
        <v>10636</v>
      </c>
      <c r="C3272" t="s">
        <v>10636</v>
      </c>
      <c r="D3272" s="6">
        <v>100</v>
      </c>
      <c r="E3272" s="6" t="str">
        <f t="shared" si="306"/>
        <v>Medium</v>
      </c>
      <c r="F3272" s="4">
        <f t="shared" si="307"/>
        <v>1.6666666666666667</v>
      </c>
      <c r="G3272" s="8" t="s">
        <v>10887</v>
      </c>
      <c r="H3272" t="s">
        <v>190</v>
      </c>
      <c r="I3272" t="s">
        <v>10892</v>
      </c>
      <c r="J3272">
        <v>6.7</v>
      </c>
      <c r="K3272" t="str">
        <f t="shared" si="308"/>
        <v>Average</v>
      </c>
      <c r="L3272" s="10">
        <v>54302</v>
      </c>
      <c r="M3272" s="10">
        <v>135000000</v>
      </c>
      <c r="N3272" s="10">
        <v>111257878</v>
      </c>
      <c r="O3272" s="6">
        <f t="shared" si="309"/>
        <v>-23742122</v>
      </c>
      <c r="P3272" s="10" t="str" cm="1">
        <f t="array" ref="P3272">_xlfn.IFS(O3272&lt;=0,"Flop",O3272&lt;10000000,"Hit",O3272&lt;=100000000,"Superhit",O3272&gt;100000000,"Blockbuster")</f>
        <v>Flop</v>
      </c>
      <c r="Q3272" t="s">
        <v>10637</v>
      </c>
      <c r="R3272">
        <v>13</v>
      </c>
      <c r="S3272" t="str">
        <f t="shared" si="310"/>
        <v xml:space="preserve">February </v>
      </c>
      <c r="T3272" s="12" t="str">
        <f t="shared" si="311"/>
        <v xml:space="preserve"> 2020</v>
      </c>
      <c r="U3272" s="8" t="str" cm="1">
        <f t="array" ref="U3272">_xlfn.IFS(Q3272&lt;1970,"Old is Gold",Q3272&lt;=1980,"80's Movies",Q3272&lt;=2000,"90's Movies",Q3272&lt;=2020,"Mid Rang",Q3272&gt;2020,"Latest")</f>
        <v>Latest</v>
      </c>
      <c r="V3272" t="s">
        <v>10638</v>
      </c>
    </row>
    <row r="3273" spans="1:22" x14ac:dyDescent="0.3">
      <c r="A3273" t="s">
        <v>10639</v>
      </c>
      <c r="B3273" t="s">
        <v>10640</v>
      </c>
      <c r="C3273" t="s">
        <v>10640</v>
      </c>
      <c r="D3273" s="6">
        <v>113</v>
      </c>
      <c r="E3273" s="6" t="str">
        <f t="shared" si="306"/>
        <v>Medium</v>
      </c>
      <c r="F3273" s="4">
        <f t="shared" si="307"/>
        <v>1.8833333333333333</v>
      </c>
      <c r="G3273" s="8" t="s">
        <v>7406</v>
      </c>
      <c r="H3273" t="s">
        <v>10891</v>
      </c>
      <c r="I3273" t="s">
        <v>10890</v>
      </c>
      <c r="J3273">
        <v>6</v>
      </c>
      <c r="K3273" t="str">
        <f t="shared" si="308"/>
        <v>Average</v>
      </c>
      <c r="L3273" s="10">
        <v>95434</v>
      </c>
      <c r="M3273" s="10">
        <v>85000000</v>
      </c>
      <c r="N3273" s="10">
        <v>0</v>
      </c>
      <c r="O3273" s="6">
        <f t="shared" si="309"/>
        <v>-85000000</v>
      </c>
      <c r="P3273" s="10" t="str" cm="1">
        <f t="array" ref="P3273">_xlfn.IFS(O3273&lt;=0,"Flop",O3273&lt;10000000,"Hit",O3273&lt;=100000000,"Superhit",O3273&gt;100000000,"Blockbuster")</f>
        <v>Flop</v>
      </c>
      <c r="Q3273" t="s">
        <v>10641</v>
      </c>
      <c r="R3273">
        <v>14</v>
      </c>
      <c r="S3273" t="str">
        <f t="shared" si="310"/>
        <v xml:space="preserve">August </v>
      </c>
      <c r="T3273" s="12" t="str">
        <f t="shared" si="311"/>
        <v xml:space="preserve"> 2020</v>
      </c>
      <c r="U3273" s="8" t="str" cm="1">
        <f t="array" ref="U3273">_xlfn.IFS(Q3273&lt;1970,"Old is Gold",Q3273&lt;=1980,"80's Movies",Q3273&lt;=2000,"90's Movies",Q3273&lt;=2020,"Mid Rang",Q3273&gt;2020,"Latest")</f>
        <v>Latest</v>
      </c>
      <c r="V3273" t="s">
        <v>8988</v>
      </c>
    </row>
    <row r="3274" spans="1:22" x14ac:dyDescent="0.3">
      <c r="A3274" t="s">
        <v>10642</v>
      </c>
      <c r="B3274" t="s">
        <v>10643</v>
      </c>
      <c r="C3274" t="s">
        <v>10643</v>
      </c>
      <c r="D3274" s="6">
        <v>125</v>
      </c>
      <c r="E3274" s="6" t="str">
        <f t="shared" si="306"/>
        <v>Long</v>
      </c>
      <c r="F3274" s="4">
        <f t="shared" si="307"/>
        <v>2.0833333333333335</v>
      </c>
      <c r="G3274" s="8" t="s">
        <v>7406</v>
      </c>
      <c r="H3274" t="s">
        <v>5170</v>
      </c>
      <c r="I3274" t="s">
        <v>10899</v>
      </c>
      <c r="J3274">
        <v>6.7</v>
      </c>
      <c r="K3274" t="str">
        <f t="shared" si="308"/>
        <v>Average</v>
      </c>
      <c r="L3274" s="10">
        <v>178675</v>
      </c>
      <c r="M3274" s="10">
        <v>70000000</v>
      </c>
      <c r="N3274" s="10">
        <v>0</v>
      </c>
      <c r="O3274" s="6">
        <f t="shared" si="309"/>
        <v>-70000000</v>
      </c>
      <c r="P3274" s="10" t="str" cm="1">
        <f t="array" ref="P3274">_xlfn.IFS(O3274&lt;=0,"Flop",O3274&lt;10000000,"Hit",O3274&lt;=100000000,"Superhit",O3274&gt;100000000,"Blockbuster")</f>
        <v>Flop</v>
      </c>
      <c r="Q3274" t="s">
        <v>10420</v>
      </c>
      <c r="R3274">
        <v>10</v>
      </c>
      <c r="S3274" t="str">
        <f t="shared" si="310"/>
        <v xml:space="preserve">July </v>
      </c>
      <c r="T3274" s="12" t="str">
        <f t="shared" si="311"/>
        <v xml:space="preserve"> 2020</v>
      </c>
      <c r="U3274" s="8" t="str" cm="1">
        <f t="array" ref="U3274">_xlfn.IFS(Q3274&lt;1970,"Old is Gold",Q3274&lt;=1980,"80's Movies",Q3274&lt;=2000,"90's Movies",Q3274&lt;=2020,"Mid Rang",Q3274&gt;2020,"Latest")</f>
        <v>Latest</v>
      </c>
      <c r="V3274" t="s">
        <v>10644</v>
      </c>
    </row>
    <row r="3275" spans="1:22" x14ac:dyDescent="0.3">
      <c r="A3275" t="s">
        <v>10645</v>
      </c>
      <c r="B3275" t="s">
        <v>10646</v>
      </c>
      <c r="C3275" t="s">
        <v>10646</v>
      </c>
      <c r="D3275" s="6">
        <v>131</v>
      </c>
      <c r="E3275" s="6" t="str">
        <f t="shared" si="306"/>
        <v>Long</v>
      </c>
      <c r="F3275" s="4">
        <f t="shared" si="307"/>
        <v>2.1833333333333331</v>
      </c>
      <c r="G3275" s="8" t="s">
        <v>10889</v>
      </c>
      <c r="H3275" t="s">
        <v>10891</v>
      </c>
      <c r="I3275" t="s">
        <v>190</v>
      </c>
      <c r="J3275">
        <v>7.7</v>
      </c>
      <c r="K3275" t="str">
        <f t="shared" si="308"/>
        <v>Good</v>
      </c>
      <c r="L3275" s="10">
        <v>81186</v>
      </c>
      <c r="M3275" s="10">
        <v>14600000</v>
      </c>
      <c r="N3275" s="10">
        <v>243781900</v>
      </c>
      <c r="O3275" s="6">
        <f t="shared" si="309"/>
        <v>229181900</v>
      </c>
      <c r="P3275" s="10" t="str" cm="1">
        <f t="array" ref="P3275">_xlfn.IFS(O3275&lt;=0,"Flop",O3275&lt;10000000,"Hit",O3275&lt;=100000000,"Superhit",O3275&gt;100000000,"Blockbuster")</f>
        <v>Blockbuster</v>
      </c>
      <c r="Q3275" t="s">
        <v>10647</v>
      </c>
      <c r="R3275">
        <v>22</v>
      </c>
      <c r="S3275" t="str">
        <f t="shared" si="310"/>
        <v xml:space="preserve">June </v>
      </c>
      <c r="T3275" s="12" t="str">
        <f t="shared" si="311"/>
        <v xml:space="preserve"> 2023</v>
      </c>
      <c r="U3275" s="8" t="str" cm="1">
        <f t="array" ref="U3275">_xlfn.IFS(Q3275&lt;1970,"Old is Gold",Q3275&lt;=1980,"80's Movies",Q3275&lt;=2000,"90's Movies",Q3275&lt;=2020,"Mid Rang",Q3275&gt;2020,"Latest")</f>
        <v>Latest</v>
      </c>
      <c r="V3275" t="s">
        <v>10648</v>
      </c>
    </row>
    <row r="3276" spans="1:22" x14ac:dyDescent="0.3">
      <c r="A3276" t="s">
        <v>10649</v>
      </c>
      <c r="B3276" t="s">
        <v>10650</v>
      </c>
      <c r="C3276" t="s">
        <v>10650</v>
      </c>
      <c r="D3276" s="6">
        <v>100</v>
      </c>
      <c r="E3276" s="6" t="str">
        <f t="shared" si="306"/>
        <v>Medium</v>
      </c>
      <c r="F3276" s="4">
        <f t="shared" si="307"/>
        <v>1.6666666666666667</v>
      </c>
      <c r="G3276" s="8" t="s">
        <v>7406</v>
      </c>
      <c r="H3276" t="s">
        <v>10887</v>
      </c>
      <c r="I3276" t="s">
        <v>172</v>
      </c>
      <c r="J3276">
        <v>6.8</v>
      </c>
      <c r="K3276" t="str">
        <f t="shared" si="308"/>
        <v>Average</v>
      </c>
      <c r="L3276" s="10">
        <v>76415</v>
      </c>
      <c r="M3276" s="10">
        <v>45000000</v>
      </c>
      <c r="N3276" s="10">
        <v>1753823</v>
      </c>
      <c r="O3276" s="6">
        <f t="shared" si="309"/>
        <v>-43246177</v>
      </c>
      <c r="P3276" s="10" t="str" cm="1">
        <f t="array" ref="P3276">_xlfn.IFS(O3276&lt;=0,"Flop",O3276&lt;10000000,"Hit",O3276&lt;=100000000,"Superhit",O3276&gt;100000000,"Blockbuster")</f>
        <v>Flop</v>
      </c>
      <c r="Q3276" t="s">
        <v>6470</v>
      </c>
      <c r="R3276">
        <v>11</v>
      </c>
      <c r="S3276" t="str">
        <f t="shared" si="310"/>
        <v xml:space="preserve">February </v>
      </c>
      <c r="T3276" s="12" t="str">
        <f t="shared" si="311"/>
        <v xml:space="preserve"> 2020</v>
      </c>
      <c r="U3276" s="8" t="str" cm="1">
        <f t="array" ref="U3276">_xlfn.IFS(Q3276&lt;1970,"Old is Gold",Q3276&lt;=1980,"80's Movies",Q3276&lt;=2000,"90's Movies",Q3276&lt;=2020,"Mid Rang",Q3276&gt;2020,"Latest")</f>
        <v>Latest</v>
      </c>
      <c r="V3276" t="s">
        <v>5247</v>
      </c>
    </row>
    <row r="3277" spans="1:22" x14ac:dyDescent="0.3">
      <c r="A3277" t="s">
        <v>10651</v>
      </c>
      <c r="B3277" t="s">
        <v>10652</v>
      </c>
      <c r="C3277" t="s">
        <v>10652</v>
      </c>
      <c r="D3277" s="6">
        <v>137</v>
      </c>
      <c r="E3277" s="6" t="str">
        <f t="shared" si="306"/>
        <v>Long</v>
      </c>
      <c r="F3277" s="4">
        <f t="shared" si="307"/>
        <v>2.2833333333333332</v>
      </c>
      <c r="G3277" s="8" t="s">
        <v>190</v>
      </c>
      <c r="H3277" t="s">
        <v>10886</v>
      </c>
      <c r="I3277" t="s">
        <v>10899</v>
      </c>
      <c r="J3277">
        <v>7.9</v>
      </c>
      <c r="K3277" t="str">
        <f t="shared" si="308"/>
        <v>Good</v>
      </c>
      <c r="L3277" s="10">
        <v>335089</v>
      </c>
      <c r="M3277" s="10">
        <v>18600000</v>
      </c>
      <c r="N3277" s="10">
        <v>333686</v>
      </c>
      <c r="O3277" s="6">
        <f t="shared" si="309"/>
        <v>-18266314</v>
      </c>
      <c r="P3277" s="10" t="str" cm="1">
        <f t="array" ref="P3277">_xlfn.IFS(O3277&lt;=0,"Flop",O3277&lt;10000000,"Hit",O3277&lt;=100000000,"Superhit",O3277&gt;100000000,"Blockbuster")</f>
        <v>Flop</v>
      </c>
      <c r="Q3277" t="s">
        <v>9563</v>
      </c>
      <c r="R3277">
        <v>29</v>
      </c>
      <c r="S3277" t="str">
        <f t="shared" si="310"/>
        <v xml:space="preserve">August </v>
      </c>
      <c r="T3277" s="12" t="str">
        <f t="shared" si="311"/>
        <v xml:space="preserve"> 2019</v>
      </c>
      <c r="U3277" s="8" t="str" cm="1">
        <f t="array" ref="U3277">_xlfn.IFS(Q3277&lt;1970,"Old is Gold",Q3277&lt;=1980,"80's Movies",Q3277&lt;=2000,"90's Movies",Q3277&lt;=2020,"Mid Rang",Q3277&gt;2020,"Latest")</f>
        <v>Latest</v>
      </c>
      <c r="V3277" t="s">
        <v>4546</v>
      </c>
    </row>
    <row r="3278" spans="1:22" x14ac:dyDescent="0.3">
      <c r="A3278" t="s">
        <v>10653</v>
      </c>
      <c r="B3278" t="s">
        <v>10654</v>
      </c>
      <c r="C3278" t="s">
        <v>10654</v>
      </c>
      <c r="D3278" s="6">
        <v>127</v>
      </c>
      <c r="E3278" s="6" t="str">
        <f t="shared" si="306"/>
        <v>Long</v>
      </c>
      <c r="F3278" s="4">
        <f t="shared" si="307"/>
        <v>2.1166666666666667</v>
      </c>
      <c r="G3278" s="8" t="s">
        <v>10891</v>
      </c>
      <c r="H3278" t="s">
        <v>190</v>
      </c>
      <c r="I3278" t="s">
        <v>10895</v>
      </c>
      <c r="J3278">
        <v>6.3</v>
      </c>
      <c r="K3278" t="str">
        <f t="shared" si="308"/>
        <v>Average</v>
      </c>
      <c r="L3278" s="10">
        <v>175694</v>
      </c>
      <c r="M3278" s="10">
        <v>90000000</v>
      </c>
      <c r="N3278" s="10">
        <v>137307235</v>
      </c>
      <c r="O3278" s="6">
        <f t="shared" si="309"/>
        <v>47307235</v>
      </c>
      <c r="P3278" s="10" t="str" cm="1">
        <f t="array" ref="P3278">_xlfn.IFS(O3278&lt;=0,"Flop",O3278&lt;10000000,"Hit",O3278&lt;=100000000,"Superhit",O3278&gt;100000000,"Blockbuster")</f>
        <v>Superhit</v>
      </c>
      <c r="Q3278" t="s">
        <v>10655</v>
      </c>
      <c r="R3278">
        <v>9</v>
      </c>
      <c r="S3278" t="str">
        <f t="shared" si="310"/>
        <v xml:space="preserve">February </v>
      </c>
      <c r="T3278" s="12" t="str">
        <f t="shared" si="311"/>
        <v xml:space="preserve"> 2022</v>
      </c>
      <c r="U3278" s="8" t="str" cm="1">
        <f t="array" ref="U3278">_xlfn.IFS(Q3278&lt;1970,"Old is Gold",Q3278&lt;=1980,"80's Movies",Q3278&lt;=2000,"90's Movies",Q3278&lt;=2020,"Mid Rang",Q3278&gt;2020,"Latest")</f>
        <v>Latest</v>
      </c>
      <c r="V3278" t="s">
        <v>1655</v>
      </c>
    </row>
    <row r="3279" spans="1:22" x14ac:dyDescent="0.3">
      <c r="A3279" t="s">
        <v>10656</v>
      </c>
      <c r="B3279" t="s">
        <v>10657</v>
      </c>
      <c r="C3279" t="s">
        <v>10657</v>
      </c>
      <c r="D3279" s="6">
        <v>102</v>
      </c>
      <c r="E3279" s="6" t="str">
        <f t="shared" si="306"/>
        <v>Medium</v>
      </c>
      <c r="F3279" s="4">
        <f t="shared" si="307"/>
        <v>1.7</v>
      </c>
      <c r="G3279" s="8" t="s">
        <v>190</v>
      </c>
      <c r="H3279" t="s">
        <v>10895</v>
      </c>
      <c r="I3279" t="s">
        <v>5170</v>
      </c>
      <c r="J3279">
        <v>7.6</v>
      </c>
      <c r="K3279" t="str">
        <f t="shared" si="308"/>
        <v>Good</v>
      </c>
      <c r="L3279" s="10">
        <v>176593</v>
      </c>
      <c r="M3279" s="10">
        <v>880000</v>
      </c>
      <c r="N3279" s="10">
        <v>75462037</v>
      </c>
      <c r="O3279" s="6">
        <f t="shared" si="309"/>
        <v>74582037</v>
      </c>
      <c r="P3279" s="10" t="str" cm="1">
        <f t="array" ref="P3279">_xlfn.IFS(O3279&lt;=0,"Flop",O3279&lt;10000000,"Hit",O3279&lt;=100000000,"Superhit",O3279&gt;100000000,"Blockbuster")</f>
        <v>Superhit</v>
      </c>
      <c r="Q3279" t="s">
        <v>10658</v>
      </c>
      <c r="R3279">
        <v>21</v>
      </c>
      <c r="S3279" t="str">
        <f t="shared" si="310"/>
        <v xml:space="preserve">January </v>
      </c>
      <c r="T3279" s="12" t="str">
        <f t="shared" si="311"/>
        <v xml:space="preserve"> 2018</v>
      </c>
      <c r="U3279" s="8" t="str" cm="1">
        <f t="array" ref="U3279">_xlfn.IFS(Q3279&lt;1970,"Old is Gold",Q3279&lt;=1980,"80's Movies",Q3279&lt;=2000,"90's Movies",Q3279&lt;=2020,"Mid Rang",Q3279&gt;2020,"Latest")</f>
        <v>Latest</v>
      </c>
      <c r="V3279" t="s">
        <v>10659</v>
      </c>
    </row>
    <row r="3280" spans="1:22" x14ac:dyDescent="0.3">
      <c r="A3280" t="s">
        <v>10660</v>
      </c>
      <c r="B3280" t="s">
        <v>10661</v>
      </c>
      <c r="C3280" t="s">
        <v>10662</v>
      </c>
      <c r="D3280" s="6">
        <v>109</v>
      </c>
      <c r="E3280" s="6" t="str">
        <f t="shared" si="306"/>
        <v>Medium</v>
      </c>
      <c r="F3280" s="4">
        <f t="shared" si="307"/>
        <v>1.8166666666666667</v>
      </c>
      <c r="G3280" s="8" t="s">
        <v>7406</v>
      </c>
      <c r="H3280" t="s">
        <v>172</v>
      </c>
      <c r="I3280" t="s">
        <v>10891</v>
      </c>
      <c r="J3280">
        <v>6.1</v>
      </c>
      <c r="K3280" t="str">
        <f t="shared" si="308"/>
        <v>Average</v>
      </c>
      <c r="L3280" s="10">
        <v>257885</v>
      </c>
      <c r="M3280" s="10">
        <v>84500000</v>
      </c>
      <c r="N3280" s="10">
        <v>205372791</v>
      </c>
      <c r="O3280" s="6">
        <f t="shared" si="309"/>
        <v>120872791</v>
      </c>
      <c r="P3280" s="10" t="str" cm="1">
        <f t="array" ref="P3280">_xlfn.IFS(O3280&lt;=0,"Flop",O3280&lt;10000000,"Hit",O3280&lt;=100000000,"Superhit",O3280&gt;100000000,"Blockbuster")</f>
        <v>Blockbuster</v>
      </c>
      <c r="Q3280" t="s">
        <v>9888</v>
      </c>
      <c r="R3280">
        <v>25</v>
      </c>
      <c r="S3280" t="str">
        <f t="shared" si="310"/>
        <v xml:space="preserve">January </v>
      </c>
      <c r="T3280" s="12" t="str">
        <f t="shared" si="311"/>
        <v xml:space="preserve"> 2020</v>
      </c>
      <c r="U3280" s="8" t="str" cm="1">
        <f t="array" ref="U3280">_xlfn.IFS(Q3280&lt;1970,"Old is Gold",Q3280&lt;=1980,"80's Movies",Q3280&lt;=2000,"90's Movies",Q3280&lt;=2020,"Mid Rang",Q3280&gt;2020,"Latest")</f>
        <v>Latest</v>
      </c>
      <c r="V3280" t="s">
        <v>10663</v>
      </c>
    </row>
    <row r="3281" spans="1:22" x14ac:dyDescent="0.3">
      <c r="A3281" t="s">
        <v>10664</v>
      </c>
      <c r="B3281" t="s">
        <v>10665</v>
      </c>
      <c r="C3281" t="s">
        <v>10665</v>
      </c>
      <c r="D3281" s="6">
        <v>93</v>
      </c>
      <c r="E3281" s="6" t="str">
        <f t="shared" si="306"/>
        <v>Medium</v>
      </c>
      <c r="F3281" s="4">
        <f t="shared" si="307"/>
        <v>1.55</v>
      </c>
      <c r="G3281" s="8" t="s">
        <v>7406</v>
      </c>
      <c r="H3281" t="s">
        <v>172</v>
      </c>
      <c r="I3281" t="s">
        <v>10891</v>
      </c>
      <c r="J3281">
        <v>6.2</v>
      </c>
      <c r="K3281" t="str">
        <f t="shared" si="308"/>
        <v>Average</v>
      </c>
      <c r="L3281" s="10">
        <v>50492</v>
      </c>
      <c r="M3281" s="10">
        <v>16000000</v>
      </c>
      <c r="N3281" s="10">
        <v>32390945</v>
      </c>
      <c r="O3281" s="6">
        <f t="shared" si="309"/>
        <v>16390945</v>
      </c>
      <c r="P3281" s="10" t="str" cm="1">
        <f t="array" ref="P3281">_xlfn.IFS(O3281&lt;=0,"Flop",O3281&lt;10000000,"Hit",O3281&lt;=100000000,"Superhit",O3281&gt;100000000,"Blockbuster")</f>
        <v>Superhit</v>
      </c>
      <c r="Q3281" t="s">
        <v>10666</v>
      </c>
      <c r="R3281">
        <v>13</v>
      </c>
      <c r="S3281" t="str">
        <f t="shared" si="310"/>
        <v xml:space="preserve">March </v>
      </c>
      <c r="T3281" s="12" t="str">
        <f t="shared" si="311"/>
        <v xml:space="preserve"> 2019</v>
      </c>
      <c r="U3281" s="8" t="str" cm="1">
        <f t="array" ref="U3281">_xlfn.IFS(Q3281&lt;1970,"Old is Gold",Q3281&lt;=1980,"80's Movies",Q3281&lt;=2000,"90's Movies",Q3281&lt;=2020,"Mid Rang",Q3281&gt;2020,"Latest")</f>
        <v>Latest</v>
      </c>
      <c r="V3281" t="s">
        <v>6067</v>
      </c>
    </row>
    <row r="3282" spans="1:22" x14ac:dyDescent="0.3">
      <c r="A3282" t="s">
        <v>10667</v>
      </c>
      <c r="B3282" t="s">
        <v>10668</v>
      </c>
      <c r="C3282" t="s">
        <v>10668</v>
      </c>
      <c r="D3282" s="6">
        <v>119</v>
      </c>
      <c r="E3282" s="6" t="str">
        <f t="shared" si="306"/>
        <v>Medium</v>
      </c>
      <c r="F3282" s="4">
        <f t="shared" si="307"/>
        <v>1.9833333333333334</v>
      </c>
      <c r="G3282" s="8" t="s">
        <v>7406</v>
      </c>
      <c r="H3282" t="s">
        <v>5170</v>
      </c>
      <c r="I3282" t="s">
        <v>10899</v>
      </c>
      <c r="J3282">
        <v>6.4</v>
      </c>
      <c r="K3282" t="str">
        <f t="shared" si="308"/>
        <v>Average</v>
      </c>
      <c r="L3282" s="10">
        <v>128066</v>
      </c>
      <c r="M3282" s="10">
        <v>34000000</v>
      </c>
      <c r="N3282" s="10">
        <v>52300000</v>
      </c>
      <c r="O3282" s="6">
        <f t="shared" si="309"/>
        <v>18300000</v>
      </c>
      <c r="P3282" s="10" t="str" cm="1">
        <f t="array" ref="P3282">_xlfn.IFS(O3282&lt;=0,"Flop",O3282&lt;10000000,"Hit",O3282&lt;=100000000,"Superhit",O3282&gt;100000000,"Blockbuster")</f>
        <v>Superhit</v>
      </c>
      <c r="Q3282" t="s">
        <v>10669</v>
      </c>
      <c r="R3282">
        <v>29</v>
      </c>
      <c r="S3282" t="str">
        <f t="shared" si="310"/>
        <v xml:space="preserve">July </v>
      </c>
      <c r="T3282" s="12" t="str">
        <f t="shared" si="311"/>
        <v xml:space="preserve"> 2020</v>
      </c>
      <c r="U3282" s="8" t="str" cm="1">
        <f t="array" ref="U3282">_xlfn.IFS(Q3282&lt;1970,"Old is Gold",Q3282&lt;=1980,"80's Movies",Q3282&lt;=2000,"90's Movies",Q3282&lt;=2020,"Mid Rang",Q3282&gt;2020,"Latest")</f>
        <v>Latest</v>
      </c>
      <c r="V3282" t="s">
        <v>6266</v>
      </c>
    </row>
    <row r="3283" spans="1:22" x14ac:dyDescent="0.3">
      <c r="A3283" t="s">
        <v>10670</v>
      </c>
      <c r="B3283" t="s">
        <v>10671</v>
      </c>
      <c r="C3283" t="s">
        <v>10671</v>
      </c>
      <c r="D3283" s="6">
        <v>150</v>
      </c>
      <c r="E3283" s="6" t="str">
        <f t="shared" si="306"/>
        <v>Long</v>
      </c>
      <c r="F3283" s="4">
        <f t="shared" si="307"/>
        <v>2.5</v>
      </c>
      <c r="G3283" s="8" t="s">
        <v>10891</v>
      </c>
      <c r="H3283" t="s">
        <v>190</v>
      </c>
      <c r="I3283" t="s">
        <v>5170</v>
      </c>
      <c r="J3283">
        <v>7</v>
      </c>
      <c r="K3283" t="str">
        <f t="shared" si="308"/>
        <v>Good</v>
      </c>
      <c r="L3283" s="10">
        <v>159038</v>
      </c>
      <c r="M3283" s="10">
        <v>60000000</v>
      </c>
      <c r="N3283" s="10">
        <v>39629195</v>
      </c>
      <c r="O3283" s="6">
        <f t="shared" si="309"/>
        <v>-20370805</v>
      </c>
      <c r="P3283" s="10" t="str" cm="1">
        <f t="array" ref="P3283">_xlfn.IFS(O3283&lt;=0,"Flop",O3283&lt;10000000,"Hit",O3283&lt;=100000000,"Superhit",O3283&gt;100000000,"Blockbuster")</f>
        <v>Flop</v>
      </c>
      <c r="Q3283" t="s">
        <v>10672</v>
      </c>
      <c r="R3283">
        <v>1</v>
      </c>
      <c r="S3283" t="str">
        <f t="shared" si="310"/>
        <v xml:space="preserve">December </v>
      </c>
      <c r="T3283" s="12" t="str">
        <f t="shared" si="311"/>
        <v xml:space="preserve"> 2021</v>
      </c>
      <c r="U3283" s="8" t="str" cm="1">
        <f t="array" ref="U3283">_xlfn.IFS(Q3283&lt;1970,"Old is Gold",Q3283&lt;=1980,"80's Movies",Q3283&lt;=2000,"90's Movies",Q3283&lt;=2020,"Mid Rang",Q3283&gt;2020,"Latest")</f>
        <v>Latest</v>
      </c>
      <c r="V3283" t="s">
        <v>2413</v>
      </c>
    </row>
    <row r="3284" spans="1:22" x14ac:dyDescent="0.3">
      <c r="A3284" t="s">
        <v>10673</v>
      </c>
      <c r="B3284" t="s">
        <v>10674</v>
      </c>
      <c r="C3284" t="s">
        <v>10674</v>
      </c>
      <c r="D3284" s="6">
        <v>90</v>
      </c>
      <c r="E3284" s="6" t="str">
        <f t="shared" si="306"/>
        <v>Medium</v>
      </c>
      <c r="F3284" s="4">
        <f t="shared" si="307"/>
        <v>1.5</v>
      </c>
      <c r="G3284" s="8" t="s">
        <v>190</v>
      </c>
      <c r="H3284" t="s">
        <v>105</v>
      </c>
      <c r="I3284" t="s">
        <v>10895</v>
      </c>
      <c r="J3284">
        <v>6.1</v>
      </c>
      <c r="K3284" t="str">
        <f t="shared" si="308"/>
        <v>Average</v>
      </c>
      <c r="L3284" s="10">
        <v>105281</v>
      </c>
      <c r="M3284" s="10">
        <v>6000000</v>
      </c>
      <c r="N3284" s="10">
        <v>33224654</v>
      </c>
      <c r="O3284" s="6">
        <f t="shared" si="309"/>
        <v>27224654</v>
      </c>
      <c r="P3284" s="10" t="str" cm="1">
        <f t="array" ref="P3284">_xlfn.IFS(O3284&lt;=0,"Flop",O3284&lt;10000000,"Hit",O3284&lt;=100000000,"Superhit",O3284&gt;100000000,"Blockbuster")</f>
        <v>Superhit</v>
      </c>
      <c r="Q3284" t="s">
        <v>10675</v>
      </c>
      <c r="R3284">
        <v>9</v>
      </c>
      <c r="S3284" t="str">
        <f t="shared" si="310"/>
        <v xml:space="preserve">May </v>
      </c>
      <c r="T3284" s="12" t="str">
        <f t="shared" si="311"/>
        <v xml:space="preserve"> 2019</v>
      </c>
      <c r="U3284" s="8" t="str" cm="1">
        <f t="array" ref="U3284">_xlfn.IFS(Q3284&lt;1970,"Old is Gold",Q3284&lt;=1980,"80's Movies",Q3284&lt;=2000,"90's Movies",Q3284&lt;=2020,"Mid Rang",Q3284&gt;2020,"Latest")</f>
        <v>Latest</v>
      </c>
      <c r="V3284" t="s">
        <v>10676</v>
      </c>
    </row>
    <row r="3285" spans="1:22" x14ac:dyDescent="0.3">
      <c r="A3285" t="s">
        <v>10677</v>
      </c>
      <c r="B3285" t="s">
        <v>10678</v>
      </c>
      <c r="C3285" t="s">
        <v>10678</v>
      </c>
      <c r="D3285" s="6">
        <v>127</v>
      </c>
      <c r="E3285" s="6" t="str">
        <f t="shared" si="306"/>
        <v>Long</v>
      </c>
      <c r="F3285" s="4">
        <f t="shared" si="307"/>
        <v>2.1166666666666667</v>
      </c>
      <c r="G3285" s="8" t="s">
        <v>190</v>
      </c>
      <c r="H3285" t="s">
        <v>105</v>
      </c>
      <c r="I3285" t="s">
        <v>10895</v>
      </c>
      <c r="J3285">
        <v>7.3</v>
      </c>
      <c r="K3285" t="str">
        <f t="shared" si="308"/>
        <v>Good</v>
      </c>
      <c r="L3285" s="10">
        <v>360553</v>
      </c>
      <c r="M3285" s="10">
        <v>10000000</v>
      </c>
      <c r="N3285" s="10">
        <v>82850596</v>
      </c>
      <c r="O3285" s="6">
        <f t="shared" si="309"/>
        <v>72850596</v>
      </c>
      <c r="P3285" s="10" t="str" cm="1">
        <f t="array" ref="P3285">_xlfn.IFS(O3285&lt;=0,"Flop",O3285&lt;10000000,"Hit",O3285&lt;=100000000,"Superhit",O3285&gt;100000000,"Blockbuster")</f>
        <v>Superhit</v>
      </c>
      <c r="Q3285" t="s">
        <v>10658</v>
      </c>
      <c r="R3285">
        <v>21</v>
      </c>
      <c r="S3285" t="str">
        <f t="shared" si="310"/>
        <v xml:space="preserve">January </v>
      </c>
      <c r="T3285" s="12" t="str">
        <f t="shared" si="311"/>
        <v xml:space="preserve"> 2018</v>
      </c>
      <c r="U3285" s="8" t="str" cm="1">
        <f t="array" ref="U3285">_xlfn.IFS(Q3285&lt;1970,"Old is Gold",Q3285&lt;=1980,"80's Movies",Q3285&lt;=2000,"90's Movies",Q3285&lt;=2020,"Mid Rang",Q3285&gt;2020,"Latest")</f>
        <v>Latest</v>
      </c>
      <c r="V3285" t="s">
        <v>10679</v>
      </c>
    </row>
    <row r="3286" spans="1:22" x14ac:dyDescent="0.3">
      <c r="A3286" t="s">
        <v>10680</v>
      </c>
      <c r="B3286" t="s">
        <v>10681</v>
      </c>
      <c r="C3286" t="s">
        <v>10681</v>
      </c>
      <c r="D3286" s="6">
        <v>95</v>
      </c>
      <c r="E3286" s="6" t="str">
        <f t="shared" si="306"/>
        <v>Medium</v>
      </c>
      <c r="F3286" s="4">
        <f t="shared" si="307"/>
        <v>1.5833333333333333</v>
      </c>
      <c r="G3286" s="8" t="s">
        <v>7406</v>
      </c>
      <c r="H3286" t="s">
        <v>172</v>
      </c>
      <c r="I3286" t="s">
        <v>105</v>
      </c>
      <c r="J3286">
        <v>6.9</v>
      </c>
      <c r="K3286" t="str">
        <f t="shared" si="308"/>
        <v>Average</v>
      </c>
      <c r="L3286" s="10">
        <v>173830</v>
      </c>
      <c r="M3286" s="10">
        <v>6000000</v>
      </c>
      <c r="N3286" s="10">
        <v>57615777</v>
      </c>
      <c r="O3286" s="6">
        <f t="shared" si="309"/>
        <v>51615777</v>
      </c>
      <c r="P3286" s="10" t="str" cm="1">
        <f t="array" ref="P3286">_xlfn.IFS(O3286&lt;=0,"Flop",O3286&lt;10000000,"Hit",O3286&lt;=100000000,"Superhit",O3286&gt;100000000,"Blockbuster")</f>
        <v>Superhit</v>
      </c>
      <c r="Q3286" t="s">
        <v>10682</v>
      </c>
      <c r="R3286">
        <v>12</v>
      </c>
      <c r="S3286" t="str">
        <f t="shared" si="310"/>
        <v xml:space="preserve">March </v>
      </c>
      <c r="T3286" s="12" t="str">
        <f t="shared" si="311"/>
        <v xml:space="preserve"> 2019</v>
      </c>
      <c r="U3286" s="8" t="str" cm="1">
        <f t="array" ref="U3286">_xlfn.IFS(Q3286&lt;1970,"Old is Gold",Q3286&lt;=1980,"80's Movies",Q3286&lt;=2000,"90's Movies",Q3286&lt;=2020,"Mid Rang",Q3286&gt;2020,"Latest")</f>
        <v>Latest</v>
      </c>
      <c r="V3286" t="s">
        <v>10683</v>
      </c>
    </row>
    <row r="3287" spans="1:22" x14ac:dyDescent="0.3">
      <c r="A3287" t="s">
        <v>10684</v>
      </c>
      <c r="B3287" t="s">
        <v>10685</v>
      </c>
      <c r="C3287" t="s">
        <v>10685</v>
      </c>
      <c r="D3287" s="6">
        <v>155</v>
      </c>
      <c r="E3287" s="6" t="str">
        <f t="shared" si="306"/>
        <v>Long</v>
      </c>
      <c r="F3287" s="4">
        <f t="shared" si="307"/>
        <v>2.5833333333333335</v>
      </c>
      <c r="G3287" s="8" t="s">
        <v>7406</v>
      </c>
      <c r="H3287" t="s">
        <v>190</v>
      </c>
      <c r="I3287" t="s">
        <v>10896</v>
      </c>
      <c r="J3287">
        <v>7.1</v>
      </c>
      <c r="K3287" t="str">
        <f t="shared" si="308"/>
        <v>Good</v>
      </c>
      <c r="L3287" s="10">
        <v>55817</v>
      </c>
      <c r="M3287" s="10">
        <v>4000000</v>
      </c>
      <c r="N3287" s="10">
        <v>0</v>
      </c>
      <c r="O3287" s="6">
        <f t="shared" si="309"/>
        <v>-4000000</v>
      </c>
      <c r="P3287" s="10" t="str" cm="1">
        <f t="array" ref="P3287">_xlfn.IFS(O3287&lt;=0,"Flop",O3287&lt;10000000,"Hit",O3287&lt;=100000000,"Superhit",O3287&gt;100000000,"Blockbuster")</f>
        <v>Flop</v>
      </c>
      <c r="Q3287" t="s">
        <v>10686</v>
      </c>
      <c r="R3287">
        <v>15</v>
      </c>
      <c r="S3287" t="str">
        <f t="shared" si="310"/>
        <v xml:space="preserve">February </v>
      </c>
      <c r="T3287" s="12" t="str">
        <f t="shared" si="311"/>
        <v xml:space="preserve"> 2019</v>
      </c>
      <c r="U3287" s="8" t="str" cm="1">
        <f t="array" ref="U3287">_xlfn.IFS(Q3287&lt;1970,"Old is Gold",Q3287&lt;=1980,"80's Movies",Q3287&lt;=2000,"90's Movies",Q3287&lt;=2020,"Mid Rang",Q3287&gt;2020,"Latest")</f>
        <v>Latest</v>
      </c>
      <c r="V3287" t="s">
        <v>10687</v>
      </c>
    </row>
    <row r="3288" spans="1:22" x14ac:dyDescent="0.3">
      <c r="A3288" t="s">
        <v>10688</v>
      </c>
      <c r="B3288" t="s">
        <v>10689</v>
      </c>
      <c r="C3288" t="s">
        <v>10689</v>
      </c>
      <c r="D3288" s="6">
        <v>123</v>
      </c>
      <c r="E3288" s="6" t="str">
        <f t="shared" si="306"/>
        <v>Long</v>
      </c>
      <c r="F3288" s="4">
        <f t="shared" si="307"/>
        <v>2.0499999999999998</v>
      </c>
      <c r="G3288" s="8" t="s">
        <v>7406</v>
      </c>
      <c r="H3288" t="s">
        <v>10887</v>
      </c>
      <c r="I3288" t="s">
        <v>10891</v>
      </c>
      <c r="J3288">
        <v>6.6</v>
      </c>
      <c r="K3288" t="str">
        <f t="shared" si="308"/>
        <v>Average</v>
      </c>
      <c r="L3288" s="10">
        <v>211289</v>
      </c>
      <c r="M3288" s="10">
        <v>20000000</v>
      </c>
      <c r="N3288" s="10">
        <v>0</v>
      </c>
      <c r="O3288" s="6">
        <f t="shared" si="309"/>
        <v>-20000000</v>
      </c>
      <c r="P3288" s="10" t="str" cm="1">
        <f t="array" ref="P3288">_xlfn.IFS(O3288&lt;=0,"Flop",O3288&lt;10000000,"Hit",O3288&lt;=100000000,"Superhit",O3288&gt;100000000,"Blockbuster")</f>
        <v>Flop</v>
      </c>
      <c r="Q3288" t="s">
        <v>10690</v>
      </c>
      <c r="R3288">
        <v>23</v>
      </c>
      <c r="S3288" t="str">
        <f t="shared" si="310"/>
        <v xml:space="preserve">September </v>
      </c>
      <c r="T3288" s="12" t="str">
        <f t="shared" si="311"/>
        <v xml:space="preserve"> 2020</v>
      </c>
      <c r="U3288" s="8" t="str" cm="1">
        <f t="array" ref="U3288">_xlfn.IFS(Q3288&lt;1970,"Old is Gold",Q3288&lt;=1980,"80's Movies",Q3288&lt;=2000,"90's Movies",Q3288&lt;=2020,"Mid Rang",Q3288&gt;2020,"Latest")</f>
        <v>Latest</v>
      </c>
      <c r="V3288" t="s">
        <v>10691</v>
      </c>
    </row>
    <row r="3289" spans="1:22" x14ac:dyDescent="0.3">
      <c r="A3289" t="s">
        <v>10692</v>
      </c>
      <c r="B3289" t="s">
        <v>10693</v>
      </c>
      <c r="C3289" t="s">
        <v>10693</v>
      </c>
      <c r="D3289" s="6">
        <v>92</v>
      </c>
      <c r="E3289" s="6" t="str">
        <f t="shared" si="306"/>
        <v>Medium</v>
      </c>
      <c r="F3289" s="4">
        <f t="shared" si="307"/>
        <v>1.5333333333333334</v>
      </c>
      <c r="G3289" s="8" t="s">
        <v>7406</v>
      </c>
      <c r="H3289" t="s">
        <v>10891</v>
      </c>
      <c r="I3289" t="s">
        <v>190</v>
      </c>
      <c r="J3289">
        <v>7.4</v>
      </c>
      <c r="K3289" t="str">
        <f t="shared" si="308"/>
        <v>Good</v>
      </c>
      <c r="L3289" s="10">
        <v>308722</v>
      </c>
      <c r="M3289" s="10">
        <v>16000000</v>
      </c>
      <c r="N3289" s="10">
        <v>57510518</v>
      </c>
      <c r="O3289" s="6">
        <f t="shared" si="309"/>
        <v>41510518</v>
      </c>
      <c r="P3289" s="10" t="str" cm="1">
        <f t="array" ref="P3289">_xlfn.IFS(O3289&lt;=0,"Flop",O3289&lt;10000000,"Hit",O3289&lt;=100000000,"Superhit",O3289&gt;100000000,"Blockbuster")</f>
        <v>Superhit</v>
      </c>
      <c r="Q3289" t="s">
        <v>7353</v>
      </c>
      <c r="R3289">
        <v>18</v>
      </c>
      <c r="S3289" t="str">
        <f t="shared" si="310"/>
        <v xml:space="preserve">March </v>
      </c>
      <c r="T3289" s="12" t="str">
        <f t="shared" si="311"/>
        <v xml:space="preserve"> 2021</v>
      </c>
      <c r="U3289" s="8" t="str" cm="1">
        <f t="array" ref="U3289">_xlfn.IFS(Q3289&lt;1970,"Old is Gold",Q3289&lt;=1980,"80's Movies",Q3289&lt;=2000,"90's Movies",Q3289&lt;=2020,"Mid Rang",Q3289&gt;2020,"Latest")</f>
        <v>Latest</v>
      </c>
      <c r="V3289" t="s">
        <v>9622</v>
      </c>
    </row>
    <row r="3290" spans="1:22" x14ac:dyDescent="0.3">
      <c r="A3290" t="s">
        <v>10694</v>
      </c>
      <c r="B3290" t="s">
        <v>10695</v>
      </c>
      <c r="C3290" t="s">
        <v>10695</v>
      </c>
      <c r="D3290" s="6">
        <v>99</v>
      </c>
      <c r="E3290" s="6" t="str">
        <f t="shared" si="306"/>
        <v>Medium</v>
      </c>
      <c r="F3290" s="4">
        <f t="shared" si="307"/>
        <v>1.65</v>
      </c>
      <c r="G3290" s="8" t="s">
        <v>105</v>
      </c>
      <c r="H3290" t="s">
        <v>10895</v>
      </c>
      <c r="I3290" t="s">
        <v>5170</v>
      </c>
      <c r="J3290">
        <v>5.6</v>
      </c>
      <c r="K3290" t="str">
        <f t="shared" si="308"/>
        <v>Poor</v>
      </c>
      <c r="L3290" s="10">
        <v>58233</v>
      </c>
      <c r="M3290" s="10">
        <v>5000000</v>
      </c>
      <c r="N3290" s="10">
        <v>61220856</v>
      </c>
      <c r="O3290" s="6">
        <f t="shared" si="309"/>
        <v>56220856</v>
      </c>
      <c r="P3290" s="10" t="str" cm="1">
        <f t="array" ref="P3290">_xlfn.IFS(O3290&lt;=0,"Flop",O3290&lt;10000000,"Hit",O3290&lt;=100000000,"Superhit",O3290&gt;100000000,"Blockbuster")</f>
        <v>Superhit</v>
      </c>
      <c r="Q3290" t="s">
        <v>9863</v>
      </c>
      <c r="R3290">
        <v>29</v>
      </c>
      <c r="S3290" t="str">
        <f t="shared" si="310"/>
        <v xml:space="preserve">May </v>
      </c>
      <c r="T3290" s="12" t="str">
        <f t="shared" si="311"/>
        <v xml:space="preserve"> 2019</v>
      </c>
      <c r="U3290" s="8" t="str" cm="1">
        <f t="array" ref="U3290">_xlfn.IFS(Q3290&lt;1970,"Old is Gold",Q3290&lt;=1980,"80's Movies",Q3290&lt;=2000,"90's Movies",Q3290&lt;=2020,"Mid Rang",Q3290&gt;2020,"Latest")</f>
        <v>Latest</v>
      </c>
      <c r="V3290" t="s">
        <v>7902</v>
      </c>
    </row>
    <row r="3291" spans="1:22" x14ac:dyDescent="0.3">
      <c r="A3291" t="s">
        <v>10696</v>
      </c>
      <c r="B3291" t="s">
        <v>10697</v>
      </c>
      <c r="C3291" t="s">
        <v>10697</v>
      </c>
      <c r="D3291" s="6">
        <v>116</v>
      </c>
      <c r="E3291" s="6" t="str">
        <f t="shared" si="306"/>
        <v>Medium</v>
      </c>
      <c r="F3291" s="4">
        <f t="shared" si="307"/>
        <v>1.9333333333333333</v>
      </c>
      <c r="G3291" s="8" t="s">
        <v>10891</v>
      </c>
      <c r="H3291" t="s">
        <v>190</v>
      </c>
      <c r="I3291" t="s">
        <v>5170</v>
      </c>
      <c r="J3291">
        <v>7</v>
      </c>
      <c r="K3291" t="str">
        <f t="shared" si="308"/>
        <v>Good</v>
      </c>
      <c r="L3291" s="10">
        <v>148272</v>
      </c>
      <c r="M3291" s="10">
        <v>50000000</v>
      </c>
      <c r="N3291" s="10">
        <v>174804407</v>
      </c>
      <c r="O3291" s="6">
        <f t="shared" si="309"/>
        <v>124804407</v>
      </c>
      <c r="P3291" s="10" t="str" cm="1">
        <f t="array" ref="P3291">_xlfn.IFS(O3291&lt;=0,"Flop",O3291&lt;10000000,"Hit",O3291&lt;=100000000,"Superhit",O3291&gt;100000000,"Blockbuster")</f>
        <v>Blockbuster</v>
      </c>
      <c r="Q3291" t="s">
        <v>10698</v>
      </c>
      <c r="R3291">
        <v>10</v>
      </c>
      <c r="S3291" t="str">
        <f t="shared" si="310"/>
        <v xml:space="preserve">December </v>
      </c>
      <c r="T3291" s="12" t="str">
        <f t="shared" si="311"/>
        <v xml:space="preserve"> 2018</v>
      </c>
      <c r="U3291" s="8" t="str" cm="1">
        <f t="array" ref="U3291">_xlfn.IFS(Q3291&lt;1970,"Old is Gold",Q3291&lt;=1980,"80's Movies",Q3291&lt;=2000,"90's Movies",Q3291&lt;=2020,"Mid Rang",Q3291&gt;2020,"Latest")</f>
        <v>Latest</v>
      </c>
      <c r="V3291" t="s">
        <v>87</v>
      </c>
    </row>
    <row r="3292" spans="1:22" x14ac:dyDescent="0.3">
      <c r="A3292" t="s">
        <v>10699</v>
      </c>
      <c r="B3292" t="s">
        <v>10700</v>
      </c>
      <c r="C3292" t="s">
        <v>10700</v>
      </c>
      <c r="D3292" s="6">
        <v>123</v>
      </c>
      <c r="E3292" s="6" t="str">
        <f t="shared" si="306"/>
        <v>Long</v>
      </c>
      <c r="F3292" s="4">
        <f t="shared" si="307"/>
        <v>2.0499999999999998</v>
      </c>
      <c r="G3292" s="8" t="s">
        <v>7406</v>
      </c>
      <c r="H3292" t="s">
        <v>10887</v>
      </c>
      <c r="I3292" t="s">
        <v>172</v>
      </c>
      <c r="J3292">
        <v>6.7</v>
      </c>
      <c r="K3292" t="str">
        <f t="shared" si="308"/>
        <v>Average</v>
      </c>
      <c r="L3292" s="10">
        <v>272465</v>
      </c>
      <c r="M3292" s="10">
        <v>125000000</v>
      </c>
      <c r="N3292" s="10">
        <v>801693929</v>
      </c>
      <c r="O3292" s="6">
        <f t="shared" si="309"/>
        <v>676693929</v>
      </c>
      <c r="P3292" s="10" t="str" cm="1">
        <f t="array" ref="P3292">_xlfn.IFS(O3292&lt;=0,"Flop",O3292&lt;10000000,"Hit",O3292&lt;=100000000,"Superhit",O3292&gt;100000000,"Blockbuster")</f>
        <v>Blockbuster</v>
      </c>
      <c r="Q3292" t="s">
        <v>10391</v>
      </c>
      <c r="R3292">
        <v>4</v>
      </c>
      <c r="S3292" t="str">
        <f t="shared" si="310"/>
        <v xml:space="preserve">December </v>
      </c>
      <c r="T3292" s="12" t="str">
        <f t="shared" si="311"/>
        <v xml:space="preserve"> 2019</v>
      </c>
      <c r="U3292" s="8" t="str" cm="1">
        <f t="array" ref="U3292">_xlfn.IFS(Q3292&lt;1970,"Old is Gold",Q3292&lt;=1980,"80's Movies",Q3292&lt;=2000,"90's Movies",Q3292&lt;=2020,"Mid Rang",Q3292&gt;2020,"Latest")</f>
        <v>Latest</v>
      </c>
      <c r="V3292" t="s">
        <v>3756</v>
      </c>
    </row>
    <row r="3293" spans="1:22" x14ac:dyDescent="0.3">
      <c r="A3293" t="s">
        <v>10701</v>
      </c>
      <c r="B3293" t="s">
        <v>10702</v>
      </c>
      <c r="C3293" t="s">
        <v>10702</v>
      </c>
      <c r="D3293" s="6">
        <v>114</v>
      </c>
      <c r="E3293" s="6" t="str">
        <f t="shared" si="306"/>
        <v>Medium</v>
      </c>
      <c r="F3293" s="4">
        <f t="shared" si="307"/>
        <v>1.9</v>
      </c>
      <c r="G3293" s="8" t="s">
        <v>7406</v>
      </c>
      <c r="H3293" t="s">
        <v>10887</v>
      </c>
      <c r="I3293" t="s">
        <v>10888</v>
      </c>
      <c r="J3293">
        <v>7.6</v>
      </c>
      <c r="K3293" t="str">
        <f t="shared" si="308"/>
        <v>Good</v>
      </c>
      <c r="L3293" s="10">
        <v>121882</v>
      </c>
      <c r="M3293" s="10">
        <v>38000000</v>
      </c>
      <c r="N3293" s="10">
        <v>0</v>
      </c>
      <c r="O3293" s="6">
        <f t="shared" si="309"/>
        <v>-38000000</v>
      </c>
      <c r="P3293" s="10" t="str" cm="1">
        <f t="array" ref="P3293">_xlfn.IFS(O3293&lt;=0,"Flop",O3293&lt;10000000,"Hit",O3293&lt;=100000000,"Superhit",O3293&gt;100000000,"Blockbuster")</f>
        <v>Flop</v>
      </c>
      <c r="Q3293" t="s">
        <v>6864</v>
      </c>
      <c r="R3293">
        <v>22</v>
      </c>
      <c r="S3293" t="str">
        <f t="shared" si="310"/>
        <v xml:space="preserve">April </v>
      </c>
      <c r="T3293" s="12" t="str">
        <f t="shared" si="311"/>
        <v xml:space="preserve"> 2021</v>
      </c>
      <c r="U3293" s="8" t="str" cm="1">
        <f t="array" ref="U3293">_xlfn.IFS(Q3293&lt;1970,"Old is Gold",Q3293&lt;=1980,"80's Movies",Q3293&lt;=2000,"90's Movies",Q3293&lt;=2020,"Mid Rang",Q3293&gt;2020,"Latest")</f>
        <v>Latest</v>
      </c>
      <c r="V3293" t="s">
        <v>10703</v>
      </c>
    </row>
    <row r="3294" spans="1:22" x14ac:dyDescent="0.3">
      <c r="A3294" t="s">
        <v>10704</v>
      </c>
      <c r="B3294" t="s">
        <v>10705</v>
      </c>
      <c r="C3294" t="s">
        <v>10705</v>
      </c>
      <c r="D3294" s="6">
        <v>109</v>
      </c>
      <c r="E3294" s="6" t="str">
        <f t="shared" si="306"/>
        <v>Medium</v>
      </c>
      <c r="F3294" s="4">
        <f t="shared" si="307"/>
        <v>1.8166666666666667</v>
      </c>
      <c r="G3294" s="8" t="s">
        <v>190</v>
      </c>
      <c r="H3294" t="s">
        <v>10885</v>
      </c>
      <c r="I3294" t="s">
        <v>105</v>
      </c>
      <c r="J3294">
        <v>7.4</v>
      </c>
      <c r="K3294" t="str">
        <f t="shared" si="308"/>
        <v>Good</v>
      </c>
      <c r="L3294" s="10">
        <v>242569</v>
      </c>
      <c r="M3294" s="10">
        <v>11000000</v>
      </c>
      <c r="N3294" s="10">
        <v>18129854</v>
      </c>
      <c r="O3294" s="6">
        <f t="shared" si="309"/>
        <v>7129854</v>
      </c>
      <c r="P3294" s="10" t="str" cm="1">
        <f t="array" ref="P3294">_xlfn.IFS(O3294&lt;=0,"Flop",O3294&lt;10000000,"Hit",O3294&lt;=100000000,"Superhit",O3294&gt;100000000,"Blockbuster")</f>
        <v>Hit</v>
      </c>
      <c r="Q3294" t="s">
        <v>10706</v>
      </c>
      <c r="R3294">
        <v>19</v>
      </c>
      <c r="S3294" t="str">
        <f t="shared" si="310"/>
        <v xml:space="preserve">May </v>
      </c>
      <c r="T3294" s="12" t="str">
        <f t="shared" si="311"/>
        <v xml:space="preserve"> 2019</v>
      </c>
      <c r="U3294" s="8" t="str" cm="1">
        <f t="array" ref="U3294">_xlfn.IFS(Q3294&lt;1970,"Old is Gold",Q3294&lt;=1980,"80's Movies",Q3294&lt;=2000,"90's Movies",Q3294&lt;=2020,"Mid Rang",Q3294&gt;2020,"Latest")</f>
        <v>Latest</v>
      </c>
      <c r="V3294" t="s">
        <v>6875</v>
      </c>
    </row>
    <row r="3295" spans="1:22" x14ac:dyDescent="0.3">
      <c r="A3295" t="s">
        <v>10707</v>
      </c>
      <c r="B3295" t="s">
        <v>10708</v>
      </c>
      <c r="C3295" t="s">
        <v>10708</v>
      </c>
      <c r="D3295" s="6">
        <v>114</v>
      </c>
      <c r="E3295" s="6" t="str">
        <f t="shared" si="306"/>
        <v>Medium</v>
      </c>
      <c r="F3295" s="4">
        <f t="shared" si="307"/>
        <v>1.9</v>
      </c>
      <c r="G3295" s="8" t="s">
        <v>7406</v>
      </c>
      <c r="H3295" t="s">
        <v>172</v>
      </c>
      <c r="I3295" t="s">
        <v>5170</v>
      </c>
      <c r="J3295">
        <v>6.3</v>
      </c>
      <c r="K3295" t="str">
        <f t="shared" si="308"/>
        <v>Average</v>
      </c>
      <c r="L3295" s="10">
        <v>75252</v>
      </c>
      <c r="M3295" s="10">
        <v>50000000</v>
      </c>
      <c r="N3295" s="10">
        <v>38663840</v>
      </c>
      <c r="O3295" s="6">
        <f t="shared" si="309"/>
        <v>-11336160</v>
      </c>
      <c r="P3295" s="10" t="str" cm="1">
        <f t="array" ref="P3295">_xlfn.IFS(O3295&lt;=0,"Flop",O3295&lt;10000000,"Hit",O3295&lt;=100000000,"Superhit",O3295&gt;100000000,"Blockbuster")</f>
        <v>Flop</v>
      </c>
      <c r="Q3295" t="s">
        <v>10709</v>
      </c>
      <c r="R3295">
        <v>3</v>
      </c>
      <c r="S3295" t="str">
        <f t="shared" si="310"/>
        <v xml:space="preserve">January </v>
      </c>
      <c r="T3295" s="12" t="str">
        <f t="shared" si="311"/>
        <v xml:space="preserve"> 2023</v>
      </c>
      <c r="U3295" s="8" t="str" cm="1">
        <f t="array" ref="U3295">_xlfn.IFS(Q3295&lt;1970,"Old is Gold",Q3295&lt;=1980,"80's Movies",Q3295&lt;=2000,"90's Movies",Q3295&lt;=2020,"Mid Rang",Q3295&gt;2020,"Latest")</f>
        <v>Latest</v>
      </c>
      <c r="V3295" t="s">
        <v>6483</v>
      </c>
    </row>
    <row r="3296" spans="1:22" x14ac:dyDescent="0.3">
      <c r="A3296" t="s">
        <v>10710</v>
      </c>
      <c r="B3296" t="s">
        <v>10711</v>
      </c>
      <c r="C3296" t="s">
        <v>10711</v>
      </c>
      <c r="D3296" s="6">
        <v>118</v>
      </c>
      <c r="E3296" s="6" t="str">
        <f t="shared" si="306"/>
        <v>Medium</v>
      </c>
      <c r="F3296" s="4">
        <f t="shared" si="307"/>
        <v>1.9666666666666666</v>
      </c>
      <c r="G3296" s="8" t="s">
        <v>7406</v>
      </c>
      <c r="H3296" t="s">
        <v>172</v>
      </c>
      <c r="I3296" t="s">
        <v>5170</v>
      </c>
      <c r="J3296">
        <v>6.3</v>
      </c>
      <c r="K3296" t="str">
        <f t="shared" si="308"/>
        <v>Average</v>
      </c>
      <c r="L3296" s="10">
        <v>305158</v>
      </c>
      <c r="M3296" s="10">
        <v>200000000</v>
      </c>
      <c r="N3296" s="10">
        <v>178143</v>
      </c>
      <c r="O3296" s="6">
        <f t="shared" si="309"/>
        <v>-199821857</v>
      </c>
      <c r="P3296" s="10" t="str" cm="1">
        <f t="array" ref="P3296">_xlfn.IFS(O3296&lt;=0,"Flop",O3296&lt;10000000,"Hit",O3296&lt;=100000000,"Superhit",O3296&gt;100000000,"Blockbuster")</f>
        <v>Flop</v>
      </c>
      <c r="Q3296" t="s">
        <v>10712</v>
      </c>
      <c r="R3296">
        <v>4</v>
      </c>
      <c r="S3296" t="str">
        <f t="shared" si="310"/>
        <v xml:space="preserve">November </v>
      </c>
      <c r="T3296" s="12" t="str">
        <f t="shared" si="311"/>
        <v xml:space="preserve"> 2021</v>
      </c>
      <c r="U3296" s="8" t="str" cm="1">
        <f t="array" ref="U3296">_xlfn.IFS(Q3296&lt;1970,"Old is Gold",Q3296&lt;=1980,"80's Movies",Q3296&lt;=2000,"90's Movies",Q3296&lt;=2020,"Mid Rang",Q3296&gt;2020,"Latest")</f>
        <v>Latest</v>
      </c>
      <c r="V3296" t="s">
        <v>4514</v>
      </c>
    </row>
    <row r="3297" spans="1:22" x14ac:dyDescent="0.3">
      <c r="A3297" t="s">
        <v>10713</v>
      </c>
      <c r="B3297" t="s">
        <v>10714</v>
      </c>
      <c r="C3297" t="s">
        <v>10714</v>
      </c>
      <c r="D3297" s="6">
        <v>147</v>
      </c>
      <c r="E3297" s="6" t="str">
        <f t="shared" si="306"/>
        <v>Long</v>
      </c>
      <c r="F3297" s="4">
        <f t="shared" si="307"/>
        <v>2.4500000000000002</v>
      </c>
      <c r="G3297" s="8" t="s">
        <v>7406</v>
      </c>
      <c r="H3297" t="s">
        <v>10887</v>
      </c>
      <c r="I3297" t="s">
        <v>10890</v>
      </c>
      <c r="J3297">
        <v>5.6</v>
      </c>
      <c r="K3297" t="str">
        <f t="shared" si="308"/>
        <v>Poor</v>
      </c>
      <c r="L3297" s="10">
        <v>194409</v>
      </c>
      <c r="M3297" s="10">
        <v>165000000</v>
      </c>
      <c r="N3297" s="10">
        <v>1001978080</v>
      </c>
      <c r="O3297" s="6">
        <f t="shared" si="309"/>
        <v>836978080</v>
      </c>
      <c r="P3297" s="10" t="str" cm="1">
        <f t="array" ref="P3297">_xlfn.IFS(O3297&lt;=0,"Flop",O3297&lt;10000000,"Hit",O3297&lt;=100000000,"Superhit",O3297&gt;100000000,"Blockbuster")</f>
        <v>Blockbuster</v>
      </c>
      <c r="Q3297" t="s">
        <v>10715</v>
      </c>
      <c r="R3297">
        <v>23</v>
      </c>
      <c r="S3297" t="str">
        <f t="shared" si="310"/>
        <v xml:space="preserve">May </v>
      </c>
      <c r="T3297" s="12" t="str">
        <f t="shared" si="311"/>
        <v xml:space="preserve"> 2022</v>
      </c>
      <c r="U3297" s="8" t="str" cm="1">
        <f t="array" ref="U3297">_xlfn.IFS(Q3297&lt;1970,"Old is Gold",Q3297&lt;=1980,"80's Movies",Q3297&lt;=2000,"90's Movies",Q3297&lt;=2020,"Mid Rang",Q3297&gt;2020,"Latest")</f>
        <v>Latest</v>
      </c>
      <c r="V3297" t="s">
        <v>4593</v>
      </c>
    </row>
    <row r="3298" spans="1:22" x14ac:dyDescent="0.3">
      <c r="A3298" t="s">
        <v>10716</v>
      </c>
      <c r="B3298" t="s">
        <v>10717</v>
      </c>
      <c r="C3298" t="s">
        <v>10717</v>
      </c>
      <c r="D3298" s="6">
        <v>116</v>
      </c>
      <c r="E3298" s="6" t="str">
        <f t="shared" si="306"/>
        <v>Medium</v>
      </c>
      <c r="F3298" s="4">
        <f t="shared" si="307"/>
        <v>1.9333333333333333</v>
      </c>
      <c r="G3298" s="8" t="s">
        <v>172</v>
      </c>
      <c r="H3298" t="s">
        <v>10885</v>
      </c>
      <c r="I3298" t="s">
        <v>10894</v>
      </c>
      <c r="J3298">
        <v>6.8</v>
      </c>
      <c r="K3298" t="str">
        <f t="shared" si="308"/>
        <v>Average</v>
      </c>
      <c r="L3298" s="10">
        <v>162180</v>
      </c>
      <c r="M3298" s="10">
        <v>26000000</v>
      </c>
      <c r="N3298" s="10">
        <v>154608856</v>
      </c>
      <c r="O3298" s="6">
        <f t="shared" si="309"/>
        <v>128608856</v>
      </c>
      <c r="P3298" s="10" t="str" cm="1">
        <f t="array" ref="P3298">_xlfn.IFS(O3298&lt;=0,"Flop",O3298&lt;10000000,"Hit",O3298&lt;=100000000,"Superhit",O3298&gt;100000000,"Blockbuster")</f>
        <v>Blockbuster</v>
      </c>
      <c r="Q3298" t="s">
        <v>10718</v>
      </c>
      <c r="R3298">
        <v>4</v>
      </c>
      <c r="S3298" t="str">
        <f t="shared" si="310"/>
        <v xml:space="preserve">May </v>
      </c>
      <c r="T3298" s="12" t="str">
        <f t="shared" si="311"/>
        <v xml:space="preserve"> 2019</v>
      </c>
      <c r="U3298" s="8" t="str" cm="1">
        <f t="array" ref="U3298">_xlfn.IFS(Q3298&lt;1970,"Old is Gold",Q3298&lt;=1980,"80's Movies",Q3298&lt;=2000,"90's Movies",Q3298&lt;=2020,"Mid Rang",Q3298&gt;2020,"Latest")</f>
        <v>Latest</v>
      </c>
      <c r="V3298" t="s">
        <v>1826</v>
      </c>
    </row>
    <row r="3299" spans="1:22" x14ac:dyDescent="0.3">
      <c r="A3299" t="s">
        <v>10719</v>
      </c>
      <c r="B3299" t="s">
        <v>10720</v>
      </c>
      <c r="C3299" t="s">
        <v>10720</v>
      </c>
      <c r="D3299" s="6">
        <v>135</v>
      </c>
      <c r="E3299" s="6" t="str">
        <f t="shared" si="306"/>
        <v>Long</v>
      </c>
      <c r="F3299" s="4">
        <f t="shared" si="307"/>
        <v>2.25</v>
      </c>
      <c r="G3299" s="8" t="s">
        <v>7406</v>
      </c>
      <c r="H3299" t="s">
        <v>190</v>
      </c>
      <c r="I3299" t="s">
        <v>10896</v>
      </c>
      <c r="J3299">
        <v>6.9</v>
      </c>
      <c r="K3299" t="str">
        <f t="shared" si="308"/>
        <v>Average</v>
      </c>
      <c r="L3299" s="10">
        <v>68950</v>
      </c>
      <c r="M3299" s="10">
        <v>50000000</v>
      </c>
      <c r="N3299" s="10">
        <v>93279806</v>
      </c>
      <c r="O3299" s="6">
        <f t="shared" si="309"/>
        <v>43279806</v>
      </c>
      <c r="P3299" s="10" t="str" cm="1">
        <f t="array" ref="P3299">_xlfn.IFS(O3299&lt;=0,"Flop",O3299&lt;10000000,"Hit",O3299&lt;=100000000,"Superhit",O3299&gt;100000000,"Blockbuster")</f>
        <v>Superhit</v>
      </c>
      <c r="Q3299" t="s">
        <v>10721</v>
      </c>
      <c r="R3299">
        <v>9</v>
      </c>
      <c r="S3299" t="str">
        <f t="shared" si="310"/>
        <v xml:space="preserve">September </v>
      </c>
      <c r="T3299" s="12" t="str">
        <f t="shared" si="311"/>
        <v xml:space="preserve"> 2022</v>
      </c>
      <c r="U3299" s="8" t="str" cm="1">
        <f t="array" ref="U3299">_xlfn.IFS(Q3299&lt;1970,"Old is Gold",Q3299&lt;=1980,"80's Movies",Q3299&lt;=2000,"90's Movies",Q3299&lt;=2020,"Mid Rang",Q3299&gt;2020,"Latest")</f>
        <v>Latest</v>
      </c>
      <c r="V3299" t="s">
        <v>10644</v>
      </c>
    </row>
    <row r="3300" spans="1:22" x14ac:dyDescent="0.3">
      <c r="A3300" t="s">
        <v>10722</v>
      </c>
      <c r="B3300" t="s">
        <v>10723</v>
      </c>
      <c r="C3300" t="s">
        <v>10723</v>
      </c>
      <c r="D3300" s="6">
        <v>100</v>
      </c>
      <c r="E3300" s="6" t="str">
        <f t="shared" si="306"/>
        <v>Medium</v>
      </c>
      <c r="F3300" s="4">
        <f t="shared" si="307"/>
        <v>1.6666666666666667</v>
      </c>
      <c r="G3300" s="8" t="s">
        <v>10887</v>
      </c>
      <c r="H3300" t="s">
        <v>10888</v>
      </c>
      <c r="I3300" t="s">
        <v>172</v>
      </c>
      <c r="J3300">
        <v>7</v>
      </c>
      <c r="K3300" t="str">
        <f t="shared" si="308"/>
        <v>Good</v>
      </c>
      <c r="L3300" s="10">
        <v>142985</v>
      </c>
      <c r="M3300" s="10">
        <v>175000000</v>
      </c>
      <c r="N3300" s="10">
        <v>20122621</v>
      </c>
      <c r="O3300" s="6">
        <f t="shared" si="309"/>
        <v>-154877379</v>
      </c>
      <c r="P3300" s="10" t="str" cm="1">
        <f t="array" ref="P3300">_xlfn.IFS(O3300&lt;=0,"Flop",O3300&lt;10000000,"Hit",O3300&lt;=100000000,"Superhit",O3300&gt;100000000,"Blockbuster")</f>
        <v>Flop</v>
      </c>
      <c r="Q3300" t="s">
        <v>8723</v>
      </c>
      <c r="R3300">
        <v>1</v>
      </c>
      <c r="S3300" t="str">
        <f t="shared" si="310"/>
        <v xml:space="preserve">March </v>
      </c>
      <c r="T3300" s="12" t="str">
        <f t="shared" si="311"/>
        <v xml:space="preserve"> 2022</v>
      </c>
      <c r="U3300" s="8" t="str" cm="1">
        <f t="array" ref="U3300">_xlfn.IFS(Q3300&lt;1970,"Old is Gold",Q3300&lt;=1980,"80's Movies",Q3300&lt;=2000,"90's Movies",Q3300&lt;=2020,"Mid Rang",Q3300&gt;2020,"Latest")</f>
        <v>Latest</v>
      </c>
      <c r="V3300" t="s">
        <v>10724</v>
      </c>
    </row>
    <row r="3301" spans="1:22" x14ac:dyDescent="0.3">
      <c r="A3301" t="s">
        <v>10725</v>
      </c>
      <c r="B3301" t="s">
        <v>10726</v>
      </c>
      <c r="C3301" t="s">
        <v>10726</v>
      </c>
      <c r="D3301" s="6">
        <v>128</v>
      </c>
      <c r="E3301" s="6" t="str">
        <f t="shared" si="306"/>
        <v>Long</v>
      </c>
      <c r="F3301" s="4">
        <f t="shared" si="307"/>
        <v>2.1333333333333333</v>
      </c>
      <c r="G3301" s="8" t="s">
        <v>7406</v>
      </c>
      <c r="H3301" t="s">
        <v>5170</v>
      </c>
      <c r="I3301" t="s">
        <v>10899</v>
      </c>
      <c r="J3301">
        <v>6.1</v>
      </c>
      <c r="K3301" t="str">
        <f t="shared" si="308"/>
        <v>Average</v>
      </c>
      <c r="L3301" s="10">
        <v>191299</v>
      </c>
      <c r="M3301" s="10">
        <v>150000000</v>
      </c>
      <c r="N3301" s="10">
        <v>0</v>
      </c>
      <c r="O3301" s="6">
        <f t="shared" si="309"/>
        <v>-150000000</v>
      </c>
      <c r="P3301" s="10" t="str" cm="1">
        <f t="array" ref="P3301">_xlfn.IFS(O3301&lt;=0,"Flop",O3301&lt;10000000,"Hit",O3301&lt;=100000000,"Superhit",O3301&gt;100000000,"Blockbuster")</f>
        <v>Flop</v>
      </c>
      <c r="Q3301" t="s">
        <v>10727</v>
      </c>
      <c r="R3301">
        <v>10</v>
      </c>
      <c r="S3301" t="str">
        <f t="shared" si="310"/>
        <v xml:space="preserve">December </v>
      </c>
      <c r="T3301" s="12" t="str">
        <f t="shared" si="311"/>
        <v xml:space="preserve"> 2019</v>
      </c>
      <c r="U3301" s="8" t="str" cm="1">
        <f t="array" ref="U3301">_xlfn.IFS(Q3301&lt;1970,"Old is Gold",Q3301&lt;=1980,"80's Movies",Q3301&lt;=2000,"90's Movies",Q3301&lt;=2020,"Mid Rang",Q3301&gt;2020,"Latest")</f>
        <v>Latest</v>
      </c>
      <c r="V3301" t="s">
        <v>1884</v>
      </c>
    </row>
    <row r="3302" spans="1:22" x14ac:dyDescent="0.3">
      <c r="A3302" t="s">
        <v>10728</v>
      </c>
      <c r="B3302" t="s">
        <v>10729</v>
      </c>
      <c r="C3302" t="s">
        <v>10729</v>
      </c>
      <c r="D3302" s="6">
        <v>139</v>
      </c>
      <c r="E3302" s="6" t="str">
        <f t="shared" si="306"/>
        <v>Long</v>
      </c>
      <c r="F3302" s="4">
        <f t="shared" si="307"/>
        <v>2.3166666666666669</v>
      </c>
      <c r="G3302" s="8" t="s">
        <v>10891</v>
      </c>
      <c r="H3302" t="s">
        <v>10895</v>
      </c>
      <c r="I3302" t="s">
        <v>5170</v>
      </c>
      <c r="J3302">
        <v>8.1999999999999993</v>
      </c>
      <c r="K3302" t="str">
        <f t="shared" si="308"/>
        <v>Excellent</v>
      </c>
      <c r="L3302" s="10">
        <v>99633</v>
      </c>
      <c r="M3302" s="10">
        <v>4500000</v>
      </c>
      <c r="N3302" s="10">
        <v>62475342</v>
      </c>
      <c r="O3302" s="6">
        <f t="shared" si="309"/>
        <v>57975342</v>
      </c>
      <c r="P3302" s="10" t="str" cm="1">
        <f t="array" ref="P3302">_xlfn.IFS(O3302&lt;=0,"Flop",O3302&lt;10000000,"Hit",O3302&lt;=100000000,"Superhit",O3302&gt;100000000,"Blockbuster")</f>
        <v>Superhit</v>
      </c>
      <c r="Q3302" t="s">
        <v>10730</v>
      </c>
      <c r="R3302">
        <v>4</v>
      </c>
      <c r="S3302" t="str">
        <f t="shared" si="310"/>
        <v xml:space="preserve">October </v>
      </c>
      <c r="T3302" s="12" t="str">
        <f t="shared" si="311"/>
        <v xml:space="preserve"> 2018</v>
      </c>
      <c r="U3302" s="8" t="str" cm="1">
        <f t="array" ref="U3302">_xlfn.IFS(Q3302&lt;1970,"Old is Gold",Q3302&lt;=1980,"80's Movies",Q3302&lt;=2000,"90's Movies",Q3302&lt;=2020,"Mid Rang",Q3302&gt;2020,"Latest")</f>
        <v>Latest</v>
      </c>
      <c r="V3302" t="s">
        <v>10731</v>
      </c>
    </row>
    <row r="3303" spans="1:22" x14ac:dyDescent="0.3">
      <c r="A3303" t="s">
        <v>10732</v>
      </c>
      <c r="B3303" t="s">
        <v>10733</v>
      </c>
      <c r="C3303" t="s">
        <v>10733</v>
      </c>
      <c r="D3303" s="6">
        <v>120</v>
      </c>
      <c r="E3303" s="6" t="str">
        <f t="shared" si="306"/>
        <v>Medium</v>
      </c>
      <c r="F3303" s="4">
        <f t="shared" si="307"/>
        <v>2</v>
      </c>
      <c r="G3303" s="8" t="s">
        <v>10891</v>
      </c>
      <c r="H3303" t="s">
        <v>190</v>
      </c>
      <c r="I3303" t="s">
        <v>10899</v>
      </c>
      <c r="J3303">
        <v>6.3</v>
      </c>
      <c r="K3303" t="str">
        <f t="shared" si="308"/>
        <v>Average</v>
      </c>
      <c r="L3303" s="10">
        <v>60730</v>
      </c>
      <c r="M3303" s="10">
        <v>50000000</v>
      </c>
      <c r="N3303" s="10">
        <v>13037403</v>
      </c>
      <c r="O3303" s="6">
        <f t="shared" si="309"/>
        <v>-36962597</v>
      </c>
      <c r="P3303" s="10" t="str" cm="1">
        <f t="array" ref="P3303">_xlfn.IFS(O3303&lt;=0,"Flop",O3303&lt;10000000,"Hit",O3303&lt;=100000000,"Superhit",O3303&gt;100000000,"Blockbuster")</f>
        <v>Flop</v>
      </c>
      <c r="Q3303" t="s">
        <v>10734</v>
      </c>
      <c r="R3303">
        <v>22</v>
      </c>
      <c r="S3303" t="str">
        <f t="shared" si="310"/>
        <v xml:space="preserve">September </v>
      </c>
      <c r="T3303" s="12" t="str">
        <f t="shared" si="311"/>
        <v xml:space="preserve"> 2021</v>
      </c>
      <c r="U3303" s="8" t="str" cm="1">
        <f t="array" ref="U3303">_xlfn.IFS(Q3303&lt;1970,"Old is Gold",Q3303&lt;=1980,"80's Movies",Q3303&lt;=2000,"90's Movies",Q3303&lt;=2020,"Mid Rang",Q3303&gt;2020,"Latest")</f>
        <v>Latest</v>
      </c>
      <c r="V3303" t="s">
        <v>7639</v>
      </c>
    </row>
    <row r="3304" spans="1:22" x14ac:dyDescent="0.3">
      <c r="A3304" t="s">
        <v>10735</v>
      </c>
      <c r="B3304" t="s">
        <v>10736</v>
      </c>
      <c r="C3304" t="s">
        <v>10736</v>
      </c>
      <c r="D3304" s="6">
        <v>100</v>
      </c>
      <c r="E3304" s="6" t="str">
        <f t="shared" si="306"/>
        <v>Medium</v>
      </c>
      <c r="F3304" s="4">
        <f t="shared" si="307"/>
        <v>1.6666666666666667</v>
      </c>
      <c r="G3304" s="8" t="s">
        <v>7406</v>
      </c>
      <c r="H3304" t="s">
        <v>10887</v>
      </c>
      <c r="I3304" t="s">
        <v>10888</v>
      </c>
      <c r="J3304">
        <v>6.8</v>
      </c>
      <c r="K3304" t="str">
        <f t="shared" si="308"/>
        <v>Average</v>
      </c>
      <c r="L3304" s="10">
        <v>53420</v>
      </c>
      <c r="M3304" s="10">
        <v>70000000</v>
      </c>
      <c r="N3304" s="10">
        <v>250162278</v>
      </c>
      <c r="O3304" s="6">
        <f t="shared" si="309"/>
        <v>180162278</v>
      </c>
      <c r="P3304" s="10" t="str" cm="1">
        <f t="array" ref="P3304">_xlfn.IFS(O3304&lt;=0,"Flop",O3304&lt;10000000,"Hit",O3304&lt;=100000000,"Superhit",O3304&gt;100000000,"Blockbuster")</f>
        <v>Blockbuster</v>
      </c>
      <c r="Q3304" t="s">
        <v>10214</v>
      </c>
      <c r="R3304">
        <v>16</v>
      </c>
      <c r="S3304" t="str">
        <f t="shared" si="310"/>
        <v xml:space="preserve">March </v>
      </c>
      <c r="T3304" s="12" t="str">
        <f t="shared" si="311"/>
        <v xml:space="preserve"> 2022</v>
      </c>
      <c r="U3304" s="8" t="str" cm="1">
        <f t="array" ref="U3304">_xlfn.IFS(Q3304&lt;1970,"Old is Gold",Q3304&lt;=1980,"80's Movies",Q3304&lt;=2000,"90's Movies",Q3304&lt;=2020,"Mid Rang",Q3304&gt;2020,"Latest")</f>
        <v>Latest</v>
      </c>
      <c r="V3304" t="s">
        <v>10737</v>
      </c>
    </row>
    <row r="3305" spans="1:22" x14ac:dyDescent="0.3">
      <c r="A3305" t="s">
        <v>10738</v>
      </c>
      <c r="B3305" t="s">
        <v>10739</v>
      </c>
      <c r="C3305" t="s">
        <v>10740</v>
      </c>
      <c r="D3305" s="6">
        <v>100</v>
      </c>
      <c r="E3305" s="6" t="str">
        <f t="shared" si="306"/>
        <v>Medium</v>
      </c>
      <c r="F3305" s="4">
        <f t="shared" si="307"/>
        <v>1.6666666666666667</v>
      </c>
      <c r="G3305" s="8" t="s">
        <v>172</v>
      </c>
      <c r="H3305" t="s">
        <v>105</v>
      </c>
      <c r="I3305" t="s">
        <v>10895</v>
      </c>
      <c r="J3305">
        <v>6.2</v>
      </c>
      <c r="K3305" t="str">
        <f t="shared" si="308"/>
        <v>Average</v>
      </c>
      <c r="L3305" s="10">
        <v>82964</v>
      </c>
      <c r="M3305" s="10">
        <v>9000000</v>
      </c>
      <c r="N3305" s="10">
        <v>64600152</v>
      </c>
      <c r="O3305" s="6">
        <f t="shared" si="309"/>
        <v>55600152</v>
      </c>
      <c r="P3305" s="10" t="str" cm="1">
        <f t="array" ref="P3305">_xlfn.IFS(O3305&lt;=0,"Flop",O3305&lt;10000000,"Hit",O3305&lt;=100000000,"Superhit",O3305&gt;100000000,"Blockbuster")</f>
        <v>Superhit</v>
      </c>
      <c r="Q3305" t="s">
        <v>10741</v>
      </c>
      <c r="R3305">
        <v>13</v>
      </c>
      <c r="S3305" t="str">
        <f t="shared" si="310"/>
        <v xml:space="preserve">February </v>
      </c>
      <c r="T3305" s="12" t="str">
        <f t="shared" si="311"/>
        <v xml:space="preserve"> 2019</v>
      </c>
      <c r="U3305" s="8" t="str" cm="1">
        <f t="array" ref="U3305">_xlfn.IFS(Q3305&lt;1970,"Old is Gold",Q3305&lt;=1980,"80's Movies",Q3305&lt;=2000,"90's Movies",Q3305&lt;=2020,"Mid Rang",Q3305&gt;2020,"Latest")</f>
        <v>Latest</v>
      </c>
      <c r="V3305" t="s">
        <v>6825</v>
      </c>
    </row>
    <row r="3306" spans="1:22" x14ac:dyDescent="0.3">
      <c r="A3306" t="s">
        <v>10742</v>
      </c>
      <c r="B3306" t="s">
        <v>10743</v>
      </c>
      <c r="C3306" t="s">
        <v>10743</v>
      </c>
      <c r="D3306" s="6">
        <v>90</v>
      </c>
      <c r="E3306" s="6" t="str">
        <f t="shared" si="306"/>
        <v>Medium</v>
      </c>
      <c r="F3306" s="4">
        <f t="shared" si="307"/>
        <v>1.5</v>
      </c>
      <c r="G3306" s="8" t="s">
        <v>7406</v>
      </c>
      <c r="H3306" t="s">
        <v>105</v>
      </c>
      <c r="I3306" t="s">
        <v>5170</v>
      </c>
      <c r="J3306">
        <v>6.5</v>
      </c>
      <c r="K3306" t="str">
        <f t="shared" si="308"/>
        <v>Average</v>
      </c>
      <c r="L3306" s="10">
        <v>124145</v>
      </c>
      <c r="M3306" s="10">
        <v>14000000</v>
      </c>
      <c r="N3306" s="10">
        <v>10550350</v>
      </c>
      <c r="O3306" s="6">
        <f t="shared" si="309"/>
        <v>-3449650</v>
      </c>
      <c r="P3306" s="10" t="str" cm="1">
        <f t="array" ref="P3306">_xlfn.IFS(O3306&lt;=0,"Flop",O3306&lt;10000000,"Hit",O3306&lt;=100000000,"Superhit",O3306&gt;100000000,"Blockbuster")</f>
        <v>Flop</v>
      </c>
      <c r="Q3306" t="s">
        <v>10744</v>
      </c>
      <c r="R3306">
        <v>11</v>
      </c>
      <c r="S3306" t="str">
        <f t="shared" si="310"/>
        <v xml:space="preserve">March </v>
      </c>
      <c r="T3306" s="12" t="str">
        <f t="shared" si="311"/>
        <v xml:space="preserve"> 2020</v>
      </c>
      <c r="U3306" s="8" t="str" cm="1">
        <f t="array" ref="U3306">_xlfn.IFS(Q3306&lt;1970,"Old is Gold",Q3306&lt;=1980,"80's Movies",Q3306&lt;=2000,"90's Movies",Q3306&lt;=2020,"Mid Rang",Q3306&gt;2020,"Latest")</f>
        <v>Latest</v>
      </c>
      <c r="V3306" t="s">
        <v>10745</v>
      </c>
    </row>
    <row r="3307" spans="1:22" x14ac:dyDescent="0.3">
      <c r="A3307" t="s">
        <v>10746</v>
      </c>
      <c r="B3307" t="s">
        <v>10747</v>
      </c>
      <c r="C3307" t="s">
        <v>10748</v>
      </c>
      <c r="D3307" s="6">
        <v>126</v>
      </c>
      <c r="E3307" s="6" t="str">
        <f t="shared" si="306"/>
        <v>Long</v>
      </c>
      <c r="F3307" s="4">
        <f t="shared" si="307"/>
        <v>2.1</v>
      </c>
      <c r="G3307" s="8" t="s">
        <v>190</v>
      </c>
      <c r="H3307" t="s">
        <v>10899</v>
      </c>
      <c r="I3307" t="s">
        <v>10899</v>
      </c>
      <c r="J3307">
        <v>8.4</v>
      </c>
      <c r="K3307" t="str">
        <f t="shared" si="308"/>
        <v>Excellent</v>
      </c>
      <c r="L3307" s="10">
        <v>100413</v>
      </c>
      <c r="M3307" s="10">
        <v>4000000</v>
      </c>
      <c r="N3307" s="10">
        <v>64417003</v>
      </c>
      <c r="O3307" s="6">
        <f t="shared" si="309"/>
        <v>60417003</v>
      </c>
      <c r="P3307" s="10" t="str" cm="1">
        <f t="array" ref="P3307">_xlfn.IFS(O3307&lt;=0,"Flop",O3307&lt;10000000,"Hit",O3307&lt;=100000000,"Superhit",O3307&gt;100000000,"Blockbuster")</f>
        <v>Superhit</v>
      </c>
      <c r="Q3307" t="s">
        <v>10749</v>
      </c>
      <c r="R3307">
        <v>17</v>
      </c>
      <c r="S3307" t="str">
        <f t="shared" si="310"/>
        <v xml:space="preserve">May </v>
      </c>
      <c r="T3307" s="12" t="str">
        <f t="shared" si="311"/>
        <v xml:space="preserve"> 2018</v>
      </c>
      <c r="U3307" s="8" t="str" cm="1">
        <f t="array" ref="U3307">_xlfn.IFS(Q3307&lt;1970,"Old is Gold",Q3307&lt;=1980,"80's Movies",Q3307&lt;=2000,"90's Movies",Q3307&lt;=2020,"Mid Rang",Q3307&gt;2020,"Latest")</f>
        <v>Latest</v>
      </c>
      <c r="V3307" t="s">
        <v>10750</v>
      </c>
    </row>
    <row r="3308" spans="1:22" x14ac:dyDescent="0.3">
      <c r="A3308" t="s">
        <v>10751</v>
      </c>
      <c r="B3308" t="s">
        <v>10752</v>
      </c>
      <c r="C3308" t="s">
        <v>10752</v>
      </c>
      <c r="D3308" s="6">
        <v>106</v>
      </c>
      <c r="E3308" s="6" t="str">
        <f t="shared" si="306"/>
        <v>Medium</v>
      </c>
      <c r="F3308" s="4">
        <f t="shared" si="307"/>
        <v>1.7666666666666666</v>
      </c>
      <c r="G3308" s="8" t="s">
        <v>105</v>
      </c>
      <c r="H3308" t="s">
        <v>10895</v>
      </c>
      <c r="I3308" t="s">
        <v>5170</v>
      </c>
      <c r="J3308">
        <v>5.9</v>
      </c>
      <c r="K3308" t="str">
        <f t="shared" si="308"/>
        <v>Poor</v>
      </c>
      <c r="L3308" s="10">
        <v>84507</v>
      </c>
      <c r="M3308" s="10">
        <v>30000000</v>
      </c>
      <c r="N3308" s="10">
        <v>231252591</v>
      </c>
      <c r="O3308" s="6">
        <f t="shared" si="309"/>
        <v>201252591</v>
      </c>
      <c r="P3308" s="10" t="str" cm="1">
        <f t="array" ref="P3308">_xlfn.IFS(O3308&lt;=0,"Flop",O3308&lt;10000000,"Hit",O3308&lt;=100000000,"Superhit",O3308&gt;100000000,"Blockbuster")</f>
        <v>Blockbuster</v>
      </c>
      <c r="Q3308" t="s">
        <v>10753</v>
      </c>
      <c r="R3308">
        <v>17</v>
      </c>
      <c r="S3308" t="str">
        <f t="shared" si="310"/>
        <v xml:space="preserve">June </v>
      </c>
      <c r="T3308" s="12" t="str">
        <f t="shared" si="311"/>
        <v xml:space="preserve"> 2019</v>
      </c>
      <c r="U3308" s="8" t="str" cm="1">
        <f t="array" ref="U3308">_xlfn.IFS(Q3308&lt;1970,"Old is Gold",Q3308&lt;=1980,"80's Movies",Q3308&lt;=2000,"90's Movies",Q3308&lt;=2020,"Mid Rang",Q3308&gt;2020,"Latest")</f>
        <v>Latest</v>
      </c>
      <c r="V3308" t="s">
        <v>10754</v>
      </c>
    </row>
    <row r="3309" spans="1:22" x14ac:dyDescent="0.3">
      <c r="A3309" t="s">
        <v>10755</v>
      </c>
      <c r="B3309" t="s">
        <v>10756</v>
      </c>
      <c r="C3309" t="s">
        <v>10756</v>
      </c>
      <c r="D3309" s="6">
        <v>87</v>
      </c>
      <c r="E3309" s="6" t="str">
        <f t="shared" si="306"/>
        <v>Short</v>
      </c>
      <c r="F3309" s="4">
        <f t="shared" si="307"/>
        <v>1.45</v>
      </c>
      <c r="G3309" s="8" t="s">
        <v>7406</v>
      </c>
      <c r="H3309" t="s">
        <v>10887</v>
      </c>
      <c r="I3309" t="s">
        <v>105</v>
      </c>
      <c r="J3309">
        <v>6.1</v>
      </c>
      <c r="K3309" t="str">
        <f t="shared" si="308"/>
        <v>Average</v>
      </c>
      <c r="L3309" s="10">
        <v>91761</v>
      </c>
      <c r="M3309" s="10">
        <v>13500000</v>
      </c>
      <c r="N3309" s="10">
        <v>91542097</v>
      </c>
      <c r="O3309" s="6">
        <f t="shared" si="309"/>
        <v>78042097</v>
      </c>
      <c r="P3309" s="10" t="str" cm="1">
        <f t="array" ref="P3309">_xlfn.IFS(O3309&lt;=0,"Flop",O3309&lt;10000000,"Hit",O3309&lt;=100000000,"Superhit",O3309&gt;100000000,"Blockbuster")</f>
        <v>Superhit</v>
      </c>
      <c r="Q3309" t="s">
        <v>10757</v>
      </c>
      <c r="R3309">
        <v>10</v>
      </c>
      <c r="S3309" t="str">
        <f t="shared" si="310"/>
        <v xml:space="preserve">July </v>
      </c>
      <c r="T3309" s="12" t="str">
        <f t="shared" si="311"/>
        <v xml:space="preserve"> 2019</v>
      </c>
      <c r="U3309" s="8" t="str" cm="1">
        <f t="array" ref="U3309">_xlfn.IFS(Q3309&lt;1970,"Old is Gold",Q3309&lt;=1980,"80's Movies",Q3309&lt;=2000,"90's Movies",Q3309&lt;=2020,"Mid Rang",Q3309&gt;2020,"Latest")</f>
        <v>Latest</v>
      </c>
      <c r="V3309" t="s">
        <v>5495</v>
      </c>
    </row>
    <row r="3310" spans="1:22" x14ac:dyDescent="0.3">
      <c r="A3310" t="s">
        <v>10758</v>
      </c>
      <c r="B3310" t="s">
        <v>10759</v>
      </c>
      <c r="C3310" t="s">
        <v>10759</v>
      </c>
      <c r="D3310" s="6">
        <v>113</v>
      </c>
      <c r="E3310" s="6" t="str">
        <f t="shared" si="306"/>
        <v>Medium</v>
      </c>
      <c r="F3310" s="4">
        <f t="shared" si="307"/>
        <v>1.8833333333333333</v>
      </c>
      <c r="G3310" s="8" t="s">
        <v>7406</v>
      </c>
      <c r="H3310" t="s">
        <v>10891</v>
      </c>
      <c r="I3310" t="s">
        <v>10899</v>
      </c>
      <c r="J3310">
        <v>7.8</v>
      </c>
      <c r="K3310" t="str">
        <f t="shared" si="308"/>
        <v>Good</v>
      </c>
      <c r="L3310" s="10">
        <v>374674</v>
      </c>
      <c r="M3310" s="10">
        <v>22000000</v>
      </c>
      <c r="N3310" s="10">
        <v>115171795</v>
      </c>
      <c r="O3310" s="6">
        <f t="shared" si="309"/>
        <v>93171795</v>
      </c>
      <c r="P3310" s="10" t="str" cm="1">
        <f t="array" ref="P3310">_xlfn.IFS(O3310&lt;=0,"Flop",O3310&lt;10000000,"Hit",O3310&lt;=100000000,"Superhit",O3310&gt;100000000,"Blockbuster")</f>
        <v>Superhit</v>
      </c>
      <c r="Q3310" t="s">
        <v>10760</v>
      </c>
      <c r="R3310">
        <v>3</v>
      </c>
      <c r="S3310" t="str">
        <f t="shared" si="310"/>
        <v xml:space="preserve">December </v>
      </c>
      <c r="T3310" s="12" t="str">
        <f t="shared" si="311"/>
        <v xml:space="preserve"> 2019</v>
      </c>
      <c r="U3310" s="8" t="str" cm="1">
        <f t="array" ref="U3310">_xlfn.IFS(Q3310&lt;1970,"Old is Gold",Q3310&lt;=1980,"80's Movies",Q3310&lt;=2000,"90's Movies",Q3310&lt;=2020,"Mid Rang",Q3310&gt;2020,"Latest")</f>
        <v>Latest</v>
      </c>
      <c r="V3310" t="s">
        <v>6483</v>
      </c>
    </row>
    <row r="3311" spans="1:22" x14ac:dyDescent="0.3">
      <c r="A3311" t="s">
        <v>10761</v>
      </c>
      <c r="B3311" t="s">
        <v>10762</v>
      </c>
      <c r="C3311" t="s">
        <v>10762</v>
      </c>
      <c r="D3311" s="6">
        <v>97</v>
      </c>
      <c r="E3311" s="6" t="str">
        <f t="shared" si="306"/>
        <v>Medium</v>
      </c>
      <c r="F3311" s="4">
        <f t="shared" si="307"/>
        <v>1.6166666666666667</v>
      </c>
      <c r="G3311" s="8" t="s">
        <v>105</v>
      </c>
      <c r="H3311" t="s">
        <v>10895</v>
      </c>
      <c r="I3311" t="s">
        <v>10890</v>
      </c>
      <c r="J3311">
        <v>5.9</v>
      </c>
      <c r="K3311" t="str">
        <f t="shared" si="308"/>
        <v>Poor</v>
      </c>
      <c r="L3311" s="10">
        <v>70233</v>
      </c>
      <c r="M3311" s="10">
        <v>4000000</v>
      </c>
      <c r="N3311" s="10">
        <v>487625</v>
      </c>
      <c r="O3311" s="6">
        <f t="shared" si="309"/>
        <v>-3512375</v>
      </c>
      <c r="P3311" s="10" t="str" cm="1">
        <f t="array" ref="P3311">_xlfn.IFS(O3311&lt;=0,"Flop",O3311&lt;10000000,"Hit",O3311&lt;=100000000,"Superhit",O3311&gt;100000000,"Blockbuster")</f>
        <v>Flop</v>
      </c>
      <c r="Q3311" t="s">
        <v>10763</v>
      </c>
      <c r="R3311">
        <v>18</v>
      </c>
      <c r="S3311" t="str">
        <f t="shared" si="310"/>
        <v xml:space="preserve">May </v>
      </c>
      <c r="T3311" s="12" t="str">
        <f t="shared" si="311"/>
        <v xml:space="preserve"> 2019</v>
      </c>
      <c r="U3311" s="8" t="str" cm="1">
        <f t="array" ref="U3311">_xlfn.IFS(Q3311&lt;1970,"Old is Gold",Q3311&lt;=1980,"80's Movies",Q3311&lt;=2000,"90's Movies",Q3311&lt;=2020,"Mid Rang",Q3311&gt;2020,"Latest")</f>
        <v>Latest</v>
      </c>
      <c r="V3311" t="s">
        <v>10764</v>
      </c>
    </row>
    <row r="3312" spans="1:22" x14ac:dyDescent="0.3">
      <c r="A3312" t="s">
        <v>10765</v>
      </c>
      <c r="B3312" t="s">
        <v>10766</v>
      </c>
      <c r="C3312" t="s">
        <v>10766</v>
      </c>
      <c r="D3312" s="6">
        <v>100</v>
      </c>
      <c r="E3312" s="6" t="str">
        <f t="shared" si="306"/>
        <v>Medium</v>
      </c>
      <c r="F3312" s="4">
        <f t="shared" si="307"/>
        <v>1.6666666666666667</v>
      </c>
      <c r="G3312" s="8" t="s">
        <v>7406</v>
      </c>
      <c r="H3312" t="s">
        <v>172</v>
      </c>
      <c r="I3312" t="s">
        <v>10891</v>
      </c>
      <c r="J3312">
        <v>6.1</v>
      </c>
      <c r="K3312" t="str">
        <f t="shared" si="308"/>
        <v>Average</v>
      </c>
      <c r="L3312" s="10">
        <v>103877</v>
      </c>
      <c r="M3312" s="10">
        <v>70000000</v>
      </c>
      <c r="N3312" s="10">
        <v>70094113</v>
      </c>
      <c r="O3312" s="6">
        <f t="shared" si="309"/>
        <v>94113</v>
      </c>
      <c r="P3312" s="10" t="str" cm="1">
        <f t="array" ref="P3312">_xlfn.IFS(O3312&lt;=0,"Flop",O3312&lt;10000000,"Hit",O3312&lt;=100000000,"Superhit",O3312&gt;100000000,"Blockbuster")</f>
        <v>Hit</v>
      </c>
      <c r="Q3312" t="s">
        <v>10767</v>
      </c>
      <c r="R3312">
        <v>10</v>
      </c>
      <c r="S3312" t="str">
        <f t="shared" si="310"/>
        <v xml:space="preserve">June </v>
      </c>
      <c r="T3312" s="12" t="str">
        <f t="shared" si="311"/>
        <v xml:space="preserve"> 2021</v>
      </c>
      <c r="U3312" s="8" t="str" cm="1">
        <f t="array" ref="U3312">_xlfn.IFS(Q3312&lt;1970,"Old is Gold",Q3312&lt;=1980,"80's Movies",Q3312&lt;=2000,"90's Movies",Q3312&lt;=2020,"Mid Rang",Q3312&gt;2020,"Latest")</f>
        <v>Latest</v>
      </c>
      <c r="V3312" t="s">
        <v>7048</v>
      </c>
    </row>
    <row r="3313" spans="1:22" x14ac:dyDescent="0.3">
      <c r="A3313" t="s">
        <v>10768</v>
      </c>
      <c r="B3313" t="s">
        <v>10769</v>
      </c>
      <c r="C3313" t="s">
        <v>10769</v>
      </c>
      <c r="D3313" s="6">
        <v>178</v>
      </c>
      <c r="E3313" s="6" t="str">
        <f t="shared" si="306"/>
        <v>Long</v>
      </c>
      <c r="F3313" s="4">
        <f t="shared" si="307"/>
        <v>2.9666666666666668</v>
      </c>
      <c r="G3313" s="8" t="s">
        <v>7406</v>
      </c>
      <c r="H3313" t="s">
        <v>10887</v>
      </c>
      <c r="I3313" t="s">
        <v>190</v>
      </c>
      <c r="J3313">
        <v>4.7</v>
      </c>
      <c r="K3313" t="str">
        <f t="shared" si="308"/>
        <v>Poor</v>
      </c>
      <c r="L3313" s="10">
        <v>56965</v>
      </c>
      <c r="M3313" s="10">
        <v>18000000</v>
      </c>
      <c r="N3313" s="10">
        <v>608342</v>
      </c>
      <c r="O3313" s="6">
        <f t="shared" si="309"/>
        <v>-17391658</v>
      </c>
      <c r="P3313" s="10" t="str" cm="1">
        <f t="array" ref="P3313">_xlfn.IFS(O3313&lt;=0,"Flop",O3313&lt;10000000,"Hit",O3313&lt;=100000000,"Superhit",O3313&gt;100000000,"Blockbuster")</f>
        <v>Flop</v>
      </c>
      <c r="Q3313" t="s">
        <v>10770</v>
      </c>
      <c r="R3313">
        <v>22</v>
      </c>
      <c r="S3313" t="str">
        <f t="shared" si="310"/>
        <v xml:space="preserve">July </v>
      </c>
      <c r="T3313" s="12" t="str">
        <f t="shared" si="311"/>
        <v xml:space="preserve"> 2022</v>
      </c>
      <c r="U3313" s="8" t="str" cm="1">
        <f t="array" ref="U3313">_xlfn.IFS(Q3313&lt;1970,"Old is Gold",Q3313&lt;=1980,"80's Movies",Q3313&lt;=2000,"90's Movies",Q3313&lt;=2020,"Mid Rang",Q3313&gt;2020,"Latest")</f>
        <v>Latest</v>
      </c>
      <c r="V3313" t="s">
        <v>10771</v>
      </c>
    </row>
    <row r="3314" spans="1:22" x14ac:dyDescent="0.3">
      <c r="A3314" t="s">
        <v>10772</v>
      </c>
      <c r="B3314">
        <v>1917</v>
      </c>
      <c r="C3314">
        <v>1917</v>
      </c>
      <c r="D3314" s="6">
        <v>119</v>
      </c>
      <c r="E3314" s="6" t="str">
        <f t="shared" si="306"/>
        <v>Medium</v>
      </c>
      <c r="F3314" s="4">
        <f t="shared" si="307"/>
        <v>1.9833333333333334</v>
      </c>
      <c r="G3314" s="8" t="s">
        <v>7406</v>
      </c>
      <c r="H3314" t="s">
        <v>190</v>
      </c>
      <c r="I3314" t="s">
        <v>5878</v>
      </c>
      <c r="J3314">
        <v>8.1999999999999993</v>
      </c>
      <c r="K3314" t="str">
        <f t="shared" si="308"/>
        <v>Excellent</v>
      </c>
      <c r="L3314" s="10">
        <v>648241</v>
      </c>
      <c r="M3314" s="10">
        <v>95000000</v>
      </c>
      <c r="N3314" s="10">
        <v>384579472</v>
      </c>
      <c r="O3314" s="6">
        <f t="shared" si="309"/>
        <v>289579472</v>
      </c>
      <c r="P3314" s="10" t="str" cm="1">
        <f t="array" ref="P3314">_xlfn.IFS(O3314&lt;=0,"Flop",O3314&lt;10000000,"Hit",O3314&lt;=100000000,"Superhit",O3314&gt;100000000,"Blockbuster")</f>
        <v>Blockbuster</v>
      </c>
      <c r="Q3314" t="s">
        <v>10391</v>
      </c>
      <c r="R3314">
        <v>4</v>
      </c>
      <c r="S3314" t="str">
        <f t="shared" si="310"/>
        <v xml:space="preserve">December </v>
      </c>
      <c r="T3314" s="12" t="str">
        <f t="shared" si="311"/>
        <v xml:space="preserve"> 2019</v>
      </c>
      <c r="U3314" s="8" t="str" cm="1">
        <f t="array" ref="U3314">_xlfn.IFS(Q3314&lt;1970,"Old is Gold",Q3314&lt;=1980,"80's Movies",Q3314&lt;=2000,"90's Movies",Q3314&lt;=2020,"Mid Rang",Q3314&gt;2020,"Latest")</f>
        <v>Latest</v>
      </c>
      <c r="V3314" t="s">
        <v>3091</v>
      </c>
    </row>
    <row r="3315" spans="1:22" x14ac:dyDescent="0.3">
      <c r="A3315" t="s">
        <v>10773</v>
      </c>
      <c r="B3315" t="s">
        <v>10774</v>
      </c>
      <c r="C3315" t="s">
        <v>10774</v>
      </c>
      <c r="D3315" s="6">
        <v>103</v>
      </c>
      <c r="E3315" s="6" t="str">
        <f t="shared" si="306"/>
        <v>Medium</v>
      </c>
      <c r="F3315" s="4">
        <f t="shared" si="307"/>
        <v>1.7166666666666666</v>
      </c>
      <c r="G3315" s="8" t="s">
        <v>172</v>
      </c>
      <c r="H3315" t="s">
        <v>190</v>
      </c>
      <c r="I3315" t="s">
        <v>10885</v>
      </c>
      <c r="J3315">
        <v>6.5</v>
      </c>
      <c r="K3315" t="str">
        <f t="shared" si="308"/>
        <v>Average</v>
      </c>
      <c r="L3315" s="10">
        <v>84953</v>
      </c>
      <c r="M3315" s="10">
        <v>25000000</v>
      </c>
      <c r="N3315" s="10">
        <v>123446172</v>
      </c>
      <c r="O3315" s="6">
        <f t="shared" si="309"/>
        <v>98446172</v>
      </c>
      <c r="P3315" s="10" t="str" cm="1">
        <f t="array" ref="P3315">_xlfn.IFS(O3315&lt;=0,"Flop",O3315&lt;10000000,"Hit",O3315&lt;=100000000,"Superhit",O3315&gt;100000000,"Blockbuster")</f>
        <v>Superhit</v>
      </c>
      <c r="Q3315" t="s">
        <v>10070</v>
      </c>
      <c r="R3315">
        <v>7</v>
      </c>
      <c r="S3315" t="str">
        <f t="shared" si="310"/>
        <v xml:space="preserve">November </v>
      </c>
      <c r="T3315" s="12" t="str">
        <f t="shared" si="311"/>
        <v xml:space="preserve"> 2019</v>
      </c>
      <c r="U3315" s="8" t="str" cm="1">
        <f t="array" ref="U3315">_xlfn.IFS(Q3315&lt;1970,"Old is Gold",Q3315&lt;=1980,"80's Movies",Q3315&lt;=2000,"90's Movies",Q3315&lt;=2020,"Mid Rang",Q3315&gt;2020,"Latest")</f>
        <v>Latest</v>
      </c>
      <c r="V3315" t="s">
        <v>7488</v>
      </c>
    </row>
    <row r="3316" spans="1:22" x14ac:dyDescent="0.3">
      <c r="A3316" t="s">
        <v>10775</v>
      </c>
      <c r="B3316" t="s">
        <v>1013</v>
      </c>
      <c r="C3316" t="s">
        <v>1013</v>
      </c>
      <c r="D3316" s="6">
        <v>90</v>
      </c>
      <c r="E3316" s="6" t="str">
        <f t="shared" si="306"/>
        <v>Medium</v>
      </c>
      <c r="F3316" s="4">
        <f t="shared" si="307"/>
        <v>1.5</v>
      </c>
      <c r="G3316" s="8" t="s">
        <v>190</v>
      </c>
      <c r="H3316" t="s">
        <v>105</v>
      </c>
      <c r="I3316" t="s">
        <v>10890</v>
      </c>
      <c r="J3316">
        <v>5.7</v>
      </c>
      <c r="K3316" t="str">
        <f t="shared" si="308"/>
        <v>Poor</v>
      </c>
      <c r="L3316" s="10">
        <v>55399</v>
      </c>
      <c r="M3316" s="10">
        <v>10000000</v>
      </c>
      <c r="N3316" s="10">
        <v>44907074</v>
      </c>
      <c r="O3316" s="6">
        <f t="shared" si="309"/>
        <v>34907074</v>
      </c>
      <c r="P3316" s="10" t="str" cm="1">
        <f t="array" ref="P3316">_xlfn.IFS(O3316&lt;=0,"Flop",O3316&lt;10000000,"Hit",O3316&lt;=100000000,"Superhit",O3316&gt;100000000,"Blockbuster")</f>
        <v>Superhit</v>
      </c>
      <c r="Q3316" t="s">
        <v>10776</v>
      </c>
      <c r="R3316">
        <v>18</v>
      </c>
      <c r="S3316" t="str">
        <f t="shared" si="310"/>
        <v xml:space="preserve">June </v>
      </c>
      <c r="T3316" s="12" t="str">
        <f t="shared" si="311"/>
        <v xml:space="preserve"> 2019</v>
      </c>
      <c r="U3316" s="8" t="str" cm="1">
        <f t="array" ref="U3316">_xlfn.IFS(Q3316&lt;1970,"Old is Gold",Q3316&lt;=1980,"80's Movies",Q3316&lt;=2000,"90's Movies",Q3316&lt;=2020,"Mid Rang",Q3316&gt;2020,"Latest")</f>
        <v>Latest</v>
      </c>
      <c r="V3316" t="s">
        <v>10777</v>
      </c>
    </row>
    <row r="3317" spans="1:22" x14ac:dyDescent="0.3">
      <c r="A3317" t="s">
        <v>10778</v>
      </c>
      <c r="B3317" t="s">
        <v>10779</v>
      </c>
      <c r="C3317" t="s">
        <v>10779</v>
      </c>
      <c r="D3317" s="6">
        <v>99</v>
      </c>
      <c r="E3317" s="6" t="str">
        <f t="shared" si="306"/>
        <v>Medium</v>
      </c>
      <c r="F3317" s="4">
        <f t="shared" si="307"/>
        <v>1.65</v>
      </c>
      <c r="G3317" s="8" t="s">
        <v>7406</v>
      </c>
      <c r="H3317" t="s">
        <v>10891</v>
      </c>
      <c r="I3317" t="s">
        <v>190</v>
      </c>
      <c r="J3317">
        <v>6.6</v>
      </c>
      <c r="K3317" t="str">
        <f t="shared" si="308"/>
        <v>Average</v>
      </c>
      <c r="L3317" s="10">
        <v>71965</v>
      </c>
      <c r="M3317" s="10">
        <v>33000000</v>
      </c>
      <c r="N3317" s="10">
        <v>49939757</v>
      </c>
      <c r="O3317" s="6">
        <f t="shared" si="309"/>
        <v>16939757</v>
      </c>
      <c r="P3317" s="10" t="str" cm="1">
        <f t="array" ref="P3317">_xlfn.IFS(O3317&lt;=0,"Flop",O3317&lt;10000000,"Hit",O3317&lt;=100000000,"Superhit",O3317&gt;100000000,"Blockbuster")</f>
        <v>Superhit</v>
      </c>
      <c r="Q3317" t="s">
        <v>6598</v>
      </c>
      <c r="R3317">
        <v>25</v>
      </c>
      <c r="S3317" t="str">
        <f t="shared" si="310"/>
        <v xml:space="preserve">September </v>
      </c>
      <c r="T3317" s="12" t="str">
        <f t="shared" si="311"/>
        <v xml:space="preserve"> 2019</v>
      </c>
      <c r="U3317" s="8" t="str" cm="1">
        <f t="array" ref="U3317">_xlfn.IFS(Q3317&lt;1970,"Old is Gold",Q3317&lt;=1980,"80's Movies",Q3317&lt;=2000,"90's Movies",Q3317&lt;=2020,"Mid Rang",Q3317&gt;2020,"Latest")</f>
        <v>Latest</v>
      </c>
      <c r="V3317" t="s">
        <v>10780</v>
      </c>
    </row>
    <row r="3318" spans="1:22" x14ac:dyDescent="0.3">
      <c r="A3318" t="s">
        <v>10781</v>
      </c>
      <c r="B3318" t="s">
        <v>10782</v>
      </c>
      <c r="C3318" t="s">
        <v>10783</v>
      </c>
      <c r="D3318" s="6">
        <v>120</v>
      </c>
      <c r="E3318" s="6" t="str">
        <f t="shared" si="306"/>
        <v>Medium</v>
      </c>
      <c r="F3318" s="4">
        <f t="shared" si="307"/>
        <v>2</v>
      </c>
      <c r="G3318" s="8" t="s">
        <v>10889</v>
      </c>
      <c r="H3318" t="s">
        <v>172</v>
      </c>
      <c r="I3318" t="s">
        <v>190</v>
      </c>
      <c r="J3318">
        <v>7.5</v>
      </c>
      <c r="K3318" t="str">
        <f t="shared" si="308"/>
        <v>Good</v>
      </c>
      <c r="L3318" s="10">
        <v>115846</v>
      </c>
      <c r="M3318" s="10">
        <v>55000000</v>
      </c>
      <c r="N3318" s="10">
        <v>112777</v>
      </c>
      <c r="O3318" s="6">
        <f t="shared" si="309"/>
        <v>-54887223</v>
      </c>
      <c r="P3318" s="10" t="str" cm="1">
        <f t="array" ref="P3318">_xlfn.IFS(O3318&lt;=0,"Flop",O3318&lt;10000000,"Hit",O3318&lt;=100000000,"Superhit",O3318&gt;100000000,"Blockbuster")</f>
        <v>Flop</v>
      </c>
      <c r="Q3318" t="s">
        <v>10784</v>
      </c>
      <c r="R3318">
        <v>10</v>
      </c>
      <c r="S3318" t="str">
        <f t="shared" si="310"/>
        <v xml:space="preserve">November </v>
      </c>
      <c r="T3318" s="12" t="str">
        <f t="shared" si="311"/>
        <v xml:space="preserve"> 2021</v>
      </c>
      <c r="U3318" s="8" t="str" cm="1">
        <f t="array" ref="U3318">_xlfn.IFS(Q3318&lt;1970,"Old is Gold",Q3318&lt;=1980,"80's Movies",Q3318&lt;=2000,"90's Movies",Q3318&lt;=2020,"Mid Rang",Q3318&gt;2020,"Latest")</f>
        <v>Latest</v>
      </c>
      <c r="V3318" t="s">
        <v>10785</v>
      </c>
    </row>
    <row r="3319" spans="1:22" x14ac:dyDescent="0.3">
      <c r="A3319" t="s">
        <v>10786</v>
      </c>
      <c r="B3319" t="s">
        <v>10787</v>
      </c>
      <c r="C3319" t="s">
        <v>10787</v>
      </c>
      <c r="D3319" s="6">
        <v>102</v>
      </c>
      <c r="E3319" s="6" t="str">
        <f t="shared" si="306"/>
        <v>Medium</v>
      </c>
      <c r="F3319" s="4">
        <f t="shared" si="307"/>
        <v>1.7</v>
      </c>
      <c r="G3319" s="8" t="s">
        <v>105</v>
      </c>
      <c r="H3319" t="s">
        <v>10890</v>
      </c>
      <c r="I3319" t="s">
        <v>5170</v>
      </c>
      <c r="J3319">
        <v>6.4</v>
      </c>
      <c r="K3319" t="str">
        <f t="shared" si="308"/>
        <v>Average</v>
      </c>
      <c r="L3319" s="10">
        <v>131033</v>
      </c>
      <c r="M3319" s="10">
        <v>12000000</v>
      </c>
      <c r="N3319" s="10">
        <v>179972226</v>
      </c>
      <c r="O3319" s="6">
        <f t="shared" si="309"/>
        <v>167972226</v>
      </c>
      <c r="P3319" s="10" t="str" cm="1">
        <f t="array" ref="P3319">_xlfn.IFS(O3319&lt;=0,"Flop",O3319&lt;10000000,"Hit",O3319&lt;=100000000,"Superhit",O3319&gt;100000000,"Blockbuster")</f>
        <v>Blockbuster</v>
      </c>
      <c r="Q3319" t="s">
        <v>9922</v>
      </c>
      <c r="R3319">
        <v>7</v>
      </c>
      <c r="S3319" t="str">
        <f t="shared" si="310"/>
        <v xml:space="preserve">December </v>
      </c>
      <c r="T3319" s="12" t="str">
        <f t="shared" si="311"/>
        <v xml:space="preserve"> 2022</v>
      </c>
      <c r="U3319" s="8" t="str" cm="1">
        <f t="array" ref="U3319">_xlfn.IFS(Q3319&lt;1970,"Old is Gold",Q3319&lt;=1980,"80's Movies",Q3319&lt;=2000,"90's Movies",Q3319&lt;=2020,"Mid Rang",Q3319&gt;2020,"Latest")</f>
        <v>Latest</v>
      </c>
      <c r="V3319" t="s">
        <v>10788</v>
      </c>
    </row>
    <row r="3320" spans="1:22" x14ac:dyDescent="0.3">
      <c r="A3320" t="s">
        <v>10789</v>
      </c>
      <c r="B3320" t="s">
        <v>10790</v>
      </c>
      <c r="C3320" t="s">
        <v>10790</v>
      </c>
      <c r="D3320" s="6">
        <v>148</v>
      </c>
      <c r="E3320" s="6" t="str">
        <f t="shared" si="306"/>
        <v>Long</v>
      </c>
      <c r="F3320" s="4">
        <f t="shared" si="307"/>
        <v>2.4666666666666668</v>
      </c>
      <c r="G3320" s="8" t="s">
        <v>190</v>
      </c>
      <c r="H3320" t="s">
        <v>105</v>
      </c>
      <c r="I3320" t="s">
        <v>10895</v>
      </c>
      <c r="J3320">
        <v>7.1</v>
      </c>
      <c r="K3320" t="str">
        <f t="shared" si="308"/>
        <v>Good</v>
      </c>
      <c r="L3320" s="10">
        <v>377072</v>
      </c>
      <c r="M3320" s="10">
        <v>9000000</v>
      </c>
      <c r="N3320" s="10">
        <v>48059189</v>
      </c>
      <c r="O3320" s="6">
        <f t="shared" si="309"/>
        <v>39059189</v>
      </c>
      <c r="P3320" s="10" t="str" cm="1">
        <f t="array" ref="P3320">_xlfn.IFS(O3320&lt;=0,"Flop",O3320&lt;10000000,"Hit",O3320&lt;=100000000,"Superhit",O3320&gt;100000000,"Blockbuster")</f>
        <v>Superhit</v>
      </c>
      <c r="Q3320" t="s">
        <v>10791</v>
      </c>
      <c r="R3320">
        <v>24</v>
      </c>
      <c r="S3320" t="str">
        <f t="shared" si="310"/>
        <v xml:space="preserve">June </v>
      </c>
      <c r="T3320" s="12" t="str">
        <f t="shared" si="311"/>
        <v xml:space="preserve"> 2019</v>
      </c>
      <c r="U3320" s="8" t="str" cm="1">
        <f t="array" ref="U3320">_xlfn.IFS(Q3320&lt;1970,"Old is Gold",Q3320&lt;=1980,"80's Movies",Q3320&lt;=2000,"90's Movies",Q3320&lt;=2020,"Mid Rang",Q3320&gt;2020,"Latest")</f>
        <v>Latest</v>
      </c>
      <c r="V3320" t="s">
        <v>10679</v>
      </c>
    </row>
    <row r="3321" spans="1:22" x14ac:dyDescent="0.3">
      <c r="A3321" t="s">
        <v>10792</v>
      </c>
      <c r="B3321" t="s">
        <v>10793</v>
      </c>
      <c r="C3321" t="s">
        <v>10793</v>
      </c>
      <c r="D3321" s="6">
        <v>107</v>
      </c>
      <c r="E3321" s="6" t="str">
        <f t="shared" si="306"/>
        <v>Medium</v>
      </c>
      <c r="F3321" s="4">
        <f t="shared" si="307"/>
        <v>1.7833333333333334</v>
      </c>
      <c r="G3321" s="8" t="s">
        <v>172</v>
      </c>
      <c r="H3321" t="s">
        <v>190</v>
      </c>
      <c r="I3321" t="s">
        <v>10886</v>
      </c>
      <c r="J3321">
        <v>7.1</v>
      </c>
      <c r="K3321" t="str">
        <f t="shared" si="308"/>
        <v>Good</v>
      </c>
      <c r="L3321" s="10">
        <v>144034</v>
      </c>
      <c r="M3321" s="10">
        <v>25000000</v>
      </c>
      <c r="N3321" s="10">
        <v>46333545</v>
      </c>
      <c r="O3321" s="6">
        <f t="shared" si="309"/>
        <v>21333545</v>
      </c>
      <c r="P3321" s="10" t="str" cm="1">
        <f t="array" ref="P3321">_xlfn.IFS(O3321&lt;=0,"Flop",O3321&lt;10000000,"Hit",O3321&lt;=100000000,"Superhit",O3321&gt;100000000,"Blockbuster")</f>
        <v>Superhit</v>
      </c>
      <c r="Q3321" t="s">
        <v>9801</v>
      </c>
      <c r="R3321">
        <v>12</v>
      </c>
      <c r="S3321" t="str">
        <f t="shared" si="310"/>
        <v xml:space="preserve">July </v>
      </c>
      <c r="T3321" s="12" t="str">
        <f t="shared" si="311"/>
        <v xml:space="preserve"> 2021</v>
      </c>
      <c r="U3321" s="8" t="str" cm="1">
        <f t="array" ref="U3321">_xlfn.IFS(Q3321&lt;1970,"Old is Gold",Q3321&lt;=1980,"80's Movies",Q3321&lt;=2000,"90's Movies",Q3321&lt;=2020,"Mid Rang",Q3321&gt;2020,"Latest")</f>
        <v>Latest</v>
      </c>
      <c r="V3321" t="s">
        <v>2066</v>
      </c>
    </row>
    <row r="3322" spans="1:22" x14ac:dyDescent="0.3">
      <c r="A3322" t="s">
        <v>10794</v>
      </c>
      <c r="B3322" t="s">
        <v>10795</v>
      </c>
      <c r="C3322" t="s">
        <v>10795</v>
      </c>
      <c r="D3322" s="6">
        <v>105</v>
      </c>
      <c r="E3322" s="6" t="str">
        <f t="shared" si="306"/>
        <v>Medium</v>
      </c>
      <c r="F3322" s="4">
        <f t="shared" si="307"/>
        <v>1.75</v>
      </c>
      <c r="G3322" s="8" t="s">
        <v>7406</v>
      </c>
      <c r="H3322" t="s">
        <v>10887</v>
      </c>
      <c r="I3322" t="s">
        <v>10888</v>
      </c>
      <c r="J3322">
        <v>7.1</v>
      </c>
      <c r="K3322" t="str">
        <f t="shared" si="308"/>
        <v>Good</v>
      </c>
      <c r="L3322" s="10">
        <v>72557</v>
      </c>
      <c r="M3322" s="10">
        <v>90000000</v>
      </c>
      <c r="N3322" s="10">
        <v>207557117</v>
      </c>
      <c r="O3322" s="6">
        <f t="shared" si="309"/>
        <v>117557117</v>
      </c>
      <c r="P3322" s="10" t="str" cm="1">
        <f t="array" ref="P3322">_xlfn.IFS(O3322&lt;=0,"Flop",O3322&lt;10000000,"Hit",O3322&lt;=100000000,"Superhit",O3322&gt;100000000,"Blockbuster")</f>
        <v>Blockbuster</v>
      </c>
      <c r="Q3322" s="1">
        <v>44743</v>
      </c>
      <c r="R3322" s="1"/>
      <c r="S3322" t="e">
        <f t="shared" si="310"/>
        <v>#VALUE!</v>
      </c>
      <c r="T3322" s="12" t="str">
        <f t="shared" si="311"/>
        <v>44743</v>
      </c>
      <c r="U3322" s="8" t="str" cm="1">
        <f t="array" ref="U3322">_xlfn.IFS(Q3322&lt;1970,"Old is Gold",Q3322&lt;=1980,"80's Movies",Q3322&lt;=2000,"90's Movies",Q3322&lt;=2020,"Mid Rang",Q3322&gt;2020,"Latest")</f>
        <v>Latest</v>
      </c>
      <c r="V3322" t="s">
        <v>10796</v>
      </c>
    </row>
    <row r="3323" spans="1:22" x14ac:dyDescent="0.3">
      <c r="A3323" t="s">
        <v>10797</v>
      </c>
      <c r="B3323" t="s">
        <v>10798</v>
      </c>
      <c r="C3323" t="s">
        <v>10798</v>
      </c>
      <c r="D3323" s="6">
        <v>116</v>
      </c>
      <c r="E3323" s="6" t="str">
        <f t="shared" si="306"/>
        <v>Medium</v>
      </c>
      <c r="F3323" s="4">
        <f t="shared" si="307"/>
        <v>1.9333333333333333</v>
      </c>
      <c r="G3323" s="8" t="s">
        <v>7406</v>
      </c>
      <c r="H3323" t="s">
        <v>5170</v>
      </c>
      <c r="I3323" t="s">
        <v>10899</v>
      </c>
      <c r="J3323">
        <v>6.8</v>
      </c>
      <c r="K3323" t="str">
        <f t="shared" si="308"/>
        <v>Average</v>
      </c>
      <c r="L3323" s="10">
        <v>253496</v>
      </c>
      <c r="M3323" s="10">
        <v>65000000</v>
      </c>
      <c r="N3323" s="10">
        <v>0</v>
      </c>
      <c r="O3323" s="6">
        <f t="shared" si="309"/>
        <v>-65000000</v>
      </c>
      <c r="P3323" s="10" t="str" cm="1">
        <f t="array" ref="P3323">_xlfn.IFS(O3323&lt;=0,"Flop",O3323&lt;10000000,"Hit",O3323&lt;=100000000,"Superhit",O3323&gt;100000000,"Blockbuster")</f>
        <v>Flop</v>
      </c>
      <c r="Q3323" t="s">
        <v>10799</v>
      </c>
      <c r="R3323">
        <v>24</v>
      </c>
      <c r="S3323" t="str">
        <f t="shared" si="310"/>
        <v xml:space="preserve">April </v>
      </c>
      <c r="T3323" s="12" t="str">
        <f t="shared" si="311"/>
        <v xml:space="preserve"> 2020</v>
      </c>
      <c r="U3323" s="8" t="str" cm="1">
        <f t="array" ref="U3323">_xlfn.IFS(Q3323&lt;1970,"Old is Gold",Q3323&lt;=1980,"80's Movies",Q3323&lt;=2000,"90's Movies",Q3323&lt;=2020,"Mid Rang",Q3323&gt;2020,"Latest")</f>
        <v>Latest</v>
      </c>
      <c r="V3323" t="s">
        <v>10800</v>
      </c>
    </row>
    <row r="3324" spans="1:22" x14ac:dyDescent="0.3">
      <c r="A3324" t="s">
        <v>10801</v>
      </c>
      <c r="B3324" t="s">
        <v>10802</v>
      </c>
      <c r="C3324" t="s">
        <v>10802</v>
      </c>
      <c r="D3324" s="6">
        <v>130</v>
      </c>
      <c r="E3324" s="6" t="str">
        <f t="shared" si="306"/>
        <v>Long</v>
      </c>
      <c r="F3324" s="4">
        <f t="shared" si="307"/>
        <v>2.1666666666666665</v>
      </c>
      <c r="G3324" s="8" t="s">
        <v>172</v>
      </c>
      <c r="H3324" t="s">
        <v>10891</v>
      </c>
      <c r="I3324" t="s">
        <v>190</v>
      </c>
      <c r="J3324">
        <v>7.9</v>
      </c>
      <c r="K3324" t="str">
        <f t="shared" si="308"/>
        <v>Good</v>
      </c>
      <c r="L3324" s="10">
        <v>746095</v>
      </c>
      <c r="M3324" s="10">
        <v>40000000</v>
      </c>
      <c r="N3324" s="10">
        <v>312897920</v>
      </c>
      <c r="O3324" s="6">
        <f t="shared" si="309"/>
        <v>272897920</v>
      </c>
      <c r="P3324" s="10" t="str" cm="1">
        <f t="array" ref="P3324">_xlfn.IFS(O3324&lt;=0,"Flop",O3324&lt;10000000,"Hit",O3324&lt;=100000000,"Superhit",O3324&gt;100000000,"Blockbuster")</f>
        <v>Blockbuster</v>
      </c>
      <c r="Q3324" t="s">
        <v>9658</v>
      </c>
      <c r="R3324">
        <v>7</v>
      </c>
      <c r="S3324" t="str">
        <f t="shared" si="310"/>
        <v xml:space="preserve">September </v>
      </c>
      <c r="T3324" s="12" t="str">
        <f t="shared" si="311"/>
        <v xml:space="preserve"> 2019</v>
      </c>
      <c r="U3324" s="8" t="str" cm="1">
        <f t="array" ref="U3324">_xlfn.IFS(Q3324&lt;1970,"Old is Gold",Q3324&lt;=1980,"80's Movies",Q3324&lt;=2000,"90's Movies",Q3324&lt;=2020,"Mid Rang",Q3324&gt;2020,"Latest")</f>
        <v>Latest</v>
      </c>
      <c r="V3324" t="s">
        <v>4867</v>
      </c>
    </row>
    <row r="3325" spans="1:22" x14ac:dyDescent="0.3">
      <c r="A3325" t="s">
        <v>10803</v>
      </c>
      <c r="B3325" t="s">
        <v>10804</v>
      </c>
      <c r="C3325" t="s">
        <v>10804</v>
      </c>
      <c r="D3325" s="6">
        <v>156</v>
      </c>
      <c r="E3325" s="6" t="str">
        <f t="shared" si="306"/>
        <v>Long</v>
      </c>
      <c r="F3325" s="4">
        <f t="shared" si="307"/>
        <v>2.6</v>
      </c>
      <c r="G3325" s="8" t="s">
        <v>7406</v>
      </c>
      <c r="H3325" t="s">
        <v>10887</v>
      </c>
      <c r="I3325" t="s">
        <v>10885</v>
      </c>
      <c r="J3325">
        <v>6.3</v>
      </c>
      <c r="K3325" t="str">
        <f t="shared" si="308"/>
        <v>Average</v>
      </c>
      <c r="L3325" s="10">
        <v>372452</v>
      </c>
      <c r="M3325" s="10">
        <v>200000000</v>
      </c>
      <c r="N3325" s="10">
        <v>402064899</v>
      </c>
      <c r="O3325" s="6">
        <f t="shared" si="309"/>
        <v>202064899</v>
      </c>
      <c r="P3325" s="10" t="str" cm="1">
        <f t="array" ref="P3325">_xlfn.IFS(O3325&lt;=0,"Flop",O3325&lt;10000000,"Hit",O3325&lt;=100000000,"Superhit",O3325&gt;100000000,"Blockbuster")</f>
        <v>Blockbuster</v>
      </c>
      <c r="Q3325" t="s">
        <v>10805</v>
      </c>
      <c r="R3325">
        <v>18</v>
      </c>
      <c r="S3325" t="str">
        <f t="shared" si="310"/>
        <v xml:space="preserve">October </v>
      </c>
      <c r="T3325" s="12" t="str">
        <f t="shared" si="311"/>
        <v xml:space="preserve"> 2021</v>
      </c>
      <c r="U3325" s="8" t="str" cm="1">
        <f t="array" ref="U3325">_xlfn.IFS(Q3325&lt;1970,"Old is Gold",Q3325&lt;=1980,"80's Movies",Q3325&lt;=2000,"90's Movies",Q3325&lt;=2020,"Mid Rang",Q3325&gt;2020,"Latest")</f>
        <v>Latest</v>
      </c>
      <c r="V3325" t="s">
        <v>10806</v>
      </c>
    </row>
    <row r="3326" spans="1:22" x14ac:dyDescent="0.3">
      <c r="A3326" t="s">
        <v>10807</v>
      </c>
      <c r="B3326" t="s">
        <v>10808</v>
      </c>
      <c r="C3326" t="s">
        <v>10808</v>
      </c>
      <c r="D3326" s="6">
        <v>161</v>
      </c>
      <c r="E3326" s="6" t="str">
        <f t="shared" si="306"/>
        <v>Long</v>
      </c>
      <c r="F3326" s="4">
        <f t="shared" si="307"/>
        <v>2.6833333333333331</v>
      </c>
      <c r="G3326" s="8" t="s">
        <v>7406</v>
      </c>
      <c r="H3326" t="s">
        <v>10887</v>
      </c>
      <c r="I3326" t="s">
        <v>190</v>
      </c>
      <c r="J3326">
        <v>6.7</v>
      </c>
      <c r="K3326" t="str">
        <f t="shared" si="308"/>
        <v>Average</v>
      </c>
      <c r="L3326" s="10">
        <v>289232</v>
      </c>
      <c r="M3326" s="10">
        <v>250000000</v>
      </c>
      <c r="N3326" s="10">
        <v>859208836</v>
      </c>
      <c r="O3326" s="6">
        <f t="shared" si="309"/>
        <v>609208836</v>
      </c>
      <c r="P3326" s="10" t="str" cm="1">
        <f t="array" ref="P3326">_xlfn.IFS(O3326&lt;=0,"Flop",O3326&lt;10000000,"Hit",O3326&lt;=100000000,"Superhit",O3326&gt;100000000,"Blockbuster")</f>
        <v>Blockbuster</v>
      </c>
      <c r="Q3326" t="s">
        <v>10809</v>
      </c>
      <c r="R3326">
        <v>9</v>
      </c>
      <c r="S3326" t="str">
        <f t="shared" si="310"/>
        <v xml:space="preserve">November </v>
      </c>
      <c r="T3326" s="12" t="str">
        <f t="shared" si="311"/>
        <v xml:space="preserve"> 2022</v>
      </c>
      <c r="U3326" s="8" t="str" cm="1">
        <f t="array" ref="U3326">_xlfn.IFS(Q3326&lt;1970,"Old is Gold",Q3326&lt;=1980,"80's Movies",Q3326&lt;=2000,"90's Movies",Q3326&lt;=2020,"Mid Rang",Q3326&gt;2020,"Latest")</f>
        <v>Latest</v>
      </c>
      <c r="V3326" t="s">
        <v>8644</v>
      </c>
    </row>
    <row r="3327" spans="1:22" x14ac:dyDescent="0.3">
      <c r="A3327" t="s">
        <v>10810</v>
      </c>
      <c r="B3327" t="s">
        <v>10811</v>
      </c>
      <c r="C3327" t="s">
        <v>10811</v>
      </c>
      <c r="D3327" s="6">
        <v>108</v>
      </c>
      <c r="E3327" s="6" t="str">
        <f t="shared" si="306"/>
        <v>Medium</v>
      </c>
      <c r="F3327" s="4">
        <f t="shared" si="307"/>
        <v>1.8</v>
      </c>
      <c r="G3327" s="8" t="s">
        <v>190</v>
      </c>
      <c r="H3327" t="s">
        <v>10885</v>
      </c>
      <c r="I3327" t="s">
        <v>10886</v>
      </c>
      <c r="J3327">
        <v>6.7</v>
      </c>
      <c r="K3327" t="str">
        <f t="shared" si="308"/>
        <v>Average</v>
      </c>
      <c r="L3327" s="10">
        <v>55655</v>
      </c>
      <c r="M3327" s="10">
        <v>60000000</v>
      </c>
      <c r="N3327" s="10">
        <v>20282422</v>
      </c>
      <c r="O3327" s="6">
        <f t="shared" si="309"/>
        <v>-39717578</v>
      </c>
      <c r="P3327" s="10" t="str" cm="1">
        <f t="array" ref="P3327">_xlfn.IFS(O3327&lt;=0,"Flop",O3327&lt;10000000,"Hit",O3327&lt;=100000000,"Superhit",O3327&gt;100000000,"Blockbuster")</f>
        <v>Flop</v>
      </c>
      <c r="Q3327" t="s">
        <v>10812</v>
      </c>
      <c r="R3327">
        <v>20</v>
      </c>
      <c r="S3327" t="str">
        <f t="shared" si="310"/>
        <v xml:space="preserve">May </v>
      </c>
      <c r="T3327" s="12" t="str">
        <f t="shared" si="311"/>
        <v xml:space="preserve"> 2022</v>
      </c>
      <c r="U3327" s="8" t="str" cm="1">
        <f t="array" ref="U3327">_xlfn.IFS(Q3327&lt;1970,"Old is Gold",Q3327&lt;=1980,"80's Movies",Q3327&lt;=2000,"90's Movies",Q3327&lt;=2020,"Mid Rang",Q3327&gt;2020,"Latest")</f>
        <v>Latest</v>
      </c>
      <c r="V3327" t="s">
        <v>335</v>
      </c>
    </row>
    <row r="3328" spans="1:22" x14ac:dyDescent="0.3">
      <c r="A3328" t="s">
        <v>10813</v>
      </c>
      <c r="B3328" t="s">
        <v>10814</v>
      </c>
      <c r="C3328" t="s">
        <v>10814</v>
      </c>
      <c r="D3328" s="6">
        <v>116</v>
      </c>
      <c r="E3328" s="6" t="str">
        <f t="shared" si="306"/>
        <v>Medium</v>
      </c>
      <c r="F3328" s="4">
        <f t="shared" si="307"/>
        <v>1.9333333333333333</v>
      </c>
      <c r="G3328" s="8" t="s">
        <v>10887</v>
      </c>
      <c r="H3328" t="s">
        <v>10890</v>
      </c>
      <c r="I3328" t="s">
        <v>5170</v>
      </c>
      <c r="J3328">
        <v>5.6</v>
      </c>
      <c r="K3328" t="str">
        <f t="shared" si="308"/>
        <v>Poor</v>
      </c>
      <c r="L3328" s="10">
        <v>50363</v>
      </c>
      <c r="M3328" s="10">
        <v>10000000</v>
      </c>
      <c r="N3328" s="10">
        <v>0</v>
      </c>
      <c r="O3328" s="6">
        <f t="shared" si="309"/>
        <v>-10000000</v>
      </c>
      <c r="P3328" s="10" t="str" cm="1">
        <f t="array" ref="P3328">_xlfn.IFS(O3328&lt;=0,"Flop",O3328&lt;10000000,"Hit",O3328&lt;=100000000,"Superhit",O3328&gt;100000000,"Blockbuster")</f>
        <v>Flop</v>
      </c>
      <c r="Q3328" t="s">
        <v>6864</v>
      </c>
      <c r="R3328">
        <v>22</v>
      </c>
      <c r="S3328" t="str">
        <f t="shared" si="310"/>
        <v xml:space="preserve">April </v>
      </c>
      <c r="T3328" s="12" t="str">
        <f t="shared" si="311"/>
        <v xml:space="preserve"> 2021</v>
      </c>
      <c r="U3328" s="8" t="str" cm="1">
        <f t="array" ref="U3328">_xlfn.IFS(Q3328&lt;1970,"Old is Gold",Q3328&lt;=1980,"80's Movies",Q3328&lt;=2000,"90's Movies",Q3328&lt;=2020,"Mid Rang",Q3328&gt;2020,"Latest")</f>
        <v>Latest</v>
      </c>
      <c r="V3328" t="s">
        <v>10553</v>
      </c>
    </row>
    <row r="3329" spans="1:22" x14ac:dyDescent="0.3">
      <c r="A3329" t="s">
        <v>10815</v>
      </c>
      <c r="B3329" t="s">
        <v>10816</v>
      </c>
      <c r="C3329" t="s">
        <v>10816</v>
      </c>
      <c r="D3329" s="6">
        <v>124</v>
      </c>
      <c r="E3329" s="6" t="str">
        <f t="shared" si="306"/>
        <v>Long</v>
      </c>
      <c r="F3329" s="4">
        <f t="shared" si="307"/>
        <v>2.0666666666666669</v>
      </c>
      <c r="G3329" s="8" t="s">
        <v>172</v>
      </c>
      <c r="H3329" t="s">
        <v>190</v>
      </c>
      <c r="I3329" t="s">
        <v>10886</v>
      </c>
      <c r="J3329">
        <v>6.7</v>
      </c>
      <c r="K3329" t="str">
        <f t="shared" si="308"/>
        <v>Average</v>
      </c>
      <c r="L3329" s="10">
        <v>60145</v>
      </c>
      <c r="M3329" s="10">
        <v>10000000</v>
      </c>
      <c r="N3329" s="10">
        <v>26404660</v>
      </c>
      <c r="O3329" s="6">
        <f t="shared" si="309"/>
        <v>16404660</v>
      </c>
      <c r="P3329" s="10" t="str" cm="1">
        <f t="array" ref="P3329">_xlfn.IFS(O3329&lt;=0,"Flop",O3329&lt;10000000,"Hit",O3329&lt;=100000000,"Superhit",O3329&gt;100000000,"Blockbuster")</f>
        <v>Superhit</v>
      </c>
      <c r="Q3329" t="s">
        <v>10637</v>
      </c>
      <c r="R3329">
        <v>13</v>
      </c>
      <c r="S3329" t="str">
        <f t="shared" si="310"/>
        <v xml:space="preserve">February </v>
      </c>
      <c r="T3329" s="12" t="str">
        <f t="shared" si="311"/>
        <v xml:space="preserve"> 2020</v>
      </c>
      <c r="U3329" s="8" t="str" cm="1">
        <f t="array" ref="U3329">_xlfn.IFS(Q3329&lt;1970,"Old is Gold",Q3329&lt;=1980,"80's Movies",Q3329&lt;=2000,"90's Movies",Q3329&lt;=2020,"Mid Rang",Q3329&gt;2020,"Latest")</f>
        <v>Latest</v>
      </c>
      <c r="V3329" t="s">
        <v>10817</v>
      </c>
    </row>
    <row r="3330" spans="1:22" x14ac:dyDescent="0.3">
      <c r="A3330" t="s">
        <v>10818</v>
      </c>
      <c r="B3330" t="s">
        <v>10819</v>
      </c>
      <c r="C3330" t="s">
        <v>10819</v>
      </c>
      <c r="D3330" s="6">
        <v>116</v>
      </c>
      <c r="E3330" s="6" t="str">
        <f t="shared" ref="E3330:E3349" si="312">IF(D3330&lt;90,"Short",IF(D3330&lt;=120,"Medium","Long"))</f>
        <v>Medium</v>
      </c>
      <c r="F3330" s="4">
        <f t="shared" ref="F3330:F3349" si="313">D3330/60</f>
        <v>1.9333333333333333</v>
      </c>
      <c r="G3330" s="8" t="s">
        <v>7406</v>
      </c>
      <c r="H3330" t="s">
        <v>10887</v>
      </c>
      <c r="I3330" t="s">
        <v>105</v>
      </c>
      <c r="J3330">
        <v>5.0999999999999996</v>
      </c>
      <c r="K3330" t="str">
        <f t="shared" ref="K3330:K3349" si="314">IF(J3330&gt;=8,"Excellent",IF(J3330&gt;=7,"Good",IF(J3330&gt;=6,"Average","Poor")))</f>
        <v>Poor</v>
      </c>
      <c r="L3330" s="10">
        <v>62714</v>
      </c>
      <c r="M3330" s="10">
        <v>129000000</v>
      </c>
      <c r="N3330" s="10">
        <v>395000317</v>
      </c>
      <c r="O3330" s="6">
        <f t="shared" ref="O3330:O3349" si="315">N3330-M3330</f>
        <v>266000317</v>
      </c>
      <c r="P3330" s="10" t="str" cm="1">
        <f t="array" ref="P3330">_xlfn.IFS(O3330&lt;=0,"Flop",O3330&lt;10000000,"Hit",O3330&lt;=100000000,"Superhit",O3330&gt;100000000,"Blockbuster")</f>
        <v>Blockbuster</v>
      </c>
      <c r="Q3330" t="s">
        <v>10820</v>
      </c>
      <c r="R3330">
        <v>9</v>
      </c>
      <c r="S3330" t="str">
        <f t="shared" ref="S3330:S3349" si="316">LEFT(Q3330,SEARCH(" ",Q3330))</f>
        <v xml:space="preserve">June </v>
      </c>
      <c r="T3330" s="12" t="str">
        <f t="shared" ref="T3330:T3349" si="317">RIGHT(Q3330,5)</f>
        <v xml:space="preserve"> 2023</v>
      </c>
      <c r="U3330" s="8" t="str" cm="1">
        <f t="array" ref="U3330">_xlfn.IFS(Q3330&lt;1970,"Old is Gold",Q3330&lt;=1980,"80's Movies",Q3330&lt;=2000,"90's Movies",Q3330&lt;=2020,"Mid Rang",Q3330&gt;2020,"Latest")</f>
        <v>Latest</v>
      </c>
      <c r="V3330" t="s">
        <v>10821</v>
      </c>
    </row>
    <row r="3331" spans="1:22" x14ac:dyDescent="0.3">
      <c r="A3331" t="s">
        <v>10822</v>
      </c>
      <c r="B3331" t="s">
        <v>10823</v>
      </c>
      <c r="C3331" t="s">
        <v>10823</v>
      </c>
      <c r="D3331" s="6">
        <v>122</v>
      </c>
      <c r="E3331" s="6" t="str">
        <f t="shared" si="312"/>
        <v>Long</v>
      </c>
      <c r="F3331" s="4">
        <f t="shared" si="313"/>
        <v>2.0333333333333332</v>
      </c>
      <c r="G3331" s="8" t="s">
        <v>7406</v>
      </c>
      <c r="H3331" t="s">
        <v>10891</v>
      </c>
      <c r="I3331" t="s">
        <v>190</v>
      </c>
      <c r="J3331">
        <v>7.3</v>
      </c>
      <c r="K3331" t="str">
        <f t="shared" si="314"/>
        <v>Good</v>
      </c>
      <c r="L3331" s="10">
        <v>280414</v>
      </c>
      <c r="M3331" s="10">
        <v>6000000</v>
      </c>
      <c r="N3331" s="10">
        <v>0</v>
      </c>
      <c r="O3331" s="6">
        <f t="shared" si="315"/>
        <v>-6000000</v>
      </c>
      <c r="P3331" s="10" t="str" cm="1">
        <f t="array" ref="P3331">_xlfn.IFS(O3331&lt;=0,"Flop",O3331&lt;10000000,"Hit",O3331&lt;=100000000,"Superhit",O3331&gt;100000000,"Blockbuster")</f>
        <v>Flop</v>
      </c>
      <c r="Q3331" t="s">
        <v>10824</v>
      </c>
      <c r="R3331">
        <v>7</v>
      </c>
      <c r="S3331" t="str">
        <f t="shared" si="316"/>
        <v xml:space="preserve">October </v>
      </c>
      <c r="T3331" s="12" t="str">
        <f t="shared" si="317"/>
        <v xml:space="preserve"> 2019</v>
      </c>
      <c r="U3331" s="8" t="str" cm="1">
        <f t="array" ref="U3331">_xlfn.IFS(Q3331&lt;1970,"Old is Gold",Q3331&lt;=1980,"80's Movies",Q3331&lt;=2000,"90's Movies",Q3331&lt;=2020,"Mid Rang",Q3331&gt;2020,"Latest")</f>
        <v>Latest</v>
      </c>
      <c r="V3331" t="s">
        <v>10825</v>
      </c>
    </row>
    <row r="3332" spans="1:22" x14ac:dyDescent="0.3">
      <c r="A3332" t="s">
        <v>10826</v>
      </c>
      <c r="B3332" t="s">
        <v>1469</v>
      </c>
      <c r="C3332" t="s">
        <v>1469</v>
      </c>
      <c r="D3332" s="6">
        <v>91</v>
      </c>
      <c r="E3332" s="6" t="str">
        <f t="shared" si="312"/>
        <v>Medium</v>
      </c>
      <c r="F3332" s="4">
        <f t="shared" si="313"/>
        <v>1.5166666666666666</v>
      </c>
      <c r="G3332" s="8" t="s">
        <v>105</v>
      </c>
      <c r="H3332" t="s">
        <v>5170</v>
      </c>
      <c r="I3332" t="s">
        <v>10899</v>
      </c>
      <c r="J3332">
        <v>5.9</v>
      </c>
      <c r="K3332" t="str">
        <f t="shared" si="314"/>
        <v>Poor</v>
      </c>
      <c r="L3332" s="10">
        <v>73523</v>
      </c>
      <c r="M3332" s="10">
        <v>22000000</v>
      </c>
      <c r="N3332" s="10">
        <v>77411570</v>
      </c>
      <c r="O3332" s="6">
        <f t="shared" si="315"/>
        <v>55411570</v>
      </c>
      <c r="P3332" s="10" t="str" cm="1">
        <f t="array" ref="P3332">_xlfn.IFS(O3332&lt;=0,"Flop",O3332&lt;10000000,"Hit",O3332&lt;=100000000,"Superhit",O3332&gt;100000000,"Blockbuster")</f>
        <v>Superhit</v>
      </c>
      <c r="Q3332" t="s">
        <v>10827</v>
      </c>
      <c r="R3332">
        <v>22</v>
      </c>
      <c r="S3332" t="str">
        <f t="shared" si="316"/>
        <v xml:space="preserve">August </v>
      </c>
      <c r="T3332" s="12" t="str">
        <f t="shared" si="317"/>
        <v xml:space="preserve"> 2021</v>
      </c>
      <c r="U3332" s="8" t="str" cm="1">
        <f t="array" ref="U3332">_xlfn.IFS(Q3332&lt;1970,"Old is Gold",Q3332&lt;=1980,"80's Movies",Q3332&lt;=2000,"90's Movies",Q3332&lt;=2020,"Mid Rang",Q3332&gt;2020,"Latest")</f>
        <v>Latest</v>
      </c>
      <c r="V3332" t="s">
        <v>10828</v>
      </c>
    </row>
    <row r="3333" spans="1:22" x14ac:dyDescent="0.3">
      <c r="A3333" t="s">
        <v>10829</v>
      </c>
      <c r="B3333" t="s">
        <v>10830</v>
      </c>
      <c r="C3333" t="s">
        <v>10830</v>
      </c>
      <c r="D3333" s="6">
        <v>140</v>
      </c>
      <c r="E3333" s="6" t="str">
        <f t="shared" si="312"/>
        <v>Long</v>
      </c>
      <c r="F3333" s="4">
        <f t="shared" si="313"/>
        <v>2.3333333333333335</v>
      </c>
      <c r="G3333" s="8" t="s">
        <v>7406</v>
      </c>
      <c r="H3333" t="s">
        <v>10887</v>
      </c>
      <c r="I3333" t="s">
        <v>10888</v>
      </c>
      <c r="J3333">
        <v>8.6999999999999993</v>
      </c>
      <c r="K3333" t="str">
        <f t="shared" si="314"/>
        <v>Excellent</v>
      </c>
      <c r="L3333" s="10">
        <v>291041</v>
      </c>
      <c r="M3333" s="10">
        <v>150000000</v>
      </c>
      <c r="N3333" s="10">
        <v>690516673</v>
      </c>
      <c r="O3333" s="6">
        <f t="shared" si="315"/>
        <v>540516673</v>
      </c>
      <c r="P3333" s="10" t="str" cm="1">
        <f t="array" ref="P3333">_xlfn.IFS(O3333&lt;=0,"Flop",O3333&lt;10000000,"Hit",O3333&lt;=100000000,"Superhit",O3333&gt;100000000,"Blockbuster")</f>
        <v>Blockbuster</v>
      </c>
      <c r="Q3333" t="s">
        <v>10831</v>
      </c>
      <c r="R3333">
        <v>31</v>
      </c>
      <c r="S3333" t="str">
        <f t="shared" si="316"/>
        <v xml:space="preserve">May </v>
      </c>
      <c r="T3333" s="12" t="str">
        <f t="shared" si="317"/>
        <v xml:space="preserve"> 2023</v>
      </c>
      <c r="U3333" s="8" t="str" cm="1">
        <f t="array" ref="U3333">_xlfn.IFS(Q3333&lt;1970,"Old is Gold",Q3333&lt;=1980,"80's Movies",Q3333&lt;=2000,"90's Movies",Q3333&lt;=2020,"Mid Rang",Q3333&gt;2020,"Latest")</f>
        <v>Latest</v>
      </c>
      <c r="V3333" t="s">
        <v>10832</v>
      </c>
    </row>
    <row r="3334" spans="1:22" x14ac:dyDescent="0.3">
      <c r="A3334" t="s">
        <v>10833</v>
      </c>
      <c r="B3334" t="s">
        <v>10834</v>
      </c>
      <c r="C3334" t="s">
        <v>10834</v>
      </c>
      <c r="D3334" s="6">
        <v>127</v>
      </c>
      <c r="E3334" s="6" t="str">
        <f t="shared" si="312"/>
        <v>Long</v>
      </c>
      <c r="F3334" s="4">
        <f t="shared" si="313"/>
        <v>2.1166666666666667</v>
      </c>
      <c r="G3334" s="8" t="s">
        <v>7406</v>
      </c>
      <c r="H3334" t="s">
        <v>10887</v>
      </c>
      <c r="I3334" t="s">
        <v>10890</v>
      </c>
      <c r="J3334">
        <v>6.1</v>
      </c>
      <c r="K3334" t="str">
        <f t="shared" si="314"/>
        <v>Average</v>
      </c>
      <c r="L3334" s="10">
        <v>59401</v>
      </c>
      <c r="M3334" s="10">
        <v>104000000</v>
      </c>
      <c r="N3334" s="10">
        <v>129288072</v>
      </c>
      <c r="O3334" s="6">
        <f t="shared" si="315"/>
        <v>25288072</v>
      </c>
      <c r="P3334" s="10" t="str" cm="1">
        <f t="array" ref="P3334">_xlfn.IFS(O3334&lt;=0,"Flop",O3334&lt;10000000,"Hit",O3334&lt;=100000000,"Superhit",O3334&gt;100000000,"Blockbuster")</f>
        <v>Superhit</v>
      </c>
      <c r="Q3334" t="s">
        <v>10835</v>
      </c>
      <c r="R3334">
        <v>16</v>
      </c>
      <c r="S3334" t="str">
        <f t="shared" si="316"/>
        <v xml:space="preserve">August </v>
      </c>
      <c r="T3334" s="12" t="str">
        <f t="shared" si="317"/>
        <v xml:space="preserve"> 2023</v>
      </c>
      <c r="U3334" s="8" t="str" cm="1">
        <f t="array" ref="U3334">_xlfn.IFS(Q3334&lt;1970,"Old is Gold",Q3334&lt;=1980,"80's Movies",Q3334&lt;=2000,"90's Movies",Q3334&lt;=2020,"Mid Rang",Q3334&gt;2020,"Latest")</f>
        <v>Latest</v>
      </c>
      <c r="V3334" t="s">
        <v>10836</v>
      </c>
    </row>
    <row r="3335" spans="1:22" x14ac:dyDescent="0.3">
      <c r="A3335" t="s">
        <v>10837</v>
      </c>
      <c r="B3335" t="s">
        <v>10838</v>
      </c>
      <c r="C3335" t="s">
        <v>10838</v>
      </c>
      <c r="D3335" s="6">
        <v>132</v>
      </c>
      <c r="E3335" s="6" t="str">
        <f t="shared" si="312"/>
        <v>Long</v>
      </c>
      <c r="F3335" s="4">
        <f t="shared" si="313"/>
        <v>2.2000000000000002</v>
      </c>
      <c r="G3335" s="8" t="s">
        <v>7406</v>
      </c>
      <c r="H3335" t="s">
        <v>10887</v>
      </c>
      <c r="I3335" t="s">
        <v>10885</v>
      </c>
      <c r="J3335">
        <v>7.4</v>
      </c>
      <c r="K3335" t="str">
        <f t="shared" si="314"/>
        <v>Good</v>
      </c>
      <c r="L3335" s="10">
        <v>419133</v>
      </c>
      <c r="M3335" s="10">
        <v>200000000</v>
      </c>
      <c r="N3335" s="10">
        <v>432243292</v>
      </c>
      <c r="O3335" s="6">
        <f t="shared" si="315"/>
        <v>232243292</v>
      </c>
      <c r="P3335" s="10" t="str" cm="1">
        <f t="array" ref="P3335">_xlfn.IFS(O3335&lt;=0,"Flop",O3335&lt;10000000,"Hit",O3335&lt;=100000000,"Superhit",O3335&gt;100000000,"Blockbuster")</f>
        <v>Blockbuster</v>
      </c>
      <c r="Q3335" t="s">
        <v>10839</v>
      </c>
      <c r="R3335">
        <v>16</v>
      </c>
      <c r="S3335" t="str">
        <f t="shared" si="316"/>
        <v xml:space="preserve">August </v>
      </c>
      <c r="T3335" s="12" t="str">
        <f t="shared" si="317"/>
        <v xml:space="preserve"> 2021</v>
      </c>
      <c r="U3335" s="8" t="str" cm="1">
        <f t="array" ref="U3335">_xlfn.IFS(Q3335&lt;1970,"Old is Gold",Q3335&lt;=1980,"80's Movies",Q3335&lt;=2000,"90's Movies",Q3335&lt;=2020,"Mid Rang",Q3335&gt;2020,"Latest")</f>
        <v>Latest</v>
      </c>
      <c r="V3335" t="s">
        <v>10199</v>
      </c>
    </row>
    <row r="3336" spans="1:22" x14ac:dyDescent="0.3">
      <c r="A3336" t="s">
        <v>10840</v>
      </c>
      <c r="B3336" t="s">
        <v>10841</v>
      </c>
      <c r="C3336" t="s">
        <v>10841</v>
      </c>
      <c r="D3336" s="6">
        <v>125</v>
      </c>
      <c r="E3336" s="6" t="str">
        <f t="shared" si="312"/>
        <v>Long</v>
      </c>
      <c r="F3336" s="4">
        <f t="shared" si="313"/>
        <v>2.0833333333333335</v>
      </c>
      <c r="G3336" s="8" t="s">
        <v>190</v>
      </c>
      <c r="H3336" t="s">
        <v>10895</v>
      </c>
      <c r="I3336" t="s">
        <v>10886</v>
      </c>
      <c r="J3336">
        <v>7.2</v>
      </c>
      <c r="K3336" t="str">
        <f t="shared" si="314"/>
        <v>Good</v>
      </c>
      <c r="L3336" s="10">
        <v>110104</v>
      </c>
      <c r="M3336" s="10">
        <v>24000000</v>
      </c>
      <c r="N3336" s="10">
        <v>144353965</v>
      </c>
      <c r="O3336" s="6">
        <f t="shared" si="315"/>
        <v>120353965</v>
      </c>
      <c r="P3336" s="10" t="str" cm="1">
        <f t="array" ref="P3336">_xlfn.IFS(O3336&lt;=0,"Flop",O3336&lt;10000000,"Hit",O3336&lt;=100000000,"Superhit",O3336&gt;100000000,"Blockbuster")</f>
        <v>Blockbuster</v>
      </c>
      <c r="Q3336" t="s">
        <v>10842</v>
      </c>
      <c r="R3336">
        <v>26</v>
      </c>
      <c r="S3336" t="str">
        <f t="shared" si="316"/>
        <v xml:space="preserve">June </v>
      </c>
      <c r="T3336" s="12" t="str">
        <f t="shared" si="317"/>
        <v xml:space="preserve"> 2022</v>
      </c>
      <c r="U3336" s="8" t="str" cm="1">
        <f t="array" ref="U3336">_xlfn.IFS(Q3336&lt;1970,"Old is Gold",Q3336&lt;=1980,"80's Movies",Q3336&lt;=2000,"90's Movies",Q3336&lt;=2020,"Mid Rang",Q3336&gt;2020,"Latest")</f>
        <v>Latest</v>
      </c>
      <c r="V3336" t="s">
        <v>10843</v>
      </c>
    </row>
    <row r="3337" spans="1:22" x14ac:dyDescent="0.3">
      <c r="A3337" t="s">
        <v>10844</v>
      </c>
      <c r="B3337" t="s">
        <v>10845</v>
      </c>
      <c r="C3337" t="s">
        <v>10845</v>
      </c>
      <c r="D3337" s="6">
        <v>126</v>
      </c>
      <c r="E3337" s="6" t="str">
        <f t="shared" si="312"/>
        <v>Long</v>
      </c>
      <c r="F3337" s="4">
        <f t="shared" si="313"/>
        <v>2.1</v>
      </c>
      <c r="G3337" s="8" t="s">
        <v>7406</v>
      </c>
      <c r="H3337" t="s">
        <v>10887</v>
      </c>
      <c r="I3337" t="s">
        <v>10885</v>
      </c>
      <c r="J3337">
        <v>6.9</v>
      </c>
      <c r="K3337" t="str">
        <f t="shared" si="314"/>
        <v>Average</v>
      </c>
      <c r="L3337" s="10">
        <v>458344</v>
      </c>
      <c r="M3337" s="10">
        <v>200000000</v>
      </c>
      <c r="N3337" s="10">
        <v>955775804</v>
      </c>
      <c r="O3337" s="6">
        <f t="shared" si="315"/>
        <v>755775804</v>
      </c>
      <c r="P3337" s="10" t="str" cm="1">
        <f t="array" ref="P3337">_xlfn.IFS(O3337&lt;=0,"Flop",O3337&lt;10000000,"Hit",O3337&lt;=100000000,"Superhit",O3337&gt;100000000,"Blockbuster")</f>
        <v>Blockbuster</v>
      </c>
      <c r="Q3337" t="s">
        <v>10846</v>
      </c>
      <c r="R3337">
        <v>2</v>
      </c>
      <c r="S3337" t="str">
        <f t="shared" si="316"/>
        <v xml:space="preserve">May </v>
      </c>
      <c r="T3337" s="12" t="str">
        <f t="shared" si="317"/>
        <v xml:space="preserve"> 2022</v>
      </c>
      <c r="U3337" s="8" t="str" cm="1">
        <f t="array" ref="U3337">_xlfn.IFS(Q3337&lt;1970,"Old is Gold",Q3337&lt;=1980,"80's Movies",Q3337&lt;=2000,"90's Movies",Q3337&lt;=2020,"Mid Rang",Q3337&gt;2020,"Latest")</f>
        <v>Latest</v>
      </c>
      <c r="V3337" t="s">
        <v>479</v>
      </c>
    </row>
    <row r="3338" spans="1:22" x14ac:dyDescent="0.3">
      <c r="A3338" t="s">
        <v>10847</v>
      </c>
      <c r="B3338" t="s">
        <v>10848</v>
      </c>
      <c r="C3338" t="s">
        <v>10849</v>
      </c>
      <c r="D3338" s="6">
        <v>112</v>
      </c>
      <c r="E3338" s="6" t="str">
        <f t="shared" si="312"/>
        <v>Medium</v>
      </c>
      <c r="F3338" s="4">
        <f t="shared" si="313"/>
        <v>1.8666666666666667</v>
      </c>
      <c r="G3338" s="8" t="s">
        <v>10888</v>
      </c>
      <c r="H3338" t="s">
        <v>190</v>
      </c>
      <c r="I3338" t="s">
        <v>10885</v>
      </c>
      <c r="J3338">
        <v>7.5</v>
      </c>
      <c r="K3338" t="str">
        <f t="shared" si="314"/>
        <v>Good</v>
      </c>
      <c r="L3338" s="10">
        <v>51686</v>
      </c>
      <c r="M3338" s="10">
        <v>11100000</v>
      </c>
      <c r="N3338" s="10">
        <v>192927909</v>
      </c>
      <c r="O3338" s="6">
        <f t="shared" si="315"/>
        <v>181827909</v>
      </c>
      <c r="P3338" s="10" t="str" cm="1">
        <f t="array" ref="P3338">_xlfn.IFS(O3338&lt;=0,"Flop",O3338&lt;10000000,"Hit",O3338&lt;=100000000,"Superhit",O3338&gt;100000000,"Blockbuster")</f>
        <v>Blockbuster</v>
      </c>
      <c r="Q3338" t="s">
        <v>10850</v>
      </c>
      <c r="R3338">
        <v>15</v>
      </c>
      <c r="S3338" t="str">
        <f t="shared" si="316"/>
        <v xml:space="preserve">January </v>
      </c>
      <c r="T3338" s="12" t="str">
        <f t="shared" si="317"/>
        <v xml:space="preserve"> 2019</v>
      </c>
      <c r="U3338" s="8" t="str" cm="1">
        <f t="array" ref="U3338">_xlfn.IFS(Q3338&lt;1970,"Old is Gold",Q3338&lt;=1980,"80's Movies",Q3338&lt;=2000,"90's Movies",Q3338&lt;=2020,"Mid Rang",Q3338&gt;2020,"Latest")</f>
        <v>Latest</v>
      </c>
      <c r="V3338" t="s">
        <v>6467</v>
      </c>
    </row>
    <row r="3339" spans="1:22" x14ac:dyDescent="0.3">
      <c r="A3339" t="s">
        <v>10851</v>
      </c>
      <c r="B3339" t="s">
        <v>10852</v>
      </c>
      <c r="C3339" t="s">
        <v>10852</v>
      </c>
      <c r="D3339" s="6">
        <v>163</v>
      </c>
      <c r="E3339" s="6" t="str">
        <f t="shared" si="312"/>
        <v>Long</v>
      </c>
      <c r="F3339" s="4">
        <f t="shared" si="313"/>
        <v>2.7166666666666668</v>
      </c>
      <c r="G3339" s="8" t="s">
        <v>7406</v>
      </c>
      <c r="H3339" t="s">
        <v>10887</v>
      </c>
      <c r="I3339" t="s">
        <v>5170</v>
      </c>
      <c r="J3339">
        <v>7.8</v>
      </c>
      <c r="K3339" t="str">
        <f t="shared" si="314"/>
        <v>Good</v>
      </c>
      <c r="L3339" s="10">
        <v>181176</v>
      </c>
      <c r="M3339" s="10">
        <v>291000000</v>
      </c>
      <c r="N3339" s="10">
        <v>567535383</v>
      </c>
      <c r="O3339" s="6">
        <f t="shared" si="315"/>
        <v>276535383</v>
      </c>
      <c r="P3339" s="10" t="str" cm="1">
        <f t="array" ref="P3339">_xlfn.IFS(O3339&lt;=0,"Flop",O3339&lt;10000000,"Hit",O3339&lt;=100000000,"Superhit",O3339&gt;100000000,"Blockbuster")</f>
        <v>Blockbuster</v>
      </c>
      <c r="Q3339" t="s">
        <v>10853</v>
      </c>
      <c r="R3339">
        <v>19</v>
      </c>
      <c r="S3339" t="str">
        <f t="shared" si="316"/>
        <v xml:space="preserve">June </v>
      </c>
      <c r="T3339" s="12" t="str">
        <f t="shared" si="317"/>
        <v xml:space="preserve"> 2023</v>
      </c>
      <c r="U3339" s="8" t="str" cm="1">
        <f t="array" ref="U3339">_xlfn.IFS(Q3339&lt;1970,"Old is Gold",Q3339&lt;=1980,"80's Movies",Q3339&lt;=2000,"90's Movies",Q3339&lt;=2020,"Mid Rang",Q3339&gt;2020,"Latest")</f>
        <v>Latest</v>
      </c>
      <c r="V3339" t="s">
        <v>5979</v>
      </c>
    </row>
    <row r="3340" spans="1:22" x14ac:dyDescent="0.3">
      <c r="A3340" t="s">
        <v>10854</v>
      </c>
      <c r="B3340" t="s">
        <v>10855</v>
      </c>
      <c r="C3340" t="s">
        <v>10855</v>
      </c>
      <c r="D3340" s="6">
        <v>144</v>
      </c>
      <c r="E3340" s="6" t="str">
        <f t="shared" si="312"/>
        <v>Long</v>
      </c>
      <c r="F3340" s="4">
        <f t="shared" si="313"/>
        <v>2.4</v>
      </c>
      <c r="G3340" s="8" t="s">
        <v>10889</v>
      </c>
      <c r="H3340" t="s">
        <v>190</v>
      </c>
      <c r="I3340" t="s">
        <v>10897</v>
      </c>
      <c r="J3340">
        <v>7.5</v>
      </c>
      <c r="K3340" t="str">
        <f t="shared" si="314"/>
        <v>Good</v>
      </c>
      <c r="L3340" s="10">
        <v>129020</v>
      </c>
      <c r="M3340" s="10">
        <v>50000000</v>
      </c>
      <c r="N3340" s="10">
        <v>39429285</v>
      </c>
      <c r="O3340" s="6">
        <f t="shared" si="315"/>
        <v>-10570715</v>
      </c>
      <c r="P3340" s="10" t="str" cm="1">
        <f t="array" ref="P3340">_xlfn.IFS(O3340&lt;=0,"Flop",O3340&lt;10000000,"Hit",O3340&lt;=100000000,"Superhit",O3340&gt;100000000,"Blockbuster")</f>
        <v>Flop</v>
      </c>
      <c r="Q3340" t="s">
        <v>7466</v>
      </c>
      <c r="R3340">
        <v>2</v>
      </c>
      <c r="S3340" t="str">
        <f t="shared" si="316"/>
        <v xml:space="preserve">September </v>
      </c>
      <c r="T3340" s="12" t="str">
        <f t="shared" si="317"/>
        <v xml:space="preserve"> 2021</v>
      </c>
      <c r="U3340" s="8" t="str" cm="1">
        <f t="array" ref="U3340">_xlfn.IFS(Q3340&lt;1970,"Old is Gold",Q3340&lt;=1980,"80's Movies",Q3340&lt;=2000,"90's Movies",Q3340&lt;=2020,"Mid Rang",Q3340&gt;2020,"Latest")</f>
        <v>Latest</v>
      </c>
      <c r="V3340" t="s">
        <v>10856</v>
      </c>
    </row>
    <row r="3341" spans="1:22" x14ac:dyDescent="0.3">
      <c r="A3341" t="s">
        <v>10857</v>
      </c>
      <c r="B3341" t="s">
        <v>10858</v>
      </c>
      <c r="C3341" t="s">
        <v>10858</v>
      </c>
      <c r="D3341" s="6">
        <v>135</v>
      </c>
      <c r="E3341" s="6" t="str">
        <f t="shared" si="312"/>
        <v>Long</v>
      </c>
      <c r="F3341" s="4">
        <f t="shared" si="313"/>
        <v>2.25</v>
      </c>
      <c r="G3341" s="8" t="s">
        <v>7406</v>
      </c>
      <c r="H3341" t="s">
        <v>190</v>
      </c>
      <c r="I3341" t="s">
        <v>10896</v>
      </c>
      <c r="J3341">
        <v>5.7</v>
      </c>
      <c r="K3341" t="str">
        <f t="shared" si="314"/>
        <v>Poor</v>
      </c>
      <c r="L3341" s="10">
        <v>53325</v>
      </c>
      <c r="M3341" s="10">
        <v>25000000</v>
      </c>
      <c r="N3341" s="10">
        <v>8568339</v>
      </c>
      <c r="O3341" s="6">
        <f t="shared" si="315"/>
        <v>-16431661</v>
      </c>
      <c r="P3341" s="10" t="str" cm="1">
        <f t="array" ref="P3341">_xlfn.IFS(O3341&lt;=0,"Flop",O3341&lt;10000000,"Hit",O3341&lt;=100000000,"Superhit",O3341&gt;100000000,"Blockbuster")</f>
        <v>Flop</v>
      </c>
      <c r="Q3341" t="s">
        <v>10859</v>
      </c>
      <c r="R3341">
        <v>3</v>
      </c>
      <c r="S3341" t="str">
        <f t="shared" si="316"/>
        <v xml:space="preserve">June </v>
      </c>
      <c r="T3341" s="12" t="str">
        <f t="shared" si="317"/>
        <v xml:space="preserve"> 2022</v>
      </c>
      <c r="U3341" s="8" t="str" cm="1">
        <f t="array" ref="U3341">_xlfn.IFS(Q3341&lt;1970,"Old is Gold",Q3341&lt;=1980,"80's Movies",Q3341&lt;=2000,"90's Movies",Q3341&lt;=2020,"Mid Rang",Q3341&gt;2020,"Latest")</f>
        <v>Latest</v>
      </c>
      <c r="V3341" t="s">
        <v>10860</v>
      </c>
    </row>
    <row r="3342" spans="1:22" x14ac:dyDescent="0.3">
      <c r="A3342" t="s">
        <v>10861</v>
      </c>
      <c r="B3342" t="s">
        <v>10862</v>
      </c>
      <c r="C3342" t="s">
        <v>10862</v>
      </c>
      <c r="D3342" s="6">
        <v>116</v>
      </c>
      <c r="E3342" s="6" t="str">
        <f t="shared" si="312"/>
        <v>Medium</v>
      </c>
      <c r="F3342" s="4">
        <f t="shared" si="313"/>
        <v>1.9333333333333333</v>
      </c>
      <c r="G3342" s="8" t="s">
        <v>190</v>
      </c>
      <c r="H3342" t="s">
        <v>105</v>
      </c>
      <c r="I3342" t="s">
        <v>10895</v>
      </c>
      <c r="J3342">
        <v>7</v>
      </c>
      <c r="K3342" t="str">
        <f t="shared" si="314"/>
        <v>Good</v>
      </c>
      <c r="L3342" s="10">
        <v>165677</v>
      </c>
      <c r="M3342" s="10">
        <v>43000000</v>
      </c>
      <c r="N3342" s="10">
        <v>22957625</v>
      </c>
      <c r="O3342" s="6">
        <f t="shared" si="315"/>
        <v>-20042375</v>
      </c>
      <c r="P3342" s="10" t="str" cm="1">
        <f t="array" ref="P3342">_xlfn.IFS(O3342&lt;=0,"Flop",O3342&lt;10000000,"Hit",O3342&lt;=100000000,"Superhit",O3342&gt;100000000,"Blockbuster")</f>
        <v>Flop</v>
      </c>
      <c r="Q3342" t="s">
        <v>10863</v>
      </c>
      <c r="R3342">
        <v>4</v>
      </c>
      <c r="S3342" t="str">
        <f t="shared" si="316"/>
        <v xml:space="preserve">September </v>
      </c>
      <c r="T3342" s="12" t="str">
        <f t="shared" si="317"/>
        <v xml:space="preserve"> 2021</v>
      </c>
      <c r="U3342" s="8" t="str" cm="1">
        <f t="array" ref="U3342">_xlfn.IFS(Q3342&lt;1970,"Old is Gold",Q3342&lt;=1980,"80's Movies",Q3342&lt;=2000,"90's Movies",Q3342&lt;=2020,"Mid Rang",Q3342&gt;2020,"Latest")</f>
        <v>Latest</v>
      </c>
      <c r="V3342" t="s">
        <v>5393</v>
      </c>
    </row>
    <row r="3343" spans="1:22" x14ac:dyDescent="0.3">
      <c r="A3343" t="s">
        <v>10864</v>
      </c>
      <c r="B3343" t="s">
        <v>10865</v>
      </c>
      <c r="C3343" t="s">
        <v>10865</v>
      </c>
      <c r="D3343" s="6">
        <v>136</v>
      </c>
      <c r="E3343" s="6" t="str">
        <f t="shared" si="312"/>
        <v>Long</v>
      </c>
      <c r="F3343" s="4">
        <f t="shared" si="313"/>
        <v>2.2666666666666666</v>
      </c>
      <c r="G3343" s="8" t="s">
        <v>172</v>
      </c>
      <c r="H3343" t="s">
        <v>190</v>
      </c>
      <c r="I3343" t="s">
        <v>10899</v>
      </c>
      <c r="J3343">
        <v>7.1</v>
      </c>
      <c r="K3343" t="str">
        <f t="shared" si="314"/>
        <v>Good</v>
      </c>
      <c r="L3343" s="10">
        <v>74646</v>
      </c>
      <c r="M3343" s="10">
        <v>35000000</v>
      </c>
      <c r="N3343" s="10">
        <v>2180452</v>
      </c>
      <c r="O3343" s="6">
        <f t="shared" si="315"/>
        <v>-32819548</v>
      </c>
      <c r="P3343" s="10" t="str" cm="1">
        <f t="array" ref="P3343">_xlfn.IFS(O3343&lt;=0,"Flop",O3343&lt;10000000,"Hit",O3343&lt;=100000000,"Superhit",O3343&gt;100000000,"Blockbuster")</f>
        <v>Flop</v>
      </c>
      <c r="Q3343" t="s">
        <v>10866</v>
      </c>
      <c r="R3343">
        <v>12</v>
      </c>
      <c r="S3343" t="str">
        <f t="shared" si="316"/>
        <v xml:space="preserve">June </v>
      </c>
      <c r="T3343" s="12" t="str">
        <f t="shared" si="317"/>
        <v xml:space="preserve"> 2020</v>
      </c>
      <c r="U3343" s="8" t="str" cm="1">
        <f t="array" ref="U3343">_xlfn.IFS(Q3343&lt;1970,"Old is Gold",Q3343&lt;=1980,"80's Movies",Q3343&lt;=2000,"90's Movies",Q3343&lt;=2020,"Mid Rang",Q3343&gt;2020,"Latest")</f>
        <v>Latest</v>
      </c>
      <c r="V3343" t="s">
        <v>5028</v>
      </c>
    </row>
    <row r="3344" spans="1:22" x14ac:dyDescent="0.3">
      <c r="A3344" t="s">
        <v>10867</v>
      </c>
      <c r="B3344" t="s">
        <v>10868</v>
      </c>
      <c r="C3344" t="s">
        <v>10868</v>
      </c>
      <c r="D3344" s="6">
        <v>107</v>
      </c>
      <c r="E3344" s="6" t="str">
        <f t="shared" si="312"/>
        <v>Medium</v>
      </c>
      <c r="F3344" s="4">
        <f t="shared" si="313"/>
        <v>1.7833333333333334</v>
      </c>
      <c r="G3344" s="8" t="s">
        <v>172</v>
      </c>
      <c r="H3344" t="s">
        <v>105</v>
      </c>
      <c r="I3344" t="s">
        <v>5170</v>
      </c>
      <c r="J3344">
        <v>7.2</v>
      </c>
      <c r="K3344" t="str">
        <f t="shared" si="314"/>
        <v>Good</v>
      </c>
      <c r="L3344" s="10">
        <v>359425</v>
      </c>
      <c r="M3344" s="10">
        <v>35000000</v>
      </c>
      <c r="N3344" s="10">
        <v>79628200</v>
      </c>
      <c r="O3344" s="6">
        <f t="shared" si="315"/>
        <v>44628200</v>
      </c>
      <c r="P3344" s="10" t="str" cm="1">
        <f t="array" ref="P3344">_xlfn.IFS(O3344&lt;=0,"Flop",O3344&lt;10000000,"Hit",O3344&lt;=100000000,"Superhit",O3344&gt;100000000,"Blockbuster")</f>
        <v>Superhit</v>
      </c>
      <c r="Q3344" t="s">
        <v>7823</v>
      </c>
      <c r="R3344">
        <v>10</v>
      </c>
      <c r="S3344" t="str">
        <f t="shared" si="316"/>
        <v xml:space="preserve">September </v>
      </c>
      <c r="T3344" s="12" t="str">
        <f t="shared" si="317"/>
        <v xml:space="preserve"> 2022</v>
      </c>
      <c r="U3344" s="8" t="str" cm="1">
        <f t="array" ref="U3344">_xlfn.IFS(Q3344&lt;1970,"Old is Gold",Q3344&lt;=1980,"80's Movies",Q3344&lt;=2000,"90's Movies",Q3344&lt;=2020,"Mid Rang",Q3344&gt;2020,"Latest")</f>
        <v>Latest</v>
      </c>
      <c r="V3344" t="s">
        <v>5927</v>
      </c>
    </row>
    <row r="3345" spans="1:22" x14ac:dyDescent="0.3">
      <c r="A3345" t="s">
        <v>10869</v>
      </c>
      <c r="B3345" t="s">
        <v>10870</v>
      </c>
      <c r="C3345" t="s">
        <v>10870</v>
      </c>
      <c r="D3345" s="6">
        <v>107</v>
      </c>
      <c r="E3345" s="6" t="str">
        <f t="shared" si="312"/>
        <v>Medium</v>
      </c>
      <c r="F3345" s="4">
        <f t="shared" si="313"/>
        <v>1.7833333333333334</v>
      </c>
      <c r="G3345" s="8" t="s">
        <v>190</v>
      </c>
      <c r="H3345" t="s">
        <v>10899</v>
      </c>
      <c r="I3345" t="s">
        <v>10899</v>
      </c>
      <c r="J3345">
        <v>7.3</v>
      </c>
      <c r="K3345" t="str">
        <f t="shared" si="314"/>
        <v>Good</v>
      </c>
      <c r="L3345" s="10">
        <v>175977</v>
      </c>
      <c r="M3345" s="10">
        <v>5000000</v>
      </c>
      <c r="N3345" s="10">
        <v>39458207</v>
      </c>
      <c r="O3345" s="6">
        <f t="shared" si="315"/>
        <v>34458207</v>
      </c>
      <c r="P3345" s="10" t="str" cm="1">
        <f t="array" ref="P3345">_xlfn.IFS(O3345&lt;=0,"Flop",O3345&lt;10000000,"Hit",O3345&lt;=100000000,"Superhit",O3345&gt;100000000,"Blockbuster")</f>
        <v>Superhit</v>
      </c>
      <c r="Q3345" t="s">
        <v>10871</v>
      </c>
      <c r="R3345">
        <v>11</v>
      </c>
      <c r="S3345" t="str">
        <f t="shared" si="316"/>
        <v xml:space="preserve">September </v>
      </c>
      <c r="T3345" s="12" t="str">
        <f t="shared" si="317"/>
        <v xml:space="preserve"> 2020</v>
      </c>
      <c r="U3345" s="8" t="str" cm="1">
        <f t="array" ref="U3345">_xlfn.IFS(Q3345&lt;1970,"Old is Gold",Q3345&lt;=1980,"80's Movies",Q3345&lt;=2000,"90's Movies",Q3345&lt;=2020,"Mid Rang",Q3345&gt;2020,"Latest")</f>
        <v>Latest</v>
      </c>
      <c r="V3345" t="s">
        <v>10806</v>
      </c>
    </row>
    <row r="3346" spans="1:22" x14ac:dyDescent="0.3">
      <c r="A3346" t="s">
        <v>10872</v>
      </c>
      <c r="B3346" t="s">
        <v>10873</v>
      </c>
      <c r="C3346" t="s">
        <v>10873</v>
      </c>
      <c r="D3346" s="6">
        <v>138</v>
      </c>
      <c r="E3346" s="6" t="str">
        <f t="shared" si="312"/>
        <v>Long</v>
      </c>
      <c r="F3346" s="4">
        <f t="shared" si="313"/>
        <v>2.2999999999999998</v>
      </c>
      <c r="G3346" s="8" t="s">
        <v>7406</v>
      </c>
      <c r="H3346" t="s">
        <v>10887</v>
      </c>
      <c r="I3346" t="s">
        <v>190</v>
      </c>
      <c r="J3346">
        <v>6.6</v>
      </c>
      <c r="K3346" t="str">
        <f t="shared" si="314"/>
        <v>Average</v>
      </c>
      <c r="L3346" s="10">
        <v>220617</v>
      </c>
      <c r="M3346" s="10">
        <v>200000000</v>
      </c>
      <c r="N3346" s="10">
        <v>14400000</v>
      </c>
      <c r="O3346" s="6">
        <f t="shared" si="315"/>
        <v>-185600000</v>
      </c>
      <c r="P3346" s="10" t="str" cm="1">
        <f t="array" ref="P3346">_xlfn.IFS(O3346&lt;=0,"Flop",O3346&lt;10000000,"Hit",O3346&lt;=100000000,"Superhit",O3346&gt;100000000,"Blockbuster")</f>
        <v>Flop</v>
      </c>
      <c r="Q3346" t="s">
        <v>9754</v>
      </c>
      <c r="R3346">
        <v>30</v>
      </c>
      <c r="S3346" t="str">
        <f t="shared" si="316"/>
        <v xml:space="preserve">June </v>
      </c>
      <c r="T3346" s="12" t="str">
        <f t="shared" si="317"/>
        <v xml:space="preserve"> 2021</v>
      </c>
      <c r="U3346" s="8" t="str" cm="1">
        <f t="array" ref="U3346">_xlfn.IFS(Q3346&lt;1970,"Old is Gold",Q3346&lt;=1980,"80's Movies",Q3346&lt;=2000,"90's Movies",Q3346&lt;=2020,"Mid Rang",Q3346&gt;2020,"Latest")</f>
        <v>Latest</v>
      </c>
      <c r="V3346" t="s">
        <v>6977</v>
      </c>
    </row>
    <row r="3347" spans="1:22" x14ac:dyDescent="0.3">
      <c r="A3347" t="s">
        <v>10874</v>
      </c>
      <c r="B3347" t="s">
        <v>10875</v>
      </c>
      <c r="C3347" t="s">
        <v>10875</v>
      </c>
      <c r="D3347" s="6">
        <v>126</v>
      </c>
      <c r="E3347" s="6" t="str">
        <f t="shared" si="312"/>
        <v>Long</v>
      </c>
      <c r="F3347" s="4">
        <f t="shared" si="313"/>
        <v>2.1</v>
      </c>
      <c r="G3347" s="8" t="s">
        <v>10889</v>
      </c>
      <c r="H3347" t="s">
        <v>190</v>
      </c>
      <c r="I3347" t="s">
        <v>10896</v>
      </c>
      <c r="J3347">
        <v>7.4</v>
      </c>
      <c r="K3347" t="str">
        <f t="shared" si="314"/>
        <v>Good</v>
      </c>
      <c r="L3347" s="10">
        <v>88568</v>
      </c>
      <c r="M3347" s="10">
        <v>26000000</v>
      </c>
      <c r="N3347" s="10">
        <v>7478009</v>
      </c>
      <c r="O3347" s="6">
        <f t="shared" si="315"/>
        <v>-18521991</v>
      </c>
      <c r="P3347" s="10" t="str" cm="1">
        <f t="array" ref="P3347">_xlfn.IFS(O3347&lt;=0,"Flop",O3347&lt;10000000,"Hit",O3347&lt;=100000000,"Superhit",O3347&gt;100000000,"Blockbuster")</f>
        <v>Flop</v>
      </c>
      <c r="Q3347" t="s">
        <v>10876</v>
      </c>
      <c r="R3347">
        <v>1</v>
      </c>
      <c r="S3347" t="str">
        <f t="shared" si="316"/>
        <v xml:space="preserve">February </v>
      </c>
      <c r="T3347" s="12" t="str">
        <f t="shared" si="317"/>
        <v xml:space="preserve"> 2021</v>
      </c>
      <c r="U3347" s="8" t="str" cm="1">
        <f t="array" ref="U3347">_xlfn.IFS(Q3347&lt;1970,"Old is Gold",Q3347&lt;=1980,"80's Movies",Q3347&lt;=2000,"90's Movies",Q3347&lt;=2020,"Mid Rang",Q3347&gt;2020,"Latest")</f>
        <v>Latest</v>
      </c>
      <c r="V3347" t="s">
        <v>10877</v>
      </c>
    </row>
    <row r="3348" spans="1:22" x14ac:dyDescent="0.3">
      <c r="A3348" t="s">
        <v>10878</v>
      </c>
      <c r="B3348" t="s">
        <v>10879</v>
      </c>
      <c r="C3348" t="s">
        <v>10879</v>
      </c>
      <c r="D3348" s="6">
        <v>88</v>
      </c>
      <c r="E3348" s="6" t="str">
        <f t="shared" si="312"/>
        <v>Short</v>
      </c>
      <c r="F3348" s="4">
        <f t="shared" si="313"/>
        <v>1.4666666666666666</v>
      </c>
      <c r="G3348" s="8" t="s">
        <v>7406</v>
      </c>
      <c r="H3348" t="s">
        <v>10887</v>
      </c>
      <c r="I3348" t="s">
        <v>105</v>
      </c>
      <c r="J3348">
        <v>5.7</v>
      </c>
      <c r="K3348" t="str">
        <f t="shared" si="314"/>
        <v>Poor</v>
      </c>
      <c r="L3348" s="10">
        <v>56955</v>
      </c>
      <c r="M3348" s="10">
        <v>15000000</v>
      </c>
      <c r="N3348" s="10">
        <v>65774490</v>
      </c>
      <c r="O3348" s="6">
        <f t="shared" si="315"/>
        <v>50774490</v>
      </c>
      <c r="P3348" s="10" t="str" cm="1">
        <f t="array" ref="P3348">_xlfn.IFS(O3348&lt;=0,"Flop",O3348&lt;10000000,"Hit",O3348&lt;=100000000,"Superhit",O3348&gt;100000000,"Blockbuster")</f>
        <v>Superhit</v>
      </c>
      <c r="Q3348" t="s">
        <v>10880</v>
      </c>
      <c r="R3348">
        <v>1</v>
      </c>
      <c r="S3348" t="str">
        <f t="shared" si="316"/>
        <v xml:space="preserve">July </v>
      </c>
      <c r="T3348" s="12" t="str">
        <f t="shared" si="317"/>
        <v xml:space="preserve"> 2021</v>
      </c>
      <c r="U3348" s="8" t="str" cm="1">
        <f t="array" ref="U3348">_xlfn.IFS(Q3348&lt;1970,"Old is Gold",Q3348&lt;=1980,"80's Movies",Q3348&lt;=2000,"90's Movies",Q3348&lt;=2020,"Mid Rang",Q3348&gt;2020,"Latest")</f>
        <v>Latest</v>
      </c>
      <c r="V3348" t="s">
        <v>10371</v>
      </c>
    </row>
    <row r="3349" spans="1:22" x14ac:dyDescent="0.3">
      <c r="A3349" t="s">
        <v>10881</v>
      </c>
      <c r="B3349" t="s">
        <v>10882</v>
      </c>
      <c r="C3349" t="s">
        <v>10882</v>
      </c>
      <c r="D3349" s="6">
        <v>118</v>
      </c>
      <c r="E3349" s="6" t="str">
        <f t="shared" si="312"/>
        <v>Medium</v>
      </c>
      <c r="F3349" s="4">
        <f t="shared" si="313"/>
        <v>1.9666666666666666</v>
      </c>
      <c r="G3349" s="8" t="s">
        <v>172</v>
      </c>
      <c r="H3349" t="s">
        <v>10891</v>
      </c>
      <c r="I3349" t="s">
        <v>190</v>
      </c>
      <c r="J3349">
        <v>6.4</v>
      </c>
      <c r="K3349" t="str">
        <f t="shared" si="314"/>
        <v>Average</v>
      </c>
      <c r="L3349" s="10">
        <v>141433</v>
      </c>
      <c r="M3349" s="10">
        <v>14000000</v>
      </c>
      <c r="N3349" s="10">
        <v>1351662</v>
      </c>
      <c r="O3349" s="6">
        <f t="shared" si="315"/>
        <v>-12648338</v>
      </c>
      <c r="P3349" s="10" t="str" cm="1">
        <f t="array" ref="P3349">_xlfn.IFS(O3349&lt;=0,"Flop",O3349&lt;10000000,"Hit",O3349&lt;=100000000,"Superhit",O3349&gt;100000000,"Blockbuster")</f>
        <v>Flop</v>
      </c>
      <c r="Q3349" t="s">
        <v>10883</v>
      </c>
      <c r="R3349">
        <v>12</v>
      </c>
      <c r="S3349" t="str">
        <f t="shared" si="316"/>
        <v xml:space="preserve">September </v>
      </c>
      <c r="T3349" s="12" t="str">
        <f t="shared" si="317"/>
        <v xml:space="preserve"> 2020</v>
      </c>
      <c r="U3349" s="8" t="str" cm="1">
        <f t="array" ref="U3349">_xlfn.IFS(Q3349&lt;1970,"Old is Gold",Q3349&lt;=1980,"80's Movies",Q3349&lt;=2000,"90's Movies",Q3349&lt;=2020,"Mid Rang",Q3349&gt;2020,"Latest")</f>
        <v>Latest</v>
      </c>
      <c r="V3349" t="s">
        <v>9171</v>
      </c>
    </row>
  </sheetData>
  <autoFilter ref="A1:V1" xr:uid="{858D7DA1-FF12-4221-B42B-52BD94901F8B}"/>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9CB3-A082-4599-8933-33123391EC2B}">
  <dimension ref="A1:X3349"/>
  <sheetViews>
    <sheetView topLeftCell="P1" workbookViewId="0">
      <selection activeCell="Y13" sqref="Y13"/>
    </sheetView>
  </sheetViews>
  <sheetFormatPr defaultRowHeight="14.4" x14ac:dyDescent="0.3"/>
  <cols>
    <col min="1" max="1" width="13.33203125" customWidth="1"/>
    <col min="2" max="2" width="25" customWidth="1"/>
    <col min="3" max="3" width="19.21875" customWidth="1"/>
    <col min="6" max="6" width="13.5546875" customWidth="1"/>
    <col min="7" max="7" width="14" customWidth="1"/>
    <col min="11" max="11" width="17.5546875" customWidth="1"/>
    <col min="12" max="12" width="13.88671875" customWidth="1"/>
    <col min="13" max="13" width="12.21875" customWidth="1"/>
    <col min="14" max="14" width="11.21875" customWidth="1"/>
    <col min="16" max="16" width="14.88671875" customWidth="1"/>
    <col min="17" max="17" width="20.21875" customWidth="1"/>
    <col min="21" max="21" width="12.77734375" customWidth="1"/>
    <col min="22" max="22" width="10.88671875" customWidth="1"/>
    <col min="23" max="23" width="15.33203125" customWidth="1"/>
    <col min="24" max="24" width="24" customWidth="1"/>
  </cols>
  <sheetData>
    <row r="1" spans="1:24" x14ac:dyDescent="0.3">
      <c r="A1" t="s">
        <v>0</v>
      </c>
      <c r="B1" t="s">
        <v>1</v>
      </c>
      <c r="C1" t="s">
        <v>2</v>
      </c>
      <c r="D1" t="s">
        <v>3</v>
      </c>
      <c r="E1" t="s">
        <v>10906</v>
      </c>
      <c r="F1" t="s">
        <v>10884</v>
      </c>
      <c r="G1" t="s">
        <v>10902</v>
      </c>
      <c r="H1" t="s">
        <v>10900</v>
      </c>
      <c r="I1" t="s">
        <v>10901</v>
      </c>
      <c r="J1" t="s">
        <v>4</v>
      </c>
      <c r="K1" t="s">
        <v>10905</v>
      </c>
      <c r="L1" t="s">
        <v>5</v>
      </c>
      <c r="M1" t="s">
        <v>6</v>
      </c>
      <c r="N1" t="s">
        <v>7</v>
      </c>
      <c r="O1" t="s">
        <v>10903</v>
      </c>
      <c r="P1" t="s">
        <v>10904</v>
      </c>
      <c r="Q1" t="s">
        <v>8</v>
      </c>
      <c r="R1" t="s">
        <v>10909</v>
      </c>
      <c r="S1" t="s">
        <v>11010</v>
      </c>
      <c r="T1" t="s">
        <v>11017</v>
      </c>
      <c r="U1" t="s">
        <v>10907</v>
      </c>
      <c r="V1" t="s">
        <v>10908</v>
      </c>
      <c r="W1" t="s">
        <v>11030</v>
      </c>
      <c r="X1" t="s">
        <v>9</v>
      </c>
    </row>
    <row r="2" spans="1:24" x14ac:dyDescent="0.3">
      <c r="A2" t="s">
        <v>10</v>
      </c>
      <c r="B2" t="s">
        <v>11</v>
      </c>
      <c r="C2" t="s">
        <v>11</v>
      </c>
      <c r="D2">
        <v>118</v>
      </c>
      <c r="E2" t="s">
        <v>10911</v>
      </c>
      <c r="F2">
        <v>1.9666666666666666</v>
      </c>
      <c r="G2" t="s">
        <v>172</v>
      </c>
      <c r="H2" t="s">
        <v>10885</v>
      </c>
      <c r="I2" t="s">
        <v>10886</v>
      </c>
      <c r="J2">
        <v>6.4</v>
      </c>
      <c r="K2" t="s">
        <v>10912</v>
      </c>
      <c r="L2">
        <v>87925</v>
      </c>
      <c r="M2">
        <v>48000000</v>
      </c>
      <c r="N2">
        <v>76019048</v>
      </c>
      <c r="O2">
        <v>28019048</v>
      </c>
      <c r="P2" t="s">
        <v>10913</v>
      </c>
      <c r="Q2" t="s">
        <v>12</v>
      </c>
      <c r="R2">
        <v>11</v>
      </c>
      <c r="S2" t="s">
        <v>11011</v>
      </c>
      <c r="T2" t="s">
        <v>11018</v>
      </c>
      <c r="U2" t="s">
        <v>10914</v>
      </c>
      <c r="V2" t="s">
        <v>10954</v>
      </c>
      <c r="W2" t="s">
        <v>11031</v>
      </c>
      <c r="X2" t="s">
        <v>13</v>
      </c>
    </row>
    <row r="3" spans="1:24" x14ac:dyDescent="0.3">
      <c r="A3" t="s">
        <v>14</v>
      </c>
      <c r="B3" t="s">
        <v>15</v>
      </c>
      <c r="C3" t="s">
        <v>16</v>
      </c>
      <c r="D3">
        <v>78</v>
      </c>
      <c r="E3" t="s">
        <v>10915</v>
      </c>
      <c r="F3">
        <v>1.3</v>
      </c>
      <c r="G3" t="s">
        <v>10887</v>
      </c>
      <c r="H3" t="s">
        <v>10888</v>
      </c>
      <c r="I3" t="s">
        <v>172</v>
      </c>
      <c r="J3">
        <v>7.1</v>
      </c>
      <c r="K3" t="s">
        <v>10916</v>
      </c>
      <c r="L3">
        <v>111758</v>
      </c>
      <c r="M3">
        <v>4000000</v>
      </c>
      <c r="N3">
        <v>35459543</v>
      </c>
      <c r="O3">
        <v>31459543</v>
      </c>
      <c r="P3" t="s">
        <v>10913</v>
      </c>
      <c r="Q3" t="s">
        <v>17</v>
      </c>
      <c r="R3">
        <v>11</v>
      </c>
      <c r="S3" t="s">
        <v>1956</v>
      </c>
      <c r="T3" t="s">
        <v>11018</v>
      </c>
      <c r="U3" t="s">
        <v>10914</v>
      </c>
      <c r="V3" t="s">
        <v>10955</v>
      </c>
      <c r="W3" t="s">
        <v>11032</v>
      </c>
      <c r="X3" t="s">
        <v>18</v>
      </c>
    </row>
    <row r="4" spans="1:24" x14ac:dyDescent="0.3">
      <c r="A4" t="s">
        <v>19</v>
      </c>
      <c r="B4" t="s">
        <v>20</v>
      </c>
      <c r="C4" t="s">
        <v>20</v>
      </c>
      <c r="D4">
        <v>144</v>
      </c>
      <c r="E4" t="s">
        <v>10917</v>
      </c>
      <c r="F4">
        <v>2.4</v>
      </c>
      <c r="G4" t="s">
        <v>10887</v>
      </c>
      <c r="H4" t="s">
        <v>172</v>
      </c>
      <c r="I4" t="s">
        <v>5878</v>
      </c>
      <c r="J4">
        <v>7.6</v>
      </c>
      <c r="K4" t="s">
        <v>10916</v>
      </c>
      <c r="L4">
        <v>52628</v>
      </c>
      <c r="M4">
        <v>4000000</v>
      </c>
      <c r="N4">
        <v>5200000</v>
      </c>
      <c r="O4">
        <v>1200000</v>
      </c>
      <c r="P4" t="s">
        <v>10918</v>
      </c>
      <c r="Q4" t="s">
        <v>21</v>
      </c>
      <c r="R4">
        <v>1</v>
      </c>
      <c r="S4" t="s">
        <v>11012</v>
      </c>
      <c r="T4" t="s">
        <v>11019</v>
      </c>
      <c r="U4" t="s">
        <v>10919</v>
      </c>
      <c r="V4" t="s">
        <v>10955</v>
      </c>
      <c r="W4" t="s">
        <v>11032</v>
      </c>
      <c r="X4" t="s">
        <v>22</v>
      </c>
    </row>
    <row r="5" spans="1:24" x14ac:dyDescent="0.3">
      <c r="A5" t="s">
        <v>23</v>
      </c>
      <c r="B5" t="s">
        <v>24</v>
      </c>
      <c r="C5" t="s">
        <v>24</v>
      </c>
      <c r="D5">
        <v>116</v>
      </c>
      <c r="E5" t="s">
        <v>10911</v>
      </c>
      <c r="F5">
        <v>1.9333333333333333</v>
      </c>
      <c r="G5" t="s">
        <v>172</v>
      </c>
      <c r="H5" t="s">
        <v>190</v>
      </c>
      <c r="I5" t="s">
        <v>5878</v>
      </c>
      <c r="J5">
        <v>7.4</v>
      </c>
      <c r="K5" t="s">
        <v>10916</v>
      </c>
      <c r="L5">
        <v>75784</v>
      </c>
      <c r="M5">
        <v>3500000</v>
      </c>
      <c r="N5">
        <v>81600000</v>
      </c>
      <c r="O5">
        <v>78100000</v>
      </c>
      <c r="P5" t="s">
        <v>10913</v>
      </c>
      <c r="Q5" t="s">
        <v>25</v>
      </c>
      <c r="R5">
        <v>25</v>
      </c>
      <c r="S5" t="s">
        <v>11013</v>
      </c>
      <c r="T5" t="s">
        <v>11019</v>
      </c>
      <c r="U5" t="s">
        <v>10919</v>
      </c>
      <c r="V5" t="s">
        <v>10955</v>
      </c>
      <c r="W5" t="s">
        <v>11032</v>
      </c>
      <c r="X5" t="s">
        <v>26</v>
      </c>
    </row>
    <row r="6" spans="1:24" x14ac:dyDescent="0.3">
      <c r="A6" t="s">
        <v>27</v>
      </c>
      <c r="B6" t="s">
        <v>28</v>
      </c>
      <c r="C6" t="s">
        <v>28</v>
      </c>
      <c r="D6">
        <v>172</v>
      </c>
      <c r="E6" t="s">
        <v>10917</v>
      </c>
      <c r="F6">
        <v>2.8666666666666667</v>
      </c>
      <c r="G6" t="s">
        <v>10889</v>
      </c>
      <c r="H6" t="s">
        <v>190</v>
      </c>
      <c r="I6" t="s">
        <v>5878</v>
      </c>
      <c r="J6">
        <v>7.9</v>
      </c>
      <c r="K6" t="s">
        <v>10916</v>
      </c>
      <c r="L6">
        <v>106476</v>
      </c>
      <c r="M6">
        <v>12000000</v>
      </c>
      <c r="N6">
        <v>61749765</v>
      </c>
      <c r="O6">
        <v>49749765</v>
      </c>
      <c r="P6" t="s">
        <v>10913</v>
      </c>
      <c r="Q6" t="s">
        <v>29</v>
      </c>
      <c r="R6">
        <v>4</v>
      </c>
      <c r="S6" t="s">
        <v>11014</v>
      </c>
      <c r="T6" t="s">
        <v>11020</v>
      </c>
      <c r="U6" t="s">
        <v>10920</v>
      </c>
      <c r="V6" t="s">
        <v>10955</v>
      </c>
      <c r="W6" t="s">
        <v>11032</v>
      </c>
      <c r="X6" t="s">
        <v>30</v>
      </c>
    </row>
    <row r="7" spans="1:24" x14ac:dyDescent="0.3">
      <c r="A7" t="s">
        <v>31</v>
      </c>
      <c r="B7" t="s">
        <v>32</v>
      </c>
      <c r="C7" t="s">
        <v>32</v>
      </c>
      <c r="D7">
        <v>86</v>
      </c>
      <c r="E7" t="s">
        <v>10915</v>
      </c>
      <c r="F7">
        <v>1.4333333333333333</v>
      </c>
      <c r="G7" t="s">
        <v>190</v>
      </c>
      <c r="H7" t="s">
        <v>10890</v>
      </c>
      <c r="I7" t="s">
        <v>5170</v>
      </c>
      <c r="J7">
        <v>6.6</v>
      </c>
      <c r="K7" t="s">
        <v>10912</v>
      </c>
      <c r="L7">
        <v>53906</v>
      </c>
      <c r="M7">
        <v>777000</v>
      </c>
      <c r="N7">
        <v>2437000</v>
      </c>
      <c r="O7">
        <v>1660000</v>
      </c>
      <c r="P7" t="s">
        <v>10918</v>
      </c>
      <c r="Q7" t="s">
        <v>33</v>
      </c>
      <c r="R7">
        <v>11</v>
      </c>
      <c r="S7" t="s">
        <v>11012</v>
      </c>
      <c r="T7" t="s">
        <v>11021</v>
      </c>
      <c r="U7" t="s">
        <v>10921</v>
      </c>
      <c r="V7" t="s">
        <v>10956</v>
      </c>
      <c r="W7" t="s">
        <v>11032</v>
      </c>
      <c r="X7" t="s">
        <v>34</v>
      </c>
    </row>
    <row r="8" spans="1:24" x14ac:dyDescent="0.3">
      <c r="A8" t="s">
        <v>35</v>
      </c>
      <c r="B8" t="s">
        <v>36</v>
      </c>
      <c r="C8" t="s">
        <v>36</v>
      </c>
      <c r="D8">
        <v>136</v>
      </c>
      <c r="E8" t="s">
        <v>10917</v>
      </c>
      <c r="F8">
        <v>2.2666666666666666</v>
      </c>
      <c r="G8" t="s">
        <v>10891</v>
      </c>
      <c r="H8" t="s">
        <v>10890</v>
      </c>
      <c r="I8" t="s">
        <v>10899</v>
      </c>
      <c r="J8">
        <v>8.3000000000000007</v>
      </c>
      <c r="K8" t="s">
        <v>10922</v>
      </c>
      <c r="L8">
        <v>864440</v>
      </c>
      <c r="M8">
        <v>2200000</v>
      </c>
      <c r="N8">
        <v>26960374</v>
      </c>
      <c r="O8">
        <v>24760374</v>
      </c>
      <c r="P8" t="s">
        <v>10913</v>
      </c>
      <c r="Q8" t="s">
        <v>37</v>
      </c>
      <c r="R8">
        <v>19</v>
      </c>
      <c r="S8" t="s">
        <v>11013</v>
      </c>
      <c r="T8" t="s">
        <v>11018</v>
      </c>
      <c r="U8" t="s">
        <v>10914</v>
      </c>
      <c r="V8" t="s">
        <v>10956</v>
      </c>
      <c r="W8" t="s">
        <v>11032</v>
      </c>
      <c r="X8" t="s">
        <v>38</v>
      </c>
    </row>
    <row r="9" spans="1:24" x14ac:dyDescent="0.3">
      <c r="A9" t="s">
        <v>39</v>
      </c>
      <c r="B9" t="s">
        <v>40</v>
      </c>
      <c r="C9" t="s">
        <v>40</v>
      </c>
      <c r="D9">
        <v>120</v>
      </c>
      <c r="E9" t="s">
        <v>10911</v>
      </c>
      <c r="F9">
        <v>2</v>
      </c>
      <c r="G9" t="s">
        <v>7406</v>
      </c>
      <c r="H9" t="s">
        <v>10887</v>
      </c>
      <c r="I9" t="s">
        <v>5170</v>
      </c>
      <c r="J9">
        <v>6.5</v>
      </c>
      <c r="K9" t="s">
        <v>10912</v>
      </c>
      <c r="L9">
        <v>112043</v>
      </c>
      <c r="M9">
        <v>7200000</v>
      </c>
      <c r="N9">
        <v>43829933</v>
      </c>
      <c r="O9">
        <v>36629933</v>
      </c>
      <c r="P9" t="s">
        <v>10913</v>
      </c>
      <c r="Q9" t="s">
        <v>41</v>
      </c>
      <c r="R9">
        <v>14</v>
      </c>
      <c r="S9" t="s">
        <v>11011</v>
      </c>
      <c r="T9" t="s">
        <v>11018</v>
      </c>
      <c r="U9" t="s">
        <v>10914</v>
      </c>
      <c r="V9" t="s">
        <v>10956</v>
      </c>
      <c r="W9" t="s">
        <v>11032</v>
      </c>
      <c r="X9" t="s">
        <v>42</v>
      </c>
    </row>
    <row r="10" spans="1:24" x14ac:dyDescent="0.3">
      <c r="A10" t="s">
        <v>43</v>
      </c>
      <c r="B10" t="s">
        <v>44</v>
      </c>
      <c r="C10" t="s">
        <v>44</v>
      </c>
      <c r="D10">
        <v>102</v>
      </c>
      <c r="E10" t="s">
        <v>10911</v>
      </c>
      <c r="F10">
        <v>1.7</v>
      </c>
      <c r="G10" t="s">
        <v>7406</v>
      </c>
      <c r="H10" t="s">
        <v>10891</v>
      </c>
      <c r="I10" t="s">
        <v>5170</v>
      </c>
      <c r="J10">
        <v>7.7</v>
      </c>
      <c r="K10" t="s">
        <v>10916</v>
      </c>
      <c r="L10">
        <v>165277</v>
      </c>
      <c r="M10">
        <v>4000000</v>
      </c>
      <c r="N10">
        <v>35988495</v>
      </c>
      <c r="O10">
        <v>31988495</v>
      </c>
      <c r="P10" t="s">
        <v>10913</v>
      </c>
      <c r="Q10" t="s">
        <v>45</v>
      </c>
      <c r="R10">
        <v>21</v>
      </c>
      <c r="S10" t="s">
        <v>11011</v>
      </c>
      <c r="T10" t="s">
        <v>11018</v>
      </c>
      <c r="U10" t="s">
        <v>10914</v>
      </c>
      <c r="V10" t="s">
        <v>10956</v>
      </c>
      <c r="W10" t="s">
        <v>11032</v>
      </c>
      <c r="X10" t="s">
        <v>46</v>
      </c>
    </row>
    <row r="11" spans="1:24" x14ac:dyDescent="0.3">
      <c r="A11" t="s">
        <v>47</v>
      </c>
      <c r="B11" t="s">
        <v>48</v>
      </c>
      <c r="C11" t="s">
        <v>48</v>
      </c>
      <c r="D11">
        <v>104</v>
      </c>
      <c r="E11" t="s">
        <v>10911</v>
      </c>
      <c r="F11">
        <v>1.7333333333333334</v>
      </c>
      <c r="G11" t="s">
        <v>7406</v>
      </c>
      <c r="H11" t="s">
        <v>10891</v>
      </c>
      <c r="I11" t="s">
        <v>190</v>
      </c>
      <c r="J11">
        <v>7.7</v>
      </c>
      <c r="K11" t="s">
        <v>10916</v>
      </c>
      <c r="L11">
        <v>131995</v>
      </c>
      <c r="M11">
        <v>1800000</v>
      </c>
      <c r="N11">
        <v>51701871</v>
      </c>
      <c r="O11">
        <v>49901871</v>
      </c>
      <c r="P11" t="s">
        <v>10913</v>
      </c>
      <c r="Q11" t="s">
        <v>49</v>
      </c>
      <c r="R11">
        <v>7</v>
      </c>
      <c r="S11" t="s">
        <v>11012</v>
      </c>
      <c r="T11" t="s">
        <v>11022</v>
      </c>
      <c r="U11" t="s">
        <v>10923</v>
      </c>
      <c r="V11" t="s">
        <v>10956</v>
      </c>
      <c r="W11" t="s">
        <v>11032</v>
      </c>
      <c r="X11" t="s">
        <v>50</v>
      </c>
    </row>
    <row r="12" spans="1:24" x14ac:dyDescent="0.3">
      <c r="A12" t="s">
        <v>51</v>
      </c>
      <c r="B12" t="s">
        <v>52</v>
      </c>
      <c r="C12" t="s">
        <v>52</v>
      </c>
      <c r="D12">
        <v>91</v>
      </c>
      <c r="E12" t="s">
        <v>10911</v>
      </c>
      <c r="F12">
        <v>1.5166666666666666</v>
      </c>
      <c r="G12" t="s">
        <v>172</v>
      </c>
      <c r="H12" t="s">
        <v>190</v>
      </c>
      <c r="I12" t="s">
        <v>10886</v>
      </c>
      <c r="J12">
        <v>7.9</v>
      </c>
      <c r="K12" t="s">
        <v>10916</v>
      </c>
      <c r="L12">
        <v>80626</v>
      </c>
      <c r="M12">
        <v>1200000</v>
      </c>
      <c r="N12">
        <v>1546</v>
      </c>
      <c r="O12">
        <v>-1198454</v>
      </c>
      <c r="P12" t="s">
        <v>10924</v>
      </c>
      <c r="Q12" t="s">
        <v>53</v>
      </c>
      <c r="R12">
        <v>20</v>
      </c>
      <c r="S12" t="s">
        <v>11015</v>
      </c>
      <c r="T12" t="s">
        <v>11018</v>
      </c>
      <c r="U12" t="s">
        <v>10914</v>
      </c>
      <c r="V12" t="s">
        <v>10956</v>
      </c>
      <c r="W12" t="s">
        <v>11032</v>
      </c>
      <c r="X12" t="s">
        <v>54</v>
      </c>
    </row>
    <row r="13" spans="1:24" x14ac:dyDescent="0.3">
      <c r="A13" t="s">
        <v>55</v>
      </c>
      <c r="B13" t="s">
        <v>56</v>
      </c>
      <c r="C13" t="s">
        <v>56</v>
      </c>
      <c r="D13">
        <v>118</v>
      </c>
      <c r="E13" t="s">
        <v>10911</v>
      </c>
      <c r="F13">
        <v>1.9666666666666666</v>
      </c>
      <c r="G13" t="s">
        <v>190</v>
      </c>
      <c r="H13" t="s">
        <v>10886</v>
      </c>
      <c r="I13" t="s">
        <v>10899</v>
      </c>
      <c r="J13">
        <v>8</v>
      </c>
      <c r="K13" t="s">
        <v>10922</v>
      </c>
      <c r="L13">
        <v>51275</v>
      </c>
      <c r="M13">
        <v>1300000</v>
      </c>
      <c r="N13">
        <v>29146131</v>
      </c>
      <c r="O13">
        <v>27846131</v>
      </c>
      <c r="P13" t="s">
        <v>10913</v>
      </c>
      <c r="Q13" t="s">
        <v>57</v>
      </c>
      <c r="R13">
        <v>2</v>
      </c>
      <c r="S13" t="s">
        <v>11016</v>
      </c>
      <c r="T13" t="s">
        <v>11022</v>
      </c>
      <c r="U13" t="s">
        <v>10923</v>
      </c>
      <c r="V13" t="s">
        <v>10956</v>
      </c>
      <c r="W13" t="s">
        <v>11032</v>
      </c>
      <c r="X13" t="s">
        <v>58</v>
      </c>
    </row>
    <row r="14" spans="1:24" x14ac:dyDescent="0.3">
      <c r="A14" t="s">
        <v>59</v>
      </c>
      <c r="B14" t="s">
        <v>60</v>
      </c>
      <c r="C14" t="s">
        <v>60</v>
      </c>
      <c r="D14">
        <v>113</v>
      </c>
      <c r="E14" t="s">
        <v>10911</v>
      </c>
      <c r="F14">
        <v>1.8833333333333333</v>
      </c>
      <c r="G14" t="s">
        <v>10891</v>
      </c>
      <c r="H14" t="s">
        <v>190</v>
      </c>
      <c r="I14" t="s">
        <v>5170</v>
      </c>
      <c r="J14">
        <v>7.4</v>
      </c>
      <c r="K14" t="s">
        <v>10916</v>
      </c>
      <c r="L14">
        <v>63512</v>
      </c>
      <c r="M14">
        <v>3251794</v>
      </c>
      <c r="N14">
        <v>0</v>
      </c>
      <c r="O14">
        <v>-3251794</v>
      </c>
      <c r="P14" t="s">
        <v>10924</v>
      </c>
      <c r="Q14" t="s">
        <v>61</v>
      </c>
      <c r="R14">
        <v>25</v>
      </c>
      <c r="S14" t="s">
        <v>11012</v>
      </c>
      <c r="T14" t="s">
        <v>11023</v>
      </c>
      <c r="U14" t="s">
        <v>10925</v>
      </c>
      <c r="V14" t="s">
        <v>10956</v>
      </c>
      <c r="W14" t="s">
        <v>11032</v>
      </c>
      <c r="X14" t="s">
        <v>62</v>
      </c>
    </row>
    <row r="15" spans="1:24" x14ac:dyDescent="0.3">
      <c r="A15" t="s">
        <v>63</v>
      </c>
      <c r="B15" t="s">
        <v>64</v>
      </c>
      <c r="C15" t="s">
        <v>64</v>
      </c>
      <c r="D15">
        <v>100</v>
      </c>
      <c r="E15" t="s">
        <v>10911</v>
      </c>
      <c r="F15">
        <v>1.6666666666666667</v>
      </c>
      <c r="G15" t="s">
        <v>10892</v>
      </c>
      <c r="H15" t="s">
        <v>10885</v>
      </c>
      <c r="I15" t="s">
        <v>10893</v>
      </c>
      <c r="J15">
        <v>7.8</v>
      </c>
      <c r="K15" t="s">
        <v>10916</v>
      </c>
      <c r="L15">
        <v>215495</v>
      </c>
      <c r="M15">
        <v>3000000</v>
      </c>
      <c r="N15">
        <v>622861</v>
      </c>
      <c r="O15">
        <v>-2377139</v>
      </c>
      <c r="P15" t="s">
        <v>10924</v>
      </c>
      <c r="Q15" t="s">
        <v>65</v>
      </c>
      <c r="R15">
        <v>28</v>
      </c>
      <c r="S15" t="s">
        <v>11015</v>
      </c>
      <c r="T15" t="s">
        <v>11024</v>
      </c>
      <c r="U15" t="s">
        <v>10926</v>
      </c>
      <c r="V15" t="s">
        <v>10956</v>
      </c>
      <c r="W15" t="s">
        <v>11032</v>
      </c>
      <c r="X15" t="s">
        <v>66</v>
      </c>
    </row>
    <row r="16" spans="1:24" x14ac:dyDescent="0.3">
      <c r="A16" t="s">
        <v>67</v>
      </c>
      <c r="B16" t="s">
        <v>68</v>
      </c>
      <c r="C16" t="s">
        <v>69</v>
      </c>
      <c r="D16">
        <v>95</v>
      </c>
      <c r="E16" t="s">
        <v>10911</v>
      </c>
      <c r="F16">
        <v>1.5833333333333333</v>
      </c>
      <c r="G16" t="s">
        <v>7406</v>
      </c>
      <c r="H16" t="s">
        <v>10887</v>
      </c>
      <c r="I16" t="s">
        <v>10889</v>
      </c>
      <c r="J16">
        <v>7.8</v>
      </c>
      <c r="K16" t="s">
        <v>10916</v>
      </c>
      <c r="L16">
        <v>60516</v>
      </c>
      <c r="M16">
        <v>370000</v>
      </c>
      <c r="N16">
        <v>37041</v>
      </c>
      <c r="O16">
        <v>-332959</v>
      </c>
      <c r="P16" t="s">
        <v>10924</v>
      </c>
      <c r="Q16" t="s">
        <v>70</v>
      </c>
      <c r="R16">
        <v>29</v>
      </c>
      <c r="S16" t="s">
        <v>1956</v>
      </c>
      <c r="T16" t="s">
        <v>11018</v>
      </c>
      <c r="U16" t="s">
        <v>10914</v>
      </c>
      <c r="V16" t="s">
        <v>10957</v>
      </c>
      <c r="W16" t="s">
        <v>11032</v>
      </c>
      <c r="X16" t="s">
        <v>71</v>
      </c>
    </row>
    <row r="17" spans="1:24" x14ac:dyDescent="0.3">
      <c r="A17" t="s">
        <v>72</v>
      </c>
      <c r="B17" t="s">
        <v>73</v>
      </c>
      <c r="C17" t="s">
        <v>73</v>
      </c>
      <c r="D17">
        <v>124</v>
      </c>
      <c r="E17" t="s">
        <v>10917</v>
      </c>
      <c r="F17">
        <v>2.0666666666666669</v>
      </c>
      <c r="G17" t="s">
        <v>190</v>
      </c>
      <c r="H17" t="s">
        <v>10894</v>
      </c>
      <c r="I17" t="s">
        <v>10893</v>
      </c>
      <c r="J17">
        <v>7.8</v>
      </c>
      <c r="K17" t="s">
        <v>10916</v>
      </c>
      <c r="L17">
        <v>58141</v>
      </c>
      <c r="M17">
        <v>4600000</v>
      </c>
      <c r="N17">
        <v>108405</v>
      </c>
      <c r="O17">
        <v>-4491595</v>
      </c>
      <c r="P17" t="s">
        <v>10924</v>
      </c>
      <c r="Q17" t="s">
        <v>74</v>
      </c>
      <c r="R17">
        <v>13</v>
      </c>
      <c r="S17" t="s">
        <v>11013</v>
      </c>
      <c r="T17" t="s">
        <v>11020</v>
      </c>
      <c r="U17" t="s">
        <v>10920</v>
      </c>
      <c r="V17" t="s">
        <v>10957</v>
      </c>
      <c r="W17" t="s">
        <v>11032</v>
      </c>
      <c r="X17" t="s">
        <v>75</v>
      </c>
    </row>
    <row r="18" spans="1:24" x14ac:dyDescent="0.3">
      <c r="A18" t="s">
        <v>76</v>
      </c>
      <c r="B18" t="s">
        <v>77</v>
      </c>
      <c r="C18" t="s">
        <v>77</v>
      </c>
      <c r="D18">
        <v>109</v>
      </c>
      <c r="E18" t="s">
        <v>10911</v>
      </c>
      <c r="F18">
        <v>1.8166666666666667</v>
      </c>
      <c r="G18" t="s">
        <v>10887</v>
      </c>
      <c r="H18" t="s">
        <v>190</v>
      </c>
      <c r="I18" t="s">
        <v>5170</v>
      </c>
      <c r="J18">
        <v>7.7</v>
      </c>
      <c r="K18" t="s">
        <v>10916</v>
      </c>
      <c r="L18">
        <v>117081</v>
      </c>
      <c r="M18">
        <v>2000000</v>
      </c>
      <c r="N18">
        <v>4534</v>
      </c>
      <c r="O18">
        <v>-1995466</v>
      </c>
      <c r="P18" t="s">
        <v>10924</v>
      </c>
      <c r="Q18" t="s">
        <v>78</v>
      </c>
      <c r="R18">
        <v>30</v>
      </c>
      <c r="S18" t="s">
        <v>11013</v>
      </c>
      <c r="T18" t="s">
        <v>11025</v>
      </c>
      <c r="U18" t="s">
        <v>10927</v>
      </c>
      <c r="V18" t="s">
        <v>10957</v>
      </c>
      <c r="W18" t="s">
        <v>11032</v>
      </c>
      <c r="X18" t="s">
        <v>79</v>
      </c>
    </row>
    <row r="19" spans="1:24" x14ac:dyDescent="0.3">
      <c r="A19" t="s">
        <v>80</v>
      </c>
      <c r="B19" t="s">
        <v>81</v>
      </c>
      <c r="C19" t="s">
        <v>81</v>
      </c>
      <c r="D19">
        <v>175</v>
      </c>
      <c r="E19" t="s">
        <v>10917</v>
      </c>
      <c r="F19">
        <v>2.9166666666666665</v>
      </c>
      <c r="G19" t="s">
        <v>10891</v>
      </c>
      <c r="H19" t="s">
        <v>190</v>
      </c>
      <c r="I19" t="s">
        <v>10899</v>
      </c>
      <c r="J19">
        <v>9.1999999999999993</v>
      </c>
      <c r="K19" t="s">
        <v>10922</v>
      </c>
      <c r="L19">
        <v>1963432</v>
      </c>
      <c r="M19">
        <v>6000000</v>
      </c>
      <c r="N19">
        <v>250341816</v>
      </c>
      <c r="O19">
        <v>244341816</v>
      </c>
      <c r="P19" t="s">
        <v>10928</v>
      </c>
      <c r="Q19" t="s">
        <v>82</v>
      </c>
      <c r="R19">
        <v>14</v>
      </c>
      <c r="S19" t="s">
        <v>11011</v>
      </c>
      <c r="T19" t="s">
        <v>11021</v>
      </c>
      <c r="U19" t="s">
        <v>10921</v>
      </c>
      <c r="V19" t="s">
        <v>10957</v>
      </c>
      <c r="W19" t="s">
        <v>11032</v>
      </c>
      <c r="X19" t="s">
        <v>83</v>
      </c>
    </row>
    <row r="20" spans="1:24" x14ac:dyDescent="0.3">
      <c r="A20" t="s">
        <v>84</v>
      </c>
      <c r="B20" t="s">
        <v>85</v>
      </c>
      <c r="C20" t="s">
        <v>85</v>
      </c>
      <c r="D20">
        <v>105</v>
      </c>
      <c r="E20" t="s">
        <v>10911</v>
      </c>
      <c r="F20">
        <v>1.75</v>
      </c>
      <c r="G20" t="s">
        <v>190</v>
      </c>
      <c r="H20" t="s">
        <v>10895</v>
      </c>
      <c r="I20" t="s">
        <v>234</v>
      </c>
      <c r="J20">
        <v>7.4</v>
      </c>
      <c r="K20" t="s">
        <v>10916</v>
      </c>
      <c r="L20">
        <v>62224</v>
      </c>
      <c r="M20">
        <v>5500000</v>
      </c>
      <c r="N20">
        <v>15706540</v>
      </c>
      <c r="O20">
        <v>10206540</v>
      </c>
      <c r="P20" t="s">
        <v>10913</v>
      </c>
      <c r="Q20" t="s">
        <v>86</v>
      </c>
      <c r="R20">
        <v>6</v>
      </c>
      <c r="S20" t="s">
        <v>1956</v>
      </c>
      <c r="T20" t="s">
        <v>11026</v>
      </c>
      <c r="U20" t="s">
        <v>10929</v>
      </c>
      <c r="V20" t="s">
        <v>10958</v>
      </c>
      <c r="W20" t="s">
        <v>11032</v>
      </c>
      <c r="X20" t="s">
        <v>87</v>
      </c>
    </row>
    <row r="21" spans="1:24" x14ac:dyDescent="0.3">
      <c r="A21" t="s">
        <v>88</v>
      </c>
      <c r="B21" t="s">
        <v>89</v>
      </c>
      <c r="C21" t="s">
        <v>89</v>
      </c>
      <c r="D21">
        <v>110</v>
      </c>
      <c r="E21" t="s">
        <v>10911</v>
      </c>
      <c r="F21">
        <v>1.8333333333333333</v>
      </c>
      <c r="G21" t="s">
        <v>172</v>
      </c>
      <c r="H21" t="s">
        <v>190</v>
      </c>
      <c r="I21" t="s">
        <v>10899</v>
      </c>
      <c r="J21">
        <v>7.4</v>
      </c>
      <c r="K21" t="s">
        <v>10916</v>
      </c>
      <c r="L21">
        <v>96404</v>
      </c>
      <c r="M21">
        <v>750000</v>
      </c>
      <c r="N21">
        <v>115000889</v>
      </c>
      <c r="O21">
        <v>114250889</v>
      </c>
      <c r="P21" t="s">
        <v>10928</v>
      </c>
      <c r="Q21" t="s">
        <v>90</v>
      </c>
      <c r="R21">
        <v>27</v>
      </c>
      <c r="S21" t="s">
        <v>1956</v>
      </c>
      <c r="T21" t="s">
        <v>11025</v>
      </c>
      <c r="U21" t="s">
        <v>10927</v>
      </c>
      <c r="V21" t="s">
        <v>10958</v>
      </c>
      <c r="W21" t="s">
        <v>11032</v>
      </c>
      <c r="X21" t="s">
        <v>34</v>
      </c>
    </row>
    <row r="22" spans="1:24" x14ac:dyDescent="0.3">
      <c r="A22" t="s">
        <v>91</v>
      </c>
      <c r="B22" t="s">
        <v>92</v>
      </c>
      <c r="C22" t="s">
        <v>92</v>
      </c>
      <c r="D22">
        <v>94</v>
      </c>
      <c r="E22" t="s">
        <v>10911</v>
      </c>
      <c r="F22">
        <v>1.5666666666666667</v>
      </c>
      <c r="G22" t="s">
        <v>7406</v>
      </c>
      <c r="H22" t="s">
        <v>10891</v>
      </c>
      <c r="I22" t="s">
        <v>190</v>
      </c>
      <c r="J22">
        <v>7.7</v>
      </c>
      <c r="K22" t="s">
        <v>10916</v>
      </c>
      <c r="L22">
        <v>76903</v>
      </c>
      <c r="M22">
        <v>450000</v>
      </c>
      <c r="N22">
        <v>54396</v>
      </c>
      <c r="O22">
        <v>-395604</v>
      </c>
      <c r="P22" t="s">
        <v>10924</v>
      </c>
      <c r="Q22" t="s">
        <v>93</v>
      </c>
      <c r="R22">
        <v>13</v>
      </c>
      <c r="S22" t="s">
        <v>11016</v>
      </c>
      <c r="T22" t="s">
        <v>11022</v>
      </c>
      <c r="U22" t="s">
        <v>10923</v>
      </c>
      <c r="V22" t="s">
        <v>10958</v>
      </c>
      <c r="W22" t="s">
        <v>11032</v>
      </c>
      <c r="X22" t="s">
        <v>94</v>
      </c>
    </row>
    <row r="23" spans="1:24" x14ac:dyDescent="0.3">
      <c r="A23" t="s">
        <v>95</v>
      </c>
      <c r="B23" t="s">
        <v>96</v>
      </c>
      <c r="C23" t="s">
        <v>96</v>
      </c>
      <c r="D23">
        <v>110</v>
      </c>
      <c r="E23" t="s">
        <v>10911</v>
      </c>
      <c r="F23">
        <v>1.8333333333333333</v>
      </c>
      <c r="G23" t="s">
        <v>190</v>
      </c>
      <c r="H23" t="s">
        <v>105</v>
      </c>
      <c r="I23" t="s">
        <v>10895</v>
      </c>
      <c r="J23">
        <v>7.1</v>
      </c>
      <c r="K23" t="s">
        <v>10916</v>
      </c>
      <c r="L23">
        <v>60820</v>
      </c>
      <c r="M23">
        <v>1500000</v>
      </c>
      <c r="N23">
        <v>114156</v>
      </c>
      <c r="O23">
        <v>-1385844</v>
      </c>
      <c r="P23" t="s">
        <v>10924</v>
      </c>
      <c r="Q23" t="s">
        <v>97</v>
      </c>
      <c r="R23">
        <v>11</v>
      </c>
      <c r="S23" t="s">
        <v>11012</v>
      </c>
      <c r="T23" t="s">
        <v>11022</v>
      </c>
      <c r="U23" t="s">
        <v>10923</v>
      </c>
      <c r="V23" t="s">
        <v>10958</v>
      </c>
      <c r="W23" t="s">
        <v>11032</v>
      </c>
      <c r="X23" t="s">
        <v>98</v>
      </c>
    </row>
    <row r="24" spans="1:24" x14ac:dyDescent="0.3">
      <c r="A24" t="s">
        <v>99</v>
      </c>
      <c r="B24" t="s">
        <v>100</v>
      </c>
      <c r="C24" t="s">
        <v>100</v>
      </c>
      <c r="D24">
        <v>102</v>
      </c>
      <c r="E24" t="s">
        <v>10911</v>
      </c>
      <c r="F24">
        <v>1.7</v>
      </c>
      <c r="G24" t="s">
        <v>7406</v>
      </c>
      <c r="H24" t="s">
        <v>10891</v>
      </c>
      <c r="I24" t="s">
        <v>5170</v>
      </c>
      <c r="J24">
        <v>7.6</v>
      </c>
      <c r="K24" t="s">
        <v>10916</v>
      </c>
      <c r="L24">
        <v>110940</v>
      </c>
      <c r="M24">
        <v>850000</v>
      </c>
      <c r="N24">
        <v>114252</v>
      </c>
      <c r="O24">
        <v>-735748</v>
      </c>
      <c r="P24" t="s">
        <v>10924</v>
      </c>
      <c r="Q24" t="s">
        <v>101</v>
      </c>
      <c r="R24">
        <v>26</v>
      </c>
      <c r="S24" t="s">
        <v>11012</v>
      </c>
      <c r="T24" t="s">
        <v>11025</v>
      </c>
      <c r="U24" t="s">
        <v>10927</v>
      </c>
      <c r="V24" t="s">
        <v>10958</v>
      </c>
      <c r="W24" t="s">
        <v>11032</v>
      </c>
      <c r="X24" t="s">
        <v>102</v>
      </c>
    </row>
    <row r="25" spans="1:24" x14ac:dyDescent="0.3">
      <c r="A25" t="s">
        <v>103</v>
      </c>
      <c r="B25" t="s">
        <v>104</v>
      </c>
      <c r="C25" t="s">
        <v>104</v>
      </c>
      <c r="D25">
        <v>122</v>
      </c>
      <c r="E25" t="s">
        <v>10917</v>
      </c>
      <c r="F25">
        <v>2.0333333333333332</v>
      </c>
      <c r="G25" t="s">
        <v>105</v>
      </c>
      <c r="H25" t="s">
        <v>10899</v>
      </c>
      <c r="I25" t="s">
        <v>10899</v>
      </c>
      <c r="J25">
        <v>8.1</v>
      </c>
      <c r="K25" t="s">
        <v>10922</v>
      </c>
      <c r="L25">
        <v>443710</v>
      </c>
      <c r="M25">
        <v>11000000</v>
      </c>
      <c r="N25">
        <v>441306145</v>
      </c>
      <c r="O25">
        <v>430306145</v>
      </c>
      <c r="P25" t="s">
        <v>10928</v>
      </c>
      <c r="Q25" t="s">
        <v>106</v>
      </c>
      <c r="R25">
        <v>26</v>
      </c>
      <c r="S25" t="s">
        <v>11014</v>
      </c>
      <c r="T25" t="s">
        <v>11018</v>
      </c>
      <c r="U25" t="s">
        <v>10914</v>
      </c>
      <c r="V25" t="s">
        <v>10958</v>
      </c>
      <c r="W25" t="s">
        <v>11032</v>
      </c>
      <c r="X25" t="s">
        <v>50</v>
      </c>
    </row>
    <row r="26" spans="1:24" x14ac:dyDescent="0.3">
      <c r="A26" t="s">
        <v>107</v>
      </c>
      <c r="B26" t="s">
        <v>108</v>
      </c>
      <c r="C26" t="s">
        <v>108</v>
      </c>
      <c r="D26">
        <v>121</v>
      </c>
      <c r="E26" t="s">
        <v>10917</v>
      </c>
      <c r="F26">
        <v>2.0166666666666666</v>
      </c>
      <c r="G26" t="s">
        <v>7406</v>
      </c>
      <c r="H26" t="s">
        <v>10887</v>
      </c>
      <c r="I26" t="s">
        <v>5170</v>
      </c>
      <c r="J26">
        <v>6.7</v>
      </c>
      <c r="K26" t="s">
        <v>10912</v>
      </c>
      <c r="L26">
        <v>113277</v>
      </c>
      <c r="M26">
        <v>7000000</v>
      </c>
      <c r="N26">
        <v>35382710</v>
      </c>
      <c r="O26">
        <v>28382710</v>
      </c>
      <c r="P26" t="s">
        <v>10913</v>
      </c>
      <c r="Q26" t="s">
        <v>109</v>
      </c>
      <c r="R26">
        <v>27</v>
      </c>
      <c r="S26" t="s">
        <v>11014</v>
      </c>
      <c r="T26" t="s">
        <v>11024</v>
      </c>
      <c r="U26" t="s">
        <v>10926</v>
      </c>
      <c r="V26" t="s">
        <v>10958</v>
      </c>
      <c r="W26" t="s">
        <v>11032</v>
      </c>
      <c r="X26" t="s">
        <v>42</v>
      </c>
    </row>
    <row r="27" spans="1:24" x14ac:dyDescent="0.3">
      <c r="A27" t="s">
        <v>110</v>
      </c>
      <c r="B27" t="s">
        <v>111</v>
      </c>
      <c r="C27" t="s">
        <v>111</v>
      </c>
      <c r="D27">
        <v>112</v>
      </c>
      <c r="E27" t="s">
        <v>10911</v>
      </c>
      <c r="F27">
        <v>1.8666666666666667</v>
      </c>
      <c r="G27" t="s">
        <v>10891</v>
      </c>
      <c r="H27" t="s">
        <v>190</v>
      </c>
      <c r="I27" t="s">
        <v>5170</v>
      </c>
      <c r="J27">
        <v>7.2</v>
      </c>
      <c r="K27" t="s">
        <v>10916</v>
      </c>
      <c r="L27">
        <v>116501</v>
      </c>
      <c r="M27">
        <v>500000</v>
      </c>
      <c r="N27">
        <v>59034</v>
      </c>
      <c r="O27">
        <v>-440966</v>
      </c>
      <c r="P27" t="s">
        <v>10924</v>
      </c>
      <c r="Q27" t="s">
        <v>112</v>
      </c>
      <c r="R27">
        <v>2</v>
      </c>
      <c r="S27" t="s">
        <v>11011</v>
      </c>
      <c r="T27" t="s">
        <v>11022</v>
      </c>
      <c r="U27" t="s">
        <v>10923</v>
      </c>
      <c r="V27" t="s">
        <v>10958</v>
      </c>
      <c r="W27" t="s">
        <v>11032</v>
      </c>
      <c r="X27" t="s">
        <v>113</v>
      </c>
    </row>
    <row r="28" spans="1:24" x14ac:dyDescent="0.3">
      <c r="A28" t="s">
        <v>114</v>
      </c>
      <c r="B28" t="s">
        <v>115</v>
      </c>
      <c r="C28" t="s">
        <v>115</v>
      </c>
      <c r="D28">
        <v>102</v>
      </c>
      <c r="E28" t="s">
        <v>10911</v>
      </c>
      <c r="F28">
        <v>1.7</v>
      </c>
      <c r="G28" t="s">
        <v>172</v>
      </c>
      <c r="H28" t="s">
        <v>10891</v>
      </c>
      <c r="I28" t="s">
        <v>190</v>
      </c>
      <c r="J28">
        <v>8.1</v>
      </c>
      <c r="K28" t="s">
        <v>10922</v>
      </c>
      <c r="L28">
        <v>51067</v>
      </c>
      <c r="M28">
        <v>2500000</v>
      </c>
      <c r="N28">
        <v>0</v>
      </c>
      <c r="O28">
        <v>-2500000</v>
      </c>
      <c r="P28" t="s">
        <v>10924</v>
      </c>
      <c r="Q28" t="s">
        <v>116</v>
      </c>
      <c r="R28">
        <v>9</v>
      </c>
      <c r="S28" t="s">
        <v>11015</v>
      </c>
      <c r="T28" t="s">
        <v>11026</v>
      </c>
      <c r="U28" t="s">
        <v>10929</v>
      </c>
      <c r="V28" t="s">
        <v>10958</v>
      </c>
      <c r="W28" t="s">
        <v>11032</v>
      </c>
      <c r="X28" t="s">
        <v>58</v>
      </c>
    </row>
    <row r="29" spans="1:24" x14ac:dyDescent="0.3">
      <c r="A29" t="s">
        <v>117</v>
      </c>
      <c r="B29" t="s">
        <v>118</v>
      </c>
      <c r="C29" t="s">
        <v>118</v>
      </c>
      <c r="D29">
        <v>151</v>
      </c>
      <c r="E29" t="s">
        <v>10917</v>
      </c>
      <c r="F29">
        <v>2.5166666666666666</v>
      </c>
      <c r="G29" t="s">
        <v>10889</v>
      </c>
      <c r="H29" t="s">
        <v>10891</v>
      </c>
      <c r="I29" t="s">
        <v>190</v>
      </c>
      <c r="J29">
        <v>8</v>
      </c>
      <c r="K29" t="s">
        <v>10922</v>
      </c>
      <c r="L29">
        <v>136272</v>
      </c>
      <c r="M29">
        <v>12000000</v>
      </c>
      <c r="N29">
        <v>53267000</v>
      </c>
      <c r="O29">
        <v>41267000</v>
      </c>
      <c r="P29" t="s">
        <v>10913</v>
      </c>
      <c r="Q29" t="s">
        <v>119</v>
      </c>
      <c r="R29">
        <v>16</v>
      </c>
      <c r="S29" t="s">
        <v>11013</v>
      </c>
      <c r="T29" t="s">
        <v>11018</v>
      </c>
      <c r="U29" t="s">
        <v>10914</v>
      </c>
      <c r="V29" t="s">
        <v>10958</v>
      </c>
      <c r="W29" t="s">
        <v>11032</v>
      </c>
      <c r="X29" t="s">
        <v>30</v>
      </c>
    </row>
    <row r="30" spans="1:24" x14ac:dyDescent="0.3">
      <c r="A30" t="s">
        <v>120</v>
      </c>
      <c r="B30" t="s">
        <v>121</v>
      </c>
      <c r="C30" t="s">
        <v>121</v>
      </c>
      <c r="D30">
        <v>83</v>
      </c>
      <c r="E30" t="s">
        <v>10915</v>
      </c>
      <c r="F30">
        <v>1.3833333333333333</v>
      </c>
      <c r="G30" t="s">
        <v>10887</v>
      </c>
      <c r="H30" t="s">
        <v>10888</v>
      </c>
      <c r="I30" t="s">
        <v>172</v>
      </c>
      <c r="J30">
        <v>7.5</v>
      </c>
      <c r="K30" t="s">
        <v>10916</v>
      </c>
      <c r="L30">
        <v>135750</v>
      </c>
      <c r="M30">
        <v>5000000</v>
      </c>
      <c r="N30">
        <v>0</v>
      </c>
      <c r="O30">
        <v>-5000000</v>
      </c>
      <c r="P30" t="s">
        <v>10924</v>
      </c>
      <c r="Q30" t="s">
        <v>122</v>
      </c>
      <c r="R30">
        <v>8</v>
      </c>
      <c r="S30" t="s">
        <v>11012</v>
      </c>
      <c r="T30" t="s">
        <v>11023</v>
      </c>
      <c r="U30" t="s">
        <v>10925</v>
      </c>
      <c r="V30" t="s">
        <v>10958</v>
      </c>
      <c r="W30" t="s">
        <v>11032</v>
      </c>
      <c r="X30" t="s">
        <v>123</v>
      </c>
    </row>
    <row r="31" spans="1:24" x14ac:dyDescent="0.3">
      <c r="A31" t="s">
        <v>124</v>
      </c>
      <c r="B31" t="s">
        <v>125</v>
      </c>
      <c r="C31" t="s">
        <v>125</v>
      </c>
      <c r="D31">
        <v>130</v>
      </c>
      <c r="E31" t="s">
        <v>10917</v>
      </c>
      <c r="F31">
        <v>2.1666666666666665</v>
      </c>
      <c r="G31" t="s">
        <v>10889</v>
      </c>
      <c r="H31" t="s">
        <v>10891</v>
      </c>
      <c r="I31" t="s">
        <v>190</v>
      </c>
      <c r="J31">
        <v>7.7</v>
      </c>
      <c r="K31" t="s">
        <v>10916</v>
      </c>
      <c r="L31">
        <v>131501</v>
      </c>
      <c r="M31">
        <v>3000000</v>
      </c>
      <c r="N31">
        <v>29857432</v>
      </c>
      <c r="O31">
        <v>26857432</v>
      </c>
      <c r="P31" t="s">
        <v>10913</v>
      </c>
      <c r="Q31" t="s">
        <v>126</v>
      </c>
      <c r="R31">
        <v>5</v>
      </c>
      <c r="S31" t="s">
        <v>11014</v>
      </c>
      <c r="T31" t="s">
        <v>11018</v>
      </c>
      <c r="U31" t="s">
        <v>10914</v>
      </c>
      <c r="V31" t="s">
        <v>10958</v>
      </c>
      <c r="W31" t="s">
        <v>11032</v>
      </c>
      <c r="X31" t="s">
        <v>127</v>
      </c>
    </row>
    <row r="32" spans="1:24" x14ac:dyDescent="0.3">
      <c r="A32" t="s">
        <v>128</v>
      </c>
      <c r="B32" t="s">
        <v>129</v>
      </c>
      <c r="C32" t="s">
        <v>129</v>
      </c>
      <c r="D32">
        <v>97</v>
      </c>
      <c r="E32" t="s">
        <v>10911</v>
      </c>
      <c r="F32">
        <v>1.6166666666666667</v>
      </c>
      <c r="G32" t="s">
        <v>10891</v>
      </c>
      <c r="H32" t="s">
        <v>10895</v>
      </c>
      <c r="I32" t="s">
        <v>10890</v>
      </c>
      <c r="J32">
        <v>7</v>
      </c>
      <c r="K32" t="s">
        <v>10916</v>
      </c>
      <c r="L32">
        <v>69150</v>
      </c>
      <c r="M32">
        <v>4000000</v>
      </c>
      <c r="N32">
        <v>210</v>
      </c>
      <c r="O32">
        <v>-3999790</v>
      </c>
      <c r="P32" t="s">
        <v>10924</v>
      </c>
      <c r="Q32" t="s">
        <v>130</v>
      </c>
      <c r="R32">
        <v>18</v>
      </c>
      <c r="S32" t="s">
        <v>11014</v>
      </c>
      <c r="T32" t="s">
        <v>11026</v>
      </c>
      <c r="U32" t="s">
        <v>10929</v>
      </c>
      <c r="V32" t="s">
        <v>10958</v>
      </c>
      <c r="W32" t="s">
        <v>11032</v>
      </c>
      <c r="X32" t="s">
        <v>131</v>
      </c>
    </row>
    <row r="33" spans="1:24" x14ac:dyDescent="0.3">
      <c r="A33" t="s">
        <v>132</v>
      </c>
      <c r="B33" t="s">
        <v>133</v>
      </c>
      <c r="C33" t="s">
        <v>133</v>
      </c>
      <c r="D33">
        <v>129</v>
      </c>
      <c r="E33" t="s">
        <v>10917</v>
      </c>
      <c r="F33">
        <v>2.15</v>
      </c>
      <c r="G33" t="s">
        <v>172</v>
      </c>
      <c r="H33" t="s">
        <v>10891</v>
      </c>
      <c r="I33" t="s">
        <v>190</v>
      </c>
      <c r="J33">
        <v>8.3000000000000007</v>
      </c>
      <c r="K33" t="s">
        <v>10922</v>
      </c>
      <c r="L33">
        <v>274104</v>
      </c>
      <c r="M33">
        <v>5500000</v>
      </c>
      <c r="N33">
        <v>156000000</v>
      </c>
      <c r="O33">
        <v>150500000</v>
      </c>
      <c r="P33" t="s">
        <v>10928</v>
      </c>
      <c r="Q33" t="s">
        <v>134</v>
      </c>
      <c r="R33">
        <v>25</v>
      </c>
      <c r="S33" t="s">
        <v>11011</v>
      </c>
      <c r="T33" t="s">
        <v>11018</v>
      </c>
      <c r="U33" t="s">
        <v>10914</v>
      </c>
      <c r="V33" t="s">
        <v>10958</v>
      </c>
      <c r="W33" t="s">
        <v>11032</v>
      </c>
      <c r="X33" t="s">
        <v>135</v>
      </c>
    </row>
    <row r="34" spans="1:24" x14ac:dyDescent="0.3">
      <c r="A34" t="s">
        <v>136</v>
      </c>
      <c r="B34" t="s">
        <v>137</v>
      </c>
      <c r="C34" t="s">
        <v>138</v>
      </c>
      <c r="D34">
        <v>129</v>
      </c>
      <c r="E34" t="s">
        <v>10917</v>
      </c>
      <c r="F34">
        <v>2.15</v>
      </c>
      <c r="G34" t="s">
        <v>190</v>
      </c>
      <c r="H34" t="s">
        <v>10886</v>
      </c>
      <c r="I34" t="s">
        <v>10899</v>
      </c>
      <c r="J34">
        <v>6.9</v>
      </c>
      <c r="K34" t="s">
        <v>10912</v>
      </c>
      <c r="L34">
        <v>57082</v>
      </c>
      <c r="M34">
        <v>1250000</v>
      </c>
      <c r="N34">
        <v>36182181</v>
      </c>
      <c r="O34">
        <v>34932181</v>
      </c>
      <c r="P34" t="s">
        <v>10913</v>
      </c>
      <c r="Q34" t="s">
        <v>139</v>
      </c>
      <c r="R34">
        <v>14</v>
      </c>
      <c r="S34" t="s">
        <v>11016</v>
      </c>
      <c r="T34" t="s">
        <v>11022</v>
      </c>
      <c r="U34" t="s">
        <v>10923</v>
      </c>
      <c r="V34" t="s">
        <v>10957</v>
      </c>
      <c r="W34" t="s">
        <v>11032</v>
      </c>
      <c r="X34" t="s">
        <v>140</v>
      </c>
    </row>
    <row r="35" spans="1:24" x14ac:dyDescent="0.3">
      <c r="A35" t="s">
        <v>141</v>
      </c>
      <c r="B35" t="s">
        <v>142</v>
      </c>
      <c r="C35" t="s">
        <v>142</v>
      </c>
      <c r="D35">
        <v>88</v>
      </c>
      <c r="E35" t="s">
        <v>10915</v>
      </c>
      <c r="F35">
        <v>1.4666666666666666</v>
      </c>
      <c r="G35" t="s">
        <v>7406</v>
      </c>
      <c r="H35" t="s">
        <v>190</v>
      </c>
      <c r="I35" t="s">
        <v>10890</v>
      </c>
      <c r="J35">
        <v>6.9</v>
      </c>
      <c r="K35" t="s">
        <v>10912</v>
      </c>
      <c r="L35">
        <v>61949</v>
      </c>
      <c r="M35">
        <v>1250000</v>
      </c>
      <c r="N35">
        <v>0</v>
      </c>
      <c r="O35">
        <v>-1250000</v>
      </c>
      <c r="P35" t="s">
        <v>10924</v>
      </c>
      <c r="Q35" t="s">
        <v>143</v>
      </c>
      <c r="R35">
        <v>24</v>
      </c>
      <c r="S35" t="s">
        <v>11014</v>
      </c>
      <c r="T35" t="s">
        <v>11022</v>
      </c>
      <c r="U35" t="s">
        <v>10923</v>
      </c>
      <c r="V35" t="s">
        <v>10958</v>
      </c>
      <c r="W35" t="s">
        <v>11032</v>
      </c>
      <c r="X35" t="s">
        <v>144</v>
      </c>
    </row>
    <row r="36" spans="1:24" x14ac:dyDescent="0.3">
      <c r="A36" t="s">
        <v>145</v>
      </c>
      <c r="B36" t="s">
        <v>146</v>
      </c>
      <c r="C36" t="s">
        <v>146</v>
      </c>
      <c r="D36">
        <v>88</v>
      </c>
      <c r="E36" t="s">
        <v>10915</v>
      </c>
      <c r="F36">
        <v>1.4666666666666666</v>
      </c>
      <c r="G36" t="s">
        <v>105</v>
      </c>
      <c r="H36" t="s">
        <v>10895</v>
      </c>
      <c r="I36" t="s">
        <v>5170</v>
      </c>
      <c r="J36">
        <v>7.5</v>
      </c>
      <c r="K36" t="s">
        <v>10916</v>
      </c>
      <c r="L36">
        <v>89128</v>
      </c>
      <c r="M36">
        <v>810000</v>
      </c>
      <c r="N36">
        <v>512343</v>
      </c>
      <c r="O36">
        <v>-297657</v>
      </c>
      <c r="P36" t="s">
        <v>10924</v>
      </c>
      <c r="Q36" t="s">
        <v>147</v>
      </c>
      <c r="R36">
        <v>6</v>
      </c>
      <c r="S36" t="s">
        <v>11012</v>
      </c>
      <c r="T36" t="s">
        <v>11018</v>
      </c>
      <c r="U36" t="s">
        <v>10914</v>
      </c>
      <c r="V36" t="s">
        <v>10958</v>
      </c>
      <c r="W36" t="s">
        <v>11032</v>
      </c>
      <c r="X36" t="s">
        <v>148</v>
      </c>
    </row>
    <row r="37" spans="1:24" x14ac:dyDescent="0.3">
      <c r="A37" t="s">
        <v>149</v>
      </c>
      <c r="B37" t="s">
        <v>150</v>
      </c>
      <c r="C37" t="s">
        <v>150</v>
      </c>
      <c r="D37">
        <v>93</v>
      </c>
      <c r="E37" t="s">
        <v>10911</v>
      </c>
      <c r="F37">
        <v>1.55</v>
      </c>
      <c r="G37" t="s">
        <v>172</v>
      </c>
      <c r="H37" t="s">
        <v>234</v>
      </c>
      <c r="I37" t="s">
        <v>10899</v>
      </c>
      <c r="J37">
        <v>7.7</v>
      </c>
      <c r="K37" t="s">
        <v>10916</v>
      </c>
      <c r="L37">
        <v>148020</v>
      </c>
      <c r="M37">
        <v>2600000</v>
      </c>
      <c r="N37">
        <v>119617265</v>
      </c>
      <c r="O37">
        <v>117017265</v>
      </c>
      <c r="P37" t="s">
        <v>10928</v>
      </c>
      <c r="Q37" t="s">
        <v>151</v>
      </c>
      <c r="R37">
        <v>7</v>
      </c>
      <c r="S37" t="s">
        <v>11012</v>
      </c>
      <c r="T37" t="s">
        <v>11020</v>
      </c>
      <c r="U37" t="s">
        <v>10920</v>
      </c>
      <c r="V37" t="s">
        <v>10959</v>
      </c>
      <c r="W37" t="s">
        <v>11032</v>
      </c>
      <c r="X37" t="s">
        <v>152</v>
      </c>
    </row>
    <row r="38" spans="1:24" x14ac:dyDescent="0.3">
      <c r="A38" t="s">
        <v>153</v>
      </c>
      <c r="B38" t="s">
        <v>154</v>
      </c>
      <c r="C38" t="s">
        <v>154</v>
      </c>
      <c r="D38">
        <v>130</v>
      </c>
      <c r="E38" t="s">
        <v>10917</v>
      </c>
      <c r="F38">
        <v>2.1666666666666665</v>
      </c>
      <c r="G38" t="s">
        <v>190</v>
      </c>
      <c r="H38" t="s">
        <v>10895</v>
      </c>
      <c r="I38" t="s">
        <v>5170</v>
      </c>
      <c r="J38">
        <v>8.1999999999999993</v>
      </c>
      <c r="K38" t="s">
        <v>10922</v>
      </c>
      <c r="L38">
        <v>342025</v>
      </c>
      <c r="M38">
        <v>6000000</v>
      </c>
      <c r="N38">
        <v>29226502</v>
      </c>
      <c r="O38">
        <v>23226502</v>
      </c>
      <c r="P38" t="s">
        <v>10913</v>
      </c>
      <c r="Q38" t="s">
        <v>155</v>
      </c>
      <c r="R38">
        <v>19</v>
      </c>
      <c r="S38" t="s">
        <v>11014</v>
      </c>
      <c r="T38" t="s">
        <v>11024</v>
      </c>
      <c r="U38" t="s">
        <v>10926</v>
      </c>
      <c r="V38" t="s">
        <v>10959</v>
      </c>
      <c r="W38" t="s">
        <v>11032</v>
      </c>
      <c r="X38" t="s">
        <v>156</v>
      </c>
    </row>
    <row r="39" spans="1:24" x14ac:dyDescent="0.3">
      <c r="A39" t="s">
        <v>157</v>
      </c>
      <c r="B39" t="s">
        <v>158</v>
      </c>
      <c r="C39" t="s">
        <v>158</v>
      </c>
      <c r="D39">
        <v>113</v>
      </c>
      <c r="E39" t="s">
        <v>10911</v>
      </c>
      <c r="F39">
        <v>1.8833333333333333</v>
      </c>
      <c r="G39" t="s">
        <v>190</v>
      </c>
      <c r="H39" t="s">
        <v>10895</v>
      </c>
      <c r="I39" t="s">
        <v>5170</v>
      </c>
      <c r="J39">
        <v>7.8</v>
      </c>
      <c r="K39" t="s">
        <v>10916</v>
      </c>
      <c r="L39">
        <v>118229</v>
      </c>
      <c r="M39">
        <v>1600000</v>
      </c>
      <c r="N39">
        <v>4696729</v>
      </c>
      <c r="O39">
        <v>3096729</v>
      </c>
      <c r="P39" t="s">
        <v>10918</v>
      </c>
      <c r="Q39" t="s">
        <v>159</v>
      </c>
      <c r="R39">
        <v>7</v>
      </c>
      <c r="S39" t="s">
        <v>11013</v>
      </c>
      <c r="T39" t="s">
        <v>11026</v>
      </c>
      <c r="U39" t="s">
        <v>10929</v>
      </c>
      <c r="V39" t="s">
        <v>10959</v>
      </c>
      <c r="W39" t="s">
        <v>11032</v>
      </c>
      <c r="X39" t="s">
        <v>83</v>
      </c>
    </row>
    <row r="40" spans="1:24" x14ac:dyDescent="0.3">
      <c r="A40" t="s">
        <v>160</v>
      </c>
      <c r="B40" t="s">
        <v>161</v>
      </c>
      <c r="C40" t="s">
        <v>161</v>
      </c>
      <c r="D40">
        <v>202</v>
      </c>
      <c r="E40" t="s">
        <v>10917</v>
      </c>
      <c r="F40">
        <v>3.3666666666666667</v>
      </c>
      <c r="G40" t="s">
        <v>10891</v>
      </c>
      <c r="H40" t="s">
        <v>190</v>
      </c>
      <c r="I40" t="s">
        <v>10899</v>
      </c>
      <c r="J40">
        <v>9</v>
      </c>
      <c r="K40" t="s">
        <v>10922</v>
      </c>
      <c r="L40">
        <v>1333027</v>
      </c>
      <c r="M40">
        <v>13000000</v>
      </c>
      <c r="N40">
        <v>47961919</v>
      </c>
      <c r="O40">
        <v>34961919</v>
      </c>
      <c r="P40" t="s">
        <v>10913</v>
      </c>
      <c r="Q40" t="s">
        <v>162</v>
      </c>
      <c r="R40">
        <v>12</v>
      </c>
      <c r="S40" t="s">
        <v>11012</v>
      </c>
      <c r="T40" t="s">
        <v>11018</v>
      </c>
      <c r="U40" t="s">
        <v>10914</v>
      </c>
      <c r="V40" t="s">
        <v>10959</v>
      </c>
      <c r="W40" t="s">
        <v>11032</v>
      </c>
      <c r="X40" t="s">
        <v>83</v>
      </c>
    </row>
    <row r="41" spans="1:24" x14ac:dyDescent="0.3">
      <c r="A41" t="s">
        <v>163</v>
      </c>
      <c r="B41" t="s">
        <v>164</v>
      </c>
      <c r="C41" t="s">
        <v>164</v>
      </c>
      <c r="D41">
        <v>125</v>
      </c>
      <c r="E41" t="s">
        <v>10917</v>
      </c>
      <c r="F41">
        <v>2.0833333333333335</v>
      </c>
      <c r="G41" t="s">
        <v>7406</v>
      </c>
      <c r="H41" t="s">
        <v>10887</v>
      </c>
      <c r="I41" t="s">
        <v>5170</v>
      </c>
      <c r="J41">
        <v>6.7</v>
      </c>
      <c r="K41" t="s">
        <v>10912</v>
      </c>
      <c r="L41">
        <v>111025</v>
      </c>
      <c r="M41">
        <v>7000000</v>
      </c>
      <c r="N41">
        <v>20972000</v>
      </c>
      <c r="O41">
        <v>13972000</v>
      </c>
      <c r="P41" t="s">
        <v>10913</v>
      </c>
      <c r="Q41" t="s">
        <v>165</v>
      </c>
      <c r="R41">
        <v>14</v>
      </c>
      <c r="S41" t="s">
        <v>11016</v>
      </c>
      <c r="T41" t="s">
        <v>11018</v>
      </c>
      <c r="U41" t="s">
        <v>10914</v>
      </c>
      <c r="V41" t="s">
        <v>10959</v>
      </c>
      <c r="W41" t="s">
        <v>11032</v>
      </c>
      <c r="X41" t="s">
        <v>42</v>
      </c>
    </row>
    <row r="42" spans="1:24" x14ac:dyDescent="0.3">
      <c r="A42" t="s">
        <v>166</v>
      </c>
      <c r="B42" t="s">
        <v>167</v>
      </c>
      <c r="C42" t="s">
        <v>167</v>
      </c>
      <c r="D42">
        <v>83</v>
      </c>
      <c r="E42" t="s">
        <v>10915</v>
      </c>
      <c r="F42">
        <v>1.3833333333333333</v>
      </c>
      <c r="G42" t="s">
        <v>105</v>
      </c>
      <c r="H42" t="s">
        <v>10899</v>
      </c>
      <c r="I42" t="s">
        <v>10899</v>
      </c>
      <c r="J42">
        <v>7.4</v>
      </c>
      <c r="K42" t="s">
        <v>10916</v>
      </c>
      <c r="L42">
        <v>178769</v>
      </c>
      <c r="M42">
        <v>140000</v>
      </c>
      <c r="N42">
        <v>30860378</v>
      </c>
      <c r="O42">
        <v>30720378</v>
      </c>
      <c r="P42" t="s">
        <v>10913</v>
      </c>
      <c r="Q42" t="s">
        <v>168</v>
      </c>
      <c r="R42">
        <v>1</v>
      </c>
      <c r="S42" t="s">
        <v>11011</v>
      </c>
      <c r="T42" t="s">
        <v>11022</v>
      </c>
      <c r="U42" t="s">
        <v>10923</v>
      </c>
      <c r="V42" t="s">
        <v>10959</v>
      </c>
      <c r="W42" t="s">
        <v>11032</v>
      </c>
      <c r="X42" t="s">
        <v>169</v>
      </c>
    </row>
    <row r="43" spans="1:24" x14ac:dyDescent="0.3">
      <c r="A43" t="s">
        <v>170</v>
      </c>
      <c r="B43" t="s">
        <v>171</v>
      </c>
      <c r="C43" t="s">
        <v>171</v>
      </c>
      <c r="D43">
        <v>106</v>
      </c>
      <c r="E43" t="s">
        <v>10911</v>
      </c>
      <c r="F43">
        <v>1.7666666666666666</v>
      </c>
      <c r="G43" t="s">
        <v>172</v>
      </c>
      <c r="H43" t="s">
        <v>10899</v>
      </c>
      <c r="I43" t="s">
        <v>10899</v>
      </c>
      <c r="J43">
        <v>8</v>
      </c>
      <c r="K43" t="s">
        <v>10922</v>
      </c>
      <c r="L43">
        <v>166262</v>
      </c>
      <c r="M43">
        <v>2800000</v>
      </c>
      <c r="N43">
        <v>86273333</v>
      </c>
      <c r="O43">
        <v>83473333</v>
      </c>
      <c r="P43" t="s">
        <v>10913</v>
      </c>
      <c r="Q43" t="s">
        <v>173</v>
      </c>
      <c r="R43">
        <v>15</v>
      </c>
      <c r="S43" t="s">
        <v>11013</v>
      </c>
      <c r="T43" t="s">
        <v>11018</v>
      </c>
      <c r="U43" t="s">
        <v>10914</v>
      </c>
      <c r="V43" t="s">
        <v>10959</v>
      </c>
      <c r="W43" t="s">
        <v>11032</v>
      </c>
      <c r="X43" t="s">
        <v>152</v>
      </c>
    </row>
    <row r="44" spans="1:24" x14ac:dyDescent="0.3">
      <c r="A44" t="s">
        <v>174</v>
      </c>
      <c r="B44" t="s">
        <v>175</v>
      </c>
      <c r="C44" t="s">
        <v>175</v>
      </c>
      <c r="D44">
        <v>185</v>
      </c>
      <c r="E44" t="s">
        <v>10917</v>
      </c>
      <c r="F44">
        <v>3.0833333333333335</v>
      </c>
      <c r="G44" t="s">
        <v>10887</v>
      </c>
      <c r="H44" t="s">
        <v>190</v>
      </c>
      <c r="I44" t="s">
        <v>5878</v>
      </c>
      <c r="J44">
        <v>8.1</v>
      </c>
      <c r="K44" t="s">
        <v>10922</v>
      </c>
      <c r="L44">
        <v>178289</v>
      </c>
      <c r="M44">
        <v>11000000</v>
      </c>
      <c r="N44">
        <v>245878</v>
      </c>
      <c r="O44">
        <v>-10754122</v>
      </c>
      <c r="P44" t="s">
        <v>10924</v>
      </c>
      <c r="Q44" t="s">
        <v>176</v>
      </c>
      <c r="R44">
        <v>11</v>
      </c>
      <c r="S44" t="s">
        <v>11012</v>
      </c>
      <c r="T44" t="s">
        <v>11018</v>
      </c>
      <c r="U44" t="s">
        <v>10914</v>
      </c>
      <c r="V44" t="s">
        <v>10960</v>
      </c>
      <c r="W44" t="s">
        <v>11032</v>
      </c>
      <c r="X44" t="s">
        <v>38</v>
      </c>
    </row>
    <row r="45" spans="1:24" x14ac:dyDescent="0.3">
      <c r="A45" t="s">
        <v>177</v>
      </c>
      <c r="B45" t="s">
        <v>178</v>
      </c>
      <c r="C45" t="s">
        <v>178</v>
      </c>
      <c r="D45">
        <v>125</v>
      </c>
      <c r="E45" t="s">
        <v>10917</v>
      </c>
      <c r="F45">
        <v>2.0833333333333335</v>
      </c>
      <c r="G45" t="s">
        <v>10889</v>
      </c>
      <c r="H45" t="s">
        <v>10891</v>
      </c>
      <c r="I45" t="s">
        <v>190</v>
      </c>
      <c r="J45">
        <v>8</v>
      </c>
      <c r="K45" t="s">
        <v>10922</v>
      </c>
      <c r="L45">
        <v>268858</v>
      </c>
      <c r="M45">
        <v>1800000</v>
      </c>
      <c r="N45">
        <v>50000000</v>
      </c>
      <c r="O45">
        <v>48200000</v>
      </c>
      <c r="P45" t="s">
        <v>10913</v>
      </c>
      <c r="Q45" t="s">
        <v>179</v>
      </c>
      <c r="R45">
        <v>19</v>
      </c>
      <c r="S45" t="s">
        <v>1956</v>
      </c>
      <c r="T45" t="s">
        <v>11027</v>
      </c>
      <c r="U45" t="s">
        <v>10930</v>
      </c>
      <c r="V45" t="s">
        <v>10960</v>
      </c>
      <c r="W45" t="s">
        <v>11032</v>
      </c>
      <c r="X45" t="s">
        <v>127</v>
      </c>
    </row>
    <row r="46" spans="1:24" x14ac:dyDescent="0.3">
      <c r="A46" t="s">
        <v>180</v>
      </c>
      <c r="B46" t="s">
        <v>181</v>
      </c>
      <c r="C46" t="s">
        <v>181</v>
      </c>
      <c r="D46">
        <v>124</v>
      </c>
      <c r="E46" t="s">
        <v>10917</v>
      </c>
      <c r="F46">
        <v>2.0666666666666669</v>
      </c>
      <c r="G46" t="s">
        <v>10887</v>
      </c>
      <c r="H46" t="s">
        <v>10895</v>
      </c>
      <c r="I46" t="s">
        <v>5170</v>
      </c>
      <c r="J46">
        <v>8.1</v>
      </c>
      <c r="K46" t="s">
        <v>10922</v>
      </c>
      <c r="L46">
        <v>644554</v>
      </c>
      <c r="M46">
        <v>7000000</v>
      </c>
      <c r="N46">
        <v>476512065</v>
      </c>
      <c r="O46">
        <v>469512065</v>
      </c>
      <c r="P46" t="s">
        <v>10928</v>
      </c>
      <c r="Q46" t="s">
        <v>182</v>
      </c>
      <c r="R46">
        <v>20</v>
      </c>
      <c r="S46" t="s">
        <v>1956</v>
      </c>
      <c r="T46" t="s">
        <v>11024</v>
      </c>
      <c r="U46" t="s">
        <v>10926</v>
      </c>
      <c r="V46" t="s">
        <v>10960</v>
      </c>
      <c r="W46" t="s">
        <v>11032</v>
      </c>
      <c r="X46" t="s">
        <v>183</v>
      </c>
    </row>
    <row r="47" spans="1:24" x14ac:dyDescent="0.3">
      <c r="A47" t="s">
        <v>184</v>
      </c>
      <c r="B47" t="s">
        <v>185</v>
      </c>
      <c r="C47" t="s">
        <v>185</v>
      </c>
      <c r="D47">
        <v>129</v>
      </c>
      <c r="E47" t="s">
        <v>10917</v>
      </c>
      <c r="F47">
        <v>2.15</v>
      </c>
      <c r="G47" t="s">
        <v>10887</v>
      </c>
      <c r="H47" t="s">
        <v>5878</v>
      </c>
      <c r="I47" t="s">
        <v>10899</v>
      </c>
      <c r="J47">
        <v>7.8</v>
      </c>
      <c r="K47" t="s">
        <v>10916</v>
      </c>
      <c r="L47">
        <v>51197</v>
      </c>
      <c r="M47">
        <v>8000000</v>
      </c>
      <c r="N47">
        <v>12678</v>
      </c>
      <c r="O47">
        <v>-7987322</v>
      </c>
      <c r="P47" t="s">
        <v>10924</v>
      </c>
      <c r="Q47" t="s">
        <v>186</v>
      </c>
      <c r="R47">
        <v>27</v>
      </c>
      <c r="S47" t="s">
        <v>11012</v>
      </c>
      <c r="T47" t="s">
        <v>11023</v>
      </c>
      <c r="U47" t="s">
        <v>10925</v>
      </c>
      <c r="V47" t="s">
        <v>10960</v>
      </c>
      <c r="W47" t="s">
        <v>11032</v>
      </c>
      <c r="X47" t="s">
        <v>187</v>
      </c>
    </row>
    <row r="48" spans="1:24" x14ac:dyDescent="0.3">
      <c r="A48" t="s">
        <v>188</v>
      </c>
      <c r="B48" t="s">
        <v>189</v>
      </c>
      <c r="C48" t="s">
        <v>189</v>
      </c>
      <c r="D48">
        <v>133</v>
      </c>
      <c r="E48" t="s">
        <v>10917</v>
      </c>
      <c r="F48">
        <v>2.2166666666666668</v>
      </c>
      <c r="G48" t="s">
        <v>190</v>
      </c>
      <c r="H48" t="s">
        <v>10899</v>
      </c>
      <c r="I48" t="s">
        <v>10899</v>
      </c>
      <c r="J48">
        <v>8.6999999999999993</v>
      </c>
      <c r="K48" t="s">
        <v>10922</v>
      </c>
      <c r="L48">
        <v>1049260</v>
      </c>
      <c r="M48">
        <v>3000000</v>
      </c>
      <c r="N48">
        <v>109114817</v>
      </c>
      <c r="O48">
        <v>106114817</v>
      </c>
      <c r="P48" t="s">
        <v>10928</v>
      </c>
      <c r="Q48" t="s">
        <v>191</v>
      </c>
      <c r="R48">
        <v>19</v>
      </c>
      <c r="S48" t="s">
        <v>11014</v>
      </c>
      <c r="T48" t="s">
        <v>11023</v>
      </c>
      <c r="U48" t="s">
        <v>10925</v>
      </c>
      <c r="V48" t="s">
        <v>10960</v>
      </c>
      <c r="W48" t="s">
        <v>11032</v>
      </c>
      <c r="X48" t="s">
        <v>192</v>
      </c>
    </row>
    <row r="49" spans="1:24" x14ac:dyDescent="0.3">
      <c r="A49" t="s">
        <v>193</v>
      </c>
      <c r="B49" t="s">
        <v>194</v>
      </c>
      <c r="C49" t="s">
        <v>194</v>
      </c>
      <c r="D49">
        <v>100</v>
      </c>
      <c r="E49" t="s">
        <v>10911</v>
      </c>
      <c r="F49">
        <v>1.6666666666666667</v>
      </c>
      <c r="G49" t="s">
        <v>172</v>
      </c>
      <c r="H49" t="s">
        <v>105</v>
      </c>
      <c r="I49" t="s">
        <v>10893</v>
      </c>
      <c r="J49">
        <v>7.4</v>
      </c>
      <c r="K49" t="s">
        <v>10916</v>
      </c>
      <c r="L49">
        <v>163210</v>
      </c>
      <c r="M49">
        <v>1200000</v>
      </c>
      <c r="N49">
        <v>115341126</v>
      </c>
      <c r="O49">
        <v>114141126</v>
      </c>
      <c r="P49" t="s">
        <v>10928</v>
      </c>
      <c r="Q49" t="s">
        <v>195</v>
      </c>
      <c r="R49">
        <v>14</v>
      </c>
      <c r="S49" t="s">
        <v>11012</v>
      </c>
      <c r="T49" t="s">
        <v>11028</v>
      </c>
      <c r="U49" t="s">
        <v>10931</v>
      </c>
      <c r="V49" t="s">
        <v>10960</v>
      </c>
      <c r="W49" t="s">
        <v>11032</v>
      </c>
      <c r="X49" t="s">
        <v>196</v>
      </c>
    </row>
    <row r="50" spans="1:24" x14ac:dyDescent="0.3">
      <c r="A50" t="s">
        <v>197</v>
      </c>
      <c r="B50" t="s">
        <v>198</v>
      </c>
      <c r="C50" t="s">
        <v>198</v>
      </c>
      <c r="D50">
        <v>117</v>
      </c>
      <c r="E50" t="s">
        <v>10911</v>
      </c>
      <c r="F50">
        <v>1.95</v>
      </c>
      <c r="G50" t="s">
        <v>10891</v>
      </c>
      <c r="H50" t="s">
        <v>10895</v>
      </c>
      <c r="I50" t="s">
        <v>5170</v>
      </c>
      <c r="J50">
        <v>7.4</v>
      </c>
      <c r="K50" t="s">
        <v>10916</v>
      </c>
      <c r="L50">
        <v>60556</v>
      </c>
      <c r="M50">
        <v>20000000</v>
      </c>
      <c r="N50">
        <v>27476252</v>
      </c>
      <c r="O50">
        <v>7476252</v>
      </c>
      <c r="P50" t="s">
        <v>10918</v>
      </c>
      <c r="Q50" t="s">
        <v>199</v>
      </c>
      <c r="R50">
        <v>24</v>
      </c>
      <c r="S50" t="s">
        <v>11014</v>
      </c>
      <c r="T50" t="s">
        <v>11027</v>
      </c>
      <c r="U50" t="s">
        <v>10930</v>
      </c>
      <c r="V50" t="s">
        <v>10960</v>
      </c>
      <c r="W50" t="s">
        <v>11032</v>
      </c>
      <c r="X50" t="s">
        <v>200</v>
      </c>
    </row>
    <row r="51" spans="1:24" x14ac:dyDescent="0.3">
      <c r="A51" t="s">
        <v>201</v>
      </c>
      <c r="B51" t="s">
        <v>202</v>
      </c>
      <c r="C51" t="s">
        <v>202</v>
      </c>
      <c r="D51">
        <v>138</v>
      </c>
      <c r="E51" t="s">
        <v>10917</v>
      </c>
      <c r="F51">
        <v>2.2999999999999998</v>
      </c>
      <c r="G51" t="s">
        <v>190</v>
      </c>
      <c r="H51" t="s">
        <v>10896</v>
      </c>
      <c r="I51" t="s">
        <v>5170</v>
      </c>
      <c r="J51">
        <v>7.9</v>
      </c>
      <c r="K51" t="s">
        <v>10916</v>
      </c>
      <c r="L51">
        <v>123134</v>
      </c>
      <c r="M51">
        <v>8500000</v>
      </c>
      <c r="N51">
        <v>70600000</v>
      </c>
      <c r="O51">
        <v>62100000</v>
      </c>
      <c r="P51" t="s">
        <v>10913</v>
      </c>
      <c r="Q51" t="s">
        <v>203</v>
      </c>
      <c r="R51">
        <v>4</v>
      </c>
      <c r="S51" t="s">
        <v>11013</v>
      </c>
      <c r="T51" t="s">
        <v>11026</v>
      </c>
      <c r="U51" t="s">
        <v>10929</v>
      </c>
      <c r="V51" t="s">
        <v>10961</v>
      </c>
      <c r="W51" t="s">
        <v>11032</v>
      </c>
      <c r="X51" t="s">
        <v>204</v>
      </c>
    </row>
    <row r="52" spans="1:24" x14ac:dyDescent="0.3">
      <c r="A52" t="s">
        <v>205</v>
      </c>
      <c r="B52" t="s">
        <v>206</v>
      </c>
      <c r="C52" t="s">
        <v>206</v>
      </c>
      <c r="D52">
        <v>91</v>
      </c>
      <c r="E52" t="s">
        <v>10911</v>
      </c>
      <c r="F52">
        <v>1.5166666666666666</v>
      </c>
      <c r="G52" t="s">
        <v>7406</v>
      </c>
      <c r="H52" t="s">
        <v>10891</v>
      </c>
      <c r="I52" t="s">
        <v>5170</v>
      </c>
      <c r="J52">
        <v>7.3</v>
      </c>
      <c r="K52" t="s">
        <v>10916</v>
      </c>
      <c r="L52">
        <v>54149</v>
      </c>
      <c r="M52">
        <v>150000</v>
      </c>
      <c r="N52">
        <v>0</v>
      </c>
      <c r="O52">
        <v>-150000</v>
      </c>
      <c r="P52" t="s">
        <v>10924</v>
      </c>
      <c r="Q52" t="s">
        <v>207</v>
      </c>
      <c r="R52">
        <v>8</v>
      </c>
      <c r="S52" t="s">
        <v>1956</v>
      </c>
      <c r="T52" t="s">
        <v>11022</v>
      </c>
      <c r="U52" t="s">
        <v>10923</v>
      </c>
      <c r="V52" t="s">
        <v>10961</v>
      </c>
      <c r="W52" t="s">
        <v>11032</v>
      </c>
      <c r="X52" t="s">
        <v>208</v>
      </c>
    </row>
    <row r="53" spans="1:24" x14ac:dyDescent="0.3">
      <c r="A53" t="s">
        <v>209</v>
      </c>
      <c r="B53" t="s">
        <v>210</v>
      </c>
      <c r="C53" t="s">
        <v>210</v>
      </c>
      <c r="D53">
        <v>98</v>
      </c>
      <c r="E53" t="s">
        <v>10911</v>
      </c>
      <c r="F53">
        <v>1.6333333333333333</v>
      </c>
      <c r="G53" t="s">
        <v>105</v>
      </c>
      <c r="H53" t="s">
        <v>10895</v>
      </c>
      <c r="I53" t="s">
        <v>10899</v>
      </c>
      <c r="J53">
        <v>7.4</v>
      </c>
      <c r="K53" t="s">
        <v>10916</v>
      </c>
      <c r="L53">
        <v>201876</v>
      </c>
      <c r="M53">
        <v>1800000</v>
      </c>
      <c r="N53">
        <v>33800000</v>
      </c>
      <c r="O53">
        <v>32000000</v>
      </c>
      <c r="P53" t="s">
        <v>10913</v>
      </c>
      <c r="Q53" t="s">
        <v>211</v>
      </c>
      <c r="R53">
        <v>3</v>
      </c>
      <c r="S53" t="s">
        <v>11014</v>
      </c>
      <c r="T53" t="s">
        <v>11023</v>
      </c>
      <c r="U53" t="s">
        <v>10925</v>
      </c>
      <c r="V53" t="s">
        <v>10961</v>
      </c>
      <c r="W53" t="s">
        <v>11032</v>
      </c>
      <c r="X53" t="s">
        <v>212</v>
      </c>
    </row>
    <row r="54" spans="1:24" x14ac:dyDescent="0.3">
      <c r="A54" t="s">
        <v>213</v>
      </c>
      <c r="B54" t="s">
        <v>214</v>
      </c>
      <c r="C54" t="s">
        <v>214</v>
      </c>
      <c r="D54">
        <v>89</v>
      </c>
      <c r="E54" t="s">
        <v>10915</v>
      </c>
      <c r="F54">
        <v>1.4833333333333334</v>
      </c>
      <c r="G54" t="s">
        <v>10885</v>
      </c>
      <c r="H54" t="s">
        <v>105</v>
      </c>
      <c r="I54" t="s">
        <v>10899</v>
      </c>
      <c r="J54">
        <v>7.3</v>
      </c>
      <c r="K54" t="s">
        <v>10916</v>
      </c>
      <c r="L54">
        <v>124232</v>
      </c>
      <c r="M54">
        <v>10000</v>
      </c>
      <c r="N54">
        <v>23557</v>
      </c>
      <c r="O54">
        <v>13557</v>
      </c>
      <c r="P54" t="s">
        <v>10918</v>
      </c>
      <c r="Q54" t="s">
        <v>215</v>
      </c>
      <c r="R54">
        <v>19</v>
      </c>
      <c r="S54" t="s">
        <v>11016</v>
      </c>
      <c r="T54" t="s">
        <v>11021</v>
      </c>
      <c r="U54" t="s">
        <v>10921</v>
      </c>
      <c r="V54" t="s">
        <v>10962</v>
      </c>
      <c r="W54" t="s">
        <v>11032</v>
      </c>
      <c r="X54" t="s">
        <v>216</v>
      </c>
    </row>
    <row r="55" spans="1:24" x14ac:dyDescent="0.3">
      <c r="A55" t="s">
        <v>217</v>
      </c>
      <c r="B55" t="s">
        <v>218</v>
      </c>
      <c r="C55" t="s">
        <v>218</v>
      </c>
      <c r="D55">
        <v>119</v>
      </c>
      <c r="E55" t="s">
        <v>10911</v>
      </c>
      <c r="F55">
        <v>1.9833333333333334</v>
      </c>
      <c r="G55" t="s">
        <v>7406</v>
      </c>
      <c r="H55" t="s">
        <v>10887</v>
      </c>
      <c r="I55" t="s">
        <v>10890</v>
      </c>
      <c r="J55">
        <v>6.8</v>
      </c>
      <c r="K55" t="s">
        <v>10912</v>
      </c>
      <c r="L55">
        <v>59826</v>
      </c>
      <c r="M55">
        <v>9000000</v>
      </c>
      <c r="N55">
        <v>0</v>
      </c>
      <c r="O55">
        <v>-9000000</v>
      </c>
      <c r="P55" t="s">
        <v>10924</v>
      </c>
      <c r="Q55" t="s">
        <v>219</v>
      </c>
      <c r="R55">
        <v>23</v>
      </c>
      <c r="S55" t="s">
        <v>11014</v>
      </c>
      <c r="T55" t="s">
        <v>11024</v>
      </c>
      <c r="U55" t="s">
        <v>10926</v>
      </c>
      <c r="V55" t="s">
        <v>10961</v>
      </c>
      <c r="W55" t="s">
        <v>11032</v>
      </c>
      <c r="X55" t="s">
        <v>220</v>
      </c>
    </row>
    <row r="56" spans="1:24" x14ac:dyDescent="0.3">
      <c r="A56" t="s">
        <v>221</v>
      </c>
      <c r="B56" t="s">
        <v>222</v>
      </c>
      <c r="C56" t="s">
        <v>222</v>
      </c>
      <c r="D56">
        <v>125</v>
      </c>
      <c r="E56" t="s">
        <v>10917</v>
      </c>
      <c r="F56">
        <v>2.0833333333333335</v>
      </c>
      <c r="G56" t="s">
        <v>10891</v>
      </c>
      <c r="H56" t="s">
        <v>190</v>
      </c>
      <c r="I56" t="s">
        <v>5170</v>
      </c>
      <c r="J56">
        <v>7.4</v>
      </c>
      <c r="K56" t="s">
        <v>10916</v>
      </c>
      <c r="L56">
        <v>68705</v>
      </c>
      <c r="M56">
        <v>6500000</v>
      </c>
      <c r="N56">
        <v>21709020</v>
      </c>
      <c r="O56">
        <v>15209020</v>
      </c>
      <c r="P56" t="s">
        <v>10913</v>
      </c>
      <c r="Q56" t="s">
        <v>223</v>
      </c>
      <c r="R56">
        <v>6</v>
      </c>
      <c r="S56" t="s">
        <v>11014</v>
      </c>
      <c r="T56" t="s">
        <v>11022</v>
      </c>
      <c r="U56" t="s">
        <v>10923</v>
      </c>
      <c r="V56" t="s">
        <v>10961</v>
      </c>
      <c r="W56" t="s">
        <v>11032</v>
      </c>
      <c r="X56" t="s">
        <v>224</v>
      </c>
    </row>
    <row r="57" spans="1:24" x14ac:dyDescent="0.3">
      <c r="A57" t="s">
        <v>225</v>
      </c>
      <c r="B57" t="s">
        <v>226</v>
      </c>
      <c r="C57" t="s">
        <v>226</v>
      </c>
      <c r="D57">
        <v>121</v>
      </c>
      <c r="E57" t="s">
        <v>10917</v>
      </c>
      <c r="F57">
        <v>2.0166666666666666</v>
      </c>
      <c r="G57" t="s">
        <v>190</v>
      </c>
      <c r="H57" t="s">
        <v>10899</v>
      </c>
      <c r="I57" t="s">
        <v>10899</v>
      </c>
      <c r="J57">
        <v>8.1</v>
      </c>
      <c r="K57" t="s">
        <v>10922</v>
      </c>
      <c r="L57">
        <v>166646</v>
      </c>
      <c r="M57">
        <v>3800000</v>
      </c>
      <c r="N57">
        <v>23690757</v>
      </c>
      <c r="O57">
        <v>19890757</v>
      </c>
      <c r="P57" t="s">
        <v>10913</v>
      </c>
      <c r="Q57" t="s">
        <v>227</v>
      </c>
      <c r="R57">
        <v>14</v>
      </c>
      <c r="S57" t="s">
        <v>11013</v>
      </c>
      <c r="T57" t="s">
        <v>11023</v>
      </c>
      <c r="U57" t="s">
        <v>10925</v>
      </c>
      <c r="V57" t="s">
        <v>10961</v>
      </c>
      <c r="W57" t="s">
        <v>11032</v>
      </c>
      <c r="X57" t="s">
        <v>127</v>
      </c>
    </row>
    <row r="58" spans="1:24" x14ac:dyDescent="0.3">
      <c r="A58" t="s">
        <v>228</v>
      </c>
      <c r="B58" t="s">
        <v>229</v>
      </c>
      <c r="C58" t="s">
        <v>229</v>
      </c>
      <c r="D58">
        <v>111</v>
      </c>
      <c r="E58" t="s">
        <v>10911</v>
      </c>
      <c r="F58">
        <v>1.85</v>
      </c>
      <c r="G58" t="s">
        <v>105</v>
      </c>
      <c r="H58" t="s">
        <v>10895</v>
      </c>
      <c r="I58" t="s">
        <v>10899</v>
      </c>
      <c r="J58">
        <v>7.5</v>
      </c>
      <c r="K58" t="s">
        <v>10916</v>
      </c>
      <c r="L58">
        <v>128038</v>
      </c>
      <c r="M58">
        <v>2800000</v>
      </c>
      <c r="N58">
        <v>60922980</v>
      </c>
      <c r="O58">
        <v>58122980</v>
      </c>
      <c r="P58" t="s">
        <v>10913</v>
      </c>
      <c r="Q58" t="s">
        <v>230</v>
      </c>
      <c r="R58">
        <v>25</v>
      </c>
      <c r="S58" t="s">
        <v>1956</v>
      </c>
      <c r="T58" t="s">
        <v>11024</v>
      </c>
      <c r="U58" t="s">
        <v>10926</v>
      </c>
      <c r="V58" t="s">
        <v>10961</v>
      </c>
      <c r="W58" t="s">
        <v>11032</v>
      </c>
      <c r="X58" t="s">
        <v>231</v>
      </c>
    </row>
    <row r="59" spans="1:24" x14ac:dyDescent="0.3">
      <c r="A59" t="s">
        <v>232</v>
      </c>
      <c r="B59" t="s">
        <v>233</v>
      </c>
      <c r="C59" t="s">
        <v>233</v>
      </c>
      <c r="D59">
        <v>135</v>
      </c>
      <c r="E59" t="s">
        <v>10917</v>
      </c>
      <c r="F59">
        <v>2.25</v>
      </c>
      <c r="G59" t="s">
        <v>234</v>
      </c>
      <c r="H59" t="s">
        <v>10899</v>
      </c>
      <c r="I59" t="s">
        <v>10899</v>
      </c>
      <c r="J59">
        <v>7.8</v>
      </c>
      <c r="K59" t="s">
        <v>10916</v>
      </c>
      <c r="L59">
        <v>78172</v>
      </c>
      <c r="M59">
        <v>3700000</v>
      </c>
      <c r="N59">
        <v>31800000</v>
      </c>
      <c r="O59">
        <v>28100000</v>
      </c>
      <c r="P59" t="s">
        <v>10913</v>
      </c>
      <c r="Q59" t="s">
        <v>235</v>
      </c>
      <c r="R59">
        <v>26</v>
      </c>
      <c r="S59" t="s">
        <v>11016</v>
      </c>
      <c r="T59" t="s">
        <v>11024</v>
      </c>
      <c r="U59" t="s">
        <v>10926</v>
      </c>
      <c r="V59" t="s">
        <v>10961</v>
      </c>
      <c r="W59" t="s">
        <v>11032</v>
      </c>
      <c r="X59" t="s">
        <v>87</v>
      </c>
    </row>
    <row r="60" spans="1:24" x14ac:dyDescent="0.3">
      <c r="A60" t="s">
        <v>236</v>
      </c>
      <c r="B60" t="s">
        <v>237</v>
      </c>
      <c r="C60" t="s">
        <v>237</v>
      </c>
      <c r="D60">
        <v>120</v>
      </c>
      <c r="E60" t="s">
        <v>10911</v>
      </c>
      <c r="F60">
        <v>2</v>
      </c>
      <c r="G60" t="s">
        <v>190</v>
      </c>
      <c r="H60" t="s">
        <v>10897</v>
      </c>
      <c r="I60" t="s">
        <v>10899</v>
      </c>
      <c r="J60">
        <v>8.1</v>
      </c>
      <c r="K60" t="s">
        <v>10922</v>
      </c>
      <c r="L60">
        <v>613757</v>
      </c>
      <c r="M60">
        <v>960000</v>
      </c>
      <c r="N60">
        <v>117250587</v>
      </c>
      <c r="O60">
        <v>116290587</v>
      </c>
      <c r="P60" t="s">
        <v>10928</v>
      </c>
      <c r="Q60" t="s">
        <v>238</v>
      </c>
      <c r="R60">
        <v>20</v>
      </c>
      <c r="S60" t="s">
        <v>11016</v>
      </c>
      <c r="T60" t="s">
        <v>11023</v>
      </c>
      <c r="U60" t="s">
        <v>10925</v>
      </c>
      <c r="V60" t="s">
        <v>10961</v>
      </c>
      <c r="W60" t="s">
        <v>11032</v>
      </c>
      <c r="X60" t="s">
        <v>239</v>
      </c>
    </row>
    <row r="61" spans="1:24" x14ac:dyDescent="0.3">
      <c r="A61" t="s">
        <v>240</v>
      </c>
      <c r="B61" t="s">
        <v>241</v>
      </c>
      <c r="C61" t="s">
        <v>241</v>
      </c>
      <c r="D61">
        <v>114</v>
      </c>
      <c r="E61" t="s">
        <v>10911</v>
      </c>
      <c r="F61">
        <v>1.9</v>
      </c>
      <c r="G61" t="s">
        <v>10891</v>
      </c>
      <c r="H61" t="s">
        <v>190</v>
      </c>
      <c r="I61" t="s">
        <v>10899</v>
      </c>
      <c r="J61">
        <v>8.1999999999999993</v>
      </c>
      <c r="K61" t="s">
        <v>10922</v>
      </c>
      <c r="L61">
        <v>893140</v>
      </c>
      <c r="M61">
        <v>1300000</v>
      </c>
      <c r="N61">
        <v>28573323</v>
      </c>
      <c r="O61">
        <v>27273323</v>
      </c>
      <c r="P61" t="s">
        <v>10913</v>
      </c>
      <c r="Q61" t="s">
        <v>242</v>
      </c>
      <c r="R61">
        <v>8</v>
      </c>
      <c r="S61" t="s">
        <v>11013</v>
      </c>
      <c r="T61" t="s">
        <v>11020</v>
      </c>
      <c r="U61" t="s">
        <v>10920</v>
      </c>
      <c r="V61" t="s">
        <v>10961</v>
      </c>
      <c r="W61" t="s">
        <v>11032</v>
      </c>
      <c r="X61" t="s">
        <v>113</v>
      </c>
    </row>
    <row r="62" spans="1:24" x14ac:dyDescent="0.3">
      <c r="A62" t="s">
        <v>243</v>
      </c>
      <c r="B62" t="s">
        <v>244</v>
      </c>
      <c r="C62" t="s">
        <v>244</v>
      </c>
      <c r="D62">
        <v>93</v>
      </c>
      <c r="E62" t="s">
        <v>10911</v>
      </c>
      <c r="F62">
        <v>1.55</v>
      </c>
      <c r="G62" t="s">
        <v>172</v>
      </c>
      <c r="H62" t="s">
        <v>10886</v>
      </c>
      <c r="I62" t="s">
        <v>10899</v>
      </c>
      <c r="J62">
        <v>8</v>
      </c>
      <c r="K62" t="s">
        <v>10922</v>
      </c>
      <c r="L62">
        <v>273832</v>
      </c>
      <c r="M62">
        <v>4000000</v>
      </c>
      <c r="N62">
        <v>38288028</v>
      </c>
      <c r="O62">
        <v>34288028</v>
      </c>
      <c r="P62" t="s">
        <v>10913</v>
      </c>
      <c r="Q62" t="s">
        <v>245</v>
      </c>
      <c r="R62">
        <v>27</v>
      </c>
      <c r="S62" t="s">
        <v>11013</v>
      </c>
      <c r="T62" t="s">
        <v>11021</v>
      </c>
      <c r="U62" t="s">
        <v>10921</v>
      </c>
      <c r="V62" t="s">
        <v>10962</v>
      </c>
      <c r="W62" t="s">
        <v>11032</v>
      </c>
      <c r="X62" t="s">
        <v>246</v>
      </c>
    </row>
    <row r="63" spans="1:24" x14ac:dyDescent="0.3">
      <c r="A63" t="s">
        <v>247</v>
      </c>
      <c r="B63" t="s">
        <v>248</v>
      </c>
      <c r="C63" t="s">
        <v>248</v>
      </c>
      <c r="D63">
        <v>175</v>
      </c>
      <c r="E63" t="s">
        <v>10917</v>
      </c>
      <c r="F63">
        <v>2.9166666666666665</v>
      </c>
      <c r="G63" t="s">
        <v>190</v>
      </c>
      <c r="H63" t="s">
        <v>10896</v>
      </c>
      <c r="I63" t="s">
        <v>5878</v>
      </c>
      <c r="J63">
        <v>7.4</v>
      </c>
      <c r="K63" t="s">
        <v>10916</v>
      </c>
      <c r="L63">
        <v>60220</v>
      </c>
      <c r="M63">
        <v>27000000</v>
      </c>
      <c r="N63">
        <v>50750000</v>
      </c>
      <c r="O63">
        <v>23750000</v>
      </c>
      <c r="P63" t="s">
        <v>10913</v>
      </c>
      <c r="Q63">
        <v>1977</v>
      </c>
      <c r="S63" t="s">
        <v>11011</v>
      </c>
      <c r="T63" t="s">
        <v>11029</v>
      </c>
      <c r="U63" t="e">
        <v>#VALUE!</v>
      </c>
      <c r="V63" t="s">
        <v>10963</v>
      </c>
      <c r="W63" t="s">
        <v>11032</v>
      </c>
      <c r="X63" t="s">
        <v>249</v>
      </c>
    </row>
    <row r="64" spans="1:24" x14ac:dyDescent="0.3">
      <c r="A64" t="s">
        <v>250</v>
      </c>
      <c r="B64" t="s">
        <v>251</v>
      </c>
      <c r="C64" t="s">
        <v>251</v>
      </c>
      <c r="D64">
        <v>138</v>
      </c>
      <c r="E64" t="s">
        <v>10917</v>
      </c>
      <c r="F64">
        <v>2.2999999999999998</v>
      </c>
      <c r="G64" t="s">
        <v>190</v>
      </c>
      <c r="H64" t="s">
        <v>10890</v>
      </c>
      <c r="I64" t="s">
        <v>10899</v>
      </c>
      <c r="J64">
        <v>7.6</v>
      </c>
      <c r="K64" t="s">
        <v>10916</v>
      </c>
      <c r="L64">
        <v>212488</v>
      </c>
      <c r="M64">
        <v>20000000</v>
      </c>
      <c r="N64">
        <v>306889114</v>
      </c>
      <c r="O64">
        <v>286889114</v>
      </c>
      <c r="P64" t="s">
        <v>10928</v>
      </c>
      <c r="Q64" t="s">
        <v>252</v>
      </c>
      <c r="R64">
        <v>15</v>
      </c>
      <c r="S64" t="s">
        <v>11011</v>
      </c>
      <c r="T64" t="s">
        <v>11023</v>
      </c>
      <c r="U64" t="s">
        <v>10925</v>
      </c>
      <c r="V64" t="s">
        <v>10962</v>
      </c>
      <c r="W64" t="s">
        <v>11032</v>
      </c>
      <c r="X64" t="s">
        <v>183</v>
      </c>
    </row>
    <row r="65" spans="1:24" x14ac:dyDescent="0.3">
      <c r="A65" t="s">
        <v>253</v>
      </c>
      <c r="B65" t="s">
        <v>254</v>
      </c>
      <c r="C65" t="s">
        <v>254</v>
      </c>
      <c r="D65">
        <v>77</v>
      </c>
      <c r="E65" t="s">
        <v>10915</v>
      </c>
      <c r="F65">
        <v>1.2833333333333334</v>
      </c>
      <c r="G65" t="s">
        <v>10887</v>
      </c>
      <c r="H65" t="s">
        <v>10888</v>
      </c>
      <c r="I65" t="s">
        <v>172</v>
      </c>
      <c r="J65">
        <v>6.9</v>
      </c>
      <c r="K65" t="s">
        <v>10912</v>
      </c>
      <c r="L65">
        <v>68287</v>
      </c>
      <c r="M65">
        <v>7500000</v>
      </c>
      <c r="N65">
        <v>71215869</v>
      </c>
      <c r="O65">
        <v>63715869</v>
      </c>
      <c r="P65" t="s">
        <v>10913</v>
      </c>
      <c r="Q65" t="s">
        <v>255</v>
      </c>
      <c r="R65">
        <v>19</v>
      </c>
      <c r="S65" t="s">
        <v>11013</v>
      </c>
      <c r="T65" t="s">
        <v>11024</v>
      </c>
      <c r="U65" t="s">
        <v>10926</v>
      </c>
      <c r="V65" t="s">
        <v>10962</v>
      </c>
      <c r="W65" t="s">
        <v>11032</v>
      </c>
      <c r="X65" t="s">
        <v>256</v>
      </c>
    </row>
    <row r="66" spans="1:24" x14ac:dyDescent="0.3">
      <c r="A66" t="s">
        <v>257</v>
      </c>
      <c r="B66" t="s">
        <v>258</v>
      </c>
      <c r="C66" t="s">
        <v>258</v>
      </c>
      <c r="D66">
        <v>118</v>
      </c>
      <c r="E66" t="s">
        <v>10911</v>
      </c>
      <c r="F66">
        <v>1.9666666666666666</v>
      </c>
      <c r="G66" t="s">
        <v>190</v>
      </c>
      <c r="H66" t="s">
        <v>10894</v>
      </c>
      <c r="I66" t="s">
        <v>10899</v>
      </c>
      <c r="J66">
        <v>6.8</v>
      </c>
      <c r="K66" t="s">
        <v>10912</v>
      </c>
      <c r="L66">
        <v>85296</v>
      </c>
      <c r="M66">
        <v>3000000</v>
      </c>
      <c r="N66">
        <v>237113184</v>
      </c>
      <c r="O66">
        <v>234113184</v>
      </c>
      <c r="P66" t="s">
        <v>10928</v>
      </c>
      <c r="Q66" t="s">
        <v>259</v>
      </c>
      <c r="R66">
        <v>12</v>
      </c>
      <c r="S66" t="s">
        <v>11015</v>
      </c>
      <c r="T66" t="s">
        <v>11018</v>
      </c>
      <c r="U66" t="s">
        <v>10914</v>
      </c>
      <c r="V66" t="s">
        <v>10962</v>
      </c>
      <c r="W66" t="s">
        <v>11032</v>
      </c>
      <c r="X66" t="s">
        <v>260</v>
      </c>
    </row>
    <row r="67" spans="1:24" x14ac:dyDescent="0.3">
      <c r="A67" t="s">
        <v>261</v>
      </c>
      <c r="B67" t="s">
        <v>262</v>
      </c>
      <c r="C67" t="s">
        <v>262</v>
      </c>
      <c r="D67">
        <v>96</v>
      </c>
      <c r="E67" t="s">
        <v>10911</v>
      </c>
      <c r="F67">
        <v>1.6</v>
      </c>
      <c r="G67" t="s">
        <v>7406</v>
      </c>
      <c r="H67" t="s">
        <v>10887</v>
      </c>
      <c r="I67" t="s">
        <v>172</v>
      </c>
      <c r="J67">
        <v>7</v>
      </c>
      <c r="K67" t="s">
        <v>10916</v>
      </c>
      <c r="L67">
        <v>55469</v>
      </c>
      <c r="M67">
        <v>4300000</v>
      </c>
      <c r="N67">
        <v>126737428</v>
      </c>
      <c r="O67">
        <v>122437428</v>
      </c>
      <c r="P67" t="s">
        <v>10928</v>
      </c>
      <c r="Q67" t="s">
        <v>263</v>
      </c>
      <c r="R67">
        <v>19</v>
      </c>
      <c r="S67" t="s">
        <v>11012</v>
      </c>
      <c r="T67" t="s">
        <v>11029</v>
      </c>
      <c r="U67" t="s">
        <v>10932</v>
      </c>
      <c r="V67" t="s">
        <v>10962</v>
      </c>
      <c r="W67" t="s">
        <v>11032</v>
      </c>
      <c r="X67" t="s">
        <v>264</v>
      </c>
    </row>
    <row r="68" spans="1:24" x14ac:dyDescent="0.3">
      <c r="A68" t="s">
        <v>265</v>
      </c>
      <c r="B68" t="s">
        <v>266</v>
      </c>
      <c r="C68" t="s">
        <v>266</v>
      </c>
      <c r="D68">
        <v>125</v>
      </c>
      <c r="E68" t="s">
        <v>10917</v>
      </c>
      <c r="F68">
        <v>2.0833333333333335</v>
      </c>
      <c r="G68" t="s">
        <v>7406</v>
      </c>
      <c r="H68" t="s">
        <v>10887</v>
      </c>
      <c r="I68" t="s">
        <v>5170</v>
      </c>
      <c r="J68">
        <v>7</v>
      </c>
      <c r="K68" t="s">
        <v>10916</v>
      </c>
      <c r="L68">
        <v>114112</v>
      </c>
      <c r="M68">
        <v>13500000</v>
      </c>
      <c r="N68">
        <v>46875764</v>
      </c>
      <c r="O68">
        <v>33375764</v>
      </c>
      <c r="P68" t="s">
        <v>10913</v>
      </c>
      <c r="Q68" t="s">
        <v>267</v>
      </c>
      <c r="R68">
        <v>7</v>
      </c>
      <c r="S68" t="s">
        <v>11012</v>
      </c>
      <c r="T68" t="s">
        <v>11025</v>
      </c>
      <c r="U68" t="s">
        <v>10927</v>
      </c>
      <c r="V68" t="s">
        <v>10962</v>
      </c>
      <c r="W68" t="s">
        <v>11032</v>
      </c>
      <c r="X68" t="s">
        <v>268</v>
      </c>
    </row>
    <row r="69" spans="1:24" x14ac:dyDescent="0.3">
      <c r="A69" t="s">
        <v>269</v>
      </c>
      <c r="B69" t="s">
        <v>270</v>
      </c>
      <c r="C69" t="s">
        <v>271</v>
      </c>
      <c r="D69">
        <v>121</v>
      </c>
      <c r="E69" t="s">
        <v>10917</v>
      </c>
      <c r="F69">
        <v>2.0166666666666666</v>
      </c>
      <c r="G69" t="s">
        <v>7406</v>
      </c>
      <c r="H69" t="s">
        <v>10887</v>
      </c>
      <c r="I69" t="s">
        <v>10885</v>
      </c>
      <c r="J69">
        <v>8.6</v>
      </c>
      <c r="K69" t="s">
        <v>10922</v>
      </c>
      <c r="L69">
        <v>1421081</v>
      </c>
      <c r="M69">
        <v>11000000</v>
      </c>
      <c r="N69">
        <v>775398007</v>
      </c>
      <c r="O69">
        <v>764398007</v>
      </c>
      <c r="P69" t="s">
        <v>10928</v>
      </c>
      <c r="Q69" t="s">
        <v>272</v>
      </c>
      <c r="R69">
        <v>25</v>
      </c>
      <c r="S69" t="s">
        <v>11014</v>
      </c>
      <c r="T69" t="s">
        <v>11029</v>
      </c>
      <c r="U69" t="s">
        <v>10932</v>
      </c>
      <c r="V69" t="s">
        <v>10962</v>
      </c>
      <c r="W69" t="s">
        <v>11032</v>
      </c>
      <c r="X69" t="s">
        <v>34</v>
      </c>
    </row>
    <row r="70" spans="1:24" x14ac:dyDescent="0.3">
      <c r="A70" t="s">
        <v>273</v>
      </c>
      <c r="B70" t="s">
        <v>274</v>
      </c>
      <c r="C70" t="s">
        <v>274</v>
      </c>
      <c r="D70">
        <v>127</v>
      </c>
      <c r="E70" t="s">
        <v>10917</v>
      </c>
      <c r="F70">
        <v>2.1166666666666667</v>
      </c>
      <c r="G70" t="s">
        <v>105</v>
      </c>
      <c r="H70" t="s">
        <v>5170</v>
      </c>
      <c r="I70" t="s">
        <v>10899</v>
      </c>
      <c r="J70">
        <v>7.8</v>
      </c>
      <c r="K70" t="s">
        <v>10916</v>
      </c>
      <c r="L70">
        <v>126456</v>
      </c>
      <c r="M70">
        <v>650000</v>
      </c>
      <c r="N70">
        <v>159822</v>
      </c>
      <c r="O70">
        <v>-490178</v>
      </c>
      <c r="P70" t="s">
        <v>10924</v>
      </c>
      <c r="Q70" t="s">
        <v>275</v>
      </c>
      <c r="R70">
        <v>1</v>
      </c>
      <c r="S70" t="s">
        <v>1956</v>
      </c>
      <c r="T70" t="s">
        <v>11027</v>
      </c>
      <c r="U70" t="s">
        <v>10930</v>
      </c>
      <c r="V70" t="s">
        <v>10964</v>
      </c>
      <c r="W70" t="s">
        <v>11032</v>
      </c>
      <c r="X70" t="s">
        <v>276</v>
      </c>
    </row>
    <row r="71" spans="1:24" x14ac:dyDescent="0.3">
      <c r="A71" t="s">
        <v>277</v>
      </c>
      <c r="B71" t="s">
        <v>278</v>
      </c>
      <c r="C71" t="s">
        <v>278</v>
      </c>
      <c r="D71">
        <v>94</v>
      </c>
      <c r="E71" t="s">
        <v>10911</v>
      </c>
      <c r="F71">
        <v>1.5666666666666667</v>
      </c>
      <c r="G71" t="s">
        <v>190</v>
      </c>
      <c r="H71" t="s">
        <v>10886</v>
      </c>
      <c r="I71" t="s">
        <v>10899</v>
      </c>
      <c r="J71">
        <v>7.8</v>
      </c>
      <c r="K71" t="s">
        <v>10916</v>
      </c>
      <c r="L71">
        <v>61290</v>
      </c>
      <c r="M71">
        <v>3000000</v>
      </c>
      <c r="N71">
        <v>3475702</v>
      </c>
      <c r="O71">
        <v>475702</v>
      </c>
      <c r="P71" t="s">
        <v>10918</v>
      </c>
      <c r="Q71" t="s">
        <v>279</v>
      </c>
      <c r="R71">
        <v>13</v>
      </c>
      <c r="S71" t="s">
        <v>11014</v>
      </c>
      <c r="T71" t="s">
        <v>11027</v>
      </c>
      <c r="U71" t="s">
        <v>10930</v>
      </c>
      <c r="V71" t="s">
        <v>10964</v>
      </c>
      <c r="W71" t="s">
        <v>11032</v>
      </c>
      <c r="X71" t="s">
        <v>94</v>
      </c>
    </row>
    <row r="72" spans="1:24" x14ac:dyDescent="0.3">
      <c r="A72" t="s">
        <v>280</v>
      </c>
      <c r="B72" t="s">
        <v>281</v>
      </c>
      <c r="C72" t="s">
        <v>281</v>
      </c>
      <c r="D72">
        <v>183</v>
      </c>
      <c r="E72" t="s">
        <v>10917</v>
      </c>
      <c r="F72">
        <v>3.05</v>
      </c>
      <c r="G72" t="s">
        <v>190</v>
      </c>
      <c r="H72" t="s">
        <v>5878</v>
      </c>
      <c r="I72" t="s">
        <v>10899</v>
      </c>
      <c r="J72">
        <v>8.1</v>
      </c>
      <c r="K72" t="s">
        <v>10922</v>
      </c>
      <c r="L72">
        <v>354527</v>
      </c>
      <c r="M72">
        <v>15000000</v>
      </c>
      <c r="N72">
        <v>49074379</v>
      </c>
      <c r="O72">
        <v>34074379</v>
      </c>
      <c r="P72" t="s">
        <v>10913</v>
      </c>
      <c r="Q72" t="s">
        <v>282</v>
      </c>
      <c r="R72">
        <v>8</v>
      </c>
      <c r="S72" t="s">
        <v>1956</v>
      </c>
      <c r="T72" t="s">
        <v>11018</v>
      </c>
      <c r="U72" t="s">
        <v>10914</v>
      </c>
      <c r="V72" t="s">
        <v>10964</v>
      </c>
      <c r="W72" t="s">
        <v>11032</v>
      </c>
      <c r="X72" t="s">
        <v>283</v>
      </c>
    </row>
    <row r="73" spans="1:24" x14ac:dyDescent="0.3">
      <c r="A73" t="s">
        <v>284</v>
      </c>
      <c r="B73" t="s">
        <v>285</v>
      </c>
      <c r="C73" t="s">
        <v>285</v>
      </c>
      <c r="D73">
        <v>110</v>
      </c>
      <c r="E73" t="s">
        <v>10911</v>
      </c>
      <c r="F73">
        <v>1.8333333333333333</v>
      </c>
      <c r="G73" t="s">
        <v>172</v>
      </c>
      <c r="H73" t="s">
        <v>10893</v>
      </c>
      <c r="I73" t="s">
        <v>10886</v>
      </c>
      <c r="J73">
        <v>7.2</v>
      </c>
      <c r="K73" t="s">
        <v>10916</v>
      </c>
      <c r="L73">
        <v>293487</v>
      </c>
      <c r="M73">
        <v>6000000</v>
      </c>
      <c r="N73">
        <v>396271103</v>
      </c>
      <c r="O73">
        <v>390271103</v>
      </c>
      <c r="P73" t="s">
        <v>10928</v>
      </c>
      <c r="Q73" t="s">
        <v>286</v>
      </c>
      <c r="R73">
        <v>13</v>
      </c>
      <c r="S73" t="s">
        <v>11011</v>
      </c>
      <c r="T73" t="s">
        <v>11024</v>
      </c>
      <c r="U73" t="s">
        <v>10926</v>
      </c>
      <c r="V73" t="s">
        <v>10964</v>
      </c>
      <c r="W73" t="s">
        <v>11032</v>
      </c>
      <c r="X73" t="s">
        <v>287</v>
      </c>
    </row>
    <row r="74" spans="1:24" x14ac:dyDescent="0.3">
      <c r="A74" t="s">
        <v>288</v>
      </c>
      <c r="B74" t="s">
        <v>289</v>
      </c>
      <c r="C74" t="s">
        <v>289</v>
      </c>
      <c r="D74">
        <v>91</v>
      </c>
      <c r="E74" t="s">
        <v>10911</v>
      </c>
      <c r="F74">
        <v>1.5166666666666666</v>
      </c>
      <c r="G74" t="s">
        <v>105</v>
      </c>
      <c r="H74" t="s">
        <v>5170</v>
      </c>
      <c r="I74" t="s">
        <v>10899</v>
      </c>
      <c r="J74">
        <v>7.7</v>
      </c>
      <c r="K74" t="s">
        <v>10916</v>
      </c>
      <c r="L74">
        <v>300736</v>
      </c>
      <c r="M74">
        <v>325000</v>
      </c>
      <c r="N74">
        <v>47160000</v>
      </c>
      <c r="O74">
        <v>46835000</v>
      </c>
      <c r="P74" t="s">
        <v>10913</v>
      </c>
      <c r="Q74" t="s">
        <v>290</v>
      </c>
      <c r="R74">
        <v>25</v>
      </c>
      <c r="S74" t="s">
        <v>11014</v>
      </c>
      <c r="T74" t="s">
        <v>11022</v>
      </c>
      <c r="U74" t="s">
        <v>10923</v>
      </c>
      <c r="V74" t="s">
        <v>10964</v>
      </c>
      <c r="W74" t="s">
        <v>11032</v>
      </c>
      <c r="X74" t="s">
        <v>208</v>
      </c>
    </row>
    <row r="75" spans="1:24" x14ac:dyDescent="0.3">
      <c r="A75" t="s">
        <v>291</v>
      </c>
      <c r="B75" t="s">
        <v>292</v>
      </c>
      <c r="C75" t="s">
        <v>292</v>
      </c>
      <c r="D75">
        <v>115</v>
      </c>
      <c r="E75" t="s">
        <v>10911</v>
      </c>
      <c r="F75">
        <v>1.9166666666666667</v>
      </c>
      <c r="G75" t="s">
        <v>105</v>
      </c>
      <c r="H75" t="s">
        <v>10890</v>
      </c>
      <c r="I75" t="s">
        <v>10899</v>
      </c>
      <c r="J75">
        <v>7.4</v>
      </c>
      <c r="K75" t="s">
        <v>10916</v>
      </c>
      <c r="L75">
        <v>67208</v>
      </c>
      <c r="M75">
        <v>3500000</v>
      </c>
      <c r="N75">
        <v>24946715</v>
      </c>
      <c r="O75">
        <v>21446715</v>
      </c>
      <c r="P75" t="s">
        <v>10913</v>
      </c>
      <c r="Q75" t="s">
        <v>293</v>
      </c>
      <c r="R75">
        <v>21</v>
      </c>
      <c r="S75" t="s">
        <v>11012</v>
      </c>
      <c r="T75" t="s">
        <v>11018</v>
      </c>
      <c r="U75" t="s">
        <v>10914</v>
      </c>
      <c r="V75" t="s">
        <v>10964</v>
      </c>
      <c r="W75" t="s">
        <v>11032</v>
      </c>
      <c r="X75" t="s">
        <v>294</v>
      </c>
    </row>
    <row r="76" spans="1:24" x14ac:dyDescent="0.3">
      <c r="A76" t="s">
        <v>295</v>
      </c>
      <c r="B76" t="s">
        <v>296</v>
      </c>
      <c r="C76" t="s">
        <v>296</v>
      </c>
      <c r="D76">
        <v>116</v>
      </c>
      <c r="E76" t="s">
        <v>10911</v>
      </c>
      <c r="F76">
        <v>1.9333333333333333</v>
      </c>
      <c r="G76" t="s">
        <v>10887</v>
      </c>
      <c r="H76" t="s">
        <v>105</v>
      </c>
      <c r="I76" t="s">
        <v>5170</v>
      </c>
      <c r="J76">
        <v>5.8</v>
      </c>
      <c r="K76" t="s">
        <v>10933</v>
      </c>
      <c r="L76">
        <v>83238</v>
      </c>
      <c r="M76">
        <v>20000000</v>
      </c>
      <c r="N76">
        <v>187884007</v>
      </c>
      <c r="O76">
        <v>167884007</v>
      </c>
      <c r="P76" t="s">
        <v>10928</v>
      </c>
      <c r="Q76" t="s">
        <v>297</v>
      </c>
      <c r="R76">
        <v>16</v>
      </c>
      <c r="S76" t="s">
        <v>1956</v>
      </c>
      <c r="T76" t="s">
        <v>11024</v>
      </c>
      <c r="U76" t="s">
        <v>10926</v>
      </c>
      <c r="V76" t="s">
        <v>10964</v>
      </c>
      <c r="W76" t="s">
        <v>11032</v>
      </c>
      <c r="X76" t="s">
        <v>298</v>
      </c>
    </row>
    <row r="77" spans="1:24" x14ac:dyDescent="0.3">
      <c r="A77" t="s">
        <v>299</v>
      </c>
      <c r="B77" t="s">
        <v>300</v>
      </c>
      <c r="C77" t="s">
        <v>300</v>
      </c>
      <c r="D77">
        <v>121</v>
      </c>
      <c r="E77" t="s">
        <v>10917</v>
      </c>
      <c r="F77">
        <v>2.0166666666666666</v>
      </c>
      <c r="G77" t="s">
        <v>10889</v>
      </c>
      <c r="H77" t="s">
        <v>10891</v>
      </c>
      <c r="I77" t="s">
        <v>190</v>
      </c>
      <c r="J77">
        <v>7.5</v>
      </c>
      <c r="K77" t="s">
        <v>10916</v>
      </c>
      <c r="L77">
        <v>86568</v>
      </c>
      <c r="M77">
        <v>2300000</v>
      </c>
      <c r="N77">
        <v>35000000</v>
      </c>
      <c r="O77">
        <v>32700000</v>
      </c>
      <c r="P77" t="s">
        <v>10913</v>
      </c>
      <c r="Q77">
        <v>1978</v>
      </c>
      <c r="S77" t="s">
        <v>11014</v>
      </c>
      <c r="T77" t="s">
        <v>11029</v>
      </c>
      <c r="U77" t="e">
        <v>#VALUE!</v>
      </c>
      <c r="V77" t="s">
        <v>10963</v>
      </c>
      <c r="W77" t="s">
        <v>11032</v>
      </c>
      <c r="X77" t="s">
        <v>301</v>
      </c>
    </row>
    <row r="78" spans="1:24" x14ac:dyDescent="0.3">
      <c r="A78" t="s">
        <v>302</v>
      </c>
      <c r="B78" t="s">
        <v>303</v>
      </c>
      <c r="C78" t="s">
        <v>303</v>
      </c>
      <c r="D78">
        <v>109</v>
      </c>
      <c r="E78" t="s">
        <v>10911</v>
      </c>
      <c r="F78">
        <v>1.8166666666666667</v>
      </c>
      <c r="G78" t="s">
        <v>172</v>
      </c>
      <c r="H78" t="s">
        <v>10899</v>
      </c>
      <c r="I78" t="s">
        <v>10899</v>
      </c>
      <c r="J78">
        <v>7.4</v>
      </c>
      <c r="K78" t="s">
        <v>10916</v>
      </c>
      <c r="L78">
        <v>127184</v>
      </c>
      <c r="M78">
        <v>3000000</v>
      </c>
      <c r="N78">
        <v>141607219</v>
      </c>
      <c r="O78">
        <v>138607219</v>
      </c>
      <c r="P78" t="s">
        <v>10928</v>
      </c>
      <c r="Q78" t="s">
        <v>304</v>
      </c>
      <c r="R78">
        <v>27</v>
      </c>
      <c r="S78" t="s">
        <v>11012</v>
      </c>
      <c r="T78" t="s">
        <v>11025</v>
      </c>
      <c r="U78" t="s">
        <v>10927</v>
      </c>
      <c r="V78" t="s">
        <v>10964</v>
      </c>
      <c r="W78" t="s">
        <v>11032</v>
      </c>
      <c r="X78" t="s">
        <v>305</v>
      </c>
    </row>
    <row r="79" spans="1:24" x14ac:dyDescent="0.3">
      <c r="A79" t="s">
        <v>306</v>
      </c>
      <c r="B79" t="s">
        <v>307</v>
      </c>
      <c r="C79" t="s">
        <v>307</v>
      </c>
      <c r="D79">
        <v>143</v>
      </c>
      <c r="E79" t="s">
        <v>10917</v>
      </c>
      <c r="F79">
        <v>2.3833333333333333</v>
      </c>
      <c r="G79" t="s">
        <v>7406</v>
      </c>
      <c r="H79" t="s">
        <v>10887</v>
      </c>
      <c r="I79" t="s">
        <v>10890</v>
      </c>
      <c r="J79">
        <v>7.4</v>
      </c>
      <c r="K79" t="s">
        <v>10916</v>
      </c>
      <c r="L79">
        <v>184047</v>
      </c>
      <c r="M79">
        <v>55000000</v>
      </c>
      <c r="N79">
        <v>300478449</v>
      </c>
      <c r="O79">
        <v>245478449</v>
      </c>
      <c r="P79" t="s">
        <v>10928</v>
      </c>
      <c r="Q79" t="s">
        <v>308</v>
      </c>
      <c r="R79">
        <v>10</v>
      </c>
      <c r="S79" t="s">
        <v>11013</v>
      </c>
      <c r="T79" t="s">
        <v>11018</v>
      </c>
      <c r="U79" t="s">
        <v>10914</v>
      </c>
      <c r="V79" t="s">
        <v>10964</v>
      </c>
      <c r="W79" t="s">
        <v>11032</v>
      </c>
      <c r="X79" t="s">
        <v>231</v>
      </c>
    </row>
    <row r="80" spans="1:24" x14ac:dyDescent="0.3">
      <c r="A80" t="s">
        <v>309</v>
      </c>
      <c r="B80" t="s">
        <v>310</v>
      </c>
      <c r="C80" t="s">
        <v>310</v>
      </c>
      <c r="D80">
        <v>117</v>
      </c>
      <c r="E80" t="s">
        <v>10911</v>
      </c>
      <c r="F80">
        <v>1.95</v>
      </c>
      <c r="G80" t="s">
        <v>105</v>
      </c>
      <c r="H80" t="s">
        <v>10890</v>
      </c>
      <c r="I80" t="s">
        <v>10899</v>
      </c>
      <c r="J80">
        <v>8.5</v>
      </c>
      <c r="K80" t="s">
        <v>10922</v>
      </c>
      <c r="L80">
        <v>926218</v>
      </c>
      <c r="M80">
        <v>11000000</v>
      </c>
      <c r="N80">
        <v>106285522</v>
      </c>
      <c r="O80">
        <v>95285522</v>
      </c>
      <c r="P80" t="s">
        <v>10913</v>
      </c>
      <c r="Q80" t="s">
        <v>311</v>
      </c>
      <c r="R80">
        <v>25</v>
      </c>
      <c r="S80" t="s">
        <v>1956</v>
      </c>
      <c r="T80" t="s">
        <v>11029</v>
      </c>
      <c r="U80" t="s">
        <v>10932</v>
      </c>
      <c r="V80" t="s">
        <v>10965</v>
      </c>
      <c r="W80" t="s">
        <v>11032</v>
      </c>
      <c r="X80" t="s">
        <v>312</v>
      </c>
    </row>
    <row r="81" spans="1:24" x14ac:dyDescent="0.3">
      <c r="A81" t="s">
        <v>313</v>
      </c>
      <c r="B81" t="s">
        <v>314</v>
      </c>
      <c r="C81" t="s">
        <v>314</v>
      </c>
      <c r="D81">
        <v>147</v>
      </c>
      <c r="E81" t="s">
        <v>10917</v>
      </c>
      <c r="F81">
        <v>2.4500000000000002</v>
      </c>
      <c r="G81" t="s">
        <v>190</v>
      </c>
      <c r="H81" t="s">
        <v>10895</v>
      </c>
      <c r="I81" t="s">
        <v>5878</v>
      </c>
      <c r="J81">
        <v>8.4</v>
      </c>
      <c r="K81" t="s">
        <v>10922</v>
      </c>
      <c r="L81">
        <v>695771</v>
      </c>
      <c r="M81">
        <v>31500000</v>
      </c>
      <c r="N81">
        <v>104880868</v>
      </c>
      <c r="O81">
        <v>73380868</v>
      </c>
      <c r="P81" t="s">
        <v>10913</v>
      </c>
      <c r="Q81" t="s">
        <v>315</v>
      </c>
      <c r="R81">
        <v>19</v>
      </c>
      <c r="S81" t="s">
        <v>11016</v>
      </c>
      <c r="T81" t="s">
        <v>11029</v>
      </c>
      <c r="U81" t="s">
        <v>10932</v>
      </c>
      <c r="V81" t="s">
        <v>10965</v>
      </c>
      <c r="W81" t="s">
        <v>11032</v>
      </c>
      <c r="X81" t="s">
        <v>83</v>
      </c>
    </row>
    <row r="82" spans="1:24" x14ac:dyDescent="0.3">
      <c r="A82" t="s">
        <v>316</v>
      </c>
      <c r="B82" t="s">
        <v>317</v>
      </c>
      <c r="C82" t="s">
        <v>317</v>
      </c>
      <c r="D82">
        <v>95</v>
      </c>
      <c r="E82" t="s">
        <v>10911</v>
      </c>
      <c r="F82">
        <v>1.5833333333333333</v>
      </c>
      <c r="G82" t="s">
        <v>10887</v>
      </c>
      <c r="H82" t="s">
        <v>105</v>
      </c>
      <c r="I82" t="s">
        <v>10899</v>
      </c>
      <c r="J82">
        <v>5.8</v>
      </c>
      <c r="K82" t="s">
        <v>10933</v>
      </c>
      <c r="L82">
        <v>59690</v>
      </c>
      <c r="M82">
        <v>100000</v>
      </c>
      <c r="N82">
        <v>0</v>
      </c>
      <c r="O82">
        <v>-100000</v>
      </c>
      <c r="P82" t="s">
        <v>10924</v>
      </c>
      <c r="Q82" t="s">
        <v>318</v>
      </c>
      <c r="R82">
        <v>7</v>
      </c>
      <c r="S82" t="s">
        <v>11012</v>
      </c>
      <c r="T82" t="s">
        <v>11020</v>
      </c>
      <c r="U82" t="s">
        <v>10920</v>
      </c>
      <c r="V82" t="s">
        <v>10966</v>
      </c>
      <c r="W82" t="s">
        <v>11032</v>
      </c>
      <c r="X82" t="s">
        <v>319</v>
      </c>
    </row>
    <row r="83" spans="1:24" x14ac:dyDescent="0.3">
      <c r="A83" t="s">
        <v>320</v>
      </c>
      <c r="B83" t="s">
        <v>321</v>
      </c>
      <c r="C83" t="s">
        <v>321</v>
      </c>
      <c r="D83">
        <v>112</v>
      </c>
      <c r="E83" t="s">
        <v>10911</v>
      </c>
      <c r="F83">
        <v>1.8666666666666667</v>
      </c>
      <c r="G83" t="s">
        <v>7406</v>
      </c>
      <c r="H83" t="s">
        <v>10889</v>
      </c>
      <c r="I83" t="s">
        <v>10891</v>
      </c>
      <c r="J83">
        <v>7.6</v>
      </c>
      <c r="K83" t="s">
        <v>10916</v>
      </c>
      <c r="L83">
        <v>144224</v>
      </c>
      <c r="M83">
        <v>8000000</v>
      </c>
      <c r="N83">
        <v>43005351</v>
      </c>
      <c r="O83">
        <v>35005351</v>
      </c>
      <c r="P83" t="s">
        <v>10913</v>
      </c>
      <c r="Q83" t="s">
        <v>322</v>
      </c>
      <c r="R83">
        <v>22</v>
      </c>
      <c r="S83" t="s">
        <v>1956</v>
      </c>
      <c r="T83" t="s">
        <v>11024</v>
      </c>
      <c r="U83" t="s">
        <v>10926</v>
      </c>
      <c r="V83" t="s">
        <v>10965</v>
      </c>
      <c r="W83" t="s">
        <v>11032</v>
      </c>
      <c r="X83" t="s">
        <v>323</v>
      </c>
    </row>
    <row r="84" spans="1:24" x14ac:dyDescent="0.3">
      <c r="A84" t="s">
        <v>324</v>
      </c>
      <c r="B84" t="s">
        <v>325</v>
      </c>
      <c r="C84" t="s">
        <v>325</v>
      </c>
      <c r="D84">
        <v>105</v>
      </c>
      <c r="E84" t="s">
        <v>10911</v>
      </c>
      <c r="F84">
        <v>1.75</v>
      </c>
      <c r="G84" t="s">
        <v>190</v>
      </c>
      <c r="H84" t="s">
        <v>10899</v>
      </c>
      <c r="I84" t="s">
        <v>10899</v>
      </c>
      <c r="J84">
        <v>7.8</v>
      </c>
      <c r="K84" t="s">
        <v>10916</v>
      </c>
      <c r="L84">
        <v>151904</v>
      </c>
      <c r="M84">
        <v>8000000</v>
      </c>
      <c r="N84">
        <v>106260000</v>
      </c>
      <c r="O84">
        <v>98260000</v>
      </c>
      <c r="P84" t="s">
        <v>10913</v>
      </c>
      <c r="Q84" t="s">
        <v>326</v>
      </c>
      <c r="R84">
        <v>5</v>
      </c>
      <c r="S84" t="s">
        <v>11014</v>
      </c>
      <c r="T84" t="s">
        <v>11018</v>
      </c>
      <c r="U84" t="s">
        <v>10914</v>
      </c>
      <c r="V84" t="s">
        <v>10965</v>
      </c>
      <c r="W84" t="s">
        <v>11032</v>
      </c>
      <c r="X84" t="s">
        <v>327</v>
      </c>
    </row>
    <row r="85" spans="1:24" x14ac:dyDescent="0.3">
      <c r="A85" t="s">
        <v>328</v>
      </c>
      <c r="B85" t="s">
        <v>329</v>
      </c>
      <c r="C85" t="s">
        <v>329</v>
      </c>
      <c r="D85">
        <v>94</v>
      </c>
      <c r="E85" t="s">
        <v>10911</v>
      </c>
      <c r="F85">
        <v>1.5666666666666667</v>
      </c>
      <c r="G85" t="s">
        <v>172</v>
      </c>
      <c r="H85" t="s">
        <v>10899</v>
      </c>
      <c r="I85" t="s">
        <v>10899</v>
      </c>
      <c r="J85">
        <v>8</v>
      </c>
      <c r="K85" t="s">
        <v>10922</v>
      </c>
      <c r="L85">
        <v>416540</v>
      </c>
      <c r="M85">
        <v>4000000</v>
      </c>
      <c r="N85">
        <v>20745728</v>
      </c>
      <c r="O85">
        <v>16745728</v>
      </c>
      <c r="P85" t="s">
        <v>10913</v>
      </c>
      <c r="Q85" t="s">
        <v>330</v>
      </c>
      <c r="R85">
        <v>17</v>
      </c>
      <c r="S85" t="s">
        <v>1956</v>
      </c>
      <c r="T85" t="s">
        <v>11028</v>
      </c>
      <c r="U85" t="s">
        <v>10931</v>
      </c>
      <c r="V85" t="s">
        <v>10965</v>
      </c>
      <c r="W85" t="s">
        <v>11032</v>
      </c>
      <c r="X85" t="s">
        <v>331</v>
      </c>
    </row>
    <row r="86" spans="1:24" x14ac:dyDescent="0.3">
      <c r="A86" t="s">
        <v>332</v>
      </c>
      <c r="B86" t="s">
        <v>333</v>
      </c>
      <c r="C86" t="s">
        <v>333</v>
      </c>
      <c r="D86">
        <v>88</v>
      </c>
      <c r="E86" t="s">
        <v>10915</v>
      </c>
      <c r="F86">
        <v>1.4666666666666666</v>
      </c>
      <c r="G86" t="s">
        <v>7406</v>
      </c>
      <c r="H86" t="s">
        <v>10887</v>
      </c>
      <c r="I86" t="s">
        <v>10890</v>
      </c>
      <c r="J86">
        <v>6.8</v>
      </c>
      <c r="K86" t="s">
        <v>10912</v>
      </c>
      <c r="L86">
        <v>217283</v>
      </c>
      <c r="M86">
        <v>300000</v>
      </c>
      <c r="N86">
        <v>8773197</v>
      </c>
      <c r="O86">
        <v>8473197</v>
      </c>
      <c r="P86" t="s">
        <v>10918</v>
      </c>
      <c r="Q86" t="s">
        <v>334</v>
      </c>
      <c r="R86">
        <v>12</v>
      </c>
      <c r="S86" t="s">
        <v>11012</v>
      </c>
      <c r="T86" t="s">
        <v>11026</v>
      </c>
      <c r="U86" t="s">
        <v>10929</v>
      </c>
      <c r="V86" t="s">
        <v>10965</v>
      </c>
      <c r="W86" t="s">
        <v>11032</v>
      </c>
      <c r="X86" t="s">
        <v>335</v>
      </c>
    </row>
    <row r="87" spans="1:24" x14ac:dyDescent="0.3">
      <c r="A87" t="s">
        <v>336</v>
      </c>
      <c r="B87" t="s">
        <v>337</v>
      </c>
      <c r="C87" t="s">
        <v>337</v>
      </c>
      <c r="D87">
        <v>96</v>
      </c>
      <c r="E87" t="s">
        <v>10911</v>
      </c>
      <c r="F87">
        <v>1.6</v>
      </c>
      <c r="G87" t="s">
        <v>172</v>
      </c>
      <c r="H87" t="s">
        <v>190</v>
      </c>
      <c r="I87" t="s">
        <v>10886</v>
      </c>
      <c r="J87">
        <v>7.8</v>
      </c>
      <c r="K87" t="s">
        <v>10916</v>
      </c>
      <c r="L87">
        <v>144824</v>
      </c>
      <c r="M87">
        <v>9000000</v>
      </c>
      <c r="N87">
        <v>40194067</v>
      </c>
      <c r="O87">
        <v>31194067</v>
      </c>
      <c r="P87" t="s">
        <v>10913</v>
      </c>
      <c r="Q87" t="s">
        <v>338</v>
      </c>
      <c r="R87">
        <v>18</v>
      </c>
      <c r="S87" t="s">
        <v>11014</v>
      </c>
      <c r="T87" t="s">
        <v>11026</v>
      </c>
      <c r="U87" t="s">
        <v>10929</v>
      </c>
      <c r="V87" t="s">
        <v>10965</v>
      </c>
      <c r="W87" t="s">
        <v>11032</v>
      </c>
      <c r="X87" t="s">
        <v>246</v>
      </c>
    </row>
    <row r="88" spans="1:24" x14ac:dyDescent="0.3">
      <c r="A88" t="s">
        <v>339</v>
      </c>
      <c r="B88" t="s">
        <v>340</v>
      </c>
      <c r="C88" t="s">
        <v>340</v>
      </c>
      <c r="D88">
        <v>126</v>
      </c>
      <c r="E88" t="s">
        <v>10917</v>
      </c>
      <c r="F88">
        <v>2.1</v>
      </c>
      <c r="G88" t="s">
        <v>7406</v>
      </c>
      <c r="H88" t="s">
        <v>10887</v>
      </c>
      <c r="I88" t="s">
        <v>10890</v>
      </c>
      <c r="J88">
        <v>6.2</v>
      </c>
      <c r="K88" t="s">
        <v>10912</v>
      </c>
      <c r="L88">
        <v>106688</v>
      </c>
      <c r="M88">
        <v>34000000</v>
      </c>
      <c r="N88">
        <v>210308099</v>
      </c>
      <c r="O88">
        <v>176308099</v>
      </c>
      <c r="P88" t="s">
        <v>10928</v>
      </c>
      <c r="Q88" t="s">
        <v>341</v>
      </c>
      <c r="R88">
        <v>26</v>
      </c>
      <c r="S88" t="s">
        <v>11011</v>
      </c>
      <c r="T88" t="s">
        <v>11024</v>
      </c>
      <c r="U88" t="s">
        <v>10926</v>
      </c>
      <c r="V88" t="s">
        <v>10965</v>
      </c>
      <c r="W88" t="s">
        <v>11032</v>
      </c>
      <c r="X88" t="s">
        <v>268</v>
      </c>
    </row>
    <row r="89" spans="1:24" x14ac:dyDescent="0.3">
      <c r="A89" t="s">
        <v>342</v>
      </c>
      <c r="B89" t="s">
        <v>343</v>
      </c>
      <c r="C89" t="s">
        <v>343</v>
      </c>
      <c r="D89">
        <v>119</v>
      </c>
      <c r="E89" t="s">
        <v>10911</v>
      </c>
      <c r="F89">
        <v>1.9833333333333334</v>
      </c>
      <c r="G89" t="s">
        <v>190</v>
      </c>
      <c r="H89" t="s">
        <v>10897</v>
      </c>
      <c r="I89" t="s">
        <v>10899</v>
      </c>
      <c r="J89">
        <v>7.3</v>
      </c>
      <c r="K89" t="s">
        <v>10916</v>
      </c>
      <c r="L89">
        <v>226370</v>
      </c>
      <c r="M89">
        <v>7000000</v>
      </c>
      <c r="N89">
        <v>85187855</v>
      </c>
      <c r="O89">
        <v>78187855</v>
      </c>
      <c r="P89" t="s">
        <v>10913</v>
      </c>
      <c r="Q89" t="s">
        <v>344</v>
      </c>
      <c r="R89">
        <v>14</v>
      </c>
      <c r="S89" t="s">
        <v>11012</v>
      </c>
      <c r="T89" t="s">
        <v>11024</v>
      </c>
      <c r="U89" t="s">
        <v>10926</v>
      </c>
      <c r="V89" t="s">
        <v>10965</v>
      </c>
      <c r="W89" t="s">
        <v>11032</v>
      </c>
      <c r="X89" t="s">
        <v>345</v>
      </c>
    </row>
    <row r="90" spans="1:24" x14ac:dyDescent="0.3">
      <c r="A90" t="s">
        <v>346</v>
      </c>
      <c r="B90" t="s">
        <v>347</v>
      </c>
      <c r="C90" t="s">
        <v>347</v>
      </c>
      <c r="D90">
        <v>143</v>
      </c>
      <c r="E90" t="s">
        <v>10917</v>
      </c>
      <c r="F90">
        <v>2.3833333333333333</v>
      </c>
      <c r="G90" t="s">
        <v>10887</v>
      </c>
      <c r="H90" t="s">
        <v>10895</v>
      </c>
      <c r="I90" t="s">
        <v>10890</v>
      </c>
      <c r="J90">
        <v>6.4</v>
      </c>
      <c r="K90" t="s">
        <v>10912</v>
      </c>
      <c r="L90">
        <v>94985</v>
      </c>
      <c r="M90">
        <v>35000000</v>
      </c>
      <c r="N90">
        <v>82674320</v>
      </c>
      <c r="O90">
        <v>47674320</v>
      </c>
      <c r="P90" t="s">
        <v>10913</v>
      </c>
      <c r="Q90" t="s">
        <v>348</v>
      </c>
      <c r="R90">
        <v>6</v>
      </c>
      <c r="S90" t="s">
        <v>11012</v>
      </c>
      <c r="T90" t="s">
        <v>11018</v>
      </c>
      <c r="U90" t="s">
        <v>10914</v>
      </c>
      <c r="V90" t="s">
        <v>10965</v>
      </c>
      <c r="W90" t="s">
        <v>11032</v>
      </c>
      <c r="X90" t="s">
        <v>349</v>
      </c>
    </row>
    <row r="91" spans="1:24" x14ac:dyDescent="0.3">
      <c r="A91" t="s">
        <v>350</v>
      </c>
      <c r="B91" t="s">
        <v>351</v>
      </c>
      <c r="C91" t="s">
        <v>351</v>
      </c>
      <c r="D91">
        <v>93</v>
      </c>
      <c r="E91" t="s">
        <v>10911</v>
      </c>
      <c r="F91">
        <v>1.55</v>
      </c>
      <c r="G91" t="s">
        <v>7406</v>
      </c>
      <c r="H91" t="s">
        <v>10891</v>
      </c>
      <c r="I91" t="s">
        <v>5170</v>
      </c>
      <c r="J91">
        <v>7.5</v>
      </c>
      <c r="K91" t="s">
        <v>10916</v>
      </c>
      <c r="L91">
        <v>108263</v>
      </c>
      <c r="M91">
        <v>4000000</v>
      </c>
      <c r="N91">
        <v>22490471</v>
      </c>
      <c r="O91">
        <v>18490471</v>
      </c>
      <c r="P91" t="s">
        <v>10913</v>
      </c>
      <c r="Q91" t="s">
        <v>352</v>
      </c>
      <c r="R91">
        <v>1</v>
      </c>
      <c r="S91" t="s">
        <v>11012</v>
      </c>
      <c r="T91" t="s">
        <v>11020</v>
      </c>
      <c r="U91" t="s">
        <v>10920</v>
      </c>
      <c r="V91" t="s">
        <v>10965</v>
      </c>
      <c r="W91" t="s">
        <v>11032</v>
      </c>
      <c r="X91" t="s">
        <v>353</v>
      </c>
    </row>
    <row r="92" spans="1:24" x14ac:dyDescent="0.3">
      <c r="A92" t="s">
        <v>354</v>
      </c>
      <c r="B92" t="s">
        <v>355</v>
      </c>
      <c r="C92" t="s">
        <v>355</v>
      </c>
      <c r="D92">
        <v>88</v>
      </c>
      <c r="E92" t="s">
        <v>10915</v>
      </c>
      <c r="F92">
        <v>1.4666666666666666</v>
      </c>
      <c r="G92" t="s">
        <v>172</v>
      </c>
      <c r="H92" t="s">
        <v>10899</v>
      </c>
      <c r="I92" t="s">
        <v>10899</v>
      </c>
      <c r="J92">
        <v>7.7</v>
      </c>
      <c r="K92" t="s">
        <v>10916</v>
      </c>
      <c r="L92">
        <v>254328</v>
      </c>
      <c r="M92">
        <v>3500000</v>
      </c>
      <c r="N92">
        <v>83454304</v>
      </c>
      <c r="O92">
        <v>79954304</v>
      </c>
      <c r="P92" t="s">
        <v>10913</v>
      </c>
      <c r="Q92" t="s">
        <v>356</v>
      </c>
      <c r="R92">
        <v>2</v>
      </c>
      <c r="S92" t="s">
        <v>11014</v>
      </c>
      <c r="T92" t="s">
        <v>11025</v>
      </c>
      <c r="U92" t="s">
        <v>10927</v>
      </c>
      <c r="V92" t="s">
        <v>10966</v>
      </c>
      <c r="W92" t="s">
        <v>11032</v>
      </c>
      <c r="X92" t="s">
        <v>357</v>
      </c>
    </row>
    <row r="93" spans="1:24" x14ac:dyDescent="0.3">
      <c r="A93" t="s">
        <v>358</v>
      </c>
      <c r="B93" t="s">
        <v>359</v>
      </c>
      <c r="C93" t="s">
        <v>359</v>
      </c>
      <c r="D93">
        <v>104</v>
      </c>
      <c r="E93" t="s">
        <v>10911</v>
      </c>
      <c r="F93">
        <v>1.7333333333333334</v>
      </c>
      <c r="G93" t="s">
        <v>10887</v>
      </c>
      <c r="H93" t="s">
        <v>190</v>
      </c>
      <c r="I93" t="s">
        <v>10886</v>
      </c>
      <c r="J93">
        <v>5.8</v>
      </c>
      <c r="K93" t="s">
        <v>10933</v>
      </c>
      <c r="L93">
        <v>74958</v>
      </c>
      <c r="M93">
        <v>4500000</v>
      </c>
      <c r="N93">
        <v>58853106</v>
      </c>
      <c r="O93">
        <v>54353106</v>
      </c>
      <c r="P93" t="s">
        <v>10913</v>
      </c>
      <c r="Q93" t="s">
        <v>360</v>
      </c>
      <c r="R93">
        <v>19</v>
      </c>
      <c r="S93" t="s">
        <v>11012</v>
      </c>
      <c r="T93" t="s">
        <v>11024</v>
      </c>
      <c r="U93" t="s">
        <v>10926</v>
      </c>
      <c r="V93" t="s">
        <v>10966</v>
      </c>
      <c r="W93" t="s">
        <v>11032</v>
      </c>
      <c r="X93" t="s">
        <v>287</v>
      </c>
    </row>
    <row r="94" spans="1:24" x14ac:dyDescent="0.3">
      <c r="A94" t="s">
        <v>361</v>
      </c>
      <c r="B94" t="s">
        <v>362</v>
      </c>
      <c r="C94" t="s">
        <v>362</v>
      </c>
      <c r="D94">
        <v>133</v>
      </c>
      <c r="E94" t="s">
        <v>10917</v>
      </c>
      <c r="F94">
        <v>2.2166666666666668</v>
      </c>
      <c r="G94" t="s">
        <v>7406</v>
      </c>
      <c r="H94" t="s">
        <v>10887</v>
      </c>
      <c r="I94" t="s">
        <v>172</v>
      </c>
      <c r="J94">
        <v>7.9</v>
      </c>
      <c r="K94" t="s">
        <v>10916</v>
      </c>
      <c r="L94">
        <v>209524</v>
      </c>
      <c r="M94">
        <v>27500000</v>
      </c>
      <c r="N94">
        <v>115229890</v>
      </c>
      <c r="O94">
        <v>87729890</v>
      </c>
      <c r="P94" t="s">
        <v>10913</v>
      </c>
      <c r="Q94" t="s">
        <v>363</v>
      </c>
      <c r="R94">
        <v>20</v>
      </c>
      <c r="S94" t="s">
        <v>1956</v>
      </c>
      <c r="T94" t="s">
        <v>11024</v>
      </c>
      <c r="U94" t="s">
        <v>10926</v>
      </c>
      <c r="V94" t="s">
        <v>10966</v>
      </c>
      <c r="W94" t="s">
        <v>11032</v>
      </c>
      <c r="X94" t="s">
        <v>305</v>
      </c>
    </row>
    <row r="95" spans="1:24" x14ac:dyDescent="0.3">
      <c r="A95" t="s">
        <v>364</v>
      </c>
      <c r="B95" t="s">
        <v>365</v>
      </c>
      <c r="C95" t="s">
        <v>365</v>
      </c>
      <c r="D95">
        <v>98</v>
      </c>
      <c r="E95" t="s">
        <v>10911</v>
      </c>
      <c r="F95">
        <v>1.6333333333333333</v>
      </c>
      <c r="G95" t="s">
        <v>172</v>
      </c>
      <c r="H95" t="s">
        <v>10897</v>
      </c>
      <c r="I95" t="s">
        <v>10899</v>
      </c>
      <c r="J95">
        <v>7.2</v>
      </c>
      <c r="K95" t="s">
        <v>10916</v>
      </c>
      <c r="L95">
        <v>124693</v>
      </c>
      <c r="M95">
        <v>6000000</v>
      </c>
      <c r="N95">
        <v>39918650</v>
      </c>
      <c r="O95">
        <v>33918650</v>
      </c>
      <c r="P95" t="s">
        <v>10913</v>
      </c>
      <c r="Q95" t="s">
        <v>366</v>
      </c>
      <c r="R95">
        <v>25</v>
      </c>
      <c r="S95" t="s">
        <v>1956</v>
      </c>
      <c r="T95" t="s">
        <v>11025</v>
      </c>
      <c r="U95" t="s">
        <v>10927</v>
      </c>
      <c r="V95" t="s">
        <v>10966</v>
      </c>
      <c r="W95" t="s">
        <v>11032</v>
      </c>
      <c r="X95" t="s">
        <v>367</v>
      </c>
    </row>
    <row r="96" spans="1:24" x14ac:dyDescent="0.3">
      <c r="A96" t="s">
        <v>368</v>
      </c>
      <c r="B96" t="s">
        <v>369</v>
      </c>
      <c r="C96" t="s">
        <v>369</v>
      </c>
      <c r="D96">
        <v>124</v>
      </c>
      <c r="E96" t="s">
        <v>10917</v>
      </c>
      <c r="F96">
        <v>2.0666666666666669</v>
      </c>
      <c r="G96" t="s">
        <v>10889</v>
      </c>
      <c r="H96" t="s">
        <v>190</v>
      </c>
      <c r="I96" t="s">
        <v>10899</v>
      </c>
      <c r="J96">
        <v>8.1999999999999993</v>
      </c>
      <c r="K96" t="s">
        <v>10922</v>
      </c>
      <c r="L96">
        <v>253282</v>
      </c>
      <c r="M96">
        <v>5000000</v>
      </c>
      <c r="N96">
        <v>26023860</v>
      </c>
      <c r="O96">
        <v>21023860</v>
      </c>
      <c r="P96" t="s">
        <v>10913</v>
      </c>
      <c r="Q96" t="s">
        <v>370</v>
      </c>
      <c r="R96">
        <v>2</v>
      </c>
      <c r="S96" t="s">
        <v>11012</v>
      </c>
      <c r="T96" t="s">
        <v>11022</v>
      </c>
      <c r="U96" t="s">
        <v>10923</v>
      </c>
      <c r="V96" t="s">
        <v>10966</v>
      </c>
      <c r="W96" t="s">
        <v>11032</v>
      </c>
      <c r="X96" t="s">
        <v>216</v>
      </c>
    </row>
    <row r="97" spans="1:24" x14ac:dyDescent="0.3">
      <c r="A97" t="s">
        <v>371</v>
      </c>
      <c r="B97" t="s">
        <v>372</v>
      </c>
      <c r="C97" t="s">
        <v>372</v>
      </c>
      <c r="D97">
        <v>124</v>
      </c>
      <c r="E97" t="s">
        <v>10917</v>
      </c>
      <c r="F97">
        <v>2.0666666666666669</v>
      </c>
      <c r="G97" t="s">
        <v>7406</v>
      </c>
      <c r="H97" t="s">
        <v>10887</v>
      </c>
      <c r="I97" t="s">
        <v>10885</v>
      </c>
      <c r="J97">
        <v>8.6999999999999993</v>
      </c>
      <c r="K97" t="s">
        <v>10922</v>
      </c>
      <c r="L97">
        <v>1349868</v>
      </c>
      <c r="M97">
        <v>18000000</v>
      </c>
      <c r="N97">
        <v>538375067</v>
      </c>
      <c r="O97">
        <v>520375067</v>
      </c>
      <c r="P97" t="s">
        <v>10928</v>
      </c>
      <c r="Q97" t="s">
        <v>373</v>
      </c>
      <c r="R97">
        <v>17</v>
      </c>
      <c r="S97" t="s">
        <v>11016</v>
      </c>
      <c r="T97" t="s">
        <v>11029</v>
      </c>
      <c r="U97" t="s">
        <v>10932</v>
      </c>
      <c r="V97" t="s">
        <v>10966</v>
      </c>
      <c r="W97" t="s">
        <v>11032</v>
      </c>
      <c r="X97" t="s">
        <v>374</v>
      </c>
    </row>
    <row r="98" spans="1:24" x14ac:dyDescent="0.3">
      <c r="A98" t="s">
        <v>375</v>
      </c>
      <c r="B98" t="s">
        <v>376</v>
      </c>
      <c r="C98" t="s">
        <v>376</v>
      </c>
      <c r="D98">
        <v>111</v>
      </c>
      <c r="E98" t="s">
        <v>10911</v>
      </c>
      <c r="F98">
        <v>1.85</v>
      </c>
      <c r="G98" t="s">
        <v>7406</v>
      </c>
      <c r="H98" t="s">
        <v>10887</v>
      </c>
      <c r="I98" t="s">
        <v>10890</v>
      </c>
      <c r="J98">
        <v>6.5</v>
      </c>
      <c r="K98" t="s">
        <v>10912</v>
      </c>
      <c r="L98">
        <v>60119</v>
      </c>
      <c r="M98">
        <v>20000000</v>
      </c>
      <c r="N98">
        <v>27176821</v>
      </c>
      <c r="O98">
        <v>7176821</v>
      </c>
      <c r="P98" t="s">
        <v>10918</v>
      </c>
      <c r="Q98">
        <v>29556</v>
      </c>
      <c r="S98" t="s">
        <v>11015</v>
      </c>
      <c r="T98" t="s">
        <v>11018</v>
      </c>
      <c r="U98" t="e">
        <v>#VALUE!</v>
      </c>
      <c r="V98" t="s">
        <v>10966</v>
      </c>
      <c r="W98" t="s">
        <v>11032</v>
      </c>
      <c r="X98" t="s">
        <v>377</v>
      </c>
    </row>
    <row r="99" spans="1:24" x14ac:dyDescent="0.3">
      <c r="A99" t="s">
        <v>378</v>
      </c>
      <c r="B99" t="s">
        <v>379</v>
      </c>
      <c r="C99" t="s">
        <v>379</v>
      </c>
      <c r="D99">
        <v>89</v>
      </c>
      <c r="E99" t="s">
        <v>10915</v>
      </c>
      <c r="F99">
        <v>1.4833333333333334</v>
      </c>
      <c r="G99" t="s">
        <v>105</v>
      </c>
      <c r="H99" t="s">
        <v>5170</v>
      </c>
      <c r="I99" t="s">
        <v>10899</v>
      </c>
      <c r="J99">
        <v>6.8</v>
      </c>
      <c r="K99" t="s">
        <v>10912</v>
      </c>
      <c r="L99">
        <v>81175</v>
      </c>
      <c r="M99">
        <v>1000000</v>
      </c>
      <c r="N99">
        <v>21448830</v>
      </c>
      <c r="O99">
        <v>20448830</v>
      </c>
      <c r="P99" t="s">
        <v>10913</v>
      </c>
      <c r="Q99">
        <v>29221</v>
      </c>
      <c r="S99" t="s">
        <v>11011</v>
      </c>
      <c r="T99" t="s">
        <v>11019</v>
      </c>
      <c r="U99" t="e">
        <v>#VALUE!</v>
      </c>
      <c r="V99" t="s">
        <v>10966</v>
      </c>
      <c r="W99" t="s">
        <v>11032</v>
      </c>
      <c r="X99" t="s">
        <v>208</v>
      </c>
    </row>
    <row r="100" spans="1:24" x14ac:dyDescent="0.3">
      <c r="A100" t="s">
        <v>380</v>
      </c>
      <c r="B100" t="s">
        <v>381</v>
      </c>
      <c r="C100" t="s">
        <v>381</v>
      </c>
      <c r="D100">
        <v>95</v>
      </c>
      <c r="E100" t="s">
        <v>10911</v>
      </c>
      <c r="F100">
        <v>1.5833333333333333</v>
      </c>
      <c r="G100" t="s">
        <v>105</v>
      </c>
      <c r="H100" t="s">
        <v>10895</v>
      </c>
      <c r="I100" t="s">
        <v>5170</v>
      </c>
      <c r="J100">
        <v>6.4</v>
      </c>
      <c r="K100" t="s">
        <v>10912</v>
      </c>
      <c r="L100">
        <v>154210</v>
      </c>
      <c r="M100">
        <v>550000</v>
      </c>
      <c r="N100">
        <v>39911960</v>
      </c>
      <c r="O100">
        <v>39361960</v>
      </c>
      <c r="P100" t="s">
        <v>10913</v>
      </c>
      <c r="Q100" t="s">
        <v>382</v>
      </c>
      <c r="R100">
        <v>9</v>
      </c>
      <c r="S100" t="s">
        <v>1956</v>
      </c>
      <c r="T100" t="s">
        <v>11029</v>
      </c>
      <c r="U100" t="s">
        <v>10932</v>
      </c>
      <c r="V100" t="s">
        <v>10966</v>
      </c>
      <c r="W100" t="s">
        <v>11032</v>
      </c>
      <c r="X100" t="s">
        <v>383</v>
      </c>
    </row>
    <row r="101" spans="1:24" x14ac:dyDescent="0.3">
      <c r="A101" t="s">
        <v>384</v>
      </c>
      <c r="B101" t="s">
        <v>385</v>
      </c>
      <c r="C101" t="s">
        <v>385</v>
      </c>
      <c r="D101">
        <v>109</v>
      </c>
      <c r="E101" t="s">
        <v>10911</v>
      </c>
      <c r="F101">
        <v>1.8166666666666667</v>
      </c>
      <c r="G101" t="s">
        <v>10887</v>
      </c>
      <c r="H101" t="s">
        <v>172</v>
      </c>
      <c r="I101" t="s">
        <v>10899</v>
      </c>
      <c r="J101">
        <v>7.3</v>
      </c>
      <c r="K101" t="s">
        <v>10916</v>
      </c>
      <c r="L101">
        <v>58579</v>
      </c>
      <c r="M101">
        <v>5000000</v>
      </c>
      <c r="N101">
        <v>30031783</v>
      </c>
      <c r="O101">
        <v>25031783</v>
      </c>
      <c r="P101" t="s">
        <v>10913</v>
      </c>
      <c r="Q101" t="s">
        <v>386</v>
      </c>
      <c r="R101">
        <v>10</v>
      </c>
      <c r="S101" t="s">
        <v>11014</v>
      </c>
      <c r="T101" t="s">
        <v>11027</v>
      </c>
      <c r="U101" t="s">
        <v>10930</v>
      </c>
      <c r="V101" t="s">
        <v>10966</v>
      </c>
      <c r="W101" t="s">
        <v>11032</v>
      </c>
      <c r="X101" t="s">
        <v>387</v>
      </c>
    </row>
    <row r="102" spans="1:24" x14ac:dyDescent="0.3">
      <c r="A102" t="s">
        <v>388</v>
      </c>
      <c r="B102" t="s">
        <v>389</v>
      </c>
      <c r="C102" t="s">
        <v>389</v>
      </c>
      <c r="D102">
        <v>124</v>
      </c>
      <c r="E102" t="s">
        <v>10917</v>
      </c>
      <c r="F102">
        <v>2.0666666666666669</v>
      </c>
      <c r="G102" t="s">
        <v>190</v>
      </c>
      <c r="H102" t="s">
        <v>10899</v>
      </c>
      <c r="I102" t="s">
        <v>10899</v>
      </c>
      <c r="J102">
        <v>7.7</v>
      </c>
      <c r="K102" t="s">
        <v>10916</v>
      </c>
      <c r="L102">
        <v>55406</v>
      </c>
      <c r="M102">
        <v>6000000</v>
      </c>
      <c r="N102">
        <v>54766923</v>
      </c>
      <c r="O102">
        <v>48766923</v>
      </c>
      <c r="P102" t="s">
        <v>10913</v>
      </c>
      <c r="Q102" t="s">
        <v>390</v>
      </c>
      <c r="R102">
        <v>19</v>
      </c>
      <c r="S102" t="s">
        <v>1956</v>
      </c>
      <c r="T102" t="s">
        <v>11027</v>
      </c>
      <c r="U102" t="s">
        <v>10930</v>
      </c>
      <c r="V102" t="s">
        <v>10966</v>
      </c>
      <c r="W102" t="s">
        <v>11032</v>
      </c>
      <c r="X102" t="s">
        <v>391</v>
      </c>
    </row>
    <row r="103" spans="1:24" x14ac:dyDescent="0.3">
      <c r="A103" t="s">
        <v>392</v>
      </c>
      <c r="B103" t="s">
        <v>393</v>
      </c>
      <c r="C103" t="s">
        <v>393</v>
      </c>
      <c r="D103">
        <v>129</v>
      </c>
      <c r="E103" t="s">
        <v>10917</v>
      </c>
      <c r="F103">
        <v>2.15</v>
      </c>
      <c r="G103" t="s">
        <v>10889</v>
      </c>
      <c r="H103" t="s">
        <v>190</v>
      </c>
      <c r="I103" t="s">
        <v>10897</v>
      </c>
      <c r="J103">
        <v>8.1</v>
      </c>
      <c r="K103" t="s">
        <v>10922</v>
      </c>
      <c r="L103">
        <v>371674</v>
      </c>
      <c r="M103">
        <v>18000000</v>
      </c>
      <c r="N103">
        <v>23404827</v>
      </c>
      <c r="O103">
        <v>5404827</v>
      </c>
      <c r="P103" t="s">
        <v>10918</v>
      </c>
      <c r="Q103" t="s">
        <v>394</v>
      </c>
      <c r="R103">
        <v>13</v>
      </c>
      <c r="S103" t="s">
        <v>11012</v>
      </c>
      <c r="T103" t="s">
        <v>11023</v>
      </c>
      <c r="U103" t="s">
        <v>10925</v>
      </c>
      <c r="V103" t="s">
        <v>10966</v>
      </c>
      <c r="W103" t="s">
        <v>11032</v>
      </c>
      <c r="X103" t="s">
        <v>113</v>
      </c>
    </row>
    <row r="104" spans="1:24" x14ac:dyDescent="0.3">
      <c r="A104" t="s">
        <v>395</v>
      </c>
      <c r="B104" t="s">
        <v>396</v>
      </c>
      <c r="C104" t="s">
        <v>396</v>
      </c>
      <c r="D104">
        <v>146</v>
      </c>
      <c r="E104" t="s">
        <v>10917</v>
      </c>
      <c r="F104">
        <v>2.4333333333333331</v>
      </c>
      <c r="G104" t="s">
        <v>190</v>
      </c>
      <c r="H104" t="s">
        <v>105</v>
      </c>
      <c r="I104" t="s">
        <v>10899</v>
      </c>
      <c r="J104">
        <v>8.4</v>
      </c>
      <c r="K104" t="s">
        <v>10922</v>
      </c>
      <c r="L104">
        <v>1080035</v>
      </c>
      <c r="M104">
        <v>19000000</v>
      </c>
      <c r="N104">
        <v>47277357</v>
      </c>
      <c r="O104">
        <v>28277357</v>
      </c>
      <c r="P104" t="s">
        <v>10913</v>
      </c>
      <c r="Q104" t="s">
        <v>397</v>
      </c>
      <c r="R104">
        <v>23</v>
      </c>
      <c r="S104" t="s">
        <v>1956</v>
      </c>
      <c r="T104" t="s">
        <v>11029</v>
      </c>
      <c r="U104" t="s">
        <v>10932</v>
      </c>
      <c r="V104" t="s">
        <v>10966</v>
      </c>
      <c r="W104" t="s">
        <v>11032</v>
      </c>
      <c r="X104" t="s">
        <v>38</v>
      </c>
    </row>
    <row r="105" spans="1:24" x14ac:dyDescent="0.3">
      <c r="A105" t="s">
        <v>398</v>
      </c>
      <c r="B105" t="s">
        <v>399</v>
      </c>
      <c r="C105" t="s">
        <v>399</v>
      </c>
      <c r="D105">
        <v>127</v>
      </c>
      <c r="E105" t="s">
        <v>10917</v>
      </c>
      <c r="F105">
        <v>2.1166666666666667</v>
      </c>
      <c r="G105" t="s">
        <v>7406</v>
      </c>
      <c r="H105" t="s">
        <v>10887</v>
      </c>
      <c r="I105" t="s">
        <v>10890</v>
      </c>
      <c r="J105">
        <v>6.8</v>
      </c>
      <c r="K105" t="s">
        <v>10912</v>
      </c>
      <c r="L105">
        <v>112755</v>
      </c>
      <c r="M105">
        <v>54000000</v>
      </c>
      <c r="N105">
        <v>216385706</v>
      </c>
      <c r="O105">
        <v>162385706</v>
      </c>
      <c r="P105" t="s">
        <v>10928</v>
      </c>
      <c r="Q105" t="s">
        <v>400</v>
      </c>
      <c r="R105">
        <v>4</v>
      </c>
      <c r="S105" t="s">
        <v>11012</v>
      </c>
      <c r="T105" t="s">
        <v>11018</v>
      </c>
      <c r="U105" t="s">
        <v>10914</v>
      </c>
      <c r="V105" t="s">
        <v>10966</v>
      </c>
      <c r="W105" t="s">
        <v>11032</v>
      </c>
      <c r="X105" t="s">
        <v>401</v>
      </c>
    </row>
    <row r="106" spans="1:24" x14ac:dyDescent="0.3">
      <c r="A106" t="s">
        <v>402</v>
      </c>
      <c r="B106" t="s">
        <v>403</v>
      </c>
      <c r="C106" t="s">
        <v>403</v>
      </c>
      <c r="D106">
        <v>116</v>
      </c>
      <c r="E106" t="s">
        <v>10911</v>
      </c>
      <c r="F106">
        <v>1.9333333333333333</v>
      </c>
      <c r="G106" t="s">
        <v>10887</v>
      </c>
      <c r="H106" t="s">
        <v>172</v>
      </c>
      <c r="I106" t="s">
        <v>10885</v>
      </c>
      <c r="J106">
        <v>6.9</v>
      </c>
      <c r="K106" t="s">
        <v>10912</v>
      </c>
      <c r="L106">
        <v>67022</v>
      </c>
      <c r="M106">
        <v>5000000</v>
      </c>
      <c r="N106">
        <v>42368025</v>
      </c>
      <c r="O106">
        <v>37368025</v>
      </c>
      <c r="P106" t="s">
        <v>10913</v>
      </c>
      <c r="Q106" t="s">
        <v>404</v>
      </c>
      <c r="R106">
        <v>16</v>
      </c>
      <c r="S106" t="s">
        <v>11012</v>
      </c>
      <c r="T106" t="s">
        <v>11025</v>
      </c>
      <c r="U106" t="s">
        <v>10927</v>
      </c>
      <c r="V106" t="s">
        <v>10967</v>
      </c>
      <c r="W106" t="s">
        <v>11033</v>
      </c>
      <c r="X106" t="s">
        <v>405</v>
      </c>
    </row>
    <row r="107" spans="1:24" x14ac:dyDescent="0.3">
      <c r="A107" t="s">
        <v>406</v>
      </c>
      <c r="B107" t="s">
        <v>407</v>
      </c>
      <c r="C107" t="s">
        <v>407</v>
      </c>
      <c r="D107">
        <v>97</v>
      </c>
      <c r="E107" t="s">
        <v>10911</v>
      </c>
      <c r="F107">
        <v>1.6166666666666667</v>
      </c>
      <c r="G107" t="s">
        <v>172</v>
      </c>
      <c r="H107" t="s">
        <v>105</v>
      </c>
      <c r="I107" t="s">
        <v>10899</v>
      </c>
      <c r="J107">
        <v>7.5</v>
      </c>
      <c r="K107" t="s">
        <v>10916</v>
      </c>
      <c r="L107">
        <v>117306</v>
      </c>
      <c r="M107">
        <v>10000000</v>
      </c>
      <c r="N107">
        <v>30794462</v>
      </c>
      <c r="O107">
        <v>20794462</v>
      </c>
      <c r="P107" t="s">
        <v>10913</v>
      </c>
      <c r="Q107" t="s">
        <v>408</v>
      </c>
      <c r="R107">
        <v>21</v>
      </c>
      <c r="S107" t="s">
        <v>1956</v>
      </c>
      <c r="T107" t="s">
        <v>11028</v>
      </c>
      <c r="U107" t="s">
        <v>10931</v>
      </c>
      <c r="V107" t="s">
        <v>10967</v>
      </c>
      <c r="W107" t="s">
        <v>11033</v>
      </c>
      <c r="X107" t="s">
        <v>305</v>
      </c>
    </row>
    <row r="108" spans="1:24" x14ac:dyDescent="0.3">
      <c r="A108" t="s">
        <v>409</v>
      </c>
      <c r="B108" t="s">
        <v>410</v>
      </c>
      <c r="C108" t="s">
        <v>410</v>
      </c>
      <c r="D108">
        <v>108</v>
      </c>
      <c r="E108" t="s">
        <v>10911</v>
      </c>
      <c r="F108">
        <v>1.8</v>
      </c>
      <c r="G108" t="s">
        <v>10891</v>
      </c>
      <c r="H108" t="s">
        <v>190</v>
      </c>
      <c r="I108" t="s">
        <v>10895</v>
      </c>
      <c r="J108">
        <v>7.4</v>
      </c>
      <c r="K108" t="s">
        <v>10916</v>
      </c>
      <c r="L108">
        <v>60280</v>
      </c>
      <c r="M108">
        <v>18000000</v>
      </c>
      <c r="N108">
        <v>12000754</v>
      </c>
      <c r="O108">
        <v>-5999246</v>
      </c>
      <c r="P108" t="s">
        <v>10924</v>
      </c>
      <c r="Q108" t="s">
        <v>411</v>
      </c>
      <c r="R108">
        <v>7</v>
      </c>
      <c r="S108" t="s">
        <v>11011</v>
      </c>
      <c r="T108" t="s">
        <v>11025</v>
      </c>
      <c r="U108" t="s">
        <v>10927</v>
      </c>
      <c r="V108" t="s">
        <v>10967</v>
      </c>
      <c r="W108" t="s">
        <v>11033</v>
      </c>
      <c r="X108" t="s">
        <v>212</v>
      </c>
    </row>
    <row r="109" spans="1:24" x14ac:dyDescent="0.3">
      <c r="A109" t="s">
        <v>412</v>
      </c>
      <c r="B109" t="s">
        <v>413</v>
      </c>
      <c r="C109" t="s">
        <v>413</v>
      </c>
      <c r="D109">
        <v>125</v>
      </c>
      <c r="E109" t="s">
        <v>10917</v>
      </c>
      <c r="F109">
        <v>2.0833333333333335</v>
      </c>
      <c r="G109" t="s">
        <v>10889</v>
      </c>
      <c r="H109" t="s">
        <v>190</v>
      </c>
      <c r="I109" t="s">
        <v>10897</v>
      </c>
      <c r="J109">
        <v>7.1</v>
      </c>
      <c r="K109" t="s">
        <v>10916</v>
      </c>
      <c r="L109">
        <v>64552</v>
      </c>
      <c r="M109">
        <v>5500000</v>
      </c>
      <c r="N109">
        <v>59303359</v>
      </c>
      <c r="O109">
        <v>53803359</v>
      </c>
      <c r="P109" t="s">
        <v>10913</v>
      </c>
      <c r="Q109" t="s">
        <v>414</v>
      </c>
      <c r="R109">
        <v>30</v>
      </c>
      <c r="S109" t="s">
        <v>11015</v>
      </c>
      <c r="T109" t="s">
        <v>11021</v>
      </c>
      <c r="U109" t="s">
        <v>10921</v>
      </c>
      <c r="V109" t="s">
        <v>10967</v>
      </c>
      <c r="W109" t="s">
        <v>11033</v>
      </c>
      <c r="X109" t="s">
        <v>415</v>
      </c>
    </row>
    <row r="110" spans="1:24" x14ac:dyDescent="0.3">
      <c r="A110" t="s">
        <v>416</v>
      </c>
      <c r="B110" t="s">
        <v>417</v>
      </c>
      <c r="C110" t="s">
        <v>417</v>
      </c>
      <c r="D110">
        <v>129</v>
      </c>
      <c r="E110" t="s">
        <v>10917</v>
      </c>
      <c r="F110">
        <v>2.15</v>
      </c>
      <c r="G110" t="s">
        <v>7406</v>
      </c>
      <c r="H110" t="s">
        <v>10887</v>
      </c>
      <c r="I110" t="s">
        <v>10885</v>
      </c>
      <c r="J110">
        <v>6.9</v>
      </c>
      <c r="K110" t="s">
        <v>10912</v>
      </c>
      <c r="L110">
        <v>159016</v>
      </c>
      <c r="M110">
        <v>20000000</v>
      </c>
      <c r="N110">
        <v>68851475</v>
      </c>
      <c r="O110">
        <v>48851475</v>
      </c>
      <c r="P110" t="s">
        <v>10913</v>
      </c>
      <c r="Q110" t="s">
        <v>418</v>
      </c>
      <c r="R110">
        <v>16</v>
      </c>
      <c r="S110" t="s">
        <v>11011</v>
      </c>
      <c r="T110" t="s">
        <v>11021</v>
      </c>
      <c r="U110" t="s">
        <v>10921</v>
      </c>
      <c r="V110" t="s">
        <v>10968</v>
      </c>
      <c r="W110" t="s">
        <v>11033</v>
      </c>
      <c r="X110" t="s">
        <v>419</v>
      </c>
    </row>
    <row r="111" spans="1:24" x14ac:dyDescent="0.3">
      <c r="A111" t="s">
        <v>420</v>
      </c>
      <c r="B111" t="s">
        <v>421</v>
      </c>
      <c r="C111" t="s">
        <v>421</v>
      </c>
      <c r="D111">
        <v>99</v>
      </c>
      <c r="E111" t="s">
        <v>10911</v>
      </c>
      <c r="F111">
        <v>1.65</v>
      </c>
      <c r="G111" t="s">
        <v>7406</v>
      </c>
      <c r="H111" t="s">
        <v>10887</v>
      </c>
      <c r="I111" t="s">
        <v>10890</v>
      </c>
      <c r="J111">
        <v>7.1</v>
      </c>
      <c r="K111" t="s">
        <v>10916</v>
      </c>
      <c r="L111">
        <v>152912</v>
      </c>
      <c r="M111">
        <v>6000000</v>
      </c>
      <c r="N111">
        <v>25274965</v>
      </c>
      <c r="O111">
        <v>19274965</v>
      </c>
      <c r="P111" t="s">
        <v>10913</v>
      </c>
      <c r="Q111" t="s">
        <v>422</v>
      </c>
      <c r="R111">
        <v>1</v>
      </c>
      <c r="S111" t="s">
        <v>11014</v>
      </c>
      <c r="T111" t="s">
        <v>11026</v>
      </c>
      <c r="U111" t="s">
        <v>10929</v>
      </c>
      <c r="V111" t="s">
        <v>10967</v>
      </c>
      <c r="W111" t="s">
        <v>11033</v>
      </c>
      <c r="X111" t="s">
        <v>208</v>
      </c>
    </row>
    <row r="112" spans="1:24" x14ac:dyDescent="0.3">
      <c r="A112" t="s">
        <v>423</v>
      </c>
      <c r="B112" t="s">
        <v>424</v>
      </c>
      <c r="C112" t="s">
        <v>424</v>
      </c>
      <c r="D112">
        <v>140</v>
      </c>
      <c r="E112" t="s">
        <v>10917</v>
      </c>
      <c r="F112">
        <v>2.3333333333333335</v>
      </c>
      <c r="G112" t="s">
        <v>10887</v>
      </c>
      <c r="H112" t="s">
        <v>190</v>
      </c>
      <c r="I112" t="s">
        <v>10885</v>
      </c>
      <c r="J112">
        <v>7.3</v>
      </c>
      <c r="K112" t="s">
        <v>10916</v>
      </c>
      <c r="L112">
        <v>65668</v>
      </c>
      <c r="M112">
        <v>11000000</v>
      </c>
      <c r="N112">
        <v>34971136</v>
      </c>
      <c r="O112">
        <v>23971136</v>
      </c>
      <c r="P112" t="s">
        <v>10913</v>
      </c>
      <c r="Q112" t="s">
        <v>425</v>
      </c>
      <c r="R112">
        <v>10</v>
      </c>
      <c r="S112" t="s">
        <v>1956</v>
      </c>
      <c r="T112" t="s">
        <v>11026</v>
      </c>
      <c r="U112" t="s">
        <v>10929</v>
      </c>
      <c r="V112" t="s">
        <v>10967</v>
      </c>
      <c r="W112" t="s">
        <v>11033</v>
      </c>
      <c r="X112" t="s">
        <v>79</v>
      </c>
    </row>
    <row r="113" spans="1:24" x14ac:dyDescent="0.3">
      <c r="A113" t="s">
        <v>426</v>
      </c>
      <c r="B113" t="s">
        <v>427</v>
      </c>
      <c r="C113" t="s">
        <v>427</v>
      </c>
      <c r="D113">
        <v>127</v>
      </c>
      <c r="E113" t="s">
        <v>10917</v>
      </c>
      <c r="F113">
        <v>2.1166666666666667</v>
      </c>
      <c r="G113" t="s">
        <v>7406</v>
      </c>
      <c r="H113" t="s">
        <v>10887</v>
      </c>
      <c r="I113" t="s">
        <v>5170</v>
      </c>
      <c r="J113">
        <v>6.7</v>
      </c>
      <c r="K113" t="s">
        <v>10912</v>
      </c>
      <c r="L113">
        <v>106293</v>
      </c>
      <c r="M113">
        <v>28000000</v>
      </c>
      <c r="N113">
        <v>54837550</v>
      </c>
      <c r="O113">
        <v>26837550</v>
      </c>
      <c r="P113" t="s">
        <v>10913</v>
      </c>
      <c r="Q113" t="s">
        <v>428</v>
      </c>
      <c r="R113">
        <v>24</v>
      </c>
      <c r="S113" t="s">
        <v>11014</v>
      </c>
      <c r="T113" t="s">
        <v>11024</v>
      </c>
      <c r="U113" t="s">
        <v>10926</v>
      </c>
      <c r="V113" t="s">
        <v>10967</v>
      </c>
      <c r="W113" t="s">
        <v>11033</v>
      </c>
      <c r="X113" t="s">
        <v>429</v>
      </c>
    </row>
    <row r="114" spans="1:24" x14ac:dyDescent="0.3">
      <c r="A114" t="s">
        <v>430</v>
      </c>
      <c r="B114" t="s">
        <v>431</v>
      </c>
      <c r="C114" t="s">
        <v>431</v>
      </c>
      <c r="D114">
        <v>83</v>
      </c>
      <c r="E114" t="s">
        <v>10915</v>
      </c>
      <c r="F114">
        <v>1.3833333333333333</v>
      </c>
      <c r="G114" t="s">
        <v>10887</v>
      </c>
      <c r="H114" t="s">
        <v>10888</v>
      </c>
      <c r="I114" t="s">
        <v>190</v>
      </c>
      <c r="J114">
        <v>7.2</v>
      </c>
      <c r="K114" t="s">
        <v>10916</v>
      </c>
      <c r="L114">
        <v>99485</v>
      </c>
      <c r="M114">
        <v>12000000</v>
      </c>
      <c r="N114">
        <v>63456988</v>
      </c>
      <c r="O114">
        <v>51456988</v>
      </c>
      <c r="P114" t="s">
        <v>10913</v>
      </c>
      <c r="Q114" t="s">
        <v>432</v>
      </c>
      <c r="R114">
        <v>10</v>
      </c>
      <c r="S114" t="s">
        <v>1956</v>
      </c>
      <c r="T114" t="s">
        <v>11025</v>
      </c>
      <c r="U114" t="s">
        <v>10927</v>
      </c>
      <c r="V114" t="s">
        <v>10967</v>
      </c>
      <c r="W114" t="s">
        <v>11033</v>
      </c>
      <c r="X114" t="s">
        <v>433</v>
      </c>
    </row>
    <row r="115" spans="1:24" x14ac:dyDescent="0.3">
      <c r="A115" t="s">
        <v>434</v>
      </c>
      <c r="B115" t="s">
        <v>435</v>
      </c>
      <c r="C115" t="s">
        <v>436</v>
      </c>
      <c r="D115">
        <v>87</v>
      </c>
      <c r="E115" t="s">
        <v>10915</v>
      </c>
      <c r="F115">
        <v>1.45</v>
      </c>
      <c r="G115" t="s">
        <v>105</v>
      </c>
      <c r="H115" t="s">
        <v>10895</v>
      </c>
      <c r="I115" t="s">
        <v>5170</v>
      </c>
      <c r="J115">
        <v>6.1</v>
      </c>
      <c r="K115" t="s">
        <v>10912</v>
      </c>
      <c r="L115">
        <v>75960</v>
      </c>
      <c r="M115">
        <v>1250000</v>
      </c>
      <c r="N115">
        <v>21722776</v>
      </c>
      <c r="O115">
        <v>20472776</v>
      </c>
      <c r="P115" t="s">
        <v>10913</v>
      </c>
      <c r="Q115" t="s">
        <v>437</v>
      </c>
      <c r="R115">
        <v>1</v>
      </c>
      <c r="S115" t="s">
        <v>1956</v>
      </c>
      <c r="T115" t="s">
        <v>11029</v>
      </c>
      <c r="U115" t="s">
        <v>10932</v>
      </c>
      <c r="V115" t="s">
        <v>10967</v>
      </c>
      <c r="W115" t="s">
        <v>11033</v>
      </c>
      <c r="X115" t="s">
        <v>438</v>
      </c>
    </row>
    <row r="116" spans="1:24" x14ac:dyDescent="0.3">
      <c r="A116" t="s">
        <v>439</v>
      </c>
      <c r="B116" t="s">
        <v>440</v>
      </c>
      <c r="C116" t="s">
        <v>440</v>
      </c>
      <c r="D116">
        <v>92</v>
      </c>
      <c r="E116" t="s">
        <v>10911</v>
      </c>
      <c r="F116">
        <v>1.5333333333333334</v>
      </c>
      <c r="G116" t="s">
        <v>105</v>
      </c>
      <c r="H116" t="s">
        <v>10899</v>
      </c>
      <c r="I116" t="s">
        <v>10899</v>
      </c>
      <c r="J116">
        <v>6.5</v>
      </c>
      <c r="K116" t="s">
        <v>10912</v>
      </c>
      <c r="L116">
        <v>99791</v>
      </c>
      <c r="M116">
        <v>2500000</v>
      </c>
      <c r="N116">
        <v>25533818</v>
      </c>
      <c r="O116">
        <v>23033818</v>
      </c>
      <c r="P116" t="s">
        <v>10913</v>
      </c>
      <c r="Q116" t="s">
        <v>441</v>
      </c>
      <c r="R116">
        <v>30</v>
      </c>
      <c r="S116" t="s">
        <v>1956</v>
      </c>
      <c r="T116" t="s">
        <v>11022</v>
      </c>
      <c r="U116" t="s">
        <v>10923</v>
      </c>
      <c r="V116" t="s">
        <v>10967</v>
      </c>
      <c r="W116" t="s">
        <v>11033</v>
      </c>
      <c r="X116" t="s">
        <v>442</v>
      </c>
    </row>
    <row r="117" spans="1:24" x14ac:dyDescent="0.3">
      <c r="A117" t="s">
        <v>443</v>
      </c>
      <c r="B117" t="s">
        <v>444</v>
      </c>
      <c r="C117" t="s">
        <v>444</v>
      </c>
      <c r="D117">
        <v>92</v>
      </c>
      <c r="E117" t="s">
        <v>10911</v>
      </c>
      <c r="F117">
        <v>1.5333333333333334</v>
      </c>
      <c r="G117" t="s">
        <v>172</v>
      </c>
      <c r="H117" t="s">
        <v>10896</v>
      </c>
      <c r="I117" t="s">
        <v>10893</v>
      </c>
      <c r="J117">
        <v>6.8</v>
      </c>
      <c r="K117" t="s">
        <v>10912</v>
      </c>
      <c r="L117">
        <v>54315</v>
      </c>
      <c r="M117">
        <v>11000000</v>
      </c>
      <c r="N117">
        <v>31672907</v>
      </c>
      <c r="O117">
        <v>20672907</v>
      </c>
      <c r="P117" t="s">
        <v>10913</v>
      </c>
      <c r="Q117" t="s">
        <v>445</v>
      </c>
      <c r="R117">
        <v>12</v>
      </c>
      <c r="S117" t="s">
        <v>1956</v>
      </c>
      <c r="T117" t="s">
        <v>11024</v>
      </c>
      <c r="U117" t="s">
        <v>10926</v>
      </c>
      <c r="V117" t="s">
        <v>10967</v>
      </c>
      <c r="W117" t="s">
        <v>11033</v>
      </c>
      <c r="X117" t="s">
        <v>152</v>
      </c>
    </row>
    <row r="118" spans="1:24" x14ac:dyDescent="0.3">
      <c r="A118" t="s">
        <v>446</v>
      </c>
      <c r="B118" t="s">
        <v>447</v>
      </c>
      <c r="C118" t="s">
        <v>448</v>
      </c>
      <c r="D118">
        <v>96</v>
      </c>
      <c r="E118" t="s">
        <v>10911</v>
      </c>
      <c r="F118">
        <v>1.6</v>
      </c>
      <c r="G118" t="s">
        <v>7406</v>
      </c>
      <c r="H118" t="s">
        <v>10887</v>
      </c>
      <c r="I118" t="s">
        <v>10890</v>
      </c>
      <c r="J118">
        <v>7.6</v>
      </c>
      <c r="K118" t="s">
        <v>10916</v>
      </c>
      <c r="L118">
        <v>189591</v>
      </c>
      <c r="M118">
        <v>3000000</v>
      </c>
      <c r="N118">
        <v>23668406</v>
      </c>
      <c r="O118">
        <v>20668406</v>
      </c>
      <c r="P118" t="s">
        <v>10913</v>
      </c>
      <c r="Q118" t="s">
        <v>449</v>
      </c>
      <c r="R118">
        <v>24</v>
      </c>
      <c r="S118" t="s">
        <v>11012</v>
      </c>
      <c r="T118" t="s">
        <v>11018</v>
      </c>
      <c r="U118" t="s">
        <v>10914</v>
      </c>
      <c r="V118" t="s">
        <v>10967</v>
      </c>
      <c r="W118" t="s">
        <v>11033</v>
      </c>
      <c r="X118" t="s">
        <v>335</v>
      </c>
    </row>
    <row r="119" spans="1:24" x14ac:dyDescent="0.3">
      <c r="A119" t="s">
        <v>450</v>
      </c>
      <c r="B119" t="s">
        <v>451</v>
      </c>
      <c r="C119" t="s">
        <v>451</v>
      </c>
      <c r="D119">
        <v>115</v>
      </c>
      <c r="E119" t="s">
        <v>10911</v>
      </c>
      <c r="F119">
        <v>1.9166666666666667</v>
      </c>
      <c r="G119" t="s">
        <v>7406</v>
      </c>
      <c r="H119" t="s">
        <v>10887</v>
      </c>
      <c r="I119" t="s">
        <v>10899</v>
      </c>
      <c r="J119">
        <v>8.4</v>
      </c>
      <c r="K119" t="s">
        <v>10922</v>
      </c>
      <c r="L119">
        <v>1017826</v>
      </c>
      <c r="M119">
        <v>18000000</v>
      </c>
      <c r="N119">
        <v>389925971</v>
      </c>
      <c r="O119">
        <v>371925971</v>
      </c>
      <c r="P119" t="s">
        <v>10928</v>
      </c>
      <c r="Q119" t="s">
        <v>445</v>
      </c>
      <c r="R119">
        <v>12</v>
      </c>
      <c r="S119" t="s">
        <v>1956</v>
      </c>
      <c r="T119" t="s">
        <v>11024</v>
      </c>
      <c r="U119" t="s">
        <v>10926</v>
      </c>
      <c r="V119" t="s">
        <v>10967</v>
      </c>
      <c r="W119" t="s">
        <v>11033</v>
      </c>
      <c r="X119" t="s">
        <v>183</v>
      </c>
    </row>
    <row r="120" spans="1:24" x14ac:dyDescent="0.3">
      <c r="A120" t="s">
        <v>452</v>
      </c>
      <c r="B120" t="s">
        <v>453</v>
      </c>
      <c r="C120" t="s">
        <v>453</v>
      </c>
      <c r="D120">
        <v>106</v>
      </c>
      <c r="E120" t="s">
        <v>10911</v>
      </c>
      <c r="F120">
        <v>1.7666666666666666</v>
      </c>
      <c r="G120" t="s">
        <v>172</v>
      </c>
      <c r="H120" t="s">
        <v>5878</v>
      </c>
      <c r="I120" t="s">
        <v>10899</v>
      </c>
      <c r="J120">
        <v>6.8</v>
      </c>
      <c r="K120" t="s">
        <v>10912</v>
      </c>
      <c r="L120">
        <v>78295</v>
      </c>
      <c r="M120">
        <v>10000000</v>
      </c>
      <c r="N120">
        <v>85297000</v>
      </c>
      <c r="O120">
        <v>75297000</v>
      </c>
      <c r="P120" t="s">
        <v>10913</v>
      </c>
      <c r="Q120" t="s">
        <v>454</v>
      </c>
      <c r="R120">
        <v>26</v>
      </c>
      <c r="S120" t="s">
        <v>1956</v>
      </c>
      <c r="T120" t="s">
        <v>11024</v>
      </c>
      <c r="U120" t="s">
        <v>10926</v>
      </c>
      <c r="V120" t="s">
        <v>10967</v>
      </c>
      <c r="W120" t="s">
        <v>11033</v>
      </c>
      <c r="X120" t="s">
        <v>455</v>
      </c>
    </row>
    <row r="121" spans="1:24" x14ac:dyDescent="0.3">
      <c r="A121" t="s">
        <v>456</v>
      </c>
      <c r="B121" t="s">
        <v>457</v>
      </c>
      <c r="C121" t="s">
        <v>457</v>
      </c>
      <c r="D121">
        <v>96</v>
      </c>
      <c r="E121" t="s">
        <v>10911</v>
      </c>
      <c r="F121">
        <v>1.6</v>
      </c>
      <c r="G121" t="s">
        <v>7406</v>
      </c>
      <c r="H121" t="s">
        <v>172</v>
      </c>
      <c r="I121" t="s">
        <v>10891</v>
      </c>
      <c r="J121">
        <v>6.9</v>
      </c>
      <c r="K121" t="s">
        <v>10912</v>
      </c>
      <c r="L121">
        <v>83219</v>
      </c>
      <c r="M121">
        <v>12000000</v>
      </c>
      <c r="N121">
        <v>78868508</v>
      </c>
      <c r="O121">
        <v>66868508</v>
      </c>
      <c r="P121" t="s">
        <v>10913</v>
      </c>
      <c r="Q121" t="s">
        <v>458</v>
      </c>
      <c r="R121">
        <v>8</v>
      </c>
      <c r="S121" t="s">
        <v>11014</v>
      </c>
      <c r="T121" t="s">
        <v>11018</v>
      </c>
      <c r="U121" t="s">
        <v>10914</v>
      </c>
      <c r="V121" t="s">
        <v>10968</v>
      </c>
      <c r="W121" t="s">
        <v>11033</v>
      </c>
      <c r="X121" t="s">
        <v>353</v>
      </c>
    </row>
    <row r="122" spans="1:24" x14ac:dyDescent="0.3">
      <c r="A122" t="s">
        <v>459</v>
      </c>
      <c r="B122" t="s">
        <v>460</v>
      </c>
      <c r="C122" t="s">
        <v>460</v>
      </c>
      <c r="D122">
        <v>85</v>
      </c>
      <c r="E122" t="s">
        <v>10915</v>
      </c>
      <c r="F122">
        <v>1.4166666666666667</v>
      </c>
      <c r="G122" t="s">
        <v>172</v>
      </c>
      <c r="H122" t="s">
        <v>10890</v>
      </c>
      <c r="I122" t="s">
        <v>10899</v>
      </c>
      <c r="J122">
        <v>6.1</v>
      </c>
      <c r="K122" t="s">
        <v>10912</v>
      </c>
      <c r="L122">
        <v>55579</v>
      </c>
      <c r="M122">
        <v>15000000</v>
      </c>
      <c r="N122">
        <v>27150534</v>
      </c>
      <c r="O122">
        <v>12150534</v>
      </c>
      <c r="P122" t="s">
        <v>10913</v>
      </c>
      <c r="Q122" t="s">
        <v>461</v>
      </c>
      <c r="R122">
        <v>10</v>
      </c>
      <c r="S122" t="s">
        <v>1956</v>
      </c>
      <c r="T122" t="s">
        <v>11018</v>
      </c>
      <c r="U122" t="s">
        <v>10914</v>
      </c>
      <c r="V122" t="s">
        <v>10968</v>
      </c>
      <c r="W122" t="s">
        <v>11033</v>
      </c>
      <c r="X122" t="s">
        <v>462</v>
      </c>
    </row>
    <row r="123" spans="1:24" x14ac:dyDescent="0.3">
      <c r="A123" t="s">
        <v>463</v>
      </c>
      <c r="B123" t="s">
        <v>464</v>
      </c>
      <c r="C123" t="s">
        <v>464</v>
      </c>
      <c r="D123">
        <v>117</v>
      </c>
      <c r="E123" t="s">
        <v>10911</v>
      </c>
      <c r="F123">
        <v>1.95</v>
      </c>
      <c r="G123" t="s">
        <v>7406</v>
      </c>
      <c r="H123" t="s">
        <v>190</v>
      </c>
      <c r="I123" t="s">
        <v>10890</v>
      </c>
      <c r="J123">
        <v>8.1</v>
      </c>
      <c r="K123" t="s">
        <v>10922</v>
      </c>
      <c r="L123">
        <v>804935</v>
      </c>
      <c r="M123">
        <v>28000000</v>
      </c>
      <c r="N123">
        <v>41712525</v>
      </c>
      <c r="O123">
        <v>13712525</v>
      </c>
      <c r="P123" t="s">
        <v>10913</v>
      </c>
      <c r="Q123" t="s">
        <v>465</v>
      </c>
      <c r="R123">
        <v>25</v>
      </c>
      <c r="S123" t="s">
        <v>1956</v>
      </c>
      <c r="T123" t="s">
        <v>11024</v>
      </c>
      <c r="U123" t="s">
        <v>10926</v>
      </c>
      <c r="V123" t="s">
        <v>10968</v>
      </c>
      <c r="W123" t="s">
        <v>11033</v>
      </c>
      <c r="X123" t="s">
        <v>312</v>
      </c>
    </row>
    <row r="124" spans="1:24" x14ac:dyDescent="0.3">
      <c r="A124" t="s">
        <v>466</v>
      </c>
      <c r="B124" t="s">
        <v>467</v>
      </c>
      <c r="C124" t="s">
        <v>467</v>
      </c>
      <c r="D124">
        <v>120</v>
      </c>
      <c r="E124" t="s">
        <v>10911</v>
      </c>
      <c r="F124">
        <v>2</v>
      </c>
      <c r="G124" t="s">
        <v>172</v>
      </c>
      <c r="H124" t="s">
        <v>10885</v>
      </c>
      <c r="I124" t="s">
        <v>105</v>
      </c>
      <c r="J124">
        <v>6.8</v>
      </c>
      <c r="K124" t="s">
        <v>10912</v>
      </c>
      <c r="L124">
        <v>52134</v>
      </c>
      <c r="M124">
        <v>8000000</v>
      </c>
      <c r="N124">
        <v>21028755</v>
      </c>
      <c r="O124">
        <v>13028755</v>
      </c>
      <c r="P124" t="s">
        <v>10913</v>
      </c>
      <c r="Q124" t="s">
        <v>468</v>
      </c>
      <c r="R124">
        <v>20</v>
      </c>
      <c r="S124" t="s">
        <v>11012</v>
      </c>
      <c r="T124" t="s">
        <v>11029</v>
      </c>
      <c r="U124" t="s">
        <v>10932</v>
      </c>
      <c r="V124" t="s">
        <v>10968</v>
      </c>
      <c r="W124" t="s">
        <v>11033</v>
      </c>
      <c r="X124" t="s">
        <v>276</v>
      </c>
    </row>
    <row r="125" spans="1:24" x14ac:dyDescent="0.3">
      <c r="A125" t="s">
        <v>469</v>
      </c>
      <c r="B125" t="s">
        <v>470</v>
      </c>
      <c r="C125" t="s">
        <v>470</v>
      </c>
      <c r="D125">
        <v>93</v>
      </c>
      <c r="E125" t="s">
        <v>10911</v>
      </c>
      <c r="F125">
        <v>1.55</v>
      </c>
      <c r="G125" t="s">
        <v>10887</v>
      </c>
      <c r="H125" t="s">
        <v>10892</v>
      </c>
      <c r="I125" t="s">
        <v>10885</v>
      </c>
      <c r="J125">
        <v>7.1</v>
      </c>
      <c r="K125" t="s">
        <v>10916</v>
      </c>
      <c r="L125">
        <v>70263</v>
      </c>
      <c r="M125">
        <v>15000000</v>
      </c>
      <c r="N125">
        <v>41631350</v>
      </c>
      <c r="O125">
        <v>26631350</v>
      </c>
      <c r="P125" t="s">
        <v>10913</v>
      </c>
      <c r="Q125" t="s">
        <v>471</v>
      </c>
      <c r="R125">
        <v>17</v>
      </c>
      <c r="S125" t="s">
        <v>1956</v>
      </c>
      <c r="T125" t="s">
        <v>11018</v>
      </c>
      <c r="U125" t="s">
        <v>10914</v>
      </c>
      <c r="V125" t="s">
        <v>10968</v>
      </c>
      <c r="W125" t="s">
        <v>11033</v>
      </c>
      <c r="X125" t="s">
        <v>472</v>
      </c>
    </row>
    <row r="126" spans="1:24" x14ac:dyDescent="0.3">
      <c r="A126" t="s">
        <v>473</v>
      </c>
      <c r="B126" t="s">
        <v>474</v>
      </c>
      <c r="C126" t="s">
        <v>474</v>
      </c>
      <c r="D126">
        <v>115</v>
      </c>
      <c r="E126" t="s">
        <v>10911</v>
      </c>
      <c r="F126">
        <v>1.9166666666666667</v>
      </c>
      <c r="G126" t="s">
        <v>10887</v>
      </c>
      <c r="H126" t="s">
        <v>10892</v>
      </c>
      <c r="I126" t="s">
        <v>10890</v>
      </c>
      <c r="J126">
        <v>7.9</v>
      </c>
      <c r="K126" t="s">
        <v>10916</v>
      </c>
      <c r="L126">
        <v>428935</v>
      </c>
      <c r="M126">
        <v>10500000</v>
      </c>
      <c r="N126">
        <v>792910554</v>
      </c>
      <c r="O126">
        <v>782410554</v>
      </c>
      <c r="P126" t="s">
        <v>10928</v>
      </c>
      <c r="Q126" t="s">
        <v>475</v>
      </c>
      <c r="R126">
        <v>26</v>
      </c>
      <c r="S126" t="s">
        <v>11014</v>
      </c>
      <c r="T126" t="s">
        <v>11029</v>
      </c>
      <c r="U126" t="s">
        <v>10932</v>
      </c>
      <c r="V126" t="s">
        <v>10968</v>
      </c>
      <c r="W126" t="s">
        <v>11033</v>
      </c>
      <c r="X126" t="s">
        <v>183</v>
      </c>
    </row>
    <row r="127" spans="1:24" x14ac:dyDescent="0.3">
      <c r="A127" t="s">
        <v>476</v>
      </c>
      <c r="B127" t="s">
        <v>477</v>
      </c>
      <c r="C127" t="s">
        <v>477</v>
      </c>
      <c r="D127">
        <v>85</v>
      </c>
      <c r="E127" t="s">
        <v>10915</v>
      </c>
      <c r="F127">
        <v>1.4166666666666667</v>
      </c>
      <c r="G127" t="s">
        <v>105</v>
      </c>
      <c r="H127" t="s">
        <v>10899</v>
      </c>
      <c r="I127" t="s">
        <v>10899</v>
      </c>
      <c r="J127">
        <v>7.4</v>
      </c>
      <c r="K127" t="s">
        <v>10916</v>
      </c>
      <c r="L127">
        <v>228112</v>
      </c>
      <c r="M127">
        <v>350000</v>
      </c>
      <c r="N127">
        <v>2895379</v>
      </c>
      <c r="O127">
        <v>2545379</v>
      </c>
      <c r="P127" t="s">
        <v>10918</v>
      </c>
      <c r="Q127" t="s">
        <v>478</v>
      </c>
      <c r="R127">
        <v>15</v>
      </c>
      <c r="S127" t="s">
        <v>11012</v>
      </c>
      <c r="T127" t="s">
        <v>11022</v>
      </c>
      <c r="U127" t="s">
        <v>10923</v>
      </c>
      <c r="V127" t="s">
        <v>10967</v>
      </c>
      <c r="W127" t="s">
        <v>11033</v>
      </c>
      <c r="X127" t="s">
        <v>479</v>
      </c>
    </row>
    <row r="128" spans="1:24" x14ac:dyDescent="0.3">
      <c r="A128" t="s">
        <v>480</v>
      </c>
      <c r="B128" t="s">
        <v>481</v>
      </c>
      <c r="C128" t="s">
        <v>482</v>
      </c>
      <c r="D128">
        <v>188</v>
      </c>
      <c r="E128" t="s">
        <v>10917</v>
      </c>
      <c r="F128">
        <v>3.1333333333333333</v>
      </c>
      <c r="G128" t="s">
        <v>190</v>
      </c>
      <c r="H128" t="s">
        <v>10899</v>
      </c>
      <c r="I128" t="s">
        <v>10899</v>
      </c>
      <c r="J128">
        <v>8.1</v>
      </c>
      <c r="K128" t="s">
        <v>10922</v>
      </c>
      <c r="L128">
        <v>66294</v>
      </c>
      <c r="M128">
        <v>6000000</v>
      </c>
      <c r="N128">
        <v>6799117</v>
      </c>
      <c r="O128">
        <v>799117</v>
      </c>
      <c r="P128" t="s">
        <v>10918</v>
      </c>
      <c r="Q128" t="s">
        <v>471</v>
      </c>
      <c r="R128">
        <v>17</v>
      </c>
      <c r="S128" t="s">
        <v>1956</v>
      </c>
      <c r="T128" t="s">
        <v>11018</v>
      </c>
      <c r="U128" t="s">
        <v>10914</v>
      </c>
      <c r="V128" t="s">
        <v>10968</v>
      </c>
      <c r="W128" t="s">
        <v>11033</v>
      </c>
      <c r="X128" t="s">
        <v>483</v>
      </c>
    </row>
    <row r="129" spans="1:24" x14ac:dyDescent="0.3">
      <c r="A129" t="s">
        <v>484</v>
      </c>
      <c r="B129" t="s">
        <v>485</v>
      </c>
      <c r="C129" t="s">
        <v>485</v>
      </c>
      <c r="D129">
        <v>90</v>
      </c>
      <c r="E129" t="s">
        <v>10911</v>
      </c>
      <c r="F129">
        <v>1.5</v>
      </c>
      <c r="G129" t="s">
        <v>172</v>
      </c>
      <c r="H129" t="s">
        <v>190</v>
      </c>
      <c r="I129" t="s">
        <v>10899</v>
      </c>
      <c r="J129">
        <v>7.1</v>
      </c>
      <c r="K129" t="s">
        <v>10916</v>
      </c>
      <c r="L129">
        <v>112959</v>
      </c>
      <c r="M129">
        <v>4500000</v>
      </c>
      <c r="N129">
        <v>27093116</v>
      </c>
      <c r="O129">
        <v>22593116</v>
      </c>
      <c r="P129" t="s">
        <v>10913</v>
      </c>
      <c r="Q129" t="s">
        <v>486</v>
      </c>
      <c r="R129">
        <v>13</v>
      </c>
      <c r="S129" t="s">
        <v>1956</v>
      </c>
      <c r="T129" t="s">
        <v>11028</v>
      </c>
      <c r="U129" t="s">
        <v>10931</v>
      </c>
      <c r="V129" t="s">
        <v>10968</v>
      </c>
      <c r="W129" t="s">
        <v>11033</v>
      </c>
      <c r="X129" t="s">
        <v>487</v>
      </c>
    </row>
    <row r="130" spans="1:24" x14ac:dyDescent="0.3">
      <c r="A130" t="s">
        <v>488</v>
      </c>
      <c r="B130" t="s">
        <v>489</v>
      </c>
      <c r="C130" t="s">
        <v>489</v>
      </c>
      <c r="D130">
        <v>93</v>
      </c>
      <c r="E130" t="s">
        <v>10911</v>
      </c>
      <c r="F130">
        <v>1.55</v>
      </c>
      <c r="G130" t="s">
        <v>7406</v>
      </c>
      <c r="H130" t="s">
        <v>10887</v>
      </c>
      <c r="I130" t="s">
        <v>5170</v>
      </c>
      <c r="J130">
        <v>7.7</v>
      </c>
      <c r="K130" t="s">
        <v>10916</v>
      </c>
      <c r="L130">
        <v>268737</v>
      </c>
      <c r="M130">
        <v>15000000</v>
      </c>
      <c r="N130">
        <v>125212904</v>
      </c>
      <c r="O130">
        <v>110212904</v>
      </c>
      <c r="P130" t="s">
        <v>10928</v>
      </c>
      <c r="Q130" t="s">
        <v>490</v>
      </c>
      <c r="R130">
        <v>22</v>
      </c>
      <c r="S130" t="s">
        <v>1956</v>
      </c>
      <c r="T130" t="s">
        <v>11022</v>
      </c>
      <c r="U130" t="s">
        <v>10923</v>
      </c>
      <c r="V130" t="s">
        <v>10968</v>
      </c>
      <c r="W130" t="s">
        <v>11033</v>
      </c>
      <c r="X130" t="s">
        <v>491</v>
      </c>
    </row>
    <row r="131" spans="1:24" x14ac:dyDescent="0.3">
      <c r="A131" t="s">
        <v>492</v>
      </c>
      <c r="B131" t="s">
        <v>493</v>
      </c>
      <c r="C131" t="s">
        <v>494</v>
      </c>
      <c r="D131">
        <v>95</v>
      </c>
      <c r="E131" t="s">
        <v>10911</v>
      </c>
      <c r="F131">
        <v>1.5833333333333333</v>
      </c>
      <c r="G131" t="s">
        <v>105</v>
      </c>
      <c r="H131" t="s">
        <v>5170</v>
      </c>
      <c r="I131" t="s">
        <v>10899</v>
      </c>
      <c r="J131">
        <v>5.6</v>
      </c>
      <c r="K131" t="s">
        <v>10933</v>
      </c>
      <c r="L131">
        <v>59141</v>
      </c>
      <c r="M131">
        <v>2300000</v>
      </c>
      <c r="N131">
        <v>36690067</v>
      </c>
      <c r="O131">
        <v>34390067</v>
      </c>
      <c r="P131" t="s">
        <v>10913</v>
      </c>
      <c r="Q131" t="s">
        <v>486</v>
      </c>
      <c r="R131">
        <v>13</v>
      </c>
      <c r="S131" t="s">
        <v>1956</v>
      </c>
      <c r="T131" t="s">
        <v>11028</v>
      </c>
      <c r="U131" t="s">
        <v>10931</v>
      </c>
      <c r="V131" t="s">
        <v>10968</v>
      </c>
      <c r="W131" t="s">
        <v>11033</v>
      </c>
      <c r="X131" t="s">
        <v>438</v>
      </c>
    </row>
    <row r="132" spans="1:24" x14ac:dyDescent="0.3">
      <c r="A132" t="s">
        <v>495</v>
      </c>
      <c r="B132" t="s">
        <v>496</v>
      </c>
      <c r="C132" t="s">
        <v>496</v>
      </c>
      <c r="D132">
        <v>191</v>
      </c>
      <c r="E132" t="s">
        <v>10917</v>
      </c>
      <c r="F132">
        <v>3.1833333333333331</v>
      </c>
      <c r="G132" t="s">
        <v>10889</v>
      </c>
      <c r="H132" t="s">
        <v>190</v>
      </c>
      <c r="I132" t="s">
        <v>10896</v>
      </c>
      <c r="J132">
        <v>8</v>
      </c>
      <c r="K132" t="s">
        <v>10922</v>
      </c>
      <c r="L132">
        <v>238002</v>
      </c>
      <c r="M132">
        <v>22000000</v>
      </c>
      <c r="N132">
        <v>52767889</v>
      </c>
      <c r="O132">
        <v>30767889</v>
      </c>
      <c r="P132" t="s">
        <v>10913</v>
      </c>
      <c r="Q132" t="s">
        <v>497</v>
      </c>
      <c r="R132">
        <v>30</v>
      </c>
      <c r="S132" t="s">
        <v>11011</v>
      </c>
      <c r="T132" t="s">
        <v>11023</v>
      </c>
      <c r="U132" t="s">
        <v>10925</v>
      </c>
      <c r="V132" t="s">
        <v>10968</v>
      </c>
      <c r="W132" t="s">
        <v>11033</v>
      </c>
      <c r="X132" t="s">
        <v>249</v>
      </c>
    </row>
    <row r="133" spans="1:24" x14ac:dyDescent="0.3">
      <c r="A133" t="s">
        <v>498</v>
      </c>
      <c r="B133" t="s">
        <v>499</v>
      </c>
      <c r="C133" t="s">
        <v>499</v>
      </c>
      <c r="D133">
        <v>124</v>
      </c>
      <c r="E133" t="s">
        <v>10917</v>
      </c>
      <c r="F133">
        <v>2.0666666666666669</v>
      </c>
      <c r="G133" t="s">
        <v>190</v>
      </c>
      <c r="H133" t="s">
        <v>10886</v>
      </c>
      <c r="I133" t="s">
        <v>10899</v>
      </c>
      <c r="J133">
        <v>7</v>
      </c>
      <c r="K133" t="s">
        <v>10916</v>
      </c>
      <c r="L133">
        <v>60628</v>
      </c>
      <c r="M133">
        <v>7500000</v>
      </c>
      <c r="N133">
        <v>129795554</v>
      </c>
      <c r="O133">
        <v>122295554</v>
      </c>
      <c r="P133" t="s">
        <v>10928</v>
      </c>
      <c r="Q133" t="s">
        <v>500</v>
      </c>
      <c r="R133">
        <v>28</v>
      </c>
      <c r="S133" t="s">
        <v>11014</v>
      </c>
      <c r="T133" t="s">
        <v>11025</v>
      </c>
      <c r="U133" t="s">
        <v>10927</v>
      </c>
      <c r="V133" t="s">
        <v>10968</v>
      </c>
      <c r="W133" t="s">
        <v>11033</v>
      </c>
      <c r="X133" t="s">
        <v>501</v>
      </c>
    </row>
    <row r="134" spans="1:24" x14ac:dyDescent="0.3">
      <c r="A134" t="s">
        <v>502</v>
      </c>
      <c r="B134" t="s">
        <v>503</v>
      </c>
      <c r="C134" t="s">
        <v>503</v>
      </c>
      <c r="D134">
        <v>114</v>
      </c>
      <c r="E134" t="s">
        <v>10911</v>
      </c>
      <c r="F134">
        <v>1.9</v>
      </c>
      <c r="G134" t="s">
        <v>105</v>
      </c>
      <c r="H134" t="s">
        <v>5170</v>
      </c>
      <c r="I134" t="s">
        <v>10899</v>
      </c>
      <c r="J134">
        <v>7.3</v>
      </c>
      <c r="K134" t="s">
        <v>10916</v>
      </c>
      <c r="L134">
        <v>176246</v>
      </c>
      <c r="M134">
        <v>10700000</v>
      </c>
      <c r="N134">
        <v>77229971</v>
      </c>
      <c r="O134">
        <v>66529971</v>
      </c>
      <c r="P134" t="s">
        <v>10913</v>
      </c>
      <c r="Q134" t="s">
        <v>504</v>
      </c>
      <c r="R134">
        <v>21</v>
      </c>
      <c r="S134" t="s">
        <v>1956</v>
      </c>
      <c r="T134" t="s">
        <v>11029</v>
      </c>
      <c r="U134" t="s">
        <v>10932</v>
      </c>
      <c r="V134" t="s">
        <v>10968</v>
      </c>
      <c r="W134" t="s">
        <v>11033</v>
      </c>
      <c r="X134" t="s">
        <v>169</v>
      </c>
    </row>
    <row r="135" spans="1:24" x14ac:dyDescent="0.3">
      <c r="A135" t="s">
        <v>505</v>
      </c>
      <c r="B135" t="s">
        <v>506</v>
      </c>
      <c r="C135" t="s">
        <v>506</v>
      </c>
      <c r="D135">
        <v>99</v>
      </c>
      <c r="E135" t="s">
        <v>10911</v>
      </c>
      <c r="F135">
        <v>1.65</v>
      </c>
      <c r="G135" t="s">
        <v>190</v>
      </c>
      <c r="H135" t="s">
        <v>10897</v>
      </c>
      <c r="I135" t="s">
        <v>10899</v>
      </c>
      <c r="J135">
        <v>6.8</v>
      </c>
      <c r="K135" t="s">
        <v>10912</v>
      </c>
      <c r="L135">
        <v>206636</v>
      </c>
      <c r="M135">
        <v>17000000</v>
      </c>
      <c r="N135">
        <v>125052686</v>
      </c>
      <c r="O135">
        <v>108052686</v>
      </c>
      <c r="P135" t="s">
        <v>10928</v>
      </c>
      <c r="Q135" t="s">
        <v>507</v>
      </c>
      <c r="R135">
        <v>24</v>
      </c>
      <c r="S135" t="s">
        <v>11015</v>
      </c>
      <c r="T135" t="s">
        <v>11029</v>
      </c>
      <c r="U135" t="s">
        <v>10932</v>
      </c>
      <c r="V135" t="s">
        <v>10968</v>
      </c>
      <c r="W135" t="s">
        <v>11033</v>
      </c>
      <c r="X135" t="s">
        <v>345</v>
      </c>
    </row>
    <row r="136" spans="1:24" x14ac:dyDescent="0.3">
      <c r="A136" t="s">
        <v>508</v>
      </c>
      <c r="B136" t="s">
        <v>509</v>
      </c>
      <c r="C136" t="s">
        <v>509</v>
      </c>
      <c r="D136">
        <v>150</v>
      </c>
      <c r="E136" t="s">
        <v>10917</v>
      </c>
      <c r="F136">
        <v>2.5</v>
      </c>
      <c r="G136" t="s">
        <v>190</v>
      </c>
      <c r="H136" t="s">
        <v>10886</v>
      </c>
      <c r="I136" t="s">
        <v>10899</v>
      </c>
      <c r="J136">
        <v>7.5</v>
      </c>
      <c r="K136" t="s">
        <v>10916</v>
      </c>
      <c r="L136">
        <v>51466</v>
      </c>
      <c r="M136">
        <v>12000000</v>
      </c>
      <c r="N136">
        <v>30036166</v>
      </c>
      <c r="O136">
        <v>18036166</v>
      </c>
      <c r="P136" t="s">
        <v>10913</v>
      </c>
      <c r="Q136" t="s">
        <v>458</v>
      </c>
      <c r="R136">
        <v>8</v>
      </c>
      <c r="S136" t="s">
        <v>11014</v>
      </c>
      <c r="T136" t="s">
        <v>11018</v>
      </c>
      <c r="U136" t="s">
        <v>10914</v>
      </c>
      <c r="V136" t="s">
        <v>10968</v>
      </c>
      <c r="W136" t="s">
        <v>11033</v>
      </c>
      <c r="X136" t="s">
        <v>204</v>
      </c>
    </row>
    <row r="137" spans="1:24" x14ac:dyDescent="0.3">
      <c r="A137" t="s">
        <v>510</v>
      </c>
      <c r="B137" t="s">
        <v>511</v>
      </c>
      <c r="C137" t="s">
        <v>511</v>
      </c>
      <c r="D137">
        <v>113</v>
      </c>
      <c r="E137" t="s">
        <v>10911</v>
      </c>
      <c r="F137">
        <v>1.8833333333333333</v>
      </c>
      <c r="G137" t="s">
        <v>7406</v>
      </c>
      <c r="H137" t="s">
        <v>10887</v>
      </c>
      <c r="I137" t="s">
        <v>10890</v>
      </c>
      <c r="J137">
        <v>7.7</v>
      </c>
      <c r="K137" t="s">
        <v>10916</v>
      </c>
      <c r="L137">
        <v>127336</v>
      </c>
      <c r="M137">
        <v>11200000</v>
      </c>
      <c r="N137">
        <v>79818511</v>
      </c>
      <c r="O137">
        <v>68618511</v>
      </c>
      <c r="P137" t="s">
        <v>10913</v>
      </c>
      <c r="Q137" t="s">
        <v>512</v>
      </c>
      <c r="R137">
        <v>4</v>
      </c>
      <c r="S137" t="s">
        <v>1956</v>
      </c>
      <c r="T137" t="s">
        <v>11024</v>
      </c>
      <c r="U137" t="s">
        <v>10926</v>
      </c>
      <c r="V137" t="s">
        <v>10968</v>
      </c>
      <c r="W137" t="s">
        <v>11033</v>
      </c>
      <c r="X137" t="s">
        <v>513</v>
      </c>
    </row>
    <row r="138" spans="1:24" x14ac:dyDescent="0.3">
      <c r="A138" t="s">
        <v>514</v>
      </c>
      <c r="B138" t="s">
        <v>515</v>
      </c>
      <c r="C138" t="s">
        <v>515</v>
      </c>
      <c r="D138">
        <v>109</v>
      </c>
      <c r="E138" t="s">
        <v>10911</v>
      </c>
      <c r="F138">
        <v>1.8166666666666667</v>
      </c>
      <c r="G138" t="s">
        <v>105</v>
      </c>
      <c r="H138" t="s">
        <v>10895</v>
      </c>
      <c r="I138" t="s">
        <v>10890</v>
      </c>
      <c r="J138">
        <v>8.1999999999999993</v>
      </c>
      <c r="K138" t="s">
        <v>10922</v>
      </c>
      <c r="L138">
        <v>453053</v>
      </c>
      <c r="M138">
        <v>15000000</v>
      </c>
      <c r="N138">
        <v>19634641</v>
      </c>
      <c r="O138">
        <v>4634641</v>
      </c>
      <c r="P138" t="s">
        <v>10918</v>
      </c>
      <c r="Q138" t="s">
        <v>465</v>
      </c>
      <c r="R138">
        <v>25</v>
      </c>
      <c r="S138" t="s">
        <v>1956</v>
      </c>
      <c r="T138" t="s">
        <v>11024</v>
      </c>
      <c r="U138" t="s">
        <v>10926</v>
      </c>
      <c r="V138" t="s">
        <v>10968</v>
      </c>
      <c r="W138" t="s">
        <v>11033</v>
      </c>
      <c r="X138" t="s">
        <v>208</v>
      </c>
    </row>
    <row r="139" spans="1:24" x14ac:dyDescent="0.3">
      <c r="A139" t="s">
        <v>516</v>
      </c>
      <c r="B139" t="s">
        <v>517</v>
      </c>
      <c r="C139" t="s">
        <v>517</v>
      </c>
      <c r="D139">
        <v>116</v>
      </c>
      <c r="E139" t="s">
        <v>10911</v>
      </c>
      <c r="F139">
        <v>1.9333333333333333</v>
      </c>
      <c r="G139" t="s">
        <v>172</v>
      </c>
      <c r="H139" t="s">
        <v>190</v>
      </c>
      <c r="I139" t="s">
        <v>10886</v>
      </c>
      <c r="J139">
        <v>7.4</v>
      </c>
      <c r="K139" t="s">
        <v>10916</v>
      </c>
      <c r="L139">
        <v>112565</v>
      </c>
      <c r="M139">
        <v>21000000</v>
      </c>
      <c r="N139">
        <v>177200271</v>
      </c>
      <c r="O139">
        <v>156200271</v>
      </c>
      <c r="P139" t="s">
        <v>10928</v>
      </c>
      <c r="Q139" t="s">
        <v>518</v>
      </c>
      <c r="R139">
        <v>1</v>
      </c>
      <c r="S139" t="s">
        <v>11014</v>
      </c>
      <c r="T139" t="s">
        <v>11018</v>
      </c>
      <c r="U139" t="s">
        <v>10914</v>
      </c>
      <c r="V139" t="s">
        <v>10968</v>
      </c>
      <c r="W139" t="s">
        <v>11033</v>
      </c>
      <c r="X139" t="s">
        <v>200</v>
      </c>
    </row>
    <row r="140" spans="1:24" x14ac:dyDescent="0.3">
      <c r="A140" t="s">
        <v>519</v>
      </c>
      <c r="B140" t="s">
        <v>520</v>
      </c>
      <c r="C140" t="s">
        <v>520</v>
      </c>
      <c r="D140">
        <v>96</v>
      </c>
      <c r="E140" t="s">
        <v>10911</v>
      </c>
      <c r="F140">
        <v>1.6</v>
      </c>
      <c r="G140" t="s">
        <v>7406</v>
      </c>
      <c r="H140" t="s">
        <v>10887</v>
      </c>
      <c r="I140" t="s">
        <v>10890</v>
      </c>
      <c r="J140">
        <v>6.7</v>
      </c>
      <c r="K140" t="s">
        <v>10912</v>
      </c>
      <c r="L140">
        <v>127099</v>
      </c>
      <c r="M140">
        <v>17000000</v>
      </c>
      <c r="N140">
        <v>33000525</v>
      </c>
      <c r="O140">
        <v>16000525</v>
      </c>
      <c r="P140" t="s">
        <v>10913</v>
      </c>
      <c r="Q140" t="s">
        <v>521</v>
      </c>
      <c r="R140">
        <v>9</v>
      </c>
      <c r="S140" t="s">
        <v>1956</v>
      </c>
      <c r="T140" t="s">
        <v>11025</v>
      </c>
      <c r="U140" t="s">
        <v>10927</v>
      </c>
      <c r="V140" t="s">
        <v>10968</v>
      </c>
      <c r="W140" t="s">
        <v>11033</v>
      </c>
      <c r="X140" t="s">
        <v>522</v>
      </c>
    </row>
    <row r="141" spans="1:24" x14ac:dyDescent="0.3">
      <c r="A141" t="s">
        <v>523</v>
      </c>
      <c r="B141" t="s">
        <v>524</v>
      </c>
      <c r="C141" t="s">
        <v>524</v>
      </c>
      <c r="D141">
        <v>110</v>
      </c>
      <c r="E141" t="s">
        <v>10911</v>
      </c>
      <c r="F141">
        <v>1.8333333333333333</v>
      </c>
      <c r="G141" t="s">
        <v>105</v>
      </c>
      <c r="H141" t="s">
        <v>5170</v>
      </c>
      <c r="I141" t="s">
        <v>10899</v>
      </c>
      <c r="J141">
        <v>6.7</v>
      </c>
      <c r="K141" t="s">
        <v>10912</v>
      </c>
      <c r="L141">
        <v>90191</v>
      </c>
      <c r="M141">
        <v>9700000</v>
      </c>
      <c r="N141">
        <v>21042514</v>
      </c>
      <c r="O141">
        <v>11342514</v>
      </c>
      <c r="P141" t="s">
        <v>10913</v>
      </c>
      <c r="Q141" t="s">
        <v>525</v>
      </c>
      <c r="R141">
        <v>9</v>
      </c>
      <c r="S141" t="s">
        <v>1956</v>
      </c>
      <c r="T141" t="s">
        <v>11018</v>
      </c>
      <c r="U141" t="s">
        <v>10914</v>
      </c>
      <c r="V141" t="s">
        <v>10969</v>
      </c>
      <c r="W141" t="s">
        <v>11033</v>
      </c>
      <c r="X141" t="s">
        <v>208</v>
      </c>
    </row>
    <row r="142" spans="1:24" x14ac:dyDescent="0.3">
      <c r="A142" t="s">
        <v>526</v>
      </c>
      <c r="B142" t="s">
        <v>527</v>
      </c>
      <c r="C142" t="s">
        <v>527</v>
      </c>
      <c r="D142">
        <v>93</v>
      </c>
      <c r="E142" t="s">
        <v>10911</v>
      </c>
      <c r="F142">
        <v>1.55</v>
      </c>
      <c r="G142" t="s">
        <v>172</v>
      </c>
      <c r="H142" t="s">
        <v>10892</v>
      </c>
      <c r="I142" t="s">
        <v>10899</v>
      </c>
      <c r="J142">
        <v>7.9</v>
      </c>
      <c r="K142" t="s">
        <v>10916</v>
      </c>
      <c r="L142">
        <v>162232</v>
      </c>
      <c r="M142">
        <v>3300000</v>
      </c>
      <c r="N142">
        <v>20791649</v>
      </c>
      <c r="O142">
        <v>17491649</v>
      </c>
      <c r="P142" t="s">
        <v>10913</v>
      </c>
      <c r="Q142" t="s">
        <v>528</v>
      </c>
      <c r="R142">
        <v>18</v>
      </c>
      <c r="S142" t="s">
        <v>1956</v>
      </c>
      <c r="T142" t="s">
        <v>11023</v>
      </c>
      <c r="U142" t="s">
        <v>10925</v>
      </c>
      <c r="V142" t="s">
        <v>10969</v>
      </c>
      <c r="W142" t="s">
        <v>11033</v>
      </c>
      <c r="X142" t="s">
        <v>529</v>
      </c>
    </row>
    <row r="143" spans="1:24" x14ac:dyDescent="0.3">
      <c r="A143" t="s">
        <v>530</v>
      </c>
      <c r="B143" t="s">
        <v>531</v>
      </c>
      <c r="C143" t="s">
        <v>531</v>
      </c>
      <c r="D143">
        <v>103</v>
      </c>
      <c r="E143" t="s">
        <v>10911</v>
      </c>
      <c r="F143">
        <v>1.7166666666666666</v>
      </c>
      <c r="G143" t="s">
        <v>190</v>
      </c>
      <c r="H143" t="s">
        <v>105</v>
      </c>
      <c r="I143" t="s">
        <v>10890</v>
      </c>
      <c r="J143">
        <v>7.2</v>
      </c>
      <c r="K143" t="s">
        <v>10916</v>
      </c>
      <c r="L143">
        <v>75398</v>
      </c>
      <c r="M143">
        <v>10000000</v>
      </c>
      <c r="N143">
        <v>20766616</v>
      </c>
      <c r="O143">
        <v>10766616</v>
      </c>
      <c r="P143" t="s">
        <v>10913</v>
      </c>
      <c r="Q143" t="s">
        <v>532</v>
      </c>
      <c r="R143">
        <v>21</v>
      </c>
      <c r="S143" t="s">
        <v>1956</v>
      </c>
      <c r="T143" t="s">
        <v>11022</v>
      </c>
      <c r="U143" t="s">
        <v>10923</v>
      </c>
      <c r="V143" t="s">
        <v>10969</v>
      </c>
      <c r="W143" t="s">
        <v>11033</v>
      </c>
      <c r="X143" t="s">
        <v>533</v>
      </c>
    </row>
    <row r="144" spans="1:24" x14ac:dyDescent="0.3">
      <c r="A144" t="s">
        <v>534</v>
      </c>
      <c r="B144" t="s">
        <v>535</v>
      </c>
      <c r="C144" t="s">
        <v>535</v>
      </c>
      <c r="D144">
        <v>95</v>
      </c>
      <c r="E144" t="s">
        <v>10911</v>
      </c>
      <c r="F144">
        <v>1.5833333333333333</v>
      </c>
      <c r="G144" t="s">
        <v>190</v>
      </c>
      <c r="H144" t="s">
        <v>10894</v>
      </c>
      <c r="I144" t="s">
        <v>10886</v>
      </c>
      <c r="J144">
        <v>6.2</v>
      </c>
      <c r="K144" t="s">
        <v>10912</v>
      </c>
      <c r="L144">
        <v>58086</v>
      </c>
      <c r="M144">
        <v>7500000</v>
      </c>
      <c r="N144">
        <v>92921203</v>
      </c>
      <c r="O144">
        <v>85421203</v>
      </c>
      <c r="P144" t="s">
        <v>10913</v>
      </c>
      <c r="Q144" t="s">
        <v>536</v>
      </c>
      <c r="R144">
        <v>15</v>
      </c>
      <c r="S144" t="s">
        <v>1956</v>
      </c>
      <c r="T144" t="s">
        <v>11026</v>
      </c>
      <c r="U144" t="s">
        <v>10929</v>
      </c>
      <c r="V144" t="s">
        <v>10969</v>
      </c>
      <c r="W144" t="s">
        <v>11033</v>
      </c>
      <c r="X144" t="s">
        <v>537</v>
      </c>
    </row>
    <row r="145" spans="1:24" x14ac:dyDescent="0.3">
      <c r="A145" t="s">
        <v>538</v>
      </c>
      <c r="B145" t="s">
        <v>539</v>
      </c>
      <c r="C145" t="s">
        <v>539</v>
      </c>
      <c r="D145">
        <v>98</v>
      </c>
      <c r="E145" t="s">
        <v>10911</v>
      </c>
      <c r="F145">
        <v>1.6333333333333333</v>
      </c>
      <c r="G145" t="s">
        <v>105</v>
      </c>
      <c r="H145" t="s">
        <v>10895</v>
      </c>
      <c r="I145" t="s">
        <v>10890</v>
      </c>
      <c r="J145">
        <v>5.0999999999999996</v>
      </c>
      <c r="K145" t="s">
        <v>10933</v>
      </c>
      <c r="L145">
        <v>59842</v>
      </c>
      <c r="M145">
        <v>2500000</v>
      </c>
      <c r="N145">
        <v>14400000</v>
      </c>
      <c r="O145">
        <v>11900000</v>
      </c>
      <c r="P145" t="s">
        <v>10913</v>
      </c>
      <c r="Q145" t="s">
        <v>490</v>
      </c>
      <c r="R145">
        <v>22</v>
      </c>
      <c r="S145" t="s">
        <v>1956</v>
      </c>
      <c r="T145" t="s">
        <v>11022</v>
      </c>
      <c r="U145" t="s">
        <v>10923</v>
      </c>
      <c r="V145" t="s">
        <v>10968</v>
      </c>
      <c r="W145" t="s">
        <v>11033</v>
      </c>
      <c r="X145" t="s">
        <v>540</v>
      </c>
    </row>
    <row r="146" spans="1:24" x14ac:dyDescent="0.3">
      <c r="A146" t="s">
        <v>541</v>
      </c>
      <c r="B146" t="s">
        <v>542</v>
      </c>
      <c r="C146" t="s">
        <v>542</v>
      </c>
      <c r="D146">
        <v>109</v>
      </c>
      <c r="E146" t="s">
        <v>10911</v>
      </c>
      <c r="F146">
        <v>1.8166666666666667</v>
      </c>
      <c r="G146" t="s">
        <v>172</v>
      </c>
      <c r="H146" t="s">
        <v>10891</v>
      </c>
      <c r="I146" t="s">
        <v>190</v>
      </c>
      <c r="J146">
        <v>7.8</v>
      </c>
      <c r="K146" t="s">
        <v>10916</v>
      </c>
      <c r="L146">
        <v>114576</v>
      </c>
      <c r="M146">
        <v>20000000</v>
      </c>
      <c r="N146">
        <v>2536242</v>
      </c>
      <c r="O146">
        <v>-17463758</v>
      </c>
      <c r="P146" t="s">
        <v>10924</v>
      </c>
      <c r="Q146" t="s">
        <v>543</v>
      </c>
      <c r="R146">
        <v>18</v>
      </c>
      <c r="S146" t="s">
        <v>11016</v>
      </c>
      <c r="T146" t="s">
        <v>11018</v>
      </c>
      <c r="U146" t="s">
        <v>10914</v>
      </c>
      <c r="V146" t="s">
        <v>10968</v>
      </c>
      <c r="W146" t="s">
        <v>11033</v>
      </c>
      <c r="X146" t="s">
        <v>113</v>
      </c>
    </row>
    <row r="147" spans="1:24" x14ac:dyDescent="0.3">
      <c r="A147" t="s">
        <v>544</v>
      </c>
      <c r="B147" t="s">
        <v>545</v>
      </c>
      <c r="C147" t="s">
        <v>545</v>
      </c>
      <c r="D147">
        <v>107</v>
      </c>
      <c r="E147" t="s">
        <v>10911</v>
      </c>
      <c r="F147">
        <v>1.7833333333333334</v>
      </c>
      <c r="G147" t="s">
        <v>172</v>
      </c>
      <c r="H147" t="s">
        <v>10893</v>
      </c>
      <c r="I147" t="s">
        <v>10899</v>
      </c>
      <c r="J147">
        <v>7.5</v>
      </c>
      <c r="K147" t="s">
        <v>10916</v>
      </c>
      <c r="L147">
        <v>123937</v>
      </c>
      <c r="M147">
        <v>9000000</v>
      </c>
      <c r="N147">
        <v>14949697</v>
      </c>
      <c r="O147">
        <v>5949697</v>
      </c>
      <c r="P147" t="s">
        <v>10918</v>
      </c>
      <c r="Q147" t="s">
        <v>546</v>
      </c>
      <c r="R147">
        <v>31</v>
      </c>
      <c r="S147" t="s">
        <v>11012</v>
      </c>
      <c r="T147" t="s">
        <v>11021</v>
      </c>
      <c r="U147" t="s">
        <v>10921</v>
      </c>
      <c r="V147" t="s">
        <v>10969</v>
      </c>
      <c r="W147" t="s">
        <v>11033</v>
      </c>
      <c r="X147" t="s">
        <v>331</v>
      </c>
    </row>
    <row r="148" spans="1:24" x14ac:dyDescent="0.3">
      <c r="A148" t="s">
        <v>547</v>
      </c>
      <c r="B148" t="s">
        <v>548</v>
      </c>
      <c r="C148" t="s">
        <v>548</v>
      </c>
      <c r="D148">
        <v>98</v>
      </c>
      <c r="E148" t="s">
        <v>10911</v>
      </c>
      <c r="F148">
        <v>1.6333333333333333</v>
      </c>
      <c r="G148" t="s">
        <v>10887</v>
      </c>
      <c r="H148" t="s">
        <v>172</v>
      </c>
      <c r="I148" t="s">
        <v>10899</v>
      </c>
      <c r="J148">
        <v>7.3</v>
      </c>
      <c r="K148" t="s">
        <v>10916</v>
      </c>
      <c r="L148">
        <v>117267</v>
      </c>
      <c r="M148">
        <v>15000000</v>
      </c>
      <c r="N148">
        <v>61418063</v>
      </c>
      <c r="O148">
        <v>46418063</v>
      </c>
      <c r="P148" t="s">
        <v>10913</v>
      </c>
      <c r="Q148" t="s">
        <v>549</v>
      </c>
      <c r="R148">
        <v>29</v>
      </c>
      <c r="S148" t="s">
        <v>1956</v>
      </c>
      <c r="T148" t="s">
        <v>11025</v>
      </c>
      <c r="U148" t="s">
        <v>10927</v>
      </c>
      <c r="V148" t="s">
        <v>10969</v>
      </c>
      <c r="W148" t="s">
        <v>11033</v>
      </c>
      <c r="X148" t="s">
        <v>367</v>
      </c>
    </row>
    <row r="149" spans="1:24" x14ac:dyDescent="0.3">
      <c r="A149" t="s">
        <v>550</v>
      </c>
      <c r="B149" t="s">
        <v>551</v>
      </c>
      <c r="C149" t="s">
        <v>551</v>
      </c>
      <c r="D149">
        <v>134</v>
      </c>
      <c r="E149" t="s">
        <v>10917</v>
      </c>
      <c r="F149">
        <v>2.2333333333333334</v>
      </c>
      <c r="G149" t="s">
        <v>7406</v>
      </c>
      <c r="H149" t="s">
        <v>10887</v>
      </c>
      <c r="I149" t="s">
        <v>5170</v>
      </c>
      <c r="J149">
        <v>6.1</v>
      </c>
      <c r="K149" t="s">
        <v>10912</v>
      </c>
      <c r="L149">
        <v>71639</v>
      </c>
      <c r="M149">
        <v>36000000</v>
      </c>
      <c r="N149">
        <v>55432841</v>
      </c>
      <c r="O149">
        <v>19432841</v>
      </c>
      <c r="P149" t="s">
        <v>10913</v>
      </c>
      <c r="Q149" t="s">
        <v>552</v>
      </c>
      <c r="R149">
        <v>6</v>
      </c>
      <c r="S149" t="s">
        <v>11012</v>
      </c>
      <c r="T149" t="s">
        <v>11022</v>
      </c>
      <c r="U149" t="s">
        <v>10923</v>
      </c>
      <c r="V149" t="s">
        <v>10969</v>
      </c>
      <c r="W149" t="s">
        <v>11033</v>
      </c>
      <c r="X149" t="s">
        <v>374</v>
      </c>
    </row>
    <row r="150" spans="1:24" x14ac:dyDescent="0.3">
      <c r="A150" t="s">
        <v>553</v>
      </c>
      <c r="B150" t="s">
        <v>554</v>
      </c>
      <c r="C150" t="s">
        <v>554</v>
      </c>
      <c r="D150">
        <v>131</v>
      </c>
      <c r="E150" t="s">
        <v>10917</v>
      </c>
      <c r="F150">
        <v>2.1833333333333331</v>
      </c>
      <c r="G150" t="s">
        <v>7406</v>
      </c>
      <c r="H150" t="s">
        <v>10887</v>
      </c>
      <c r="I150" t="s">
        <v>5170</v>
      </c>
      <c r="J150">
        <v>6.5</v>
      </c>
      <c r="K150" t="s">
        <v>10912</v>
      </c>
      <c r="L150">
        <v>110999</v>
      </c>
      <c r="M150">
        <v>27500000</v>
      </c>
      <c r="N150">
        <v>67917094</v>
      </c>
      <c r="O150">
        <v>40417094</v>
      </c>
      <c r="P150" t="s">
        <v>10913</v>
      </c>
      <c r="Q150" t="s">
        <v>555</v>
      </c>
      <c r="R150">
        <v>6</v>
      </c>
      <c r="S150" t="s">
        <v>11015</v>
      </c>
      <c r="T150" t="s">
        <v>11024</v>
      </c>
      <c r="U150" t="s">
        <v>10926</v>
      </c>
      <c r="V150" t="s">
        <v>10969</v>
      </c>
      <c r="W150" t="s">
        <v>11033</v>
      </c>
      <c r="X150" t="s">
        <v>429</v>
      </c>
    </row>
    <row r="151" spans="1:24" x14ac:dyDescent="0.3">
      <c r="A151" t="s">
        <v>556</v>
      </c>
      <c r="B151" t="s">
        <v>557</v>
      </c>
      <c r="C151" t="s">
        <v>557</v>
      </c>
      <c r="D151">
        <v>91</v>
      </c>
      <c r="E151" t="s">
        <v>10911</v>
      </c>
      <c r="F151">
        <v>1.5166666666666666</v>
      </c>
      <c r="G151" t="s">
        <v>10891</v>
      </c>
      <c r="H151" t="s">
        <v>190</v>
      </c>
      <c r="I151" t="s">
        <v>10899</v>
      </c>
      <c r="J151">
        <v>7</v>
      </c>
      <c r="K151" t="s">
        <v>10916</v>
      </c>
      <c r="L151">
        <v>94481</v>
      </c>
      <c r="M151">
        <v>10000000</v>
      </c>
      <c r="N151">
        <v>25839182</v>
      </c>
      <c r="O151">
        <v>15839182</v>
      </c>
      <c r="P151" t="s">
        <v>10913</v>
      </c>
      <c r="Q151" t="s">
        <v>558</v>
      </c>
      <c r="R151">
        <v>22</v>
      </c>
      <c r="S151" t="s">
        <v>11011</v>
      </c>
      <c r="T151" t="s">
        <v>11021</v>
      </c>
      <c r="U151" t="s">
        <v>10921</v>
      </c>
      <c r="V151" t="s">
        <v>10969</v>
      </c>
      <c r="W151" t="s">
        <v>11033</v>
      </c>
      <c r="X151" t="s">
        <v>83</v>
      </c>
    </row>
    <row r="152" spans="1:24" x14ac:dyDescent="0.3">
      <c r="A152" t="s">
        <v>559</v>
      </c>
      <c r="B152" t="s">
        <v>560</v>
      </c>
      <c r="C152" t="s">
        <v>560</v>
      </c>
      <c r="D152">
        <v>131</v>
      </c>
      <c r="E152" t="s">
        <v>10917</v>
      </c>
      <c r="F152">
        <v>2.1833333333333331</v>
      </c>
      <c r="G152" t="s">
        <v>7406</v>
      </c>
      <c r="H152" t="s">
        <v>10887</v>
      </c>
      <c r="I152" t="s">
        <v>10885</v>
      </c>
      <c r="J152">
        <v>8.3000000000000007</v>
      </c>
      <c r="K152" t="s">
        <v>10922</v>
      </c>
      <c r="L152">
        <v>1099045</v>
      </c>
      <c r="M152">
        <v>32500000</v>
      </c>
      <c r="N152">
        <v>475106177</v>
      </c>
      <c r="O152">
        <v>442606177</v>
      </c>
      <c r="P152" t="s">
        <v>10928</v>
      </c>
      <c r="Q152" t="s">
        <v>561</v>
      </c>
      <c r="R152">
        <v>23</v>
      </c>
      <c r="S152" t="s">
        <v>11015</v>
      </c>
      <c r="T152" t="s">
        <v>11029</v>
      </c>
      <c r="U152" t="s">
        <v>10932</v>
      </c>
      <c r="V152" t="s">
        <v>10969</v>
      </c>
      <c r="W152" t="s">
        <v>11033</v>
      </c>
      <c r="X152" t="s">
        <v>562</v>
      </c>
    </row>
    <row r="153" spans="1:24" x14ac:dyDescent="0.3">
      <c r="A153" t="s">
        <v>563</v>
      </c>
      <c r="B153" t="s">
        <v>564</v>
      </c>
      <c r="C153" t="s">
        <v>564</v>
      </c>
      <c r="D153">
        <v>193</v>
      </c>
      <c r="E153" t="s">
        <v>10917</v>
      </c>
      <c r="F153">
        <v>3.2166666666666668</v>
      </c>
      <c r="G153" t="s">
        <v>10887</v>
      </c>
      <c r="H153" t="s">
        <v>10889</v>
      </c>
      <c r="I153" t="s">
        <v>190</v>
      </c>
      <c r="J153">
        <v>7.8</v>
      </c>
      <c r="K153" t="s">
        <v>10916</v>
      </c>
      <c r="L153">
        <v>64303</v>
      </c>
      <c r="M153">
        <v>27000000</v>
      </c>
      <c r="N153">
        <v>21192315</v>
      </c>
      <c r="O153">
        <v>-5807685</v>
      </c>
      <c r="P153" t="s">
        <v>10924</v>
      </c>
      <c r="Q153" t="s">
        <v>532</v>
      </c>
      <c r="R153">
        <v>21</v>
      </c>
      <c r="S153" t="s">
        <v>1956</v>
      </c>
      <c r="T153" t="s">
        <v>11022</v>
      </c>
      <c r="U153" t="s">
        <v>10923</v>
      </c>
      <c r="V153" t="s">
        <v>10969</v>
      </c>
      <c r="W153" t="s">
        <v>11033</v>
      </c>
      <c r="X153" t="s">
        <v>294</v>
      </c>
    </row>
    <row r="154" spans="1:24" x14ac:dyDescent="0.3">
      <c r="A154" t="s">
        <v>565</v>
      </c>
      <c r="B154" t="s">
        <v>566</v>
      </c>
      <c r="C154" t="s">
        <v>566</v>
      </c>
      <c r="D154">
        <v>99</v>
      </c>
      <c r="E154" t="s">
        <v>10911</v>
      </c>
      <c r="F154">
        <v>1.65</v>
      </c>
      <c r="G154" t="s">
        <v>172</v>
      </c>
      <c r="H154" t="s">
        <v>10891</v>
      </c>
      <c r="I154" t="s">
        <v>190</v>
      </c>
      <c r="J154">
        <v>6.8</v>
      </c>
      <c r="K154" t="s">
        <v>10912</v>
      </c>
      <c r="L154">
        <v>97740</v>
      </c>
      <c r="M154">
        <v>6200000</v>
      </c>
      <c r="N154">
        <v>63541777</v>
      </c>
      <c r="O154">
        <v>57341777</v>
      </c>
      <c r="P154" t="s">
        <v>10913</v>
      </c>
      <c r="Q154" t="s">
        <v>567</v>
      </c>
      <c r="R154">
        <v>5</v>
      </c>
      <c r="S154" t="s">
        <v>1956</v>
      </c>
      <c r="T154" t="s">
        <v>11028</v>
      </c>
      <c r="U154" t="s">
        <v>10931</v>
      </c>
      <c r="V154" t="s">
        <v>10969</v>
      </c>
      <c r="W154" t="s">
        <v>11033</v>
      </c>
      <c r="X154" t="s">
        <v>568</v>
      </c>
    </row>
    <row r="155" spans="1:24" x14ac:dyDescent="0.3">
      <c r="A155" t="s">
        <v>569</v>
      </c>
      <c r="B155" t="s">
        <v>570</v>
      </c>
      <c r="C155" t="s">
        <v>570</v>
      </c>
      <c r="D155">
        <v>170</v>
      </c>
      <c r="E155" t="s">
        <v>10917</v>
      </c>
      <c r="F155">
        <v>2.8333333333333335</v>
      </c>
      <c r="G155" t="s">
        <v>10891</v>
      </c>
      <c r="H155" t="s">
        <v>190</v>
      </c>
      <c r="I155" t="s">
        <v>10899</v>
      </c>
      <c r="J155">
        <v>8.3000000000000007</v>
      </c>
      <c r="K155" t="s">
        <v>10922</v>
      </c>
      <c r="L155">
        <v>891408</v>
      </c>
      <c r="M155">
        <v>25000000</v>
      </c>
      <c r="N155">
        <v>65884703</v>
      </c>
      <c r="O155">
        <v>40884703</v>
      </c>
      <c r="P155" t="s">
        <v>10913</v>
      </c>
      <c r="Q155" t="s">
        <v>571</v>
      </c>
      <c r="R155">
        <v>1</v>
      </c>
      <c r="S155" t="s">
        <v>11012</v>
      </c>
      <c r="T155" t="s">
        <v>11018</v>
      </c>
      <c r="U155" t="s">
        <v>10914</v>
      </c>
      <c r="V155" t="s">
        <v>10969</v>
      </c>
      <c r="W155" t="s">
        <v>11033</v>
      </c>
      <c r="X155" t="s">
        <v>212</v>
      </c>
    </row>
    <row r="156" spans="1:24" x14ac:dyDescent="0.3">
      <c r="A156" t="s">
        <v>572</v>
      </c>
      <c r="B156" t="s">
        <v>573</v>
      </c>
      <c r="C156" t="s">
        <v>573</v>
      </c>
      <c r="D156">
        <v>125</v>
      </c>
      <c r="E156" t="s">
        <v>10917</v>
      </c>
      <c r="F156">
        <v>2.0833333333333335</v>
      </c>
      <c r="G156" t="s">
        <v>7406</v>
      </c>
      <c r="H156" t="s">
        <v>10887</v>
      </c>
      <c r="I156" t="s">
        <v>172</v>
      </c>
      <c r="J156">
        <v>5</v>
      </c>
      <c r="K156" t="s">
        <v>10933</v>
      </c>
      <c r="L156">
        <v>73565</v>
      </c>
      <c r="M156">
        <v>39000000</v>
      </c>
      <c r="N156">
        <v>80250623</v>
      </c>
      <c r="O156">
        <v>41250623</v>
      </c>
      <c r="P156" t="s">
        <v>10913</v>
      </c>
      <c r="Q156" t="s">
        <v>574</v>
      </c>
      <c r="R156">
        <v>17</v>
      </c>
      <c r="S156" t="s">
        <v>1956</v>
      </c>
      <c r="T156" t="s">
        <v>11024</v>
      </c>
      <c r="U156" t="s">
        <v>10926</v>
      </c>
      <c r="V156" t="s">
        <v>10969</v>
      </c>
      <c r="W156" t="s">
        <v>11033</v>
      </c>
      <c r="X156" t="s">
        <v>575</v>
      </c>
    </row>
    <row r="157" spans="1:24" x14ac:dyDescent="0.3">
      <c r="A157" t="s">
        <v>576</v>
      </c>
      <c r="B157" t="s">
        <v>577</v>
      </c>
      <c r="C157" t="s">
        <v>577</v>
      </c>
      <c r="D157">
        <v>132</v>
      </c>
      <c r="E157" t="s">
        <v>10917</v>
      </c>
      <c r="F157">
        <v>2.2000000000000002</v>
      </c>
      <c r="G157" t="s">
        <v>172</v>
      </c>
      <c r="H157" t="s">
        <v>190</v>
      </c>
      <c r="I157" t="s">
        <v>10899</v>
      </c>
      <c r="J157">
        <v>7.4</v>
      </c>
      <c r="K157" t="s">
        <v>10916</v>
      </c>
      <c r="L157">
        <v>63998</v>
      </c>
      <c r="M157">
        <v>8000000</v>
      </c>
      <c r="N157">
        <v>108423749</v>
      </c>
      <c r="O157">
        <v>100423749</v>
      </c>
      <c r="P157" t="s">
        <v>10928</v>
      </c>
      <c r="Q157" t="s">
        <v>578</v>
      </c>
      <c r="R157">
        <v>20</v>
      </c>
      <c r="S157" t="s">
        <v>11013</v>
      </c>
      <c r="T157" t="s">
        <v>11023</v>
      </c>
      <c r="U157" t="s">
        <v>10925</v>
      </c>
      <c r="V157" t="s">
        <v>10969</v>
      </c>
      <c r="W157" t="s">
        <v>11033</v>
      </c>
      <c r="X157" t="s">
        <v>579</v>
      </c>
    </row>
    <row r="158" spans="1:24" x14ac:dyDescent="0.3">
      <c r="A158" t="s">
        <v>580</v>
      </c>
      <c r="B158" t="s">
        <v>581</v>
      </c>
      <c r="C158" t="s">
        <v>581</v>
      </c>
      <c r="D158">
        <v>116</v>
      </c>
      <c r="E158" t="s">
        <v>10911</v>
      </c>
      <c r="F158">
        <v>1.9333333333333333</v>
      </c>
      <c r="G158" t="s">
        <v>172</v>
      </c>
      <c r="H158" t="s">
        <v>10899</v>
      </c>
      <c r="I158" t="s">
        <v>10899</v>
      </c>
      <c r="J158">
        <v>7.5</v>
      </c>
      <c r="K158" t="s">
        <v>10916</v>
      </c>
      <c r="L158">
        <v>160631</v>
      </c>
      <c r="M158">
        <v>15000000</v>
      </c>
      <c r="N158">
        <v>90404800</v>
      </c>
      <c r="O158">
        <v>75404800</v>
      </c>
      <c r="P158" t="s">
        <v>10913</v>
      </c>
      <c r="Q158" t="s">
        <v>582</v>
      </c>
      <c r="R158">
        <v>7</v>
      </c>
      <c r="S158" t="s">
        <v>11011</v>
      </c>
      <c r="T158" t="s">
        <v>11024</v>
      </c>
      <c r="U158" t="s">
        <v>10926</v>
      </c>
      <c r="V158" t="s">
        <v>10969</v>
      </c>
      <c r="W158" t="s">
        <v>11033</v>
      </c>
      <c r="X158" t="s">
        <v>305</v>
      </c>
    </row>
    <row r="159" spans="1:24" x14ac:dyDescent="0.3">
      <c r="A159" t="s">
        <v>583</v>
      </c>
      <c r="B159" t="s">
        <v>584</v>
      </c>
      <c r="C159" t="s">
        <v>584</v>
      </c>
      <c r="D159">
        <v>87</v>
      </c>
      <c r="E159" t="s">
        <v>10915</v>
      </c>
      <c r="F159">
        <v>1.45</v>
      </c>
      <c r="G159" t="s">
        <v>105</v>
      </c>
      <c r="H159" t="s">
        <v>10890</v>
      </c>
      <c r="I159" t="s">
        <v>5170</v>
      </c>
      <c r="J159">
        <v>7.2</v>
      </c>
      <c r="K159" t="s">
        <v>10916</v>
      </c>
      <c r="L159">
        <v>100336</v>
      </c>
      <c r="M159">
        <v>5952000</v>
      </c>
      <c r="N159">
        <v>2120439</v>
      </c>
      <c r="O159">
        <v>-3831561</v>
      </c>
      <c r="P159" t="s">
        <v>10924</v>
      </c>
      <c r="Q159" t="s">
        <v>585</v>
      </c>
      <c r="R159">
        <v>4</v>
      </c>
      <c r="S159" t="s">
        <v>1956</v>
      </c>
      <c r="T159" t="s">
        <v>11020</v>
      </c>
      <c r="U159" t="s">
        <v>10920</v>
      </c>
      <c r="V159" t="s">
        <v>10969</v>
      </c>
      <c r="W159" t="s">
        <v>11033</v>
      </c>
      <c r="X159" t="s">
        <v>533</v>
      </c>
    </row>
    <row r="160" spans="1:24" x14ac:dyDescent="0.3">
      <c r="A160" t="s">
        <v>586</v>
      </c>
      <c r="B160" t="s">
        <v>587</v>
      </c>
      <c r="C160" t="s">
        <v>587</v>
      </c>
      <c r="D160">
        <v>114</v>
      </c>
      <c r="E160" t="s">
        <v>10911</v>
      </c>
      <c r="F160">
        <v>1.9</v>
      </c>
      <c r="G160" t="s">
        <v>7406</v>
      </c>
      <c r="H160" t="s">
        <v>190</v>
      </c>
      <c r="I160" t="s">
        <v>10890</v>
      </c>
      <c r="J160">
        <v>7.1</v>
      </c>
      <c r="K160" t="s">
        <v>10916</v>
      </c>
      <c r="L160">
        <v>107842</v>
      </c>
      <c r="M160">
        <v>12000000</v>
      </c>
      <c r="N160">
        <v>79567667</v>
      </c>
      <c r="O160">
        <v>67567667</v>
      </c>
      <c r="P160" t="s">
        <v>10913</v>
      </c>
      <c r="Q160" t="s">
        <v>588</v>
      </c>
      <c r="R160">
        <v>19</v>
      </c>
      <c r="S160" t="s">
        <v>11012</v>
      </c>
      <c r="T160" t="s">
        <v>11029</v>
      </c>
      <c r="U160" t="s">
        <v>10932</v>
      </c>
      <c r="V160" t="s">
        <v>10969</v>
      </c>
      <c r="W160" t="s">
        <v>11033</v>
      </c>
      <c r="X160" t="s">
        <v>260</v>
      </c>
    </row>
    <row r="161" spans="1:24" x14ac:dyDescent="0.3">
      <c r="A161" t="s">
        <v>589</v>
      </c>
      <c r="B161" t="s">
        <v>590</v>
      </c>
      <c r="C161" t="s">
        <v>590</v>
      </c>
      <c r="D161">
        <v>116</v>
      </c>
      <c r="E161" t="s">
        <v>10911</v>
      </c>
      <c r="F161">
        <v>1.9333333333333333</v>
      </c>
      <c r="G161" t="s">
        <v>10887</v>
      </c>
      <c r="H161" t="s">
        <v>10895</v>
      </c>
      <c r="I161" t="s">
        <v>10890</v>
      </c>
      <c r="J161">
        <v>6.7</v>
      </c>
      <c r="K161" t="s">
        <v>10912</v>
      </c>
      <c r="L161">
        <v>55967</v>
      </c>
      <c r="M161">
        <v>28000000</v>
      </c>
      <c r="N161">
        <v>40400657</v>
      </c>
      <c r="O161">
        <v>12400657</v>
      </c>
      <c r="P161" t="s">
        <v>10913</v>
      </c>
      <c r="Q161" t="s">
        <v>591</v>
      </c>
      <c r="R161">
        <v>7</v>
      </c>
      <c r="S161" t="s">
        <v>1956</v>
      </c>
      <c r="T161" t="s">
        <v>11018</v>
      </c>
      <c r="U161" t="s">
        <v>10914</v>
      </c>
      <c r="V161" t="s">
        <v>10970</v>
      </c>
      <c r="W161" t="s">
        <v>11033</v>
      </c>
      <c r="X161" t="s">
        <v>592</v>
      </c>
    </row>
    <row r="162" spans="1:24" x14ac:dyDescent="0.3">
      <c r="A162" t="s">
        <v>593</v>
      </c>
      <c r="B162" t="s">
        <v>594</v>
      </c>
      <c r="C162" t="s">
        <v>594</v>
      </c>
      <c r="D162">
        <v>160</v>
      </c>
      <c r="E162" t="s">
        <v>10917</v>
      </c>
      <c r="F162">
        <v>2.6666666666666665</v>
      </c>
      <c r="G162" t="s">
        <v>10889</v>
      </c>
      <c r="H162" t="s">
        <v>190</v>
      </c>
      <c r="I162" t="s">
        <v>10894</v>
      </c>
      <c r="J162">
        <v>8.4</v>
      </c>
      <c r="K162" t="s">
        <v>10922</v>
      </c>
      <c r="L162">
        <v>419447</v>
      </c>
      <c r="M162">
        <v>18000000</v>
      </c>
      <c r="N162">
        <v>52066791</v>
      </c>
      <c r="O162">
        <v>34066791</v>
      </c>
      <c r="P162" t="s">
        <v>10913</v>
      </c>
      <c r="Q162" t="s">
        <v>595</v>
      </c>
      <c r="R162">
        <v>6</v>
      </c>
      <c r="S162" t="s">
        <v>11012</v>
      </c>
      <c r="T162" t="s">
        <v>11027</v>
      </c>
      <c r="U162" t="s">
        <v>10930</v>
      </c>
      <c r="V162" t="s">
        <v>10970</v>
      </c>
      <c r="W162" t="s">
        <v>11033</v>
      </c>
      <c r="X162" t="s">
        <v>192</v>
      </c>
    </row>
    <row r="163" spans="1:24" x14ac:dyDescent="0.3">
      <c r="A163" t="s">
        <v>596</v>
      </c>
      <c r="B163" t="s">
        <v>597</v>
      </c>
      <c r="C163" t="s">
        <v>597</v>
      </c>
      <c r="D163">
        <v>105</v>
      </c>
      <c r="E163" t="s">
        <v>10911</v>
      </c>
      <c r="F163">
        <v>1.75</v>
      </c>
      <c r="G163" t="s">
        <v>7406</v>
      </c>
      <c r="H163" t="s">
        <v>172</v>
      </c>
      <c r="I163" t="s">
        <v>10891</v>
      </c>
      <c r="J163">
        <v>7.4</v>
      </c>
      <c r="K163" t="s">
        <v>10916</v>
      </c>
      <c r="L163">
        <v>195508</v>
      </c>
      <c r="M163">
        <v>13000000</v>
      </c>
      <c r="N163">
        <v>316360478</v>
      </c>
      <c r="O163">
        <v>303360478</v>
      </c>
      <c r="P163" t="s">
        <v>10928</v>
      </c>
      <c r="Q163" t="s">
        <v>598</v>
      </c>
      <c r="R163">
        <v>1</v>
      </c>
      <c r="S163" t="s">
        <v>11016</v>
      </c>
      <c r="T163" t="s">
        <v>11018</v>
      </c>
      <c r="U163" t="s">
        <v>10914</v>
      </c>
      <c r="V163" t="s">
        <v>10970</v>
      </c>
      <c r="W163" t="s">
        <v>11033</v>
      </c>
      <c r="X163" t="s">
        <v>599</v>
      </c>
    </row>
    <row r="164" spans="1:24" x14ac:dyDescent="0.3">
      <c r="A164" t="s">
        <v>600</v>
      </c>
      <c r="B164" t="s">
        <v>601</v>
      </c>
      <c r="C164" t="s">
        <v>601</v>
      </c>
      <c r="D164">
        <v>99</v>
      </c>
      <c r="E164" t="s">
        <v>10911</v>
      </c>
      <c r="F164">
        <v>1.65</v>
      </c>
      <c r="G164" t="s">
        <v>10891</v>
      </c>
      <c r="H164" t="s">
        <v>190</v>
      </c>
      <c r="I164" t="s">
        <v>5170</v>
      </c>
      <c r="J164">
        <v>7.6</v>
      </c>
      <c r="K164" t="s">
        <v>10916</v>
      </c>
      <c r="L164">
        <v>102345</v>
      </c>
      <c r="M164">
        <v>1500000</v>
      </c>
      <c r="N164">
        <v>4229114</v>
      </c>
      <c r="O164">
        <v>2729114</v>
      </c>
      <c r="P164" t="s">
        <v>10918</v>
      </c>
      <c r="Q164" t="s">
        <v>602</v>
      </c>
      <c r="R164">
        <v>26</v>
      </c>
      <c r="S164" t="s">
        <v>11015</v>
      </c>
      <c r="T164" t="s">
        <v>11021</v>
      </c>
      <c r="U164" t="s">
        <v>10921</v>
      </c>
      <c r="V164" t="s">
        <v>10970</v>
      </c>
      <c r="W164" t="s">
        <v>11033</v>
      </c>
      <c r="X164" t="s">
        <v>603</v>
      </c>
    </row>
    <row r="165" spans="1:24" x14ac:dyDescent="0.3">
      <c r="A165" t="s">
        <v>604</v>
      </c>
      <c r="B165" t="s">
        <v>605</v>
      </c>
      <c r="C165" t="s">
        <v>605</v>
      </c>
      <c r="D165">
        <v>92</v>
      </c>
      <c r="E165" t="s">
        <v>10911</v>
      </c>
      <c r="F165">
        <v>1.5333333333333334</v>
      </c>
      <c r="G165" t="s">
        <v>105</v>
      </c>
      <c r="H165" t="s">
        <v>5170</v>
      </c>
      <c r="I165" t="s">
        <v>10899</v>
      </c>
      <c r="J165">
        <v>5.6</v>
      </c>
      <c r="K165" t="s">
        <v>10933</v>
      </c>
      <c r="L165">
        <v>56314</v>
      </c>
      <c r="M165">
        <v>800000</v>
      </c>
      <c r="N165">
        <v>14568989</v>
      </c>
      <c r="O165">
        <v>13768989</v>
      </c>
      <c r="P165" t="s">
        <v>10913</v>
      </c>
      <c r="Q165" t="s">
        <v>606</v>
      </c>
      <c r="R165">
        <v>9</v>
      </c>
      <c r="S165" t="s">
        <v>1956</v>
      </c>
      <c r="T165" t="s">
        <v>11021</v>
      </c>
      <c r="U165" t="s">
        <v>10921</v>
      </c>
      <c r="V165" t="s">
        <v>10970</v>
      </c>
      <c r="W165" t="s">
        <v>11033</v>
      </c>
      <c r="X165" t="s">
        <v>607</v>
      </c>
    </row>
    <row r="166" spans="1:24" x14ac:dyDescent="0.3">
      <c r="A166" t="s">
        <v>608</v>
      </c>
      <c r="B166" t="s">
        <v>609</v>
      </c>
      <c r="C166" t="s">
        <v>609</v>
      </c>
      <c r="D166">
        <v>103</v>
      </c>
      <c r="E166" t="s">
        <v>10911</v>
      </c>
      <c r="F166">
        <v>1.7166666666666666</v>
      </c>
      <c r="G166" t="s">
        <v>7406</v>
      </c>
      <c r="H166" t="s">
        <v>10887</v>
      </c>
      <c r="I166" t="s">
        <v>10885</v>
      </c>
      <c r="J166">
        <v>5.9</v>
      </c>
      <c r="K166" t="s">
        <v>10933</v>
      </c>
      <c r="L166">
        <v>84038</v>
      </c>
      <c r="M166">
        <v>18000000</v>
      </c>
      <c r="N166">
        <v>31042035</v>
      </c>
      <c r="O166">
        <v>13042035</v>
      </c>
      <c r="P166" t="s">
        <v>10913</v>
      </c>
      <c r="Q166" t="s">
        <v>610</v>
      </c>
      <c r="R166">
        <v>29</v>
      </c>
      <c r="S166" t="s">
        <v>1956</v>
      </c>
      <c r="T166" t="s">
        <v>11024</v>
      </c>
      <c r="U166" t="s">
        <v>10926</v>
      </c>
      <c r="V166" t="s">
        <v>10970</v>
      </c>
      <c r="W166" t="s">
        <v>11033</v>
      </c>
      <c r="X166" t="s">
        <v>131</v>
      </c>
    </row>
    <row r="167" spans="1:24" x14ac:dyDescent="0.3">
      <c r="A167" t="s">
        <v>611</v>
      </c>
      <c r="B167" t="s">
        <v>612</v>
      </c>
      <c r="C167" t="s">
        <v>612</v>
      </c>
      <c r="D167">
        <v>137</v>
      </c>
      <c r="E167" t="s">
        <v>10917</v>
      </c>
      <c r="F167">
        <v>2.2833333333333332</v>
      </c>
      <c r="G167" t="s">
        <v>7406</v>
      </c>
      <c r="H167" t="s">
        <v>10887</v>
      </c>
      <c r="I167" t="s">
        <v>10890</v>
      </c>
      <c r="J167">
        <v>6.3</v>
      </c>
      <c r="K167" t="s">
        <v>10912</v>
      </c>
      <c r="L167">
        <v>168752</v>
      </c>
      <c r="M167">
        <v>40000000</v>
      </c>
      <c r="N167">
        <v>30979816</v>
      </c>
      <c r="O167">
        <v>-9020184</v>
      </c>
      <c r="P167" t="s">
        <v>10924</v>
      </c>
      <c r="Q167" t="s">
        <v>613</v>
      </c>
      <c r="R167">
        <v>3</v>
      </c>
      <c r="S167" t="s">
        <v>11015</v>
      </c>
      <c r="T167" t="s">
        <v>11018</v>
      </c>
      <c r="U167" t="s">
        <v>10914</v>
      </c>
      <c r="V167" t="s">
        <v>10970</v>
      </c>
      <c r="W167" t="s">
        <v>11033</v>
      </c>
      <c r="X167" t="s">
        <v>216</v>
      </c>
    </row>
    <row r="168" spans="1:24" x14ac:dyDescent="0.3">
      <c r="A168" t="s">
        <v>614</v>
      </c>
      <c r="B168" t="s">
        <v>615</v>
      </c>
      <c r="C168" t="s">
        <v>615</v>
      </c>
      <c r="D168">
        <v>107</v>
      </c>
      <c r="E168" t="s">
        <v>10911</v>
      </c>
      <c r="F168">
        <v>1.7833333333333334</v>
      </c>
      <c r="G168" t="s">
        <v>190</v>
      </c>
      <c r="H168" t="s">
        <v>10894</v>
      </c>
      <c r="I168" t="s">
        <v>10886</v>
      </c>
      <c r="J168">
        <v>6.6</v>
      </c>
      <c r="K168" t="s">
        <v>10912</v>
      </c>
      <c r="L168">
        <v>88398</v>
      </c>
      <c r="M168">
        <v>8200000</v>
      </c>
      <c r="N168">
        <v>80040027</v>
      </c>
      <c r="O168">
        <v>71840027</v>
      </c>
      <c r="P168" t="s">
        <v>10913</v>
      </c>
      <c r="Q168" t="s">
        <v>616</v>
      </c>
      <c r="R168">
        <v>17</v>
      </c>
      <c r="S168" t="s">
        <v>1956</v>
      </c>
      <c r="T168" t="s">
        <v>11020</v>
      </c>
      <c r="U168" t="s">
        <v>10920</v>
      </c>
      <c r="V168" t="s">
        <v>10970</v>
      </c>
      <c r="W168" t="s">
        <v>11033</v>
      </c>
      <c r="X168" t="s">
        <v>617</v>
      </c>
    </row>
    <row r="169" spans="1:24" x14ac:dyDescent="0.3">
      <c r="A169" t="s">
        <v>618</v>
      </c>
      <c r="B169" t="s">
        <v>619</v>
      </c>
      <c r="C169" t="s">
        <v>619</v>
      </c>
      <c r="D169">
        <v>91</v>
      </c>
      <c r="E169" t="s">
        <v>10911</v>
      </c>
      <c r="F169">
        <v>1.5166666666666666</v>
      </c>
      <c r="G169" t="s">
        <v>105</v>
      </c>
      <c r="H169" t="s">
        <v>5170</v>
      </c>
      <c r="I169" t="s">
        <v>10899</v>
      </c>
      <c r="J169">
        <v>6</v>
      </c>
      <c r="K169" t="s">
        <v>10912</v>
      </c>
      <c r="L169">
        <v>57811</v>
      </c>
      <c r="M169">
        <v>2600000</v>
      </c>
      <c r="N169">
        <v>32980880</v>
      </c>
      <c r="O169">
        <v>30380880</v>
      </c>
      <c r="P169" t="s">
        <v>10913</v>
      </c>
      <c r="Q169" t="s">
        <v>620</v>
      </c>
      <c r="R169">
        <v>13</v>
      </c>
      <c r="S169" t="s">
        <v>1956</v>
      </c>
      <c r="T169" t="s">
        <v>11026</v>
      </c>
      <c r="U169" t="s">
        <v>10929</v>
      </c>
      <c r="V169" t="s">
        <v>10970</v>
      </c>
      <c r="W169" t="s">
        <v>11033</v>
      </c>
      <c r="X169" t="s">
        <v>621</v>
      </c>
    </row>
    <row r="170" spans="1:24" x14ac:dyDescent="0.3">
      <c r="A170" t="s">
        <v>622</v>
      </c>
      <c r="B170" t="s">
        <v>623</v>
      </c>
      <c r="C170" t="s">
        <v>623</v>
      </c>
      <c r="D170">
        <v>105</v>
      </c>
      <c r="E170" t="s">
        <v>10911</v>
      </c>
      <c r="F170">
        <v>1.75</v>
      </c>
      <c r="G170" t="s">
        <v>7406</v>
      </c>
      <c r="H170" t="s">
        <v>172</v>
      </c>
      <c r="I170" t="s">
        <v>10885</v>
      </c>
      <c r="J170">
        <v>7.8</v>
      </c>
      <c r="K170" t="s">
        <v>10916</v>
      </c>
      <c r="L170">
        <v>435444</v>
      </c>
      <c r="M170">
        <v>30000000</v>
      </c>
      <c r="N170">
        <v>296578797</v>
      </c>
      <c r="O170">
        <v>266578797</v>
      </c>
      <c r="P170" t="s">
        <v>10928</v>
      </c>
      <c r="Q170" t="s">
        <v>624</v>
      </c>
      <c r="R170">
        <v>7</v>
      </c>
      <c r="S170" t="s">
        <v>11012</v>
      </c>
      <c r="T170" t="s">
        <v>11024</v>
      </c>
      <c r="U170" t="s">
        <v>10926</v>
      </c>
      <c r="V170" t="s">
        <v>10970</v>
      </c>
      <c r="W170" t="s">
        <v>11033</v>
      </c>
      <c r="X170" t="s">
        <v>455</v>
      </c>
    </row>
    <row r="171" spans="1:24" x14ac:dyDescent="0.3">
      <c r="A171" t="s">
        <v>625</v>
      </c>
      <c r="B171" t="s">
        <v>626</v>
      </c>
      <c r="C171" t="s">
        <v>626</v>
      </c>
      <c r="D171">
        <v>106</v>
      </c>
      <c r="E171" t="s">
        <v>10911</v>
      </c>
      <c r="F171">
        <v>1.7666666666666666</v>
      </c>
      <c r="G171" t="s">
        <v>172</v>
      </c>
      <c r="H171" t="s">
        <v>10885</v>
      </c>
      <c r="I171" t="s">
        <v>105</v>
      </c>
      <c r="J171">
        <v>7.3</v>
      </c>
      <c r="K171" t="s">
        <v>10916</v>
      </c>
      <c r="L171">
        <v>239724</v>
      </c>
      <c r="M171">
        <v>11000000</v>
      </c>
      <c r="N171">
        <v>153898890</v>
      </c>
      <c r="O171">
        <v>142898890</v>
      </c>
      <c r="P171" t="s">
        <v>10928</v>
      </c>
      <c r="Q171" t="s">
        <v>627</v>
      </c>
      <c r="R171">
        <v>8</v>
      </c>
      <c r="S171" t="s">
        <v>1956</v>
      </c>
      <c r="T171" t="s">
        <v>11024</v>
      </c>
      <c r="U171" t="s">
        <v>10926</v>
      </c>
      <c r="V171" t="s">
        <v>10970</v>
      </c>
      <c r="W171" t="s">
        <v>11033</v>
      </c>
      <c r="X171" t="s">
        <v>628</v>
      </c>
    </row>
    <row r="172" spans="1:24" x14ac:dyDescent="0.3">
      <c r="A172" t="s">
        <v>629</v>
      </c>
      <c r="B172" t="s">
        <v>630</v>
      </c>
      <c r="C172" t="s">
        <v>630</v>
      </c>
      <c r="D172">
        <v>118</v>
      </c>
      <c r="E172" t="s">
        <v>10911</v>
      </c>
      <c r="F172">
        <v>1.9666666666666666</v>
      </c>
      <c r="G172" t="s">
        <v>7406</v>
      </c>
      <c r="H172" t="s">
        <v>10887</v>
      </c>
      <c r="I172" t="s">
        <v>10899</v>
      </c>
      <c r="J172">
        <v>7.5</v>
      </c>
      <c r="K172" t="s">
        <v>10916</v>
      </c>
      <c r="L172">
        <v>524781</v>
      </c>
      <c r="M172">
        <v>28000000</v>
      </c>
      <c r="N172">
        <v>333107271</v>
      </c>
      <c r="O172">
        <v>305107271</v>
      </c>
      <c r="P172" t="s">
        <v>10928</v>
      </c>
      <c r="Q172" t="s">
        <v>631</v>
      </c>
      <c r="R172">
        <v>8</v>
      </c>
      <c r="S172" t="s">
        <v>11011</v>
      </c>
      <c r="T172" t="s">
        <v>11029</v>
      </c>
      <c r="U172" t="s">
        <v>10932</v>
      </c>
      <c r="V172" t="s">
        <v>10970</v>
      </c>
      <c r="W172" t="s">
        <v>11033</v>
      </c>
      <c r="X172" t="s">
        <v>183</v>
      </c>
    </row>
    <row r="173" spans="1:24" x14ac:dyDescent="0.3">
      <c r="A173" t="s">
        <v>632</v>
      </c>
      <c r="B173" t="s">
        <v>633</v>
      </c>
      <c r="C173" t="s">
        <v>633</v>
      </c>
      <c r="D173">
        <v>126</v>
      </c>
      <c r="E173" t="s">
        <v>10917</v>
      </c>
      <c r="F173">
        <v>2.1</v>
      </c>
      <c r="G173" t="s">
        <v>7406</v>
      </c>
      <c r="H173" t="s">
        <v>190</v>
      </c>
      <c r="I173" t="s">
        <v>10892</v>
      </c>
      <c r="J173">
        <v>7.3</v>
      </c>
      <c r="K173" t="s">
        <v>10916</v>
      </c>
      <c r="L173">
        <v>238824</v>
      </c>
      <c r="M173">
        <v>8000000</v>
      </c>
      <c r="N173">
        <v>91119319</v>
      </c>
      <c r="O173">
        <v>83119319</v>
      </c>
      <c r="P173" t="s">
        <v>10913</v>
      </c>
      <c r="Q173" t="s">
        <v>634</v>
      </c>
      <c r="R173">
        <v>22</v>
      </c>
      <c r="S173" t="s">
        <v>1956</v>
      </c>
      <c r="T173" t="s">
        <v>11024</v>
      </c>
      <c r="U173" t="s">
        <v>10926</v>
      </c>
      <c r="V173" t="s">
        <v>10970</v>
      </c>
      <c r="W173" t="s">
        <v>11033</v>
      </c>
      <c r="X173" t="s">
        <v>239</v>
      </c>
    </row>
    <row r="174" spans="1:24" x14ac:dyDescent="0.3">
      <c r="A174" t="s">
        <v>635</v>
      </c>
      <c r="B174" t="s">
        <v>636</v>
      </c>
      <c r="C174" t="s">
        <v>637</v>
      </c>
      <c r="D174">
        <v>117</v>
      </c>
      <c r="E174" t="s">
        <v>10911</v>
      </c>
      <c r="F174">
        <v>1.95</v>
      </c>
      <c r="G174" t="s">
        <v>10887</v>
      </c>
      <c r="H174" t="s">
        <v>10888</v>
      </c>
      <c r="I174" t="s">
        <v>10890</v>
      </c>
      <c r="J174">
        <v>8</v>
      </c>
      <c r="K174" t="s">
        <v>10922</v>
      </c>
      <c r="L174">
        <v>177702</v>
      </c>
      <c r="M174">
        <v>1000000</v>
      </c>
      <c r="N174">
        <v>8853968</v>
      </c>
      <c r="O174">
        <v>7853968</v>
      </c>
      <c r="P174" t="s">
        <v>10918</v>
      </c>
      <c r="Q174" t="s">
        <v>638</v>
      </c>
      <c r="R174">
        <v>11</v>
      </c>
      <c r="S174" t="s">
        <v>11013</v>
      </c>
      <c r="T174" t="s">
        <v>11021</v>
      </c>
      <c r="U174" t="s">
        <v>10921</v>
      </c>
      <c r="V174" t="s">
        <v>10970</v>
      </c>
      <c r="W174" t="s">
        <v>11033</v>
      </c>
      <c r="X174" t="s">
        <v>639</v>
      </c>
    </row>
    <row r="175" spans="1:24" x14ac:dyDescent="0.3">
      <c r="A175" t="s">
        <v>640</v>
      </c>
      <c r="B175" t="s">
        <v>641</v>
      </c>
      <c r="C175" t="s">
        <v>641</v>
      </c>
      <c r="D175">
        <v>141</v>
      </c>
      <c r="E175" t="s">
        <v>10917</v>
      </c>
      <c r="F175">
        <v>2.35</v>
      </c>
      <c r="G175" t="s">
        <v>10889</v>
      </c>
      <c r="H175" t="s">
        <v>190</v>
      </c>
      <c r="I175" t="s">
        <v>10896</v>
      </c>
      <c r="J175">
        <v>7.8</v>
      </c>
      <c r="K175" t="s">
        <v>10916</v>
      </c>
      <c r="L175">
        <v>58158</v>
      </c>
      <c r="M175">
        <v>14400000</v>
      </c>
      <c r="N175">
        <v>34700291</v>
      </c>
      <c r="O175">
        <v>20300291</v>
      </c>
      <c r="P175" t="s">
        <v>10913</v>
      </c>
      <c r="Q175" t="s">
        <v>642</v>
      </c>
      <c r="R175">
        <v>2</v>
      </c>
      <c r="S175" t="s">
        <v>1956</v>
      </c>
      <c r="T175" t="s">
        <v>11023</v>
      </c>
      <c r="U175" t="s">
        <v>10925</v>
      </c>
      <c r="V175" t="s">
        <v>10970</v>
      </c>
      <c r="W175" t="s">
        <v>11033</v>
      </c>
      <c r="X175" t="s">
        <v>643</v>
      </c>
    </row>
    <row r="176" spans="1:24" x14ac:dyDescent="0.3">
      <c r="A176" t="s">
        <v>644</v>
      </c>
      <c r="B176" t="s">
        <v>645</v>
      </c>
      <c r="C176" t="s">
        <v>645</v>
      </c>
      <c r="D176">
        <v>138</v>
      </c>
      <c r="E176" t="s">
        <v>10917</v>
      </c>
      <c r="F176">
        <v>2.2999999999999998</v>
      </c>
      <c r="G176" t="s">
        <v>190</v>
      </c>
      <c r="H176" t="s">
        <v>10897</v>
      </c>
      <c r="I176" t="s">
        <v>10899</v>
      </c>
      <c r="J176">
        <v>7.4</v>
      </c>
      <c r="K176" t="s">
        <v>10916</v>
      </c>
      <c r="L176">
        <v>51597</v>
      </c>
      <c r="M176">
        <v>28000000</v>
      </c>
      <c r="N176">
        <v>47951979</v>
      </c>
      <c r="O176">
        <v>19951979</v>
      </c>
      <c r="P176" t="s">
        <v>10913</v>
      </c>
      <c r="Q176" t="s">
        <v>646</v>
      </c>
      <c r="R176">
        <v>11</v>
      </c>
      <c r="S176" t="s">
        <v>1956</v>
      </c>
      <c r="T176" t="s">
        <v>11029</v>
      </c>
      <c r="U176" t="s">
        <v>10932</v>
      </c>
      <c r="V176" t="s">
        <v>10970</v>
      </c>
      <c r="W176" t="s">
        <v>11033</v>
      </c>
      <c r="X176" t="s">
        <v>647</v>
      </c>
    </row>
    <row r="177" spans="1:24" x14ac:dyDescent="0.3">
      <c r="A177" t="s">
        <v>648</v>
      </c>
      <c r="B177" t="s">
        <v>649</v>
      </c>
      <c r="C177" t="s">
        <v>649</v>
      </c>
      <c r="D177">
        <v>91</v>
      </c>
      <c r="E177" t="s">
        <v>10911</v>
      </c>
      <c r="F177">
        <v>1.5166666666666666</v>
      </c>
      <c r="G177" t="s">
        <v>105</v>
      </c>
      <c r="H177" t="s">
        <v>10899</v>
      </c>
      <c r="I177" t="s">
        <v>10899</v>
      </c>
      <c r="J177">
        <v>7.4</v>
      </c>
      <c r="K177" t="s">
        <v>10916</v>
      </c>
      <c r="L177">
        <v>257197</v>
      </c>
      <c r="M177">
        <v>1800000</v>
      </c>
      <c r="N177">
        <v>25685134</v>
      </c>
      <c r="O177">
        <v>23885134</v>
      </c>
      <c r="P177" t="s">
        <v>10913</v>
      </c>
      <c r="Q177">
        <v>30956</v>
      </c>
      <c r="S177" t="s">
        <v>11015</v>
      </c>
      <c r="T177" t="s">
        <v>11022</v>
      </c>
      <c r="U177" t="e">
        <v>#VALUE!</v>
      </c>
      <c r="V177" t="s">
        <v>10970</v>
      </c>
      <c r="W177" t="s">
        <v>11033</v>
      </c>
      <c r="X177" t="s">
        <v>650</v>
      </c>
    </row>
    <row r="178" spans="1:24" x14ac:dyDescent="0.3">
      <c r="A178" t="s">
        <v>651</v>
      </c>
      <c r="B178" t="s">
        <v>652</v>
      </c>
      <c r="C178" t="s">
        <v>652</v>
      </c>
      <c r="D178">
        <v>229</v>
      </c>
      <c r="E178" t="s">
        <v>10917</v>
      </c>
      <c r="F178">
        <v>3.8166666666666669</v>
      </c>
      <c r="G178" t="s">
        <v>10891</v>
      </c>
      <c r="H178" t="s">
        <v>190</v>
      </c>
      <c r="I178" t="s">
        <v>10899</v>
      </c>
      <c r="J178">
        <v>8.3000000000000007</v>
      </c>
      <c r="K178" t="s">
        <v>10922</v>
      </c>
      <c r="L178">
        <v>369185</v>
      </c>
      <c r="M178">
        <v>30000000</v>
      </c>
      <c r="N178">
        <v>5474090</v>
      </c>
      <c r="O178">
        <v>-24525910</v>
      </c>
      <c r="P178" t="s">
        <v>10924</v>
      </c>
      <c r="Q178" t="s">
        <v>653</v>
      </c>
      <c r="R178">
        <v>20</v>
      </c>
      <c r="S178" t="s">
        <v>11013</v>
      </c>
      <c r="T178" t="s">
        <v>11029</v>
      </c>
      <c r="U178" t="s">
        <v>10932</v>
      </c>
      <c r="V178" t="s">
        <v>10970</v>
      </c>
      <c r="W178" t="s">
        <v>11033</v>
      </c>
      <c r="X178" t="s">
        <v>654</v>
      </c>
    </row>
    <row r="179" spans="1:24" x14ac:dyDescent="0.3">
      <c r="A179" t="s">
        <v>655</v>
      </c>
      <c r="B179" t="s">
        <v>656</v>
      </c>
      <c r="C179" t="s">
        <v>656</v>
      </c>
      <c r="D179">
        <v>96</v>
      </c>
      <c r="E179" t="s">
        <v>10911</v>
      </c>
      <c r="F179">
        <v>1.6</v>
      </c>
      <c r="G179" t="s">
        <v>172</v>
      </c>
      <c r="H179" t="s">
        <v>10899</v>
      </c>
      <c r="I179" t="s">
        <v>10899</v>
      </c>
      <c r="J179">
        <v>6.7</v>
      </c>
      <c r="K179" t="s">
        <v>10912</v>
      </c>
      <c r="L179">
        <v>134328</v>
      </c>
      <c r="M179">
        <v>4500000</v>
      </c>
      <c r="N179">
        <v>81198894</v>
      </c>
      <c r="O179">
        <v>76698894</v>
      </c>
      <c r="P179" t="s">
        <v>10913</v>
      </c>
      <c r="Q179" t="s">
        <v>657</v>
      </c>
      <c r="R179">
        <v>10</v>
      </c>
      <c r="S179" t="s">
        <v>11016</v>
      </c>
      <c r="T179" t="s">
        <v>11021</v>
      </c>
      <c r="U179" t="s">
        <v>10921</v>
      </c>
      <c r="V179" t="s">
        <v>10970</v>
      </c>
      <c r="W179" t="s">
        <v>11033</v>
      </c>
      <c r="X179" t="s">
        <v>658</v>
      </c>
    </row>
    <row r="180" spans="1:24" x14ac:dyDescent="0.3">
      <c r="A180" t="s">
        <v>659</v>
      </c>
      <c r="B180" t="s">
        <v>660</v>
      </c>
      <c r="C180" t="s">
        <v>660</v>
      </c>
      <c r="D180">
        <v>114</v>
      </c>
      <c r="E180" t="s">
        <v>10911</v>
      </c>
      <c r="F180">
        <v>1.9</v>
      </c>
      <c r="G180" t="s">
        <v>7406</v>
      </c>
      <c r="H180" t="s">
        <v>190</v>
      </c>
      <c r="I180" t="s">
        <v>5170</v>
      </c>
      <c r="J180">
        <v>6.3</v>
      </c>
      <c r="K180" t="s">
        <v>10912</v>
      </c>
      <c r="L180">
        <v>61550</v>
      </c>
      <c r="M180">
        <v>17000000</v>
      </c>
      <c r="N180">
        <v>38376497</v>
      </c>
      <c r="O180">
        <v>21376497</v>
      </c>
      <c r="P180" t="s">
        <v>10913</v>
      </c>
      <c r="Q180" t="s">
        <v>661</v>
      </c>
      <c r="R180">
        <v>10</v>
      </c>
      <c r="S180" t="s">
        <v>1956</v>
      </c>
      <c r="T180" t="s">
        <v>11028</v>
      </c>
      <c r="U180" t="s">
        <v>10931</v>
      </c>
      <c r="V180" t="s">
        <v>10970</v>
      </c>
      <c r="W180" t="s">
        <v>11033</v>
      </c>
      <c r="X180" t="s">
        <v>419</v>
      </c>
    </row>
    <row r="181" spans="1:24" x14ac:dyDescent="0.3">
      <c r="A181" t="s">
        <v>662</v>
      </c>
      <c r="B181" t="s">
        <v>663</v>
      </c>
      <c r="C181" t="s">
        <v>663</v>
      </c>
      <c r="D181">
        <v>90</v>
      </c>
      <c r="E181" t="s">
        <v>10911</v>
      </c>
      <c r="F181">
        <v>1.5</v>
      </c>
      <c r="G181" t="s">
        <v>172</v>
      </c>
      <c r="H181" t="s">
        <v>10899</v>
      </c>
      <c r="I181" t="s">
        <v>10899</v>
      </c>
      <c r="J181">
        <v>6.6</v>
      </c>
      <c r="K181" t="s">
        <v>10912</v>
      </c>
      <c r="L181">
        <v>57370</v>
      </c>
      <c r="M181">
        <v>8000000</v>
      </c>
      <c r="N181">
        <v>40874452</v>
      </c>
      <c r="O181">
        <v>32874452</v>
      </c>
      <c r="P181" t="s">
        <v>10913</v>
      </c>
      <c r="Q181" t="s">
        <v>664</v>
      </c>
      <c r="R181">
        <v>20</v>
      </c>
      <c r="S181" t="s">
        <v>1956</v>
      </c>
      <c r="T181" t="s">
        <v>11025</v>
      </c>
      <c r="U181" t="s">
        <v>10927</v>
      </c>
      <c r="V181" t="s">
        <v>10970</v>
      </c>
      <c r="W181" t="s">
        <v>11033</v>
      </c>
      <c r="X181" t="s">
        <v>665</v>
      </c>
    </row>
    <row r="182" spans="1:24" x14ac:dyDescent="0.3">
      <c r="A182" t="s">
        <v>666</v>
      </c>
      <c r="B182" t="s">
        <v>667</v>
      </c>
      <c r="C182" t="s">
        <v>667</v>
      </c>
      <c r="D182">
        <v>106</v>
      </c>
      <c r="E182" t="s">
        <v>10911</v>
      </c>
      <c r="F182">
        <v>1.7666666666666666</v>
      </c>
      <c r="G182" t="s">
        <v>7406</v>
      </c>
      <c r="H182" t="s">
        <v>10887</v>
      </c>
      <c r="I182" t="s">
        <v>172</v>
      </c>
      <c r="J182">
        <v>6.9</v>
      </c>
      <c r="K182" t="s">
        <v>10912</v>
      </c>
      <c r="L182">
        <v>100966</v>
      </c>
      <c r="M182">
        <v>10000000</v>
      </c>
      <c r="N182">
        <v>86572238</v>
      </c>
      <c r="O182">
        <v>76572238</v>
      </c>
      <c r="P182" t="s">
        <v>10913</v>
      </c>
      <c r="Q182" t="s">
        <v>668</v>
      </c>
      <c r="R182">
        <v>24</v>
      </c>
      <c r="S182" t="s">
        <v>11016</v>
      </c>
      <c r="T182" t="s">
        <v>11021</v>
      </c>
      <c r="U182" t="s">
        <v>10921</v>
      </c>
      <c r="V182" t="s">
        <v>10970</v>
      </c>
      <c r="W182" t="s">
        <v>11033</v>
      </c>
      <c r="X182" t="s">
        <v>669</v>
      </c>
    </row>
    <row r="183" spans="1:24" x14ac:dyDescent="0.3">
      <c r="A183" t="s">
        <v>670</v>
      </c>
      <c r="B183" t="s">
        <v>671</v>
      </c>
      <c r="C183" t="s">
        <v>671</v>
      </c>
      <c r="D183">
        <v>93</v>
      </c>
      <c r="E183" t="s">
        <v>10911</v>
      </c>
      <c r="F183">
        <v>1.55</v>
      </c>
      <c r="G183" t="s">
        <v>172</v>
      </c>
      <c r="H183" t="s">
        <v>10886</v>
      </c>
      <c r="I183" t="s">
        <v>10899</v>
      </c>
      <c r="J183">
        <v>7</v>
      </c>
      <c r="K183" t="s">
        <v>10916</v>
      </c>
      <c r="L183">
        <v>123103</v>
      </c>
      <c r="M183">
        <v>6500000</v>
      </c>
      <c r="N183">
        <v>23686027</v>
      </c>
      <c r="O183">
        <v>17186027</v>
      </c>
      <c r="P183" t="s">
        <v>10913</v>
      </c>
      <c r="Q183" t="s">
        <v>672</v>
      </c>
      <c r="R183">
        <v>4</v>
      </c>
      <c r="S183" t="s">
        <v>1956</v>
      </c>
      <c r="T183" t="s">
        <v>11029</v>
      </c>
      <c r="U183" t="s">
        <v>10932</v>
      </c>
      <c r="V183" t="s">
        <v>10970</v>
      </c>
      <c r="W183" t="s">
        <v>11033</v>
      </c>
      <c r="X183" t="s">
        <v>673</v>
      </c>
    </row>
    <row r="184" spans="1:24" x14ac:dyDescent="0.3">
      <c r="A184" t="s">
        <v>674</v>
      </c>
      <c r="B184" t="s">
        <v>675</v>
      </c>
      <c r="C184" t="s">
        <v>675</v>
      </c>
      <c r="D184">
        <v>111</v>
      </c>
      <c r="E184" t="s">
        <v>10911</v>
      </c>
      <c r="F184">
        <v>1.85</v>
      </c>
      <c r="G184" t="s">
        <v>172</v>
      </c>
      <c r="H184" t="s">
        <v>10885</v>
      </c>
      <c r="I184" t="s">
        <v>10886</v>
      </c>
      <c r="J184">
        <v>6.3</v>
      </c>
      <c r="K184" t="s">
        <v>10912</v>
      </c>
      <c r="L184">
        <v>81654</v>
      </c>
      <c r="M184">
        <v>11000000</v>
      </c>
      <c r="N184">
        <v>69821334</v>
      </c>
      <c r="O184">
        <v>58821334</v>
      </c>
      <c r="P184" t="s">
        <v>10913</v>
      </c>
      <c r="Q184" t="s">
        <v>606</v>
      </c>
      <c r="R184">
        <v>9</v>
      </c>
      <c r="S184" t="s">
        <v>1956</v>
      </c>
      <c r="T184" t="s">
        <v>11021</v>
      </c>
      <c r="U184" t="s">
        <v>10921</v>
      </c>
      <c r="V184" t="s">
        <v>10970</v>
      </c>
      <c r="W184" t="s">
        <v>11033</v>
      </c>
      <c r="X184" t="s">
        <v>676</v>
      </c>
    </row>
    <row r="185" spans="1:24" x14ac:dyDescent="0.3">
      <c r="A185" t="s">
        <v>677</v>
      </c>
      <c r="B185" t="s">
        <v>678</v>
      </c>
      <c r="C185" t="s">
        <v>678</v>
      </c>
      <c r="D185">
        <v>105</v>
      </c>
      <c r="E185" t="s">
        <v>10911</v>
      </c>
      <c r="F185">
        <v>1.75</v>
      </c>
      <c r="G185" t="s">
        <v>7406</v>
      </c>
      <c r="H185" t="s">
        <v>10887</v>
      </c>
      <c r="I185" t="s">
        <v>10890</v>
      </c>
      <c r="J185">
        <v>6.6</v>
      </c>
      <c r="K185" t="s">
        <v>10912</v>
      </c>
      <c r="L185">
        <v>84773</v>
      </c>
      <c r="M185">
        <v>17000000</v>
      </c>
      <c r="N185">
        <v>76471046</v>
      </c>
      <c r="O185">
        <v>59471046</v>
      </c>
      <c r="P185" t="s">
        <v>10913</v>
      </c>
      <c r="Q185" t="s">
        <v>679</v>
      </c>
      <c r="R185">
        <v>1</v>
      </c>
      <c r="S185" t="s">
        <v>1956</v>
      </c>
      <c r="T185" t="s">
        <v>11024</v>
      </c>
      <c r="U185" t="s">
        <v>10926</v>
      </c>
      <c r="V185" t="s">
        <v>10970</v>
      </c>
      <c r="W185" t="s">
        <v>11033</v>
      </c>
      <c r="X185" t="s">
        <v>680</v>
      </c>
    </row>
    <row r="186" spans="1:24" x14ac:dyDescent="0.3">
      <c r="A186" t="s">
        <v>681</v>
      </c>
      <c r="B186" t="s">
        <v>682</v>
      </c>
      <c r="C186" t="s">
        <v>682</v>
      </c>
      <c r="D186">
        <v>115</v>
      </c>
      <c r="E186" t="s">
        <v>10911</v>
      </c>
      <c r="F186">
        <v>1.9166666666666667</v>
      </c>
      <c r="G186" t="s">
        <v>10886</v>
      </c>
      <c r="H186" t="s">
        <v>10890</v>
      </c>
      <c r="I186" t="s">
        <v>10899</v>
      </c>
      <c r="J186">
        <v>7</v>
      </c>
      <c r="K186" t="s">
        <v>10916</v>
      </c>
      <c r="L186">
        <v>50516</v>
      </c>
      <c r="M186">
        <v>22000000</v>
      </c>
      <c r="N186">
        <v>28744356</v>
      </c>
      <c r="O186">
        <v>6744356</v>
      </c>
      <c r="P186" t="s">
        <v>10918</v>
      </c>
      <c r="Q186" t="s">
        <v>683</v>
      </c>
      <c r="R186">
        <v>14</v>
      </c>
      <c r="S186" t="s">
        <v>1956</v>
      </c>
      <c r="T186" t="s">
        <v>11018</v>
      </c>
      <c r="U186" t="s">
        <v>10914</v>
      </c>
      <c r="V186" t="s">
        <v>10970</v>
      </c>
      <c r="W186" t="s">
        <v>11033</v>
      </c>
      <c r="X186" t="s">
        <v>208</v>
      </c>
    </row>
    <row r="187" spans="1:24" x14ac:dyDescent="0.3">
      <c r="A187" t="s">
        <v>684</v>
      </c>
      <c r="B187" t="s">
        <v>685</v>
      </c>
      <c r="C187" t="s">
        <v>685</v>
      </c>
      <c r="D187">
        <v>107</v>
      </c>
      <c r="E187" t="s">
        <v>10911</v>
      </c>
      <c r="F187">
        <v>1.7833333333333334</v>
      </c>
      <c r="G187" t="s">
        <v>7406</v>
      </c>
      <c r="H187" t="s">
        <v>10890</v>
      </c>
      <c r="I187" t="s">
        <v>10899</v>
      </c>
      <c r="J187">
        <v>8.1</v>
      </c>
      <c r="K187" t="s">
        <v>10922</v>
      </c>
      <c r="L187">
        <v>904995</v>
      </c>
      <c r="M187">
        <v>6400000</v>
      </c>
      <c r="N187">
        <v>78371200</v>
      </c>
      <c r="O187">
        <v>71971200</v>
      </c>
      <c r="P187" t="s">
        <v>10913</v>
      </c>
      <c r="Q187" t="s">
        <v>686</v>
      </c>
      <c r="R187">
        <v>26</v>
      </c>
      <c r="S187" t="s">
        <v>1956</v>
      </c>
      <c r="T187" t="s">
        <v>11022</v>
      </c>
      <c r="U187" t="s">
        <v>10923</v>
      </c>
      <c r="V187" t="s">
        <v>10970</v>
      </c>
      <c r="W187" t="s">
        <v>11033</v>
      </c>
      <c r="X187" t="s">
        <v>687</v>
      </c>
    </row>
    <row r="188" spans="1:24" x14ac:dyDescent="0.3">
      <c r="A188" t="s">
        <v>688</v>
      </c>
      <c r="B188" t="s">
        <v>689</v>
      </c>
      <c r="C188" t="s">
        <v>689</v>
      </c>
      <c r="D188">
        <v>82</v>
      </c>
      <c r="E188" t="s">
        <v>10915</v>
      </c>
      <c r="F188">
        <v>1.3666666666666667</v>
      </c>
      <c r="G188" t="s">
        <v>172</v>
      </c>
      <c r="H188" t="s">
        <v>10894</v>
      </c>
      <c r="I188" t="s">
        <v>10899</v>
      </c>
      <c r="J188">
        <v>7.9</v>
      </c>
      <c r="K188" t="s">
        <v>10916</v>
      </c>
      <c r="L188">
        <v>144686</v>
      </c>
      <c r="M188">
        <v>2500000</v>
      </c>
      <c r="N188">
        <v>4736202</v>
      </c>
      <c r="O188">
        <v>2236202</v>
      </c>
      <c r="P188" t="s">
        <v>10918</v>
      </c>
      <c r="Q188" t="s">
        <v>690</v>
      </c>
      <c r="R188">
        <v>2</v>
      </c>
      <c r="S188" t="s">
        <v>1956</v>
      </c>
      <c r="T188" t="s">
        <v>11021</v>
      </c>
      <c r="U188" t="s">
        <v>10921</v>
      </c>
      <c r="V188" t="s">
        <v>10970</v>
      </c>
      <c r="W188" t="s">
        <v>11033</v>
      </c>
      <c r="X188" t="s">
        <v>691</v>
      </c>
    </row>
    <row r="189" spans="1:24" x14ac:dyDescent="0.3">
      <c r="A189" t="s">
        <v>692</v>
      </c>
      <c r="B189" t="s">
        <v>693</v>
      </c>
      <c r="C189" t="s">
        <v>693</v>
      </c>
      <c r="D189">
        <v>90</v>
      </c>
      <c r="E189" t="s">
        <v>10911</v>
      </c>
      <c r="F189">
        <v>1.5</v>
      </c>
      <c r="G189" t="s">
        <v>172</v>
      </c>
      <c r="H189" t="s">
        <v>10891</v>
      </c>
      <c r="I189" t="s">
        <v>10894</v>
      </c>
      <c r="J189">
        <v>7.2</v>
      </c>
      <c r="K189" t="s">
        <v>10916</v>
      </c>
      <c r="L189">
        <v>71297</v>
      </c>
      <c r="M189">
        <v>9000000</v>
      </c>
      <c r="N189">
        <v>20458340</v>
      </c>
      <c r="O189">
        <v>11458340</v>
      </c>
      <c r="P189" t="s">
        <v>10913</v>
      </c>
      <c r="Q189" t="s">
        <v>634</v>
      </c>
      <c r="R189">
        <v>22</v>
      </c>
      <c r="S189" t="s">
        <v>1956</v>
      </c>
      <c r="T189" t="s">
        <v>11024</v>
      </c>
      <c r="U189" t="s">
        <v>10926</v>
      </c>
      <c r="V189" t="s">
        <v>10970</v>
      </c>
      <c r="W189" t="s">
        <v>11033</v>
      </c>
      <c r="X189" t="s">
        <v>357</v>
      </c>
    </row>
    <row r="190" spans="1:24" x14ac:dyDescent="0.3">
      <c r="A190" t="s">
        <v>694</v>
      </c>
      <c r="B190" t="s">
        <v>695</v>
      </c>
      <c r="C190" t="s">
        <v>696</v>
      </c>
      <c r="D190">
        <v>102</v>
      </c>
      <c r="E190" t="s">
        <v>10911</v>
      </c>
      <c r="F190">
        <v>1.7</v>
      </c>
      <c r="G190" t="s">
        <v>10887</v>
      </c>
      <c r="H190" t="s">
        <v>190</v>
      </c>
      <c r="I190" t="s">
        <v>10892</v>
      </c>
      <c r="J190">
        <v>7.3</v>
      </c>
      <c r="K190" t="s">
        <v>10916</v>
      </c>
      <c r="L190">
        <v>152948</v>
      </c>
      <c r="M190">
        <v>27000000</v>
      </c>
      <c r="N190">
        <v>20284984</v>
      </c>
      <c r="O190">
        <v>-6715016</v>
      </c>
      <c r="P190" t="s">
        <v>10924</v>
      </c>
      <c r="Q190" t="s">
        <v>697</v>
      </c>
      <c r="R190">
        <v>6</v>
      </c>
      <c r="S190" t="s">
        <v>1956</v>
      </c>
      <c r="T190" t="s">
        <v>11026</v>
      </c>
      <c r="U190" t="s">
        <v>10929</v>
      </c>
      <c r="V190" t="s">
        <v>10970</v>
      </c>
      <c r="W190" t="s">
        <v>11033</v>
      </c>
      <c r="X190" t="s">
        <v>698</v>
      </c>
    </row>
    <row r="191" spans="1:24" x14ac:dyDescent="0.3">
      <c r="A191" t="s">
        <v>699</v>
      </c>
      <c r="B191" t="s">
        <v>700</v>
      </c>
      <c r="C191" t="s">
        <v>700</v>
      </c>
      <c r="D191">
        <v>97</v>
      </c>
      <c r="E191" t="s">
        <v>10911</v>
      </c>
      <c r="F191">
        <v>1.6166666666666667</v>
      </c>
      <c r="G191" t="s">
        <v>172</v>
      </c>
      <c r="H191" t="s">
        <v>10891</v>
      </c>
      <c r="I191" t="s">
        <v>190</v>
      </c>
      <c r="J191">
        <v>7.6</v>
      </c>
      <c r="K191" t="s">
        <v>10916</v>
      </c>
      <c r="L191">
        <v>77480</v>
      </c>
      <c r="M191">
        <v>4500000</v>
      </c>
      <c r="N191">
        <v>10609321</v>
      </c>
      <c r="O191">
        <v>6109321</v>
      </c>
      <c r="P191" t="s">
        <v>10918</v>
      </c>
      <c r="Q191" t="s">
        <v>701</v>
      </c>
      <c r="R191">
        <v>16</v>
      </c>
      <c r="S191" t="s">
        <v>1956</v>
      </c>
      <c r="T191" t="s">
        <v>11028</v>
      </c>
      <c r="U191" t="s">
        <v>10931</v>
      </c>
      <c r="V191" t="s">
        <v>10971</v>
      </c>
      <c r="W191" t="s">
        <v>11033</v>
      </c>
      <c r="X191" t="s">
        <v>113</v>
      </c>
    </row>
    <row r="192" spans="1:24" x14ac:dyDescent="0.3">
      <c r="A192" t="s">
        <v>702</v>
      </c>
      <c r="B192" t="s">
        <v>703</v>
      </c>
      <c r="C192" t="s">
        <v>703</v>
      </c>
      <c r="D192">
        <v>116</v>
      </c>
      <c r="E192" t="s">
        <v>10911</v>
      </c>
      <c r="F192">
        <v>1.9333333333333333</v>
      </c>
      <c r="G192" t="s">
        <v>10887</v>
      </c>
      <c r="H192" t="s">
        <v>172</v>
      </c>
      <c r="I192" t="s">
        <v>10890</v>
      </c>
      <c r="J192">
        <v>8.5</v>
      </c>
      <c r="K192" t="s">
        <v>10922</v>
      </c>
      <c r="L192">
        <v>1272378</v>
      </c>
      <c r="M192">
        <v>19000000</v>
      </c>
      <c r="N192">
        <v>383336762</v>
      </c>
      <c r="O192">
        <v>364336762</v>
      </c>
      <c r="P192" t="s">
        <v>10928</v>
      </c>
      <c r="Q192" t="s">
        <v>704</v>
      </c>
      <c r="R192">
        <v>3</v>
      </c>
      <c r="S192" t="s">
        <v>11014</v>
      </c>
      <c r="T192" t="s">
        <v>11025</v>
      </c>
      <c r="U192" t="s">
        <v>10927</v>
      </c>
      <c r="V192" t="s">
        <v>10971</v>
      </c>
      <c r="W192" t="s">
        <v>11033</v>
      </c>
      <c r="X192" t="s">
        <v>669</v>
      </c>
    </row>
    <row r="193" spans="1:24" x14ac:dyDescent="0.3">
      <c r="A193" t="s">
        <v>705</v>
      </c>
      <c r="B193" t="s">
        <v>706</v>
      </c>
      <c r="C193" t="s">
        <v>706</v>
      </c>
      <c r="D193">
        <v>132</v>
      </c>
      <c r="E193" t="s">
        <v>10917</v>
      </c>
      <c r="F193">
        <v>2.2000000000000002</v>
      </c>
      <c r="G193" t="s">
        <v>190</v>
      </c>
      <c r="H193" t="s">
        <v>10890</v>
      </c>
      <c r="I193" t="s">
        <v>5170</v>
      </c>
      <c r="J193">
        <v>7.9</v>
      </c>
      <c r="K193" t="s">
        <v>10916</v>
      </c>
      <c r="L193">
        <v>208178</v>
      </c>
      <c r="M193">
        <v>15000000</v>
      </c>
      <c r="N193">
        <v>9949953</v>
      </c>
      <c r="O193">
        <v>-5050047</v>
      </c>
      <c r="P193" t="s">
        <v>10924</v>
      </c>
      <c r="Q193">
        <v>31079</v>
      </c>
      <c r="S193" t="s">
        <v>1956</v>
      </c>
      <c r="T193" t="s">
        <v>11020</v>
      </c>
      <c r="U193" t="e">
        <v>#VALUE!</v>
      </c>
      <c r="V193" t="s">
        <v>10971</v>
      </c>
      <c r="W193" t="s">
        <v>11033</v>
      </c>
      <c r="X193" t="s">
        <v>405</v>
      </c>
    </row>
    <row r="194" spans="1:24" x14ac:dyDescent="0.3">
      <c r="A194" t="s">
        <v>707</v>
      </c>
      <c r="B194" t="s">
        <v>708</v>
      </c>
      <c r="C194" t="s">
        <v>708</v>
      </c>
      <c r="D194">
        <v>97</v>
      </c>
      <c r="E194" t="s">
        <v>10911</v>
      </c>
      <c r="F194">
        <v>1.6166666666666667</v>
      </c>
      <c r="G194" t="s">
        <v>172</v>
      </c>
      <c r="H194" t="s">
        <v>190</v>
      </c>
      <c r="I194" t="s">
        <v>10899</v>
      </c>
      <c r="J194">
        <v>7.8</v>
      </c>
      <c r="K194" t="s">
        <v>10916</v>
      </c>
      <c r="L194">
        <v>425953</v>
      </c>
      <c r="M194">
        <v>1000000</v>
      </c>
      <c r="N194">
        <v>51525171</v>
      </c>
      <c r="O194">
        <v>50525171</v>
      </c>
      <c r="P194" t="s">
        <v>10913</v>
      </c>
      <c r="Q194" t="s">
        <v>709</v>
      </c>
      <c r="R194">
        <v>7</v>
      </c>
      <c r="S194" t="s">
        <v>11012</v>
      </c>
      <c r="T194" t="s">
        <v>11020</v>
      </c>
      <c r="U194" t="s">
        <v>10920</v>
      </c>
      <c r="V194" t="s">
        <v>10971</v>
      </c>
      <c r="W194" t="s">
        <v>11033</v>
      </c>
      <c r="X194" t="s">
        <v>673</v>
      </c>
    </row>
    <row r="195" spans="1:24" x14ac:dyDescent="0.3">
      <c r="A195" t="s">
        <v>710</v>
      </c>
      <c r="B195" t="s">
        <v>711</v>
      </c>
      <c r="C195" t="s">
        <v>711</v>
      </c>
      <c r="D195">
        <v>94</v>
      </c>
      <c r="E195" t="s">
        <v>10911</v>
      </c>
      <c r="F195">
        <v>1.5666666666666667</v>
      </c>
      <c r="G195" t="s">
        <v>172</v>
      </c>
      <c r="H195" t="s">
        <v>10891</v>
      </c>
      <c r="I195" t="s">
        <v>10895</v>
      </c>
      <c r="J195">
        <v>7.2</v>
      </c>
      <c r="K195" t="s">
        <v>10916</v>
      </c>
      <c r="L195">
        <v>105804</v>
      </c>
      <c r="M195">
        <v>15000000</v>
      </c>
      <c r="N195">
        <v>14643997</v>
      </c>
      <c r="O195">
        <v>-356003</v>
      </c>
      <c r="P195" t="s">
        <v>10924</v>
      </c>
      <c r="Q195" t="s">
        <v>712</v>
      </c>
      <c r="R195">
        <v>13</v>
      </c>
      <c r="S195" t="s">
        <v>1956</v>
      </c>
      <c r="T195" t="s">
        <v>11018</v>
      </c>
      <c r="U195" t="s">
        <v>10914</v>
      </c>
      <c r="V195" t="s">
        <v>10971</v>
      </c>
      <c r="W195" t="s">
        <v>11033</v>
      </c>
      <c r="X195" t="s">
        <v>713</v>
      </c>
    </row>
    <row r="196" spans="1:24" x14ac:dyDescent="0.3">
      <c r="A196" t="s">
        <v>714</v>
      </c>
      <c r="B196" t="s">
        <v>715</v>
      </c>
      <c r="C196" t="s">
        <v>715</v>
      </c>
      <c r="D196">
        <v>117</v>
      </c>
      <c r="E196" t="s">
        <v>10911</v>
      </c>
      <c r="F196">
        <v>1.95</v>
      </c>
      <c r="G196" t="s">
        <v>172</v>
      </c>
      <c r="H196" t="s">
        <v>190</v>
      </c>
      <c r="I196" t="s">
        <v>10890</v>
      </c>
      <c r="J196">
        <v>6.7</v>
      </c>
      <c r="K196" t="s">
        <v>10912</v>
      </c>
      <c r="L196">
        <v>67273</v>
      </c>
      <c r="M196">
        <v>17500000</v>
      </c>
      <c r="N196">
        <v>85313124</v>
      </c>
      <c r="O196">
        <v>67813124</v>
      </c>
      <c r="P196" t="s">
        <v>10913</v>
      </c>
      <c r="Q196" t="s">
        <v>716</v>
      </c>
      <c r="R196">
        <v>21</v>
      </c>
      <c r="S196" t="s">
        <v>1956</v>
      </c>
      <c r="T196" t="s">
        <v>11024</v>
      </c>
      <c r="U196" t="s">
        <v>10926</v>
      </c>
      <c r="V196" t="s">
        <v>10971</v>
      </c>
      <c r="W196" t="s">
        <v>11033</v>
      </c>
      <c r="X196" t="s">
        <v>676</v>
      </c>
    </row>
    <row r="197" spans="1:24" x14ac:dyDescent="0.3">
      <c r="A197" t="s">
        <v>717</v>
      </c>
      <c r="B197" t="s">
        <v>718</v>
      </c>
      <c r="C197" t="s">
        <v>718</v>
      </c>
      <c r="D197">
        <v>154</v>
      </c>
      <c r="E197" t="s">
        <v>10917</v>
      </c>
      <c r="F197">
        <v>2.5666666666666669</v>
      </c>
      <c r="G197" t="s">
        <v>190</v>
      </c>
      <c r="H197" t="s">
        <v>10899</v>
      </c>
      <c r="I197" t="s">
        <v>10899</v>
      </c>
      <c r="J197">
        <v>7.7</v>
      </c>
      <c r="K197" t="s">
        <v>10916</v>
      </c>
      <c r="L197">
        <v>92733</v>
      </c>
      <c r="M197">
        <v>15000000</v>
      </c>
      <c r="N197">
        <v>98467863</v>
      </c>
      <c r="O197">
        <v>83467863</v>
      </c>
      <c r="P197" t="s">
        <v>10913</v>
      </c>
      <c r="Q197" t="s">
        <v>719</v>
      </c>
      <c r="R197">
        <v>16</v>
      </c>
      <c r="S197" t="s">
        <v>11015</v>
      </c>
      <c r="T197" t="s">
        <v>11018</v>
      </c>
      <c r="U197" t="s">
        <v>10914</v>
      </c>
      <c r="V197" t="s">
        <v>10971</v>
      </c>
      <c r="W197" t="s">
        <v>11033</v>
      </c>
      <c r="X197" t="s">
        <v>183</v>
      </c>
    </row>
    <row r="198" spans="1:24" x14ac:dyDescent="0.3">
      <c r="A198" t="s">
        <v>720</v>
      </c>
      <c r="B198" t="s">
        <v>721</v>
      </c>
      <c r="C198" t="s">
        <v>721</v>
      </c>
      <c r="D198">
        <v>90</v>
      </c>
      <c r="E198" t="s">
        <v>10911</v>
      </c>
      <c r="F198">
        <v>1.5</v>
      </c>
      <c r="G198" t="s">
        <v>7406</v>
      </c>
      <c r="H198" t="s">
        <v>10887</v>
      </c>
      <c r="I198" t="s">
        <v>5170</v>
      </c>
      <c r="J198">
        <v>6.7</v>
      </c>
      <c r="K198" t="s">
        <v>10912</v>
      </c>
      <c r="L198">
        <v>171166</v>
      </c>
      <c r="M198">
        <v>10000000</v>
      </c>
      <c r="N198">
        <v>57491000</v>
      </c>
      <c r="O198">
        <v>47491000</v>
      </c>
      <c r="P198" t="s">
        <v>10913</v>
      </c>
      <c r="Q198" t="s">
        <v>722</v>
      </c>
      <c r="R198">
        <v>4</v>
      </c>
      <c r="S198" t="s">
        <v>1956</v>
      </c>
      <c r="T198" t="s">
        <v>11022</v>
      </c>
      <c r="U198" t="s">
        <v>10923</v>
      </c>
      <c r="V198" t="s">
        <v>10971</v>
      </c>
      <c r="W198" t="s">
        <v>11033</v>
      </c>
      <c r="X198" t="s">
        <v>723</v>
      </c>
    </row>
    <row r="199" spans="1:24" x14ac:dyDescent="0.3">
      <c r="A199" t="s">
        <v>724</v>
      </c>
      <c r="B199" t="s">
        <v>725</v>
      </c>
      <c r="C199" t="s">
        <v>725</v>
      </c>
      <c r="D199">
        <v>101</v>
      </c>
      <c r="E199" t="s">
        <v>10911</v>
      </c>
      <c r="F199">
        <v>1.6833333333333333</v>
      </c>
      <c r="G199" t="s">
        <v>105</v>
      </c>
      <c r="H199" t="s">
        <v>5170</v>
      </c>
      <c r="I199" t="s">
        <v>10899</v>
      </c>
      <c r="J199">
        <v>7.1</v>
      </c>
      <c r="K199" t="s">
        <v>10916</v>
      </c>
      <c r="L199">
        <v>73124</v>
      </c>
      <c r="M199">
        <v>3500000</v>
      </c>
      <c r="N199">
        <v>5000000</v>
      </c>
      <c r="O199">
        <v>1500000</v>
      </c>
      <c r="P199" t="s">
        <v>10918</v>
      </c>
      <c r="Q199" t="s">
        <v>726</v>
      </c>
      <c r="R199">
        <v>30</v>
      </c>
      <c r="S199" t="s">
        <v>11013</v>
      </c>
      <c r="T199" t="s">
        <v>11024</v>
      </c>
      <c r="U199" t="s">
        <v>10926</v>
      </c>
      <c r="V199" t="s">
        <v>10971</v>
      </c>
      <c r="W199" t="s">
        <v>11033</v>
      </c>
      <c r="X199" t="s">
        <v>276</v>
      </c>
    </row>
    <row r="200" spans="1:24" x14ac:dyDescent="0.3">
      <c r="A200" t="s">
        <v>727</v>
      </c>
      <c r="B200" t="s">
        <v>728</v>
      </c>
      <c r="C200" t="s">
        <v>728</v>
      </c>
      <c r="D200">
        <v>108</v>
      </c>
      <c r="E200" t="s">
        <v>10911</v>
      </c>
      <c r="F200">
        <v>1.8</v>
      </c>
      <c r="G200" t="s">
        <v>7406</v>
      </c>
      <c r="H200" t="s">
        <v>10887</v>
      </c>
      <c r="I200" t="s">
        <v>190</v>
      </c>
      <c r="J200">
        <v>6.8</v>
      </c>
      <c r="K200" t="s">
        <v>10912</v>
      </c>
      <c r="L200">
        <v>50458</v>
      </c>
      <c r="M200">
        <v>40000000</v>
      </c>
      <c r="N200">
        <v>12303411</v>
      </c>
      <c r="O200">
        <v>-27696589</v>
      </c>
      <c r="P200" t="s">
        <v>10924</v>
      </c>
      <c r="Q200" t="s">
        <v>729</v>
      </c>
      <c r="R200">
        <v>12</v>
      </c>
      <c r="S200" t="s">
        <v>11012</v>
      </c>
      <c r="T200" t="s">
        <v>11018</v>
      </c>
      <c r="U200" t="s">
        <v>10914</v>
      </c>
      <c r="V200" t="s">
        <v>10971</v>
      </c>
      <c r="W200" t="s">
        <v>11033</v>
      </c>
      <c r="X200" t="s">
        <v>698</v>
      </c>
    </row>
    <row r="201" spans="1:24" x14ac:dyDescent="0.3">
      <c r="A201" t="s">
        <v>730</v>
      </c>
      <c r="B201" t="s">
        <v>731</v>
      </c>
      <c r="C201" t="s">
        <v>731</v>
      </c>
      <c r="D201">
        <v>98</v>
      </c>
      <c r="E201" t="s">
        <v>10911</v>
      </c>
      <c r="F201">
        <v>1.6333333333333333</v>
      </c>
      <c r="G201" t="s">
        <v>172</v>
      </c>
      <c r="H201" t="s">
        <v>10891</v>
      </c>
      <c r="I201" t="s">
        <v>10895</v>
      </c>
      <c r="J201">
        <v>6.9</v>
      </c>
      <c r="K201" t="s">
        <v>10912</v>
      </c>
      <c r="L201">
        <v>56673</v>
      </c>
      <c r="M201">
        <v>8000000</v>
      </c>
      <c r="N201">
        <v>59612888</v>
      </c>
      <c r="O201">
        <v>51612888</v>
      </c>
      <c r="P201" t="s">
        <v>10913</v>
      </c>
      <c r="Q201" t="s">
        <v>732</v>
      </c>
      <c r="R201">
        <v>31</v>
      </c>
      <c r="S201" t="s">
        <v>1956</v>
      </c>
      <c r="T201" t="s">
        <v>11029</v>
      </c>
      <c r="U201" t="s">
        <v>10932</v>
      </c>
      <c r="V201" t="s">
        <v>10971</v>
      </c>
      <c r="W201" t="s">
        <v>11033</v>
      </c>
      <c r="X201" t="s">
        <v>733</v>
      </c>
    </row>
    <row r="202" spans="1:24" x14ac:dyDescent="0.3">
      <c r="A202" t="s">
        <v>734</v>
      </c>
      <c r="B202" t="s">
        <v>735</v>
      </c>
      <c r="C202" t="s">
        <v>735</v>
      </c>
      <c r="D202">
        <v>106</v>
      </c>
      <c r="E202" t="s">
        <v>10911</v>
      </c>
      <c r="F202">
        <v>1.7666666666666666</v>
      </c>
      <c r="G202" t="s">
        <v>105</v>
      </c>
      <c r="H202" t="s">
        <v>10899</v>
      </c>
      <c r="I202" t="s">
        <v>10899</v>
      </c>
      <c r="J202">
        <v>7.1</v>
      </c>
      <c r="K202" t="s">
        <v>10916</v>
      </c>
      <c r="L202">
        <v>76992</v>
      </c>
      <c r="M202">
        <v>9000000</v>
      </c>
      <c r="N202">
        <v>24922237</v>
      </c>
      <c r="O202">
        <v>15922237</v>
      </c>
      <c r="P202" t="s">
        <v>10913</v>
      </c>
      <c r="Q202" t="s">
        <v>736</v>
      </c>
      <c r="R202">
        <v>2</v>
      </c>
      <c r="S202" t="s">
        <v>1956</v>
      </c>
      <c r="T202" t="s">
        <v>11028</v>
      </c>
      <c r="U202" t="s">
        <v>10931</v>
      </c>
      <c r="V202" t="s">
        <v>10971</v>
      </c>
      <c r="W202" t="s">
        <v>11033</v>
      </c>
      <c r="X202" t="s">
        <v>737</v>
      </c>
    </row>
    <row r="203" spans="1:24" x14ac:dyDescent="0.3">
      <c r="A203" t="s">
        <v>738</v>
      </c>
      <c r="B203" t="s">
        <v>739</v>
      </c>
      <c r="C203" t="s">
        <v>739</v>
      </c>
      <c r="D203">
        <v>114</v>
      </c>
      <c r="E203" t="s">
        <v>10911</v>
      </c>
      <c r="F203">
        <v>1.9</v>
      </c>
      <c r="G203" t="s">
        <v>10887</v>
      </c>
      <c r="H203" t="s">
        <v>172</v>
      </c>
      <c r="I203" t="s">
        <v>10892</v>
      </c>
      <c r="J203">
        <v>7.7</v>
      </c>
      <c r="K203" t="s">
        <v>10916</v>
      </c>
      <c r="L203">
        <v>291480</v>
      </c>
      <c r="M203">
        <v>19000000</v>
      </c>
      <c r="N203">
        <v>64499270</v>
      </c>
      <c r="O203">
        <v>45499270</v>
      </c>
      <c r="P203" t="s">
        <v>10913</v>
      </c>
      <c r="Q203" t="s">
        <v>740</v>
      </c>
      <c r="R203">
        <v>7</v>
      </c>
      <c r="S203" t="s">
        <v>1956</v>
      </c>
      <c r="T203" t="s">
        <v>11024</v>
      </c>
      <c r="U203" t="s">
        <v>10926</v>
      </c>
      <c r="V203" t="s">
        <v>10971</v>
      </c>
      <c r="W203" t="s">
        <v>11033</v>
      </c>
      <c r="X203" t="s">
        <v>231</v>
      </c>
    </row>
    <row r="204" spans="1:24" x14ac:dyDescent="0.3">
      <c r="A204" t="s">
        <v>741</v>
      </c>
      <c r="B204" t="s">
        <v>742</v>
      </c>
      <c r="C204" t="s">
        <v>742</v>
      </c>
      <c r="D204">
        <v>106</v>
      </c>
      <c r="E204" t="s">
        <v>10911</v>
      </c>
      <c r="F204">
        <v>1.7666666666666666</v>
      </c>
      <c r="G204" t="s">
        <v>7406</v>
      </c>
      <c r="H204" t="s">
        <v>10887</v>
      </c>
      <c r="I204" t="s">
        <v>172</v>
      </c>
      <c r="J204">
        <v>6.1</v>
      </c>
      <c r="K204" t="s">
        <v>10912</v>
      </c>
      <c r="L204">
        <v>61249</v>
      </c>
      <c r="M204">
        <v>25000000</v>
      </c>
      <c r="N204">
        <v>96773200</v>
      </c>
      <c r="O204">
        <v>71773200</v>
      </c>
      <c r="P204" t="s">
        <v>10913</v>
      </c>
      <c r="Q204" t="s">
        <v>743</v>
      </c>
      <c r="R204">
        <v>4</v>
      </c>
      <c r="S204" t="s">
        <v>11014</v>
      </c>
      <c r="T204" t="s">
        <v>11018</v>
      </c>
      <c r="U204" t="s">
        <v>10914</v>
      </c>
      <c r="V204" t="s">
        <v>10971</v>
      </c>
      <c r="W204" t="s">
        <v>11033</v>
      </c>
      <c r="X204" t="s">
        <v>744</v>
      </c>
    </row>
    <row r="205" spans="1:24" x14ac:dyDescent="0.3">
      <c r="A205" t="s">
        <v>745</v>
      </c>
      <c r="B205" t="s">
        <v>746</v>
      </c>
      <c r="C205" t="s">
        <v>746</v>
      </c>
      <c r="D205">
        <v>94</v>
      </c>
      <c r="E205" t="s">
        <v>10911</v>
      </c>
      <c r="F205">
        <v>1.5666666666666667</v>
      </c>
      <c r="G205" t="s">
        <v>10887</v>
      </c>
      <c r="H205" t="s">
        <v>10885</v>
      </c>
      <c r="I205" t="s">
        <v>10886</v>
      </c>
      <c r="J205">
        <v>6.3</v>
      </c>
      <c r="K205" t="s">
        <v>10912</v>
      </c>
      <c r="L205">
        <v>70654</v>
      </c>
      <c r="M205">
        <v>24500000</v>
      </c>
      <c r="N205">
        <v>15502112</v>
      </c>
      <c r="O205">
        <v>-8997888</v>
      </c>
      <c r="P205" t="s">
        <v>10924</v>
      </c>
      <c r="Q205">
        <v>31260</v>
      </c>
      <c r="S205" t="s">
        <v>11012</v>
      </c>
      <c r="T205" t="s">
        <v>11028</v>
      </c>
      <c r="U205" t="e">
        <v>#VALUE!</v>
      </c>
      <c r="V205" t="s">
        <v>10971</v>
      </c>
      <c r="W205" t="s">
        <v>11033</v>
      </c>
      <c r="X205" t="s">
        <v>312</v>
      </c>
    </row>
    <row r="206" spans="1:24" x14ac:dyDescent="0.3">
      <c r="A206" t="s">
        <v>747</v>
      </c>
      <c r="B206" t="s">
        <v>748</v>
      </c>
      <c r="C206" t="s">
        <v>748</v>
      </c>
      <c r="D206">
        <v>107</v>
      </c>
      <c r="E206" t="s">
        <v>10911</v>
      </c>
      <c r="F206">
        <v>1.7833333333333334</v>
      </c>
      <c r="G206" t="s">
        <v>7406</v>
      </c>
      <c r="H206" t="s">
        <v>10887</v>
      </c>
      <c r="I206" t="s">
        <v>10890</v>
      </c>
      <c r="J206">
        <v>6.2</v>
      </c>
      <c r="K206" t="s">
        <v>10912</v>
      </c>
      <c r="L206">
        <v>144531</v>
      </c>
      <c r="M206">
        <v>10000000</v>
      </c>
      <c r="N206">
        <v>36230219</v>
      </c>
      <c r="O206">
        <v>26230219</v>
      </c>
      <c r="P206" t="s">
        <v>10913</v>
      </c>
      <c r="Q206" t="s">
        <v>749</v>
      </c>
      <c r="R206">
        <v>29</v>
      </c>
      <c r="S206" t="s">
        <v>11016</v>
      </c>
      <c r="T206" t="s">
        <v>11024</v>
      </c>
      <c r="U206" t="s">
        <v>10926</v>
      </c>
      <c r="V206" t="s">
        <v>10971</v>
      </c>
      <c r="W206" t="s">
        <v>11033</v>
      </c>
      <c r="X206" t="s">
        <v>750</v>
      </c>
    </row>
    <row r="207" spans="1:24" x14ac:dyDescent="0.3">
      <c r="A207" t="s">
        <v>751</v>
      </c>
      <c r="B207" t="s">
        <v>752</v>
      </c>
      <c r="C207" t="s">
        <v>752</v>
      </c>
      <c r="D207">
        <v>95</v>
      </c>
      <c r="E207" t="s">
        <v>10911</v>
      </c>
      <c r="F207">
        <v>1.5833333333333333</v>
      </c>
      <c r="G207" t="s">
        <v>10887</v>
      </c>
      <c r="H207" t="s">
        <v>172</v>
      </c>
      <c r="I207" t="s">
        <v>10899</v>
      </c>
      <c r="J207">
        <v>6.2</v>
      </c>
      <c r="K207" t="s">
        <v>10912</v>
      </c>
      <c r="L207">
        <v>70147</v>
      </c>
      <c r="M207">
        <v>17000000</v>
      </c>
      <c r="N207">
        <v>49364621</v>
      </c>
      <c r="O207">
        <v>32364621</v>
      </c>
      <c r="P207" t="s">
        <v>10913</v>
      </c>
      <c r="Q207" t="s">
        <v>753</v>
      </c>
      <c r="R207">
        <v>26</v>
      </c>
      <c r="S207" t="s">
        <v>1956</v>
      </c>
      <c r="T207" t="s">
        <v>11025</v>
      </c>
      <c r="U207" t="s">
        <v>10927</v>
      </c>
      <c r="V207" t="s">
        <v>10971</v>
      </c>
      <c r="W207" t="s">
        <v>11033</v>
      </c>
      <c r="X207" t="s">
        <v>487</v>
      </c>
    </row>
    <row r="208" spans="1:24" x14ac:dyDescent="0.3">
      <c r="A208" t="s">
        <v>754</v>
      </c>
      <c r="B208" t="s">
        <v>755</v>
      </c>
      <c r="C208" t="s">
        <v>756</v>
      </c>
      <c r="D208">
        <v>87</v>
      </c>
      <c r="E208" t="s">
        <v>10915</v>
      </c>
      <c r="F208">
        <v>1.45</v>
      </c>
      <c r="G208" t="s">
        <v>105</v>
      </c>
      <c r="H208" t="s">
        <v>10899</v>
      </c>
      <c r="I208" t="s">
        <v>10899</v>
      </c>
      <c r="J208">
        <v>5.4</v>
      </c>
      <c r="K208" t="s">
        <v>10933</v>
      </c>
      <c r="L208">
        <v>75856</v>
      </c>
      <c r="M208">
        <v>3000000</v>
      </c>
      <c r="N208">
        <v>29999213</v>
      </c>
      <c r="O208">
        <v>26999213</v>
      </c>
      <c r="P208" t="s">
        <v>10913</v>
      </c>
      <c r="Q208">
        <v>31321</v>
      </c>
      <c r="S208" t="s">
        <v>11011</v>
      </c>
      <c r="T208" t="s">
        <v>11022</v>
      </c>
      <c r="U208" t="e">
        <v>#VALUE!</v>
      </c>
      <c r="V208" t="s">
        <v>10971</v>
      </c>
      <c r="W208" t="s">
        <v>11033</v>
      </c>
      <c r="X208" t="s">
        <v>757</v>
      </c>
    </row>
    <row r="209" spans="1:24" x14ac:dyDescent="0.3">
      <c r="A209" t="s">
        <v>758</v>
      </c>
      <c r="B209" t="s">
        <v>759</v>
      </c>
      <c r="C209" t="s">
        <v>759</v>
      </c>
      <c r="D209">
        <v>161</v>
      </c>
      <c r="E209" t="s">
        <v>10917</v>
      </c>
      <c r="F209">
        <v>2.6833333333333331</v>
      </c>
      <c r="G209" t="s">
        <v>10889</v>
      </c>
      <c r="H209" t="s">
        <v>190</v>
      </c>
      <c r="I209" t="s">
        <v>10886</v>
      </c>
      <c r="J209">
        <v>7.1</v>
      </c>
      <c r="K209" t="s">
        <v>10916</v>
      </c>
      <c r="L209">
        <v>84559</v>
      </c>
      <c r="M209">
        <v>31000000</v>
      </c>
      <c r="N209">
        <v>227514205</v>
      </c>
      <c r="O209">
        <v>196514205</v>
      </c>
      <c r="P209" t="s">
        <v>10928</v>
      </c>
      <c r="Q209" t="s">
        <v>760</v>
      </c>
      <c r="R209">
        <v>10</v>
      </c>
      <c r="S209" t="s">
        <v>11011</v>
      </c>
      <c r="T209" t="s">
        <v>11018</v>
      </c>
      <c r="U209" t="s">
        <v>10914</v>
      </c>
      <c r="V209" t="s">
        <v>10971</v>
      </c>
      <c r="W209" t="s">
        <v>11033</v>
      </c>
      <c r="X209" t="s">
        <v>200</v>
      </c>
    </row>
    <row r="210" spans="1:24" x14ac:dyDescent="0.3">
      <c r="A210" t="s">
        <v>761</v>
      </c>
      <c r="B210" t="s">
        <v>762</v>
      </c>
      <c r="C210" t="s">
        <v>762</v>
      </c>
      <c r="D210">
        <v>115</v>
      </c>
      <c r="E210" t="s">
        <v>10911</v>
      </c>
      <c r="F210">
        <v>1.9166666666666667</v>
      </c>
      <c r="G210" t="s">
        <v>190</v>
      </c>
      <c r="H210" t="s">
        <v>234</v>
      </c>
      <c r="I210" t="s">
        <v>10899</v>
      </c>
      <c r="J210">
        <v>7.3</v>
      </c>
      <c r="K210" t="s">
        <v>10916</v>
      </c>
      <c r="L210">
        <v>63191</v>
      </c>
      <c r="M210">
        <v>6900000</v>
      </c>
      <c r="N210">
        <v>41410568</v>
      </c>
      <c r="O210">
        <v>34510568</v>
      </c>
      <c r="P210" t="s">
        <v>10913</v>
      </c>
      <c r="Q210" t="s">
        <v>763</v>
      </c>
      <c r="R210">
        <v>13</v>
      </c>
      <c r="S210" t="s">
        <v>11015</v>
      </c>
      <c r="T210" t="s">
        <v>11029</v>
      </c>
      <c r="U210" t="s">
        <v>10932</v>
      </c>
      <c r="V210" t="s">
        <v>10971</v>
      </c>
      <c r="W210" t="s">
        <v>11033</v>
      </c>
      <c r="X210" t="s">
        <v>87</v>
      </c>
    </row>
    <row r="211" spans="1:24" x14ac:dyDescent="0.3">
      <c r="A211" t="s">
        <v>764</v>
      </c>
      <c r="B211" t="s">
        <v>765</v>
      </c>
      <c r="C211" t="s">
        <v>765</v>
      </c>
      <c r="D211">
        <v>91</v>
      </c>
      <c r="E211" t="s">
        <v>10911</v>
      </c>
      <c r="F211">
        <v>1.5166666666666666</v>
      </c>
      <c r="G211" t="s">
        <v>10887</v>
      </c>
      <c r="H211" t="s">
        <v>172</v>
      </c>
      <c r="I211" t="s">
        <v>10892</v>
      </c>
      <c r="J211">
        <v>7</v>
      </c>
      <c r="K211" t="s">
        <v>10916</v>
      </c>
      <c r="L211">
        <v>57940</v>
      </c>
      <c r="M211">
        <v>6000000</v>
      </c>
      <c r="N211">
        <v>41047344</v>
      </c>
      <c r="O211">
        <v>35047344</v>
      </c>
      <c r="P211" t="s">
        <v>10913</v>
      </c>
      <c r="Q211" t="s">
        <v>753</v>
      </c>
      <c r="R211">
        <v>26</v>
      </c>
      <c r="S211" t="s">
        <v>1956</v>
      </c>
      <c r="T211" t="s">
        <v>11025</v>
      </c>
      <c r="U211" t="s">
        <v>10927</v>
      </c>
      <c r="V211" t="s">
        <v>10971</v>
      </c>
      <c r="W211" t="s">
        <v>11033</v>
      </c>
      <c r="X211" t="s">
        <v>766</v>
      </c>
    </row>
    <row r="212" spans="1:24" x14ac:dyDescent="0.3">
      <c r="A212" t="s">
        <v>767</v>
      </c>
      <c r="B212" t="s">
        <v>768</v>
      </c>
      <c r="C212" t="s">
        <v>768</v>
      </c>
      <c r="D212">
        <v>87</v>
      </c>
      <c r="E212" t="s">
        <v>10915</v>
      </c>
      <c r="F212">
        <v>1.45</v>
      </c>
      <c r="G212" t="s">
        <v>172</v>
      </c>
      <c r="H212" t="s">
        <v>10899</v>
      </c>
      <c r="I212" t="s">
        <v>10899</v>
      </c>
      <c r="J212">
        <v>5.7</v>
      </c>
      <c r="K212" t="s">
        <v>10933</v>
      </c>
      <c r="L212">
        <v>58131</v>
      </c>
      <c r="M212">
        <v>7600000</v>
      </c>
      <c r="N212">
        <v>55600000</v>
      </c>
      <c r="O212">
        <v>48000000</v>
      </c>
      <c r="P212" t="s">
        <v>10913</v>
      </c>
      <c r="Q212" t="s">
        <v>769</v>
      </c>
      <c r="R212">
        <v>29</v>
      </c>
      <c r="S212" t="s">
        <v>1956</v>
      </c>
      <c r="T212" t="s">
        <v>11021</v>
      </c>
      <c r="U212" t="s">
        <v>10921</v>
      </c>
      <c r="V212" t="s">
        <v>10971</v>
      </c>
      <c r="W212" t="s">
        <v>11033</v>
      </c>
      <c r="X212" t="s">
        <v>770</v>
      </c>
    </row>
    <row r="213" spans="1:24" x14ac:dyDescent="0.3">
      <c r="A213" t="s">
        <v>771</v>
      </c>
      <c r="B213" t="s">
        <v>772</v>
      </c>
      <c r="C213" t="s">
        <v>772</v>
      </c>
      <c r="D213">
        <v>82</v>
      </c>
      <c r="E213" t="s">
        <v>10915</v>
      </c>
      <c r="F213">
        <v>1.3666666666666667</v>
      </c>
      <c r="G213" t="s">
        <v>172</v>
      </c>
      <c r="H213" t="s">
        <v>10885</v>
      </c>
      <c r="I213" t="s">
        <v>10886</v>
      </c>
      <c r="J213">
        <v>7.7</v>
      </c>
      <c r="K213" t="s">
        <v>10916</v>
      </c>
      <c r="L213">
        <v>53999</v>
      </c>
      <c r="M213">
        <v>15000000</v>
      </c>
      <c r="N213">
        <v>10631333</v>
      </c>
      <c r="O213">
        <v>-4368667</v>
      </c>
      <c r="P213" t="s">
        <v>10924</v>
      </c>
      <c r="Q213" t="s">
        <v>773</v>
      </c>
      <c r="R213">
        <v>26</v>
      </c>
      <c r="S213" t="s">
        <v>11016</v>
      </c>
      <c r="T213" t="s">
        <v>11019</v>
      </c>
      <c r="U213" t="s">
        <v>10919</v>
      </c>
      <c r="V213" t="s">
        <v>10971</v>
      </c>
      <c r="W213" t="s">
        <v>11033</v>
      </c>
      <c r="X213" t="s">
        <v>246</v>
      </c>
    </row>
    <row r="214" spans="1:24" x14ac:dyDescent="0.3">
      <c r="A214" t="s">
        <v>774</v>
      </c>
      <c r="B214" t="s">
        <v>775</v>
      </c>
      <c r="C214" t="s">
        <v>775</v>
      </c>
      <c r="D214">
        <v>96</v>
      </c>
      <c r="E214" t="s">
        <v>10911</v>
      </c>
      <c r="F214">
        <v>1.6</v>
      </c>
      <c r="G214" t="s">
        <v>7406</v>
      </c>
      <c r="H214" t="s">
        <v>10887</v>
      </c>
      <c r="I214" t="s">
        <v>5170</v>
      </c>
      <c r="J214">
        <v>6.5</v>
      </c>
      <c r="K214" t="s">
        <v>10912</v>
      </c>
      <c r="L214">
        <v>178882</v>
      </c>
      <c r="M214">
        <v>44000000</v>
      </c>
      <c r="N214">
        <v>300400432</v>
      </c>
      <c r="O214">
        <v>256400432</v>
      </c>
      <c r="P214" t="s">
        <v>10928</v>
      </c>
      <c r="Q214" t="s">
        <v>776</v>
      </c>
      <c r="R214">
        <v>22</v>
      </c>
      <c r="S214" t="s">
        <v>11014</v>
      </c>
      <c r="T214" t="s">
        <v>11029</v>
      </c>
      <c r="U214" t="s">
        <v>10932</v>
      </c>
      <c r="V214" t="s">
        <v>10971</v>
      </c>
      <c r="W214" t="s">
        <v>11033</v>
      </c>
      <c r="X214" t="s">
        <v>777</v>
      </c>
    </row>
    <row r="215" spans="1:24" x14ac:dyDescent="0.3">
      <c r="A215" t="s">
        <v>778</v>
      </c>
      <c r="B215" t="s">
        <v>779</v>
      </c>
      <c r="C215" t="s">
        <v>779</v>
      </c>
      <c r="D215">
        <v>160</v>
      </c>
      <c r="E215" t="s">
        <v>10917</v>
      </c>
      <c r="F215">
        <v>2.6666666666666665</v>
      </c>
      <c r="G215" t="s">
        <v>7406</v>
      </c>
      <c r="H215" t="s">
        <v>190</v>
      </c>
      <c r="I215" t="s">
        <v>5878</v>
      </c>
      <c r="J215">
        <v>8.1999999999999993</v>
      </c>
      <c r="K215" t="s">
        <v>10922</v>
      </c>
      <c r="L215">
        <v>132872</v>
      </c>
      <c r="M215">
        <v>11500000</v>
      </c>
      <c r="N215">
        <v>4164283</v>
      </c>
      <c r="O215">
        <v>-7335717</v>
      </c>
      <c r="P215" t="s">
        <v>10924</v>
      </c>
      <c r="Q215" t="s">
        <v>780</v>
      </c>
      <c r="R215">
        <v>25</v>
      </c>
      <c r="S215" t="s">
        <v>11016</v>
      </c>
      <c r="T215" t="s">
        <v>11029</v>
      </c>
      <c r="U215" t="s">
        <v>10932</v>
      </c>
      <c r="V215" t="s">
        <v>10971</v>
      </c>
      <c r="W215" t="s">
        <v>11033</v>
      </c>
      <c r="X215" t="s">
        <v>781</v>
      </c>
    </row>
    <row r="216" spans="1:24" x14ac:dyDescent="0.3">
      <c r="A216" t="s">
        <v>782</v>
      </c>
      <c r="B216" t="s">
        <v>783</v>
      </c>
      <c r="C216" t="s">
        <v>783</v>
      </c>
      <c r="D216">
        <v>84</v>
      </c>
      <c r="E216" t="s">
        <v>10915</v>
      </c>
      <c r="F216">
        <v>1.4</v>
      </c>
      <c r="G216" t="s">
        <v>172</v>
      </c>
      <c r="H216" t="s">
        <v>105</v>
      </c>
      <c r="I216" t="s">
        <v>10890</v>
      </c>
      <c r="J216">
        <v>7.2</v>
      </c>
      <c r="K216" t="s">
        <v>10916</v>
      </c>
      <c r="L216">
        <v>69952</v>
      </c>
      <c r="M216">
        <v>900000</v>
      </c>
      <c r="N216">
        <v>2023414</v>
      </c>
      <c r="O216">
        <v>1123414</v>
      </c>
      <c r="P216" t="s">
        <v>10918</v>
      </c>
      <c r="Q216" t="s">
        <v>784</v>
      </c>
      <c r="R216">
        <v>11</v>
      </c>
      <c r="S216" t="s">
        <v>11016</v>
      </c>
      <c r="T216" t="s">
        <v>11029</v>
      </c>
      <c r="U216" t="s">
        <v>10932</v>
      </c>
      <c r="V216" t="s">
        <v>10971</v>
      </c>
      <c r="W216" t="s">
        <v>11033</v>
      </c>
      <c r="X216" t="s">
        <v>785</v>
      </c>
    </row>
    <row r="217" spans="1:24" x14ac:dyDescent="0.3">
      <c r="A217" t="s">
        <v>786</v>
      </c>
      <c r="B217" t="s">
        <v>787</v>
      </c>
      <c r="C217" t="s">
        <v>787</v>
      </c>
      <c r="D217">
        <v>91</v>
      </c>
      <c r="E217" t="s">
        <v>10911</v>
      </c>
      <c r="F217">
        <v>1.5166666666666666</v>
      </c>
      <c r="G217" t="s">
        <v>172</v>
      </c>
      <c r="H217" t="s">
        <v>105</v>
      </c>
      <c r="I217" t="s">
        <v>10890</v>
      </c>
      <c r="J217">
        <v>7.3</v>
      </c>
      <c r="K217" t="s">
        <v>10916</v>
      </c>
      <c r="L217">
        <v>67148</v>
      </c>
      <c r="M217">
        <v>4000000</v>
      </c>
      <c r="N217">
        <v>14238661</v>
      </c>
      <c r="O217">
        <v>10238661</v>
      </c>
      <c r="P217" t="s">
        <v>10913</v>
      </c>
      <c r="Q217" t="s">
        <v>788</v>
      </c>
      <c r="R217">
        <v>18</v>
      </c>
      <c r="S217" t="s">
        <v>11012</v>
      </c>
      <c r="T217" t="s">
        <v>11026</v>
      </c>
      <c r="U217" t="s">
        <v>10929</v>
      </c>
      <c r="V217" t="s">
        <v>10971</v>
      </c>
      <c r="W217" t="s">
        <v>11033</v>
      </c>
      <c r="X217" t="s">
        <v>789</v>
      </c>
    </row>
    <row r="218" spans="1:24" x14ac:dyDescent="0.3">
      <c r="A218" t="s">
        <v>790</v>
      </c>
      <c r="B218" t="s">
        <v>791</v>
      </c>
      <c r="C218" t="s">
        <v>791</v>
      </c>
      <c r="D218">
        <v>91</v>
      </c>
      <c r="E218" t="s">
        <v>10911</v>
      </c>
      <c r="F218">
        <v>1.5166666666666666</v>
      </c>
      <c r="G218" t="s">
        <v>190</v>
      </c>
      <c r="H218" t="s">
        <v>10897</v>
      </c>
      <c r="I218" t="s">
        <v>10899</v>
      </c>
      <c r="J218">
        <v>6.9</v>
      </c>
      <c r="K218" t="s">
        <v>10912</v>
      </c>
      <c r="L218">
        <v>221635</v>
      </c>
      <c r="M218">
        <v>30000000</v>
      </c>
      <c r="N218">
        <v>300473716</v>
      </c>
      <c r="O218">
        <v>270473716</v>
      </c>
      <c r="P218" t="s">
        <v>10928</v>
      </c>
      <c r="Q218" t="s">
        <v>792</v>
      </c>
      <c r="R218">
        <v>21</v>
      </c>
      <c r="S218" t="s">
        <v>11012</v>
      </c>
      <c r="T218" t="s">
        <v>11023</v>
      </c>
      <c r="U218" t="s">
        <v>10925</v>
      </c>
      <c r="V218" t="s">
        <v>10971</v>
      </c>
      <c r="W218" t="s">
        <v>11033</v>
      </c>
      <c r="X218" t="s">
        <v>345</v>
      </c>
    </row>
    <row r="219" spans="1:24" x14ac:dyDescent="0.3">
      <c r="A219" t="s">
        <v>793</v>
      </c>
      <c r="B219" t="s">
        <v>794</v>
      </c>
      <c r="C219" t="s">
        <v>794</v>
      </c>
      <c r="D219">
        <v>102</v>
      </c>
      <c r="E219" t="s">
        <v>10911</v>
      </c>
      <c r="F219">
        <v>1.7</v>
      </c>
      <c r="G219" t="s">
        <v>10887</v>
      </c>
      <c r="H219" t="s">
        <v>172</v>
      </c>
      <c r="I219" t="s">
        <v>10899</v>
      </c>
      <c r="J219">
        <v>6.4</v>
      </c>
      <c r="K219" t="s">
        <v>10912</v>
      </c>
      <c r="L219">
        <v>52141</v>
      </c>
      <c r="M219">
        <v>22000000</v>
      </c>
      <c r="N219">
        <v>60106536</v>
      </c>
      <c r="O219">
        <v>38106536</v>
      </c>
      <c r="P219" t="s">
        <v>10913</v>
      </c>
      <c r="Q219" t="s">
        <v>795</v>
      </c>
      <c r="R219">
        <v>6</v>
      </c>
      <c r="S219" t="s">
        <v>1956</v>
      </c>
      <c r="T219" t="s">
        <v>11018</v>
      </c>
      <c r="U219" t="s">
        <v>10914</v>
      </c>
      <c r="V219" t="s">
        <v>10971</v>
      </c>
      <c r="W219" t="s">
        <v>11033</v>
      </c>
      <c r="X219" t="s">
        <v>305</v>
      </c>
    </row>
    <row r="220" spans="1:24" x14ac:dyDescent="0.3">
      <c r="A220" t="s">
        <v>796</v>
      </c>
      <c r="B220" t="s">
        <v>797</v>
      </c>
      <c r="C220" t="s">
        <v>797</v>
      </c>
      <c r="D220">
        <v>131</v>
      </c>
      <c r="E220" t="s">
        <v>10917</v>
      </c>
      <c r="F220">
        <v>2.1833333333333331</v>
      </c>
      <c r="G220" t="s">
        <v>7406</v>
      </c>
      <c r="H220" t="s">
        <v>10887</v>
      </c>
      <c r="I220" t="s">
        <v>5170</v>
      </c>
      <c r="J220">
        <v>6.3</v>
      </c>
      <c r="K220" t="s">
        <v>10912</v>
      </c>
      <c r="L220">
        <v>102843</v>
      </c>
      <c r="M220">
        <v>30000000</v>
      </c>
      <c r="N220">
        <v>50337532</v>
      </c>
      <c r="O220">
        <v>20337532</v>
      </c>
      <c r="P220" t="s">
        <v>10913</v>
      </c>
      <c r="Q220" t="s">
        <v>776</v>
      </c>
      <c r="R220">
        <v>22</v>
      </c>
      <c r="S220" t="s">
        <v>11014</v>
      </c>
      <c r="T220" t="s">
        <v>11029</v>
      </c>
      <c r="U220" t="s">
        <v>10932</v>
      </c>
      <c r="V220" t="s">
        <v>10971</v>
      </c>
      <c r="W220" t="s">
        <v>11033</v>
      </c>
      <c r="X220" t="s">
        <v>429</v>
      </c>
    </row>
    <row r="221" spans="1:24" x14ac:dyDescent="0.3">
      <c r="A221" t="s">
        <v>798</v>
      </c>
      <c r="B221" t="s">
        <v>799</v>
      </c>
      <c r="C221" t="s">
        <v>799</v>
      </c>
      <c r="D221">
        <v>94</v>
      </c>
      <c r="E221" t="s">
        <v>10911</v>
      </c>
      <c r="F221">
        <v>1.5666666666666667</v>
      </c>
      <c r="G221" t="s">
        <v>172</v>
      </c>
      <c r="H221" t="s">
        <v>10886</v>
      </c>
      <c r="I221" t="s">
        <v>10890</v>
      </c>
      <c r="J221">
        <v>6.6</v>
      </c>
      <c r="K221" t="s">
        <v>10912</v>
      </c>
      <c r="L221">
        <v>95293</v>
      </c>
      <c r="M221">
        <v>7500000</v>
      </c>
      <c r="N221">
        <v>38934048</v>
      </c>
      <c r="O221">
        <v>31434048</v>
      </c>
      <c r="P221" t="s">
        <v>10913</v>
      </c>
      <c r="Q221" t="s">
        <v>736</v>
      </c>
      <c r="R221">
        <v>2</v>
      </c>
      <c r="S221" t="s">
        <v>1956</v>
      </c>
      <c r="T221" t="s">
        <v>11028</v>
      </c>
      <c r="U221" t="s">
        <v>10931</v>
      </c>
      <c r="V221" t="s">
        <v>10971</v>
      </c>
      <c r="W221" t="s">
        <v>11033</v>
      </c>
      <c r="X221" t="s">
        <v>673</v>
      </c>
    </row>
    <row r="222" spans="1:24" x14ac:dyDescent="0.3">
      <c r="A222" t="s">
        <v>800</v>
      </c>
      <c r="B222" t="s">
        <v>801</v>
      </c>
      <c r="C222" t="s">
        <v>801</v>
      </c>
      <c r="D222">
        <v>112</v>
      </c>
      <c r="E222" t="s">
        <v>10911</v>
      </c>
      <c r="F222">
        <v>1.8666666666666667</v>
      </c>
      <c r="G222" t="s">
        <v>190</v>
      </c>
      <c r="H222" t="s">
        <v>10886</v>
      </c>
      <c r="I222" t="s">
        <v>5170</v>
      </c>
      <c r="J222">
        <v>7.4</v>
      </c>
      <c r="K222" t="s">
        <v>10916</v>
      </c>
      <c r="L222">
        <v>102051</v>
      </c>
      <c r="M222">
        <v>12000000</v>
      </c>
      <c r="N222">
        <v>68706993</v>
      </c>
      <c r="O222">
        <v>56706993</v>
      </c>
      <c r="P222" t="s">
        <v>10913</v>
      </c>
      <c r="Q222" t="s">
        <v>709</v>
      </c>
      <c r="R222">
        <v>7</v>
      </c>
      <c r="S222" t="s">
        <v>11012</v>
      </c>
      <c r="T222" t="s">
        <v>11020</v>
      </c>
      <c r="U222" t="s">
        <v>10920</v>
      </c>
      <c r="V222" t="s">
        <v>10971</v>
      </c>
      <c r="W222" t="s">
        <v>11033</v>
      </c>
      <c r="X222" t="s">
        <v>802</v>
      </c>
    </row>
    <row r="223" spans="1:24" x14ac:dyDescent="0.3">
      <c r="A223" t="s">
        <v>803</v>
      </c>
      <c r="B223" t="s">
        <v>804</v>
      </c>
      <c r="C223" t="s">
        <v>804</v>
      </c>
      <c r="D223">
        <v>97</v>
      </c>
      <c r="E223" t="s">
        <v>10911</v>
      </c>
      <c r="F223">
        <v>1.6166666666666667</v>
      </c>
      <c r="G223" t="s">
        <v>7406</v>
      </c>
      <c r="H223" t="s">
        <v>10887</v>
      </c>
      <c r="I223" t="s">
        <v>172</v>
      </c>
      <c r="J223">
        <v>6.6</v>
      </c>
      <c r="K223" t="s">
        <v>10912</v>
      </c>
      <c r="L223">
        <v>112633</v>
      </c>
      <c r="M223">
        <v>8800000</v>
      </c>
      <c r="N223">
        <v>328203506</v>
      </c>
      <c r="O223">
        <v>319403506</v>
      </c>
      <c r="P223" t="s">
        <v>10928</v>
      </c>
      <c r="Q223" t="s">
        <v>805</v>
      </c>
      <c r="R223">
        <v>24</v>
      </c>
      <c r="S223" t="s">
        <v>11012</v>
      </c>
      <c r="T223" t="s">
        <v>11026</v>
      </c>
      <c r="U223" t="s">
        <v>10929</v>
      </c>
      <c r="V223" t="s">
        <v>10972</v>
      </c>
      <c r="W223" t="s">
        <v>11033</v>
      </c>
      <c r="X223" t="s">
        <v>806</v>
      </c>
    </row>
    <row r="224" spans="1:24" x14ac:dyDescent="0.3">
      <c r="A224" t="s">
        <v>807</v>
      </c>
      <c r="B224" t="s">
        <v>808</v>
      </c>
      <c r="C224" t="s">
        <v>808</v>
      </c>
      <c r="D224">
        <v>137</v>
      </c>
      <c r="E224" t="s">
        <v>10917</v>
      </c>
      <c r="F224">
        <v>2.2833333333333332</v>
      </c>
      <c r="G224" t="s">
        <v>7406</v>
      </c>
      <c r="H224" t="s">
        <v>10887</v>
      </c>
      <c r="I224" t="s">
        <v>10890</v>
      </c>
      <c r="J224">
        <v>8.4</v>
      </c>
      <c r="K224" t="s">
        <v>10922</v>
      </c>
      <c r="L224">
        <v>747365</v>
      </c>
      <c r="M224">
        <v>18500000</v>
      </c>
      <c r="N224">
        <v>131060248</v>
      </c>
      <c r="O224">
        <v>112560248</v>
      </c>
      <c r="P224" t="s">
        <v>10928</v>
      </c>
      <c r="Q224" t="s">
        <v>809</v>
      </c>
      <c r="R224">
        <v>14</v>
      </c>
      <c r="S224" t="s">
        <v>11015</v>
      </c>
      <c r="T224" t="s">
        <v>11025</v>
      </c>
      <c r="U224" t="s">
        <v>10927</v>
      </c>
      <c r="V224" t="s">
        <v>10972</v>
      </c>
      <c r="W224" t="s">
        <v>11033</v>
      </c>
      <c r="X224" t="s">
        <v>687</v>
      </c>
    </row>
    <row r="225" spans="1:24" x14ac:dyDescent="0.3">
      <c r="A225" t="s">
        <v>810</v>
      </c>
      <c r="B225" t="s">
        <v>811</v>
      </c>
      <c r="C225" t="s">
        <v>811</v>
      </c>
      <c r="D225">
        <v>99</v>
      </c>
      <c r="E225" t="s">
        <v>10911</v>
      </c>
      <c r="F225">
        <v>1.65</v>
      </c>
      <c r="G225" t="s">
        <v>7406</v>
      </c>
      <c r="H225" t="s">
        <v>10887</v>
      </c>
      <c r="I225" t="s">
        <v>172</v>
      </c>
      <c r="J225">
        <v>7.2</v>
      </c>
      <c r="K225" t="s">
        <v>10916</v>
      </c>
      <c r="L225">
        <v>150269</v>
      </c>
      <c r="M225">
        <v>25000000</v>
      </c>
      <c r="N225">
        <v>11100577</v>
      </c>
      <c r="O225">
        <v>-13899423</v>
      </c>
      <c r="P225" t="s">
        <v>10924</v>
      </c>
      <c r="Q225" t="s">
        <v>812</v>
      </c>
      <c r="R225">
        <v>2</v>
      </c>
      <c r="S225" t="s">
        <v>11014</v>
      </c>
      <c r="T225" t="s">
        <v>11025</v>
      </c>
      <c r="U225" t="s">
        <v>10927</v>
      </c>
      <c r="V225" t="s">
        <v>10972</v>
      </c>
      <c r="W225" t="s">
        <v>11033</v>
      </c>
      <c r="X225" t="s">
        <v>208</v>
      </c>
    </row>
    <row r="226" spans="1:24" x14ac:dyDescent="0.3">
      <c r="A226" t="s">
        <v>813</v>
      </c>
      <c r="B226" t="s">
        <v>814</v>
      </c>
      <c r="C226" t="s">
        <v>814</v>
      </c>
      <c r="D226">
        <v>120</v>
      </c>
      <c r="E226" t="s">
        <v>10911</v>
      </c>
      <c r="F226">
        <v>2</v>
      </c>
      <c r="G226" t="s">
        <v>10891</v>
      </c>
      <c r="H226" t="s">
        <v>190</v>
      </c>
      <c r="I226" t="s">
        <v>10895</v>
      </c>
      <c r="J226">
        <v>7.7</v>
      </c>
      <c r="K226" t="s">
        <v>10916</v>
      </c>
      <c r="L226">
        <v>210680</v>
      </c>
      <c r="M226">
        <v>6000000</v>
      </c>
      <c r="N226">
        <v>8618766</v>
      </c>
      <c r="O226">
        <v>2618766</v>
      </c>
      <c r="P226" t="s">
        <v>10918</v>
      </c>
      <c r="Q226" t="s">
        <v>815</v>
      </c>
      <c r="R226">
        <v>30</v>
      </c>
      <c r="S226" t="s">
        <v>11016</v>
      </c>
      <c r="T226" t="s">
        <v>11028</v>
      </c>
      <c r="U226" t="s">
        <v>10931</v>
      </c>
      <c r="V226" t="s">
        <v>10972</v>
      </c>
      <c r="W226" t="s">
        <v>11033</v>
      </c>
      <c r="X226" t="s">
        <v>216</v>
      </c>
    </row>
    <row r="227" spans="1:24" x14ac:dyDescent="0.3">
      <c r="A227" t="s">
        <v>816</v>
      </c>
      <c r="B227" t="s">
        <v>817</v>
      </c>
      <c r="C227" t="s">
        <v>817</v>
      </c>
      <c r="D227">
        <v>87</v>
      </c>
      <c r="E227" t="s">
        <v>10915</v>
      </c>
      <c r="F227">
        <v>1.45</v>
      </c>
      <c r="G227" t="s">
        <v>7406</v>
      </c>
      <c r="H227" t="s">
        <v>10891</v>
      </c>
      <c r="I227" t="s">
        <v>5170</v>
      </c>
      <c r="J227">
        <v>5.8</v>
      </c>
      <c r="K227" t="s">
        <v>10933</v>
      </c>
      <c r="L227">
        <v>78099</v>
      </c>
      <c r="M227">
        <v>25000000</v>
      </c>
      <c r="N227">
        <v>49042224</v>
      </c>
      <c r="O227">
        <v>24042224</v>
      </c>
      <c r="P227" t="s">
        <v>10913</v>
      </c>
      <c r="Q227">
        <v>1986</v>
      </c>
      <c r="S227" t="s">
        <v>11012</v>
      </c>
      <c r="T227" t="s">
        <v>11024</v>
      </c>
      <c r="U227" t="e">
        <v>#VALUE!</v>
      </c>
      <c r="V227" t="s">
        <v>10963</v>
      </c>
      <c r="W227" t="s">
        <v>11032</v>
      </c>
      <c r="X227" t="s">
        <v>777</v>
      </c>
    </row>
    <row r="228" spans="1:24" x14ac:dyDescent="0.3">
      <c r="A228" t="s">
        <v>818</v>
      </c>
      <c r="B228" t="s">
        <v>819</v>
      </c>
      <c r="C228" t="s">
        <v>819</v>
      </c>
      <c r="D228">
        <v>119</v>
      </c>
      <c r="E228" t="s">
        <v>10911</v>
      </c>
      <c r="F228">
        <v>1.9833333333333334</v>
      </c>
      <c r="G228" t="s">
        <v>190</v>
      </c>
      <c r="H228" t="s">
        <v>10897</v>
      </c>
      <c r="I228" t="s">
        <v>10899</v>
      </c>
      <c r="J228">
        <v>7</v>
      </c>
      <c r="K228" t="s">
        <v>10916</v>
      </c>
      <c r="L228">
        <v>91178</v>
      </c>
      <c r="M228">
        <v>14500000</v>
      </c>
      <c r="N228">
        <v>52293982</v>
      </c>
      <c r="O228">
        <v>37793982</v>
      </c>
      <c r="P228" t="s">
        <v>10913</v>
      </c>
      <c r="Q228" t="s">
        <v>820</v>
      </c>
      <c r="R228">
        <v>8</v>
      </c>
      <c r="S228" t="s">
        <v>11014</v>
      </c>
      <c r="T228" t="s">
        <v>11022</v>
      </c>
      <c r="U228" t="s">
        <v>10923</v>
      </c>
      <c r="V228" t="s">
        <v>10972</v>
      </c>
      <c r="W228" t="s">
        <v>11033</v>
      </c>
      <c r="X228" t="s">
        <v>113</v>
      </c>
    </row>
    <row r="229" spans="1:24" x14ac:dyDescent="0.3">
      <c r="A229" t="s">
        <v>821</v>
      </c>
      <c r="B229" t="s">
        <v>822</v>
      </c>
      <c r="C229" t="s">
        <v>822</v>
      </c>
      <c r="D229">
        <v>107</v>
      </c>
      <c r="E229" t="s">
        <v>10911</v>
      </c>
      <c r="F229">
        <v>1.7833333333333334</v>
      </c>
      <c r="G229" t="s">
        <v>172</v>
      </c>
      <c r="H229" t="s">
        <v>10891</v>
      </c>
      <c r="I229" t="s">
        <v>190</v>
      </c>
      <c r="J229">
        <v>7.7</v>
      </c>
      <c r="K229" t="s">
        <v>10916</v>
      </c>
      <c r="L229">
        <v>54363</v>
      </c>
      <c r="M229">
        <v>1100000</v>
      </c>
      <c r="N229">
        <v>1529199</v>
      </c>
      <c r="O229">
        <v>429199</v>
      </c>
      <c r="P229" t="s">
        <v>10918</v>
      </c>
      <c r="Q229" t="s">
        <v>823</v>
      </c>
      <c r="R229">
        <v>17</v>
      </c>
      <c r="S229" t="s">
        <v>11016</v>
      </c>
      <c r="T229" t="s">
        <v>11029</v>
      </c>
      <c r="U229" t="s">
        <v>10932</v>
      </c>
      <c r="V229" t="s">
        <v>10972</v>
      </c>
      <c r="W229" t="s">
        <v>11033</v>
      </c>
      <c r="X229" t="s">
        <v>824</v>
      </c>
    </row>
    <row r="230" spans="1:24" x14ac:dyDescent="0.3">
      <c r="A230" t="s">
        <v>825</v>
      </c>
      <c r="B230" t="s">
        <v>826</v>
      </c>
      <c r="C230" t="s">
        <v>826</v>
      </c>
      <c r="D230">
        <v>103</v>
      </c>
      <c r="E230" t="s">
        <v>10911</v>
      </c>
      <c r="F230">
        <v>1.7166666666666666</v>
      </c>
      <c r="G230" t="s">
        <v>172</v>
      </c>
      <c r="H230" t="s">
        <v>10899</v>
      </c>
      <c r="I230" t="s">
        <v>10899</v>
      </c>
      <c r="J230">
        <v>7.8</v>
      </c>
      <c r="K230" t="s">
        <v>10916</v>
      </c>
      <c r="L230">
        <v>378489</v>
      </c>
      <c r="M230">
        <v>6000000</v>
      </c>
      <c r="N230">
        <v>70722101</v>
      </c>
      <c r="O230">
        <v>64722101</v>
      </c>
      <c r="P230" t="s">
        <v>10913</v>
      </c>
      <c r="Q230" t="s">
        <v>827</v>
      </c>
      <c r="R230">
        <v>11</v>
      </c>
      <c r="S230" t="s">
        <v>11014</v>
      </c>
      <c r="T230" t="s">
        <v>11024</v>
      </c>
      <c r="U230" t="s">
        <v>10926</v>
      </c>
      <c r="V230" t="s">
        <v>10972</v>
      </c>
      <c r="W230" t="s">
        <v>11033</v>
      </c>
      <c r="X230" t="s">
        <v>673</v>
      </c>
    </row>
    <row r="231" spans="1:24" x14ac:dyDescent="0.3">
      <c r="A231" t="s">
        <v>828</v>
      </c>
      <c r="B231" t="s">
        <v>829</v>
      </c>
      <c r="C231" t="s">
        <v>829</v>
      </c>
      <c r="D231">
        <v>90</v>
      </c>
      <c r="E231" t="s">
        <v>10911</v>
      </c>
      <c r="F231">
        <v>1.5</v>
      </c>
      <c r="G231" t="s">
        <v>10887</v>
      </c>
      <c r="H231" t="s">
        <v>172</v>
      </c>
      <c r="I231" t="s">
        <v>10892</v>
      </c>
      <c r="J231">
        <v>6.9</v>
      </c>
      <c r="K231" t="s">
        <v>10912</v>
      </c>
      <c r="L231">
        <v>50800</v>
      </c>
      <c r="M231">
        <v>9000000</v>
      </c>
      <c r="N231">
        <v>18564613</v>
      </c>
      <c r="O231">
        <v>9564613</v>
      </c>
      <c r="P231" t="s">
        <v>10918</v>
      </c>
      <c r="Q231" t="s">
        <v>830</v>
      </c>
      <c r="R231">
        <v>30</v>
      </c>
      <c r="S231" t="s">
        <v>11014</v>
      </c>
      <c r="T231" t="s">
        <v>11025</v>
      </c>
      <c r="U231" t="s">
        <v>10927</v>
      </c>
      <c r="V231" t="s">
        <v>10972</v>
      </c>
      <c r="W231" t="s">
        <v>11033</v>
      </c>
      <c r="X231" t="s">
        <v>287</v>
      </c>
    </row>
    <row r="232" spans="1:24" x14ac:dyDescent="0.3">
      <c r="A232" t="s">
        <v>831</v>
      </c>
      <c r="B232" t="s">
        <v>832</v>
      </c>
      <c r="C232" t="s">
        <v>832</v>
      </c>
      <c r="D232">
        <v>96</v>
      </c>
      <c r="E232" t="s">
        <v>10911</v>
      </c>
      <c r="F232">
        <v>1.6</v>
      </c>
      <c r="G232" t="s">
        <v>190</v>
      </c>
      <c r="H232" t="s">
        <v>105</v>
      </c>
      <c r="I232" t="s">
        <v>10890</v>
      </c>
      <c r="J232">
        <v>7.6</v>
      </c>
      <c r="K232" t="s">
        <v>10916</v>
      </c>
      <c r="L232">
        <v>197066</v>
      </c>
      <c r="M232">
        <v>15000000</v>
      </c>
      <c r="N232">
        <v>60629159</v>
      </c>
      <c r="O232">
        <v>45629159</v>
      </c>
      <c r="P232" t="s">
        <v>10913</v>
      </c>
      <c r="Q232" t="s">
        <v>833</v>
      </c>
      <c r="R232">
        <v>15</v>
      </c>
      <c r="S232" t="s">
        <v>1956</v>
      </c>
      <c r="T232" t="s">
        <v>11028</v>
      </c>
      <c r="U232" t="s">
        <v>10931</v>
      </c>
      <c r="V232" t="s">
        <v>10972</v>
      </c>
      <c r="W232" t="s">
        <v>11033</v>
      </c>
      <c r="X232" t="s">
        <v>533</v>
      </c>
    </row>
    <row r="233" spans="1:24" x14ac:dyDescent="0.3">
      <c r="A233" t="s">
        <v>834</v>
      </c>
      <c r="B233" t="s">
        <v>835</v>
      </c>
      <c r="C233" t="s">
        <v>836</v>
      </c>
      <c r="D233">
        <v>86</v>
      </c>
      <c r="E233" t="s">
        <v>10915</v>
      </c>
      <c r="F233">
        <v>1.4333333333333333</v>
      </c>
      <c r="G233" t="s">
        <v>105</v>
      </c>
      <c r="H233" t="s">
        <v>5170</v>
      </c>
      <c r="I233" t="s">
        <v>10899</v>
      </c>
      <c r="J233">
        <v>6</v>
      </c>
      <c r="K233" t="s">
        <v>10912</v>
      </c>
      <c r="L233">
        <v>50021</v>
      </c>
      <c r="M233">
        <v>3000000</v>
      </c>
      <c r="N233">
        <v>19472525</v>
      </c>
      <c r="O233">
        <v>16472525</v>
      </c>
      <c r="P233" t="s">
        <v>10913</v>
      </c>
      <c r="Q233" t="s">
        <v>837</v>
      </c>
      <c r="R233">
        <v>1</v>
      </c>
      <c r="S233" t="s">
        <v>1956</v>
      </c>
      <c r="T233" t="s">
        <v>11028</v>
      </c>
      <c r="U233" t="s">
        <v>10931</v>
      </c>
      <c r="V233" t="s">
        <v>10972</v>
      </c>
      <c r="W233" t="s">
        <v>11033</v>
      </c>
      <c r="X233" t="s">
        <v>838</v>
      </c>
    </row>
    <row r="234" spans="1:24" x14ac:dyDescent="0.3">
      <c r="A234" t="s">
        <v>839</v>
      </c>
      <c r="B234" t="s">
        <v>840</v>
      </c>
      <c r="C234" t="s">
        <v>840</v>
      </c>
      <c r="D234">
        <v>94</v>
      </c>
      <c r="E234" t="s">
        <v>10911</v>
      </c>
      <c r="F234">
        <v>1.5666666666666667</v>
      </c>
      <c r="G234" t="s">
        <v>7406</v>
      </c>
      <c r="H234" t="s">
        <v>10887</v>
      </c>
      <c r="I234" t="s">
        <v>172</v>
      </c>
      <c r="J234">
        <v>5.9</v>
      </c>
      <c r="K234" t="s">
        <v>10933</v>
      </c>
      <c r="L234">
        <v>58359</v>
      </c>
      <c r="M234">
        <v>25000000</v>
      </c>
      <c r="N234">
        <v>79817937</v>
      </c>
      <c r="O234">
        <v>54817937</v>
      </c>
      <c r="P234" t="s">
        <v>10913</v>
      </c>
      <c r="Q234" t="s">
        <v>841</v>
      </c>
      <c r="R234">
        <v>12</v>
      </c>
      <c r="S234" t="s">
        <v>1956</v>
      </c>
      <c r="T234" t="s">
        <v>11018</v>
      </c>
      <c r="U234" t="s">
        <v>10914</v>
      </c>
      <c r="V234" t="s">
        <v>10972</v>
      </c>
      <c r="W234" t="s">
        <v>11033</v>
      </c>
      <c r="X234" t="s">
        <v>733</v>
      </c>
    </row>
    <row r="235" spans="1:24" x14ac:dyDescent="0.3">
      <c r="A235" t="s">
        <v>842</v>
      </c>
      <c r="B235" t="s">
        <v>843</v>
      </c>
      <c r="C235" t="s">
        <v>843</v>
      </c>
      <c r="D235">
        <v>74</v>
      </c>
      <c r="E235" t="s">
        <v>10915</v>
      </c>
      <c r="F235">
        <v>1.2333333333333334</v>
      </c>
      <c r="G235" t="s">
        <v>10887</v>
      </c>
      <c r="H235" t="s">
        <v>10888</v>
      </c>
      <c r="I235" t="s">
        <v>10892</v>
      </c>
      <c r="J235">
        <v>7.1</v>
      </c>
      <c r="K235" t="s">
        <v>10916</v>
      </c>
      <c r="L235">
        <v>53066</v>
      </c>
      <c r="M235">
        <v>14000000</v>
      </c>
      <c r="N235">
        <v>38625550</v>
      </c>
      <c r="O235">
        <v>24625550</v>
      </c>
      <c r="P235" t="s">
        <v>10913</v>
      </c>
      <c r="Q235" t="s">
        <v>844</v>
      </c>
      <c r="R235">
        <v>23</v>
      </c>
      <c r="S235" t="s">
        <v>11015</v>
      </c>
      <c r="T235" t="s">
        <v>11024</v>
      </c>
      <c r="U235" t="s">
        <v>10926</v>
      </c>
      <c r="V235" t="s">
        <v>10972</v>
      </c>
      <c r="W235" t="s">
        <v>11033</v>
      </c>
      <c r="X235" t="s">
        <v>845</v>
      </c>
    </row>
    <row r="236" spans="1:24" x14ac:dyDescent="0.3">
      <c r="A236" t="s">
        <v>846</v>
      </c>
      <c r="B236" t="s">
        <v>847</v>
      </c>
      <c r="C236" t="s">
        <v>847</v>
      </c>
      <c r="D236">
        <v>107</v>
      </c>
      <c r="E236" t="s">
        <v>10911</v>
      </c>
      <c r="F236">
        <v>1.7833333333333334</v>
      </c>
      <c r="G236" t="s">
        <v>172</v>
      </c>
      <c r="H236" t="s">
        <v>190</v>
      </c>
      <c r="I236" t="s">
        <v>10899</v>
      </c>
      <c r="J236">
        <v>7.8</v>
      </c>
      <c r="K236" t="s">
        <v>10916</v>
      </c>
      <c r="L236">
        <v>74923</v>
      </c>
      <c r="M236">
        <v>6400000</v>
      </c>
      <c r="N236">
        <v>40084041</v>
      </c>
      <c r="O236">
        <v>33684041</v>
      </c>
      <c r="P236" t="s">
        <v>10913</v>
      </c>
      <c r="Q236" t="s">
        <v>848</v>
      </c>
      <c r="R236">
        <v>25</v>
      </c>
      <c r="S236" t="s">
        <v>11016</v>
      </c>
      <c r="T236" t="s">
        <v>11019</v>
      </c>
      <c r="U236" t="s">
        <v>10919</v>
      </c>
      <c r="V236" t="s">
        <v>10972</v>
      </c>
      <c r="W236" t="s">
        <v>11033</v>
      </c>
      <c r="X236" t="s">
        <v>246</v>
      </c>
    </row>
    <row r="237" spans="1:24" x14ac:dyDescent="0.3">
      <c r="A237" t="s">
        <v>849</v>
      </c>
      <c r="B237" t="s">
        <v>850</v>
      </c>
      <c r="C237" t="s">
        <v>850</v>
      </c>
      <c r="D237">
        <v>116</v>
      </c>
      <c r="E237" t="s">
        <v>10911</v>
      </c>
      <c r="F237">
        <v>1.9333333333333333</v>
      </c>
      <c r="G237" t="s">
        <v>7406</v>
      </c>
      <c r="H237" t="s">
        <v>10887</v>
      </c>
      <c r="I237" t="s">
        <v>10885</v>
      </c>
      <c r="J237">
        <v>7</v>
      </c>
      <c r="K237" t="s">
        <v>10916</v>
      </c>
      <c r="L237">
        <v>144010</v>
      </c>
      <c r="M237">
        <v>16000000</v>
      </c>
      <c r="N237">
        <v>5900712</v>
      </c>
      <c r="O237">
        <v>-10099288</v>
      </c>
      <c r="P237" t="s">
        <v>10924</v>
      </c>
      <c r="Q237">
        <v>31413</v>
      </c>
      <c r="S237" t="s">
        <v>11014</v>
      </c>
      <c r="T237" t="s">
        <v>11019</v>
      </c>
      <c r="U237" t="e">
        <v>#VALUE!</v>
      </c>
      <c r="V237" t="s">
        <v>10972</v>
      </c>
      <c r="W237" t="s">
        <v>11033</v>
      </c>
      <c r="X237" t="s">
        <v>851</v>
      </c>
    </row>
    <row r="238" spans="1:24" x14ac:dyDescent="0.3">
      <c r="A238" t="s">
        <v>852</v>
      </c>
      <c r="B238" t="s">
        <v>853</v>
      </c>
      <c r="C238" t="s">
        <v>853</v>
      </c>
      <c r="D238">
        <v>97</v>
      </c>
      <c r="E238" t="s">
        <v>10911</v>
      </c>
      <c r="F238">
        <v>1.6166666666666667</v>
      </c>
      <c r="G238" t="s">
        <v>7406</v>
      </c>
      <c r="H238" t="s">
        <v>10895</v>
      </c>
      <c r="I238" t="s">
        <v>5170</v>
      </c>
      <c r="J238">
        <v>7.2</v>
      </c>
      <c r="K238" t="s">
        <v>10916</v>
      </c>
      <c r="L238">
        <v>51189</v>
      </c>
      <c r="M238">
        <v>6000000</v>
      </c>
      <c r="N238">
        <v>5844868</v>
      </c>
      <c r="O238">
        <v>-155132</v>
      </c>
      <c r="P238" t="s">
        <v>10924</v>
      </c>
      <c r="Q238" t="s">
        <v>854</v>
      </c>
      <c r="R238">
        <v>17</v>
      </c>
      <c r="S238" t="s">
        <v>1956</v>
      </c>
      <c r="T238" t="s">
        <v>11019</v>
      </c>
      <c r="U238" t="s">
        <v>10919</v>
      </c>
      <c r="V238" t="s">
        <v>10972</v>
      </c>
      <c r="W238" t="s">
        <v>11033</v>
      </c>
      <c r="X238" t="s">
        <v>855</v>
      </c>
    </row>
    <row r="239" spans="1:24" x14ac:dyDescent="0.3">
      <c r="A239" t="s">
        <v>856</v>
      </c>
      <c r="B239" t="s">
        <v>857</v>
      </c>
      <c r="C239" t="s">
        <v>857</v>
      </c>
      <c r="D239">
        <v>101</v>
      </c>
      <c r="E239" t="s">
        <v>10911</v>
      </c>
      <c r="F239">
        <v>1.6833333333333333</v>
      </c>
      <c r="G239" t="s">
        <v>10887</v>
      </c>
      <c r="H239" t="s">
        <v>10892</v>
      </c>
      <c r="I239" t="s">
        <v>10885</v>
      </c>
      <c r="J239">
        <v>7.3</v>
      </c>
      <c r="K239" t="s">
        <v>10916</v>
      </c>
      <c r="L239">
        <v>146027</v>
      </c>
      <c r="M239">
        <v>25000000</v>
      </c>
      <c r="N239">
        <v>14245868</v>
      </c>
      <c r="O239">
        <v>-10754132</v>
      </c>
      <c r="P239" t="s">
        <v>10924</v>
      </c>
      <c r="Q239" t="s">
        <v>858</v>
      </c>
      <c r="R239">
        <v>27</v>
      </c>
      <c r="S239" t="s">
        <v>1956</v>
      </c>
      <c r="T239" t="s">
        <v>11024</v>
      </c>
      <c r="U239" t="s">
        <v>10926</v>
      </c>
      <c r="V239" t="s">
        <v>10972</v>
      </c>
      <c r="W239" t="s">
        <v>11033</v>
      </c>
      <c r="X239" t="s">
        <v>859</v>
      </c>
    </row>
    <row r="240" spans="1:24" x14ac:dyDescent="0.3">
      <c r="A240" t="s">
        <v>860</v>
      </c>
      <c r="B240" t="s">
        <v>861</v>
      </c>
      <c r="C240" t="s">
        <v>861</v>
      </c>
      <c r="D240">
        <v>94</v>
      </c>
      <c r="E240" t="s">
        <v>10911</v>
      </c>
      <c r="F240">
        <v>1.5666666666666667</v>
      </c>
      <c r="G240" t="s">
        <v>172</v>
      </c>
      <c r="H240" t="s">
        <v>105</v>
      </c>
      <c r="I240" t="s">
        <v>10893</v>
      </c>
      <c r="J240">
        <v>7.1</v>
      </c>
      <c r="K240" t="s">
        <v>10916</v>
      </c>
      <c r="L240">
        <v>84306</v>
      </c>
      <c r="M240">
        <v>25000000</v>
      </c>
      <c r="N240">
        <v>39032786</v>
      </c>
      <c r="O240">
        <v>14032786</v>
      </c>
      <c r="P240" t="s">
        <v>10913</v>
      </c>
      <c r="Q240" t="s">
        <v>862</v>
      </c>
      <c r="R240">
        <v>19</v>
      </c>
      <c r="S240" t="s">
        <v>1956</v>
      </c>
      <c r="T240" t="s">
        <v>11018</v>
      </c>
      <c r="U240" t="s">
        <v>10914</v>
      </c>
      <c r="V240" t="s">
        <v>10972</v>
      </c>
      <c r="W240" t="s">
        <v>11033</v>
      </c>
      <c r="X240" t="s">
        <v>863</v>
      </c>
    </row>
    <row r="241" spans="1:24" x14ac:dyDescent="0.3">
      <c r="A241" t="s">
        <v>864</v>
      </c>
      <c r="B241" t="s">
        <v>865</v>
      </c>
      <c r="C241" t="s">
        <v>865</v>
      </c>
      <c r="D241">
        <v>120</v>
      </c>
      <c r="E241" t="s">
        <v>10911</v>
      </c>
      <c r="F241">
        <v>2</v>
      </c>
      <c r="G241" t="s">
        <v>10891</v>
      </c>
      <c r="H241" t="s">
        <v>10895</v>
      </c>
      <c r="I241" t="s">
        <v>5170</v>
      </c>
      <c r="J241">
        <v>7.2</v>
      </c>
      <c r="K241" t="s">
        <v>10916</v>
      </c>
      <c r="L241">
        <v>78855</v>
      </c>
      <c r="M241">
        <v>15000000</v>
      </c>
      <c r="N241">
        <v>8622412</v>
      </c>
      <c r="O241">
        <v>-6377588</v>
      </c>
      <c r="P241" t="s">
        <v>10924</v>
      </c>
      <c r="Q241" t="s">
        <v>833</v>
      </c>
      <c r="R241">
        <v>15</v>
      </c>
      <c r="S241" t="s">
        <v>1956</v>
      </c>
      <c r="T241" t="s">
        <v>11028</v>
      </c>
      <c r="U241" t="s">
        <v>10931</v>
      </c>
      <c r="V241" t="s">
        <v>10972</v>
      </c>
      <c r="W241" t="s">
        <v>11033</v>
      </c>
      <c r="X241" t="s">
        <v>866</v>
      </c>
    </row>
    <row r="242" spans="1:24" x14ac:dyDescent="0.3">
      <c r="A242" t="s">
        <v>867</v>
      </c>
      <c r="B242" t="s">
        <v>868</v>
      </c>
      <c r="C242" t="s">
        <v>868</v>
      </c>
      <c r="D242">
        <v>125</v>
      </c>
      <c r="E242" t="s">
        <v>10917</v>
      </c>
      <c r="F242">
        <v>2.0833333333333335</v>
      </c>
      <c r="G242" t="s">
        <v>10887</v>
      </c>
      <c r="H242" t="s">
        <v>190</v>
      </c>
      <c r="I242" t="s">
        <v>10896</v>
      </c>
      <c r="J242">
        <v>7.4</v>
      </c>
      <c r="K242" t="s">
        <v>10916</v>
      </c>
      <c r="L242">
        <v>64473</v>
      </c>
      <c r="M242">
        <v>24500000</v>
      </c>
      <c r="N242">
        <v>17502499</v>
      </c>
      <c r="O242">
        <v>-6997501</v>
      </c>
      <c r="P242" t="s">
        <v>10924</v>
      </c>
      <c r="Q242" t="s">
        <v>869</v>
      </c>
      <c r="R242">
        <v>16</v>
      </c>
      <c r="S242" t="s">
        <v>1956</v>
      </c>
      <c r="T242" t="s">
        <v>11029</v>
      </c>
      <c r="U242" t="s">
        <v>10932</v>
      </c>
      <c r="V242" t="s">
        <v>10972</v>
      </c>
      <c r="W242" t="s">
        <v>11033</v>
      </c>
      <c r="X242" t="s">
        <v>643</v>
      </c>
    </row>
    <row r="243" spans="1:24" x14ac:dyDescent="0.3">
      <c r="A243" t="s">
        <v>870</v>
      </c>
      <c r="B243" t="s">
        <v>871</v>
      </c>
      <c r="C243" t="s">
        <v>871</v>
      </c>
      <c r="D243">
        <v>91</v>
      </c>
      <c r="E243" t="s">
        <v>10911</v>
      </c>
      <c r="F243">
        <v>1.5166666666666666</v>
      </c>
      <c r="G243" t="s">
        <v>172</v>
      </c>
      <c r="H243" t="s">
        <v>10899</v>
      </c>
      <c r="I243" t="s">
        <v>10899</v>
      </c>
      <c r="J243">
        <v>6.4</v>
      </c>
      <c r="K243" t="s">
        <v>10912</v>
      </c>
      <c r="L243">
        <v>60841</v>
      </c>
      <c r="M243">
        <v>18500000</v>
      </c>
      <c r="N243">
        <v>54999651</v>
      </c>
      <c r="O243">
        <v>36499651</v>
      </c>
      <c r="P243" t="s">
        <v>10913</v>
      </c>
      <c r="Q243" t="s">
        <v>872</v>
      </c>
      <c r="R243">
        <v>26</v>
      </c>
      <c r="S243" t="s">
        <v>11014</v>
      </c>
      <c r="T243" t="s">
        <v>11021</v>
      </c>
      <c r="U243" t="s">
        <v>10921</v>
      </c>
      <c r="V243" t="s">
        <v>10972</v>
      </c>
      <c r="W243" t="s">
        <v>11033</v>
      </c>
      <c r="X243" t="s">
        <v>873</v>
      </c>
    </row>
    <row r="244" spans="1:24" x14ac:dyDescent="0.3">
      <c r="A244" t="s">
        <v>874</v>
      </c>
      <c r="B244" t="s">
        <v>875</v>
      </c>
      <c r="C244" t="s">
        <v>875</v>
      </c>
      <c r="D244">
        <v>120</v>
      </c>
      <c r="E244" t="s">
        <v>10911</v>
      </c>
      <c r="F244">
        <v>2</v>
      </c>
      <c r="G244" t="s">
        <v>190</v>
      </c>
      <c r="H244" t="s">
        <v>5878</v>
      </c>
      <c r="I244" t="s">
        <v>10899</v>
      </c>
      <c r="J244">
        <v>8.1</v>
      </c>
      <c r="K244" t="s">
        <v>10922</v>
      </c>
      <c r="L244">
        <v>430535</v>
      </c>
      <c r="M244">
        <v>6000000</v>
      </c>
      <c r="N244">
        <v>138545632</v>
      </c>
      <c r="O244">
        <v>132545632</v>
      </c>
      <c r="P244" t="s">
        <v>10928</v>
      </c>
      <c r="Q244" t="s">
        <v>862</v>
      </c>
      <c r="R244">
        <v>19</v>
      </c>
      <c r="S244" t="s">
        <v>1956</v>
      </c>
      <c r="T244" t="s">
        <v>11018</v>
      </c>
      <c r="U244" t="s">
        <v>10914</v>
      </c>
      <c r="V244" t="s">
        <v>10972</v>
      </c>
      <c r="W244" t="s">
        <v>11033</v>
      </c>
      <c r="X244" t="s">
        <v>876</v>
      </c>
    </row>
    <row r="245" spans="1:24" x14ac:dyDescent="0.3">
      <c r="A245" t="s">
        <v>877</v>
      </c>
      <c r="B245" t="s">
        <v>878</v>
      </c>
      <c r="C245" t="s">
        <v>878</v>
      </c>
      <c r="D245">
        <v>97</v>
      </c>
      <c r="E245" t="s">
        <v>10911</v>
      </c>
      <c r="F245">
        <v>1.6166666666666667</v>
      </c>
      <c r="G245" t="s">
        <v>172</v>
      </c>
      <c r="H245" t="s">
        <v>190</v>
      </c>
      <c r="I245" t="s">
        <v>10886</v>
      </c>
      <c r="J245">
        <v>6.7</v>
      </c>
      <c r="K245" t="s">
        <v>10912</v>
      </c>
      <c r="L245">
        <v>86779</v>
      </c>
      <c r="M245">
        <v>9000000</v>
      </c>
      <c r="N245">
        <v>40479480</v>
      </c>
      <c r="O245">
        <v>31479480</v>
      </c>
      <c r="P245" t="s">
        <v>10913</v>
      </c>
      <c r="Q245" t="s">
        <v>879</v>
      </c>
      <c r="R245">
        <v>29</v>
      </c>
      <c r="S245" t="s">
        <v>11014</v>
      </c>
      <c r="T245" t="s">
        <v>11019</v>
      </c>
      <c r="U245" t="s">
        <v>10919</v>
      </c>
      <c r="V245" t="s">
        <v>10972</v>
      </c>
      <c r="W245" t="s">
        <v>11033</v>
      </c>
      <c r="X245" t="s">
        <v>880</v>
      </c>
    </row>
    <row r="246" spans="1:24" x14ac:dyDescent="0.3">
      <c r="A246" t="s">
        <v>881</v>
      </c>
      <c r="B246" t="s">
        <v>882</v>
      </c>
      <c r="C246" t="s">
        <v>882</v>
      </c>
      <c r="D246">
        <v>98</v>
      </c>
      <c r="E246" t="s">
        <v>10911</v>
      </c>
      <c r="F246">
        <v>1.6333333333333333</v>
      </c>
      <c r="G246" t="s">
        <v>172</v>
      </c>
      <c r="H246" t="s">
        <v>10892</v>
      </c>
      <c r="I246" t="s">
        <v>10890</v>
      </c>
      <c r="J246">
        <v>6.6</v>
      </c>
      <c r="K246" t="s">
        <v>10912</v>
      </c>
      <c r="L246">
        <v>65075</v>
      </c>
      <c r="M246">
        <v>15000000</v>
      </c>
      <c r="N246">
        <v>40697761</v>
      </c>
      <c r="O246">
        <v>25697761</v>
      </c>
      <c r="P246" t="s">
        <v>10913</v>
      </c>
      <c r="Q246" t="s">
        <v>883</v>
      </c>
      <c r="R246">
        <v>9</v>
      </c>
      <c r="S246" t="s">
        <v>1956</v>
      </c>
      <c r="T246" t="s">
        <v>11029</v>
      </c>
      <c r="U246" t="s">
        <v>10932</v>
      </c>
      <c r="V246" t="s">
        <v>10972</v>
      </c>
      <c r="W246" t="s">
        <v>11033</v>
      </c>
      <c r="X246" t="s">
        <v>260</v>
      </c>
    </row>
    <row r="247" spans="1:24" x14ac:dyDescent="0.3">
      <c r="A247" t="s">
        <v>884</v>
      </c>
      <c r="B247" t="s">
        <v>885</v>
      </c>
      <c r="C247" t="s">
        <v>885</v>
      </c>
      <c r="D247">
        <v>89</v>
      </c>
      <c r="E247" t="s">
        <v>10915</v>
      </c>
      <c r="F247">
        <v>1.4833333333333334</v>
      </c>
      <c r="G247" t="s">
        <v>10887</v>
      </c>
      <c r="H247" t="s">
        <v>172</v>
      </c>
      <c r="I247" t="s">
        <v>190</v>
      </c>
      <c r="J247">
        <v>8.1</v>
      </c>
      <c r="K247" t="s">
        <v>10922</v>
      </c>
      <c r="L247">
        <v>429999</v>
      </c>
      <c r="M247">
        <v>8000000</v>
      </c>
      <c r="N247">
        <v>52287414</v>
      </c>
      <c r="O247">
        <v>44287414</v>
      </c>
      <c r="P247" t="s">
        <v>10913</v>
      </c>
      <c r="Q247" t="s">
        <v>886</v>
      </c>
      <c r="R247">
        <v>6</v>
      </c>
      <c r="S247" t="s">
        <v>11014</v>
      </c>
      <c r="T247" t="s">
        <v>11028</v>
      </c>
      <c r="U247" t="s">
        <v>10931</v>
      </c>
      <c r="V247" t="s">
        <v>10972</v>
      </c>
      <c r="W247" t="s">
        <v>11033</v>
      </c>
      <c r="X247" t="s">
        <v>691</v>
      </c>
    </row>
    <row r="248" spans="1:24" x14ac:dyDescent="0.3">
      <c r="A248" t="s">
        <v>887</v>
      </c>
      <c r="B248" t="s">
        <v>888</v>
      </c>
      <c r="C248" t="s">
        <v>888</v>
      </c>
      <c r="D248">
        <v>119</v>
      </c>
      <c r="E248" t="s">
        <v>10911</v>
      </c>
      <c r="F248">
        <v>1.9833333333333334</v>
      </c>
      <c r="G248" t="s">
        <v>7406</v>
      </c>
      <c r="H248" t="s">
        <v>10887</v>
      </c>
      <c r="I248" t="s">
        <v>172</v>
      </c>
      <c r="J248">
        <v>7.3</v>
      </c>
      <c r="K248" t="s">
        <v>10916</v>
      </c>
      <c r="L248">
        <v>89995</v>
      </c>
      <c r="M248">
        <v>25000000</v>
      </c>
      <c r="N248">
        <v>109713132</v>
      </c>
      <c r="O248">
        <v>84713132</v>
      </c>
      <c r="P248" t="s">
        <v>10913</v>
      </c>
      <c r="Q248" t="s">
        <v>889</v>
      </c>
      <c r="R248">
        <v>21</v>
      </c>
      <c r="S248" t="s">
        <v>1956</v>
      </c>
      <c r="T248" t="s">
        <v>11023</v>
      </c>
      <c r="U248" t="s">
        <v>10925</v>
      </c>
      <c r="V248" t="s">
        <v>10972</v>
      </c>
      <c r="W248" t="s">
        <v>11033</v>
      </c>
      <c r="X248" t="s">
        <v>680</v>
      </c>
    </row>
    <row r="249" spans="1:24" x14ac:dyDescent="0.3">
      <c r="A249" t="s">
        <v>890</v>
      </c>
      <c r="B249" t="s">
        <v>891</v>
      </c>
      <c r="C249" t="s">
        <v>892</v>
      </c>
      <c r="D249">
        <v>125</v>
      </c>
      <c r="E249" t="s">
        <v>10917</v>
      </c>
      <c r="F249">
        <v>2.0833333333333335</v>
      </c>
      <c r="G249" t="s">
        <v>10887</v>
      </c>
      <c r="H249" t="s">
        <v>10888</v>
      </c>
      <c r="I249" t="s">
        <v>10892</v>
      </c>
      <c r="J249">
        <v>8</v>
      </c>
      <c r="K249" t="s">
        <v>10922</v>
      </c>
      <c r="L249">
        <v>176257</v>
      </c>
      <c r="M249">
        <v>3300000</v>
      </c>
      <c r="N249">
        <v>6217509</v>
      </c>
      <c r="O249">
        <v>2917509</v>
      </c>
      <c r="P249" t="s">
        <v>10918</v>
      </c>
      <c r="Q249" t="s">
        <v>893</v>
      </c>
      <c r="R249">
        <v>2</v>
      </c>
      <c r="S249" t="s">
        <v>11016</v>
      </c>
      <c r="T249" t="s">
        <v>11028</v>
      </c>
      <c r="U249" t="s">
        <v>10931</v>
      </c>
      <c r="V249" t="s">
        <v>10972</v>
      </c>
      <c r="W249" t="s">
        <v>11033</v>
      </c>
      <c r="X249" t="s">
        <v>639</v>
      </c>
    </row>
    <row r="250" spans="1:24" x14ac:dyDescent="0.3">
      <c r="A250" t="s">
        <v>894</v>
      </c>
      <c r="B250" t="s">
        <v>895</v>
      </c>
      <c r="C250" t="s">
        <v>895</v>
      </c>
      <c r="D250">
        <v>104</v>
      </c>
      <c r="E250" t="s">
        <v>10911</v>
      </c>
      <c r="F250">
        <v>1.7333333333333334</v>
      </c>
      <c r="G250" t="s">
        <v>172</v>
      </c>
      <c r="H250" t="s">
        <v>234</v>
      </c>
      <c r="I250" t="s">
        <v>10899</v>
      </c>
      <c r="J250">
        <v>6.5</v>
      </c>
      <c r="K250" t="s">
        <v>10912</v>
      </c>
      <c r="L250">
        <v>81444</v>
      </c>
      <c r="M250">
        <v>25000000</v>
      </c>
      <c r="N250">
        <v>39246734</v>
      </c>
      <c r="O250">
        <v>14246734</v>
      </c>
      <c r="P250" t="s">
        <v>10913</v>
      </c>
      <c r="Q250" t="s">
        <v>896</v>
      </c>
      <c r="R250">
        <v>10</v>
      </c>
      <c r="S250" t="s">
        <v>11014</v>
      </c>
      <c r="T250" t="s">
        <v>11018</v>
      </c>
      <c r="U250" t="s">
        <v>10914</v>
      </c>
      <c r="V250" t="s">
        <v>10972</v>
      </c>
      <c r="W250" t="s">
        <v>11033</v>
      </c>
      <c r="X250" t="s">
        <v>305</v>
      </c>
    </row>
    <row r="251" spans="1:24" x14ac:dyDescent="0.3">
      <c r="A251" t="s">
        <v>897</v>
      </c>
      <c r="B251" t="s">
        <v>898</v>
      </c>
      <c r="C251" t="s">
        <v>898</v>
      </c>
      <c r="D251">
        <v>109</v>
      </c>
      <c r="E251" t="s">
        <v>10911</v>
      </c>
      <c r="F251">
        <v>1.8166666666666667</v>
      </c>
      <c r="G251" t="s">
        <v>7406</v>
      </c>
      <c r="H251" t="s">
        <v>190</v>
      </c>
      <c r="I251" t="s">
        <v>10899</v>
      </c>
      <c r="J251">
        <v>6.9</v>
      </c>
      <c r="K251" t="s">
        <v>10912</v>
      </c>
      <c r="L251">
        <v>487407</v>
      </c>
      <c r="M251">
        <v>15000000</v>
      </c>
      <c r="N251">
        <v>357288178</v>
      </c>
      <c r="O251">
        <v>342288178</v>
      </c>
      <c r="P251" t="s">
        <v>10928</v>
      </c>
      <c r="Q251" t="s">
        <v>899</v>
      </c>
      <c r="R251">
        <v>12</v>
      </c>
      <c r="S251" t="s">
        <v>11015</v>
      </c>
      <c r="T251" t="s">
        <v>11029</v>
      </c>
      <c r="U251" t="s">
        <v>10932</v>
      </c>
      <c r="V251" t="s">
        <v>10972</v>
      </c>
      <c r="W251" t="s">
        <v>11033</v>
      </c>
      <c r="X251" t="s">
        <v>900</v>
      </c>
    </row>
    <row r="252" spans="1:24" x14ac:dyDescent="0.3">
      <c r="A252" t="s">
        <v>901</v>
      </c>
      <c r="B252" t="s">
        <v>902</v>
      </c>
      <c r="C252" t="s">
        <v>902</v>
      </c>
      <c r="D252">
        <v>108</v>
      </c>
      <c r="E252" t="s">
        <v>10911</v>
      </c>
      <c r="F252">
        <v>1.8</v>
      </c>
      <c r="G252" t="s">
        <v>7406</v>
      </c>
      <c r="H252" t="s">
        <v>10887</v>
      </c>
      <c r="I252" t="s">
        <v>172</v>
      </c>
      <c r="J252">
        <v>5.7</v>
      </c>
      <c r="K252" t="s">
        <v>10933</v>
      </c>
      <c r="L252">
        <v>59909</v>
      </c>
      <c r="M252">
        <v>14000000</v>
      </c>
      <c r="N252">
        <v>239606210</v>
      </c>
      <c r="O252">
        <v>225606210</v>
      </c>
      <c r="P252" t="s">
        <v>10928</v>
      </c>
      <c r="Q252" t="s">
        <v>903</v>
      </c>
      <c r="R252">
        <v>20</v>
      </c>
      <c r="S252" t="s">
        <v>1956</v>
      </c>
      <c r="T252" t="s">
        <v>11029</v>
      </c>
      <c r="U252" t="s">
        <v>10932</v>
      </c>
      <c r="V252" t="s">
        <v>10973</v>
      </c>
      <c r="W252" t="s">
        <v>11033</v>
      </c>
      <c r="X252" t="s">
        <v>904</v>
      </c>
    </row>
    <row r="253" spans="1:24" x14ac:dyDescent="0.3">
      <c r="A253" t="s">
        <v>905</v>
      </c>
      <c r="B253" t="s">
        <v>906</v>
      </c>
      <c r="C253" t="s">
        <v>906</v>
      </c>
      <c r="D253">
        <v>113</v>
      </c>
      <c r="E253" t="s">
        <v>10911</v>
      </c>
      <c r="F253">
        <v>1.8833333333333333</v>
      </c>
      <c r="G253" t="s">
        <v>105</v>
      </c>
      <c r="H253" t="s">
        <v>10895</v>
      </c>
      <c r="I253" t="s">
        <v>5170</v>
      </c>
      <c r="J253">
        <v>7.2</v>
      </c>
      <c r="K253" t="s">
        <v>10916</v>
      </c>
      <c r="L253">
        <v>93678</v>
      </c>
      <c r="M253">
        <v>17000000</v>
      </c>
      <c r="N253">
        <v>17185954</v>
      </c>
      <c r="O253">
        <v>185954</v>
      </c>
      <c r="P253" t="s">
        <v>10918</v>
      </c>
      <c r="Q253" t="s">
        <v>907</v>
      </c>
      <c r="R253">
        <v>6</v>
      </c>
      <c r="S253" t="s">
        <v>1956</v>
      </c>
      <c r="T253" t="s">
        <v>11021</v>
      </c>
      <c r="U253" t="s">
        <v>10921</v>
      </c>
      <c r="V253" t="s">
        <v>10974</v>
      </c>
      <c r="W253" t="s">
        <v>11033</v>
      </c>
      <c r="X253" t="s">
        <v>301</v>
      </c>
    </row>
    <row r="254" spans="1:24" x14ac:dyDescent="0.3">
      <c r="A254" t="s">
        <v>908</v>
      </c>
      <c r="B254" t="s">
        <v>909</v>
      </c>
      <c r="C254" t="s">
        <v>909</v>
      </c>
      <c r="D254">
        <v>100</v>
      </c>
      <c r="E254" t="s">
        <v>10911</v>
      </c>
      <c r="F254">
        <v>1.6666666666666667</v>
      </c>
      <c r="G254" t="s">
        <v>7406</v>
      </c>
      <c r="H254" t="s">
        <v>172</v>
      </c>
      <c r="I254" t="s">
        <v>10891</v>
      </c>
      <c r="J254">
        <v>6.5</v>
      </c>
      <c r="K254" t="s">
        <v>10912</v>
      </c>
      <c r="L254">
        <v>126734</v>
      </c>
      <c r="M254">
        <v>27000000</v>
      </c>
      <c r="N254">
        <v>299965036</v>
      </c>
      <c r="O254">
        <v>272965036</v>
      </c>
      <c r="P254" t="s">
        <v>10928</v>
      </c>
      <c r="Q254" t="s">
        <v>910</v>
      </c>
      <c r="R254">
        <v>19</v>
      </c>
      <c r="S254" t="s">
        <v>11011</v>
      </c>
      <c r="T254" t="s">
        <v>11029</v>
      </c>
      <c r="U254" t="s">
        <v>10932</v>
      </c>
      <c r="V254" t="s">
        <v>10974</v>
      </c>
      <c r="W254" t="s">
        <v>11033</v>
      </c>
      <c r="X254" t="s">
        <v>900</v>
      </c>
    </row>
    <row r="255" spans="1:24" x14ac:dyDescent="0.3">
      <c r="A255" t="s">
        <v>911</v>
      </c>
      <c r="B255" t="s">
        <v>912</v>
      </c>
      <c r="C255" t="s">
        <v>912</v>
      </c>
      <c r="D255">
        <v>92</v>
      </c>
      <c r="E255" t="s">
        <v>10911</v>
      </c>
      <c r="F255">
        <v>1.5333333333333334</v>
      </c>
      <c r="G255" t="s">
        <v>7406</v>
      </c>
      <c r="H255" t="s">
        <v>10889</v>
      </c>
      <c r="I255" t="s">
        <v>190</v>
      </c>
      <c r="J255">
        <v>6.8</v>
      </c>
      <c r="K255" t="s">
        <v>10912</v>
      </c>
      <c r="L255">
        <v>91604</v>
      </c>
      <c r="M255">
        <v>1100000</v>
      </c>
      <c r="N255">
        <v>11806119</v>
      </c>
      <c r="O255">
        <v>10706119</v>
      </c>
      <c r="P255" t="s">
        <v>10913</v>
      </c>
      <c r="Q255">
        <v>1988</v>
      </c>
      <c r="S255" t="s">
        <v>11016</v>
      </c>
      <c r="T255" t="s">
        <v>11024</v>
      </c>
      <c r="U255" t="e">
        <v>#VALUE!</v>
      </c>
      <c r="V255" t="s">
        <v>10963</v>
      </c>
      <c r="W255" t="s">
        <v>11032</v>
      </c>
      <c r="X255" t="s">
        <v>913</v>
      </c>
    </row>
    <row r="256" spans="1:24" x14ac:dyDescent="0.3">
      <c r="A256" t="s">
        <v>914</v>
      </c>
      <c r="B256" t="s">
        <v>915</v>
      </c>
      <c r="C256" t="s">
        <v>915</v>
      </c>
      <c r="D256">
        <v>100</v>
      </c>
      <c r="E256" t="s">
        <v>10911</v>
      </c>
      <c r="F256">
        <v>1.6666666666666667</v>
      </c>
      <c r="G256" t="s">
        <v>190</v>
      </c>
      <c r="H256" t="s">
        <v>10894</v>
      </c>
      <c r="I256" t="s">
        <v>10886</v>
      </c>
      <c r="J256">
        <v>7</v>
      </c>
      <c r="K256" t="s">
        <v>10916</v>
      </c>
      <c r="L256">
        <v>248979</v>
      </c>
      <c r="M256">
        <v>6000000</v>
      </c>
      <c r="N256">
        <v>214577242</v>
      </c>
      <c r="O256">
        <v>208577242</v>
      </c>
      <c r="P256" t="s">
        <v>10928</v>
      </c>
      <c r="Q256" t="s">
        <v>916</v>
      </c>
      <c r="R256">
        <v>17</v>
      </c>
      <c r="S256" t="s">
        <v>11015</v>
      </c>
      <c r="T256" t="s">
        <v>11028</v>
      </c>
      <c r="U256" t="s">
        <v>10931</v>
      </c>
      <c r="V256" t="s">
        <v>10974</v>
      </c>
      <c r="W256" t="s">
        <v>11033</v>
      </c>
      <c r="X256" t="s">
        <v>917</v>
      </c>
    </row>
    <row r="257" spans="1:24" x14ac:dyDescent="0.3">
      <c r="A257" t="s">
        <v>918</v>
      </c>
      <c r="B257" t="s">
        <v>919</v>
      </c>
      <c r="C257" t="s">
        <v>919</v>
      </c>
      <c r="D257">
        <v>153</v>
      </c>
      <c r="E257" t="s">
        <v>10917</v>
      </c>
      <c r="F257">
        <v>2.5499999999999998</v>
      </c>
      <c r="G257" t="s">
        <v>190</v>
      </c>
      <c r="H257" t="s">
        <v>5878</v>
      </c>
      <c r="I257" t="s">
        <v>10899</v>
      </c>
      <c r="J257">
        <v>7.7</v>
      </c>
      <c r="K257" t="s">
        <v>10916</v>
      </c>
      <c r="L257">
        <v>132120</v>
      </c>
      <c r="M257">
        <v>35000000</v>
      </c>
      <c r="N257">
        <v>22238696</v>
      </c>
      <c r="O257">
        <v>-12761304</v>
      </c>
      <c r="P257" t="s">
        <v>10924</v>
      </c>
      <c r="Q257" t="s">
        <v>920</v>
      </c>
      <c r="R257">
        <v>8</v>
      </c>
      <c r="S257" t="s">
        <v>11011</v>
      </c>
      <c r="T257" t="s">
        <v>11018</v>
      </c>
      <c r="U257" t="s">
        <v>10914</v>
      </c>
      <c r="V257" t="s">
        <v>10974</v>
      </c>
      <c r="W257" t="s">
        <v>11033</v>
      </c>
      <c r="X257" t="s">
        <v>183</v>
      </c>
    </row>
    <row r="258" spans="1:24" x14ac:dyDescent="0.3">
      <c r="A258" t="s">
        <v>921</v>
      </c>
      <c r="B258" t="s">
        <v>922</v>
      </c>
      <c r="C258" t="s">
        <v>922</v>
      </c>
      <c r="D258">
        <v>84</v>
      </c>
      <c r="E258" t="s">
        <v>10915</v>
      </c>
      <c r="F258">
        <v>1.4</v>
      </c>
      <c r="G258" t="s">
        <v>172</v>
      </c>
      <c r="H258" t="s">
        <v>105</v>
      </c>
      <c r="I258" t="s">
        <v>10899</v>
      </c>
      <c r="J258">
        <v>7.7</v>
      </c>
      <c r="K258" t="s">
        <v>10916</v>
      </c>
      <c r="L258">
        <v>178624</v>
      </c>
      <c r="M258">
        <v>3600000</v>
      </c>
      <c r="N258">
        <v>5924421</v>
      </c>
      <c r="O258">
        <v>2324421</v>
      </c>
      <c r="P258" t="s">
        <v>10918</v>
      </c>
      <c r="Q258" t="s">
        <v>923</v>
      </c>
      <c r="R258">
        <v>13</v>
      </c>
      <c r="S258" t="s">
        <v>1956</v>
      </c>
      <c r="T258" t="s">
        <v>11021</v>
      </c>
      <c r="U258" t="s">
        <v>10921</v>
      </c>
      <c r="V258" t="s">
        <v>10974</v>
      </c>
      <c r="W258" t="s">
        <v>11033</v>
      </c>
      <c r="X258" t="s">
        <v>479</v>
      </c>
    </row>
    <row r="259" spans="1:24" x14ac:dyDescent="0.3">
      <c r="A259" t="s">
        <v>924</v>
      </c>
      <c r="B259" t="s">
        <v>925</v>
      </c>
      <c r="C259" t="s">
        <v>925</v>
      </c>
      <c r="D259">
        <v>119</v>
      </c>
      <c r="E259" t="s">
        <v>10911</v>
      </c>
      <c r="F259">
        <v>1.9833333333333334</v>
      </c>
      <c r="G259" t="s">
        <v>190</v>
      </c>
      <c r="H259" t="s">
        <v>5170</v>
      </c>
      <c r="I259" t="s">
        <v>10899</v>
      </c>
      <c r="J259">
        <v>6.9</v>
      </c>
      <c r="K259" t="s">
        <v>10912</v>
      </c>
      <c r="L259">
        <v>94469</v>
      </c>
      <c r="M259">
        <v>14000000</v>
      </c>
      <c r="N259">
        <v>320145693</v>
      </c>
      <c r="O259">
        <v>306145693</v>
      </c>
      <c r="P259" t="s">
        <v>10928</v>
      </c>
      <c r="Q259" t="s">
        <v>926</v>
      </c>
      <c r="R259">
        <v>16</v>
      </c>
      <c r="S259" t="s">
        <v>11014</v>
      </c>
      <c r="T259" t="s">
        <v>11027</v>
      </c>
      <c r="U259" t="s">
        <v>10930</v>
      </c>
      <c r="V259" t="s">
        <v>10974</v>
      </c>
      <c r="W259" t="s">
        <v>11033</v>
      </c>
      <c r="X259" t="s">
        <v>537</v>
      </c>
    </row>
    <row r="260" spans="1:24" x14ac:dyDescent="0.3">
      <c r="A260" t="s">
        <v>927</v>
      </c>
      <c r="B260" t="s">
        <v>928</v>
      </c>
      <c r="C260" t="s">
        <v>928</v>
      </c>
      <c r="D260">
        <v>116</v>
      </c>
      <c r="E260" t="s">
        <v>10911</v>
      </c>
      <c r="F260">
        <v>1.9333333333333333</v>
      </c>
      <c r="G260" t="s">
        <v>190</v>
      </c>
      <c r="H260" t="s">
        <v>5878</v>
      </c>
      <c r="I260" t="s">
        <v>10899</v>
      </c>
      <c r="J260">
        <v>8.3000000000000007</v>
      </c>
      <c r="K260" t="s">
        <v>10922</v>
      </c>
      <c r="L260">
        <v>774298</v>
      </c>
      <c r="M260">
        <v>30000000</v>
      </c>
      <c r="N260">
        <v>46358827</v>
      </c>
      <c r="O260">
        <v>16358827</v>
      </c>
      <c r="P260" t="s">
        <v>10913</v>
      </c>
      <c r="Q260" t="s">
        <v>929</v>
      </c>
      <c r="R260">
        <v>17</v>
      </c>
      <c r="S260" t="s">
        <v>11014</v>
      </c>
      <c r="T260" t="s">
        <v>11024</v>
      </c>
      <c r="U260" t="s">
        <v>10926</v>
      </c>
      <c r="V260" t="s">
        <v>10974</v>
      </c>
      <c r="W260" t="s">
        <v>11033</v>
      </c>
      <c r="X260" t="s">
        <v>38</v>
      </c>
    </row>
    <row r="261" spans="1:24" x14ac:dyDescent="0.3">
      <c r="A261" t="s">
        <v>930</v>
      </c>
      <c r="B261" t="s">
        <v>931</v>
      </c>
      <c r="C261" t="s">
        <v>931</v>
      </c>
      <c r="D261">
        <v>121</v>
      </c>
      <c r="E261" t="s">
        <v>10917</v>
      </c>
      <c r="F261">
        <v>2.0166666666666666</v>
      </c>
      <c r="G261" t="s">
        <v>10889</v>
      </c>
      <c r="H261" t="s">
        <v>172</v>
      </c>
      <c r="I261" t="s">
        <v>190</v>
      </c>
      <c r="J261">
        <v>7.3</v>
      </c>
      <c r="K261" t="s">
        <v>10916</v>
      </c>
      <c r="L261">
        <v>150260</v>
      </c>
      <c r="M261">
        <v>13000000</v>
      </c>
      <c r="N261">
        <v>123922370</v>
      </c>
      <c r="O261">
        <v>110922370</v>
      </c>
      <c r="P261" t="s">
        <v>10928</v>
      </c>
      <c r="Q261" t="s">
        <v>932</v>
      </c>
      <c r="R261">
        <v>23</v>
      </c>
      <c r="S261" t="s">
        <v>11014</v>
      </c>
      <c r="T261" t="s">
        <v>11018</v>
      </c>
      <c r="U261" t="s">
        <v>10914</v>
      </c>
      <c r="V261" t="s">
        <v>10974</v>
      </c>
      <c r="W261" t="s">
        <v>11033</v>
      </c>
      <c r="X261" t="s">
        <v>647</v>
      </c>
    </row>
    <row r="262" spans="1:24" x14ac:dyDescent="0.3">
      <c r="A262" t="s">
        <v>933</v>
      </c>
      <c r="B262" t="s">
        <v>934</v>
      </c>
      <c r="C262" t="s">
        <v>934</v>
      </c>
      <c r="D262">
        <v>120</v>
      </c>
      <c r="E262" t="s">
        <v>10911</v>
      </c>
      <c r="F262">
        <v>2</v>
      </c>
      <c r="G262" t="s">
        <v>7406</v>
      </c>
      <c r="H262" t="s">
        <v>10887</v>
      </c>
      <c r="I262" t="s">
        <v>172</v>
      </c>
      <c r="J262">
        <v>6.8</v>
      </c>
      <c r="K262" t="s">
        <v>10912</v>
      </c>
      <c r="L262">
        <v>63916</v>
      </c>
      <c r="M262">
        <v>27000000</v>
      </c>
      <c r="N262">
        <v>25893810</v>
      </c>
      <c r="O262">
        <v>-1106190</v>
      </c>
      <c r="P262" t="s">
        <v>10924</v>
      </c>
      <c r="Q262" t="s">
        <v>935</v>
      </c>
      <c r="R262">
        <v>1</v>
      </c>
      <c r="S262" t="s">
        <v>11014</v>
      </c>
      <c r="T262" t="s">
        <v>11025</v>
      </c>
      <c r="U262" t="s">
        <v>10927</v>
      </c>
      <c r="V262" t="s">
        <v>10974</v>
      </c>
      <c r="W262" t="s">
        <v>11033</v>
      </c>
      <c r="X262" t="s">
        <v>628</v>
      </c>
    </row>
    <row r="263" spans="1:24" x14ac:dyDescent="0.3">
      <c r="A263" t="s">
        <v>936</v>
      </c>
      <c r="B263" t="s">
        <v>937</v>
      </c>
      <c r="C263" t="s">
        <v>937</v>
      </c>
      <c r="D263">
        <v>109</v>
      </c>
      <c r="E263" t="s">
        <v>10911</v>
      </c>
      <c r="F263">
        <v>1.8166666666666667</v>
      </c>
      <c r="G263" t="s">
        <v>7406</v>
      </c>
      <c r="H263" t="s">
        <v>10891</v>
      </c>
      <c r="I263" t="s">
        <v>5170</v>
      </c>
      <c r="J263">
        <v>7.6</v>
      </c>
      <c r="K263" t="s">
        <v>10916</v>
      </c>
      <c r="L263">
        <v>270946</v>
      </c>
      <c r="M263">
        <v>15000000</v>
      </c>
      <c r="N263">
        <v>120207127</v>
      </c>
      <c r="O263">
        <v>105207127</v>
      </c>
      <c r="P263" t="s">
        <v>10928</v>
      </c>
      <c r="Q263" t="s">
        <v>907</v>
      </c>
      <c r="R263">
        <v>6</v>
      </c>
      <c r="S263" t="s">
        <v>1956</v>
      </c>
      <c r="T263" t="s">
        <v>11021</v>
      </c>
      <c r="U263" t="s">
        <v>10921</v>
      </c>
      <c r="V263" t="s">
        <v>10974</v>
      </c>
      <c r="W263" t="s">
        <v>11033</v>
      </c>
      <c r="X263" t="s">
        <v>231</v>
      </c>
    </row>
    <row r="264" spans="1:24" x14ac:dyDescent="0.3">
      <c r="A264" t="s">
        <v>938</v>
      </c>
      <c r="B264" t="s">
        <v>939</v>
      </c>
      <c r="C264" t="s">
        <v>939</v>
      </c>
      <c r="D264">
        <v>130</v>
      </c>
      <c r="E264" t="s">
        <v>10917</v>
      </c>
      <c r="F264">
        <v>2.1666666666666665</v>
      </c>
      <c r="G264" t="s">
        <v>7406</v>
      </c>
      <c r="H264" t="s">
        <v>10887</v>
      </c>
      <c r="I264" t="s">
        <v>5170</v>
      </c>
      <c r="J264">
        <v>6.7</v>
      </c>
      <c r="K264" t="s">
        <v>10912</v>
      </c>
      <c r="L264">
        <v>103908</v>
      </c>
      <c r="M264">
        <v>40000000</v>
      </c>
      <c r="N264">
        <v>51220430</v>
      </c>
      <c r="O264">
        <v>11220430</v>
      </c>
      <c r="P264" t="s">
        <v>10913</v>
      </c>
      <c r="Q264" t="s">
        <v>940</v>
      </c>
      <c r="R264">
        <v>27</v>
      </c>
      <c r="S264" t="s">
        <v>11016</v>
      </c>
      <c r="T264" t="s">
        <v>11024</v>
      </c>
      <c r="U264" t="s">
        <v>10926</v>
      </c>
      <c r="V264" t="s">
        <v>10974</v>
      </c>
      <c r="W264" t="s">
        <v>11033</v>
      </c>
      <c r="X264" t="s">
        <v>429</v>
      </c>
    </row>
    <row r="265" spans="1:24" x14ac:dyDescent="0.3">
      <c r="A265" t="s">
        <v>941</v>
      </c>
      <c r="B265" t="s">
        <v>942</v>
      </c>
      <c r="C265" t="s">
        <v>942</v>
      </c>
      <c r="D265">
        <v>97</v>
      </c>
      <c r="E265" t="s">
        <v>10911</v>
      </c>
      <c r="F265">
        <v>1.6166666666666667</v>
      </c>
      <c r="G265" t="s">
        <v>172</v>
      </c>
      <c r="H265" t="s">
        <v>105</v>
      </c>
      <c r="I265" t="s">
        <v>10899</v>
      </c>
      <c r="J265">
        <v>7.2</v>
      </c>
      <c r="K265" t="s">
        <v>10916</v>
      </c>
      <c r="L265">
        <v>156997</v>
      </c>
      <c r="M265">
        <v>8500000</v>
      </c>
      <c r="N265">
        <v>32505409</v>
      </c>
      <c r="O265">
        <v>24005409</v>
      </c>
      <c r="P265" t="s">
        <v>10913</v>
      </c>
      <c r="Q265" t="s">
        <v>943</v>
      </c>
      <c r="R265">
        <v>27</v>
      </c>
      <c r="S265" t="s">
        <v>11015</v>
      </c>
      <c r="T265" t="s">
        <v>11025</v>
      </c>
      <c r="U265" t="s">
        <v>10927</v>
      </c>
      <c r="V265" t="s">
        <v>10974</v>
      </c>
      <c r="W265" t="s">
        <v>11033</v>
      </c>
      <c r="X265" t="s">
        <v>944</v>
      </c>
    </row>
    <row r="266" spans="1:24" x14ac:dyDescent="0.3">
      <c r="A266" t="s">
        <v>945</v>
      </c>
      <c r="B266" t="s">
        <v>946</v>
      </c>
      <c r="C266" t="s">
        <v>946</v>
      </c>
      <c r="D266">
        <v>102</v>
      </c>
      <c r="E266" t="s">
        <v>10911</v>
      </c>
      <c r="F266">
        <v>1.7</v>
      </c>
      <c r="G266" t="s">
        <v>172</v>
      </c>
      <c r="H266" t="s">
        <v>190</v>
      </c>
      <c r="I266" t="s">
        <v>10886</v>
      </c>
      <c r="J266">
        <v>7.1</v>
      </c>
      <c r="K266" t="s">
        <v>10916</v>
      </c>
      <c r="L266">
        <v>65243</v>
      </c>
      <c r="M266">
        <v>15000000</v>
      </c>
      <c r="N266">
        <v>80642217</v>
      </c>
      <c r="O266">
        <v>65642217</v>
      </c>
      <c r="P266" t="s">
        <v>10913</v>
      </c>
      <c r="Q266" t="s">
        <v>947</v>
      </c>
      <c r="R266">
        <v>1</v>
      </c>
      <c r="S266" t="s">
        <v>11011</v>
      </c>
      <c r="T266" t="s">
        <v>11018</v>
      </c>
      <c r="U266" t="s">
        <v>10914</v>
      </c>
      <c r="V266" t="s">
        <v>10974</v>
      </c>
      <c r="W266" t="s">
        <v>11033</v>
      </c>
      <c r="X266" t="s">
        <v>948</v>
      </c>
    </row>
    <row r="267" spans="1:24" x14ac:dyDescent="0.3">
      <c r="A267" t="s">
        <v>949</v>
      </c>
      <c r="B267" t="s">
        <v>950</v>
      </c>
      <c r="C267" t="s">
        <v>950</v>
      </c>
      <c r="D267">
        <v>96</v>
      </c>
      <c r="E267" t="s">
        <v>10911</v>
      </c>
      <c r="F267">
        <v>1.6</v>
      </c>
      <c r="G267" t="s">
        <v>10885</v>
      </c>
      <c r="H267" t="s">
        <v>105</v>
      </c>
      <c r="I267" t="s">
        <v>10899</v>
      </c>
      <c r="J267">
        <v>6.6</v>
      </c>
      <c r="K267" t="s">
        <v>10912</v>
      </c>
      <c r="L267">
        <v>88392</v>
      </c>
      <c r="M267">
        <v>4500000</v>
      </c>
      <c r="N267">
        <v>44793222</v>
      </c>
      <c r="O267">
        <v>40293222</v>
      </c>
      <c r="P267" t="s">
        <v>10913</v>
      </c>
      <c r="Q267" t="s">
        <v>951</v>
      </c>
      <c r="R267">
        <v>27</v>
      </c>
      <c r="S267" t="s">
        <v>1956</v>
      </c>
      <c r="T267" t="s">
        <v>11020</v>
      </c>
      <c r="U267" t="s">
        <v>10920</v>
      </c>
      <c r="V267" t="s">
        <v>10974</v>
      </c>
      <c r="W267" t="s">
        <v>11033</v>
      </c>
      <c r="X267" t="s">
        <v>952</v>
      </c>
    </row>
    <row r="268" spans="1:24" x14ac:dyDescent="0.3">
      <c r="A268" t="s">
        <v>953</v>
      </c>
      <c r="B268" t="s">
        <v>954</v>
      </c>
      <c r="C268" t="s">
        <v>954</v>
      </c>
      <c r="D268">
        <v>93</v>
      </c>
      <c r="E268" t="s">
        <v>10911</v>
      </c>
      <c r="F268">
        <v>1.55</v>
      </c>
      <c r="G268" t="s">
        <v>7406</v>
      </c>
      <c r="H268" t="s">
        <v>190</v>
      </c>
      <c r="I268" t="s">
        <v>10897</v>
      </c>
      <c r="J268">
        <v>5.8</v>
      </c>
      <c r="K268" t="s">
        <v>10933</v>
      </c>
      <c r="L268">
        <v>58081</v>
      </c>
      <c r="M268">
        <v>25000000</v>
      </c>
      <c r="N268">
        <v>16057580</v>
      </c>
      <c r="O268">
        <v>-8942420</v>
      </c>
      <c r="P268" t="s">
        <v>10924</v>
      </c>
      <c r="Q268" t="s">
        <v>955</v>
      </c>
      <c r="R268">
        <v>12</v>
      </c>
      <c r="S268" t="s">
        <v>11012</v>
      </c>
      <c r="T268" t="s">
        <v>11020</v>
      </c>
      <c r="U268" t="s">
        <v>10920</v>
      </c>
      <c r="V268" t="s">
        <v>10974</v>
      </c>
      <c r="W268" t="s">
        <v>11033</v>
      </c>
      <c r="X268" t="s">
        <v>956</v>
      </c>
    </row>
    <row r="269" spans="1:24" x14ac:dyDescent="0.3">
      <c r="A269" t="s">
        <v>957</v>
      </c>
      <c r="B269" t="s">
        <v>958</v>
      </c>
      <c r="C269" t="s">
        <v>958</v>
      </c>
      <c r="D269">
        <v>112</v>
      </c>
      <c r="E269" t="s">
        <v>10911</v>
      </c>
      <c r="F269">
        <v>1.8666666666666667</v>
      </c>
      <c r="G269" t="s">
        <v>172</v>
      </c>
      <c r="H269" t="s">
        <v>10886</v>
      </c>
      <c r="I269" t="s">
        <v>10899</v>
      </c>
      <c r="J269">
        <v>6.9</v>
      </c>
      <c r="K269" t="s">
        <v>10912</v>
      </c>
      <c r="L269">
        <v>65658</v>
      </c>
      <c r="M269">
        <v>22000000</v>
      </c>
      <c r="N269">
        <v>26713187</v>
      </c>
      <c r="O269">
        <v>4713187</v>
      </c>
      <c r="P269" t="s">
        <v>10918</v>
      </c>
      <c r="Q269" t="s">
        <v>959</v>
      </c>
      <c r="R269">
        <v>16</v>
      </c>
      <c r="S269" t="s">
        <v>11014</v>
      </c>
      <c r="T269" t="s">
        <v>11018</v>
      </c>
      <c r="U269" t="s">
        <v>10914</v>
      </c>
      <c r="V269" t="s">
        <v>10974</v>
      </c>
      <c r="W269" t="s">
        <v>11033</v>
      </c>
      <c r="X269" t="s">
        <v>960</v>
      </c>
    </row>
    <row r="270" spans="1:24" x14ac:dyDescent="0.3">
      <c r="A270" t="s">
        <v>961</v>
      </c>
      <c r="B270" t="s">
        <v>962</v>
      </c>
      <c r="C270" t="s">
        <v>962</v>
      </c>
      <c r="D270">
        <v>93</v>
      </c>
      <c r="E270" t="s">
        <v>10911</v>
      </c>
      <c r="F270">
        <v>1.55</v>
      </c>
      <c r="G270" t="s">
        <v>172</v>
      </c>
      <c r="H270" t="s">
        <v>190</v>
      </c>
      <c r="I270" t="s">
        <v>10899</v>
      </c>
      <c r="J270">
        <v>7.6</v>
      </c>
      <c r="K270" t="s">
        <v>10916</v>
      </c>
      <c r="L270">
        <v>153510</v>
      </c>
      <c r="M270">
        <v>15000000</v>
      </c>
      <c r="N270">
        <v>49530280</v>
      </c>
      <c r="O270">
        <v>34530280</v>
      </c>
      <c r="P270" t="s">
        <v>10913</v>
      </c>
      <c r="Q270" t="s">
        <v>963</v>
      </c>
      <c r="R270">
        <v>25</v>
      </c>
      <c r="S270" t="s">
        <v>11014</v>
      </c>
      <c r="T270" t="s">
        <v>11023</v>
      </c>
      <c r="U270" t="s">
        <v>10925</v>
      </c>
      <c r="V270" t="s">
        <v>10974</v>
      </c>
      <c r="W270" t="s">
        <v>11033</v>
      </c>
      <c r="X270" t="s">
        <v>673</v>
      </c>
    </row>
    <row r="271" spans="1:24" x14ac:dyDescent="0.3">
      <c r="A271" t="s">
        <v>964</v>
      </c>
      <c r="B271" t="s">
        <v>965</v>
      </c>
      <c r="C271" t="s">
        <v>965</v>
      </c>
      <c r="D271">
        <v>107</v>
      </c>
      <c r="E271" t="s">
        <v>10911</v>
      </c>
      <c r="F271">
        <v>1.7833333333333334</v>
      </c>
      <c r="G271" t="s">
        <v>7406</v>
      </c>
      <c r="H271" t="s">
        <v>10887</v>
      </c>
      <c r="I271" t="s">
        <v>105</v>
      </c>
      <c r="J271">
        <v>7.8</v>
      </c>
      <c r="K271" t="s">
        <v>10916</v>
      </c>
      <c r="L271">
        <v>443864</v>
      </c>
      <c r="M271">
        <v>15000000</v>
      </c>
      <c r="N271">
        <v>98268458</v>
      </c>
      <c r="O271">
        <v>83268458</v>
      </c>
      <c r="P271" t="s">
        <v>10913</v>
      </c>
      <c r="Q271" t="s">
        <v>966</v>
      </c>
      <c r="R271">
        <v>12</v>
      </c>
      <c r="S271" t="s">
        <v>1956</v>
      </c>
      <c r="T271" t="s">
        <v>11024</v>
      </c>
      <c r="U271" t="s">
        <v>10926</v>
      </c>
      <c r="V271" t="s">
        <v>10974</v>
      </c>
      <c r="W271" t="s">
        <v>11033</v>
      </c>
      <c r="X271" t="s">
        <v>967</v>
      </c>
    </row>
    <row r="272" spans="1:24" x14ac:dyDescent="0.3">
      <c r="A272" t="s">
        <v>968</v>
      </c>
      <c r="B272" t="s">
        <v>969</v>
      </c>
      <c r="C272" t="s">
        <v>969</v>
      </c>
      <c r="D272">
        <v>98</v>
      </c>
      <c r="E272" t="s">
        <v>10911</v>
      </c>
      <c r="F272">
        <v>1.6333333333333333</v>
      </c>
      <c r="G272" t="s">
        <v>10887</v>
      </c>
      <c r="H272" t="s">
        <v>172</v>
      </c>
      <c r="I272" t="s">
        <v>10892</v>
      </c>
      <c r="J272">
        <v>8</v>
      </c>
      <c r="K272" t="s">
        <v>10922</v>
      </c>
      <c r="L272">
        <v>442925</v>
      </c>
      <c r="M272">
        <v>16000000</v>
      </c>
      <c r="N272">
        <v>30902869</v>
      </c>
      <c r="O272">
        <v>14902869</v>
      </c>
      <c r="P272" t="s">
        <v>10913</v>
      </c>
      <c r="Q272" t="s">
        <v>970</v>
      </c>
      <c r="R272">
        <v>18</v>
      </c>
      <c r="S272" t="s">
        <v>1956</v>
      </c>
      <c r="T272" t="s">
        <v>11027</v>
      </c>
      <c r="U272" t="s">
        <v>10930</v>
      </c>
      <c r="V272" t="s">
        <v>10974</v>
      </c>
      <c r="W272" t="s">
        <v>11033</v>
      </c>
      <c r="X272" t="s">
        <v>691</v>
      </c>
    </row>
    <row r="273" spans="1:24" x14ac:dyDescent="0.3">
      <c r="A273" t="s">
        <v>971</v>
      </c>
      <c r="B273" t="s">
        <v>972</v>
      </c>
      <c r="C273" t="s">
        <v>972</v>
      </c>
      <c r="D273">
        <v>94</v>
      </c>
      <c r="E273" t="s">
        <v>10911</v>
      </c>
      <c r="F273">
        <v>1.5666666666666667</v>
      </c>
      <c r="G273" t="s">
        <v>172</v>
      </c>
      <c r="H273" t="s">
        <v>10891</v>
      </c>
      <c r="I273" t="s">
        <v>10899</v>
      </c>
      <c r="J273">
        <v>7.3</v>
      </c>
      <c r="K273" t="s">
        <v>10916</v>
      </c>
      <c r="L273">
        <v>146855</v>
      </c>
      <c r="M273">
        <v>6000000</v>
      </c>
      <c r="N273">
        <v>29180280</v>
      </c>
      <c r="O273">
        <v>23180280</v>
      </c>
      <c r="P273" t="s">
        <v>10913</v>
      </c>
      <c r="Q273" t="s">
        <v>907</v>
      </c>
      <c r="R273">
        <v>6</v>
      </c>
      <c r="S273" t="s">
        <v>1956</v>
      </c>
      <c r="T273" t="s">
        <v>11021</v>
      </c>
      <c r="U273" t="s">
        <v>10921</v>
      </c>
      <c r="V273" t="s">
        <v>10974</v>
      </c>
      <c r="W273" t="s">
        <v>11033</v>
      </c>
      <c r="X273" t="s">
        <v>973</v>
      </c>
    </row>
    <row r="274" spans="1:24" x14ac:dyDescent="0.3">
      <c r="A274" t="s">
        <v>974</v>
      </c>
      <c r="B274" t="s">
        <v>975</v>
      </c>
      <c r="C274" t="s">
        <v>975</v>
      </c>
      <c r="D274">
        <v>102</v>
      </c>
      <c r="E274" t="s">
        <v>10911</v>
      </c>
      <c r="F274">
        <v>1.7</v>
      </c>
      <c r="G274" t="s">
        <v>7406</v>
      </c>
      <c r="H274" t="s">
        <v>10891</v>
      </c>
      <c r="I274" t="s">
        <v>10890</v>
      </c>
      <c r="J274">
        <v>7.6</v>
      </c>
      <c r="K274" t="s">
        <v>10916</v>
      </c>
      <c r="L274">
        <v>274364</v>
      </c>
      <c r="M274">
        <v>13000000</v>
      </c>
      <c r="N274">
        <v>53425389</v>
      </c>
      <c r="O274">
        <v>40425389</v>
      </c>
      <c r="P274" t="s">
        <v>10913</v>
      </c>
      <c r="Q274" t="s">
        <v>976</v>
      </c>
      <c r="R274">
        <v>17</v>
      </c>
      <c r="S274" t="s">
        <v>1956</v>
      </c>
      <c r="T274" t="s">
        <v>11025</v>
      </c>
      <c r="U274" t="s">
        <v>10927</v>
      </c>
      <c r="V274" t="s">
        <v>10974</v>
      </c>
      <c r="W274" t="s">
        <v>11033</v>
      </c>
      <c r="X274" t="s">
        <v>977</v>
      </c>
    </row>
    <row r="275" spans="1:24" x14ac:dyDescent="0.3">
      <c r="A275" t="s">
        <v>978</v>
      </c>
      <c r="B275" t="s">
        <v>979</v>
      </c>
      <c r="C275" t="s">
        <v>979</v>
      </c>
      <c r="D275">
        <v>101</v>
      </c>
      <c r="E275" t="s">
        <v>10911</v>
      </c>
      <c r="F275">
        <v>1.6833333333333333</v>
      </c>
      <c r="G275" t="s">
        <v>7406</v>
      </c>
      <c r="H275" t="s">
        <v>10890</v>
      </c>
      <c r="I275" t="s">
        <v>5170</v>
      </c>
      <c r="J275">
        <v>6.7</v>
      </c>
      <c r="K275" t="s">
        <v>10912</v>
      </c>
      <c r="L275">
        <v>162228</v>
      </c>
      <c r="M275">
        <v>27000000</v>
      </c>
      <c r="N275">
        <v>38122105</v>
      </c>
      <c r="O275">
        <v>11122105</v>
      </c>
      <c r="P275" t="s">
        <v>10913</v>
      </c>
      <c r="Q275" t="s">
        <v>980</v>
      </c>
      <c r="R275">
        <v>13</v>
      </c>
      <c r="S275" t="s">
        <v>1956</v>
      </c>
      <c r="T275" t="s">
        <v>11023</v>
      </c>
      <c r="U275" t="s">
        <v>10925</v>
      </c>
      <c r="V275" t="s">
        <v>10974</v>
      </c>
      <c r="W275" t="s">
        <v>11033</v>
      </c>
      <c r="X275" t="s">
        <v>981</v>
      </c>
    </row>
    <row r="276" spans="1:24" x14ac:dyDescent="0.3">
      <c r="A276" t="s">
        <v>982</v>
      </c>
      <c r="B276" t="s">
        <v>983</v>
      </c>
      <c r="C276" t="s">
        <v>983</v>
      </c>
      <c r="D276">
        <v>96</v>
      </c>
      <c r="E276" t="s">
        <v>10911</v>
      </c>
      <c r="F276">
        <v>1.6</v>
      </c>
      <c r="G276" t="s">
        <v>10887</v>
      </c>
      <c r="H276" t="s">
        <v>172</v>
      </c>
      <c r="I276" t="s">
        <v>10890</v>
      </c>
      <c r="J276">
        <v>7.1</v>
      </c>
      <c r="K276" t="s">
        <v>10916</v>
      </c>
      <c r="L276">
        <v>202023</v>
      </c>
      <c r="M276">
        <v>22700000</v>
      </c>
      <c r="N276">
        <v>38119483</v>
      </c>
      <c r="O276">
        <v>15419483</v>
      </c>
      <c r="P276" t="s">
        <v>10913</v>
      </c>
      <c r="Q276" t="s">
        <v>984</v>
      </c>
      <c r="R276">
        <v>24</v>
      </c>
      <c r="S276" t="s">
        <v>11014</v>
      </c>
      <c r="T276" t="s">
        <v>11024</v>
      </c>
      <c r="U276" t="s">
        <v>10926</v>
      </c>
      <c r="V276" t="s">
        <v>10974</v>
      </c>
      <c r="W276" t="s">
        <v>11033</v>
      </c>
      <c r="X276" t="s">
        <v>152</v>
      </c>
    </row>
    <row r="277" spans="1:24" x14ac:dyDescent="0.3">
      <c r="A277" t="s">
        <v>985</v>
      </c>
      <c r="B277" t="s">
        <v>986</v>
      </c>
      <c r="C277" t="s">
        <v>986</v>
      </c>
      <c r="D277">
        <v>90</v>
      </c>
      <c r="E277" t="s">
        <v>10911</v>
      </c>
      <c r="F277">
        <v>1.5</v>
      </c>
      <c r="G277" t="s">
        <v>7406</v>
      </c>
      <c r="H277" t="s">
        <v>10887</v>
      </c>
      <c r="I277" t="s">
        <v>10890</v>
      </c>
      <c r="J277">
        <v>3.7</v>
      </c>
      <c r="K277" t="s">
        <v>10933</v>
      </c>
      <c r="L277">
        <v>51681</v>
      </c>
      <c r="M277">
        <v>17000000</v>
      </c>
      <c r="N277">
        <v>30281020</v>
      </c>
      <c r="O277">
        <v>13281020</v>
      </c>
      <c r="P277" t="s">
        <v>10913</v>
      </c>
      <c r="Q277" t="s">
        <v>987</v>
      </c>
      <c r="R277">
        <v>23</v>
      </c>
      <c r="S277" t="s">
        <v>11012</v>
      </c>
      <c r="T277" t="s">
        <v>11025</v>
      </c>
      <c r="U277" t="s">
        <v>10927</v>
      </c>
      <c r="V277" t="s">
        <v>10974</v>
      </c>
      <c r="W277" t="s">
        <v>11033</v>
      </c>
      <c r="X277" t="s">
        <v>988</v>
      </c>
    </row>
    <row r="278" spans="1:24" x14ac:dyDescent="0.3">
      <c r="A278" t="s">
        <v>989</v>
      </c>
      <c r="B278" t="s">
        <v>990</v>
      </c>
      <c r="C278" t="s">
        <v>991</v>
      </c>
      <c r="D278">
        <v>102</v>
      </c>
      <c r="E278" t="s">
        <v>10911</v>
      </c>
      <c r="F278">
        <v>1.7</v>
      </c>
      <c r="G278" t="s">
        <v>172</v>
      </c>
      <c r="H278" t="s">
        <v>190</v>
      </c>
      <c r="I278" t="s">
        <v>10892</v>
      </c>
      <c r="J278">
        <v>6.1</v>
      </c>
      <c r="K278" t="s">
        <v>10912</v>
      </c>
      <c r="L278">
        <v>56772</v>
      </c>
      <c r="M278">
        <v>11000000</v>
      </c>
      <c r="N278">
        <v>167780960</v>
      </c>
      <c r="O278">
        <v>156780960</v>
      </c>
      <c r="P278" t="s">
        <v>10928</v>
      </c>
      <c r="Q278" t="s">
        <v>992</v>
      </c>
      <c r="R278">
        <v>23</v>
      </c>
      <c r="S278" t="s">
        <v>11015</v>
      </c>
      <c r="T278" t="s">
        <v>11023</v>
      </c>
      <c r="U278" t="s">
        <v>10925</v>
      </c>
      <c r="V278" t="s">
        <v>10974</v>
      </c>
      <c r="W278" t="s">
        <v>11033</v>
      </c>
      <c r="X278" t="s">
        <v>680</v>
      </c>
    </row>
    <row r="279" spans="1:24" x14ac:dyDescent="0.3">
      <c r="A279" t="s">
        <v>993</v>
      </c>
      <c r="B279" t="s">
        <v>994</v>
      </c>
      <c r="C279" t="s">
        <v>994</v>
      </c>
      <c r="D279">
        <v>119</v>
      </c>
      <c r="E279" t="s">
        <v>10911</v>
      </c>
      <c r="F279">
        <v>1.9833333333333334</v>
      </c>
      <c r="G279" t="s">
        <v>10891</v>
      </c>
      <c r="H279" t="s">
        <v>190</v>
      </c>
      <c r="I279" t="s">
        <v>5170</v>
      </c>
      <c r="J279">
        <v>7.8</v>
      </c>
      <c r="K279" t="s">
        <v>10916</v>
      </c>
      <c r="L279">
        <v>324807</v>
      </c>
      <c r="M279">
        <v>25000000</v>
      </c>
      <c r="N279">
        <v>76270454</v>
      </c>
      <c r="O279">
        <v>51270454</v>
      </c>
      <c r="P279" t="s">
        <v>10913</v>
      </c>
      <c r="Q279" t="s">
        <v>995</v>
      </c>
      <c r="R279">
        <v>2</v>
      </c>
      <c r="S279" t="s">
        <v>11011</v>
      </c>
      <c r="T279" t="s">
        <v>11024</v>
      </c>
      <c r="U279" t="s">
        <v>10926</v>
      </c>
      <c r="V279" t="s">
        <v>10974</v>
      </c>
      <c r="W279" t="s">
        <v>11033</v>
      </c>
      <c r="X279" t="s">
        <v>212</v>
      </c>
    </row>
    <row r="280" spans="1:24" x14ac:dyDescent="0.3">
      <c r="A280" t="s">
        <v>996</v>
      </c>
      <c r="B280" t="s">
        <v>997</v>
      </c>
      <c r="C280" t="s">
        <v>997</v>
      </c>
      <c r="D280">
        <v>126</v>
      </c>
      <c r="E280" t="s">
        <v>10917</v>
      </c>
      <c r="F280">
        <v>2.1</v>
      </c>
      <c r="G280" t="s">
        <v>10891</v>
      </c>
      <c r="H280" t="s">
        <v>190</v>
      </c>
      <c r="I280" t="s">
        <v>10899</v>
      </c>
      <c r="J280">
        <v>7.3</v>
      </c>
      <c r="K280" t="s">
        <v>10916</v>
      </c>
      <c r="L280">
        <v>162529</v>
      </c>
      <c r="M280">
        <v>15000000</v>
      </c>
      <c r="N280">
        <v>43848069</v>
      </c>
      <c r="O280">
        <v>28848069</v>
      </c>
      <c r="P280" t="s">
        <v>10913</v>
      </c>
      <c r="Q280" t="s">
        <v>998</v>
      </c>
      <c r="R280">
        <v>11</v>
      </c>
      <c r="S280" t="s">
        <v>1956</v>
      </c>
      <c r="T280" t="s">
        <v>11018</v>
      </c>
      <c r="U280" t="s">
        <v>10914</v>
      </c>
      <c r="V280" t="s">
        <v>10974</v>
      </c>
      <c r="W280" t="s">
        <v>11033</v>
      </c>
      <c r="X280" t="s">
        <v>876</v>
      </c>
    </row>
    <row r="281" spans="1:24" x14ac:dyDescent="0.3">
      <c r="A281" t="s">
        <v>999</v>
      </c>
      <c r="B281" t="s">
        <v>1000</v>
      </c>
      <c r="C281" t="s">
        <v>1000</v>
      </c>
      <c r="D281">
        <v>118</v>
      </c>
      <c r="E281" t="s">
        <v>10911</v>
      </c>
      <c r="F281">
        <v>1.9666666666666666</v>
      </c>
      <c r="G281" t="s">
        <v>172</v>
      </c>
      <c r="H281" t="s">
        <v>10885</v>
      </c>
      <c r="I281" t="s">
        <v>105</v>
      </c>
      <c r="J281">
        <v>6.5</v>
      </c>
      <c r="K281" t="s">
        <v>10912</v>
      </c>
      <c r="L281">
        <v>75595</v>
      </c>
      <c r="M281">
        <v>22000000</v>
      </c>
      <c r="N281">
        <v>63766510</v>
      </c>
      <c r="O281">
        <v>41766510</v>
      </c>
      <c r="P281" t="s">
        <v>10913</v>
      </c>
      <c r="Q281" t="s">
        <v>966</v>
      </c>
      <c r="R281">
        <v>12</v>
      </c>
      <c r="S281" t="s">
        <v>1956</v>
      </c>
      <c r="T281" t="s">
        <v>11024</v>
      </c>
      <c r="U281" t="s">
        <v>10926</v>
      </c>
      <c r="V281" t="s">
        <v>10974</v>
      </c>
      <c r="W281" t="s">
        <v>11033</v>
      </c>
      <c r="X281" t="s">
        <v>335</v>
      </c>
    </row>
    <row r="282" spans="1:24" x14ac:dyDescent="0.3">
      <c r="A282" t="s">
        <v>1001</v>
      </c>
      <c r="B282" t="s">
        <v>1002</v>
      </c>
      <c r="C282" t="s">
        <v>1002</v>
      </c>
      <c r="D282">
        <v>92</v>
      </c>
      <c r="E282" t="s">
        <v>10911</v>
      </c>
      <c r="F282">
        <v>1.5333333333333334</v>
      </c>
      <c r="G282" t="s">
        <v>172</v>
      </c>
      <c r="H282" t="s">
        <v>10885</v>
      </c>
      <c r="I282" t="s">
        <v>10899</v>
      </c>
      <c r="J282">
        <v>7.5</v>
      </c>
      <c r="K282" t="s">
        <v>10916</v>
      </c>
      <c r="L282">
        <v>329033</v>
      </c>
      <c r="M282">
        <v>15000000</v>
      </c>
      <c r="N282">
        <v>74836631</v>
      </c>
      <c r="O282">
        <v>59836631</v>
      </c>
      <c r="P282" t="s">
        <v>10913</v>
      </c>
      <c r="Q282" t="s">
        <v>1003</v>
      </c>
      <c r="R282">
        <v>29</v>
      </c>
      <c r="S282" t="s">
        <v>11011</v>
      </c>
      <c r="T282" t="s">
        <v>11021</v>
      </c>
      <c r="U282" t="s">
        <v>10921</v>
      </c>
      <c r="V282" t="s">
        <v>10973</v>
      </c>
      <c r="W282" t="s">
        <v>11033</v>
      </c>
      <c r="X282" t="s">
        <v>766</v>
      </c>
    </row>
    <row r="283" spans="1:24" x14ac:dyDescent="0.3">
      <c r="A283" t="s">
        <v>1004</v>
      </c>
      <c r="B283" t="s">
        <v>1005</v>
      </c>
      <c r="C283" t="s">
        <v>1005</v>
      </c>
      <c r="D283">
        <v>104</v>
      </c>
      <c r="E283" t="s">
        <v>10911</v>
      </c>
      <c r="F283">
        <v>1.7333333333333334</v>
      </c>
      <c r="G283" t="s">
        <v>172</v>
      </c>
      <c r="H283" t="s">
        <v>190</v>
      </c>
      <c r="I283" t="s">
        <v>10885</v>
      </c>
      <c r="J283">
        <v>7.3</v>
      </c>
      <c r="K283" t="s">
        <v>10916</v>
      </c>
      <c r="L283">
        <v>234916</v>
      </c>
      <c r="M283">
        <v>18000000</v>
      </c>
      <c r="N283">
        <v>151927281</v>
      </c>
      <c r="O283">
        <v>133927281</v>
      </c>
      <c r="P283" t="s">
        <v>10928</v>
      </c>
      <c r="Q283" t="s">
        <v>1006</v>
      </c>
      <c r="R283">
        <v>3</v>
      </c>
      <c r="S283" t="s">
        <v>1956</v>
      </c>
      <c r="T283" t="s">
        <v>11024</v>
      </c>
      <c r="U283" t="s">
        <v>10926</v>
      </c>
      <c r="V283" t="s">
        <v>10973</v>
      </c>
      <c r="W283" t="s">
        <v>11033</v>
      </c>
      <c r="X283" t="s">
        <v>1007</v>
      </c>
    </row>
    <row r="284" spans="1:24" x14ac:dyDescent="0.3">
      <c r="A284" t="s">
        <v>1008</v>
      </c>
      <c r="B284" t="s">
        <v>1009</v>
      </c>
      <c r="C284" t="s">
        <v>1009</v>
      </c>
      <c r="D284">
        <v>108</v>
      </c>
      <c r="E284" t="s">
        <v>10911</v>
      </c>
      <c r="F284">
        <v>1.8</v>
      </c>
      <c r="G284" t="s">
        <v>172</v>
      </c>
      <c r="H284" t="s">
        <v>10886</v>
      </c>
      <c r="I284" t="s">
        <v>10897</v>
      </c>
      <c r="J284">
        <v>7.1</v>
      </c>
      <c r="K284" t="s">
        <v>10916</v>
      </c>
      <c r="L284">
        <v>58007</v>
      </c>
      <c r="M284">
        <v>8000000</v>
      </c>
      <c r="N284">
        <v>50888729</v>
      </c>
      <c r="O284">
        <v>42888729</v>
      </c>
      <c r="P284" t="s">
        <v>10913</v>
      </c>
      <c r="Q284" t="s">
        <v>1010</v>
      </c>
      <c r="R284">
        <v>15</v>
      </c>
      <c r="S284" t="s">
        <v>11014</v>
      </c>
      <c r="T284" t="s">
        <v>11024</v>
      </c>
      <c r="U284" t="s">
        <v>10926</v>
      </c>
      <c r="V284" t="s">
        <v>10973</v>
      </c>
      <c r="W284" t="s">
        <v>11033</v>
      </c>
      <c r="X284" t="s">
        <v>1011</v>
      </c>
    </row>
    <row r="285" spans="1:24" x14ac:dyDescent="0.3">
      <c r="A285" t="s">
        <v>1012</v>
      </c>
      <c r="B285" t="s">
        <v>1013</v>
      </c>
      <c r="C285" t="s">
        <v>1013</v>
      </c>
      <c r="D285">
        <v>87</v>
      </c>
      <c r="E285" t="s">
        <v>10915</v>
      </c>
      <c r="F285">
        <v>1.45</v>
      </c>
      <c r="G285" t="s">
        <v>105</v>
      </c>
      <c r="H285" t="s">
        <v>5170</v>
      </c>
      <c r="I285" t="s">
        <v>10899</v>
      </c>
      <c r="J285">
        <v>6.7</v>
      </c>
      <c r="K285" t="s">
        <v>10912</v>
      </c>
      <c r="L285">
        <v>113536</v>
      </c>
      <c r="M285">
        <v>9000000</v>
      </c>
      <c r="N285">
        <v>44196684</v>
      </c>
      <c r="O285">
        <v>35196684</v>
      </c>
      <c r="P285" t="s">
        <v>10913</v>
      </c>
      <c r="Q285" t="s">
        <v>1014</v>
      </c>
      <c r="R285">
        <v>9</v>
      </c>
      <c r="S285" t="s">
        <v>11014</v>
      </c>
      <c r="T285" t="s">
        <v>11023</v>
      </c>
      <c r="U285" t="s">
        <v>10925</v>
      </c>
      <c r="V285" t="s">
        <v>10973</v>
      </c>
      <c r="W285" t="s">
        <v>11033</v>
      </c>
      <c r="X285" t="s">
        <v>737</v>
      </c>
    </row>
    <row r="286" spans="1:24" x14ac:dyDescent="0.3">
      <c r="A286" t="s">
        <v>1015</v>
      </c>
      <c r="B286" t="s">
        <v>1016</v>
      </c>
      <c r="C286" t="s">
        <v>1016</v>
      </c>
      <c r="D286">
        <v>104</v>
      </c>
      <c r="E286" t="s">
        <v>10911</v>
      </c>
      <c r="F286">
        <v>1.7333333333333334</v>
      </c>
      <c r="G286" t="s">
        <v>172</v>
      </c>
      <c r="H286" t="s">
        <v>190</v>
      </c>
      <c r="I286" t="s">
        <v>10886</v>
      </c>
      <c r="J286">
        <v>5.9</v>
      </c>
      <c r="K286" t="s">
        <v>10933</v>
      </c>
      <c r="L286">
        <v>90244</v>
      </c>
      <c r="M286">
        <v>20000000</v>
      </c>
      <c r="N286">
        <v>171504781</v>
      </c>
      <c r="O286">
        <v>151504781</v>
      </c>
      <c r="P286" t="s">
        <v>10928</v>
      </c>
      <c r="Q286" t="s">
        <v>1017</v>
      </c>
      <c r="R286">
        <v>29</v>
      </c>
      <c r="S286" t="s">
        <v>1956</v>
      </c>
      <c r="T286" t="s">
        <v>11025</v>
      </c>
      <c r="U286" t="s">
        <v>10927</v>
      </c>
      <c r="V286" t="s">
        <v>10973</v>
      </c>
      <c r="W286" t="s">
        <v>11033</v>
      </c>
      <c r="X286" t="s">
        <v>1018</v>
      </c>
    </row>
    <row r="287" spans="1:24" x14ac:dyDescent="0.3">
      <c r="A287" t="s">
        <v>1019</v>
      </c>
      <c r="B287" t="s">
        <v>1020</v>
      </c>
      <c r="C287" t="s">
        <v>1020</v>
      </c>
      <c r="D287">
        <v>117</v>
      </c>
      <c r="E287" t="s">
        <v>10911</v>
      </c>
      <c r="F287">
        <v>1.95</v>
      </c>
      <c r="G287" t="s">
        <v>172</v>
      </c>
      <c r="H287" t="s">
        <v>10886</v>
      </c>
      <c r="I287" t="s">
        <v>10899</v>
      </c>
      <c r="J287">
        <v>7.1</v>
      </c>
      <c r="K287" t="s">
        <v>10916</v>
      </c>
      <c r="L287">
        <v>218904</v>
      </c>
      <c r="M287">
        <v>30000000</v>
      </c>
      <c r="N287">
        <v>288752301</v>
      </c>
      <c r="O287">
        <v>258752301</v>
      </c>
      <c r="P287" t="s">
        <v>10928</v>
      </c>
      <c r="Q287" t="s">
        <v>1021</v>
      </c>
      <c r="R287">
        <v>26</v>
      </c>
      <c r="S287" t="s">
        <v>11013</v>
      </c>
      <c r="T287" t="s">
        <v>11024</v>
      </c>
      <c r="U287" t="s">
        <v>10926</v>
      </c>
      <c r="V287" t="s">
        <v>10973</v>
      </c>
      <c r="W287" t="s">
        <v>11033</v>
      </c>
      <c r="X287" t="s">
        <v>305</v>
      </c>
    </row>
    <row r="288" spans="1:24" x14ac:dyDescent="0.3">
      <c r="A288" t="s">
        <v>1022</v>
      </c>
      <c r="B288" t="s">
        <v>1023</v>
      </c>
      <c r="C288" t="s">
        <v>1023</v>
      </c>
      <c r="D288">
        <v>119</v>
      </c>
      <c r="E288" t="s">
        <v>10911</v>
      </c>
      <c r="F288">
        <v>1.9833333333333334</v>
      </c>
      <c r="G288" t="s">
        <v>190</v>
      </c>
      <c r="H288" t="s">
        <v>10886</v>
      </c>
      <c r="I288" t="s">
        <v>10899</v>
      </c>
      <c r="J288">
        <v>7.6</v>
      </c>
      <c r="K288" t="s">
        <v>10916</v>
      </c>
      <c r="L288">
        <v>73878</v>
      </c>
      <c r="M288">
        <v>14000000</v>
      </c>
      <c r="N288">
        <v>34670720</v>
      </c>
      <c r="O288">
        <v>20670720</v>
      </c>
      <c r="P288" t="s">
        <v>10913</v>
      </c>
      <c r="Q288" t="s">
        <v>1024</v>
      </c>
      <c r="R288">
        <v>11</v>
      </c>
      <c r="S288" t="s">
        <v>11013</v>
      </c>
      <c r="T288" t="s">
        <v>11018</v>
      </c>
      <c r="U288" t="s">
        <v>10914</v>
      </c>
      <c r="V288" t="s">
        <v>10973</v>
      </c>
      <c r="W288" t="s">
        <v>11033</v>
      </c>
      <c r="X288" t="s">
        <v>1025</v>
      </c>
    </row>
    <row r="289" spans="1:24" x14ac:dyDescent="0.3">
      <c r="A289" t="s">
        <v>1026</v>
      </c>
      <c r="B289" t="s">
        <v>1027</v>
      </c>
      <c r="C289" t="s">
        <v>1027</v>
      </c>
      <c r="D289">
        <v>116</v>
      </c>
      <c r="E289" t="s">
        <v>10911</v>
      </c>
      <c r="F289">
        <v>1.9333333333333333</v>
      </c>
      <c r="G289" t="s">
        <v>190</v>
      </c>
      <c r="H289" t="s">
        <v>105</v>
      </c>
      <c r="I289" t="s">
        <v>5170</v>
      </c>
      <c r="J289">
        <v>7.2</v>
      </c>
      <c r="K289" t="s">
        <v>10916</v>
      </c>
      <c r="L289">
        <v>52275</v>
      </c>
      <c r="M289">
        <v>13000000</v>
      </c>
      <c r="N289">
        <v>8038508</v>
      </c>
      <c r="O289">
        <v>-4961492</v>
      </c>
      <c r="P289" t="s">
        <v>10924</v>
      </c>
      <c r="Q289" t="s">
        <v>1028</v>
      </c>
      <c r="R289">
        <v>8</v>
      </c>
      <c r="S289" t="s">
        <v>11012</v>
      </c>
      <c r="T289" t="s">
        <v>11027</v>
      </c>
      <c r="U289" t="s">
        <v>10930</v>
      </c>
      <c r="V289" t="s">
        <v>10973</v>
      </c>
      <c r="W289" t="s">
        <v>11033</v>
      </c>
      <c r="X289" t="s">
        <v>533</v>
      </c>
    </row>
    <row r="290" spans="1:24" x14ac:dyDescent="0.3">
      <c r="A290" t="s">
        <v>1029</v>
      </c>
      <c r="B290" t="s">
        <v>1030</v>
      </c>
      <c r="C290" t="s">
        <v>1030</v>
      </c>
      <c r="D290">
        <v>132</v>
      </c>
      <c r="E290" t="s">
        <v>10917</v>
      </c>
      <c r="F290">
        <v>2.2000000000000002</v>
      </c>
      <c r="G290" t="s">
        <v>7406</v>
      </c>
      <c r="H290" t="s">
        <v>5170</v>
      </c>
      <c r="I290" t="s">
        <v>10899</v>
      </c>
      <c r="J290">
        <v>8.1999999999999993</v>
      </c>
      <c r="K290" t="s">
        <v>10922</v>
      </c>
      <c r="L290">
        <v>916991</v>
      </c>
      <c r="M290">
        <v>28000000</v>
      </c>
      <c r="N290">
        <v>141603197</v>
      </c>
      <c r="O290">
        <v>113603197</v>
      </c>
      <c r="P290" t="s">
        <v>10928</v>
      </c>
      <c r="Q290" t="s">
        <v>1031</v>
      </c>
      <c r="R290">
        <v>12</v>
      </c>
      <c r="S290" t="s">
        <v>11011</v>
      </c>
      <c r="T290" t="s">
        <v>11025</v>
      </c>
      <c r="U290" t="s">
        <v>10927</v>
      </c>
      <c r="V290" t="s">
        <v>10973</v>
      </c>
      <c r="W290" t="s">
        <v>11033</v>
      </c>
      <c r="X290" t="s">
        <v>967</v>
      </c>
    </row>
    <row r="291" spans="1:24" x14ac:dyDescent="0.3">
      <c r="A291" t="s">
        <v>1032</v>
      </c>
      <c r="B291" t="s">
        <v>1033</v>
      </c>
      <c r="C291" t="s">
        <v>1033</v>
      </c>
      <c r="D291">
        <v>108</v>
      </c>
      <c r="E291" t="s">
        <v>10911</v>
      </c>
      <c r="F291">
        <v>1.8</v>
      </c>
      <c r="G291" t="s">
        <v>172</v>
      </c>
      <c r="H291" t="s">
        <v>10891</v>
      </c>
      <c r="I291" t="s">
        <v>10899</v>
      </c>
      <c r="J291">
        <v>7.5</v>
      </c>
      <c r="K291" t="s">
        <v>10916</v>
      </c>
      <c r="L291">
        <v>150125</v>
      </c>
      <c r="M291">
        <v>7500000</v>
      </c>
      <c r="N291">
        <v>62493712</v>
      </c>
      <c r="O291">
        <v>54993712</v>
      </c>
      <c r="P291" t="s">
        <v>10913</v>
      </c>
      <c r="Q291" t="s">
        <v>1034</v>
      </c>
      <c r="R291">
        <v>7</v>
      </c>
      <c r="S291" t="s">
        <v>11012</v>
      </c>
      <c r="T291" t="s">
        <v>11025</v>
      </c>
      <c r="U291" t="s">
        <v>10927</v>
      </c>
      <c r="V291" t="s">
        <v>10973</v>
      </c>
      <c r="W291" t="s">
        <v>11033</v>
      </c>
      <c r="X291" t="s">
        <v>1035</v>
      </c>
    </row>
    <row r="292" spans="1:24" x14ac:dyDescent="0.3">
      <c r="A292" t="s">
        <v>1036</v>
      </c>
      <c r="B292" t="s">
        <v>1037</v>
      </c>
      <c r="C292" t="s">
        <v>1037</v>
      </c>
      <c r="D292">
        <v>120</v>
      </c>
      <c r="E292" t="s">
        <v>10911</v>
      </c>
      <c r="F292">
        <v>2</v>
      </c>
      <c r="G292" t="s">
        <v>10891</v>
      </c>
      <c r="H292" t="s">
        <v>190</v>
      </c>
      <c r="I292" t="s">
        <v>10895</v>
      </c>
      <c r="J292">
        <v>6.9</v>
      </c>
      <c r="K292" t="s">
        <v>10912</v>
      </c>
      <c r="L292">
        <v>56784</v>
      </c>
      <c r="M292">
        <v>20000000</v>
      </c>
      <c r="N292">
        <v>17637950</v>
      </c>
      <c r="O292">
        <v>-2362050</v>
      </c>
      <c r="P292" t="s">
        <v>10924</v>
      </c>
      <c r="Q292" t="s">
        <v>1038</v>
      </c>
      <c r="R292">
        <v>19</v>
      </c>
      <c r="S292" t="s">
        <v>1956</v>
      </c>
      <c r="T292" t="s">
        <v>11020</v>
      </c>
      <c r="U292" t="s">
        <v>10920</v>
      </c>
      <c r="V292" t="s">
        <v>10973</v>
      </c>
      <c r="W292" t="s">
        <v>11033</v>
      </c>
      <c r="X292" t="s">
        <v>156</v>
      </c>
    </row>
    <row r="293" spans="1:24" x14ac:dyDescent="0.3">
      <c r="A293" t="s">
        <v>1039</v>
      </c>
      <c r="B293" t="s">
        <v>1040</v>
      </c>
      <c r="C293" t="s">
        <v>1040</v>
      </c>
      <c r="D293">
        <v>91</v>
      </c>
      <c r="E293" t="s">
        <v>10911</v>
      </c>
      <c r="F293">
        <v>1.5166666666666666</v>
      </c>
      <c r="G293" t="s">
        <v>172</v>
      </c>
      <c r="H293" t="s">
        <v>10899</v>
      </c>
      <c r="I293" t="s">
        <v>10899</v>
      </c>
      <c r="J293">
        <v>6.6</v>
      </c>
      <c r="K293" t="s">
        <v>10912</v>
      </c>
      <c r="L293">
        <v>50332</v>
      </c>
      <c r="M293">
        <v>24000000</v>
      </c>
      <c r="N293">
        <v>43455230</v>
      </c>
      <c r="O293">
        <v>19455230</v>
      </c>
      <c r="P293" t="s">
        <v>10913</v>
      </c>
      <c r="Q293" t="s">
        <v>1041</v>
      </c>
      <c r="R293">
        <v>17</v>
      </c>
      <c r="S293" t="s">
        <v>1956</v>
      </c>
      <c r="T293" t="s">
        <v>11024</v>
      </c>
      <c r="U293" t="s">
        <v>10926</v>
      </c>
      <c r="V293" t="s">
        <v>10973</v>
      </c>
      <c r="W293" t="s">
        <v>11033</v>
      </c>
      <c r="X293" t="s">
        <v>880</v>
      </c>
    </row>
    <row r="294" spans="1:24" x14ac:dyDescent="0.3">
      <c r="A294" t="s">
        <v>1042</v>
      </c>
      <c r="B294" t="s">
        <v>1043</v>
      </c>
      <c r="C294" t="s">
        <v>1043</v>
      </c>
      <c r="D294">
        <v>88</v>
      </c>
      <c r="E294" t="s">
        <v>10915</v>
      </c>
      <c r="F294">
        <v>1.4666666666666666</v>
      </c>
      <c r="G294" t="s">
        <v>105</v>
      </c>
      <c r="H294" t="s">
        <v>5170</v>
      </c>
      <c r="I294" t="s">
        <v>10899</v>
      </c>
      <c r="J294">
        <v>5.8</v>
      </c>
      <c r="K294" t="s">
        <v>10933</v>
      </c>
      <c r="L294">
        <v>57645</v>
      </c>
      <c r="M294">
        <v>5000000</v>
      </c>
      <c r="N294">
        <v>17768757</v>
      </c>
      <c r="O294">
        <v>12768757</v>
      </c>
      <c r="P294" t="s">
        <v>10913</v>
      </c>
      <c r="Q294" t="s">
        <v>1044</v>
      </c>
      <c r="R294">
        <v>21</v>
      </c>
      <c r="S294" t="s">
        <v>1956</v>
      </c>
      <c r="T294" t="s">
        <v>11022</v>
      </c>
      <c r="U294" t="s">
        <v>10923</v>
      </c>
      <c r="V294" t="s">
        <v>10973</v>
      </c>
      <c r="W294" t="s">
        <v>11033</v>
      </c>
      <c r="X294" t="s">
        <v>1045</v>
      </c>
    </row>
    <row r="295" spans="1:24" x14ac:dyDescent="0.3">
      <c r="A295" t="s">
        <v>1046</v>
      </c>
      <c r="B295" t="s">
        <v>1047</v>
      </c>
      <c r="C295" t="s">
        <v>1048</v>
      </c>
      <c r="D295">
        <v>89</v>
      </c>
      <c r="E295" t="s">
        <v>10915</v>
      </c>
      <c r="F295">
        <v>1.4833333333333334</v>
      </c>
      <c r="G295" t="s">
        <v>10888</v>
      </c>
      <c r="H295" t="s">
        <v>190</v>
      </c>
      <c r="I295" t="s">
        <v>5878</v>
      </c>
      <c r="J295">
        <v>8.5</v>
      </c>
      <c r="K295" t="s">
        <v>10922</v>
      </c>
      <c r="L295">
        <v>298568</v>
      </c>
      <c r="M295">
        <v>3700000</v>
      </c>
      <c r="N295">
        <v>516962</v>
      </c>
      <c r="O295">
        <v>-3183038</v>
      </c>
      <c r="P295" t="s">
        <v>10924</v>
      </c>
      <c r="Q295" t="s">
        <v>1049</v>
      </c>
      <c r="R295">
        <v>16</v>
      </c>
      <c r="S295" t="s">
        <v>11016</v>
      </c>
      <c r="T295" t="s">
        <v>11026</v>
      </c>
      <c r="U295" t="s">
        <v>10929</v>
      </c>
      <c r="V295" t="s">
        <v>10973</v>
      </c>
      <c r="W295" t="s">
        <v>11033</v>
      </c>
      <c r="X295" t="s">
        <v>1050</v>
      </c>
    </row>
    <row r="296" spans="1:24" x14ac:dyDescent="0.3">
      <c r="A296" t="s">
        <v>1051</v>
      </c>
      <c r="B296" t="s">
        <v>1052</v>
      </c>
      <c r="C296" t="s">
        <v>1052</v>
      </c>
      <c r="D296">
        <v>69</v>
      </c>
      <c r="E296" t="s">
        <v>10915</v>
      </c>
      <c r="F296">
        <v>1.1499999999999999</v>
      </c>
      <c r="G296" t="s">
        <v>10887</v>
      </c>
      <c r="H296" t="s">
        <v>10888</v>
      </c>
      <c r="I296" t="s">
        <v>190</v>
      </c>
      <c r="J296">
        <v>7.4</v>
      </c>
      <c r="K296" t="s">
        <v>10916</v>
      </c>
      <c r="L296">
        <v>96118</v>
      </c>
      <c r="M296">
        <v>12500000</v>
      </c>
      <c r="N296">
        <v>84460846</v>
      </c>
      <c r="O296">
        <v>71960846</v>
      </c>
      <c r="P296" t="s">
        <v>10913</v>
      </c>
      <c r="Q296" t="s">
        <v>1053</v>
      </c>
      <c r="R296">
        <v>12</v>
      </c>
      <c r="S296" t="s">
        <v>11016</v>
      </c>
      <c r="T296" t="s">
        <v>11023</v>
      </c>
      <c r="U296" t="s">
        <v>10925</v>
      </c>
      <c r="V296" t="s">
        <v>10973</v>
      </c>
      <c r="W296" t="s">
        <v>11033</v>
      </c>
      <c r="X296" t="s">
        <v>1054</v>
      </c>
    </row>
    <row r="297" spans="1:24" x14ac:dyDescent="0.3">
      <c r="A297" t="s">
        <v>1055</v>
      </c>
      <c r="B297" t="s">
        <v>1056</v>
      </c>
      <c r="C297" t="s">
        <v>1056</v>
      </c>
      <c r="D297">
        <v>164</v>
      </c>
      <c r="E297" t="s">
        <v>10917</v>
      </c>
      <c r="F297">
        <v>2.7333333333333334</v>
      </c>
      <c r="G297" t="s">
        <v>190</v>
      </c>
      <c r="H297" t="s">
        <v>10899</v>
      </c>
      <c r="I297" t="s">
        <v>10899</v>
      </c>
      <c r="J297">
        <v>7.5</v>
      </c>
      <c r="K297" t="s">
        <v>10916</v>
      </c>
      <c r="L297">
        <v>61377</v>
      </c>
      <c r="M297">
        <v>7000000</v>
      </c>
      <c r="N297">
        <v>8865702</v>
      </c>
      <c r="O297">
        <v>1865702</v>
      </c>
      <c r="P297" t="s">
        <v>10918</v>
      </c>
      <c r="Q297" t="s">
        <v>1057</v>
      </c>
      <c r="R297">
        <v>26</v>
      </c>
      <c r="S297" t="s">
        <v>11012</v>
      </c>
      <c r="T297" t="s">
        <v>11029</v>
      </c>
      <c r="U297" t="s">
        <v>10932</v>
      </c>
      <c r="V297" t="s">
        <v>10973</v>
      </c>
      <c r="W297" t="s">
        <v>11033</v>
      </c>
      <c r="X297" t="s">
        <v>113</v>
      </c>
    </row>
    <row r="298" spans="1:24" x14ac:dyDescent="0.3">
      <c r="A298" t="s">
        <v>1058</v>
      </c>
      <c r="B298" t="s">
        <v>1059</v>
      </c>
      <c r="C298" t="s">
        <v>1059</v>
      </c>
      <c r="D298">
        <v>126</v>
      </c>
      <c r="E298" t="s">
        <v>10917</v>
      </c>
      <c r="F298">
        <v>2.1</v>
      </c>
      <c r="G298" t="s">
        <v>7406</v>
      </c>
      <c r="H298" t="s">
        <v>172</v>
      </c>
      <c r="I298" t="s">
        <v>10891</v>
      </c>
      <c r="J298">
        <v>7.5</v>
      </c>
      <c r="K298" t="s">
        <v>10916</v>
      </c>
      <c r="L298">
        <v>91983</v>
      </c>
      <c r="M298">
        <v>35000000</v>
      </c>
      <c r="N298">
        <v>81613606</v>
      </c>
      <c r="O298">
        <v>46613606</v>
      </c>
      <c r="P298" t="s">
        <v>10913</v>
      </c>
      <c r="Q298" t="s">
        <v>1060</v>
      </c>
      <c r="R298">
        <v>11</v>
      </c>
      <c r="S298" t="s">
        <v>11015</v>
      </c>
      <c r="T298" t="s">
        <v>11025</v>
      </c>
      <c r="U298" t="s">
        <v>10927</v>
      </c>
      <c r="V298" t="s">
        <v>10973</v>
      </c>
      <c r="W298" t="s">
        <v>11033</v>
      </c>
      <c r="X298" t="s">
        <v>599</v>
      </c>
    </row>
    <row r="299" spans="1:24" x14ac:dyDescent="0.3">
      <c r="A299" t="s">
        <v>1061</v>
      </c>
      <c r="B299" t="s">
        <v>1062</v>
      </c>
      <c r="C299" t="s">
        <v>1062</v>
      </c>
      <c r="D299">
        <v>128</v>
      </c>
      <c r="E299" t="s">
        <v>10917</v>
      </c>
      <c r="F299">
        <v>2.1333333333333333</v>
      </c>
      <c r="G299" t="s">
        <v>10891</v>
      </c>
      <c r="H299" t="s">
        <v>190</v>
      </c>
      <c r="I299" t="s">
        <v>10895</v>
      </c>
      <c r="J299">
        <v>7.8</v>
      </c>
      <c r="K299" t="s">
        <v>10916</v>
      </c>
      <c r="L299">
        <v>107033</v>
      </c>
      <c r="M299">
        <v>15000000</v>
      </c>
      <c r="N299">
        <v>34603943</v>
      </c>
      <c r="O299">
        <v>19603943</v>
      </c>
      <c r="P299" t="s">
        <v>10913</v>
      </c>
      <c r="Q299" t="s">
        <v>1063</v>
      </c>
      <c r="R299">
        <v>2</v>
      </c>
      <c r="S299" t="s">
        <v>1956</v>
      </c>
      <c r="T299" t="s">
        <v>11018</v>
      </c>
      <c r="U299" t="s">
        <v>10914</v>
      </c>
      <c r="V299" t="s">
        <v>10973</v>
      </c>
      <c r="W299" t="s">
        <v>11033</v>
      </c>
      <c r="X299" t="s">
        <v>301</v>
      </c>
    </row>
    <row r="300" spans="1:24" x14ac:dyDescent="0.3">
      <c r="A300" t="s">
        <v>1064</v>
      </c>
      <c r="B300" t="s">
        <v>1065</v>
      </c>
      <c r="C300" t="s">
        <v>1065</v>
      </c>
      <c r="D300">
        <v>85</v>
      </c>
      <c r="E300" t="s">
        <v>10915</v>
      </c>
      <c r="F300">
        <v>1.4166666666666667</v>
      </c>
      <c r="G300" t="s">
        <v>172</v>
      </c>
      <c r="H300" t="s">
        <v>10891</v>
      </c>
      <c r="I300" t="s">
        <v>10899</v>
      </c>
      <c r="J300">
        <v>7.6</v>
      </c>
      <c r="K300" t="s">
        <v>10916</v>
      </c>
      <c r="L300">
        <v>179876</v>
      </c>
      <c r="M300">
        <v>12000000</v>
      </c>
      <c r="N300">
        <v>78756177</v>
      </c>
      <c r="O300">
        <v>66756177</v>
      </c>
      <c r="P300" t="s">
        <v>10913</v>
      </c>
      <c r="Q300" t="s">
        <v>1063</v>
      </c>
      <c r="R300">
        <v>2</v>
      </c>
      <c r="S300" t="s">
        <v>1956</v>
      </c>
      <c r="T300" t="s">
        <v>11018</v>
      </c>
      <c r="U300" t="s">
        <v>10914</v>
      </c>
      <c r="V300" t="s">
        <v>10973</v>
      </c>
      <c r="W300" t="s">
        <v>11033</v>
      </c>
      <c r="X300" t="s">
        <v>1066</v>
      </c>
    </row>
    <row r="301" spans="1:24" x14ac:dyDescent="0.3">
      <c r="A301" t="s">
        <v>1067</v>
      </c>
      <c r="B301" t="s">
        <v>1068</v>
      </c>
      <c r="C301" t="s">
        <v>1068</v>
      </c>
      <c r="D301">
        <v>93</v>
      </c>
      <c r="E301" t="s">
        <v>10911</v>
      </c>
      <c r="F301">
        <v>1.55</v>
      </c>
      <c r="G301" t="s">
        <v>105</v>
      </c>
      <c r="H301" t="s">
        <v>10899</v>
      </c>
      <c r="I301" t="s">
        <v>10899</v>
      </c>
      <c r="J301">
        <v>5.6</v>
      </c>
      <c r="K301" t="s">
        <v>10933</v>
      </c>
      <c r="L301">
        <v>60452</v>
      </c>
      <c r="M301">
        <v>13000000</v>
      </c>
      <c r="N301">
        <v>49369899</v>
      </c>
      <c r="O301">
        <v>36369899</v>
      </c>
      <c r="P301" t="s">
        <v>10913</v>
      </c>
      <c r="Q301" t="s">
        <v>1069</v>
      </c>
      <c r="R301">
        <v>19</v>
      </c>
      <c r="S301" t="s">
        <v>1956</v>
      </c>
      <c r="T301" t="s">
        <v>11028</v>
      </c>
      <c r="U301" t="s">
        <v>10931</v>
      </c>
      <c r="V301" t="s">
        <v>10973</v>
      </c>
      <c r="W301" t="s">
        <v>11033</v>
      </c>
      <c r="X301" t="s">
        <v>1070</v>
      </c>
    </row>
    <row r="302" spans="1:24" x14ac:dyDescent="0.3">
      <c r="A302" t="s">
        <v>1071</v>
      </c>
      <c r="B302" t="s">
        <v>1072</v>
      </c>
      <c r="C302" t="s">
        <v>1073</v>
      </c>
      <c r="D302">
        <v>155</v>
      </c>
      <c r="E302" t="s">
        <v>10917</v>
      </c>
      <c r="F302">
        <v>2.5833333333333335</v>
      </c>
      <c r="G302" t="s">
        <v>190</v>
      </c>
      <c r="H302" t="s">
        <v>10886</v>
      </c>
      <c r="I302" t="s">
        <v>10899</v>
      </c>
      <c r="J302">
        <v>8.5</v>
      </c>
      <c r="K302" t="s">
        <v>10922</v>
      </c>
      <c r="L302">
        <v>275772</v>
      </c>
      <c r="M302">
        <v>5000000</v>
      </c>
      <c r="N302">
        <v>13019063</v>
      </c>
      <c r="O302">
        <v>8019063</v>
      </c>
      <c r="P302" t="s">
        <v>10918</v>
      </c>
      <c r="Q302" t="s">
        <v>1074</v>
      </c>
      <c r="R302">
        <v>29</v>
      </c>
      <c r="S302" t="s">
        <v>11012</v>
      </c>
      <c r="T302" t="s">
        <v>11027</v>
      </c>
      <c r="U302" t="s">
        <v>10930</v>
      </c>
      <c r="V302" t="s">
        <v>10973</v>
      </c>
      <c r="W302" t="s">
        <v>11033</v>
      </c>
      <c r="X302" t="s">
        <v>1075</v>
      </c>
    </row>
    <row r="303" spans="1:24" x14ac:dyDescent="0.3">
      <c r="A303" t="s">
        <v>1076</v>
      </c>
      <c r="B303" t="s">
        <v>1077</v>
      </c>
      <c r="C303" t="s">
        <v>1077</v>
      </c>
      <c r="D303">
        <v>74</v>
      </c>
      <c r="E303" t="s">
        <v>10915</v>
      </c>
      <c r="F303">
        <v>1.2333333333333334</v>
      </c>
      <c r="G303" t="s">
        <v>10887</v>
      </c>
      <c r="H303" t="s">
        <v>10888</v>
      </c>
      <c r="I303" t="s">
        <v>172</v>
      </c>
      <c r="J303">
        <v>6.6</v>
      </c>
      <c r="K303" t="s">
        <v>10912</v>
      </c>
      <c r="L303">
        <v>51790</v>
      </c>
      <c r="M303">
        <v>31000000</v>
      </c>
      <c r="N303">
        <v>74151346</v>
      </c>
      <c r="O303">
        <v>43151346</v>
      </c>
      <c r="P303" t="s">
        <v>10913</v>
      </c>
      <c r="Q303" t="s">
        <v>1078</v>
      </c>
      <c r="R303">
        <v>13</v>
      </c>
      <c r="S303" t="s">
        <v>11013</v>
      </c>
      <c r="T303" t="s">
        <v>11023</v>
      </c>
      <c r="U303" t="s">
        <v>10925</v>
      </c>
      <c r="V303" t="s">
        <v>10973</v>
      </c>
      <c r="W303" t="s">
        <v>11033</v>
      </c>
      <c r="X303" t="s">
        <v>1079</v>
      </c>
    </row>
    <row r="304" spans="1:24" x14ac:dyDescent="0.3">
      <c r="A304" t="s">
        <v>1080</v>
      </c>
      <c r="B304" t="s">
        <v>1081</v>
      </c>
      <c r="C304" t="s">
        <v>1081</v>
      </c>
      <c r="D304">
        <v>133</v>
      </c>
      <c r="E304" t="s">
        <v>10917</v>
      </c>
      <c r="F304">
        <v>2.2166666666666668</v>
      </c>
      <c r="G304" t="s">
        <v>190</v>
      </c>
      <c r="H304" t="s">
        <v>10899</v>
      </c>
      <c r="I304" t="s">
        <v>10899</v>
      </c>
      <c r="J304">
        <v>8</v>
      </c>
      <c r="K304" t="s">
        <v>10922</v>
      </c>
      <c r="L304">
        <v>536153</v>
      </c>
      <c r="M304">
        <v>25000000</v>
      </c>
      <c r="N304">
        <v>354825435</v>
      </c>
      <c r="O304">
        <v>329825435</v>
      </c>
      <c r="P304" t="s">
        <v>10928</v>
      </c>
      <c r="Q304" t="s">
        <v>1082</v>
      </c>
      <c r="R304">
        <v>12</v>
      </c>
      <c r="S304" t="s">
        <v>11015</v>
      </c>
      <c r="T304" t="s">
        <v>11018</v>
      </c>
      <c r="U304" t="s">
        <v>10914</v>
      </c>
      <c r="V304" t="s">
        <v>10973</v>
      </c>
      <c r="W304" t="s">
        <v>11033</v>
      </c>
      <c r="X304" t="s">
        <v>647</v>
      </c>
    </row>
    <row r="305" spans="1:24" x14ac:dyDescent="0.3">
      <c r="A305" t="s">
        <v>1083</v>
      </c>
      <c r="B305" t="s">
        <v>1084</v>
      </c>
      <c r="C305" t="s">
        <v>1084</v>
      </c>
      <c r="D305">
        <v>102</v>
      </c>
      <c r="E305" t="s">
        <v>10911</v>
      </c>
      <c r="F305">
        <v>1.7</v>
      </c>
      <c r="G305" t="s">
        <v>7406</v>
      </c>
      <c r="H305" t="s">
        <v>10887</v>
      </c>
      <c r="I305" t="s">
        <v>5170</v>
      </c>
      <c r="J305">
        <v>5.8</v>
      </c>
      <c r="K305" t="s">
        <v>10933</v>
      </c>
      <c r="L305">
        <v>137872</v>
      </c>
      <c r="M305">
        <v>63000000</v>
      </c>
      <c r="N305">
        <v>189015611</v>
      </c>
      <c r="O305">
        <v>126015611</v>
      </c>
      <c r="P305" t="s">
        <v>10928</v>
      </c>
      <c r="Q305" t="s">
        <v>1085</v>
      </c>
      <c r="R305">
        <v>25</v>
      </c>
      <c r="S305" t="s">
        <v>11014</v>
      </c>
      <c r="T305" t="s">
        <v>11029</v>
      </c>
      <c r="U305" t="s">
        <v>10932</v>
      </c>
      <c r="V305" t="s">
        <v>10973</v>
      </c>
      <c r="W305" t="s">
        <v>11033</v>
      </c>
      <c r="X305" t="s">
        <v>1086</v>
      </c>
    </row>
    <row r="306" spans="1:24" x14ac:dyDescent="0.3">
      <c r="A306" t="s">
        <v>1087</v>
      </c>
      <c r="B306" t="s">
        <v>1088</v>
      </c>
      <c r="C306" t="s">
        <v>1088</v>
      </c>
      <c r="D306">
        <v>104</v>
      </c>
      <c r="E306" t="s">
        <v>10911</v>
      </c>
      <c r="F306">
        <v>1.7333333333333334</v>
      </c>
      <c r="G306" t="s">
        <v>7406</v>
      </c>
      <c r="H306" t="s">
        <v>172</v>
      </c>
      <c r="I306" t="s">
        <v>10891</v>
      </c>
      <c r="J306">
        <v>6.1</v>
      </c>
      <c r="K306" t="s">
        <v>10912</v>
      </c>
      <c r="L306">
        <v>74709</v>
      </c>
      <c r="M306">
        <v>29000000</v>
      </c>
      <c r="N306">
        <v>34994648</v>
      </c>
      <c r="O306">
        <v>5994648</v>
      </c>
      <c r="P306" t="s">
        <v>10918</v>
      </c>
      <c r="Q306" t="s">
        <v>1089</v>
      </c>
      <c r="R306">
        <v>14</v>
      </c>
      <c r="S306" t="s">
        <v>11011</v>
      </c>
      <c r="T306" t="s">
        <v>11024</v>
      </c>
      <c r="U306" t="s">
        <v>10926</v>
      </c>
      <c r="V306" t="s">
        <v>10973</v>
      </c>
      <c r="W306" t="s">
        <v>11033</v>
      </c>
      <c r="X306" t="s">
        <v>353</v>
      </c>
    </row>
    <row r="307" spans="1:24" x14ac:dyDescent="0.3">
      <c r="A307" t="s">
        <v>1090</v>
      </c>
      <c r="B307" t="s">
        <v>1091</v>
      </c>
      <c r="C307" t="s">
        <v>1091</v>
      </c>
      <c r="D307">
        <v>101</v>
      </c>
      <c r="E307" t="s">
        <v>10911</v>
      </c>
      <c r="F307">
        <v>1.6833333333333333</v>
      </c>
      <c r="G307" t="s">
        <v>172</v>
      </c>
      <c r="H307" t="s">
        <v>190</v>
      </c>
      <c r="I307" t="s">
        <v>10885</v>
      </c>
      <c r="J307">
        <v>6.9</v>
      </c>
      <c r="K307" t="s">
        <v>10912</v>
      </c>
      <c r="L307">
        <v>109771</v>
      </c>
      <c r="M307">
        <v>32000000</v>
      </c>
      <c r="N307">
        <v>60329001</v>
      </c>
      <c r="O307">
        <v>28329001</v>
      </c>
      <c r="P307" t="s">
        <v>10913</v>
      </c>
      <c r="Q307" t="s">
        <v>1092</v>
      </c>
      <c r="R307">
        <v>17</v>
      </c>
      <c r="S307" t="s">
        <v>11012</v>
      </c>
      <c r="T307" t="s">
        <v>11023</v>
      </c>
      <c r="U307" t="s">
        <v>10925</v>
      </c>
      <c r="V307" t="s">
        <v>10973</v>
      </c>
      <c r="W307" t="s">
        <v>11033</v>
      </c>
      <c r="X307" t="s">
        <v>231</v>
      </c>
    </row>
    <row r="308" spans="1:24" x14ac:dyDescent="0.3">
      <c r="A308" t="s">
        <v>1093</v>
      </c>
      <c r="B308" t="s">
        <v>1094</v>
      </c>
      <c r="C308" t="s">
        <v>1094</v>
      </c>
      <c r="D308">
        <v>94</v>
      </c>
      <c r="E308" t="s">
        <v>10911</v>
      </c>
      <c r="F308">
        <v>1.5666666666666667</v>
      </c>
      <c r="G308" t="s">
        <v>7406</v>
      </c>
      <c r="H308" t="s">
        <v>105</v>
      </c>
      <c r="I308" t="s">
        <v>10890</v>
      </c>
      <c r="J308">
        <v>7.2</v>
      </c>
      <c r="K308" t="s">
        <v>10916</v>
      </c>
      <c r="L308">
        <v>141374</v>
      </c>
      <c r="M308">
        <v>4000000</v>
      </c>
      <c r="N308">
        <v>13009198</v>
      </c>
      <c r="O308">
        <v>9009198</v>
      </c>
      <c r="P308" t="s">
        <v>10918</v>
      </c>
      <c r="Q308" t="s">
        <v>1095</v>
      </c>
      <c r="R308">
        <v>4</v>
      </c>
      <c r="S308" t="s">
        <v>1956</v>
      </c>
      <c r="T308" t="s">
        <v>11023</v>
      </c>
      <c r="U308" t="s">
        <v>10925</v>
      </c>
      <c r="V308" t="s">
        <v>10973</v>
      </c>
      <c r="W308" t="s">
        <v>11033</v>
      </c>
      <c r="X308" t="s">
        <v>208</v>
      </c>
    </row>
    <row r="309" spans="1:24" x14ac:dyDescent="0.3">
      <c r="A309" t="s">
        <v>1096</v>
      </c>
      <c r="B309" t="s">
        <v>1097</v>
      </c>
      <c r="C309" t="s">
        <v>1098</v>
      </c>
      <c r="D309">
        <v>86</v>
      </c>
      <c r="E309" t="s">
        <v>10915</v>
      </c>
      <c r="F309">
        <v>1.4333333333333333</v>
      </c>
      <c r="G309" t="s">
        <v>10888</v>
      </c>
      <c r="H309" t="s">
        <v>172</v>
      </c>
      <c r="I309" t="s">
        <v>10892</v>
      </c>
      <c r="J309">
        <v>8.1</v>
      </c>
      <c r="K309" t="s">
        <v>10922</v>
      </c>
      <c r="L309">
        <v>365070</v>
      </c>
      <c r="M309">
        <v>3700000</v>
      </c>
      <c r="N309">
        <v>30690454</v>
      </c>
      <c r="O309">
        <v>26990454</v>
      </c>
      <c r="P309" t="s">
        <v>10913</v>
      </c>
      <c r="Q309" t="s">
        <v>1049</v>
      </c>
      <c r="R309">
        <v>16</v>
      </c>
      <c r="S309" t="s">
        <v>11016</v>
      </c>
      <c r="T309" t="s">
        <v>11026</v>
      </c>
      <c r="U309" t="s">
        <v>10929</v>
      </c>
      <c r="V309" t="s">
        <v>10973</v>
      </c>
      <c r="W309" t="s">
        <v>11033</v>
      </c>
      <c r="X309" t="s">
        <v>639</v>
      </c>
    </row>
    <row r="310" spans="1:24" x14ac:dyDescent="0.3">
      <c r="A310" t="s">
        <v>1099</v>
      </c>
      <c r="B310" t="s">
        <v>1100</v>
      </c>
      <c r="C310" t="s">
        <v>1100</v>
      </c>
      <c r="D310">
        <v>107</v>
      </c>
      <c r="E310" t="s">
        <v>10911</v>
      </c>
      <c r="F310">
        <v>1.7833333333333334</v>
      </c>
      <c r="G310" t="s">
        <v>172</v>
      </c>
      <c r="H310" t="s">
        <v>10891</v>
      </c>
      <c r="I310" t="s">
        <v>10899</v>
      </c>
      <c r="J310">
        <v>6.1</v>
      </c>
      <c r="K310" t="s">
        <v>10912</v>
      </c>
      <c r="L310">
        <v>133874</v>
      </c>
      <c r="M310">
        <v>15000000</v>
      </c>
      <c r="N310">
        <v>216614388</v>
      </c>
      <c r="O310">
        <v>201614388</v>
      </c>
      <c r="P310" t="s">
        <v>10928</v>
      </c>
      <c r="Q310" t="s">
        <v>1101</v>
      </c>
      <c r="R310">
        <v>8</v>
      </c>
      <c r="S310" t="s">
        <v>11012</v>
      </c>
      <c r="T310" t="s">
        <v>11018</v>
      </c>
      <c r="U310" t="s">
        <v>10914</v>
      </c>
      <c r="V310" t="s">
        <v>10973</v>
      </c>
      <c r="W310" t="s">
        <v>11033</v>
      </c>
      <c r="X310" t="s">
        <v>455</v>
      </c>
    </row>
    <row r="311" spans="1:24" x14ac:dyDescent="0.3">
      <c r="A311" t="s">
        <v>1102</v>
      </c>
      <c r="B311" t="s">
        <v>1103</v>
      </c>
      <c r="C311" t="s">
        <v>1103</v>
      </c>
      <c r="D311">
        <v>104</v>
      </c>
      <c r="E311" t="s">
        <v>10911</v>
      </c>
      <c r="F311">
        <v>1.7333333333333334</v>
      </c>
      <c r="G311" t="s">
        <v>10887</v>
      </c>
      <c r="H311" t="s">
        <v>172</v>
      </c>
      <c r="I311" t="s">
        <v>10891</v>
      </c>
      <c r="J311">
        <v>7.7</v>
      </c>
      <c r="K311" t="s">
        <v>10916</v>
      </c>
      <c r="L311">
        <v>212308</v>
      </c>
      <c r="M311">
        <v>70000000</v>
      </c>
      <c r="N311">
        <v>329803958</v>
      </c>
      <c r="O311">
        <v>259803958</v>
      </c>
      <c r="P311" t="s">
        <v>10928</v>
      </c>
      <c r="Q311" t="s">
        <v>1104</v>
      </c>
      <c r="R311">
        <v>21</v>
      </c>
      <c r="S311" t="s">
        <v>11011</v>
      </c>
      <c r="T311" t="s">
        <v>11024</v>
      </c>
      <c r="U311" t="s">
        <v>10926</v>
      </c>
      <c r="V311" t="s">
        <v>10973</v>
      </c>
      <c r="W311" t="s">
        <v>11033</v>
      </c>
      <c r="X311" t="s">
        <v>669</v>
      </c>
    </row>
    <row r="312" spans="1:24" x14ac:dyDescent="0.3">
      <c r="A312" t="s">
        <v>1105</v>
      </c>
      <c r="B312" t="s">
        <v>1106</v>
      </c>
      <c r="C312" t="s">
        <v>1106</v>
      </c>
      <c r="D312">
        <v>126</v>
      </c>
      <c r="E312" t="s">
        <v>10917</v>
      </c>
      <c r="F312">
        <v>2.1</v>
      </c>
      <c r="G312" t="s">
        <v>7406</v>
      </c>
      <c r="H312" t="s">
        <v>10887</v>
      </c>
      <c r="I312" t="s">
        <v>190</v>
      </c>
      <c r="J312">
        <v>7.2</v>
      </c>
      <c r="K312" t="s">
        <v>10916</v>
      </c>
      <c r="L312">
        <v>128173</v>
      </c>
      <c r="M312">
        <v>35000000</v>
      </c>
      <c r="N312">
        <v>57269863</v>
      </c>
      <c r="O312">
        <v>22269863</v>
      </c>
      <c r="P312" t="s">
        <v>10913</v>
      </c>
      <c r="Q312" t="s">
        <v>903</v>
      </c>
      <c r="R312">
        <v>20</v>
      </c>
      <c r="S312" t="s">
        <v>1956</v>
      </c>
      <c r="T312" t="s">
        <v>11029</v>
      </c>
      <c r="U312" t="s">
        <v>10932</v>
      </c>
      <c r="V312" t="s">
        <v>10973</v>
      </c>
      <c r="W312" t="s">
        <v>11033</v>
      </c>
      <c r="X312" t="s">
        <v>676</v>
      </c>
    </row>
    <row r="313" spans="1:24" x14ac:dyDescent="0.3">
      <c r="A313" t="s">
        <v>1107</v>
      </c>
      <c r="B313" t="s">
        <v>1108</v>
      </c>
      <c r="C313" t="s">
        <v>1108</v>
      </c>
      <c r="D313">
        <v>113</v>
      </c>
      <c r="E313" t="s">
        <v>10911</v>
      </c>
      <c r="F313">
        <v>1.8833333333333333</v>
      </c>
      <c r="G313" t="s">
        <v>172</v>
      </c>
      <c r="H313" t="s">
        <v>190</v>
      </c>
      <c r="I313" t="s">
        <v>10886</v>
      </c>
      <c r="J313">
        <v>6.8</v>
      </c>
      <c r="K313" t="s">
        <v>10912</v>
      </c>
      <c r="L313">
        <v>61056</v>
      </c>
      <c r="M313">
        <v>28000000</v>
      </c>
      <c r="N313">
        <v>102953112</v>
      </c>
      <c r="O313">
        <v>74953112</v>
      </c>
      <c r="P313" t="s">
        <v>10913</v>
      </c>
      <c r="Q313" t="s">
        <v>1109</v>
      </c>
      <c r="R313">
        <v>20</v>
      </c>
      <c r="S313" t="s">
        <v>11011</v>
      </c>
      <c r="T313" t="s">
        <v>11018</v>
      </c>
      <c r="U313" t="s">
        <v>10914</v>
      </c>
      <c r="V313" t="s">
        <v>10973</v>
      </c>
      <c r="W313" t="s">
        <v>11033</v>
      </c>
      <c r="X313" t="s">
        <v>1110</v>
      </c>
    </row>
    <row r="314" spans="1:24" x14ac:dyDescent="0.3">
      <c r="A314" t="s">
        <v>1111</v>
      </c>
      <c r="B314" t="s">
        <v>1112</v>
      </c>
      <c r="C314" t="s">
        <v>1112</v>
      </c>
      <c r="D314">
        <v>107</v>
      </c>
      <c r="E314" t="s">
        <v>10911</v>
      </c>
      <c r="F314">
        <v>1.7833333333333334</v>
      </c>
      <c r="G314" t="s">
        <v>7406</v>
      </c>
      <c r="H314" t="s">
        <v>190</v>
      </c>
      <c r="I314" t="s">
        <v>234</v>
      </c>
      <c r="J314">
        <v>6.8</v>
      </c>
      <c r="K314" t="s">
        <v>10912</v>
      </c>
      <c r="L314">
        <v>66233</v>
      </c>
      <c r="M314">
        <v>13000000</v>
      </c>
      <c r="N314">
        <v>45661556</v>
      </c>
      <c r="O314">
        <v>32661556</v>
      </c>
      <c r="P314" t="s">
        <v>10913</v>
      </c>
      <c r="Q314" t="s">
        <v>1113</v>
      </c>
      <c r="R314">
        <v>10</v>
      </c>
      <c r="S314" t="s">
        <v>11014</v>
      </c>
      <c r="T314" t="s">
        <v>11028</v>
      </c>
      <c r="U314" t="s">
        <v>10931</v>
      </c>
      <c r="V314" t="s">
        <v>10973</v>
      </c>
      <c r="W314" t="s">
        <v>11033</v>
      </c>
      <c r="X314" t="s">
        <v>1114</v>
      </c>
    </row>
    <row r="315" spans="1:24" x14ac:dyDescent="0.3">
      <c r="A315" t="s">
        <v>1115</v>
      </c>
      <c r="B315" t="s">
        <v>1116</v>
      </c>
      <c r="C315" t="s">
        <v>1116</v>
      </c>
      <c r="D315">
        <v>102</v>
      </c>
      <c r="E315" t="s">
        <v>10911</v>
      </c>
      <c r="F315">
        <v>1.7</v>
      </c>
      <c r="G315" t="s">
        <v>172</v>
      </c>
      <c r="H315" t="s">
        <v>10895</v>
      </c>
      <c r="I315" t="s">
        <v>5170</v>
      </c>
      <c r="J315">
        <v>6.8</v>
      </c>
      <c r="K315" t="s">
        <v>10912</v>
      </c>
      <c r="L315">
        <v>81408</v>
      </c>
      <c r="M315">
        <v>18000000</v>
      </c>
      <c r="N315">
        <v>49101993</v>
      </c>
      <c r="O315">
        <v>31101993</v>
      </c>
      <c r="P315" t="s">
        <v>10913</v>
      </c>
      <c r="Q315">
        <v>1989</v>
      </c>
      <c r="S315" t="s">
        <v>11013</v>
      </c>
      <c r="T315" t="s">
        <v>11024</v>
      </c>
      <c r="U315" t="e">
        <v>#VALUE!</v>
      </c>
      <c r="V315" t="s">
        <v>10963</v>
      </c>
      <c r="W315" t="s">
        <v>11032</v>
      </c>
      <c r="X315" t="s">
        <v>628</v>
      </c>
    </row>
    <row r="316" spans="1:24" x14ac:dyDescent="0.3">
      <c r="A316" t="s">
        <v>1117</v>
      </c>
      <c r="B316" t="s">
        <v>1118</v>
      </c>
      <c r="C316" t="s">
        <v>1118</v>
      </c>
      <c r="D316">
        <v>140</v>
      </c>
      <c r="E316" t="s">
        <v>10917</v>
      </c>
      <c r="F316">
        <v>2.3333333333333335</v>
      </c>
      <c r="G316" t="s">
        <v>10887</v>
      </c>
      <c r="H316" t="s">
        <v>190</v>
      </c>
      <c r="I316" t="s">
        <v>10895</v>
      </c>
      <c r="J316">
        <v>7.5</v>
      </c>
      <c r="K316" t="s">
        <v>10916</v>
      </c>
      <c r="L316">
        <v>186816</v>
      </c>
      <c r="M316">
        <v>70000000</v>
      </c>
      <c r="N316">
        <v>90000098</v>
      </c>
      <c r="O316">
        <v>20000098</v>
      </c>
      <c r="P316" t="s">
        <v>10913</v>
      </c>
      <c r="Q316" t="s">
        <v>1119</v>
      </c>
      <c r="R316">
        <v>8</v>
      </c>
      <c r="S316" t="s">
        <v>11011</v>
      </c>
      <c r="T316" t="s">
        <v>11028</v>
      </c>
      <c r="U316" t="s">
        <v>10931</v>
      </c>
      <c r="V316" t="s">
        <v>10975</v>
      </c>
      <c r="W316" t="s">
        <v>11033</v>
      </c>
      <c r="X316" t="s">
        <v>687</v>
      </c>
    </row>
    <row r="317" spans="1:24" x14ac:dyDescent="0.3">
      <c r="A317" t="s">
        <v>1120</v>
      </c>
      <c r="B317" t="s">
        <v>1121</v>
      </c>
      <c r="C317" t="s">
        <v>1121</v>
      </c>
      <c r="D317">
        <v>126</v>
      </c>
      <c r="E317" t="s">
        <v>10917</v>
      </c>
      <c r="F317">
        <v>2.1</v>
      </c>
      <c r="G317" t="s">
        <v>10887</v>
      </c>
      <c r="H317" t="s">
        <v>172</v>
      </c>
      <c r="I317" t="s">
        <v>10885</v>
      </c>
      <c r="J317">
        <v>7.1</v>
      </c>
      <c r="K317" t="s">
        <v>10916</v>
      </c>
      <c r="L317">
        <v>55894</v>
      </c>
      <c r="M317">
        <v>46630000</v>
      </c>
      <c r="N317">
        <v>8083123</v>
      </c>
      <c r="O317">
        <v>-38546877</v>
      </c>
      <c r="P317" t="s">
        <v>10924</v>
      </c>
      <c r="Q317" t="s">
        <v>1101</v>
      </c>
      <c r="R317">
        <v>8</v>
      </c>
      <c r="S317" t="s">
        <v>11012</v>
      </c>
      <c r="T317" t="s">
        <v>11018</v>
      </c>
      <c r="U317" t="s">
        <v>10914</v>
      </c>
      <c r="V317" t="s">
        <v>10973</v>
      </c>
      <c r="W317" t="s">
        <v>11033</v>
      </c>
      <c r="X317" t="s">
        <v>405</v>
      </c>
    </row>
    <row r="318" spans="1:24" x14ac:dyDescent="0.3">
      <c r="A318" t="s">
        <v>1122</v>
      </c>
      <c r="B318" t="s">
        <v>1123</v>
      </c>
      <c r="C318" t="s">
        <v>1123</v>
      </c>
      <c r="D318">
        <v>108</v>
      </c>
      <c r="E318" t="s">
        <v>10911</v>
      </c>
      <c r="F318">
        <v>1.8</v>
      </c>
      <c r="G318" t="s">
        <v>10887</v>
      </c>
      <c r="H318" t="s">
        <v>172</v>
      </c>
      <c r="I318" t="s">
        <v>10890</v>
      </c>
      <c r="J318">
        <v>7.8</v>
      </c>
      <c r="K318" t="s">
        <v>10916</v>
      </c>
      <c r="L318">
        <v>560429</v>
      </c>
      <c r="M318">
        <v>40000000</v>
      </c>
      <c r="N318">
        <v>332500002</v>
      </c>
      <c r="O318">
        <v>292500002</v>
      </c>
      <c r="P318" t="s">
        <v>10928</v>
      </c>
      <c r="Q318">
        <v>32813</v>
      </c>
      <c r="S318" t="s">
        <v>11014</v>
      </c>
      <c r="T318" t="s">
        <v>11023</v>
      </c>
      <c r="U318" t="e">
        <v>#VALUE!</v>
      </c>
      <c r="V318" t="s">
        <v>10975</v>
      </c>
      <c r="W318" t="s">
        <v>11033</v>
      </c>
      <c r="X318" t="s">
        <v>669</v>
      </c>
    </row>
    <row r="319" spans="1:24" x14ac:dyDescent="0.3">
      <c r="A319" t="s">
        <v>1124</v>
      </c>
      <c r="B319" t="s">
        <v>1125</v>
      </c>
      <c r="C319" t="s">
        <v>1125</v>
      </c>
      <c r="D319">
        <v>126</v>
      </c>
      <c r="E319" t="s">
        <v>10917</v>
      </c>
      <c r="F319">
        <v>2.1</v>
      </c>
      <c r="G319" t="s">
        <v>7406</v>
      </c>
      <c r="H319" t="s">
        <v>10887</v>
      </c>
      <c r="I319" t="s">
        <v>10899</v>
      </c>
      <c r="J319">
        <v>7.5</v>
      </c>
      <c r="K319" t="s">
        <v>10916</v>
      </c>
      <c r="L319">
        <v>397089</v>
      </c>
      <c r="M319">
        <v>35000000</v>
      </c>
      <c r="N319">
        <v>411569241</v>
      </c>
      <c r="O319">
        <v>376569241</v>
      </c>
      <c r="P319" t="s">
        <v>10928</v>
      </c>
      <c r="Q319" t="s">
        <v>1126</v>
      </c>
      <c r="R319">
        <v>19</v>
      </c>
      <c r="S319" t="s">
        <v>11015</v>
      </c>
      <c r="T319" t="s">
        <v>11024</v>
      </c>
      <c r="U319" t="s">
        <v>10926</v>
      </c>
      <c r="V319" t="s">
        <v>10975</v>
      </c>
      <c r="W319" t="s">
        <v>11033</v>
      </c>
      <c r="X319" t="s">
        <v>766</v>
      </c>
    </row>
    <row r="320" spans="1:24" x14ac:dyDescent="0.3">
      <c r="A320" t="s">
        <v>1127</v>
      </c>
      <c r="B320" t="s">
        <v>1128</v>
      </c>
      <c r="C320" t="s">
        <v>1128</v>
      </c>
      <c r="D320">
        <v>90</v>
      </c>
      <c r="E320" t="s">
        <v>10911</v>
      </c>
      <c r="F320">
        <v>1.5</v>
      </c>
      <c r="G320" t="s">
        <v>10887</v>
      </c>
      <c r="H320" t="s">
        <v>172</v>
      </c>
      <c r="I320" t="s">
        <v>10894</v>
      </c>
      <c r="J320">
        <v>6.9</v>
      </c>
      <c r="K320" t="s">
        <v>10912</v>
      </c>
      <c r="L320">
        <v>139169</v>
      </c>
      <c r="M320">
        <v>8500000</v>
      </c>
      <c r="N320">
        <v>40508994</v>
      </c>
      <c r="O320">
        <v>32008994</v>
      </c>
      <c r="P320" t="s">
        <v>10913</v>
      </c>
      <c r="Q320" t="s">
        <v>1129</v>
      </c>
      <c r="R320">
        <v>17</v>
      </c>
      <c r="S320" t="s">
        <v>1956</v>
      </c>
      <c r="T320" t="s">
        <v>11020</v>
      </c>
      <c r="U320" t="s">
        <v>10920</v>
      </c>
      <c r="V320" t="s">
        <v>10975</v>
      </c>
      <c r="W320" t="s">
        <v>11033</v>
      </c>
      <c r="X320" t="s">
        <v>1130</v>
      </c>
    </row>
    <row r="321" spans="1:24" x14ac:dyDescent="0.3">
      <c r="A321" t="s">
        <v>1131</v>
      </c>
      <c r="B321" t="s">
        <v>1132</v>
      </c>
      <c r="C321" t="s">
        <v>1132</v>
      </c>
      <c r="D321">
        <v>125</v>
      </c>
      <c r="E321" t="s">
        <v>10917</v>
      </c>
      <c r="F321">
        <v>2.0833333333333335</v>
      </c>
      <c r="G321" t="s">
        <v>7406</v>
      </c>
      <c r="H321" t="s">
        <v>10891</v>
      </c>
      <c r="I321" t="s">
        <v>190</v>
      </c>
      <c r="J321">
        <v>6.6</v>
      </c>
      <c r="K321" t="s">
        <v>10912</v>
      </c>
      <c r="L321">
        <v>58337</v>
      </c>
      <c r="M321">
        <v>30000000</v>
      </c>
      <c r="N321">
        <v>134212055</v>
      </c>
      <c r="O321">
        <v>104212055</v>
      </c>
      <c r="P321" t="s">
        <v>10928</v>
      </c>
      <c r="Q321" t="s">
        <v>1133</v>
      </c>
      <c r="R321">
        <v>22</v>
      </c>
      <c r="S321" t="s">
        <v>1956</v>
      </c>
      <c r="T321" t="s">
        <v>11027</v>
      </c>
      <c r="U321" t="s">
        <v>10930</v>
      </c>
      <c r="V321" t="s">
        <v>10975</v>
      </c>
      <c r="W321" t="s">
        <v>11033</v>
      </c>
      <c r="X321" t="s">
        <v>312</v>
      </c>
    </row>
    <row r="322" spans="1:24" x14ac:dyDescent="0.3">
      <c r="A322" t="s">
        <v>1134</v>
      </c>
      <c r="B322" t="s">
        <v>1135</v>
      </c>
      <c r="C322" t="s">
        <v>1135</v>
      </c>
      <c r="D322">
        <v>145</v>
      </c>
      <c r="E322" t="s">
        <v>10917</v>
      </c>
      <c r="F322">
        <v>2.4166666666666665</v>
      </c>
      <c r="G322" t="s">
        <v>10889</v>
      </c>
      <c r="H322" t="s">
        <v>190</v>
      </c>
      <c r="I322" t="s">
        <v>5878</v>
      </c>
      <c r="J322">
        <v>7.2</v>
      </c>
      <c r="K322" t="s">
        <v>10916</v>
      </c>
      <c r="L322">
        <v>113774</v>
      </c>
      <c r="M322">
        <v>14000000</v>
      </c>
      <c r="N322">
        <v>161001698</v>
      </c>
      <c r="O322">
        <v>147001698</v>
      </c>
      <c r="P322" t="s">
        <v>10928</v>
      </c>
      <c r="Q322" t="s">
        <v>1136</v>
      </c>
      <c r="R322">
        <v>20</v>
      </c>
      <c r="S322" t="s">
        <v>11014</v>
      </c>
      <c r="T322" t="s">
        <v>11018</v>
      </c>
      <c r="U322" t="s">
        <v>10914</v>
      </c>
      <c r="V322" t="s">
        <v>10975</v>
      </c>
      <c r="W322" t="s">
        <v>11033</v>
      </c>
      <c r="X322" t="s">
        <v>876</v>
      </c>
    </row>
    <row r="323" spans="1:24" x14ac:dyDescent="0.3">
      <c r="A323" t="s">
        <v>1137</v>
      </c>
      <c r="B323" t="s">
        <v>1138</v>
      </c>
      <c r="C323" t="s">
        <v>1138</v>
      </c>
      <c r="D323">
        <v>104</v>
      </c>
      <c r="E323" t="s">
        <v>10911</v>
      </c>
      <c r="F323">
        <v>1.7333333333333334</v>
      </c>
      <c r="G323" t="s">
        <v>172</v>
      </c>
      <c r="H323" t="s">
        <v>190</v>
      </c>
      <c r="I323" t="s">
        <v>10899</v>
      </c>
      <c r="J323">
        <v>7.8</v>
      </c>
      <c r="K323" t="s">
        <v>10916</v>
      </c>
      <c r="L323">
        <v>60074</v>
      </c>
      <c r="M323">
        <v>19000000</v>
      </c>
      <c r="N323">
        <v>18254702</v>
      </c>
      <c r="O323">
        <v>-745298</v>
      </c>
      <c r="P323" t="s">
        <v>10924</v>
      </c>
      <c r="Q323" t="s">
        <v>1139</v>
      </c>
      <c r="R323">
        <v>12</v>
      </c>
      <c r="S323" t="s">
        <v>11012</v>
      </c>
      <c r="T323" t="s">
        <v>11022</v>
      </c>
      <c r="U323" t="s">
        <v>10923</v>
      </c>
      <c r="V323" t="s">
        <v>10975</v>
      </c>
      <c r="W323" t="s">
        <v>11033</v>
      </c>
      <c r="X323" t="s">
        <v>246</v>
      </c>
    </row>
    <row r="324" spans="1:24" x14ac:dyDescent="0.3">
      <c r="A324" t="s">
        <v>1140</v>
      </c>
      <c r="B324" t="s">
        <v>1141</v>
      </c>
      <c r="C324" t="s">
        <v>1141</v>
      </c>
      <c r="D324">
        <v>128</v>
      </c>
      <c r="E324" t="s">
        <v>10917</v>
      </c>
      <c r="F324">
        <v>2.1333333333333333</v>
      </c>
      <c r="G324" t="s">
        <v>172</v>
      </c>
      <c r="H324" t="s">
        <v>190</v>
      </c>
      <c r="I324" t="s">
        <v>10899</v>
      </c>
      <c r="J324">
        <v>8.1</v>
      </c>
      <c r="K324" t="s">
        <v>10922</v>
      </c>
      <c r="L324">
        <v>526679</v>
      </c>
      <c r="M324">
        <v>16400000</v>
      </c>
      <c r="N324">
        <v>235860116</v>
      </c>
      <c r="O324">
        <v>219460116</v>
      </c>
      <c r="P324" t="s">
        <v>10928</v>
      </c>
      <c r="Q324" t="s">
        <v>1142</v>
      </c>
      <c r="R324">
        <v>2</v>
      </c>
      <c r="S324" t="s">
        <v>1956</v>
      </c>
      <c r="T324" t="s">
        <v>11024</v>
      </c>
      <c r="U324" t="s">
        <v>10926</v>
      </c>
      <c r="V324" t="s">
        <v>10975</v>
      </c>
      <c r="W324" t="s">
        <v>11033</v>
      </c>
      <c r="X324" t="s">
        <v>802</v>
      </c>
    </row>
    <row r="325" spans="1:24" x14ac:dyDescent="0.3">
      <c r="A325" t="s">
        <v>1143</v>
      </c>
      <c r="B325" t="s">
        <v>1144</v>
      </c>
      <c r="C325" t="s">
        <v>1144</v>
      </c>
      <c r="D325">
        <v>120</v>
      </c>
      <c r="E325" t="s">
        <v>10911</v>
      </c>
      <c r="F325">
        <v>2</v>
      </c>
      <c r="G325" t="s">
        <v>172</v>
      </c>
      <c r="H325" t="s">
        <v>190</v>
      </c>
      <c r="I325" t="s">
        <v>10899</v>
      </c>
      <c r="J325">
        <v>8</v>
      </c>
      <c r="K325" t="s">
        <v>10922</v>
      </c>
      <c r="L325">
        <v>109638</v>
      </c>
      <c r="M325">
        <v>6500000</v>
      </c>
      <c r="N325">
        <v>37295445</v>
      </c>
      <c r="O325">
        <v>30795445</v>
      </c>
      <c r="P325" t="s">
        <v>10913</v>
      </c>
      <c r="Q325" t="s">
        <v>1145</v>
      </c>
      <c r="R325">
        <v>19</v>
      </c>
      <c r="S325" t="s">
        <v>1956</v>
      </c>
      <c r="T325" t="s">
        <v>11029</v>
      </c>
      <c r="U325" t="s">
        <v>10932</v>
      </c>
      <c r="V325" t="s">
        <v>10975</v>
      </c>
      <c r="W325" t="s">
        <v>11033</v>
      </c>
      <c r="X325" t="s">
        <v>1146</v>
      </c>
    </row>
    <row r="326" spans="1:24" x14ac:dyDescent="0.3">
      <c r="A326" t="s">
        <v>1147</v>
      </c>
      <c r="B326" t="s">
        <v>1148</v>
      </c>
      <c r="C326" t="s">
        <v>1148</v>
      </c>
      <c r="D326">
        <v>99</v>
      </c>
      <c r="E326" t="s">
        <v>10911</v>
      </c>
      <c r="F326">
        <v>1.65</v>
      </c>
      <c r="G326" t="s">
        <v>172</v>
      </c>
      <c r="H326" t="s">
        <v>190</v>
      </c>
      <c r="I326" t="s">
        <v>10886</v>
      </c>
      <c r="J326">
        <v>7.3</v>
      </c>
      <c r="K326" t="s">
        <v>10916</v>
      </c>
      <c r="L326">
        <v>115617</v>
      </c>
      <c r="M326">
        <v>7500000</v>
      </c>
      <c r="N326">
        <v>145793296</v>
      </c>
      <c r="O326">
        <v>138293296</v>
      </c>
      <c r="P326" t="s">
        <v>10928</v>
      </c>
      <c r="Q326" t="s">
        <v>1149</v>
      </c>
      <c r="R326">
        <v>11</v>
      </c>
      <c r="S326" t="s">
        <v>11015</v>
      </c>
      <c r="T326" t="s">
        <v>11018</v>
      </c>
      <c r="U326" t="s">
        <v>10914</v>
      </c>
      <c r="V326" t="s">
        <v>10975</v>
      </c>
      <c r="W326" t="s">
        <v>11033</v>
      </c>
      <c r="X326" t="s">
        <v>1150</v>
      </c>
    </row>
    <row r="327" spans="1:24" x14ac:dyDescent="0.3">
      <c r="A327" t="s">
        <v>1151</v>
      </c>
      <c r="B327" t="s">
        <v>1152</v>
      </c>
      <c r="C327" t="s">
        <v>1152</v>
      </c>
      <c r="D327">
        <v>107</v>
      </c>
      <c r="E327" t="s">
        <v>10911</v>
      </c>
      <c r="F327">
        <v>1.7833333333333334</v>
      </c>
      <c r="G327" t="s">
        <v>190</v>
      </c>
      <c r="H327" t="s">
        <v>10892</v>
      </c>
      <c r="I327" t="s">
        <v>10885</v>
      </c>
      <c r="J327">
        <v>7.5</v>
      </c>
      <c r="K327" t="s">
        <v>10916</v>
      </c>
      <c r="L327">
        <v>125383</v>
      </c>
      <c r="M327">
        <v>15000000</v>
      </c>
      <c r="N327">
        <v>84431625</v>
      </c>
      <c r="O327">
        <v>69431625</v>
      </c>
      <c r="P327" t="s">
        <v>10913</v>
      </c>
      <c r="Q327" t="s">
        <v>1153</v>
      </c>
      <c r="R327">
        <v>21</v>
      </c>
      <c r="S327" t="s">
        <v>1956</v>
      </c>
      <c r="T327" t="s">
        <v>11026</v>
      </c>
      <c r="U327" t="s">
        <v>10929</v>
      </c>
      <c r="V327" t="s">
        <v>10975</v>
      </c>
      <c r="W327" t="s">
        <v>11033</v>
      </c>
      <c r="X327" t="s">
        <v>1154</v>
      </c>
    </row>
    <row r="328" spans="1:24" x14ac:dyDescent="0.3">
      <c r="A328" t="s">
        <v>1155</v>
      </c>
      <c r="B328" t="s">
        <v>1156</v>
      </c>
      <c r="C328" t="s">
        <v>1156</v>
      </c>
      <c r="D328">
        <v>108</v>
      </c>
      <c r="E328" t="s">
        <v>10911</v>
      </c>
      <c r="F328">
        <v>1.8</v>
      </c>
      <c r="G328" t="s">
        <v>7406</v>
      </c>
      <c r="H328" t="s">
        <v>172</v>
      </c>
      <c r="I328" t="s">
        <v>10885</v>
      </c>
      <c r="J328">
        <v>6.6</v>
      </c>
      <c r="K328" t="s">
        <v>10912</v>
      </c>
      <c r="L328">
        <v>218187</v>
      </c>
      <c r="M328">
        <v>25000000</v>
      </c>
      <c r="N328">
        <v>215394738</v>
      </c>
      <c r="O328">
        <v>190394738</v>
      </c>
      <c r="P328" t="s">
        <v>10928</v>
      </c>
      <c r="Q328" t="s">
        <v>1157</v>
      </c>
      <c r="R328">
        <v>15</v>
      </c>
      <c r="S328" t="s">
        <v>11012</v>
      </c>
      <c r="T328" t="s">
        <v>11024</v>
      </c>
      <c r="U328" t="s">
        <v>10926</v>
      </c>
      <c r="V328" t="s">
        <v>10975</v>
      </c>
      <c r="W328" t="s">
        <v>11033</v>
      </c>
      <c r="X328" t="s">
        <v>455</v>
      </c>
    </row>
    <row r="329" spans="1:24" x14ac:dyDescent="0.3">
      <c r="A329" t="s">
        <v>1158</v>
      </c>
      <c r="B329" t="s">
        <v>1159</v>
      </c>
      <c r="C329" t="s">
        <v>1159</v>
      </c>
      <c r="D329">
        <v>122</v>
      </c>
      <c r="E329" t="s">
        <v>10917</v>
      </c>
      <c r="F329">
        <v>2.0333333333333332</v>
      </c>
      <c r="G329" t="s">
        <v>10889</v>
      </c>
      <c r="H329" t="s">
        <v>190</v>
      </c>
      <c r="I329" t="s">
        <v>10896</v>
      </c>
      <c r="J329">
        <v>7.8</v>
      </c>
      <c r="K329" t="s">
        <v>10916</v>
      </c>
      <c r="L329">
        <v>141539</v>
      </c>
      <c r="M329">
        <v>18000000</v>
      </c>
      <c r="N329">
        <v>26979166</v>
      </c>
      <c r="O329">
        <v>8979166</v>
      </c>
      <c r="P329" t="s">
        <v>10918</v>
      </c>
      <c r="Q329" t="s">
        <v>1160</v>
      </c>
      <c r="R329">
        <v>15</v>
      </c>
      <c r="S329" t="s">
        <v>1956</v>
      </c>
      <c r="T329" t="s">
        <v>11018</v>
      </c>
      <c r="U329" t="s">
        <v>10914</v>
      </c>
      <c r="V329" t="s">
        <v>10975</v>
      </c>
      <c r="W329" t="s">
        <v>11033</v>
      </c>
      <c r="X329" t="s">
        <v>1161</v>
      </c>
    </row>
    <row r="330" spans="1:24" x14ac:dyDescent="0.3">
      <c r="A330" t="s">
        <v>1162</v>
      </c>
      <c r="B330" t="s">
        <v>1163</v>
      </c>
      <c r="C330" t="s">
        <v>1163</v>
      </c>
      <c r="D330">
        <v>103</v>
      </c>
      <c r="E330" t="s">
        <v>10911</v>
      </c>
      <c r="F330">
        <v>1.7166666666666666</v>
      </c>
      <c r="G330" t="s">
        <v>172</v>
      </c>
      <c r="H330" t="s">
        <v>10891</v>
      </c>
      <c r="I330" t="s">
        <v>10899</v>
      </c>
      <c r="J330">
        <v>7.2</v>
      </c>
      <c r="K330" t="s">
        <v>10916</v>
      </c>
      <c r="L330">
        <v>112822</v>
      </c>
      <c r="M330">
        <v>3000000</v>
      </c>
      <c r="N330">
        <v>1163969</v>
      </c>
      <c r="O330">
        <v>-1836031</v>
      </c>
      <c r="P330" t="s">
        <v>10924</v>
      </c>
      <c r="Q330" t="s">
        <v>1164</v>
      </c>
      <c r="R330">
        <v>24</v>
      </c>
      <c r="S330" t="s">
        <v>11015</v>
      </c>
      <c r="T330" t="s">
        <v>11022</v>
      </c>
      <c r="U330" t="s">
        <v>10923</v>
      </c>
      <c r="V330" t="s">
        <v>10973</v>
      </c>
      <c r="W330" t="s">
        <v>11033</v>
      </c>
      <c r="X330" t="s">
        <v>1165</v>
      </c>
    </row>
    <row r="331" spans="1:24" x14ac:dyDescent="0.3">
      <c r="A331" t="s">
        <v>1166</v>
      </c>
      <c r="B331" t="s">
        <v>1167</v>
      </c>
      <c r="C331" t="s">
        <v>1167</v>
      </c>
      <c r="D331">
        <v>93</v>
      </c>
      <c r="E331" t="s">
        <v>10911</v>
      </c>
      <c r="F331">
        <v>1.55</v>
      </c>
      <c r="G331" t="s">
        <v>10887</v>
      </c>
      <c r="H331" t="s">
        <v>172</v>
      </c>
      <c r="I331" t="s">
        <v>10892</v>
      </c>
      <c r="J331">
        <v>6.4</v>
      </c>
      <c r="K331" t="s">
        <v>10912</v>
      </c>
      <c r="L331">
        <v>163136</v>
      </c>
      <c r="M331">
        <v>18000000</v>
      </c>
      <c r="N331">
        <v>222724172</v>
      </c>
      <c r="O331">
        <v>204724172</v>
      </c>
      <c r="P331" t="s">
        <v>10928</v>
      </c>
      <c r="Q331">
        <v>1989</v>
      </c>
      <c r="S331" t="s">
        <v>11013</v>
      </c>
      <c r="T331" t="s">
        <v>11024</v>
      </c>
      <c r="U331" t="e">
        <v>#VALUE!</v>
      </c>
      <c r="V331" t="s">
        <v>10963</v>
      </c>
      <c r="W331" t="s">
        <v>11032</v>
      </c>
      <c r="X331" t="s">
        <v>1168</v>
      </c>
    </row>
    <row r="332" spans="1:24" x14ac:dyDescent="0.3">
      <c r="A332" t="s">
        <v>1169</v>
      </c>
      <c r="B332" t="s">
        <v>1170</v>
      </c>
      <c r="C332" t="s">
        <v>1170</v>
      </c>
      <c r="D332">
        <v>127</v>
      </c>
      <c r="E332" t="s">
        <v>10917</v>
      </c>
      <c r="F332">
        <v>2.1166666666666667</v>
      </c>
      <c r="G332" t="s">
        <v>7406</v>
      </c>
      <c r="H332" t="s">
        <v>10887</v>
      </c>
      <c r="I332" t="s">
        <v>10899</v>
      </c>
      <c r="J332">
        <v>8.1999999999999993</v>
      </c>
      <c r="K332" t="s">
        <v>10922</v>
      </c>
      <c r="L332">
        <v>795511</v>
      </c>
      <c r="M332">
        <v>48000000</v>
      </c>
      <c r="N332">
        <v>474171806</v>
      </c>
      <c r="O332">
        <v>426171806</v>
      </c>
      <c r="P332" t="s">
        <v>10928</v>
      </c>
      <c r="Q332" t="s">
        <v>1171</v>
      </c>
      <c r="R332">
        <v>24</v>
      </c>
      <c r="S332" t="s">
        <v>11014</v>
      </c>
      <c r="T332" t="s">
        <v>11029</v>
      </c>
      <c r="U332" t="s">
        <v>10932</v>
      </c>
      <c r="V332" t="s">
        <v>10975</v>
      </c>
      <c r="W332" t="s">
        <v>11033</v>
      </c>
      <c r="X332" t="s">
        <v>183</v>
      </c>
    </row>
    <row r="333" spans="1:24" x14ac:dyDescent="0.3">
      <c r="A333" t="s">
        <v>1172</v>
      </c>
      <c r="B333" t="s">
        <v>1173</v>
      </c>
      <c r="C333" t="s">
        <v>1173</v>
      </c>
      <c r="D333">
        <v>97</v>
      </c>
      <c r="E333" t="s">
        <v>10911</v>
      </c>
      <c r="F333">
        <v>1.6166666666666667</v>
      </c>
      <c r="G333" t="s">
        <v>7406</v>
      </c>
      <c r="H333" t="s">
        <v>10897</v>
      </c>
      <c r="I333" t="s">
        <v>5170</v>
      </c>
      <c r="J333">
        <v>6.4</v>
      </c>
      <c r="K333" t="s">
        <v>10912</v>
      </c>
      <c r="L333">
        <v>59435</v>
      </c>
      <c r="M333">
        <v>1500000</v>
      </c>
      <c r="N333">
        <v>14697005</v>
      </c>
      <c r="O333">
        <v>13197005</v>
      </c>
      <c r="P333" t="s">
        <v>10913</v>
      </c>
      <c r="Q333">
        <v>1989</v>
      </c>
      <c r="S333" t="s">
        <v>11013</v>
      </c>
      <c r="T333" t="s">
        <v>11024</v>
      </c>
      <c r="U333" t="e">
        <v>#VALUE!</v>
      </c>
      <c r="V333" t="s">
        <v>10963</v>
      </c>
      <c r="W333" t="s">
        <v>11032</v>
      </c>
      <c r="X333" t="s">
        <v>1174</v>
      </c>
    </row>
    <row r="334" spans="1:24" x14ac:dyDescent="0.3">
      <c r="A334" t="s">
        <v>1175</v>
      </c>
      <c r="B334" t="s">
        <v>1176</v>
      </c>
      <c r="C334" t="s">
        <v>1176</v>
      </c>
      <c r="D334">
        <v>114</v>
      </c>
      <c r="E334" t="s">
        <v>10911</v>
      </c>
      <c r="F334">
        <v>1.9</v>
      </c>
      <c r="G334" t="s">
        <v>7406</v>
      </c>
      <c r="H334" t="s">
        <v>10891</v>
      </c>
      <c r="I334" t="s">
        <v>5170</v>
      </c>
      <c r="J334">
        <v>7.3</v>
      </c>
      <c r="K334" t="s">
        <v>10916</v>
      </c>
      <c r="L334">
        <v>185136</v>
      </c>
      <c r="M334">
        <v>28000000</v>
      </c>
      <c r="N334">
        <v>227853986</v>
      </c>
      <c r="O334">
        <v>199853986</v>
      </c>
      <c r="P334" t="s">
        <v>10928</v>
      </c>
      <c r="Q334" t="s">
        <v>1177</v>
      </c>
      <c r="R334">
        <v>5</v>
      </c>
      <c r="S334" t="s">
        <v>11014</v>
      </c>
      <c r="T334" t="s">
        <v>11025</v>
      </c>
      <c r="U334" t="s">
        <v>10927</v>
      </c>
      <c r="V334" t="s">
        <v>10975</v>
      </c>
      <c r="W334" t="s">
        <v>11033</v>
      </c>
      <c r="X334" t="s">
        <v>231</v>
      </c>
    </row>
    <row r="335" spans="1:24" x14ac:dyDescent="0.3">
      <c r="A335" t="s">
        <v>1178</v>
      </c>
      <c r="B335" t="s">
        <v>1179</v>
      </c>
      <c r="C335" t="s">
        <v>1179</v>
      </c>
      <c r="D335">
        <v>133</v>
      </c>
      <c r="E335" t="s">
        <v>10917</v>
      </c>
      <c r="F335">
        <v>2.2166666666666668</v>
      </c>
      <c r="G335" t="s">
        <v>7406</v>
      </c>
      <c r="H335" t="s">
        <v>10887</v>
      </c>
      <c r="I335" t="s">
        <v>5170</v>
      </c>
      <c r="J335">
        <v>6.6</v>
      </c>
      <c r="K335" t="s">
        <v>10912</v>
      </c>
      <c r="L335">
        <v>109989</v>
      </c>
      <c r="M335">
        <v>32000000</v>
      </c>
      <c r="N335">
        <v>156167015</v>
      </c>
      <c r="O335">
        <v>124167015</v>
      </c>
      <c r="P335" t="s">
        <v>10928</v>
      </c>
      <c r="Q335" t="s">
        <v>1180</v>
      </c>
      <c r="R335">
        <v>13</v>
      </c>
      <c r="S335" t="s">
        <v>11011</v>
      </c>
      <c r="T335" t="s">
        <v>11024</v>
      </c>
      <c r="U335" t="s">
        <v>10926</v>
      </c>
      <c r="V335" t="s">
        <v>10975</v>
      </c>
      <c r="W335" t="s">
        <v>11033</v>
      </c>
      <c r="X335" t="s">
        <v>429</v>
      </c>
    </row>
    <row r="336" spans="1:24" x14ac:dyDescent="0.3">
      <c r="A336" t="s">
        <v>1181</v>
      </c>
      <c r="B336" t="s">
        <v>1182</v>
      </c>
      <c r="C336" t="s">
        <v>1182</v>
      </c>
      <c r="D336">
        <v>83</v>
      </c>
      <c r="E336" t="s">
        <v>10915</v>
      </c>
      <c r="F336">
        <v>1.3833333333333333</v>
      </c>
      <c r="G336" t="s">
        <v>10887</v>
      </c>
      <c r="H336" t="s">
        <v>10888</v>
      </c>
      <c r="I336" t="s">
        <v>10892</v>
      </c>
      <c r="J336">
        <v>7.6</v>
      </c>
      <c r="K336" t="s">
        <v>10916</v>
      </c>
      <c r="L336">
        <v>284763</v>
      </c>
      <c r="M336">
        <v>40000000</v>
      </c>
      <c r="N336">
        <v>211343479</v>
      </c>
      <c r="O336">
        <v>171343479</v>
      </c>
      <c r="P336" t="s">
        <v>10928</v>
      </c>
      <c r="Q336" t="s">
        <v>1183</v>
      </c>
      <c r="R336">
        <v>13</v>
      </c>
      <c r="S336" t="s">
        <v>11015</v>
      </c>
      <c r="T336" t="s">
        <v>11023</v>
      </c>
      <c r="U336" t="s">
        <v>10925</v>
      </c>
      <c r="V336" t="s">
        <v>10975</v>
      </c>
      <c r="W336" t="s">
        <v>11033</v>
      </c>
      <c r="X336" t="s">
        <v>1184</v>
      </c>
    </row>
    <row r="337" spans="1:24" x14ac:dyDescent="0.3">
      <c r="A337" t="s">
        <v>1185</v>
      </c>
      <c r="B337" t="s">
        <v>1186</v>
      </c>
      <c r="C337" t="s">
        <v>1186</v>
      </c>
      <c r="D337">
        <v>93</v>
      </c>
      <c r="E337" t="s">
        <v>10911</v>
      </c>
      <c r="F337">
        <v>1.55</v>
      </c>
      <c r="G337" t="s">
        <v>172</v>
      </c>
      <c r="H337" t="s">
        <v>10899</v>
      </c>
      <c r="I337" t="s">
        <v>10899</v>
      </c>
      <c r="J337">
        <v>5.9</v>
      </c>
      <c r="K337" t="s">
        <v>10933</v>
      </c>
      <c r="L337">
        <v>85823</v>
      </c>
      <c r="M337">
        <v>7500000</v>
      </c>
      <c r="N337">
        <v>296999813</v>
      </c>
      <c r="O337">
        <v>289499813</v>
      </c>
      <c r="P337" t="s">
        <v>10928</v>
      </c>
      <c r="Q337" t="s">
        <v>1139</v>
      </c>
      <c r="R337">
        <v>12</v>
      </c>
      <c r="S337" t="s">
        <v>11012</v>
      </c>
      <c r="T337" t="s">
        <v>11022</v>
      </c>
      <c r="U337" t="s">
        <v>10923</v>
      </c>
      <c r="V337" t="s">
        <v>10975</v>
      </c>
      <c r="W337" t="s">
        <v>11033</v>
      </c>
      <c r="X337" t="s">
        <v>487</v>
      </c>
    </row>
    <row r="338" spans="1:24" x14ac:dyDescent="0.3">
      <c r="A338" t="s">
        <v>1187</v>
      </c>
      <c r="B338" t="s">
        <v>1188</v>
      </c>
      <c r="C338" t="s">
        <v>1188</v>
      </c>
      <c r="D338">
        <v>97</v>
      </c>
      <c r="E338" t="s">
        <v>10911</v>
      </c>
      <c r="F338">
        <v>1.6166666666666667</v>
      </c>
      <c r="G338" t="s">
        <v>172</v>
      </c>
      <c r="H338" t="s">
        <v>10899</v>
      </c>
      <c r="I338" t="s">
        <v>10899</v>
      </c>
      <c r="J338">
        <v>7.5</v>
      </c>
      <c r="K338" t="s">
        <v>10916</v>
      </c>
      <c r="L338">
        <v>206550</v>
      </c>
      <c r="M338">
        <v>28000000</v>
      </c>
      <c r="N338">
        <v>74534399</v>
      </c>
      <c r="O338">
        <v>46534399</v>
      </c>
      <c r="P338" t="s">
        <v>10913</v>
      </c>
      <c r="Q338" t="s">
        <v>1189</v>
      </c>
      <c r="R338">
        <v>30</v>
      </c>
      <c r="S338" t="s">
        <v>11012</v>
      </c>
      <c r="T338" t="s">
        <v>11023</v>
      </c>
      <c r="U338" t="s">
        <v>10925</v>
      </c>
      <c r="V338" t="s">
        <v>10975</v>
      </c>
      <c r="W338" t="s">
        <v>11033</v>
      </c>
      <c r="X338" t="s">
        <v>1190</v>
      </c>
    </row>
    <row r="339" spans="1:24" x14ac:dyDescent="0.3">
      <c r="A339" t="s">
        <v>1191</v>
      </c>
      <c r="B339" t="s">
        <v>1192</v>
      </c>
      <c r="C339" t="s">
        <v>1192</v>
      </c>
      <c r="D339">
        <v>124</v>
      </c>
      <c r="E339" t="s">
        <v>10917</v>
      </c>
      <c r="F339">
        <v>2.0666666666666669</v>
      </c>
      <c r="G339" t="s">
        <v>172</v>
      </c>
      <c r="H339" t="s">
        <v>190</v>
      </c>
      <c r="I339" t="s">
        <v>10899</v>
      </c>
      <c r="J339">
        <v>7.1</v>
      </c>
      <c r="K339" t="s">
        <v>10916</v>
      </c>
      <c r="L339">
        <v>53613</v>
      </c>
      <c r="M339">
        <v>20000000</v>
      </c>
      <c r="N339">
        <v>126297830</v>
      </c>
      <c r="O339">
        <v>106297830</v>
      </c>
      <c r="P339" t="s">
        <v>10928</v>
      </c>
      <c r="Q339" t="s">
        <v>1193</v>
      </c>
      <c r="R339">
        <v>31</v>
      </c>
      <c r="S339" t="s">
        <v>11015</v>
      </c>
      <c r="T339" t="s">
        <v>11025</v>
      </c>
      <c r="U339" t="s">
        <v>10927</v>
      </c>
      <c r="V339" t="s">
        <v>10975</v>
      </c>
      <c r="W339" t="s">
        <v>11033</v>
      </c>
      <c r="X339" t="s">
        <v>676</v>
      </c>
    </row>
    <row r="340" spans="1:24" x14ac:dyDescent="0.3">
      <c r="A340" t="s">
        <v>1194</v>
      </c>
      <c r="B340" t="s">
        <v>1195</v>
      </c>
      <c r="C340" t="s">
        <v>1195</v>
      </c>
      <c r="D340">
        <v>103</v>
      </c>
      <c r="E340" t="s">
        <v>10911</v>
      </c>
      <c r="F340">
        <v>1.7166666666666666</v>
      </c>
      <c r="G340" t="s">
        <v>10885</v>
      </c>
      <c r="H340" t="s">
        <v>105</v>
      </c>
      <c r="I340" t="s">
        <v>5170</v>
      </c>
      <c r="J340">
        <v>6.5</v>
      </c>
      <c r="K340" t="s">
        <v>10912</v>
      </c>
      <c r="L340">
        <v>112695</v>
      </c>
      <c r="M340">
        <v>11500000</v>
      </c>
      <c r="N340">
        <v>57470138</v>
      </c>
      <c r="O340">
        <v>45970138</v>
      </c>
      <c r="P340" t="s">
        <v>10913</v>
      </c>
      <c r="Q340" t="s">
        <v>1153</v>
      </c>
      <c r="R340">
        <v>21</v>
      </c>
      <c r="S340" t="s">
        <v>1956</v>
      </c>
      <c r="T340" t="s">
        <v>11026</v>
      </c>
      <c r="U340" t="s">
        <v>10929</v>
      </c>
      <c r="V340" t="s">
        <v>10975</v>
      </c>
      <c r="W340" t="s">
        <v>11033</v>
      </c>
      <c r="X340" t="s">
        <v>1196</v>
      </c>
    </row>
    <row r="341" spans="1:24" x14ac:dyDescent="0.3">
      <c r="A341" t="s">
        <v>1197</v>
      </c>
      <c r="B341" t="s">
        <v>1198</v>
      </c>
      <c r="C341" t="s">
        <v>1198</v>
      </c>
      <c r="D341">
        <v>114</v>
      </c>
      <c r="E341" t="s">
        <v>10911</v>
      </c>
      <c r="F341">
        <v>1.9</v>
      </c>
      <c r="G341" t="s">
        <v>7406</v>
      </c>
      <c r="H341" t="s">
        <v>5170</v>
      </c>
      <c r="I341" t="s">
        <v>10899</v>
      </c>
      <c r="J341">
        <v>6.7</v>
      </c>
      <c r="K341" t="s">
        <v>10912</v>
      </c>
      <c r="L341">
        <v>82787</v>
      </c>
      <c r="M341">
        <v>17000000</v>
      </c>
      <c r="N341">
        <v>30050028</v>
      </c>
      <c r="O341">
        <v>13050028</v>
      </c>
      <c r="P341" t="s">
        <v>10913</v>
      </c>
      <c r="Q341" t="s">
        <v>1145</v>
      </c>
      <c r="R341">
        <v>19</v>
      </c>
      <c r="S341" t="s">
        <v>1956</v>
      </c>
      <c r="T341" t="s">
        <v>11029</v>
      </c>
      <c r="U341" t="s">
        <v>10932</v>
      </c>
      <c r="V341" t="s">
        <v>10975</v>
      </c>
      <c r="W341" t="s">
        <v>11033</v>
      </c>
      <c r="X341" t="s">
        <v>1199</v>
      </c>
    </row>
    <row r="342" spans="1:24" x14ac:dyDescent="0.3">
      <c r="A342" t="s">
        <v>1200</v>
      </c>
      <c r="B342" t="s">
        <v>1201</v>
      </c>
      <c r="C342" t="s">
        <v>1201</v>
      </c>
      <c r="D342">
        <v>103</v>
      </c>
      <c r="E342" t="s">
        <v>10911</v>
      </c>
      <c r="F342">
        <v>1.7166666666666666</v>
      </c>
      <c r="G342" t="s">
        <v>172</v>
      </c>
      <c r="H342" t="s">
        <v>10891</v>
      </c>
      <c r="I342" t="s">
        <v>10899</v>
      </c>
      <c r="J342">
        <v>6.8</v>
      </c>
      <c r="K342" t="s">
        <v>10912</v>
      </c>
      <c r="L342">
        <v>57149</v>
      </c>
      <c r="M342">
        <v>18000000</v>
      </c>
      <c r="N342">
        <v>46908987</v>
      </c>
      <c r="O342">
        <v>28908987</v>
      </c>
      <c r="P342" t="s">
        <v>10913</v>
      </c>
      <c r="Q342" t="s">
        <v>1202</v>
      </c>
      <c r="R342">
        <v>12</v>
      </c>
      <c r="S342" t="s">
        <v>1956</v>
      </c>
      <c r="T342" t="s">
        <v>11029</v>
      </c>
      <c r="U342" t="s">
        <v>10932</v>
      </c>
      <c r="V342" t="s">
        <v>10975</v>
      </c>
      <c r="W342" t="s">
        <v>11033</v>
      </c>
      <c r="X342" t="s">
        <v>1203</v>
      </c>
    </row>
    <row r="343" spans="1:24" x14ac:dyDescent="0.3">
      <c r="A343" t="s">
        <v>1204</v>
      </c>
      <c r="B343" t="s">
        <v>1205</v>
      </c>
      <c r="C343" t="s">
        <v>1205</v>
      </c>
      <c r="D343">
        <v>107</v>
      </c>
      <c r="E343" t="s">
        <v>10911</v>
      </c>
      <c r="F343">
        <v>1.7833333333333334</v>
      </c>
      <c r="G343" t="s">
        <v>7406</v>
      </c>
      <c r="H343" t="s">
        <v>10887</v>
      </c>
      <c r="I343" t="s">
        <v>10885</v>
      </c>
      <c r="J343">
        <v>5.5</v>
      </c>
      <c r="K343" t="s">
        <v>10933</v>
      </c>
      <c r="L343">
        <v>63163</v>
      </c>
      <c r="M343">
        <v>27800000</v>
      </c>
      <c r="N343">
        <v>52210049</v>
      </c>
      <c r="O343">
        <v>24410049</v>
      </c>
      <c r="P343" t="s">
        <v>10913</v>
      </c>
      <c r="Q343" t="s">
        <v>1206</v>
      </c>
      <c r="R343">
        <v>9</v>
      </c>
      <c r="S343" t="s">
        <v>1956</v>
      </c>
      <c r="T343" t="s">
        <v>11024</v>
      </c>
      <c r="U343" t="s">
        <v>10926</v>
      </c>
      <c r="V343" t="s">
        <v>10975</v>
      </c>
      <c r="W343" t="s">
        <v>11033</v>
      </c>
      <c r="X343" t="s">
        <v>1207</v>
      </c>
    </row>
    <row r="344" spans="1:24" x14ac:dyDescent="0.3">
      <c r="A344" t="s">
        <v>1208</v>
      </c>
      <c r="B344" t="s">
        <v>1209</v>
      </c>
      <c r="C344" t="s">
        <v>1209</v>
      </c>
      <c r="D344">
        <v>117</v>
      </c>
      <c r="E344" t="s">
        <v>10911</v>
      </c>
      <c r="F344">
        <v>1.95</v>
      </c>
      <c r="G344" t="s">
        <v>172</v>
      </c>
      <c r="H344" t="s">
        <v>190</v>
      </c>
      <c r="I344" t="s">
        <v>10886</v>
      </c>
      <c r="J344">
        <v>7.3</v>
      </c>
      <c r="K344" t="s">
        <v>10916</v>
      </c>
      <c r="L344">
        <v>61194</v>
      </c>
      <c r="M344">
        <v>15000000</v>
      </c>
      <c r="N344">
        <v>96759512</v>
      </c>
      <c r="O344">
        <v>81759512</v>
      </c>
      <c r="P344" t="s">
        <v>10913</v>
      </c>
      <c r="Q344" t="s">
        <v>1210</v>
      </c>
      <c r="R344">
        <v>5</v>
      </c>
      <c r="S344" t="s">
        <v>11013</v>
      </c>
      <c r="T344" t="s">
        <v>11023</v>
      </c>
      <c r="U344" t="s">
        <v>10925</v>
      </c>
      <c r="V344" t="s">
        <v>10975</v>
      </c>
      <c r="W344" t="s">
        <v>11033</v>
      </c>
      <c r="X344" t="s">
        <v>617</v>
      </c>
    </row>
    <row r="345" spans="1:24" x14ac:dyDescent="0.3">
      <c r="A345" t="s">
        <v>1211</v>
      </c>
      <c r="B345" t="s">
        <v>1212</v>
      </c>
      <c r="C345" t="s">
        <v>1212</v>
      </c>
      <c r="D345">
        <v>104</v>
      </c>
      <c r="E345" t="s">
        <v>10911</v>
      </c>
      <c r="F345">
        <v>1.7333333333333334</v>
      </c>
      <c r="G345" t="s">
        <v>7406</v>
      </c>
      <c r="H345" t="s">
        <v>172</v>
      </c>
      <c r="I345" t="s">
        <v>10891</v>
      </c>
      <c r="J345">
        <v>6.4</v>
      </c>
      <c r="K345" t="s">
        <v>10912</v>
      </c>
      <c r="L345">
        <v>111336</v>
      </c>
      <c r="M345">
        <v>55000000</v>
      </c>
      <c r="N345">
        <v>63408614</v>
      </c>
      <c r="O345">
        <v>8408614</v>
      </c>
      <c r="P345" t="s">
        <v>10918</v>
      </c>
      <c r="Q345" t="s">
        <v>1213</v>
      </c>
      <c r="R345">
        <v>22</v>
      </c>
      <c r="S345" t="s">
        <v>1956</v>
      </c>
      <c r="T345" t="s">
        <v>11018</v>
      </c>
      <c r="U345" t="s">
        <v>10914</v>
      </c>
      <c r="V345" t="s">
        <v>10975</v>
      </c>
      <c r="W345" t="s">
        <v>11033</v>
      </c>
      <c r="X345" t="s">
        <v>1214</v>
      </c>
    </row>
    <row r="346" spans="1:24" x14ac:dyDescent="0.3">
      <c r="A346" t="s">
        <v>1215</v>
      </c>
      <c r="B346" t="s">
        <v>1216</v>
      </c>
      <c r="C346" t="s">
        <v>1216</v>
      </c>
      <c r="D346">
        <v>97</v>
      </c>
      <c r="E346" t="s">
        <v>10911</v>
      </c>
      <c r="F346">
        <v>1.6166666666666667</v>
      </c>
      <c r="G346" t="s">
        <v>172</v>
      </c>
      <c r="H346" t="s">
        <v>10891</v>
      </c>
      <c r="I346" t="s">
        <v>190</v>
      </c>
      <c r="J346">
        <v>6.2</v>
      </c>
      <c r="K346" t="s">
        <v>10912</v>
      </c>
      <c r="L346">
        <v>74959</v>
      </c>
      <c r="M346">
        <v>13000000</v>
      </c>
      <c r="N346">
        <v>71079915</v>
      </c>
      <c r="O346">
        <v>58079915</v>
      </c>
      <c r="P346" t="s">
        <v>10913</v>
      </c>
      <c r="Q346" t="s">
        <v>1217</v>
      </c>
      <c r="R346">
        <v>21</v>
      </c>
      <c r="S346" t="s">
        <v>1956</v>
      </c>
      <c r="T346" t="s">
        <v>11025</v>
      </c>
      <c r="U346" t="s">
        <v>10927</v>
      </c>
      <c r="V346" t="s">
        <v>10975</v>
      </c>
      <c r="W346" t="s">
        <v>11033</v>
      </c>
      <c r="X346" t="s">
        <v>1218</v>
      </c>
    </row>
    <row r="347" spans="1:24" x14ac:dyDescent="0.3">
      <c r="A347" t="s">
        <v>1219</v>
      </c>
      <c r="B347" t="s">
        <v>1220</v>
      </c>
      <c r="C347" t="s">
        <v>1220</v>
      </c>
      <c r="D347">
        <v>100</v>
      </c>
      <c r="E347" t="s">
        <v>10911</v>
      </c>
      <c r="F347">
        <v>1.6666666666666667</v>
      </c>
      <c r="G347" t="s">
        <v>172</v>
      </c>
      <c r="H347" t="s">
        <v>10899</v>
      </c>
      <c r="I347" t="s">
        <v>10899</v>
      </c>
      <c r="J347">
        <v>7.1</v>
      </c>
      <c r="K347" t="s">
        <v>10916</v>
      </c>
      <c r="L347">
        <v>104396</v>
      </c>
      <c r="M347">
        <v>15000000</v>
      </c>
      <c r="N347">
        <v>79258538</v>
      </c>
      <c r="O347">
        <v>64258538</v>
      </c>
      <c r="P347" t="s">
        <v>10913</v>
      </c>
      <c r="Q347" t="s">
        <v>1221</v>
      </c>
      <c r="R347">
        <v>16</v>
      </c>
      <c r="S347" t="s">
        <v>11014</v>
      </c>
      <c r="T347" t="s">
        <v>11028</v>
      </c>
      <c r="U347" t="s">
        <v>10931</v>
      </c>
      <c r="V347" t="s">
        <v>10975</v>
      </c>
      <c r="W347" t="s">
        <v>11033</v>
      </c>
      <c r="X347" t="s">
        <v>673</v>
      </c>
    </row>
    <row r="348" spans="1:24" x14ac:dyDescent="0.3">
      <c r="A348" t="s">
        <v>1222</v>
      </c>
      <c r="B348" t="s">
        <v>1223</v>
      </c>
      <c r="C348" t="s">
        <v>1223</v>
      </c>
      <c r="D348">
        <v>116</v>
      </c>
      <c r="E348" t="s">
        <v>10911</v>
      </c>
      <c r="F348">
        <v>1.9333333333333333</v>
      </c>
      <c r="G348" t="s">
        <v>172</v>
      </c>
      <c r="H348" t="s">
        <v>10886</v>
      </c>
      <c r="I348" t="s">
        <v>10899</v>
      </c>
      <c r="J348">
        <v>6.8</v>
      </c>
      <c r="K348" t="s">
        <v>10912</v>
      </c>
      <c r="L348">
        <v>56286</v>
      </c>
      <c r="M348">
        <v>26000000</v>
      </c>
      <c r="N348">
        <v>160188546</v>
      </c>
      <c r="O348">
        <v>134188546</v>
      </c>
      <c r="P348" t="s">
        <v>10928</v>
      </c>
      <c r="Q348" t="s">
        <v>1224</v>
      </c>
      <c r="R348">
        <v>4</v>
      </c>
      <c r="S348" t="s">
        <v>11015</v>
      </c>
      <c r="T348" t="s">
        <v>11018</v>
      </c>
      <c r="U348" t="s">
        <v>10914</v>
      </c>
      <c r="V348" t="s">
        <v>10975</v>
      </c>
      <c r="W348" t="s">
        <v>11033</v>
      </c>
      <c r="X348" t="s">
        <v>1225</v>
      </c>
    </row>
    <row r="349" spans="1:24" x14ac:dyDescent="0.3">
      <c r="A349" t="s">
        <v>1226</v>
      </c>
      <c r="B349" t="s">
        <v>1227</v>
      </c>
      <c r="C349" t="s">
        <v>1227</v>
      </c>
      <c r="D349">
        <v>95</v>
      </c>
      <c r="E349" t="s">
        <v>10911</v>
      </c>
      <c r="F349">
        <v>1.5833333333333333</v>
      </c>
      <c r="G349" t="s">
        <v>172</v>
      </c>
      <c r="H349" t="s">
        <v>190</v>
      </c>
      <c r="I349" t="s">
        <v>10886</v>
      </c>
      <c r="J349">
        <v>7.7</v>
      </c>
      <c r="K349" t="s">
        <v>10916</v>
      </c>
      <c r="L349">
        <v>234822</v>
      </c>
      <c r="M349">
        <v>16000000</v>
      </c>
      <c r="N349">
        <v>93273565</v>
      </c>
      <c r="O349">
        <v>77273565</v>
      </c>
      <c r="P349" t="s">
        <v>10913</v>
      </c>
      <c r="Q349" t="s">
        <v>1228</v>
      </c>
      <c r="R349">
        <v>12</v>
      </c>
      <c r="S349" t="s">
        <v>11014</v>
      </c>
      <c r="T349" t="s">
        <v>11025</v>
      </c>
      <c r="U349" t="s">
        <v>10927</v>
      </c>
      <c r="V349" t="s">
        <v>10975</v>
      </c>
      <c r="W349" t="s">
        <v>11033</v>
      </c>
      <c r="X349" t="s">
        <v>691</v>
      </c>
    </row>
    <row r="350" spans="1:24" x14ac:dyDescent="0.3">
      <c r="A350" t="s">
        <v>1229</v>
      </c>
      <c r="B350" t="s">
        <v>1230</v>
      </c>
      <c r="C350" t="s">
        <v>1230</v>
      </c>
      <c r="D350">
        <v>100</v>
      </c>
      <c r="E350" t="s">
        <v>10911</v>
      </c>
      <c r="F350">
        <v>1.6666666666666667</v>
      </c>
      <c r="G350" t="s">
        <v>190</v>
      </c>
      <c r="H350" t="s">
        <v>10899</v>
      </c>
      <c r="I350" t="s">
        <v>10899</v>
      </c>
      <c r="J350">
        <v>7.2</v>
      </c>
      <c r="K350" t="s">
        <v>10916</v>
      </c>
      <c r="L350">
        <v>58081</v>
      </c>
      <c r="M350">
        <v>1200000</v>
      </c>
      <c r="N350">
        <v>24742089</v>
      </c>
      <c r="O350">
        <v>23542089</v>
      </c>
      <c r="P350" t="s">
        <v>10913</v>
      </c>
      <c r="Q350" t="s">
        <v>1231</v>
      </c>
      <c r="R350">
        <v>20</v>
      </c>
      <c r="S350" t="s">
        <v>1956</v>
      </c>
      <c r="T350" t="s">
        <v>11019</v>
      </c>
      <c r="U350" t="s">
        <v>10919</v>
      </c>
      <c r="V350" t="s">
        <v>10975</v>
      </c>
      <c r="W350" t="s">
        <v>11033</v>
      </c>
      <c r="X350" t="s">
        <v>1232</v>
      </c>
    </row>
    <row r="351" spans="1:24" x14ac:dyDescent="0.3">
      <c r="A351" t="s">
        <v>1233</v>
      </c>
      <c r="B351" t="s">
        <v>1234</v>
      </c>
      <c r="C351" t="s">
        <v>1234</v>
      </c>
      <c r="D351">
        <v>109</v>
      </c>
      <c r="E351" t="s">
        <v>10911</v>
      </c>
      <c r="F351">
        <v>1.8166666666666667</v>
      </c>
      <c r="G351" t="s">
        <v>172</v>
      </c>
      <c r="H351" t="s">
        <v>105</v>
      </c>
      <c r="I351" t="s">
        <v>5170</v>
      </c>
      <c r="J351">
        <v>6.5</v>
      </c>
      <c r="K351" t="s">
        <v>10912</v>
      </c>
      <c r="L351">
        <v>74516</v>
      </c>
      <c r="M351">
        <v>22000000</v>
      </c>
      <c r="N351">
        <v>53208180</v>
      </c>
      <c r="O351">
        <v>31208180</v>
      </c>
      <c r="P351" t="s">
        <v>10913</v>
      </c>
      <c r="Q351" t="s">
        <v>1235</v>
      </c>
      <c r="R351">
        <v>18</v>
      </c>
      <c r="S351" t="s">
        <v>11014</v>
      </c>
      <c r="T351" t="s">
        <v>11025</v>
      </c>
      <c r="U351" t="s">
        <v>10927</v>
      </c>
      <c r="V351" t="s">
        <v>10976</v>
      </c>
      <c r="W351" t="s">
        <v>11034</v>
      </c>
      <c r="X351" t="s">
        <v>1236</v>
      </c>
    </row>
    <row r="352" spans="1:24" x14ac:dyDescent="0.3">
      <c r="A352" t="s">
        <v>1237</v>
      </c>
      <c r="B352" t="s">
        <v>1238</v>
      </c>
      <c r="C352" t="s">
        <v>1238</v>
      </c>
      <c r="D352">
        <v>121</v>
      </c>
      <c r="E352" t="s">
        <v>10917</v>
      </c>
      <c r="F352">
        <v>2.0166666666666666</v>
      </c>
      <c r="G352" t="s">
        <v>10889</v>
      </c>
      <c r="H352" t="s">
        <v>190</v>
      </c>
      <c r="I352" t="s">
        <v>10899</v>
      </c>
      <c r="J352">
        <v>7.8</v>
      </c>
      <c r="K352" t="s">
        <v>10916</v>
      </c>
      <c r="L352">
        <v>153960</v>
      </c>
      <c r="M352">
        <v>31000000</v>
      </c>
      <c r="N352">
        <v>52096475</v>
      </c>
      <c r="O352">
        <v>21096475</v>
      </c>
      <c r="P352" t="s">
        <v>10913</v>
      </c>
      <c r="Q352" t="s">
        <v>1239</v>
      </c>
      <c r="R352">
        <v>12</v>
      </c>
      <c r="S352" t="s">
        <v>11014</v>
      </c>
      <c r="T352" t="s">
        <v>11018</v>
      </c>
      <c r="U352" t="s">
        <v>10914</v>
      </c>
      <c r="V352" t="s">
        <v>10976</v>
      </c>
      <c r="W352" t="s">
        <v>11034</v>
      </c>
      <c r="X352" t="s">
        <v>1007</v>
      </c>
    </row>
    <row r="353" spans="1:24" x14ac:dyDescent="0.3">
      <c r="A353" t="s">
        <v>1240</v>
      </c>
      <c r="B353" t="s">
        <v>1241</v>
      </c>
      <c r="C353" t="s">
        <v>1241</v>
      </c>
      <c r="D353">
        <v>118</v>
      </c>
      <c r="E353" t="s">
        <v>10911</v>
      </c>
      <c r="F353">
        <v>1.9666666666666666</v>
      </c>
      <c r="G353" t="s">
        <v>10887</v>
      </c>
      <c r="H353" t="s">
        <v>172</v>
      </c>
      <c r="I353" t="s">
        <v>10890</v>
      </c>
      <c r="J353">
        <v>7.4</v>
      </c>
      <c r="K353" t="s">
        <v>10916</v>
      </c>
      <c r="L353">
        <v>470785</v>
      </c>
      <c r="M353">
        <v>40000000</v>
      </c>
      <c r="N353">
        <v>245077583</v>
      </c>
      <c r="O353">
        <v>205077583</v>
      </c>
      <c r="P353" t="s">
        <v>10928</v>
      </c>
      <c r="Q353" t="s">
        <v>1242</v>
      </c>
      <c r="R353">
        <v>25</v>
      </c>
      <c r="S353" t="s">
        <v>1956</v>
      </c>
      <c r="T353" t="s">
        <v>11029</v>
      </c>
      <c r="U353" t="s">
        <v>10932</v>
      </c>
      <c r="V353" t="s">
        <v>10976</v>
      </c>
      <c r="W353" t="s">
        <v>11034</v>
      </c>
      <c r="X353" t="s">
        <v>669</v>
      </c>
    </row>
    <row r="354" spans="1:24" x14ac:dyDescent="0.3">
      <c r="A354" t="s">
        <v>1243</v>
      </c>
      <c r="B354" t="s">
        <v>1244</v>
      </c>
      <c r="C354" t="s">
        <v>1244</v>
      </c>
      <c r="D354">
        <v>84</v>
      </c>
      <c r="E354" t="s">
        <v>10915</v>
      </c>
      <c r="F354">
        <v>1.4</v>
      </c>
      <c r="G354" t="s">
        <v>105</v>
      </c>
      <c r="H354" t="s">
        <v>5170</v>
      </c>
      <c r="I354" t="s">
        <v>10899</v>
      </c>
      <c r="J354">
        <v>5.9</v>
      </c>
      <c r="K354" t="s">
        <v>10933</v>
      </c>
      <c r="L354">
        <v>56361</v>
      </c>
      <c r="M354">
        <v>13000000</v>
      </c>
      <c r="N354">
        <v>35763605</v>
      </c>
      <c r="O354">
        <v>22763605</v>
      </c>
      <c r="P354" t="s">
        <v>10913</v>
      </c>
      <c r="Q354" t="s">
        <v>1245</v>
      </c>
      <c r="R354">
        <v>9</v>
      </c>
      <c r="S354" t="s">
        <v>1956</v>
      </c>
      <c r="T354" t="s">
        <v>11023</v>
      </c>
      <c r="U354" t="s">
        <v>10925</v>
      </c>
      <c r="V354" t="s">
        <v>10976</v>
      </c>
      <c r="W354" t="s">
        <v>11034</v>
      </c>
      <c r="X354" t="s">
        <v>1246</v>
      </c>
    </row>
    <row r="355" spans="1:24" x14ac:dyDescent="0.3">
      <c r="A355" t="s">
        <v>1247</v>
      </c>
      <c r="B355" t="s">
        <v>1248</v>
      </c>
      <c r="C355" t="s">
        <v>1248</v>
      </c>
      <c r="D355">
        <v>85</v>
      </c>
      <c r="E355" t="s">
        <v>10915</v>
      </c>
      <c r="F355">
        <v>1.4166666666666667</v>
      </c>
      <c r="G355" t="s">
        <v>172</v>
      </c>
      <c r="H355" t="s">
        <v>10893</v>
      </c>
      <c r="I355" t="s">
        <v>10899</v>
      </c>
      <c r="J355">
        <v>6.5</v>
      </c>
      <c r="K355" t="s">
        <v>10912</v>
      </c>
      <c r="L355">
        <v>63715</v>
      </c>
      <c r="M355">
        <v>11000000</v>
      </c>
      <c r="N355">
        <v>8266655</v>
      </c>
      <c r="O355">
        <v>-2733345</v>
      </c>
      <c r="P355" t="s">
        <v>10924</v>
      </c>
      <c r="Q355" t="s">
        <v>1249</v>
      </c>
      <c r="R355">
        <v>6</v>
      </c>
      <c r="S355" t="s">
        <v>1956</v>
      </c>
      <c r="T355" t="s">
        <v>11026</v>
      </c>
      <c r="U355" t="s">
        <v>10929</v>
      </c>
      <c r="V355" t="s">
        <v>10976</v>
      </c>
      <c r="W355" t="s">
        <v>11034</v>
      </c>
      <c r="X355" t="s">
        <v>1250</v>
      </c>
    </row>
    <row r="356" spans="1:24" x14ac:dyDescent="0.3">
      <c r="A356" t="s">
        <v>1251</v>
      </c>
      <c r="B356" t="s">
        <v>1252</v>
      </c>
      <c r="C356" t="s">
        <v>1252</v>
      </c>
      <c r="D356">
        <v>181</v>
      </c>
      <c r="E356" t="s">
        <v>10917</v>
      </c>
      <c r="F356">
        <v>3.0166666666666666</v>
      </c>
      <c r="G356" t="s">
        <v>10887</v>
      </c>
      <c r="H356" t="s">
        <v>190</v>
      </c>
      <c r="I356" t="s">
        <v>234</v>
      </c>
      <c r="J356">
        <v>8</v>
      </c>
      <c r="K356" t="s">
        <v>10922</v>
      </c>
      <c r="L356">
        <v>283342</v>
      </c>
      <c r="M356">
        <v>22000000</v>
      </c>
      <c r="N356">
        <v>424208848</v>
      </c>
      <c r="O356">
        <v>402208848</v>
      </c>
      <c r="P356" t="s">
        <v>10928</v>
      </c>
      <c r="Q356" t="s">
        <v>1253</v>
      </c>
      <c r="R356">
        <v>19</v>
      </c>
      <c r="S356" t="s">
        <v>1956</v>
      </c>
      <c r="T356" t="s">
        <v>11022</v>
      </c>
      <c r="U356" t="s">
        <v>10923</v>
      </c>
      <c r="V356" t="s">
        <v>10976</v>
      </c>
      <c r="W356" t="s">
        <v>11034</v>
      </c>
      <c r="X356" t="s">
        <v>1254</v>
      </c>
    </row>
    <row r="357" spans="1:24" x14ac:dyDescent="0.3">
      <c r="A357" t="s">
        <v>1255</v>
      </c>
      <c r="B357" t="s">
        <v>1256</v>
      </c>
      <c r="C357" t="s">
        <v>1256</v>
      </c>
      <c r="D357">
        <v>96</v>
      </c>
      <c r="E357" t="s">
        <v>10911</v>
      </c>
      <c r="F357">
        <v>1.6</v>
      </c>
      <c r="G357" t="s">
        <v>7406</v>
      </c>
      <c r="H357" t="s">
        <v>10890</v>
      </c>
      <c r="I357" t="s">
        <v>5170</v>
      </c>
      <c r="J357">
        <v>6.4</v>
      </c>
      <c r="K357" t="s">
        <v>10912</v>
      </c>
      <c r="L357">
        <v>68418</v>
      </c>
      <c r="M357">
        <v>14000000</v>
      </c>
      <c r="N357">
        <v>48878502</v>
      </c>
      <c r="O357">
        <v>34878502</v>
      </c>
      <c r="P357" t="s">
        <v>10913</v>
      </c>
      <c r="Q357" t="s">
        <v>1257</v>
      </c>
      <c r="R357">
        <v>24</v>
      </c>
      <c r="S357" t="s">
        <v>1956</v>
      </c>
      <c r="T357" t="s">
        <v>11028</v>
      </c>
      <c r="U357" t="s">
        <v>10931</v>
      </c>
      <c r="V357" t="s">
        <v>10976</v>
      </c>
      <c r="W357" t="s">
        <v>11034</v>
      </c>
      <c r="X357" t="s">
        <v>479</v>
      </c>
    </row>
    <row r="358" spans="1:24" x14ac:dyDescent="0.3">
      <c r="A358" t="s">
        <v>1258</v>
      </c>
      <c r="B358" t="s">
        <v>1259</v>
      </c>
      <c r="C358" t="s">
        <v>1259</v>
      </c>
      <c r="D358">
        <v>107</v>
      </c>
      <c r="E358" t="s">
        <v>10911</v>
      </c>
      <c r="F358">
        <v>1.7833333333333334</v>
      </c>
      <c r="G358" t="s">
        <v>7406</v>
      </c>
      <c r="H358" t="s">
        <v>190</v>
      </c>
      <c r="I358" t="s">
        <v>10897</v>
      </c>
      <c r="J358">
        <v>6.1</v>
      </c>
      <c r="K358" t="s">
        <v>10912</v>
      </c>
      <c r="L358">
        <v>94363</v>
      </c>
      <c r="M358">
        <v>60000000</v>
      </c>
      <c r="N358">
        <v>157920733</v>
      </c>
      <c r="O358">
        <v>97920733</v>
      </c>
      <c r="P358" t="s">
        <v>10913</v>
      </c>
      <c r="Q358" t="s">
        <v>1260</v>
      </c>
      <c r="R358">
        <v>27</v>
      </c>
      <c r="S358" t="s">
        <v>11014</v>
      </c>
      <c r="T358" t="s">
        <v>11024</v>
      </c>
      <c r="U358" t="s">
        <v>10926</v>
      </c>
      <c r="V358" t="s">
        <v>10976</v>
      </c>
      <c r="W358" t="s">
        <v>11034</v>
      </c>
      <c r="X358" t="s">
        <v>900</v>
      </c>
    </row>
    <row r="359" spans="1:24" x14ac:dyDescent="0.3">
      <c r="A359" t="s">
        <v>1261</v>
      </c>
      <c r="B359" t="s">
        <v>1262</v>
      </c>
      <c r="C359" t="s">
        <v>1262</v>
      </c>
      <c r="D359">
        <v>105</v>
      </c>
      <c r="E359" t="s">
        <v>10911</v>
      </c>
      <c r="F359">
        <v>1.75</v>
      </c>
      <c r="G359" t="s">
        <v>7406</v>
      </c>
      <c r="H359" t="s">
        <v>172</v>
      </c>
      <c r="I359" t="s">
        <v>10891</v>
      </c>
      <c r="J359">
        <v>6.2</v>
      </c>
      <c r="K359" t="s">
        <v>10912</v>
      </c>
      <c r="L359">
        <v>64718</v>
      </c>
      <c r="M359">
        <v>47000000</v>
      </c>
      <c r="N359">
        <v>162738726</v>
      </c>
      <c r="O359">
        <v>115738726</v>
      </c>
      <c r="P359" t="s">
        <v>10928</v>
      </c>
      <c r="Q359" t="s">
        <v>1263</v>
      </c>
      <c r="R359">
        <v>13</v>
      </c>
      <c r="S359" t="s">
        <v>11014</v>
      </c>
      <c r="T359" t="s">
        <v>11024</v>
      </c>
      <c r="U359" t="s">
        <v>10926</v>
      </c>
      <c r="V359" t="s">
        <v>10976</v>
      </c>
      <c r="W359" t="s">
        <v>11034</v>
      </c>
      <c r="X359" t="s">
        <v>1264</v>
      </c>
    </row>
    <row r="360" spans="1:24" x14ac:dyDescent="0.3">
      <c r="A360" t="s">
        <v>1265</v>
      </c>
      <c r="B360" t="s">
        <v>1266</v>
      </c>
      <c r="C360" t="s">
        <v>1266</v>
      </c>
      <c r="D360">
        <v>124</v>
      </c>
      <c r="E360" t="s">
        <v>10917</v>
      </c>
      <c r="F360">
        <v>2.0666666666666669</v>
      </c>
      <c r="G360" t="s">
        <v>7406</v>
      </c>
      <c r="H360" t="s">
        <v>5170</v>
      </c>
      <c r="I360" t="s">
        <v>10899</v>
      </c>
      <c r="J360">
        <v>7.1</v>
      </c>
      <c r="K360" t="s">
        <v>10916</v>
      </c>
      <c r="L360">
        <v>375189</v>
      </c>
      <c r="M360">
        <v>70000000</v>
      </c>
      <c r="N360">
        <v>240031274</v>
      </c>
      <c r="O360">
        <v>170031274</v>
      </c>
      <c r="P360" t="s">
        <v>10928</v>
      </c>
      <c r="Q360" t="s">
        <v>1267</v>
      </c>
      <c r="R360">
        <v>2</v>
      </c>
      <c r="S360" t="s">
        <v>11015</v>
      </c>
      <c r="T360" t="s">
        <v>11025</v>
      </c>
      <c r="U360" t="s">
        <v>10927</v>
      </c>
      <c r="V360" t="s">
        <v>10976</v>
      </c>
      <c r="W360" t="s">
        <v>11034</v>
      </c>
      <c r="X360" t="s">
        <v>1070</v>
      </c>
    </row>
    <row r="361" spans="1:24" x14ac:dyDescent="0.3">
      <c r="A361" t="s">
        <v>1268</v>
      </c>
      <c r="B361" t="s">
        <v>1269</v>
      </c>
      <c r="C361" t="s">
        <v>1269</v>
      </c>
      <c r="D361">
        <v>105</v>
      </c>
      <c r="E361" t="s">
        <v>10911</v>
      </c>
      <c r="F361">
        <v>1.75</v>
      </c>
      <c r="G361" t="s">
        <v>190</v>
      </c>
      <c r="H361" t="s">
        <v>10885</v>
      </c>
      <c r="I361" t="s">
        <v>10886</v>
      </c>
      <c r="J361">
        <v>7.9</v>
      </c>
      <c r="K361" t="s">
        <v>10916</v>
      </c>
      <c r="L361">
        <v>513482</v>
      </c>
      <c r="M361">
        <v>20000000</v>
      </c>
      <c r="N361">
        <v>86024005</v>
      </c>
      <c r="O361">
        <v>66024005</v>
      </c>
      <c r="P361" t="s">
        <v>10913</v>
      </c>
      <c r="Q361" t="s">
        <v>1270</v>
      </c>
      <c r="R361">
        <v>6</v>
      </c>
      <c r="S361" t="s">
        <v>11012</v>
      </c>
      <c r="T361" t="s">
        <v>11018</v>
      </c>
      <c r="U361" t="s">
        <v>10914</v>
      </c>
      <c r="V361" t="s">
        <v>10976</v>
      </c>
      <c r="W361" t="s">
        <v>11034</v>
      </c>
      <c r="X361" t="s">
        <v>766</v>
      </c>
    </row>
    <row r="362" spans="1:24" x14ac:dyDescent="0.3">
      <c r="A362" t="s">
        <v>1271</v>
      </c>
      <c r="B362" t="s">
        <v>1272</v>
      </c>
      <c r="C362" t="s">
        <v>1272</v>
      </c>
      <c r="D362">
        <v>115</v>
      </c>
      <c r="E362" t="s">
        <v>10911</v>
      </c>
      <c r="F362">
        <v>1.9166666666666667</v>
      </c>
      <c r="G362" t="s">
        <v>190</v>
      </c>
      <c r="H362" t="s">
        <v>105</v>
      </c>
      <c r="I362" t="s">
        <v>10890</v>
      </c>
      <c r="J362">
        <v>6.5</v>
      </c>
      <c r="K362" t="s">
        <v>10912</v>
      </c>
      <c r="L362">
        <v>91604</v>
      </c>
      <c r="M362">
        <v>26000000</v>
      </c>
      <c r="N362">
        <v>61489265</v>
      </c>
      <c r="O362">
        <v>35489265</v>
      </c>
      <c r="P362" t="s">
        <v>10913</v>
      </c>
      <c r="Q362" t="s">
        <v>1273</v>
      </c>
      <c r="R362">
        <v>6</v>
      </c>
      <c r="S362" t="s">
        <v>11015</v>
      </c>
      <c r="T362" t="s">
        <v>11028</v>
      </c>
      <c r="U362" t="s">
        <v>10931</v>
      </c>
      <c r="V362" t="s">
        <v>10976</v>
      </c>
      <c r="W362" t="s">
        <v>11034</v>
      </c>
      <c r="X362" t="s">
        <v>944</v>
      </c>
    </row>
    <row r="363" spans="1:24" x14ac:dyDescent="0.3">
      <c r="A363" t="s">
        <v>1274</v>
      </c>
      <c r="B363" t="s">
        <v>1275</v>
      </c>
      <c r="C363" t="s">
        <v>1275</v>
      </c>
      <c r="D363">
        <v>127</v>
      </c>
      <c r="E363" t="s">
        <v>10917</v>
      </c>
      <c r="F363">
        <v>2.1166666666666667</v>
      </c>
      <c r="G363" t="s">
        <v>190</v>
      </c>
      <c r="H363" t="s">
        <v>10885</v>
      </c>
      <c r="I363" t="s">
        <v>10886</v>
      </c>
      <c r="J363">
        <v>7.1</v>
      </c>
      <c r="K363" t="s">
        <v>10916</v>
      </c>
      <c r="L363">
        <v>230281</v>
      </c>
      <c r="M363">
        <v>22000000</v>
      </c>
      <c r="N363">
        <v>505703557</v>
      </c>
      <c r="O363">
        <v>483703557</v>
      </c>
      <c r="P363" t="s">
        <v>10928</v>
      </c>
      <c r="Q363" t="s">
        <v>1276</v>
      </c>
      <c r="R363">
        <v>13</v>
      </c>
      <c r="S363" t="s">
        <v>1956</v>
      </c>
      <c r="T363" t="s">
        <v>11025</v>
      </c>
      <c r="U363" t="s">
        <v>10927</v>
      </c>
      <c r="V363" t="s">
        <v>10976</v>
      </c>
      <c r="W363" t="s">
        <v>11034</v>
      </c>
      <c r="X363" t="s">
        <v>1277</v>
      </c>
    </row>
    <row r="364" spans="1:24" x14ac:dyDescent="0.3">
      <c r="A364" t="s">
        <v>1278</v>
      </c>
      <c r="B364" t="s">
        <v>1279</v>
      </c>
      <c r="C364" t="s">
        <v>1279</v>
      </c>
      <c r="D364">
        <v>162</v>
      </c>
      <c r="E364" t="s">
        <v>10917</v>
      </c>
      <c r="F364">
        <v>2.7</v>
      </c>
      <c r="G364" t="s">
        <v>10891</v>
      </c>
      <c r="H364" t="s">
        <v>190</v>
      </c>
      <c r="I364" t="s">
        <v>10899</v>
      </c>
      <c r="J364">
        <v>7.6</v>
      </c>
      <c r="K364" t="s">
        <v>10916</v>
      </c>
      <c r="L364">
        <v>415942</v>
      </c>
      <c r="M364">
        <v>54000000</v>
      </c>
      <c r="N364">
        <v>136861392</v>
      </c>
      <c r="O364">
        <v>82861392</v>
      </c>
      <c r="P364" t="s">
        <v>10913</v>
      </c>
      <c r="Q364" t="s">
        <v>1280</v>
      </c>
      <c r="R364">
        <v>20</v>
      </c>
      <c r="S364" t="s">
        <v>11012</v>
      </c>
      <c r="T364" t="s">
        <v>11018</v>
      </c>
      <c r="U364" t="s">
        <v>10914</v>
      </c>
      <c r="V364" t="s">
        <v>10976</v>
      </c>
      <c r="W364" t="s">
        <v>11034</v>
      </c>
      <c r="X364" t="s">
        <v>83</v>
      </c>
    </row>
    <row r="365" spans="1:24" x14ac:dyDescent="0.3">
      <c r="A365" t="s">
        <v>1281</v>
      </c>
      <c r="B365" t="s">
        <v>1282</v>
      </c>
      <c r="C365" t="s">
        <v>1282</v>
      </c>
      <c r="D365">
        <v>145</v>
      </c>
      <c r="E365" t="s">
        <v>10917</v>
      </c>
      <c r="F365">
        <v>2.4166666666666665</v>
      </c>
      <c r="G365" t="s">
        <v>10889</v>
      </c>
      <c r="H365" t="s">
        <v>10891</v>
      </c>
      <c r="I365" t="s">
        <v>190</v>
      </c>
      <c r="J365">
        <v>8.6999999999999993</v>
      </c>
      <c r="K365" t="s">
        <v>10922</v>
      </c>
      <c r="L365">
        <v>1223772</v>
      </c>
      <c r="M365">
        <v>25000000</v>
      </c>
      <c r="N365">
        <v>47036784</v>
      </c>
      <c r="O365">
        <v>22036784</v>
      </c>
      <c r="P365" t="s">
        <v>10913</v>
      </c>
      <c r="Q365" t="s">
        <v>1283</v>
      </c>
      <c r="R365">
        <v>9</v>
      </c>
      <c r="S365" t="s">
        <v>11013</v>
      </c>
      <c r="T365" t="s">
        <v>11027</v>
      </c>
      <c r="U365" t="s">
        <v>10930</v>
      </c>
      <c r="V365" t="s">
        <v>10976</v>
      </c>
      <c r="W365" t="s">
        <v>11034</v>
      </c>
      <c r="X365" t="s">
        <v>113</v>
      </c>
    </row>
    <row r="366" spans="1:24" x14ac:dyDescent="0.3">
      <c r="A366" t="s">
        <v>1284</v>
      </c>
      <c r="B366" t="s">
        <v>1285</v>
      </c>
      <c r="C366" t="s">
        <v>1285</v>
      </c>
      <c r="D366">
        <v>106</v>
      </c>
      <c r="E366" t="s">
        <v>10911</v>
      </c>
      <c r="F366">
        <v>1.7666666666666666</v>
      </c>
      <c r="G366" t="s">
        <v>172</v>
      </c>
      <c r="H366" t="s">
        <v>10885</v>
      </c>
      <c r="I366" t="s">
        <v>105</v>
      </c>
      <c r="J366">
        <v>6.4</v>
      </c>
      <c r="K366" t="s">
        <v>10912</v>
      </c>
      <c r="L366">
        <v>110319</v>
      </c>
      <c r="M366">
        <v>50000000</v>
      </c>
      <c r="N366">
        <v>41482207</v>
      </c>
      <c r="O366">
        <v>-8517793</v>
      </c>
      <c r="P366" t="s">
        <v>10924</v>
      </c>
      <c r="Q366" t="s">
        <v>1286</v>
      </c>
      <c r="R366">
        <v>15</v>
      </c>
      <c r="S366" t="s">
        <v>1956</v>
      </c>
      <c r="T366" t="s">
        <v>11024</v>
      </c>
      <c r="U366" t="s">
        <v>10926</v>
      </c>
      <c r="V366" t="s">
        <v>10976</v>
      </c>
      <c r="W366" t="s">
        <v>11034</v>
      </c>
      <c r="X366" t="s">
        <v>1287</v>
      </c>
    </row>
    <row r="367" spans="1:24" x14ac:dyDescent="0.3">
      <c r="A367" t="s">
        <v>1288</v>
      </c>
      <c r="B367" t="s">
        <v>1289</v>
      </c>
      <c r="C367" t="s">
        <v>1289</v>
      </c>
      <c r="D367">
        <v>103</v>
      </c>
      <c r="E367" t="s">
        <v>10911</v>
      </c>
      <c r="F367">
        <v>1.7166666666666666</v>
      </c>
      <c r="G367" t="s">
        <v>172</v>
      </c>
      <c r="H367" t="s">
        <v>10892</v>
      </c>
      <c r="I367" t="s">
        <v>10899</v>
      </c>
      <c r="J367">
        <v>7.7</v>
      </c>
      <c r="K367" t="s">
        <v>10916</v>
      </c>
      <c r="L367">
        <v>616188</v>
      </c>
      <c r="M367">
        <v>18000000</v>
      </c>
      <c r="N367">
        <v>476684675</v>
      </c>
      <c r="O367">
        <v>458684675</v>
      </c>
      <c r="P367" t="s">
        <v>10928</v>
      </c>
      <c r="Q367" t="s">
        <v>1290</v>
      </c>
      <c r="R367">
        <v>10</v>
      </c>
      <c r="S367" t="s">
        <v>11016</v>
      </c>
      <c r="T367" t="s">
        <v>11023</v>
      </c>
      <c r="U367" t="s">
        <v>10925</v>
      </c>
      <c r="V367" t="s">
        <v>10976</v>
      </c>
      <c r="W367" t="s">
        <v>11034</v>
      </c>
      <c r="X367" t="s">
        <v>1291</v>
      </c>
    </row>
    <row r="368" spans="1:24" x14ac:dyDescent="0.3">
      <c r="A368" t="s">
        <v>1292</v>
      </c>
      <c r="B368" t="s">
        <v>1293</v>
      </c>
      <c r="C368" t="s">
        <v>1293</v>
      </c>
      <c r="D368">
        <v>135</v>
      </c>
      <c r="E368" t="s">
        <v>10917</v>
      </c>
      <c r="F368">
        <v>2.25</v>
      </c>
      <c r="G368" t="s">
        <v>7406</v>
      </c>
      <c r="H368" t="s">
        <v>10887</v>
      </c>
      <c r="I368" t="s">
        <v>5170</v>
      </c>
      <c r="J368">
        <v>7.5</v>
      </c>
      <c r="K368" t="s">
        <v>10916</v>
      </c>
      <c r="L368">
        <v>210216</v>
      </c>
      <c r="M368">
        <v>30000000</v>
      </c>
      <c r="N368">
        <v>200512643</v>
      </c>
      <c r="O368">
        <v>170512643</v>
      </c>
      <c r="P368" t="s">
        <v>10928</v>
      </c>
      <c r="Q368" t="s">
        <v>1294</v>
      </c>
      <c r="R368">
        <v>2</v>
      </c>
      <c r="S368" t="s">
        <v>1956</v>
      </c>
      <c r="T368" t="s">
        <v>11021</v>
      </c>
      <c r="U368" t="s">
        <v>10921</v>
      </c>
      <c r="V368" t="s">
        <v>10976</v>
      </c>
      <c r="W368" t="s">
        <v>11034</v>
      </c>
      <c r="X368" t="s">
        <v>967</v>
      </c>
    </row>
    <row r="369" spans="1:24" x14ac:dyDescent="0.3">
      <c r="A369" t="s">
        <v>1295</v>
      </c>
      <c r="B369" t="s">
        <v>1296</v>
      </c>
      <c r="C369" t="s">
        <v>1296</v>
      </c>
      <c r="D369">
        <v>113</v>
      </c>
      <c r="E369" t="s">
        <v>10911</v>
      </c>
      <c r="F369">
        <v>1.8833333333333333</v>
      </c>
      <c r="G369" t="s">
        <v>190</v>
      </c>
      <c r="H369" t="s">
        <v>105</v>
      </c>
      <c r="I369" t="s">
        <v>10895</v>
      </c>
      <c r="J369">
        <v>7.4</v>
      </c>
      <c r="K369" t="s">
        <v>10916</v>
      </c>
      <c r="L369">
        <v>115726</v>
      </c>
      <c r="M369">
        <v>25000000</v>
      </c>
      <c r="N369">
        <v>26118851</v>
      </c>
      <c r="O369">
        <v>1118851</v>
      </c>
      <c r="P369" t="s">
        <v>10918</v>
      </c>
      <c r="Q369" t="s">
        <v>1297</v>
      </c>
      <c r="R369">
        <v>29</v>
      </c>
      <c r="S369" t="s">
        <v>11015</v>
      </c>
      <c r="T369" t="s">
        <v>11022</v>
      </c>
      <c r="U369" t="s">
        <v>10923</v>
      </c>
      <c r="V369" t="s">
        <v>10976</v>
      </c>
      <c r="W369" t="s">
        <v>11034</v>
      </c>
      <c r="X369" t="s">
        <v>537</v>
      </c>
    </row>
    <row r="370" spans="1:24" x14ac:dyDescent="0.3">
      <c r="A370" t="s">
        <v>1298</v>
      </c>
      <c r="B370" t="s">
        <v>1299</v>
      </c>
      <c r="C370" t="s">
        <v>1299</v>
      </c>
      <c r="D370">
        <v>111</v>
      </c>
      <c r="E370" t="s">
        <v>10911</v>
      </c>
      <c r="F370">
        <v>1.85</v>
      </c>
      <c r="G370" t="s">
        <v>7406</v>
      </c>
      <c r="H370" t="s">
        <v>172</v>
      </c>
      <c r="I370" t="s">
        <v>10891</v>
      </c>
      <c r="J370">
        <v>6.2</v>
      </c>
      <c r="K370" t="s">
        <v>10912</v>
      </c>
      <c r="L370">
        <v>158944</v>
      </c>
      <c r="M370">
        <v>15000000</v>
      </c>
      <c r="N370">
        <v>201957688</v>
      </c>
      <c r="O370">
        <v>186957688</v>
      </c>
      <c r="P370" t="s">
        <v>10928</v>
      </c>
      <c r="Q370">
        <v>1990</v>
      </c>
      <c r="S370" t="s">
        <v>11015</v>
      </c>
      <c r="T370" t="s">
        <v>11024</v>
      </c>
      <c r="U370" t="e">
        <v>#VALUE!</v>
      </c>
      <c r="V370" t="s">
        <v>10963</v>
      </c>
      <c r="W370" t="s">
        <v>11032</v>
      </c>
      <c r="X370" t="s">
        <v>455</v>
      </c>
    </row>
    <row r="371" spans="1:24" x14ac:dyDescent="0.3">
      <c r="A371" t="s">
        <v>1300</v>
      </c>
      <c r="B371" t="s">
        <v>1301</v>
      </c>
      <c r="C371" t="s">
        <v>1301</v>
      </c>
      <c r="D371">
        <v>115</v>
      </c>
      <c r="E371" t="s">
        <v>10911</v>
      </c>
      <c r="F371">
        <v>1.9166666666666667</v>
      </c>
      <c r="G371" t="s">
        <v>10891</v>
      </c>
      <c r="H371" t="s">
        <v>190</v>
      </c>
      <c r="I371" t="s">
        <v>5170</v>
      </c>
      <c r="J371">
        <v>7.7</v>
      </c>
      <c r="K371" t="s">
        <v>10916</v>
      </c>
      <c r="L371">
        <v>139959</v>
      </c>
      <c r="M371">
        <v>14000000</v>
      </c>
      <c r="N371">
        <v>5080409</v>
      </c>
      <c r="O371">
        <v>-8919591</v>
      </c>
      <c r="P371" t="s">
        <v>10924</v>
      </c>
      <c r="Q371">
        <v>33117</v>
      </c>
      <c r="S371" t="s">
        <v>11016</v>
      </c>
      <c r="T371" t="s">
        <v>11027</v>
      </c>
      <c r="U371" t="e">
        <v>#VALUE!</v>
      </c>
      <c r="V371" t="s">
        <v>10976</v>
      </c>
      <c r="W371" t="s">
        <v>11034</v>
      </c>
      <c r="X371" t="s">
        <v>603</v>
      </c>
    </row>
    <row r="372" spans="1:24" x14ac:dyDescent="0.3">
      <c r="A372" t="s">
        <v>1302</v>
      </c>
      <c r="B372" t="s">
        <v>1303</v>
      </c>
      <c r="C372" t="s">
        <v>1303</v>
      </c>
      <c r="D372">
        <v>107</v>
      </c>
      <c r="E372" t="s">
        <v>10911</v>
      </c>
      <c r="F372">
        <v>1.7833333333333334</v>
      </c>
      <c r="G372" t="s">
        <v>190</v>
      </c>
      <c r="H372" t="s">
        <v>5170</v>
      </c>
      <c r="I372" t="s">
        <v>10899</v>
      </c>
      <c r="J372">
        <v>7.8</v>
      </c>
      <c r="K372" t="s">
        <v>10916</v>
      </c>
      <c r="L372">
        <v>228292</v>
      </c>
      <c r="M372">
        <v>20000000</v>
      </c>
      <c r="N372">
        <v>61277597</v>
      </c>
      <c r="O372">
        <v>41277597</v>
      </c>
      <c r="P372" t="s">
        <v>10913</v>
      </c>
      <c r="Q372" t="s">
        <v>1304</v>
      </c>
      <c r="R372">
        <v>29</v>
      </c>
      <c r="S372" t="s">
        <v>11012</v>
      </c>
      <c r="T372" t="s">
        <v>11023</v>
      </c>
      <c r="U372" t="s">
        <v>10925</v>
      </c>
      <c r="V372" t="s">
        <v>10976</v>
      </c>
      <c r="W372" t="s">
        <v>11034</v>
      </c>
      <c r="X372" t="s">
        <v>691</v>
      </c>
    </row>
    <row r="373" spans="1:24" x14ac:dyDescent="0.3">
      <c r="A373" t="s">
        <v>1305</v>
      </c>
      <c r="B373" t="s">
        <v>1306</v>
      </c>
      <c r="C373" t="s">
        <v>1306</v>
      </c>
      <c r="D373">
        <v>108</v>
      </c>
      <c r="E373" t="s">
        <v>10911</v>
      </c>
      <c r="F373">
        <v>1.8</v>
      </c>
      <c r="G373" t="s">
        <v>7406</v>
      </c>
      <c r="H373" t="s">
        <v>105</v>
      </c>
      <c r="I373" t="s">
        <v>10890</v>
      </c>
      <c r="J373">
        <v>6.3</v>
      </c>
      <c r="K373" t="s">
        <v>10912</v>
      </c>
      <c r="L373">
        <v>178423</v>
      </c>
      <c r="M373">
        <v>35000000</v>
      </c>
      <c r="N373">
        <v>57120318</v>
      </c>
      <c r="O373">
        <v>22120318</v>
      </c>
      <c r="P373" t="s">
        <v>10913</v>
      </c>
      <c r="Q373" t="s">
        <v>1307</v>
      </c>
      <c r="R373">
        <v>19</v>
      </c>
      <c r="S373" t="s">
        <v>11015</v>
      </c>
      <c r="T373" t="s">
        <v>11023</v>
      </c>
      <c r="U373" t="s">
        <v>10925</v>
      </c>
      <c r="V373" t="s">
        <v>10976</v>
      </c>
      <c r="W373" t="s">
        <v>11034</v>
      </c>
      <c r="X373" t="s">
        <v>1308</v>
      </c>
    </row>
    <row r="374" spans="1:24" x14ac:dyDescent="0.3">
      <c r="A374" t="s">
        <v>1309</v>
      </c>
      <c r="B374" t="s">
        <v>1310</v>
      </c>
      <c r="C374" t="s">
        <v>1310</v>
      </c>
      <c r="D374">
        <v>119</v>
      </c>
      <c r="E374" t="s">
        <v>10911</v>
      </c>
      <c r="F374">
        <v>1.9833333333333334</v>
      </c>
      <c r="G374" t="s">
        <v>172</v>
      </c>
      <c r="H374" t="s">
        <v>10886</v>
      </c>
      <c r="I374" t="s">
        <v>10899</v>
      </c>
      <c r="J374">
        <v>7.1</v>
      </c>
      <c r="K374" t="s">
        <v>10916</v>
      </c>
      <c r="L374">
        <v>345871</v>
      </c>
      <c r="M374">
        <v>14000000</v>
      </c>
      <c r="N374">
        <v>463406268</v>
      </c>
      <c r="O374">
        <v>449406268</v>
      </c>
      <c r="P374" t="s">
        <v>10928</v>
      </c>
      <c r="Q374" t="s">
        <v>1311</v>
      </c>
      <c r="R374">
        <v>23</v>
      </c>
      <c r="S374" t="s">
        <v>1956</v>
      </c>
      <c r="T374" t="s">
        <v>11021</v>
      </c>
      <c r="U374" t="s">
        <v>10921</v>
      </c>
      <c r="V374" t="s">
        <v>10976</v>
      </c>
      <c r="W374" t="s">
        <v>11034</v>
      </c>
      <c r="X374" t="s">
        <v>960</v>
      </c>
    </row>
    <row r="375" spans="1:24" x14ac:dyDescent="0.3">
      <c r="A375" t="s">
        <v>1312</v>
      </c>
      <c r="B375" t="s">
        <v>1313</v>
      </c>
      <c r="C375" t="s">
        <v>1313</v>
      </c>
      <c r="D375">
        <v>117</v>
      </c>
      <c r="E375" t="s">
        <v>10911</v>
      </c>
      <c r="F375">
        <v>1.95</v>
      </c>
      <c r="G375" t="s">
        <v>7406</v>
      </c>
      <c r="H375" t="s">
        <v>10891</v>
      </c>
      <c r="I375" t="s">
        <v>10890</v>
      </c>
      <c r="J375">
        <v>5.8</v>
      </c>
      <c r="K375" t="s">
        <v>10933</v>
      </c>
      <c r="L375">
        <v>90873</v>
      </c>
      <c r="M375">
        <v>25000000</v>
      </c>
      <c r="N375">
        <v>45681173</v>
      </c>
      <c r="O375">
        <v>20681173</v>
      </c>
      <c r="P375" t="s">
        <v>10913</v>
      </c>
      <c r="Q375" t="s">
        <v>1314</v>
      </c>
      <c r="R375">
        <v>22</v>
      </c>
      <c r="S375" t="s">
        <v>1956</v>
      </c>
      <c r="T375" t="s">
        <v>11024</v>
      </c>
      <c r="U375" t="s">
        <v>10926</v>
      </c>
      <c r="V375" t="s">
        <v>10976</v>
      </c>
      <c r="W375" t="s">
        <v>11034</v>
      </c>
      <c r="X375" t="s">
        <v>374</v>
      </c>
    </row>
    <row r="376" spans="1:24" x14ac:dyDescent="0.3">
      <c r="A376" t="s">
        <v>1315</v>
      </c>
      <c r="B376" t="s">
        <v>1316</v>
      </c>
      <c r="C376" t="s">
        <v>1316</v>
      </c>
      <c r="D376">
        <v>104</v>
      </c>
      <c r="E376" t="s">
        <v>10911</v>
      </c>
      <c r="F376">
        <v>1.7333333333333334</v>
      </c>
      <c r="G376" t="s">
        <v>190</v>
      </c>
      <c r="H376" t="s">
        <v>10897</v>
      </c>
      <c r="I376" t="s">
        <v>10899</v>
      </c>
      <c r="J376">
        <v>5.3</v>
      </c>
      <c r="K376" t="s">
        <v>10933</v>
      </c>
      <c r="L376">
        <v>147817</v>
      </c>
      <c r="M376">
        <v>42000000</v>
      </c>
      <c r="N376">
        <v>119946358</v>
      </c>
      <c r="O376">
        <v>77946358</v>
      </c>
      <c r="P376" t="s">
        <v>10913</v>
      </c>
      <c r="Q376" t="s">
        <v>1317</v>
      </c>
      <c r="R376">
        <v>13</v>
      </c>
      <c r="S376" t="s">
        <v>11011</v>
      </c>
      <c r="T376" t="s">
        <v>11023</v>
      </c>
      <c r="U376" t="s">
        <v>10925</v>
      </c>
      <c r="V376" t="s">
        <v>10976</v>
      </c>
      <c r="W376" t="s">
        <v>11034</v>
      </c>
      <c r="X376" t="s">
        <v>239</v>
      </c>
    </row>
    <row r="377" spans="1:24" x14ac:dyDescent="0.3">
      <c r="A377" t="s">
        <v>1318</v>
      </c>
      <c r="B377" t="s">
        <v>1319</v>
      </c>
      <c r="C377" t="s">
        <v>1319</v>
      </c>
      <c r="D377">
        <v>93</v>
      </c>
      <c r="E377" t="s">
        <v>10911</v>
      </c>
      <c r="F377">
        <v>1.55</v>
      </c>
      <c r="G377" t="s">
        <v>7406</v>
      </c>
      <c r="H377" t="s">
        <v>10887</v>
      </c>
      <c r="I377" t="s">
        <v>172</v>
      </c>
      <c r="J377">
        <v>6.8</v>
      </c>
      <c r="K377" t="s">
        <v>10912</v>
      </c>
      <c r="L377">
        <v>102737</v>
      </c>
      <c r="M377">
        <v>13500000</v>
      </c>
      <c r="N377">
        <v>202084756</v>
      </c>
      <c r="O377">
        <v>188584756</v>
      </c>
      <c r="P377" t="s">
        <v>10928</v>
      </c>
      <c r="Q377" t="s">
        <v>1320</v>
      </c>
      <c r="R377">
        <v>30</v>
      </c>
      <c r="S377" t="s">
        <v>1956</v>
      </c>
      <c r="T377" t="s">
        <v>11021</v>
      </c>
      <c r="U377" t="s">
        <v>10921</v>
      </c>
      <c r="V377" t="s">
        <v>10976</v>
      </c>
      <c r="W377" t="s">
        <v>11034</v>
      </c>
      <c r="X377" t="s">
        <v>1321</v>
      </c>
    </row>
    <row r="378" spans="1:24" x14ac:dyDescent="0.3">
      <c r="A378" t="s">
        <v>1322</v>
      </c>
      <c r="B378" t="s">
        <v>1323</v>
      </c>
      <c r="C378" t="s">
        <v>1323</v>
      </c>
      <c r="D378">
        <v>113</v>
      </c>
      <c r="E378" t="s">
        <v>10911</v>
      </c>
      <c r="F378">
        <v>1.8833333333333333</v>
      </c>
      <c r="G378" t="s">
        <v>7406</v>
      </c>
      <c r="H378" t="s">
        <v>10887</v>
      </c>
      <c r="I378" t="s">
        <v>10890</v>
      </c>
      <c r="J378">
        <v>7.5</v>
      </c>
      <c r="K378" t="s">
        <v>10916</v>
      </c>
      <c r="L378">
        <v>347042</v>
      </c>
      <c r="M378">
        <v>65000000</v>
      </c>
      <c r="N378">
        <v>261317921</v>
      </c>
      <c r="O378">
        <v>196317921</v>
      </c>
      <c r="P378" t="s">
        <v>10928</v>
      </c>
      <c r="Q378" t="s">
        <v>1324</v>
      </c>
      <c r="R378">
        <v>31</v>
      </c>
      <c r="S378" t="s">
        <v>11012</v>
      </c>
      <c r="T378" t="s">
        <v>11029</v>
      </c>
      <c r="U378" t="s">
        <v>10932</v>
      </c>
      <c r="V378" t="s">
        <v>10976</v>
      </c>
      <c r="W378" t="s">
        <v>11034</v>
      </c>
      <c r="X378" t="s">
        <v>977</v>
      </c>
    </row>
    <row r="379" spans="1:24" x14ac:dyDescent="0.3">
      <c r="A379" t="s">
        <v>1325</v>
      </c>
      <c r="B379" t="s">
        <v>1326</v>
      </c>
      <c r="C379" t="s">
        <v>1326</v>
      </c>
      <c r="D379">
        <v>96</v>
      </c>
      <c r="E379" t="s">
        <v>10911</v>
      </c>
      <c r="F379">
        <v>1.6</v>
      </c>
      <c r="G379" t="s">
        <v>172</v>
      </c>
      <c r="H379" t="s">
        <v>105</v>
      </c>
      <c r="I379" t="s">
        <v>10899</v>
      </c>
      <c r="J379">
        <v>7.1</v>
      </c>
      <c r="K379" t="s">
        <v>10916</v>
      </c>
      <c r="L379">
        <v>146402</v>
      </c>
      <c r="M379">
        <v>11000000</v>
      </c>
      <c r="N379">
        <v>16668084</v>
      </c>
      <c r="O379">
        <v>5668084</v>
      </c>
      <c r="P379" t="s">
        <v>10918</v>
      </c>
      <c r="Q379" t="s">
        <v>1327</v>
      </c>
      <c r="R379">
        <v>19</v>
      </c>
      <c r="S379" t="s">
        <v>1956</v>
      </c>
      <c r="T379" t="s">
        <v>11019</v>
      </c>
      <c r="U379" t="s">
        <v>10919</v>
      </c>
      <c r="V379" t="s">
        <v>10976</v>
      </c>
      <c r="W379" t="s">
        <v>11034</v>
      </c>
      <c r="X379" t="s">
        <v>1328</v>
      </c>
    </row>
    <row r="380" spans="1:24" x14ac:dyDescent="0.3">
      <c r="A380" t="s">
        <v>1329</v>
      </c>
      <c r="B380" t="s">
        <v>1330</v>
      </c>
      <c r="C380" t="s">
        <v>1330</v>
      </c>
      <c r="D380">
        <v>125</v>
      </c>
      <c r="E380" t="s">
        <v>10917</v>
      </c>
      <c r="F380">
        <v>2.0833333333333335</v>
      </c>
      <c r="G380" t="s">
        <v>10891</v>
      </c>
      <c r="H380" t="s">
        <v>190</v>
      </c>
      <c r="I380" t="s">
        <v>5170</v>
      </c>
      <c r="J380">
        <v>7.2</v>
      </c>
      <c r="K380" t="s">
        <v>10916</v>
      </c>
      <c r="L380">
        <v>98863</v>
      </c>
      <c r="M380">
        <v>9500000</v>
      </c>
      <c r="N380">
        <v>14563251</v>
      </c>
      <c r="O380">
        <v>5063251</v>
      </c>
      <c r="P380" t="s">
        <v>10918</v>
      </c>
      <c r="Q380" t="s">
        <v>1331</v>
      </c>
      <c r="R380">
        <v>19</v>
      </c>
      <c r="S380" t="s">
        <v>11016</v>
      </c>
      <c r="T380" t="s">
        <v>11029</v>
      </c>
      <c r="U380" t="s">
        <v>10932</v>
      </c>
      <c r="V380" t="s">
        <v>10976</v>
      </c>
      <c r="W380" t="s">
        <v>11034</v>
      </c>
      <c r="X380" t="s">
        <v>216</v>
      </c>
    </row>
    <row r="381" spans="1:24" x14ac:dyDescent="0.3">
      <c r="A381" t="s">
        <v>1332</v>
      </c>
      <c r="B381" t="s">
        <v>1333</v>
      </c>
      <c r="C381" t="s">
        <v>1333</v>
      </c>
      <c r="D381">
        <v>99</v>
      </c>
      <c r="E381" t="s">
        <v>10911</v>
      </c>
      <c r="F381">
        <v>1.65</v>
      </c>
      <c r="G381" t="s">
        <v>172</v>
      </c>
      <c r="H381" t="s">
        <v>10885</v>
      </c>
      <c r="I381" t="s">
        <v>10899</v>
      </c>
      <c r="J381">
        <v>6.9</v>
      </c>
      <c r="K381" t="s">
        <v>10912</v>
      </c>
      <c r="L381">
        <v>175874</v>
      </c>
      <c r="M381">
        <v>30000000</v>
      </c>
      <c r="N381">
        <v>191502426</v>
      </c>
      <c r="O381">
        <v>161502426</v>
      </c>
      <c r="P381" t="s">
        <v>10928</v>
      </c>
      <c r="Q381" t="s">
        <v>1334</v>
      </c>
      <c r="R381">
        <v>19</v>
      </c>
      <c r="S381" t="s">
        <v>11011</v>
      </c>
      <c r="T381" t="s">
        <v>11023</v>
      </c>
      <c r="U381" t="s">
        <v>10925</v>
      </c>
      <c r="V381" t="s">
        <v>10977</v>
      </c>
      <c r="W381" t="s">
        <v>11034</v>
      </c>
      <c r="X381" t="s">
        <v>1335</v>
      </c>
    </row>
    <row r="382" spans="1:24" x14ac:dyDescent="0.3">
      <c r="A382" t="s">
        <v>1336</v>
      </c>
      <c r="B382" t="s">
        <v>1337</v>
      </c>
      <c r="C382" t="s">
        <v>1337</v>
      </c>
      <c r="D382">
        <v>137</v>
      </c>
      <c r="E382" t="s">
        <v>10917</v>
      </c>
      <c r="F382">
        <v>2.2833333333333332</v>
      </c>
      <c r="G382" t="s">
        <v>7406</v>
      </c>
      <c r="H382" t="s">
        <v>190</v>
      </c>
      <c r="I382" t="s">
        <v>10895</v>
      </c>
      <c r="J382">
        <v>6.7</v>
      </c>
      <c r="K382" t="s">
        <v>10912</v>
      </c>
      <c r="L382">
        <v>85865</v>
      </c>
      <c r="M382">
        <v>40000000</v>
      </c>
      <c r="N382">
        <v>152368585</v>
      </c>
      <c r="O382">
        <v>112368585</v>
      </c>
      <c r="P382" t="s">
        <v>10928</v>
      </c>
      <c r="Q382" t="s">
        <v>1338</v>
      </c>
      <c r="R382">
        <v>22</v>
      </c>
      <c r="S382" t="s">
        <v>11014</v>
      </c>
      <c r="T382" t="s">
        <v>11029</v>
      </c>
      <c r="U382" t="s">
        <v>10932</v>
      </c>
      <c r="V382" t="s">
        <v>10977</v>
      </c>
      <c r="W382" t="s">
        <v>11034</v>
      </c>
      <c r="X382" t="s">
        <v>676</v>
      </c>
    </row>
    <row r="383" spans="1:24" x14ac:dyDescent="0.3">
      <c r="A383" t="s">
        <v>1339</v>
      </c>
      <c r="B383" t="s">
        <v>1340</v>
      </c>
      <c r="C383" t="s">
        <v>1340</v>
      </c>
      <c r="D383">
        <v>116</v>
      </c>
      <c r="E383" t="s">
        <v>10911</v>
      </c>
      <c r="F383">
        <v>1.9333333333333333</v>
      </c>
      <c r="G383" t="s">
        <v>172</v>
      </c>
      <c r="H383" t="s">
        <v>190</v>
      </c>
      <c r="I383" t="s">
        <v>5170</v>
      </c>
      <c r="J383">
        <v>7.6</v>
      </c>
      <c r="K383" t="s">
        <v>10916</v>
      </c>
      <c r="L383">
        <v>127067</v>
      </c>
      <c r="M383">
        <v>9000000</v>
      </c>
      <c r="N383">
        <v>6153939</v>
      </c>
      <c r="O383">
        <v>-2846061</v>
      </c>
      <c r="P383" t="s">
        <v>10924</v>
      </c>
      <c r="Q383" t="s">
        <v>1341</v>
      </c>
      <c r="R383">
        <v>18</v>
      </c>
      <c r="S383" t="s">
        <v>11016</v>
      </c>
      <c r="T383" t="s">
        <v>11029</v>
      </c>
      <c r="U383" t="s">
        <v>10932</v>
      </c>
      <c r="V383" t="s">
        <v>10977</v>
      </c>
      <c r="W383" t="s">
        <v>11034</v>
      </c>
      <c r="X383" t="s">
        <v>603</v>
      </c>
    </row>
    <row r="384" spans="1:24" x14ac:dyDescent="0.3">
      <c r="A384" t="s">
        <v>1342</v>
      </c>
      <c r="B384" t="s">
        <v>1343</v>
      </c>
      <c r="C384" t="s">
        <v>1343</v>
      </c>
      <c r="D384">
        <v>84</v>
      </c>
      <c r="E384" t="s">
        <v>10915</v>
      </c>
      <c r="F384">
        <v>1.4</v>
      </c>
      <c r="G384" t="s">
        <v>10888</v>
      </c>
      <c r="H384" t="s">
        <v>10892</v>
      </c>
      <c r="I384" t="s">
        <v>10885</v>
      </c>
      <c r="J384">
        <v>8</v>
      </c>
      <c r="K384" t="s">
        <v>10922</v>
      </c>
      <c r="L384">
        <v>472313</v>
      </c>
      <c r="M384">
        <v>25000000</v>
      </c>
      <c r="N384">
        <v>424967620</v>
      </c>
      <c r="O384">
        <v>399967620</v>
      </c>
      <c r="P384" t="s">
        <v>10928</v>
      </c>
      <c r="Q384" t="s">
        <v>1344</v>
      </c>
      <c r="R384">
        <v>29</v>
      </c>
      <c r="S384" t="s">
        <v>11013</v>
      </c>
      <c r="T384" t="s">
        <v>11027</v>
      </c>
      <c r="U384" t="s">
        <v>10930</v>
      </c>
      <c r="V384" t="s">
        <v>10977</v>
      </c>
      <c r="W384" t="s">
        <v>11034</v>
      </c>
      <c r="X384" t="s">
        <v>1345</v>
      </c>
    </row>
    <row r="385" spans="1:24" x14ac:dyDescent="0.3">
      <c r="A385" t="s">
        <v>1346</v>
      </c>
      <c r="B385" t="s">
        <v>1347</v>
      </c>
      <c r="C385" t="s">
        <v>1347</v>
      </c>
      <c r="D385">
        <v>93</v>
      </c>
      <c r="E385" t="s">
        <v>10911</v>
      </c>
      <c r="F385">
        <v>1.55</v>
      </c>
      <c r="G385" t="s">
        <v>10887</v>
      </c>
      <c r="H385" t="s">
        <v>172</v>
      </c>
      <c r="I385" t="s">
        <v>10885</v>
      </c>
      <c r="J385">
        <v>6.3</v>
      </c>
      <c r="K385" t="s">
        <v>10912</v>
      </c>
      <c r="L385">
        <v>79872</v>
      </c>
      <c r="M385">
        <v>20000000</v>
      </c>
      <c r="N385">
        <v>38039850</v>
      </c>
      <c r="O385">
        <v>18039850</v>
      </c>
      <c r="P385" t="s">
        <v>10913</v>
      </c>
      <c r="Q385" t="s">
        <v>1348</v>
      </c>
      <c r="R385">
        <v>19</v>
      </c>
      <c r="S385" t="s">
        <v>1956</v>
      </c>
      <c r="T385" t="s">
        <v>11025</v>
      </c>
      <c r="U385" t="s">
        <v>10927</v>
      </c>
      <c r="V385" t="s">
        <v>10977</v>
      </c>
      <c r="W385" t="s">
        <v>11034</v>
      </c>
      <c r="X385" t="s">
        <v>1349</v>
      </c>
    </row>
    <row r="386" spans="1:24" x14ac:dyDescent="0.3">
      <c r="A386" t="s">
        <v>1350</v>
      </c>
      <c r="B386" t="s">
        <v>1351</v>
      </c>
      <c r="C386" t="s">
        <v>1351</v>
      </c>
      <c r="D386">
        <v>112</v>
      </c>
      <c r="E386" t="s">
        <v>10911</v>
      </c>
      <c r="F386">
        <v>1.8666666666666667</v>
      </c>
      <c r="G386" t="s">
        <v>10891</v>
      </c>
      <c r="H386" t="s">
        <v>190</v>
      </c>
      <c r="I386" t="s">
        <v>10899</v>
      </c>
      <c r="J386">
        <v>7.8</v>
      </c>
      <c r="K386" t="s">
        <v>10916</v>
      </c>
      <c r="L386">
        <v>150138</v>
      </c>
      <c r="M386">
        <v>6500000</v>
      </c>
      <c r="N386">
        <v>57529070</v>
      </c>
      <c r="O386">
        <v>51029070</v>
      </c>
      <c r="P386" t="s">
        <v>10913</v>
      </c>
      <c r="Q386" t="s">
        <v>1352</v>
      </c>
      <c r="R386">
        <v>13</v>
      </c>
      <c r="S386" t="s">
        <v>11015</v>
      </c>
      <c r="T386" t="s">
        <v>11029</v>
      </c>
      <c r="U386" t="s">
        <v>10932</v>
      </c>
      <c r="V386" t="s">
        <v>10977</v>
      </c>
      <c r="W386" t="s">
        <v>11034</v>
      </c>
      <c r="X386" t="s">
        <v>1353</v>
      </c>
    </row>
    <row r="387" spans="1:24" x14ac:dyDescent="0.3">
      <c r="A387" t="s">
        <v>1354</v>
      </c>
      <c r="B387" t="s">
        <v>1355</v>
      </c>
      <c r="C387" t="s">
        <v>1355</v>
      </c>
      <c r="D387">
        <v>128</v>
      </c>
      <c r="E387" t="s">
        <v>10917</v>
      </c>
      <c r="F387">
        <v>2.1333333333333333</v>
      </c>
      <c r="G387" t="s">
        <v>10891</v>
      </c>
      <c r="H387" t="s">
        <v>5170</v>
      </c>
      <c r="I387" t="s">
        <v>10899</v>
      </c>
      <c r="J387">
        <v>7.3</v>
      </c>
      <c r="K387" t="s">
        <v>10916</v>
      </c>
      <c r="L387">
        <v>210563</v>
      </c>
      <c r="M387">
        <v>35000000</v>
      </c>
      <c r="N387">
        <v>182291969</v>
      </c>
      <c r="O387">
        <v>147291969</v>
      </c>
      <c r="P387" t="s">
        <v>10928</v>
      </c>
      <c r="Q387" t="s">
        <v>1356</v>
      </c>
      <c r="R387">
        <v>6</v>
      </c>
      <c r="S387" t="s">
        <v>11013</v>
      </c>
      <c r="T387" t="s">
        <v>11022</v>
      </c>
      <c r="U387" t="s">
        <v>10923</v>
      </c>
      <c r="V387" t="s">
        <v>10977</v>
      </c>
      <c r="W387" t="s">
        <v>11034</v>
      </c>
      <c r="X387" t="s">
        <v>113</v>
      </c>
    </row>
    <row r="388" spans="1:24" x14ac:dyDescent="0.3">
      <c r="A388" t="s">
        <v>1357</v>
      </c>
      <c r="B388" t="s">
        <v>1358</v>
      </c>
      <c r="C388" t="s">
        <v>1358</v>
      </c>
      <c r="D388">
        <v>113</v>
      </c>
      <c r="E388" t="s">
        <v>10911</v>
      </c>
      <c r="F388">
        <v>1.8833333333333333</v>
      </c>
      <c r="G388" t="s">
        <v>172</v>
      </c>
      <c r="H388" t="s">
        <v>234</v>
      </c>
      <c r="I388" t="s">
        <v>10899</v>
      </c>
      <c r="J388">
        <v>6.8</v>
      </c>
      <c r="K388" t="s">
        <v>10912</v>
      </c>
      <c r="L388">
        <v>61619</v>
      </c>
      <c r="M388">
        <v>27000000</v>
      </c>
      <c r="N388">
        <v>179033791</v>
      </c>
      <c r="O388">
        <v>152033791</v>
      </c>
      <c r="P388" t="s">
        <v>10928</v>
      </c>
      <c r="Q388" t="s">
        <v>1359</v>
      </c>
      <c r="R388">
        <v>7</v>
      </c>
      <c r="S388" t="s">
        <v>1956</v>
      </c>
      <c r="T388" t="s">
        <v>11024</v>
      </c>
      <c r="U388" t="s">
        <v>10926</v>
      </c>
      <c r="V388" t="s">
        <v>10977</v>
      </c>
      <c r="W388" t="s">
        <v>11034</v>
      </c>
      <c r="X388" t="s">
        <v>1328</v>
      </c>
    </row>
    <row r="389" spans="1:24" x14ac:dyDescent="0.3">
      <c r="A389" t="s">
        <v>1360</v>
      </c>
      <c r="B389" t="s">
        <v>1361</v>
      </c>
      <c r="C389" t="s">
        <v>1361</v>
      </c>
      <c r="D389">
        <v>140</v>
      </c>
      <c r="E389" t="s">
        <v>10917</v>
      </c>
      <c r="F389">
        <v>2.3333333333333335</v>
      </c>
      <c r="G389" t="s">
        <v>10889</v>
      </c>
      <c r="H389" t="s">
        <v>190</v>
      </c>
      <c r="I389" t="s">
        <v>10894</v>
      </c>
      <c r="J389">
        <v>7.2</v>
      </c>
      <c r="K389" t="s">
        <v>10916</v>
      </c>
      <c r="L389">
        <v>97378</v>
      </c>
      <c r="M389">
        <v>38000000</v>
      </c>
      <c r="N389">
        <v>34494884</v>
      </c>
      <c r="O389">
        <v>-3505116</v>
      </c>
      <c r="P389" t="s">
        <v>10924</v>
      </c>
      <c r="Q389" t="s">
        <v>1362</v>
      </c>
      <c r="R389">
        <v>23</v>
      </c>
      <c r="S389" t="s">
        <v>11016</v>
      </c>
      <c r="T389" t="s">
        <v>11020</v>
      </c>
      <c r="U389" t="s">
        <v>10920</v>
      </c>
      <c r="V389" t="s">
        <v>10977</v>
      </c>
      <c r="W389" t="s">
        <v>11034</v>
      </c>
      <c r="X389" t="s">
        <v>876</v>
      </c>
    </row>
    <row r="390" spans="1:24" x14ac:dyDescent="0.3">
      <c r="A390" t="s">
        <v>1363</v>
      </c>
      <c r="B390" t="s">
        <v>1364</v>
      </c>
      <c r="C390" t="s">
        <v>1364</v>
      </c>
      <c r="D390">
        <v>105</v>
      </c>
      <c r="E390" t="s">
        <v>10911</v>
      </c>
      <c r="F390">
        <v>1.75</v>
      </c>
      <c r="G390" t="s">
        <v>172</v>
      </c>
      <c r="H390" t="s">
        <v>10892</v>
      </c>
      <c r="I390" t="s">
        <v>10886</v>
      </c>
      <c r="J390">
        <v>6.5</v>
      </c>
      <c r="K390" t="s">
        <v>10912</v>
      </c>
      <c r="L390">
        <v>82302</v>
      </c>
      <c r="M390">
        <v>20000000</v>
      </c>
      <c r="N390">
        <v>89325780</v>
      </c>
      <c r="O390">
        <v>69325780</v>
      </c>
      <c r="P390" t="s">
        <v>10913</v>
      </c>
      <c r="Q390" t="s">
        <v>1365</v>
      </c>
      <c r="R390">
        <v>20</v>
      </c>
      <c r="S390" t="s">
        <v>1956</v>
      </c>
      <c r="T390" t="s">
        <v>11018</v>
      </c>
      <c r="U390" t="s">
        <v>10914</v>
      </c>
      <c r="V390" t="s">
        <v>10977</v>
      </c>
      <c r="W390" t="s">
        <v>11034</v>
      </c>
      <c r="X390" t="s">
        <v>1366</v>
      </c>
    </row>
    <row r="391" spans="1:24" x14ac:dyDescent="0.3">
      <c r="A391" t="s">
        <v>1367</v>
      </c>
      <c r="B391" t="s">
        <v>1368</v>
      </c>
      <c r="C391" t="s">
        <v>1368</v>
      </c>
      <c r="D391">
        <v>137</v>
      </c>
      <c r="E391" t="s">
        <v>10917</v>
      </c>
      <c r="F391">
        <v>2.2833333333333332</v>
      </c>
      <c r="G391" t="s">
        <v>172</v>
      </c>
      <c r="H391" t="s">
        <v>190</v>
      </c>
      <c r="I391" t="s">
        <v>10885</v>
      </c>
      <c r="J391">
        <v>7.5</v>
      </c>
      <c r="K391" t="s">
        <v>10916</v>
      </c>
      <c r="L391">
        <v>89400</v>
      </c>
      <c r="M391">
        <v>24000000</v>
      </c>
      <c r="N391">
        <v>41895491</v>
      </c>
      <c r="O391">
        <v>17895491</v>
      </c>
      <c r="P391" t="s">
        <v>10913</v>
      </c>
      <c r="Q391" t="s">
        <v>1369</v>
      </c>
      <c r="R391">
        <v>10</v>
      </c>
      <c r="S391" t="s">
        <v>11011</v>
      </c>
      <c r="T391" t="s">
        <v>11027</v>
      </c>
      <c r="U391" t="s">
        <v>10930</v>
      </c>
      <c r="V391" t="s">
        <v>10977</v>
      </c>
      <c r="W391" t="s">
        <v>11034</v>
      </c>
      <c r="X391" t="s">
        <v>405</v>
      </c>
    </row>
    <row r="392" spans="1:24" x14ac:dyDescent="0.3">
      <c r="A392" t="s">
        <v>1370</v>
      </c>
      <c r="B392" t="s">
        <v>1371</v>
      </c>
      <c r="C392" t="s">
        <v>1371</v>
      </c>
      <c r="D392">
        <v>89</v>
      </c>
      <c r="E392" t="s">
        <v>10915</v>
      </c>
      <c r="F392">
        <v>1.4833333333333334</v>
      </c>
      <c r="G392" t="s">
        <v>10885</v>
      </c>
      <c r="H392" t="s">
        <v>105</v>
      </c>
      <c r="I392" t="s">
        <v>10899</v>
      </c>
      <c r="J392">
        <v>4.7</v>
      </c>
      <c r="K392" t="s">
        <v>10933</v>
      </c>
      <c r="L392">
        <v>50021</v>
      </c>
      <c r="M392">
        <v>11000000</v>
      </c>
      <c r="N392">
        <v>34872033</v>
      </c>
      <c r="O392">
        <v>23872033</v>
      </c>
      <c r="P392" t="s">
        <v>10913</v>
      </c>
      <c r="Q392" t="s">
        <v>1372</v>
      </c>
      <c r="R392">
        <v>5</v>
      </c>
      <c r="S392" t="s">
        <v>11012</v>
      </c>
      <c r="T392" t="s">
        <v>11027</v>
      </c>
      <c r="U392" t="s">
        <v>10930</v>
      </c>
      <c r="V392" t="s">
        <v>10977</v>
      </c>
      <c r="W392" t="s">
        <v>11034</v>
      </c>
      <c r="X392" t="s">
        <v>1373</v>
      </c>
    </row>
    <row r="393" spans="1:24" x14ac:dyDescent="0.3">
      <c r="A393" t="s">
        <v>1374</v>
      </c>
      <c r="B393" t="s">
        <v>1375</v>
      </c>
      <c r="C393" t="s">
        <v>1375</v>
      </c>
      <c r="D393">
        <v>130</v>
      </c>
      <c r="E393" t="s">
        <v>10917</v>
      </c>
      <c r="F393">
        <v>2.1666666666666665</v>
      </c>
      <c r="G393" t="s">
        <v>190</v>
      </c>
      <c r="H393" t="s">
        <v>10899</v>
      </c>
      <c r="I393" t="s">
        <v>10899</v>
      </c>
      <c r="J393">
        <v>7.7</v>
      </c>
      <c r="K393" t="s">
        <v>10916</v>
      </c>
      <c r="L393">
        <v>80038</v>
      </c>
      <c r="M393">
        <v>11000000</v>
      </c>
      <c r="N393">
        <v>119418501</v>
      </c>
      <c r="O393">
        <v>108418501</v>
      </c>
      <c r="P393" t="s">
        <v>10928</v>
      </c>
      <c r="Q393" t="s">
        <v>1376</v>
      </c>
      <c r="R393">
        <v>27</v>
      </c>
      <c r="S393" t="s">
        <v>1956</v>
      </c>
      <c r="T393" t="s">
        <v>11018</v>
      </c>
      <c r="U393" t="s">
        <v>10914</v>
      </c>
      <c r="V393" t="s">
        <v>10977</v>
      </c>
      <c r="W393" t="s">
        <v>11034</v>
      </c>
      <c r="X393" t="s">
        <v>1377</v>
      </c>
    </row>
    <row r="394" spans="1:24" x14ac:dyDescent="0.3">
      <c r="A394" t="s">
        <v>1378</v>
      </c>
      <c r="B394" t="s">
        <v>1379</v>
      </c>
      <c r="C394" t="s">
        <v>1379</v>
      </c>
      <c r="D394">
        <v>142</v>
      </c>
      <c r="E394" t="s">
        <v>10917</v>
      </c>
      <c r="F394">
        <v>2.3666666666666667</v>
      </c>
      <c r="G394" t="s">
        <v>10887</v>
      </c>
      <c r="H394" t="s">
        <v>172</v>
      </c>
      <c r="I394" t="s">
        <v>10892</v>
      </c>
      <c r="J394">
        <v>6.8</v>
      </c>
      <c r="K394" t="s">
        <v>10912</v>
      </c>
      <c r="L394">
        <v>267937</v>
      </c>
      <c r="M394">
        <v>70000000</v>
      </c>
      <c r="N394">
        <v>300854823</v>
      </c>
      <c r="O394">
        <v>230854823</v>
      </c>
      <c r="P394" t="s">
        <v>10928</v>
      </c>
      <c r="Q394" t="s">
        <v>1380</v>
      </c>
      <c r="R394">
        <v>8</v>
      </c>
      <c r="S394" t="s">
        <v>11013</v>
      </c>
      <c r="T394" t="s">
        <v>11018</v>
      </c>
      <c r="U394" t="s">
        <v>10914</v>
      </c>
      <c r="V394" t="s">
        <v>10977</v>
      </c>
      <c r="W394" t="s">
        <v>11034</v>
      </c>
      <c r="X394" t="s">
        <v>183</v>
      </c>
    </row>
    <row r="395" spans="1:24" x14ac:dyDescent="0.3">
      <c r="A395" t="s">
        <v>1381</v>
      </c>
      <c r="B395" t="s">
        <v>1382</v>
      </c>
      <c r="C395" t="s">
        <v>1382</v>
      </c>
      <c r="D395">
        <v>84</v>
      </c>
      <c r="E395" t="s">
        <v>10915</v>
      </c>
      <c r="F395">
        <v>1.4</v>
      </c>
      <c r="G395" t="s">
        <v>7406</v>
      </c>
      <c r="H395" t="s">
        <v>172</v>
      </c>
      <c r="I395" t="s">
        <v>10899</v>
      </c>
      <c r="J395">
        <v>6.7</v>
      </c>
      <c r="K395" t="s">
        <v>10912</v>
      </c>
      <c r="L395">
        <v>114364</v>
      </c>
      <c r="M395">
        <v>26000000</v>
      </c>
      <c r="N395">
        <v>181096164</v>
      </c>
      <c r="O395">
        <v>155096164</v>
      </c>
      <c r="P395" t="s">
        <v>10928</v>
      </c>
      <c r="Q395" t="s">
        <v>1383</v>
      </c>
      <c r="R395">
        <v>26</v>
      </c>
      <c r="S395" t="s">
        <v>1956</v>
      </c>
      <c r="T395" t="s">
        <v>11025</v>
      </c>
      <c r="U395" t="s">
        <v>10927</v>
      </c>
      <c r="V395" t="s">
        <v>10977</v>
      </c>
      <c r="W395" t="s">
        <v>11034</v>
      </c>
      <c r="X395" t="s">
        <v>1384</v>
      </c>
    </row>
    <row r="396" spans="1:24" x14ac:dyDescent="0.3">
      <c r="A396" t="s">
        <v>1385</v>
      </c>
      <c r="B396" t="s">
        <v>1386</v>
      </c>
      <c r="C396" t="s">
        <v>1386</v>
      </c>
      <c r="D396">
        <v>100</v>
      </c>
      <c r="E396" t="s">
        <v>10911</v>
      </c>
      <c r="F396">
        <v>1.6666666666666667</v>
      </c>
      <c r="G396" t="s">
        <v>7406</v>
      </c>
      <c r="H396" t="s">
        <v>10887</v>
      </c>
      <c r="I396" t="s">
        <v>172</v>
      </c>
      <c r="J396">
        <v>5.7</v>
      </c>
      <c r="K396" t="s">
        <v>10933</v>
      </c>
      <c r="L396">
        <v>59144</v>
      </c>
      <c r="M396">
        <v>65000000</v>
      </c>
      <c r="N396">
        <v>17218080</v>
      </c>
      <c r="O396">
        <v>-47781920</v>
      </c>
      <c r="P396" t="s">
        <v>10924</v>
      </c>
      <c r="Q396" t="s">
        <v>1387</v>
      </c>
      <c r="R396">
        <v>24</v>
      </c>
      <c r="S396" t="s">
        <v>1956</v>
      </c>
      <c r="T396" t="s">
        <v>11029</v>
      </c>
      <c r="U396" t="s">
        <v>10932</v>
      </c>
      <c r="V396" t="s">
        <v>10977</v>
      </c>
      <c r="W396" t="s">
        <v>11034</v>
      </c>
      <c r="X396" t="s">
        <v>1165</v>
      </c>
    </row>
    <row r="397" spans="1:24" x14ac:dyDescent="0.3">
      <c r="A397" t="s">
        <v>1388</v>
      </c>
      <c r="B397" t="s">
        <v>1389</v>
      </c>
      <c r="C397" t="s">
        <v>1389</v>
      </c>
      <c r="D397">
        <v>189</v>
      </c>
      <c r="E397" t="s">
        <v>10917</v>
      </c>
      <c r="F397">
        <v>3.15</v>
      </c>
      <c r="G397" t="s">
        <v>190</v>
      </c>
      <c r="H397" t="s">
        <v>10896</v>
      </c>
      <c r="I397" t="s">
        <v>5170</v>
      </c>
      <c r="J397">
        <v>8</v>
      </c>
      <c r="K397" t="s">
        <v>10922</v>
      </c>
      <c r="L397">
        <v>166151</v>
      </c>
      <c r="M397">
        <v>40000000</v>
      </c>
      <c r="N397">
        <v>205405498</v>
      </c>
      <c r="O397">
        <v>165405498</v>
      </c>
      <c r="P397" t="s">
        <v>10928</v>
      </c>
      <c r="Q397" t="s">
        <v>1390</v>
      </c>
      <c r="R397">
        <v>19</v>
      </c>
      <c r="S397" t="s">
        <v>11012</v>
      </c>
      <c r="T397" t="s">
        <v>11018</v>
      </c>
      <c r="U397" t="s">
        <v>10914</v>
      </c>
      <c r="V397" t="s">
        <v>10977</v>
      </c>
      <c r="W397" t="s">
        <v>11034</v>
      </c>
      <c r="X397" t="s">
        <v>876</v>
      </c>
    </row>
    <row r="398" spans="1:24" x14ac:dyDescent="0.3">
      <c r="A398" t="s">
        <v>1391</v>
      </c>
      <c r="B398" t="s">
        <v>1392</v>
      </c>
      <c r="C398" t="s">
        <v>1392</v>
      </c>
      <c r="D398">
        <v>105</v>
      </c>
      <c r="E398" t="s">
        <v>10911</v>
      </c>
      <c r="F398">
        <v>1.75</v>
      </c>
      <c r="G398" t="s">
        <v>7406</v>
      </c>
      <c r="H398" t="s">
        <v>172</v>
      </c>
      <c r="I398" t="s">
        <v>10891</v>
      </c>
      <c r="J398">
        <v>7</v>
      </c>
      <c r="K398" t="s">
        <v>10916</v>
      </c>
      <c r="L398">
        <v>109553</v>
      </c>
      <c r="M398">
        <v>43000000</v>
      </c>
      <c r="N398">
        <v>59509925</v>
      </c>
      <c r="O398">
        <v>16509925</v>
      </c>
      <c r="P398" t="s">
        <v>10913</v>
      </c>
      <c r="Q398" t="s">
        <v>1393</v>
      </c>
      <c r="R398">
        <v>12</v>
      </c>
      <c r="S398" t="s">
        <v>11012</v>
      </c>
      <c r="T398" t="s">
        <v>11018</v>
      </c>
      <c r="U398" t="s">
        <v>10914</v>
      </c>
      <c r="V398" t="s">
        <v>10977</v>
      </c>
      <c r="W398" t="s">
        <v>11034</v>
      </c>
      <c r="X398" t="s">
        <v>900</v>
      </c>
    </row>
    <row r="399" spans="1:24" x14ac:dyDescent="0.3">
      <c r="A399" t="s">
        <v>1394</v>
      </c>
      <c r="B399" t="s">
        <v>1395</v>
      </c>
      <c r="C399" t="s">
        <v>1395</v>
      </c>
      <c r="D399">
        <v>102</v>
      </c>
      <c r="E399" t="s">
        <v>10911</v>
      </c>
      <c r="F399">
        <v>1.7</v>
      </c>
      <c r="G399" t="s">
        <v>172</v>
      </c>
      <c r="H399" t="s">
        <v>190</v>
      </c>
      <c r="I399" t="s">
        <v>10892</v>
      </c>
      <c r="J399">
        <v>6.9</v>
      </c>
      <c r="K399" t="s">
        <v>10912</v>
      </c>
      <c r="L399">
        <v>86677</v>
      </c>
      <c r="M399">
        <v>17000000</v>
      </c>
      <c r="N399">
        <v>59489799</v>
      </c>
      <c r="O399">
        <v>42489799</v>
      </c>
      <c r="P399" t="s">
        <v>10913</v>
      </c>
      <c r="Q399">
        <v>1991</v>
      </c>
      <c r="S399" t="s">
        <v>11011</v>
      </c>
      <c r="T399" t="s">
        <v>11024</v>
      </c>
      <c r="U399" t="e">
        <v>#VALUE!</v>
      </c>
      <c r="V399" t="s">
        <v>10963</v>
      </c>
      <c r="W399" t="s">
        <v>11032</v>
      </c>
      <c r="X399" t="s">
        <v>1396</v>
      </c>
    </row>
    <row r="400" spans="1:24" x14ac:dyDescent="0.3">
      <c r="A400" t="s">
        <v>1397</v>
      </c>
      <c r="B400" t="s">
        <v>1398</v>
      </c>
      <c r="C400" t="s">
        <v>1398</v>
      </c>
      <c r="D400">
        <v>104</v>
      </c>
      <c r="E400" t="s">
        <v>10911</v>
      </c>
      <c r="F400">
        <v>1.7333333333333334</v>
      </c>
      <c r="G400" t="s">
        <v>190</v>
      </c>
      <c r="H400" t="s">
        <v>10899</v>
      </c>
      <c r="I400" t="s">
        <v>10899</v>
      </c>
      <c r="J400">
        <v>7</v>
      </c>
      <c r="K400" t="s">
        <v>10916</v>
      </c>
      <c r="L400">
        <v>60421</v>
      </c>
      <c r="M400">
        <v>2500000</v>
      </c>
      <c r="N400">
        <v>6401336</v>
      </c>
      <c r="O400">
        <v>3901336</v>
      </c>
      <c r="P400" t="s">
        <v>10918</v>
      </c>
      <c r="Q400" t="s">
        <v>1399</v>
      </c>
      <c r="R400">
        <v>20</v>
      </c>
      <c r="S400" t="s">
        <v>11016</v>
      </c>
      <c r="T400" t="s">
        <v>11025</v>
      </c>
      <c r="U400" t="s">
        <v>10927</v>
      </c>
      <c r="V400" t="s">
        <v>10977</v>
      </c>
      <c r="W400" t="s">
        <v>11034</v>
      </c>
      <c r="X400" t="s">
        <v>1400</v>
      </c>
    </row>
    <row r="401" spans="1:24" x14ac:dyDescent="0.3">
      <c r="A401" t="s">
        <v>1401</v>
      </c>
      <c r="B401" t="s">
        <v>1402</v>
      </c>
      <c r="C401" t="s">
        <v>1402</v>
      </c>
      <c r="D401">
        <v>85</v>
      </c>
      <c r="E401" t="s">
        <v>10915</v>
      </c>
      <c r="F401">
        <v>1.4166666666666667</v>
      </c>
      <c r="G401" t="s">
        <v>172</v>
      </c>
      <c r="H401" t="s">
        <v>10891</v>
      </c>
      <c r="I401" t="s">
        <v>10899</v>
      </c>
      <c r="J401">
        <v>6.9</v>
      </c>
      <c r="K401" t="s">
        <v>10912</v>
      </c>
      <c r="L401">
        <v>119550</v>
      </c>
      <c r="M401">
        <v>23000000</v>
      </c>
      <c r="N401">
        <v>86930411</v>
      </c>
      <c r="O401">
        <v>63930411</v>
      </c>
      <c r="P401" t="s">
        <v>10913</v>
      </c>
      <c r="Q401">
        <v>1991</v>
      </c>
      <c r="S401" t="s">
        <v>11011</v>
      </c>
      <c r="T401" t="s">
        <v>11024</v>
      </c>
      <c r="U401" t="e">
        <v>#VALUE!</v>
      </c>
      <c r="V401" t="s">
        <v>10963</v>
      </c>
      <c r="W401" t="s">
        <v>11032</v>
      </c>
      <c r="X401" t="s">
        <v>1066</v>
      </c>
    </row>
    <row r="402" spans="1:24" x14ac:dyDescent="0.3">
      <c r="A402" t="s">
        <v>1403</v>
      </c>
      <c r="B402" t="s">
        <v>1404</v>
      </c>
      <c r="C402" t="s">
        <v>1404</v>
      </c>
      <c r="D402">
        <v>115</v>
      </c>
      <c r="E402" t="s">
        <v>10911</v>
      </c>
      <c r="F402">
        <v>1.9166666666666667</v>
      </c>
      <c r="G402" t="s">
        <v>190</v>
      </c>
      <c r="H402" t="s">
        <v>10899</v>
      </c>
      <c r="I402" t="s">
        <v>10899</v>
      </c>
      <c r="J402">
        <v>6.9</v>
      </c>
      <c r="K402" t="s">
        <v>10912</v>
      </c>
      <c r="L402">
        <v>55328</v>
      </c>
      <c r="M402">
        <v>16000000</v>
      </c>
      <c r="N402">
        <v>2641357</v>
      </c>
      <c r="O402">
        <v>-13358643</v>
      </c>
      <c r="P402" t="s">
        <v>10924</v>
      </c>
      <c r="Q402" t="s">
        <v>1393</v>
      </c>
      <c r="R402">
        <v>12</v>
      </c>
      <c r="S402" t="s">
        <v>11012</v>
      </c>
      <c r="T402" t="s">
        <v>11018</v>
      </c>
      <c r="U402" t="s">
        <v>10914</v>
      </c>
      <c r="V402" t="s">
        <v>10977</v>
      </c>
      <c r="W402" t="s">
        <v>11034</v>
      </c>
      <c r="X402" t="s">
        <v>533</v>
      </c>
    </row>
    <row r="403" spans="1:24" x14ac:dyDescent="0.3">
      <c r="A403" t="s">
        <v>1405</v>
      </c>
      <c r="B403" t="s">
        <v>1406</v>
      </c>
      <c r="C403" t="s">
        <v>1406</v>
      </c>
      <c r="D403">
        <v>129</v>
      </c>
      <c r="E403" t="s">
        <v>10917</v>
      </c>
      <c r="F403">
        <v>2.15</v>
      </c>
      <c r="G403" t="s">
        <v>172</v>
      </c>
      <c r="H403" t="s">
        <v>190</v>
      </c>
      <c r="I403" t="s">
        <v>10899</v>
      </c>
      <c r="J403">
        <v>7.7</v>
      </c>
      <c r="K403" t="s">
        <v>10916</v>
      </c>
      <c r="L403">
        <v>64459</v>
      </c>
      <c r="M403">
        <v>3500000</v>
      </c>
      <c r="N403">
        <v>2113387</v>
      </c>
      <c r="O403">
        <v>-1386613</v>
      </c>
      <c r="P403" t="s">
        <v>10924</v>
      </c>
      <c r="Q403" t="s">
        <v>1407</v>
      </c>
      <c r="R403">
        <v>4</v>
      </c>
      <c r="S403" t="s">
        <v>1956</v>
      </c>
      <c r="T403" t="s">
        <v>11022</v>
      </c>
      <c r="U403" t="s">
        <v>10923</v>
      </c>
      <c r="V403" t="s">
        <v>10977</v>
      </c>
      <c r="W403" t="s">
        <v>11034</v>
      </c>
      <c r="X403" t="s">
        <v>824</v>
      </c>
    </row>
    <row r="404" spans="1:24" x14ac:dyDescent="0.3">
      <c r="A404" t="s">
        <v>1408</v>
      </c>
      <c r="B404" t="s">
        <v>1409</v>
      </c>
      <c r="C404" t="s">
        <v>1409</v>
      </c>
      <c r="D404">
        <v>122</v>
      </c>
      <c r="E404" t="s">
        <v>10917</v>
      </c>
      <c r="F404">
        <v>2.0333333333333332</v>
      </c>
      <c r="G404" t="s">
        <v>7406</v>
      </c>
      <c r="H404" t="s">
        <v>10891</v>
      </c>
      <c r="I404" t="s">
        <v>5170</v>
      </c>
      <c r="J404">
        <v>7.3</v>
      </c>
      <c r="K404" t="s">
        <v>10916</v>
      </c>
      <c r="L404">
        <v>196270</v>
      </c>
      <c r="M404">
        <v>24000000</v>
      </c>
      <c r="N404">
        <v>83531958</v>
      </c>
      <c r="O404">
        <v>59531958</v>
      </c>
      <c r="P404" t="s">
        <v>10913</v>
      </c>
      <c r="Q404" t="s">
        <v>1410</v>
      </c>
      <c r="R404">
        <v>10</v>
      </c>
      <c r="S404" t="s">
        <v>11014</v>
      </c>
      <c r="T404" t="s">
        <v>11025</v>
      </c>
      <c r="U404" t="s">
        <v>10927</v>
      </c>
      <c r="V404" t="s">
        <v>10977</v>
      </c>
      <c r="W404" t="s">
        <v>11034</v>
      </c>
      <c r="X404" t="s">
        <v>1411</v>
      </c>
    </row>
    <row r="405" spans="1:24" x14ac:dyDescent="0.3">
      <c r="A405" t="s">
        <v>1412</v>
      </c>
      <c r="B405" t="s">
        <v>1413</v>
      </c>
      <c r="C405" t="s">
        <v>1413</v>
      </c>
      <c r="D405">
        <v>143</v>
      </c>
      <c r="E405" t="s">
        <v>10917</v>
      </c>
      <c r="F405">
        <v>2.3833333333333333</v>
      </c>
      <c r="G405" t="s">
        <v>7406</v>
      </c>
      <c r="H405" t="s">
        <v>10887</v>
      </c>
      <c r="I405" t="s">
        <v>190</v>
      </c>
      <c r="J405">
        <v>6.9</v>
      </c>
      <c r="K405" t="s">
        <v>10912</v>
      </c>
      <c r="L405">
        <v>204262</v>
      </c>
      <c r="M405">
        <v>48000000</v>
      </c>
      <c r="N405">
        <v>390493908</v>
      </c>
      <c r="O405">
        <v>342493908</v>
      </c>
      <c r="P405" t="s">
        <v>10928</v>
      </c>
      <c r="Q405" t="s">
        <v>1414</v>
      </c>
      <c r="R405">
        <v>14</v>
      </c>
      <c r="S405" t="s">
        <v>1956</v>
      </c>
      <c r="T405" t="s">
        <v>11024</v>
      </c>
      <c r="U405" t="s">
        <v>10926</v>
      </c>
      <c r="V405" t="s">
        <v>10977</v>
      </c>
      <c r="W405" t="s">
        <v>11034</v>
      </c>
      <c r="X405" t="s">
        <v>1415</v>
      </c>
    </row>
    <row r="406" spans="1:24" x14ac:dyDescent="0.3">
      <c r="A406" t="s">
        <v>1416</v>
      </c>
      <c r="B406" t="s">
        <v>1417</v>
      </c>
      <c r="C406" t="s">
        <v>1417</v>
      </c>
      <c r="D406">
        <v>108</v>
      </c>
      <c r="E406" t="s">
        <v>10911</v>
      </c>
      <c r="F406">
        <v>1.8</v>
      </c>
      <c r="G406" t="s">
        <v>7406</v>
      </c>
      <c r="H406" t="s">
        <v>10887</v>
      </c>
      <c r="I406" t="s">
        <v>10892</v>
      </c>
      <c r="J406">
        <v>6.6</v>
      </c>
      <c r="K406" t="s">
        <v>10912</v>
      </c>
      <c r="L406">
        <v>60741</v>
      </c>
      <c r="M406">
        <v>35000000</v>
      </c>
      <c r="N406">
        <v>46704056</v>
      </c>
      <c r="O406">
        <v>11704056</v>
      </c>
      <c r="P406" t="s">
        <v>10913</v>
      </c>
      <c r="Q406" t="s">
        <v>1418</v>
      </c>
      <c r="R406">
        <v>19</v>
      </c>
      <c r="S406" t="s">
        <v>11014</v>
      </c>
      <c r="T406" t="s">
        <v>11024</v>
      </c>
      <c r="U406" t="s">
        <v>10926</v>
      </c>
      <c r="V406" t="s">
        <v>10977</v>
      </c>
      <c r="W406" t="s">
        <v>11034</v>
      </c>
      <c r="X406" t="s">
        <v>1168</v>
      </c>
    </row>
    <row r="407" spans="1:24" x14ac:dyDescent="0.3">
      <c r="A407" t="s">
        <v>1419</v>
      </c>
      <c r="B407" t="s">
        <v>1420</v>
      </c>
      <c r="C407" t="s">
        <v>1420</v>
      </c>
      <c r="D407">
        <v>118</v>
      </c>
      <c r="E407" t="s">
        <v>10911</v>
      </c>
      <c r="F407">
        <v>1.9666666666666666</v>
      </c>
      <c r="G407" t="s">
        <v>10891</v>
      </c>
      <c r="H407" t="s">
        <v>190</v>
      </c>
      <c r="I407" t="s">
        <v>5170</v>
      </c>
      <c r="J407">
        <v>8.6</v>
      </c>
      <c r="K407" t="s">
        <v>10922</v>
      </c>
      <c r="L407">
        <v>1506224</v>
      </c>
      <c r="M407">
        <v>19000000</v>
      </c>
      <c r="N407">
        <v>272742922</v>
      </c>
      <c r="O407">
        <v>253742922</v>
      </c>
      <c r="P407" t="s">
        <v>10928</v>
      </c>
      <c r="Q407" t="s">
        <v>1421</v>
      </c>
      <c r="R407">
        <v>30</v>
      </c>
      <c r="S407" t="s">
        <v>11014</v>
      </c>
      <c r="T407" t="s">
        <v>11019</v>
      </c>
      <c r="U407" t="s">
        <v>10919</v>
      </c>
      <c r="V407" t="s">
        <v>10977</v>
      </c>
      <c r="W407" t="s">
        <v>11034</v>
      </c>
      <c r="X407" t="s">
        <v>1422</v>
      </c>
    </row>
    <row r="408" spans="1:24" x14ac:dyDescent="0.3">
      <c r="A408" t="s">
        <v>1423</v>
      </c>
      <c r="B408" t="s">
        <v>1424</v>
      </c>
      <c r="C408" t="s">
        <v>1424</v>
      </c>
      <c r="D408">
        <v>99</v>
      </c>
      <c r="E408" t="s">
        <v>10911</v>
      </c>
      <c r="F408">
        <v>1.65</v>
      </c>
      <c r="G408" t="s">
        <v>190</v>
      </c>
      <c r="H408" t="s">
        <v>5170</v>
      </c>
      <c r="I408" t="s">
        <v>10899</v>
      </c>
      <c r="J408">
        <v>6.3</v>
      </c>
      <c r="K408" t="s">
        <v>10912</v>
      </c>
      <c r="L408">
        <v>63324</v>
      </c>
      <c r="M408">
        <v>19000000</v>
      </c>
      <c r="N408">
        <v>174999005</v>
      </c>
      <c r="O408">
        <v>155999005</v>
      </c>
      <c r="P408" t="s">
        <v>10928</v>
      </c>
      <c r="Q408" t="s">
        <v>1425</v>
      </c>
      <c r="R408">
        <v>4</v>
      </c>
      <c r="S408" t="s">
        <v>11015</v>
      </c>
      <c r="T408" t="s">
        <v>11020</v>
      </c>
      <c r="U408" t="s">
        <v>10920</v>
      </c>
      <c r="V408" t="s">
        <v>10977</v>
      </c>
      <c r="W408" t="s">
        <v>11034</v>
      </c>
      <c r="X408" t="s">
        <v>1426</v>
      </c>
    </row>
    <row r="409" spans="1:24" x14ac:dyDescent="0.3">
      <c r="A409" t="s">
        <v>1427</v>
      </c>
      <c r="B409" t="s">
        <v>1428</v>
      </c>
      <c r="C409" t="s">
        <v>1428</v>
      </c>
      <c r="D409">
        <v>110</v>
      </c>
      <c r="E409" t="s">
        <v>10911</v>
      </c>
      <c r="F409">
        <v>1.8333333333333333</v>
      </c>
      <c r="G409" t="s">
        <v>7406</v>
      </c>
      <c r="H409" t="s">
        <v>10887</v>
      </c>
      <c r="I409" t="s">
        <v>10890</v>
      </c>
      <c r="J409">
        <v>7.2</v>
      </c>
      <c r="K409" t="s">
        <v>10916</v>
      </c>
      <c r="L409">
        <v>79636</v>
      </c>
      <c r="M409">
        <v>30000000</v>
      </c>
      <c r="N409">
        <v>96888996</v>
      </c>
      <c r="O409">
        <v>66888996</v>
      </c>
      <c r="P409" t="s">
        <v>10913</v>
      </c>
      <c r="Q409" t="s">
        <v>1429</v>
      </c>
      <c r="R409">
        <v>3</v>
      </c>
      <c r="S409" t="s">
        <v>11011</v>
      </c>
      <c r="T409" t="s">
        <v>11018</v>
      </c>
      <c r="U409" t="s">
        <v>10914</v>
      </c>
      <c r="V409" t="s">
        <v>10977</v>
      </c>
      <c r="W409" t="s">
        <v>11034</v>
      </c>
      <c r="X409" t="s">
        <v>513</v>
      </c>
    </row>
    <row r="410" spans="1:24" x14ac:dyDescent="0.3">
      <c r="A410" t="s">
        <v>1430</v>
      </c>
      <c r="B410" t="s">
        <v>1431</v>
      </c>
      <c r="C410" t="s">
        <v>1431</v>
      </c>
      <c r="D410">
        <v>88</v>
      </c>
      <c r="E410" t="s">
        <v>10915</v>
      </c>
      <c r="F410">
        <v>1.4666666666666666</v>
      </c>
      <c r="G410" t="s">
        <v>7406</v>
      </c>
      <c r="H410" t="s">
        <v>10887</v>
      </c>
      <c r="I410" t="s">
        <v>172</v>
      </c>
      <c r="J410">
        <v>6</v>
      </c>
      <c r="K410" t="s">
        <v>10912</v>
      </c>
      <c r="L410">
        <v>60025</v>
      </c>
      <c r="M410">
        <v>25000000</v>
      </c>
      <c r="N410">
        <v>78656813</v>
      </c>
      <c r="O410">
        <v>53656813</v>
      </c>
      <c r="P410" t="s">
        <v>10913</v>
      </c>
      <c r="Q410" t="s">
        <v>1432</v>
      </c>
      <c r="R410">
        <v>22</v>
      </c>
      <c r="S410" t="s">
        <v>1956</v>
      </c>
      <c r="T410" t="s">
        <v>11021</v>
      </c>
      <c r="U410" t="s">
        <v>10921</v>
      </c>
      <c r="V410" t="s">
        <v>10977</v>
      </c>
      <c r="W410" t="s">
        <v>11034</v>
      </c>
      <c r="X410" t="s">
        <v>1433</v>
      </c>
    </row>
    <row r="411" spans="1:24" x14ac:dyDescent="0.3">
      <c r="A411" t="s">
        <v>1434</v>
      </c>
      <c r="B411" t="s">
        <v>1435</v>
      </c>
      <c r="C411" t="s">
        <v>1435</v>
      </c>
      <c r="D411">
        <v>137</v>
      </c>
      <c r="E411" t="s">
        <v>10917</v>
      </c>
      <c r="F411">
        <v>2.2833333333333332</v>
      </c>
      <c r="G411" t="s">
        <v>7406</v>
      </c>
      <c r="H411" t="s">
        <v>10890</v>
      </c>
      <c r="I411" t="s">
        <v>10899</v>
      </c>
      <c r="J411">
        <v>8.6</v>
      </c>
      <c r="K411" t="s">
        <v>10922</v>
      </c>
      <c r="L411">
        <v>1148380</v>
      </c>
      <c r="M411">
        <v>102000000</v>
      </c>
      <c r="N411">
        <v>520881154</v>
      </c>
      <c r="O411">
        <v>418881154</v>
      </c>
      <c r="P411" t="s">
        <v>10928</v>
      </c>
      <c r="Q411" t="s">
        <v>1436</v>
      </c>
      <c r="R411">
        <v>1</v>
      </c>
      <c r="S411" t="s">
        <v>11015</v>
      </c>
      <c r="T411" t="s">
        <v>11025</v>
      </c>
      <c r="U411" t="s">
        <v>10927</v>
      </c>
      <c r="V411" t="s">
        <v>10977</v>
      </c>
      <c r="W411" t="s">
        <v>11034</v>
      </c>
      <c r="X411" t="s">
        <v>687</v>
      </c>
    </row>
    <row r="412" spans="1:24" x14ac:dyDescent="0.3">
      <c r="A412" t="s">
        <v>1437</v>
      </c>
      <c r="B412" t="s">
        <v>1438</v>
      </c>
      <c r="C412" t="s">
        <v>1438</v>
      </c>
      <c r="D412">
        <v>130</v>
      </c>
      <c r="E412" t="s">
        <v>10917</v>
      </c>
      <c r="F412">
        <v>2.1666666666666665</v>
      </c>
      <c r="G412" t="s">
        <v>10887</v>
      </c>
      <c r="H412" t="s">
        <v>10891</v>
      </c>
      <c r="I412" t="s">
        <v>190</v>
      </c>
      <c r="J412">
        <v>7.6</v>
      </c>
      <c r="K412" t="s">
        <v>10916</v>
      </c>
      <c r="L412">
        <v>166877</v>
      </c>
      <c r="M412">
        <v>16500000</v>
      </c>
      <c r="N412">
        <v>45465920</v>
      </c>
      <c r="O412">
        <v>28965920</v>
      </c>
      <c r="P412" t="s">
        <v>10913</v>
      </c>
      <c r="Q412" t="s">
        <v>1439</v>
      </c>
      <c r="R412">
        <v>20</v>
      </c>
      <c r="S412" t="s">
        <v>11015</v>
      </c>
      <c r="T412" t="s">
        <v>11029</v>
      </c>
      <c r="U412" t="s">
        <v>10932</v>
      </c>
      <c r="V412" t="s">
        <v>10977</v>
      </c>
      <c r="W412" t="s">
        <v>11034</v>
      </c>
      <c r="X412" t="s">
        <v>312</v>
      </c>
    </row>
    <row r="413" spans="1:24" x14ac:dyDescent="0.3">
      <c r="A413" t="s">
        <v>1440</v>
      </c>
      <c r="B413" t="s">
        <v>1441</v>
      </c>
      <c r="C413" t="s">
        <v>1441</v>
      </c>
      <c r="D413">
        <v>99</v>
      </c>
      <c r="E413" t="s">
        <v>10911</v>
      </c>
      <c r="F413">
        <v>1.65</v>
      </c>
      <c r="G413" t="s">
        <v>172</v>
      </c>
      <c r="H413" t="s">
        <v>10899</v>
      </c>
      <c r="I413" t="s">
        <v>10899</v>
      </c>
      <c r="J413">
        <v>7</v>
      </c>
      <c r="K413" t="s">
        <v>10916</v>
      </c>
      <c r="L413">
        <v>73291</v>
      </c>
      <c r="M413">
        <v>39000000</v>
      </c>
      <c r="N413">
        <v>63707829</v>
      </c>
      <c r="O413">
        <v>24707829</v>
      </c>
      <c r="P413" t="s">
        <v>10913</v>
      </c>
      <c r="Q413" t="s">
        <v>1442</v>
      </c>
      <c r="R413">
        <v>15</v>
      </c>
      <c r="S413" t="s">
        <v>11014</v>
      </c>
      <c r="T413" t="s">
        <v>11029</v>
      </c>
      <c r="U413" t="s">
        <v>10932</v>
      </c>
      <c r="V413" t="s">
        <v>10977</v>
      </c>
      <c r="W413" t="s">
        <v>11034</v>
      </c>
      <c r="X413" t="s">
        <v>863</v>
      </c>
    </row>
    <row r="414" spans="1:24" x14ac:dyDescent="0.3">
      <c r="A414" t="s">
        <v>1443</v>
      </c>
      <c r="B414" t="s">
        <v>1444</v>
      </c>
      <c r="C414" t="s">
        <v>1444</v>
      </c>
      <c r="D414">
        <v>90</v>
      </c>
      <c r="E414" t="s">
        <v>10911</v>
      </c>
      <c r="F414">
        <v>1.5</v>
      </c>
      <c r="G414" t="s">
        <v>10887</v>
      </c>
      <c r="H414" t="s">
        <v>10888</v>
      </c>
      <c r="I414" t="s">
        <v>172</v>
      </c>
      <c r="J414">
        <v>8</v>
      </c>
      <c r="K414" t="s">
        <v>10922</v>
      </c>
      <c r="L414">
        <v>452442</v>
      </c>
      <c r="M414">
        <v>28000000</v>
      </c>
      <c r="N414">
        <v>504050219</v>
      </c>
      <c r="O414">
        <v>476050219</v>
      </c>
      <c r="P414" t="s">
        <v>10928</v>
      </c>
      <c r="Q414" t="s">
        <v>1445</v>
      </c>
      <c r="R414">
        <v>8</v>
      </c>
      <c r="S414" t="s">
        <v>11013</v>
      </c>
      <c r="T414" t="s">
        <v>11023</v>
      </c>
      <c r="U414" t="s">
        <v>10925</v>
      </c>
      <c r="V414" t="s">
        <v>10978</v>
      </c>
      <c r="W414" t="s">
        <v>11034</v>
      </c>
      <c r="X414" t="s">
        <v>1184</v>
      </c>
    </row>
    <row r="415" spans="1:24" x14ac:dyDescent="0.3">
      <c r="A415" t="s">
        <v>1446</v>
      </c>
      <c r="B415" t="s">
        <v>1447</v>
      </c>
      <c r="C415" t="s">
        <v>1447</v>
      </c>
      <c r="D415">
        <v>114</v>
      </c>
      <c r="E415" t="s">
        <v>10911</v>
      </c>
      <c r="F415">
        <v>1.9</v>
      </c>
      <c r="G415" t="s">
        <v>7406</v>
      </c>
      <c r="H415" t="s">
        <v>105</v>
      </c>
      <c r="I415" t="s">
        <v>10890</v>
      </c>
      <c r="J415">
        <v>6.4</v>
      </c>
      <c r="K415" t="s">
        <v>10912</v>
      </c>
      <c r="L415">
        <v>313535</v>
      </c>
      <c r="M415">
        <v>50000000</v>
      </c>
      <c r="N415">
        <v>159814498</v>
      </c>
      <c r="O415">
        <v>109814498</v>
      </c>
      <c r="P415" t="s">
        <v>10928</v>
      </c>
      <c r="Q415" t="s">
        <v>1448</v>
      </c>
      <c r="R415">
        <v>19</v>
      </c>
      <c r="S415" t="s">
        <v>11011</v>
      </c>
      <c r="T415" t="s">
        <v>11029</v>
      </c>
      <c r="U415" t="s">
        <v>10932</v>
      </c>
      <c r="V415" t="s">
        <v>10978</v>
      </c>
      <c r="W415" t="s">
        <v>11034</v>
      </c>
      <c r="X415" t="s">
        <v>1449</v>
      </c>
    </row>
    <row r="416" spans="1:24" x14ac:dyDescent="0.3">
      <c r="A416" t="s">
        <v>1450</v>
      </c>
      <c r="B416" t="s">
        <v>1451</v>
      </c>
      <c r="C416" t="s">
        <v>1451</v>
      </c>
      <c r="D416">
        <v>127</v>
      </c>
      <c r="E416" t="s">
        <v>10917</v>
      </c>
      <c r="F416">
        <v>2.1166666666666667</v>
      </c>
      <c r="G416" t="s">
        <v>190</v>
      </c>
      <c r="H416" t="s">
        <v>10895</v>
      </c>
      <c r="I416" t="s">
        <v>5170</v>
      </c>
      <c r="J416">
        <v>7</v>
      </c>
      <c r="K416" t="s">
        <v>10916</v>
      </c>
      <c r="L416">
        <v>213454</v>
      </c>
      <c r="M416">
        <v>49000000</v>
      </c>
      <c r="N416">
        <v>352927224</v>
      </c>
      <c r="O416">
        <v>303927224</v>
      </c>
      <c r="P416" t="s">
        <v>10928</v>
      </c>
      <c r="Q416" t="s">
        <v>1452</v>
      </c>
      <c r="R416">
        <v>18</v>
      </c>
      <c r="S416" t="s">
        <v>11014</v>
      </c>
      <c r="T416" t="s">
        <v>11021</v>
      </c>
      <c r="U416" t="s">
        <v>10921</v>
      </c>
      <c r="V416" t="s">
        <v>10978</v>
      </c>
      <c r="W416" t="s">
        <v>11034</v>
      </c>
      <c r="X416" t="s">
        <v>977</v>
      </c>
    </row>
    <row r="417" spans="1:24" x14ac:dyDescent="0.3">
      <c r="A417" t="s">
        <v>1453</v>
      </c>
      <c r="B417" t="s">
        <v>1454</v>
      </c>
      <c r="C417" t="s">
        <v>1454</v>
      </c>
      <c r="D417">
        <v>126</v>
      </c>
      <c r="E417" t="s">
        <v>10917</v>
      </c>
      <c r="F417">
        <v>2.1</v>
      </c>
      <c r="G417" t="s">
        <v>7406</v>
      </c>
      <c r="H417" t="s">
        <v>10891</v>
      </c>
      <c r="I417" t="s">
        <v>10885</v>
      </c>
      <c r="J417">
        <v>7.1</v>
      </c>
      <c r="K417" t="s">
        <v>10916</v>
      </c>
      <c r="L417">
        <v>321223</v>
      </c>
      <c r="M417">
        <v>80000000</v>
      </c>
      <c r="N417">
        <v>266934688</v>
      </c>
      <c r="O417">
        <v>186934688</v>
      </c>
      <c r="P417" t="s">
        <v>10928</v>
      </c>
      <c r="Q417" t="s">
        <v>1455</v>
      </c>
      <c r="R417">
        <v>16</v>
      </c>
      <c r="S417" t="s">
        <v>11011</v>
      </c>
      <c r="T417" t="s">
        <v>11024</v>
      </c>
      <c r="U417" t="s">
        <v>10926</v>
      </c>
      <c r="V417" t="s">
        <v>10978</v>
      </c>
      <c r="W417" t="s">
        <v>11034</v>
      </c>
      <c r="X417" t="s">
        <v>766</v>
      </c>
    </row>
    <row r="418" spans="1:24" x14ac:dyDescent="0.3">
      <c r="A418" t="s">
        <v>1456</v>
      </c>
      <c r="B418" t="s">
        <v>1457</v>
      </c>
      <c r="C418" t="s">
        <v>1457</v>
      </c>
      <c r="D418">
        <v>129</v>
      </c>
      <c r="E418" t="s">
        <v>10917</v>
      </c>
      <c r="F418">
        <v>2.15</v>
      </c>
      <c r="G418" t="s">
        <v>7406</v>
      </c>
      <c r="H418" t="s">
        <v>190</v>
      </c>
      <c r="I418" t="s">
        <v>10894</v>
      </c>
      <c r="J418">
        <v>6.3</v>
      </c>
      <c r="K418" t="s">
        <v>10912</v>
      </c>
      <c r="L418">
        <v>144267</v>
      </c>
      <c r="M418">
        <v>25000000</v>
      </c>
      <c r="N418">
        <v>411046449</v>
      </c>
      <c r="O418">
        <v>386046449</v>
      </c>
      <c r="P418" t="s">
        <v>10928</v>
      </c>
      <c r="Q418" t="s">
        <v>1458</v>
      </c>
      <c r="R418">
        <v>25</v>
      </c>
      <c r="S418" t="s">
        <v>11014</v>
      </c>
      <c r="T418" t="s">
        <v>11023</v>
      </c>
      <c r="U418" t="s">
        <v>10925</v>
      </c>
      <c r="V418" t="s">
        <v>10978</v>
      </c>
      <c r="W418" t="s">
        <v>11034</v>
      </c>
      <c r="X418" t="s">
        <v>1459</v>
      </c>
    </row>
    <row r="419" spans="1:24" x14ac:dyDescent="0.3">
      <c r="A419" t="s">
        <v>1460</v>
      </c>
      <c r="B419" t="s">
        <v>1461</v>
      </c>
      <c r="C419" t="s">
        <v>1462</v>
      </c>
      <c r="D419">
        <v>104</v>
      </c>
      <c r="E419" t="s">
        <v>10911</v>
      </c>
      <c r="F419">
        <v>1.7333333333333334</v>
      </c>
      <c r="G419" t="s">
        <v>172</v>
      </c>
      <c r="H419" t="s">
        <v>10885</v>
      </c>
      <c r="I419" t="s">
        <v>105</v>
      </c>
      <c r="J419">
        <v>7.5</v>
      </c>
      <c r="K419" t="s">
        <v>10916</v>
      </c>
      <c r="L419">
        <v>101769</v>
      </c>
      <c r="M419">
        <v>3000000</v>
      </c>
      <c r="N419">
        <v>242623</v>
      </c>
      <c r="O419">
        <v>-2757377</v>
      </c>
      <c r="P419" t="s">
        <v>10924</v>
      </c>
      <c r="Q419" t="s">
        <v>1463</v>
      </c>
      <c r="R419">
        <v>4</v>
      </c>
      <c r="S419" t="s">
        <v>11012</v>
      </c>
      <c r="T419" t="s">
        <v>11024</v>
      </c>
      <c r="U419" t="s">
        <v>10926</v>
      </c>
      <c r="V419" t="s">
        <v>10978</v>
      </c>
      <c r="W419" t="s">
        <v>11034</v>
      </c>
      <c r="X419" t="s">
        <v>1464</v>
      </c>
    </row>
    <row r="420" spans="1:24" x14ac:dyDescent="0.3">
      <c r="A420" t="s">
        <v>1465</v>
      </c>
      <c r="B420" t="s">
        <v>1466</v>
      </c>
      <c r="C420" t="s">
        <v>1466</v>
      </c>
      <c r="D420">
        <v>128</v>
      </c>
      <c r="E420" t="s">
        <v>10917</v>
      </c>
      <c r="F420">
        <v>2.1333333333333333</v>
      </c>
      <c r="G420" t="s">
        <v>190</v>
      </c>
      <c r="H420" t="s">
        <v>10885</v>
      </c>
      <c r="I420" t="s">
        <v>105</v>
      </c>
      <c r="J420">
        <v>7.4</v>
      </c>
      <c r="K420" t="s">
        <v>10916</v>
      </c>
      <c r="L420">
        <v>232713</v>
      </c>
      <c r="M420">
        <v>40000000</v>
      </c>
      <c r="N420">
        <v>215862692</v>
      </c>
      <c r="O420">
        <v>175862692</v>
      </c>
      <c r="P420" t="s">
        <v>10928</v>
      </c>
      <c r="Q420" t="s">
        <v>1467</v>
      </c>
      <c r="R420">
        <v>10</v>
      </c>
      <c r="S420" t="s">
        <v>11011</v>
      </c>
      <c r="T420" t="s">
        <v>11023</v>
      </c>
      <c r="U420" t="s">
        <v>10925</v>
      </c>
      <c r="V420" t="s">
        <v>10978</v>
      </c>
      <c r="W420" t="s">
        <v>11034</v>
      </c>
      <c r="X420" t="s">
        <v>83</v>
      </c>
    </row>
    <row r="421" spans="1:24" x14ac:dyDescent="0.3">
      <c r="A421" t="s">
        <v>1468</v>
      </c>
      <c r="B421" t="s">
        <v>1469</v>
      </c>
      <c r="C421" t="s">
        <v>1469</v>
      </c>
      <c r="D421">
        <v>99</v>
      </c>
      <c r="E421" t="s">
        <v>10911</v>
      </c>
      <c r="F421">
        <v>1.65</v>
      </c>
      <c r="G421" t="s">
        <v>105</v>
      </c>
      <c r="H421" t="s">
        <v>5170</v>
      </c>
      <c r="I421" t="s">
        <v>10899</v>
      </c>
      <c r="J421">
        <v>6.7</v>
      </c>
      <c r="K421" t="s">
        <v>10912</v>
      </c>
      <c r="L421">
        <v>98377</v>
      </c>
      <c r="M421">
        <v>6000000</v>
      </c>
      <c r="N421">
        <v>25795897</v>
      </c>
      <c r="O421">
        <v>19795897</v>
      </c>
      <c r="P421" t="s">
        <v>10913</v>
      </c>
      <c r="Q421" t="s">
        <v>1470</v>
      </c>
      <c r="R421">
        <v>11</v>
      </c>
      <c r="S421" t="s">
        <v>1956</v>
      </c>
      <c r="T421" t="s">
        <v>11027</v>
      </c>
      <c r="U421" t="s">
        <v>10930</v>
      </c>
      <c r="V421" t="s">
        <v>10978</v>
      </c>
      <c r="W421" t="s">
        <v>11034</v>
      </c>
      <c r="X421" t="s">
        <v>1471</v>
      </c>
    </row>
    <row r="422" spans="1:24" x14ac:dyDescent="0.3">
      <c r="A422" t="s">
        <v>1472</v>
      </c>
      <c r="B422" t="s">
        <v>1473</v>
      </c>
      <c r="C422" t="s">
        <v>1473</v>
      </c>
      <c r="D422">
        <v>143</v>
      </c>
      <c r="E422" t="s">
        <v>10917</v>
      </c>
      <c r="F422">
        <v>2.3833333333333333</v>
      </c>
      <c r="G422" t="s">
        <v>10889</v>
      </c>
      <c r="H422" t="s">
        <v>172</v>
      </c>
      <c r="I422" t="s">
        <v>190</v>
      </c>
      <c r="J422">
        <v>7.5</v>
      </c>
      <c r="K422" t="s">
        <v>10916</v>
      </c>
      <c r="L422">
        <v>60897</v>
      </c>
      <c r="M422">
        <v>31000000</v>
      </c>
      <c r="N422">
        <v>9493259</v>
      </c>
      <c r="O422">
        <v>-21506741</v>
      </c>
      <c r="P422" t="s">
        <v>10924</v>
      </c>
      <c r="Q422">
        <v>1992</v>
      </c>
      <c r="S422" t="s">
        <v>11014</v>
      </c>
      <c r="T422" t="s">
        <v>11024</v>
      </c>
      <c r="U422" t="e">
        <v>#VALUE!</v>
      </c>
      <c r="V422" t="s">
        <v>10963</v>
      </c>
      <c r="W422" t="s">
        <v>11032</v>
      </c>
      <c r="X422" t="s">
        <v>249</v>
      </c>
    </row>
    <row r="423" spans="1:24" x14ac:dyDescent="0.3">
      <c r="A423" t="s">
        <v>1474</v>
      </c>
      <c r="B423" t="s">
        <v>1475</v>
      </c>
      <c r="C423" t="s">
        <v>1475</v>
      </c>
      <c r="D423">
        <v>104</v>
      </c>
      <c r="E423" t="s">
        <v>10911</v>
      </c>
      <c r="F423">
        <v>1.7333333333333334</v>
      </c>
      <c r="G423" t="s">
        <v>172</v>
      </c>
      <c r="H423" t="s">
        <v>10885</v>
      </c>
      <c r="I423" t="s">
        <v>105</v>
      </c>
      <c r="J423">
        <v>6.6</v>
      </c>
      <c r="K423" t="s">
        <v>10912</v>
      </c>
      <c r="L423">
        <v>127957</v>
      </c>
      <c r="M423">
        <v>55000000</v>
      </c>
      <c r="N423">
        <v>149022650</v>
      </c>
      <c r="O423">
        <v>94022650</v>
      </c>
      <c r="P423" t="s">
        <v>10913</v>
      </c>
      <c r="Q423" t="s">
        <v>1476</v>
      </c>
      <c r="R423">
        <v>13</v>
      </c>
      <c r="S423" t="s">
        <v>11015</v>
      </c>
      <c r="T423" t="s">
        <v>11025</v>
      </c>
      <c r="U423" t="s">
        <v>10927</v>
      </c>
      <c r="V423" t="s">
        <v>10978</v>
      </c>
      <c r="W423" t="s">
        <v>11034</v>
      </c>
      <c r="X423" t="s">
        <v>669</v>
      </c>
    </row>
    <row r="424" spans="1:24" x14ac:dyDescent="0.3">
      <c r="A424" t="s">
        <v>1477</v>
      </c>
      <c r="B424" t="s">
        <v>1478</v>
      </c>
      <c r="C424" t="s">
        <v>1478</v>
      </c>
      <c r="D424">
        <v>140</v>
      </c>
      <c r="E424" t="s">
        <v>10917</v>
      </c>
      <c r="F424">
        <v>2.3333333333333335</v>
      </c>
      <c r="G424" t="s">
        <v>10887</v>
      </c>
      <c r="H424" t="s">
        <v>190</v>
      </c>
      <c r="I424" t="s">
        <v>10886</v>
      </c>
      <c r="J424">
        <v>6.6</v>
      </c>
      <c r="K424" t="s">
        <v>10912</v>
      </c>
      <c r="L424">
        <v>67116</v>
      </c>
      <c r="M424">
        <v>60000000</v>
      </c>
      <c r="N424">
        <v>137783840</v>
      </c>
      <c r="O424">
        <v>77783840</v>
      </c>
      <c r="P424" t="s">
        <v>10913</v>
      </c>
      <c r="Q424" t="s">
        <v>1479</v>
      </c>
      <c r="R424">
        <v>18</v>
      </c>
      <c r="S424" t="s">
        <v>11015</v>
      </c>
      <c r="T424" t="s">
        <v>11029</v>
      </c>
      <c r="U424" t="s">
        <v>10932</v>
      </c>
      <c r="V424" t="s">
        <v>10978</v>
      </c>
      <c r="W424" t="s">
        <v>11034</v>
      </c>
      <c r="X424" t="s">
        <v>676</v>
      </c>
    </row>
    <row r="425" spans="1:24" x14ac:dyDescent="0.3">
      <c r="A425" t="s">
        <v>1480</v>
      </c>
      <c r="B425" t="s">
        <v>1481</v>
      </c>
      <c r="C425" t="s">
        <v>1481</v>
      </c>
      <c r="D425">
        <v>138</v>
      </c>
      <c r="E425" t="s">
        <v>10917</v>
      </c>
      <c r="F425">
        <v>2.2999999999999998</v>
      </c>
      <c r="G425" t="s">
        <v>190</v>
      </c>
      <c r="H425" t="s">
        <v>5170</v>
      </c>
      <c r="I425" t="s">
        <v>10899</v>
      </c>
      <c r="J425">
        <v>7.7</v>
      </c>
      <c r="K425" t="s">
        <v>10916</v>
      </c>
      <c r="L425">
        <v>280365</v>
      </c>
      <c r="M425">
        <v>41000000</v>
      </c>
      <c r="N425">
        <v>243240178</v>
      </c>
      <c r="O425">
        <v>202240178</v>
      </c>
      <c r="P425" t="s">
        <v>10928</v>
      </c>
      <c r="Q425" t="s">
        <v>1482</v>
      </c>
      <c r="R425">
        <v>2</v>
      </c>
      <c r="S425" t="s">
        <v>11014</v>
      </c>
      <c r="T425" t="s">
        <v>11018</v>
      </c>
      <c r="U425" t="s">
        <v>10914</v>
      </c>
      <c r="V425" t="s">
        <v>10978</v>
      </c>
      <c r="W425" t="s">
        <v>11034</v>
      </c>
      <c r="X425" t="s">
        <v>691</v>
      </c>
    </row>
    <row r="426" spans="1:24" x14ac:dyDescent="0.3">
      <c r="A426" t="s">
        <v>1483</v>
      </c>
      <c r="B426" t="s">
        <v>1484</v>
      </c>
      <c r="C426" t="s">
        <v>1484</v>
      </c>
      <c r="D426">
        <v>100</v>
      </c>
      <c r="E426" t="s">
        <v>10911</v>
      </c>
      <c r="F426">
        <v>1.6666666666666667</v>
      </c>
      <c r="G426" t="s">
        <v>10891</v>
      </c>
      <c r="H426" t="s">
        <v>190</v>
      </c>
      <c r="I426" t="s">
        <v>10895</v>
      </c>
      <c r="J426">
        <v>7.7</v>
      </c>
      <c r="K426" t="s">
        <v>10916</v>
      </c>
      <c r="L426">
        <v>113270</v>
      </c>
      <c r="M426">
        <v>12500000</v>
      </c>
      <c r="N426">
        <v>10725228</v>
      </c>
      <c r="O426">
        <v>-1774772</v>
      </c>
      <c r="P426" t="s">
        <v>10924</v>
      </c>
      <c r="Q426" t="s">
        <v>1485</v>
      </c>
      <c r="R426">
        <v>30</v>
      </c>
      <c r="S426" t="s">
        <v>11013</v>
      </c>
      <c r="T426" t="s">
        <v>11028</v>
      </c>
      <c r="U426" t="s">
        <v>10931</v>
      </c>
      <c r="V426" t="s">
        <v>10978</v>
      </c>
      <c r="W426" t="s">
        <v>11034</v>
      </c>
      <c r="X426" t="s">
        <v>1486</v>
      </c>
    </row>
    <row r="427" spans="1:24" x14ac:dyDescent="0.3">
      <c r="A427" t="s">
        <v>1487</v>
      </c>
      <c r="B427" t="s">
        <v>1488</v>
      </c>
      <c r="C427" t="s">
        <v>1488</v>
      </c>
      <c r="D427">
        <v>120</v>
      </c>
      <c r="E427" t="s">
        <v>10911</v>
      </c>
      <c r="F427">
        <v>2</v>
      </c>
      <c r="G427" t="s">
        <v>10887</v>
      </c>
      <c r="H427" t="s">
        <v>172</v>
      </c>
      <c r="I427" t="s">
        <v>10891</v>
      </c>
      <c r="J427">
        <v>6.8</v>
      </c>
      <c r="K427" t="s">
        <v>10912</v>
      </c>
      <c r="L427">
        <v>382901</v>
      </c>
      <c r="M427">
        <v>28000000</v>
      </c>
      <c r="N427">
        <v>358994850</v>
      </c>
      <c r="O427">
        <v>330994850</v>
      </c>
      <c r="P427" t="s">
        <v>10928</v>
      </c>
      <c r="Q427" t="s">
        <v>1489</v>
      </c>
      <c r="R427">
        <v>15</v>
      </c>
      <c r="S427" t="s">
        <v>11013</v>
      </c>
      <c r="T427" t="s">
        <v>11023</v>
      </c>
      <c r="U427" t="s">
        <v>10925</v>
      </c>
      <c r="V427" t="s">
        <v>10978</v>
      </c>
      <c r="W427" t="s">
        <v>11034</v>
      </c>
      <c r="X427" t="s">
        <v>1291</v>
      </c>
    </row>
    <row r="428" spans="1:24" x14ac:dyDescent="0.3">
      <c r="A428" t="s">
        <v>1490</v>
      </c>
      <c r="B428" t="s">
        <v>1491</v>
      </c>
      <c r="C428" t="s">
        <v>1492</v>
      </c>
      <c r="D428">
        <v>128</v>
      </c>
      <c r="E428" t="s">
        <v>10917</v>
      </c>
      <c r="F428">
        <v>2.1333333333333333</v>
      </c>
      <c r="G428" t="s">
        <v>7406</v>
      </c>
      <c r="H428" t="s">
        <v>10891</v>
      </c>
      <c r="I428" t="s">
        <v>5170</v>
      </c>
      <c r="J428">
        <v>7.7</v>
      </c>
      <c r="K428" t="s">
        <v>10916</v>
      </c>
      <c r="L428">
        <v>53048</v>
      </c>
      <c r="M428">
        <v>4500000</v>
      </c>
      <c r="N428">
        <v>0</v>
      </c>
      <c r="O428">
        <v>-4500000</v>
      </c>
      <c r="P428" t="s">
        <v>10924</v>
      </c>
      <c r="Q428" t="s">
        <v>1493</v>
      </c>
      <c r="R428">
        <v>21</v>
      </c>
      <c r="S428" t="s">
        <v>11016</v>
      </c>
      <c r="T428" t="s">
        <v>11021</v>
      </c>
      <c r="U428" t="s">
        <v>10921</v>
      </c>
      <c r="V428" t="s">
        <v>10978</v>
      </c>
      <c r="W428" t="s">
        <v>11034</v>
      </c>
      <c r="X428" t="s">
        <v>1494</v>
      </c>
    </row>
    <row r="429" spans="1:24" x14ac:dyDescent="0.3">
      <c r="A429" t="s">
        <v>1495</v>
      </c>
      <c r="B429" t="s">
        <v>1496</v>
      </c>
      <c r="C429" t="s">
        <v>1496</v>
      </c>
      <c r="D429">
        <v>112</v>
      </c>
      <c r="E429" t="s">
        <v>10911</v>
      </c>
      <c r="F429">
        <v>1.8666666666666667</v>
      </c>
      <c r="G429" t="s">
        <v>7406</v>
      </c>
      <c r="H429" t="s">
        <v>10887</v>
      </c>
      <c r="I429" t="s">
        <v>190</v>
      </c>
      <c r="J429">
        <v>7.7</v>
      </c>
      <c r="K429" t="s">
        <v>10916</v>
      </c>
      <c r="L429">
        <v>182197</v>
      </c>
      <c r="M429">
        <v>40000000</v>
      </c>
      <c r="N429">
        <v>75505856</v>
      </c>
      <c r="O429">
        <v>35505856</v>
      </c>
      <c r="P429" t="s">
        <v>10913</v>
      </c>
      <c r="Q429">
        <v>1992</v>
      </c>
      <c r="S429" t="s">
        <v>11014</v>
      </c>
      <c r="T429" t="s">
        <v>11024</v>
      </c>
      <c r="U429" t="e">
        <v>#VALUE!</v>
      </c>
      <c r="V429" t="s">
        <v>10963</v>
      </c>
      <c r="W429" t="s">
        <v>11032</v>
      </c>
      <c r="X429" t="s">
        <v>866</v>
      </c>
    </row>
    <row r="430" spans="1:24" x14ac:dyDescent="0.3">
      <c r="A430" t="s">
        <v>1497</v>
      </c>
      <c r="B430" t="s">
        <v>1498</v>
      </c>
      <c r="C430" t="s">
        <v>1498</v>
      </c>
      <c r="D430">
        <v>128</v>
      </c>
      <c r="E430" t="s">
        <v>10917</v>
      </c>
      <c r="F430">
        <v>2.1333333333333333</v>
      </c>
      <c r="G430" t="s">
        <v>172</v>
      </c>
      <c r="H430" t="s">
        <v>190</v>
      </c>
      <c r="I430" t="s">
        <v>10897</v>
      </c>
      <c r="J430">
        <v>7.3</v>
      </c>
      <c r="K430" t="s">
        <v>10916</v>
      </c>
      <c r="L430">
        <v>118097</v>
      </c>
      <c r="M430">
        <v>40000000</v>
      </c>
      <c r="N430">
        <v>132440069</v>
      </c>
      <c r="O430">
        <v>92440069</v>
      </c>
      <c r="P430" t="s">
        <v>10913</v>
      </c>
      <c r="Q430" t="s">
        <v>1499</v>
      </c>
      <c r="R430">
        <v>1</v>
      </c>
      <c r="S430" t="s">
        <v>11014</v>
      </c>
      <c r="T430" t="s">
        <v>11025</v>
      </c>
      <c r="U430" t="s">
        <v>10927</v>
      </c>
      <c r="V430" t="s">
        <v>10978</v>
      </c>
      <c r="W430" t="s">
        <v>11034</v>
      </c>
      <c r="X430" t="s">
        <v>1007</v>
      </c>
    </row>
    <row r="431" spans="1:24" x14ac:dyDescent="0.3">
      <c r="A431" t="s">
        <v>1500</v>
      </c>
      <c r="B431" t="s">
        <v>1501</v>
      </c>
      <c r="C431" t="s">
        <v>1501</v>
      </c>
      <c r="D431">
        <v>118</v>
      </c>
      <c r="E431" t="s">
        <v>10911</v>
      </c>
      <c r="F431">
        <v>1.9666666666666666</v>
      </c>
      <c r="G431" t="s">
        <v>7406</v>
      </c>
      <c r="H431" t="s">
        <v>10891</v>
      </c>
      <c r="I431" t="s">
        <v>5170</v>
      </c>
      <c r="J431">
        <v>6.7</v>
      </c>
      <c r="K431" t="s">
        <v>10912</v>
      </c>
      <c r="L431">
        <v>175699</v>
      </c>
      <c r="M431">
        <v>35000000</v>
      </c>
      <c r="N431">
        <v>321731527</v>
      </c>
      <c r="O431">
        <v>286731527</v>
      </c>
      <c r="P431" t="s">
        <v>10928</v>
      </c>
      <c r="Q431" t="s">
        <v>1502</v>
      </c>
      <c r="R431">
        <v>11</v>
      </c>
      <c r="S431" t="s">
        <v>11015</v>
      </c>
      <c r="T431" t="s">
        <v>11029</v>
      </c>
      <c r="U431" t="s">
        <v>10932</v>
      </c>
      <c r="V431" t="s">
        <v>10978</v>
      </c>
      <c r="W431" t="s">
        <v>11034</v>
      </c>
      <c r="X431" t="s">
        <v>231</v>
      </c>
    </row>
    <row r="432" spans="1:24" x14ac:dyDescent="0.3">
      <c r="A432" t="s">
        <v>1503</v>
      </c>
      <c r="B432" t="s">
        <v>1504</v>
      </c>
      <c r="C432" t="s">
        <v>1504</v>
      </c>
      <c r="D432">
        <v>202</v>
      </c>
      <c r="E432" t="s">
        <v>10917</v>
      </c>
      <c r="F432">
        <v>3.3666666666666667</v>
      </c>
      <c r="G432" t="s">
        <v>10889</v>
      </c>
      <c r="H432" t="s">
        <v>190</v>
      </c>
      <c r="I432" t="s">
        <v>10896</v>
      </c>
      <c r="J432">
        <v>7.7</v>
      </c>
      <c r="K432" t="s">
        <v>10916</v>
      </c>
      <c r="L432">
        <v>100005</v>
      </c>
      <c r="M432">
        <v>33000000</v>
      </c>
      <c r="N432">
        <v>48169910</v>
      </c>
      <c r="O432">
        <v>15169910</v>
      </c>
      <c r="P432" t="s">
        <v>10913</v>
      </c>
      <c r="Q432" t="s">
        <v>1505</v>
      </c>
      <c r="R432">
        <v>17</v>
      </c>
      <c r="S432" t="s">
        <v>11011</v>
      </c>
      <c r="T432" t="s">
        <v>11023</v>
      </c>
      <c r="U432" t="s">
        <v>10925</v>
      </c>
      <c r="V432" t="s">
        <v>10978</v>
      </c>
      <c r="W432" t="s">
        <v>11034</v>
      </c>
      <c r="X432" t="s">
        <v>1146</v>
      </c>
    </row>
    <row r="433" spans="1:24" x14ac:dyDescent="0.3">
      <c r="A433" t="s">
        <v>1506</v>
      </c>
      <c r="B433" t="s">
        <v>1507</v>
      </c>
      <c r="C433" t="s">
        <v>1508</v>
      </c>
      <c r="D433">
        <v>81</v>
      </c>
      <c r="E433" t="s">
        <v>10915</v>
      </c>
      <c r="F433">
        <v>1.35</v>
      </c>
      <c r="G433" t="s">
        <v>7406</v>
      </c>
      <c r="H433" t="s">
        <v>10891</v>
      </c>
      <c r="I433" t="s">
        <v>5170</v>
      </c>
      <c r="J433">
        <v>6.8</v>
      </c>
      <c r="K433" t="s">
        <v>10912</v>
      </c>
      <c r="L433">
        <v>70247</v>
      </c>
      <c r="M433">
        <v>7000</v>
      </c>
      <c r="N433">
        <v>2040920</v>
      </c>
      <c r="O433">
        <v>2033920</v>
      </c>
      <c r="P433" t="s">
        <v>10918</v>
      </c>
      <c r="Q433">
        <v>1992</v>
      </c>
      <c r="S433" t="s">
        <v>11014</v>
      </c>
      <c r="T433" t="s">
        <v>11024</v>
      </c>
      <c r="U433" t="e">
        <v>#VALUE!</v>
      </c>
      <c r="V433" t="s">
        <v>10963</v>
      </c>
      <c r="W433" t="s">
        <v>11032</v>
      </c>
      <c r="X433" t="s">
        <v>1509</v>
      </c>
    </row>
    <row r="434" spans="1:24" x14ac:dyDescent="0.3">
      <c r="A434" t="s">
        <v>1510</v>
      </c>
      <c r="B434" t="s">
        <v>1511</v>
      </c>
      <c r="C434" t="s">
        <v>1511</v>
      </c>
      <c r="D434">
        <v>104</v>
      </c>
      <c r="E434" t="s">
        <v>10911</v>
      </c>
      <c r="F434">
        <v>1.7333333333333334</v>
      </c>
      <c r="G434" t="s">
        <v>172</v>
      </c>
      <c r="H434" t="s">
        <v>190</v>
      </c>
      <c r="I434" t="s">
        <v>10892</v>
      </c>
      <c r="J434">
        <v>6.5</v>
      </c>
      <c r="K434" t="s">
        <v>10912</v>
      </c>
      <c r="L434">
        <v>70299</v>
      </c>
      <c r="M434">
        <v>10000000</v>
      </c>
      <c r="N434">
        <v>50752337</v>
      </c>
      <c r="O434">
        <v>40752337</v>
      </c>
      <c r="P434" t="s">
        <v>10913</v>
      </c>
      <c r="Q434" t="s">
        <v>1512</v>
      </c>
      <c r="R434">
        <v>20</v>
      </c>
      <c r="S434" t="s">
        <v>11013</v>
      </c>
      <c r="T434" t="s">
        <v>11027</v>
      </c>
      <c r="U434" t="s">
        <v>10930</v>
      </c>
      <c r="V434" t="s">
        <v>10978</v>
      </c>
      <c r="W434" t="s">
        <v>11034</v>
      </c>
      <c r="X434" t="s">
        <v>1130</v>
      </c>
    </row>
    <row r="435" spans="1:24" x14ac:dyDescent="0.3">
      <c r="A435" t="s">
        <v>1513</v>
      </c>
      <c r="B435" t="s">
        <v>1514</v>
      </c>
      <c r="C435" t="s">
        <v>1514</v>
      </c>
      <c r="D435">
        <v>85</v>
      </c>
      <c r="E435" t="s">
        <v>10915</v>
      </c>
      <c r="F435">
        <v>1.4166666666666667</v>
      </c>
      <c r="G435" t="s">
        <v>172</v>
      </c>
      <c r="H435" t="s">
        <v>190</v>
      </c>
      <c r="I435" t="s">
        <v>10892</v>
      </c>
      <c r="J435">
        <v>7.7</v>
      </c>
      <c r="K435" t="s">
        <v>10916</v>
      </c>
      <c r="L435">
        <v>65196</v>
      </c>
      <c r="M435">
        <v>12000000</v>
      </c>
      <c r="N435">
        <v>33274049</v>
      </c>
      <c r="O435">
        <v>21274049</v>
      </c>
      <c r="P435" t="s">
        <v>10913</v>
      </c>
      <c r="Q435" t="s">
        <v>1515</v>
      </c>
      <c r="R435">
        <v>6</v>
      </c>
      <c r="S435" t="s">
        <v>11013</v>
      </c>
      <c r="T435" t="s">
        <v>11018</v>
      </c>
      <c r="U435" t="s">
        <v>10914</v>
      </c>
      <c r="V435" t="s">
        <v>10978</v>
      </c>
      <c r="W435" t="s">
        <v>11034</v>
      </c>
      <c r="X435" t="s">
        <v>1516</v>
      </c>
    </row>
    <row r="436" spans="1:24" x14ac:dyDescent="0.3">
      <c r="A436" t="s">
        <v>1517</v>
      </c>
      <c r="B436" t="s">
        <v>1518</v>
      </c>
      <c r="C436" t="s">
        <v>1518</v>
      </c>
      <c r="D436">
        <v>120</v>
      </c>
      <c r="E436" t="s">
        <v>10911</v>
      </c>
      <c r="F436">
        <v>2</v>
      </c>
      <c r="G436" t="s">
        <v>172</v>
      </c>
      <c r="H436" t="s">
        <v>10891</v>
      </c>
      <c r="I436" t="s">
        <v>10899</v>
      </c>
      <c r="J436">
        <v>7.6</v>
      </c>
      <c r="K436" t="s">
        <v>10916</v>
      </c>
      <c r="L436">
        <v>136436</v>
      </c>
      <c r="M436">
        <v>11000000</v>
      </c>
      <c r="N436">
        <v>64088552</v>
      </c>
      <c r="O436">
        <v>53088552</v>
      </c>
      <c r="P436" t="s">
        <v>10913</v>
      </c>
      <c r="Q436" t="s">
        <v>1519</v>
      </c>
      <c r="R436">
        <v>13</v>
      </c>
      <c r="S436" t="s">
        <v>1956</v>
      </c>
      <c r="T436" t="s">
        <v>11021</v>
      </c>
      <c r="U436" t="s">
        <v>10921</v>
      </c>
      <c r="V436" t="s">
        <v>10978</v>
      </c>
      <c r="W436" t="s">
        <v>11034</v>
      </c>
      <c r="X436" t="s">
        <v>713</v>
      </c>
    </row>
    <row r="437" spans="1:24" x14ac:dyDescent="0.3">
      <c r="A437" t="s">
        <v>1520</v>
      </c>
      <c r="B437" t="s">
        <v>1521</v>
      </c>
      <c r="C437" t="s">
        <v>1521</v>
      </c>
      <c r="D437">
        <v>84</v>
      </c>
      <c r="E437" t="s">
        <v>10915</v>
      </c>
      <c r="F437">
        <v>1.4</v>
      </c>
      <c r="G437" t="s">
        <v>7406</v>
      </c>
      <c r="H437" t="s">
        <v>10891</v>
      </c>
      <c r="I437" t="s">
        <v>5170</v>
      </c>
      <c r="J437">
        <v>5.9</v>
      </c>
      <c r="K437" t="s">
        <v>10933</v>
      </c>
      <c r="L437">
        <v>50031</v>
      </c>
      <c r="M437">
        <v>15000000</v>
      </c>
      <c r="N437">
        <v>44065653</v>
      </c>
      <c r="O437">
        <v>29065653</v>
      </c>
      <c r="P437" t="s">
        <v>10913</v>
      </c>
      <c r="Q437" t="s">
        <v>1522</v>
      </c>
      <c r="R437">
        <v>5</v>
      </c>
      <c r="S437" t="s">
        <v>11012</v>
      </c>
      <c r="T437" t="s">
        <v>11023</v>
      </c>
      <c r="U437" t="s">
        <v>10925</v>
      </c>
      <c r="V437" t="s">
        <v>10978</v>
      </c>
      <c r="W437" t="s">
        <v>11034</v>
      </c>
      <c r="X437" t="s">
        <v>1523</v>
      </c>
    </row>
    <row r="438" spans="1:24" x14ac:dyDescent="0.3">
      <c r="A438" t="s">
        <v>1524</v>
      </c>
      <c r="B438" t="s">
        <v>1525</v>
      </c>
      <c r="C438" t="s">
        <v>1525</v>
      </c>
      <c r="D438">
        <v>117</v>
      </c>
      <c r="E438" t="s">
        <v>10911</v>
      </c>
      <c r="F438">
        <v>1.95</v>
      </c>
      <c r="G438" t="s">
        <v>7406</v>
      </c>
      <c r="H438" t="s">
        <v>5170</v>
      </c>
      <c r="I438" t="s">
        <v>10899</v>
      </c>
      <c r="J438">
        <v>6.8</v>
      </c>
      <c r="K438" t="s">
        <v>10912</v>
      </c>
      <c r="L438">
        <v>118305</v>
      </c>
      <c r="M438">
        <v>45000000</v>
      </c>
      <c r="N438">
        <v>178051587</v>
      </c>
      <c r="O438">
        <v>133051587</v>
      </c>
      <c r="P438" t="s">
        <v>10928</v>
      </c>
      <c r="Q438" t="s">
        <v>1526</v>
      </c>
      <c r="R438">
        <v>5</v>
      </c>
      <c r="S438" t="s">
        <v>1956</v>
      </c>
      <c r="T438" t="s">
        <v>11024</v>
      </c>
      <c r="U438" t="s">
        <v>10926</v>
      </c>
      <c r="V438" t="s">
        <v>10978</v>
      </c>
      <c r="W438" t="s">
        <v>11034</v>
      </c>
      <c r="X438" t="s">
        <v>1527</v>
      </c>
    </row>
    <row r="439" spans="1:24" x14ac:dyDescent="0.3">
      <c r="A439" t="s">
        <v>1528</v>
      </c>
      <c r="B439" t="s">
        <v>1529</v>
      </c>
      <c r="C439" t="s">
        <v>1529</v>
      </c>
      <c r="D439">
        <v>124</v>
      </c>
      <c r="E439" t="s">
        <v>10917</v>
      </c>
      <c r="F439">
        <v>2.0666666666666669</v>
      </c>
      <c r="G439" t="s">
        <v>172</v>
      </c>
      <c r="H439" t="s">
        <v>10891</v>
      </c>
      <c r="I439" t="s">
        <v>190</v>
      </c>
      <c r="J439">
        <v>7.5</v>
      </c>
      <c r="K439" t="s">
        <v>10916</v>
      </c>
      <c r="L439">
        <v>64461</v>
      </c>
      <c r="M439">
        <v>8000000</v>
      </c>
      <c r="N439">
        <v>21706101</v>
      </c>
      <c r="O439">
        <v>13706101</v>
      </c>
      <c r="P439" t="s">
        <v>10913</v>
      </c>
      <c r="Q439" t="s">
        <v>1530</v>
      </c>
      <c r="R439">
        <v>3</v>
      </c>
      <c r="S439" t="s">
        <v>1956</v>
      </c>
      <c r="T439" t="s">
        <v>11026</v>
      </c>
      <c r="U439" t="s">
        <v>10929</v>
      </c>
      <c r="V439" t="s">
        <v>10978</v>
      </c>
      <c r="W439" t="s">
        <v>11034</v>
      </c>
      <c r="X439" t="s">
        <v>26</v>
      </c>
    </row>
    <row r="440" spans="1:24" x14ac:dyDescent="0.3">
      <c r="A440" t="s">
        <v>1531</v>
      </c>
      <c r="B440" t="s">
        <v>1532</v>
      </c>
      <c r="C440" t="s">
        <v>1532</v>
      </c>
      <c r="D440">
        <v>99</v>
      </c>
      <c r="E440" t="s">
        <v>10911</v>
      </c>
      <c r="F440">
        <v>1.65</v>
      </c>
      <c r="G440" t="s">
        <v>10891</v>
      </c>
      <c r="H440" t="s">
        <v>5170</v>
      </c>
      <c r="I440" t="s">
        <v>10899</v>
      </c>
      <c r="J440">
        <v>8.3000000000000007</v>
      </c>
      <c r="K440" t="s">
        <v>10922</v>
      </c>
      <c r="L440">
        <v>1065281</v>
      </c>
      <c r="M440">
        <v>1200000</v>
      </c>
      <c r="N440">
        <v>2913644</v>
      </c>
      <c r="O440">
        <v>1713644</v>
      </c>
      <c r="P440" t="s">
        <v>10918</v>
      </c>
      <c r="Q440" t="s">
        <v>1533</v>
      </c>
      <c r="R440">
        <v>21</v>
      </c>
      <c r="S440" t="s">
        <v>11011</v>
      </c>
      <c r="T440" t="s">
        <v>11019</v>
      </c>
      <c r="U440" t="s">
        <v>10919</v>
      </c>
      <c r="V440" t="s">
        <v>10978</v>
      </c>
      <c r="W440" t="s">
        <v>11034</v>
      </c>
      <c r="X440" t="s">
        <v>1534</v>
      </c>
    </row>
    <row r="441" spans="1:24" x14ac:dyDescent="0.3">
      <c r="A441" t="s">
        <v>1535</v>
      </c>
      <c r="B441" t="s">
        <v>1536</v>
      </c>
      <c r="C441" t="s">
        <v>1536</v>
      </c>
      <c r="D441">
        <v>123</v>
      </c>
      <c r="E441" t="s">
        <v>10917</v>
      </c>
      <c r="F441">
        <v>2.0499999999999998</v>
      </c>
      <c r="G441" t="s">
        <v>190</v>
      </c>
      <c r="H441" t="s">
        <v>10899</v>
      </c>
      <c r="I441" t="s">
        <v>10899</v>
      </c>
      <c r="J441">
        <v>7.2</v>
      </c>
      <c r="K441" t="s">
        <v>10916</v>
      </c>
      <c r="L441">
        <v>64036</v>
      </c>
      <c r="M441">
        <v>12000000</v>
      </c>
      <c r="N441">
        <v>43440294</v>
      </c>
      <c r="O441">
        <v>31440294</v>
      </c>
      <c r="P441" t="s">
        <v>10913</v>
      </c>
      <c r="Q441" t="s">
        <v>1537</v>
      </c>
      <c r="R441">
        <v>13</v>
      </c>
      <c r="S441" t="s">
        <v>11013</v>
      </c>
      <c r="T441" t="s">
        <v>11027</v>
      </c>
      <c r="U441" t="s">
        <v>10930</v>
      </c>
      <c r="V441" t="s">
        <v>10978</v>
      </c>
      <c r="W441" t="s">
        <v>11034</v>
      </c>
      <c r="X441" t="s">
        <v>391</v>
      </c>
    </row>
    <row r="442" spans="1:24" x14ac:dyDescent="0.3">
      <c r="A442" t="s">
        <v>1538</v>
      </c>
      <c r="B442" t="s">
        <v>1539</v>
      </c>
      <c r="C442" t="s">
        <v>1539</v>
      </c>
      <c r="D442">
        <v>156</v>
      </c>
      <c r="E442" t="s">
        <v>10917</v>
      </c>
      <c r="F442">
        <v>2.6</v>
      </c>
      <c r="G442" t="s">
        <v>190</v>
      </c>
      <c r="H442" t="s">
        <v>10899</v>
      </c>
      <c r="I442" t="s">
        <v>10899</v>
      </c>
      <c r="J442">
        <v>8</v>
      </c>
      <c r="K442" t="s">
        <v>10922</v>
      </c>
      <c r="L442">
        <v>319700</v>
      </c>
      <c r="M442">
        <v>31000000</v>
      </c>
      <c r="N442">
        <v>134095253</v>
      </c>
      <c r="O442">
        <v>103095253</v>
      </c>
      <c r="P442" t="s">
        <v>10928</v>
      </c>
      <c r="Q442" t="s">
        <v>1540</v>
      </c>
      <c r="R442">
        <v>23</v>
      </c>
      <c r="S442" t="s">
        <v>11014</v>
      </c>
      <c r="T442" t="s">
        <v>11018</v>
      </c>
      <c r="U442" t="s">
        <v>10914</v>
      </c>
      <c r="V442" t="s">
        <v>10978</v>
      </c>
      <c r="W442" t="s">
        <v>11034</v>
      </c>
      <c r="X442" t="s">
        <v>599</v>
      </c>
    </row>
    <row r="443" spans="1:24" x14ac:dyDescent="0.3">
      <c r="A443" t="s">
        <v>1541</v>
      </c>
      <c r="B443" t="s">
        <v>1542</v>
      </c>
      <c r="C443" t="s">
        <v>1542</v>
      </c>
      <c r="D443">
        <v>100</v>
      </c>
      <c r="E443" t="s">
        <v>10911</v>
      </c>
      <c r="F443">
        <v>1.6666666666666667</v>
      </c>
      <c r="G443" t="s">
        <v>172</v>
      </c>
      <c r="H443" t="s">
        <v>10892</v>
      </c>
      <c r="I443" t="s">
        <v>10894</v>
      </c>
      <c r="J443">
        <v>6.5</v>
      </c>
      <c r="K443" t="s">
        <v>10912</v>
      </c>
      <c r="L443">
        <v>105868</v>
      </c>
      <c r="M443">
        <v>31000000</v>
      </c>
      <c r="N443">
        <v>231605150</v>
      </c>
      <c r="O443">
        <v>200605150</v>
      </c>
      <c r="P443" t="s">
        <v>10928</v>
      </c>
      <c r="Q443" t="s">
        <v>1543</v>
      </c>
      <c r="R443">
        <v>29</v>
      </c>
      <c r="S443" t="s">
        <v>1956</v>
      </c>
      <c r="T443" t="s">
        <v>11029</v>
      </c>
      <c r="U443" t="s">
        <v>10932</v>
      </c>
      <c r="V443" t="s">
        <v>10978</v>
      </c>
      <c r="W443" t="s">
        <v>11034</v>
      </c>
      <c r="X443" t="s">
        <v>917</v>
      </c>
    </row>
    <row r="444" spans="1:24" x14ac:dyDescent="0.3">
      <c r="A444" t="s">
        <v>1544</v>
      </c>
      <c r="B444" t="s">
        <v>1545</v>
      </c>
      <c r="C444" t="s">
        <v>1545</v>
      </c>
      <c r="D444">
        <v>126</v>
      </c>
      <c r="E444" t="s">
        <v>10917</v>
      </c>
      <c r="F444">
        <v>2.1</v>
      </c>
      <c r="G444" t="s">
        <v>172</v>
      </c>
      <c r="H444" t="s">
        <v>10891</v>
      </c>
      <c r="I444" t="s">
        <v>190</v>
      </c>
      <c r="J444">
        <v>7.1</v>
      </c>
      <c r="K444" t="s">
        <v>10916</v>
      </c>
      <c r="L444">
        <v>61440</v>
      </c>
      <c r="M444">
        <v>23000000</v>
      </c>
      <c r="N444">
        <v>105232691</v>
      </c>
      <c r="O444">
        <v>82232691</v>
      </c>
      <c r="P444" t="s">
        <v>10913</v>
      </c>
      <c r="Q444" t="s">
        <v>1546</v>
      </c>
      <c r="R444">
        <v>9</v>
      </c>
      <c r="S444" t="s">
        <v>11014</v>
      </c>
      <c r="T444" t="s">
        <v>11027</v>
      </c>
      <c r="U444" t="s">
        <v>10930</v>
      </c>
      <c r="V444" t="s">
        <v>10978</v>
      </c>
      <c r="W444" t="s">
        <v>11034</v>
      </c>
      <c r="X444" t="s">
        <v>1154</v>
      </c>
    </row>
    <row r="445" spans="1:24" x14ac:dyDescent="0.3">
      <c r="A445" t="s">
        <v>1547</v>
      </c>
      <c r="B445" t="s">
        <v>1548</v>
      </c>
      <c r="C445" t="s">
        <v>1548</v>
      </c>
      <c r="D445">
        <v>134</v>
      </c>
      <c r="E445" t="s">
        <v>10917</v>
      </c>
      <c r="F445">
        <v>2.2333333333333334</v>
      </c>
      <c r="G445" t="s">
        <v>190</v>
      </c>
      <c r="H445" t="s">
        <v>105</v>
      </c>
      <c r="I445" t="s">
        <v>10895</v>
      </c>
      <c r="J445">
        <v>7.3</v>
      </c>
      <c r="K445" t="s">
        <v>10916</v>
      </c>
      <c r="L445">
        <v>102709</v>
      </c>
      <c r="M445">
        <v>10000000</v>
      </c>
      <c r="N445">
        <v>4184990</v>
      </c>
      <c r="O445">
        <v>-5815010</v>
      </c>
      <c r="P445" t="s">
        <v>10924</v>
      </c>
      <c r="Q445">
        <v>33725</v>
      </c>
      <c r="S445" t="s">
        <v>1956</v>
      </c>
      <c r="T445" t="s">
        <v>11029</v>
      </c>
      <c r="U445" t="e">
        <v>#VALUE!</v>
      </c>
      <c r="V445" t="s">
        <v>10978</v>
      </c>
      <c r="W445" t="s">
        <v>11034</v>
      </c>
      <c r="X445" t="s">
        <v>216</v>
      </c>
    </row>
    <row r="446" spans="1:24" x14ac:dyDescent="0.3">
      <c r="A446" t="s">
        <v>1549</v>
      </c>
      <c r="B446" t="s">
        <v>1550</v>
      </c>
      <c r="C446" t="s">
        <v>1550</v>
      </c>
      <c r="D446">
        <v>103</v>
      </c>
      <c r="E446" t="s">
        <v>10911</v>
      </c>
      <c r="F446">
        <v>1.7166666666666666</v>
      </c>
      <c r="G446" t="s">
        <v>7406</v>
      </c>
      <c r="H446" t="s">
        <v>5170</v>
      </c>
      <c r="I446" t="s">
        <v>10899</v>
      </c>
      <c r="J446">
        <v>6.5</v>
      </c>
      <c r="K446" t="s">
        <v>10912</v>
      </c>
      <c r="L446">
        <v>93348</v>
      </c>
      <c r="M446">
        <v>35000000</v>
      </c>
      <c r="N446">
        <v>156563139</v>
      </c>
      <c r="O446">
        <v>121563139</v>
      </c>
      <c r="P446" t="s">
        <v>10928</v>
      </c>
      <c r="Q446">
        <v>1992</v>
      </c>
      <c r="S446" t="s">
        <v>11014</v>
      </c>
      <c r="T446" t="s">
        <v>11024</v>
      </c>
      <c r="U446" t="e">
        <v>#VALUE!</v>
      </c>
      <c r="V446" t="s">
        <v>10963</v>
      </c>
      <c r="W446" t="s">
        <v>11032</v>
      </c>
      <c r="X446" t="s">
        <v>1551</v>
      </c>
    </row>
    <row r="447" spans="1:24" x14ac:dyDescent="0.3">
      <c r="A447" t="s">
        <v>1552</v>
      </c>
      <c r="B447" t="s">
        <v>1553</v>
      </c>
      <c r="C447" t="s">
        <v>1553</v>
      </c>
      <c r="D447">
        <v>130</v>
      </c>
      <c r="E447" t="s">
        <v>10917</v>
      </c>
      <c r="F447">
        <v>2.1666666666666665</v>
      </c>
      <c r="G447" t="s">
        <v>190</v>
      </c>
      <c r="H447" t="s">
        <v>234</v>
      </c>
      <c r="I447" t="s">
        <v>10899</v>
      </c>
      <c r="J447">
        <v>8.1999999999999993</v>
      </c>
      <c r="K447" t="s">
        <v>10922</v>
      </c>
      <c r="L447">
        <v>428316</v>
      </c>
      <c r="M447">
        <v>14400000</v>
      </c>
      <c r="N447">
        <v>159167799</v>
      </c>
      <c r="O447">
        <v>144767799</v>
      </c>
      <c r="P447" t="s">
        <v>10928</v>
      </c>
      <c r="Q447">
        <v>1992</v>
      </c>
      <c r="S447" t="s">
        <v>11014</v>
      </c>
      <c r="T447" t="s">
        <v>11024</v>
      </c>
      <c r="U447" t="e">
        <v>#VALUE!</v>
      </c>
      <c r="V447" t="s">
        <v>10963</v>
      </c>
      <c r="W447" t="s">
        <v>11032</v>
      </c>
      <c r="X447" t="s">
        <v>87</v>
      </c>
    </row>
    <row r="448" spans="1:24" x14ac:dyDescent="0.3">
      <c r="A448" t="s">
        <v>1554</v>
      </c>
      <c r="B448" t="s">
        <v>1555</v>
      </c>
      <c r="C448" t="s">
        <v>1555</v>
      </c>
      <c r="D448">
        <v>102</v>
      </c>
      <c r="E448" t="s">
        <v>10911</v>
      </c>
      <c r="F448">
        <v>1.7</v>
      </c>
      <c r="G448" t="s">
        <v>7406</v>
      </c>
      <c r="H448" t="s">
        <v>10890</v>
      </c>
      <c r="I448" t="s">
        <v>10899</v>
      </c>
      <c r="J448">
        <v>6.1</v>
      </c>
      <c r="K448" t="s">
        <v>10912</v>
      </c>
      <c r="L448">
        <v>94559</v>
      </c>
      <c r="M448">
        <v>23000000</v>
      </c>
      <c r="N448">
        <v>36299898</v>
      </c>
      <c r="O448">
        <v>13299898</v>
      </c>
      <c r="P448" t="s">
        <v>10913</v>
      </c>
      <c r="Q448">
        <v>1992</v>
      </c>
      <c r="S448" t="s">
        <v>11014</v>
      </c>
      <c r="T448" t="s">
        <v>11024</v>
      </c>
      <c r="U448" t="e">
        <v>#VALUE!</v>
      </c>
      <c r="V448" t="s">
        <v>10963</v>
      </c>
      <c r="W448" t="s">
        <v>11032</v>
      </c>
      <c r="X448" t="s">
        <v>1556</v>
      </c>
    </row>
    <row r="449" spans="1:24" x14ac:dyDescent="0.3">
      <c r="A449" t="s">
        <v>1557</v>
      </c>
      <c r="B449" t="s">
        <v>1558</v>
      </c>
      <c r="C449" t="s">
        <v>1558</v>
      </c>
      <c r="D449">
        <v>94</v>
      </c>
      <c r="E449" t="s">
        <v>10911</v>
      </c>
      <c r="F449">
        <v>1.5666666666666667</v>
      </c>
      <c r="G449" t="s">
        <v>172</v>
      </c>
      <c r="H449" t="s">
        <v>10894</v>
      </c>
      <c r="I449" t="s">
        <v>10899</v>
      </c>
      <c r="J449">
        <v>7</v>
      </c>
      <c r="K449" t="s">
        <v>10916</v>
      </c>
      <c r="L449">
        <v>166944</v>
      </c>
      <c r="M449">
        <v>20000000</v>
      </c>
      <c r="N449">
        <v>183097323</v>
      </c>
      <c r="O449">
        <v>163097323</v>
      </c>
      <c r="P449" t="s">
        <v>10928</v>
      </c>
      <c r="Q449" t="s">
        <v>1559</v>
      </c>
      <c r="R449">
        <v>14</v>
      </c>
      <c r="S449" t="s">
        <v>1956</v>
      </c>
      <c r="T449" t="s">
        <v>11020</v>
      </c>
      <c r="U449" t="s">
        <v>10920</v>
      </c>
      <c r="V449" t="s">
        <v>10978</v>
      </c>
      <c r="W449" t="s">
        <v>11034</v>
      </c>
      <c r="X449" t="s">
        <v>1560</v>
      </c>
    </row>
    <row r="450" spans="1:24" x14ac:dyDescent="0.3">
      <c r="A450" t="s">
        <v>1561</v>
      </c>
      <c r="B450" t="s">
        <v>1562</v>
      </c>
      <c r="C450" t="s">
        <v>1562</v>
      </c>
      <c r="D450">
        <v>94</v>
      </c>
      <c r="E450" t="s">
        <v>10911</v>
      </c>
      <c r="F450">
        <v>1.5666666666666667</v>
      </c>
      <c r="G450" t="s">
        <v>172</v>
      </c>
      <c r="H450" t="s">
        <v>10885</v>
      </c>
      <c r="I450" t="s">
        <v>10899</v>
      </c>
      <c r="J450">
        <v>6.8</v>
      </c>
      <c r="K450" t="s">
        <v>10912</v>
      </c>
      <c r="L450">
        <v>106793</v>
      </c>
      <c r="M450">
        <v>47000000</v>
      </c>
      <c r="N450">
        <v>48919043</v>
      </c>
      <c r="O450">
        <v>1919043</v>
      </c>
      <c r="P450" t="s">
        <v>10918</v>
      </c>
      <c r="Q450" t="s">
        <v>1563</v>
      </c>
      <c r="R450">
        <v>19</v>
      </c>
      <c r="S450" t="s">
        <v>1956</v>
      </c>
      <c r="T450" t="s">
        <v>11023</v>
      </c>
      <c r="U450" t="s">
        <v>10925</v>
      </c>
      <c r="V450" t="s">
        <v>10979</v>
      </c>
      <c r="W450" t="s">
        <v>11034</v>
      </c>
      <c r="X450" t="s">
        <v>1335</v>
      </c>
    </row>
    <row r="451" spans="1:24" x14ac:dyDescent="0.3">
      <c r="A451" t="s">
        <v>1564</v>
      </c>
      <c r="B451" t="s">
        <v>1565</v>
      </c>
      <c r="C451" t="s">
        <v>1565</v>
      </c>
      <c r="D451">
        <v>139</v>
      </c>
      <c r="E451" t="s">
        <v>10917</v>
      </c>
      <c r="F451">
        <v>2.3166666666666669</v>
      </c>
      <c r="G451" t="s">
        <v>190</v>
      </c>
      <c r="H451" t="s">
        <v>10886</v>
      </c>
      <c r="I451" t="s">
        <v>10899</v>
      </c>
      <c r="J451">
        <v>7.2</v>
      </c>
      <c r="K451" t="s">
        <v>10916</v>
      </c>
      <c r="L451">
        <v>65561</v>
      </c>
      <c r="M451">
        <v>34000000</v>
      </c>
      <c r="N451">
        <v>32255953</v>
      </c>
      <c r="O451">
        <v>-1744047</v>
      </c>
      <c r="P451" t="s">
        <v>10924</v>
      </c>
      <c r="Q451">
        <v>1993</v>
      </c>
      <c r="S451" t="s">
        <v>11012</v>
      </c>
      <c r="T451" t="s">
        <v>11024</v>
      </c>
      <c r="U451" t="e">
        <v>#VALUE!</v>
      </c>
      <c r="V451" t="s">
        <v>10963</v>
      </c>
      <c r="W451" t="s">
        <v>11032</v>
      </c>
      <c r="X451" t="s">
        <v>113</v>
      </c>
    </row>
    <row r="452" spans="1:24" x14ac:dyDescent="0.3">
      <c r="A452" t="s">
        <v>1566</v>
      </c>
      <c r="B452" t="s">
        <v>1567</v>
      </c>
      <c r="C452" t="s">
        <v>1567</v>
      </c>
      <c r="D452">
        <v>128</v>
      </c>
      <c r="E452" t="s">
        <v>10917</v>
      </c>
      <c r="F452">
        <v>2.1333333333333333</v>
      </c>
      <c r="G452" t="s">
        <v>10887</v>
      </c>
      <c r="H452" t="s">
        <v>10889</v>
      </c>
      <c r="I452" t="s">
        <v>190</v>
      </c>
      <c r="J452">
        <v>7.1</v>
      </c>
      <c r="K452" t="s">
        <v>10916</v>
      </c>
      <c r="L452">
        <v>59587</v>
      </c>
      <c r="M452">
        <v>32000000</v>
      </c>
      <c r="N452">
        <v>36733909</v>
      </c>
      <c r="O452">
        <v>4733909</v>
      </c>
      <c r="P452" t="s">
        <v>10918</v>
      </c>
      <c r="Q452" t="s">
        <v>1568</v>
      </c>
      <c r="R452">
        <v>15</v>
      </c>
      <c r="S452" t="s">
        <v>1956</v>
      </c>
      <c r="T452" t="s">
        <v>11019</v>
      </c>
      <c r="U452" t="s">
        <v>10919</v>
      </c>
      <c r="V452" t="s">
        <v>10979</v>
      </c>
      <c r="W452" t="s">
        <v>11034</v>
      </c>
      <c r="X452" t="s">
        <v>1236</v>
      </c>
    </row>
    <row r="453" spans="1:24" x14ac:dyDescent="0.3">
      <c r="A453" t="s">
        <v>1569</v>
      </c>
      <c r="B453" t="s">
        <v>1570</v>
      </c>
      <c r="C453" t="s">
        <v>1570</v>
      </c>
      <c r="D453">
        <v>81</v>
      </c>
      <c r="E453" t="s">
        <v>10915</v>
      </c>
      <c r="F453">
        <v>1.35</v>
      </c>
      <c r="G453" t="s">
        <v>172</v>
      </c>
      <c r="H453" t="s">
        <v>105</v>
      </c>
      <c r="I453" t="s">
        <v>10899</v>
      </c>
      <c r="J453">
        <v>7.4</v>
      </c>
      <c r="K453" t="s">
        <v>10916</v>
      </c>
      <c r="L453">
        <v>191239</v>
      </c>
      <c r="M453">
        <v>13000000</v>
      </c>
      <c r="N453">
        <v>11505925</v>
      </c>
      <c r="O453">
        <v>-1494075</v>
      </c>
      <c r="P453" t="s">
        <v>10924</v>
      </c>
      <c r="Q453" t="s">
        <v>1571</v>
      </c>
      <c r="R453">
        <v>9</v>
      </c>
      <c r="S453" t="s">
        <v>1956</v>
      </c>
      <c r="T453" t="s">
        <v>11022</v>
      </c>
      <c r="U453" t="s">
        <v>10923</v>
      </c>
      <c r="V453" t="s">
        <v>10978</v>
      </c>
      <c r="W453" t="s">
        <v>11034</v>
      </c>
      <c r="X453" t="s">
        <v>479</v>
      </c>
    </row>
    <row r="454" spans="1:24" x14ac:dyDescent="0.3">
      <c r="A454" t="s">
        <v>1572</v>
      </c>
      <c r="B454" t="s">
        <v>1573</v>
      </c>
      <c r="C454" t="s">
        <v>1573</v>
      </c>
      <c r="D454">
        <v>76</v>
      </c>
      <c r="E454" t="s">
        <v>10915</v>
      </c>
      <c r="F454">
        <v>1.2666666666666666</v>
      </c>
      <c r="G454" t="s">
        <v>7406</v>
      </c>
      <c r="H454" t="s">
        <v>10887</v>
      </c>
      <c r="I454" t="s">
        <v>10888</v>
      </c>
      <c r="J454">
        <v>7.8</v>
      </c>
      <c r="K454" t="s">
        <v>10916</v>
      </c>
      <c r="L454">
        <v>55204</v>
      </c>
      <c r="M454">
        <v>6000000</v>
      </c>
      <c r="N454">
        <v>5848204</v>
      </c>
      <c r="O454">
        <v>-151796</v>
      </c>
      <c r="P454" t="s">
        <v>10924</v>
      </c>
      <c r="Q454" t="s">
        <v>1574</v>
      </c>
      <c r="R454">
        <v>25</v>
      </c>
      <c r="S454" t="s">
        <v>11016</v>
      </c>
      <c r="T454" t="s">
        <v>11018</v>
      </c>
      <c r="U454" t="s">
        <v>10914</v>
      </c>
      <c r="V454" t="s">
        <v>10979</v>
      </c>
      <c r="W454" t="s">
        <v>11034</v>
      </c>
      <c r="X454" t="s">
        <v>1575</v>
      </c>
    </row>
    <row r="455" spans="1:24" x14ac:dyDescent="0.3">
      <c r="A455" t="s">
        <v>1576</v>
      </c>
      <c r="B455" t="s">
        <v>1577</v>
      </c>
      <c r="C455" t="s">
        <v>1577</v>
      </c>
      <c r="D455">
        <v>121</v>
      </c>
      <c r="E455" t="s">
        <v>10917</v>
      </c>
      <c r="F455">
        <v>2.0166666666666666</v>
      </c>
      <c r="G455" t="s">
        <v>10891</v>
      </c>
      <c r="H455" t="s">
        <v>190</v>
      </c>
      <c r="I455" t="s">
        <v>10899</v>
      </c>
      <c r="J455">
        <v>7.8</v>
      </c>
      <c r="K455" t="s">
        <v>10916</v>
      </c>
      <c r="L455">
        <v>155013</v>
      </c>
      <c r="M455">
        <v>22000000</v>
      </c>
      <c r="N455">
        <v>17287898</v>
      </c>
      <c r="O455">
        <v>-4712102</v>
      </c>
      <c r="P455" t="s">
        <v>10924</v>
      </c>
      <c r="Q455" t="s">
        <v>1578</v>
      </c>
      <c r="R455">
        <v>9</v>
      </c>
      <c r="S455" t="s">
        <v>11012</v>
      </c>
      <c r="T455" t="s">
        <v>11027</v>
      </c>
      <c r="U455" t="s">
        <v>10930</v>
      </c>
      <c r="V455" t="s">
        <v>10979</v>
      </c>
      <c r="W455" t="s">
        <v>11034</v>
      </c>
      <c r="X455" t="s">
        <v>1579</v>
      </c>
    </row>
    <row r="456" spans="1:24" x14ac:dyDescent="0.3">
      <c r="A456" t="s">
        <v>1580</v>
      </c>
      <c r="B456" t="s">
        <v>1581</v>
      </c>
      <c r="C456" t="s">
        <v>1581</v>
      </c>
      <c r="D456">
        <v>144</v>
      </c>
      <c r="E456" t="s">
        <v>10917</v>
      </c>
      <c r="F456">
        <v>2.4</v>
      </c>
      <c r="G456" t="s">
        <v>10891</v>
      </c>
      <c r="H456" t="s">
        <v>190</v>
      </c>
      <c r="I456" t="s">
        <v>5170</v>
      </c>
      <c r="J456">
        <v>7.9</v>
      </c>
      <c r="K456" t="s">
        <v>10916</v>
      </c>
      <c r="L456">
        <v>228408</v>
      </c>
      <c r="M456">
        <v>30000000</v>
      </c>
      <c r="N456">
        <v>63848322</v>
      </c>
      <c r="O456">
        <v>33848322</v>
      </c>
      <c r="P456" t="s">
        <v>10913</v>
      </c>
      <c r="Q456" t="s">
        <v>1582</v>
      </c>
      <c r="R456">
        <v>7</v>
      </c>
      <c r="S456" t="s">
        <v>11013</v>
      </c>
      <c r="T456" t="s">
        <v>11023</v>
      </c>
      <c r="U456" t="s">
        <v>10925</v>
      </c>
      <c r="V456" t="s">
        <v>10979</v>
      </c>
      <c r="W456" t="s">
        <v>11034</v>
      </c>
      <c r="X456" t="s">
        <v>212</v>
      </c>
    </row>
    <row r="457" spans="1:24" x14ac:dyDescent="0.3">
      <c r="A457" t="s">
        <v>1583</v>
      </c>
      <c r="B457" t="s">
        <v>1584</v>
      </c>
      <c r="C457" t="s">
        <v>1584</v>
      </c>
      <c r="D457">
        <v>113</v>
      </c>
      <c r="E457" t="s">
        <v>10911</v>
      </c>
      <c r="F457">
        <v>1.8833333333333333</v>
      </c>
      <c r="G457" t="s">
        <v>7406</v>
      </c>
      <c r="H457" t="s">
        <v>10887</v>
      </c>
      <c r="I457" t="s">
        <v>5170</v>
      </c>
      <c r="J457">
        <v>6.5</v>
      </c>
      <c r="K457" t="s">
        <v>10912</v>
      </c>
      <c r="L457">
        <v>137282</v>
      </c>
      <c r="M457">
        <v>70000000</v>
      </c>
      <c r="N457">
        <v>255000211</v>
      </c>
      <c r="O457">
        <v>185000211</v>
      </c>
      <c r="P457" t="s">
        <v>10928</v>
      </c>
      <c r="Q457">
        <v>1993</v>
      </c>
      <c r="S457" t="s">
        <v>11012</v>
      </c>
      <c r="T457" t="s">
        <v>11024</v>
      </c>
      <c r="U457" t="e">
        <v>#VALUE!</v>
      </c>
      <c r="V457" t="s">
        <v>10963</v>
      </c>
      <c r="W457" t="s">
        <v>11032</v>
      </c>
      <c r="X457" t="s">
        <v>1070</v>
      </c>
    </row>
    <row r="458" spans="1:24" x14ac:dyDescent="0.3">
      <c r="A458" t="s">
        <v>1585</v>
      </c>
      <c r="B458" t="s">
        <v>1586</v>
      </c>
      <c r="C458" t="s">
        <v>1586</v>
      </c>
      <c r="D458">
        <v>88</v>
      </c>
      <c r="E458" t="s">
        <v>10915</v>
      </c>
      <c r="F458">
        <v>1.4666666666666666</v>
      </c>
      <c r="G458" t="s">
        <v>172</v>
      </c>
      <c r="H458" t="s">
        <v>10890</v>
      </c>
      <c r="I458" t="s">
        <v>10899</v>
      </c>
      <c r="J458">
        <v>5.4</v>
      </c>
      <c r="K458" t="s">
        <v>10933</v>
      </c>
      <c r="L458">
        <v>57049</v>
      </c>
      <c r="M458">
        <v>30000000</v>
      </c>
      <c r="N458">
        <v>21274717</v>
      </c>
      <c r="O458">
        <v>-8725283</v>
      </c>
      <c r="P458" t="s">
        <v>10924</v>
      </c>
      <c r="Q458" t="s">
        <v>1587</v>
      </c>
      <c r="R458">
        <v>23</v>
      </c>
      <c r="S458" t="s">
        <v>1956</v>
      </c>
      <c r="T458" t="s">
        <v>11025</v>
      </c>
      <c r="U458" t="s">
        <v>10927</v>
      </c>
      <c r="V458" t="s">
        <v>10979</v>
      </c>
      <c r="W458" t="s">
        <v>11034</v>
      </c>
      <c r="X458" t="s">
        <v>1321</v>
      </c>
    </row>
    <row r="459" spans="1:24" x14ac:dyDescent="0.3">
      <c r="A459" t="s">
        <v>1588</v>
      </c>
      <c r="B459" t="s">
        <v>1589</v>
      </c>
      <c r="C459" t="s">
        <v>1589</v>
      </c>
      <c r="D459">
        <v>98</v>
      </c>
      <c r="E459" t="s">
        <v>10911</v>
      </c>
      <c r="F459">
        <v>1.6333333333333333</v>
      </c>
      <c r="G459" t="s">
        <v>10887</v>
      </c>
      <c r="H459" t="s">
        <v>172</v>
      </c>
      <c r="I459" t="s">
        <v>10892</v>
      </c>
      <c r="J459">
        <v>7</v>
      </c>
      <c r="K459" t="s">
        <v>10916</v>
      </c>
      <c r="L459">
        <v>110981</v>
      </c>
      <c r="M459">
        <v>14000000</v>
      </c>
      <c r="N459">
        <v>154856263</v>
      </c>
      <c r="O459">
        <v>140856263</v>
      </c>
      <c r="P459" t="s">
        <v>10928</v>
      </c>
      <c r="Q459" t="s">
        <v>1590</v>
      </c>
      <c r="R459">
        <v>1</v>
      </c>
      <c r="S459" t="s">
        <v>1956</v>
      </c>
      <c r="T459" t="s">
        <v>11022</v>
      </c>
      <c r="U459" t="s">
        <v>10923</v>
      </c>
      <c r="V459" t="s">
        <v>10979</v>
      </c>
      <c r="W459" t="s">
        <v>11034</v>
      </c>
      <c r="X459" t="s">
        <v>1591</v>
      </c>
    </row>
    <row r="460" spans="1:24" x14ac:dyDescent="0.3">
      <c r="A460" t="s">
        <v>1592</v>
      </c>
      <c r="B460" t="s">
        <v>1593</v>
      </c>
      <c r="C460" t="s">
        <v>1593</v>
      </c>
      <c r="D460">
        <v>110</v>
      </c>
      <c r="E460" t="s">
        <v>10911</v>
      </c>
      <c r="F460">
        <v>1.8333333333333333</v>
      </c>
      <c r="G460" t="s">
        <v>172</v>
      </c>
      <c r="H460" t="s">
        <v>10886</v>
      </c>
      <c r="I460" t="s">
        <v>10899</v>
      </c>
      <c r="J460">
        <v>6.9</v>
      </c>
      <c r="K460" t="s">
        <v>10912</v>
      </c>
      <c r="L460">
        <v>56096</v>
      </c>
      <c r="M460">
        <v>28000000</v>
      </c>
      <c r="N460">
        <v>63270710</v>
      </c>
      <c r="O460">
        <v>35270710</v>
      </c>
      <c r="P460" t="s">
        <v>10913</v>
      </c>
      <c r="Q460">
        <v>1993</v>
      </c>
      <c r="S460" t="s">
        <v>11012</v>
      </c>
      <c r="T460" t="s">
        <v>11024</v>
      </c>
      <c r="U460" t="e">
        <v>#VALUE!</v>
      </c>
      <c r="V460" t="s">
        <v>10963</v>
      </c>
      <c r="W460" t="s">
        <v>11032</v>
      </c>
      <c r="X460" t="s">
        <v>455</v>
      </c>
    </row>
    <row r="461" spans="1:24" x14ac:dyDescent="0.3">
      <c r="A461" t="s">
        <v>1594</v>
      </c>
      <c r="B461" t="s">
        <v>1595</v>
      </c>
      <c r="C461" t="s">
        <v>1595</v>
      </c>
      <c r="D461">
        <v>103</v>
      </c>
      <c r="E461" t="s">
        <v>10911</v>
      </c>
      <c r="F461">
        <v>1.7166666666666666</v>
      </c>
      <c r="G461" t="s">
        <v>172</v>
      </c>
      <c r="H461" t="s">
        <v>10899</v>
      </c>
      <c r="I461" t="s">
        <v>10899</v>
      </c>
      <c r="J461">
        <v>7.6</v>
      </c>
      <c r="K461" t="s">
        <v>10916</v>
      </c>
      <c r="L461">
        <v>195202</v>
      </c>
      <c r="M461">
        <v>6900000</v>
      </c>
      <c r="N461">
        <v>8001005</v>
      </c>
      <c r="O461">
        <v>1101005</v>
      </c>
      <c r="P461" t="s">
        <v>10918</v>
      </c>
      <c r="Q461" t="s">
        <v>1596</v>
      </c>
      <c r="R461">
        <v>4</v>
      </c>
      <c r="S461" t="s">
        <v>1956</v>
      </c>
      <c r="T461" t="s">
        <v>11024</v>
      </c>
      <c r="U461" t="s">
        <v>10926</v>
      </c>
      <c r="V461" t="s">
        <v>10979</v>
      </c>
      <c r="W461" t="s">
        <v>11034</v>
      </c>
      <c r="X461" t="s">
        <v>1597</v>
      </c>
    </row>
    <row r="462" spans="1:24" x14ac:dyDescent="0.3">
      <c r="A462" t="s">
        <v>1598</v>
      </c>
      <c r="B462" t="s">
        <v>1599</v>
      </c>
      <c r="C462" t="s">
        <v>1599</v>
      </c>
      <c r="D462">
        <v>115</v>
      </c>
      <c r="E462" t="s">
        <v>10911</v>
      </c>
      <c r="F462">
        <v>1.9166666666666667</v>
      </c>
      <c r="G462" t="s">
        <v>7406</v>
      </c>
      <c r="H462" t="s">
        <v>10890</v>
      </c>
      <c r="I462" t="s">
        <v>5170</v>
      </c>
      <c r="J462">
        <v>6.7</v>
      </c>
      <c r="K462" t="s">
        <v>10912</v>
      </c>
      <c r="L462">
        <v>188681</v>
      </c>
      <c r="M462">
        <v>57000000</v>
      </c>
      <c r="N462">
        <v>58055768</v>
      </c>
      <c r="O462">
        <v>1055768</v>
      </c>
      <c r="P462" t="s">
        <v>10918</v>
      </c>
      <c r="Q462" t="s">
        <v>1600</v>
      </c>
      <c r="R462">
        <v>7</v>
      </c>
      <c r="S462" t="s">
        <v>11012</v>
      </c>
      <c r="T462" t="s">
        <v>11022</v>
      </c>
      <c r="U462" t="s">
        <v>10923</v>
      </c>
      <c r="V462" t="s">
        <v>10979</v>
      </c>
      <c r="W462" t="s">
        <v>11034</v>
      </c>
      <c r="X462" t="s">
        <v>1601</v>
      </c>
    </row>
    <row r="463" spans="1:24" x14ac:dyDescent="0.3">
      <c r="A463" t="s">
        <v>1602</v>
      </c>
      <c r="B463" t="s">
        <v>1603</v>
      </c>
      <c r="C463" t="s">
        <v>1603</v>
      </c>
      <c r="D463">
        <v>113</v>
      </c>
      <c r="E463" t="s">
        <v>10911</v>
      </c>
      <c r="F463">
        <v>1.8833333333333333</v>
      </c>
      <c r="G463" t="s">
        <v>7406</v>
      </c>
      <c r="H463" t="s">
        <v>10891</v>
      </c>
      <c r="I463" t="s">
        <v>190</v>
      </c>
      <c r="J463">
        <v>7.6</v>
      </c>
      <c r="K463" t="s">
        <v>10916</v>
      </c>
      <c r="L463">
        <v>201453</v>
      </c>
      <c r="M463">
        <v>25000000</v>
      </c>
      <c r="N463">
        <v>40903593</v>
      </c>
      <c r="O463">
        <v>15903593</v>
      </c>
      <c r="P463" t="s">
        <v>10913</v>
      </c>
      <c r="Q463">
        <v>1993</v>
      </c>
      <c r="S463" t="s">
        <v>11012</v>
      </c>
      <c r="T463" t="s">
        <v>11024</v>
      </c>
      <c r="U463" t="e">
        <v>#VALUE!</v>
      </c>
      <c r="V463" t="s">
        <v>10963</v>
      </c>
      <c r="W463" t="s">
        <v>11032</v>
      </c>
      <c r="X463" t="s">
        <v>944</v>
      </c>
    </row>
    <row r="464" spans="1:24" x14ac:dyDescent="0.3">
      <c r="A464" t="s">
        <v>1604</v>
      </c>
      <c r="B464" t="s">
        <v>1605</v>
      </c>
      <c r="C464" t="s">
        <v>1605</v>
      </c>
      <c r="D464">
        <v>154</v>
      </c>
      <c r="E464" t="s">
        <v>10917</v>
      </c>
      <c r="F464">
        <v>2.5666666666666669</v>
      </c>
      <c r="G464" t="s">
        <v>190</v>
      </c>
      <c r="H464" t="s">
        <v>10895</v>
      </c>
      <c r="I464" t="s">
        <v>5170</v>
      </c>
      <c r="J464">
        <v>6.9</v>
      </c>
      <c r="K464" t="s">
        <v>10912</v>
      </c>
      <c r="L464">
        <v>143996</v>
      </c>
      <c r="M464">
        <v>42000000</v>
      </c>
      <c r="N464">
        <v>270248367</v>
      </c>
      <c r="O464">
        <v>228248367</v>
      </c>
      <c r="P464" t="s">
        <v>10928</v>
      </c>
      <c r="Q464" t="s">
        <v>1606</v>
      </c>
      <c r="R464">
        <v>23</v>
      </c>
      <c r="S464" t="s">
        <v>11014</v>
      </c>
      <c r="T464" t="s">
        <v>11024</v>
      </c>
      <c r="U464" t="s">
        <v>10926</v>
      </c>
      <c r="V464" t="s">
        <v>10979</v>
      </c>
      <c r="W464" t="s">
        <v>11034</v>
      </c>
      <c r="X464" t="s">
        <v>200</v>
      </c>
    </row>
    <row r="465" spans="1:24" x14ac:dyDescent="0.3">
      <c r="A465" t="s">
        <v>1607</v>
      </c>
      <c r="B465" t="s">
        <v>1608</v>
      </c>
      <c r="C465" t="s">
        <v>1608</v>
      </c>
      <c r="D465">
        <v>112</v>
      </c>
      <c r="E465" t="s">
        <v>10911</v>
      </c>
      <c r="F465">
        <v>1.8666666666666667</v>
      </c>
      <c r="G465" t="s">
        <v>10887</v>
      </c>
      <c r="H465" t="s">
        <v>190</v>
      </c>
      <c r="I465" t="s">
        <v>10892</v>
      </c>
      <c r="J465">
        <v>6</v>
      </c>
      <c r="K465" t="s">
        <v>10912</v>
      </c>
      <c r="L465">
        <v>81328</v>
      </c>
      <c r="M465">
        <v>20000000</v>
      </c>
      <c r="N465">
        <v>153709806</v>
      </c>
      <c r="O465">
        <v>133709806</v>
      </c>
      <c r="P465" t="s">
        <v>10928</v>
      </c>
      <c r="Q465" t="s">
        <v>1609</v>
      </c>
      <c r="R465">
        <v>16</v>
      </c>
      <c r="S465" t="s">
        <v>1956</v>
      </c>
      <c r="T465" t="s">
        <v>11025</v>
      </c>
      <c r="U465" t="s">
        <v>10927</v>
      </c>
      <c r="V465" t="s">
        <v>10979</v>
      </c>
      <c r="W465" t="s">
        <v>11034</v>
      </c>
      <c r="X465" t="s">
        <v>1610</v>
      </c>
    </row>
    <row r="466" spans="1:24" x14ac:dyDescent="0.3">
      <c r="A466" t="s">
        <v>1611</v>
      </c>
      <c r="B466" t="s">
        <v>1612</v>
      </c>
      <c r="C466" t="s">
        <v>1612</v>
      </c>
      <c r="D466">
        <v>130</v>
      </c>
      <c r="E466" t="s">
        <v>10917</v>
      </c>
      <c r="F466">
        <v>2.1666666666666665</v>
      </c>
      <c r="G466" t="s">
        <v>7406</v>
      </c>
      <c r="H466" t="s">
        <v>10891</v>
      </c>
      <c r="I466" t="s">
        <v>190</v>
      </c>
      <c r="J466">
        <v>7.8</v>
      </c>
      <c r="K466" t="s">
        <v>10916</v>
      </c>
      <c r="L466">
        <v>310966</v>
      </c>
      <c r="M466">
        <v>44000000</v>
      </c>
      <c r="N466">
        <v>368875760</v>
      </c>
      <c r="O466">
        <v>324875760</v>
      </c>
      <c r="P466" t="s">
        <v>10928</v>
      </c>
      <c r="Q466" t="s">
        <v>1613</v>
      </c>
      <c r="R466">
        <v>29</v>
      </c>
      <c r="S466" t="s">
        <v>11012</v>
      </c>
      <c r="T466" t="s">
        <v>11025</v>
      </c>
      <c r="U466" t="s">
        <v>10927</v>
      </c>
      <c r="V466" t="s">
        <v>10979</v>
      </c>
      <c r="W466" t="s">
        <v>11034</v>
      </c>
      <c r="X466" t="s">
        <v>1551</v>
      </c>
    </row>
    <row r="467" spans="1:24" x14ac:dyDescent="0.3">
      <c r="A467" t="s">
        <v>1614</v>
      </c>
      <c r="B467" t="s">
        <v>1615</v>
      </c>
      <c r="C467" t="s">
        <v>1615</v>
      </c>
      <c r="D467">
        <v>101</v>
      </c>
      <c r="E467" t="s">
        <v>10911</v>
      </c>
      <c r="F467">
        <v>1.6833333333333333</v>
      </c>
      <c r="G467" t="s">
        <v>172</v>
      </c>
      <c r="H467" t="s">
        <v>190</v>
      </c>
      <c r="I467" t="s">
        <v>10885</v>
      </c>
      <c r="J467">
        <v>8</v>
      </c>
      <c r="K467" t="s">
        <v>10922</v>
      </c>
      <c r="L467">
        <v>666512</v>
      </c>
      <c r="M467">
        <v>14600000</v>
      </c>
      <c r="N467">
        <v>71108591</v>
      </c>
      <c r="O467">
        <v>56508591</v>
      </c>
      <c r="P467" t="s">
        <v>10913</v>
      </c>
      <c r="S467" t="s">
        <v>11016</v>
      </c>
      <c r="T467" t="s">
        <v>11019</v>
      </c>
      <c r="U467" t="e">
        <v>#VALUE!</v>
      </c>
      <c r="V467" t="s">
        <v>10980</v>
      </c>
      <c r="W467" t="s">
        <v>11032</v>
      </c>
      <c r="X467" t="s">
        <v>367</v>
      </c>
    </row>
    <row r="468" spans="1:24" x14ac:dyDescent="0.3">
      <c r="A468" t="s">
        <v>1616</v>
      </c>
      <c r="B468" t="s">
        <v>1617</v>
      </c>
      <c r="C468" t="s">
        <v>1617</v>
      </c>
      <c r="D468">
        <v>97</v>
      </c>
      <c r="E468" t="s">
        <v>10911</v>
      </c>
      <c r="F468">
        <v>1.6166666666666667</v>
      </c>
      <c r="G468" t="s">
        <v>7406</v>
      </c>
      <c r="H468" t="s">
        <v>10891</v>
      </c>
      <c r="I468" t="s">
        <v>5170</v>
      </c>
      <c r="J468">
        <v>6.2</v>
      </c>
      <c r="K468" t="s">
        <v>10912</v>
      </c>
      <c r="L468">
        <v>54931</v>
      </c>
      <c r="M468">
        <v>18000000</v>
      </c>
      <c r="N468">
        <v>74189677</v>
      </c>
      <c r="O468">
        <v>56189677</v>
      </c>
      <c r="P468" t="s">
        <v>10913</v>
      </c>
      <c r="Q468" t="s">
        <v>1618</v>
      </c>
      <c r="R468">
        <v>20</v>
      </c>
      <c r="S468" t="s">
        <v>1956</v>
      </c>
      <c r="T468" t="s">
        <v>11028</v>
      </c>
      <c r="U468" t="s">
        <v>10931</v>
      </c>
      <c r="V468" t="s">
        <v>10979</v>
      </c>
      <c r="W468" t="s">
        <v>11034</v>
      </c>
      <c r="X468" t="s">
        <v>1494</v>
      </c>
    </row>
    <row r="469" spans="1:24" x14ac:dyDescent="0.3">
      <c r="A469" t="s">
        <v>1619</v>
      </c>
      <c r="B469" t="s">
        <v>1620</v>
      </c>
      <c r="C469" t="s">
        <v>1620</v>
      </c>
      <c r="D469">
        <v>96</v>
      </c>
      <c r="E469" t="s">
        <v>10911</v>
      </c>
      <c r="F469">
        <v>1.6</v>
      </c>
      <c r="G469" t="s">
        <v>172</v>
      </c>
      <c r="H469" t="s">
        <v>10892</v>
      </c>
      <c r="I469" t="s">
        <v>10885</v>
      </c>
      <c r="J469">
        <v>6.9</v>
      </c>
      <c r="K469" t="s">
        <v>10912</v>
      </c>
      <c r="L469">
        <v>153494</v>
      </c>
      <c r="M469">
        <v>28000000</v>
      </c>
      <c r="N469">
        <v>50789441</v>
      </c>
      <c r="O469">
        <v>22789441</v>
      </c>
      <c r="P469" t="s">
        <v>10913</v>
      </c>
      <c r="Q469" t="s">
        <v>1621</v>
      </c>
      <c r="R469">
        <v>10</v>
      </c>
      <c r="S469" t="s">
        <v>11016</v>
      </c>
      <c r="T469" t="s">
        <v>11025</v>
      </c>
      <c r="U469" t="s">
        <v>10927</v>
      </c>
      <c r="V469" t="s">
        <v>10979</v>
      </c>
      <c r="W469" t="s">
        <v>11034</v>
      </c>
      <c r="X469" t="s">
        <v>1622</v>
      </c>
    </row>
    <row r="470" spans="1:24" x14ac:dyDescent="0.3">
      <c r="A470" t="s">
        <v>1623</v>
      </c>
      <c r="B470" t="s">
        <v>1624</v>
      </c>
      <c r="C470" t="s">
        <v>1624</v>
      </c>
      <c r="D470">
        <v>86</v>
      </c>
      <c r="E470" t="s">
        <v>10915</v>
      </c>
      <c r="F470">
        <v>1.4333333333333333</v>
      </c>
      <c r="G470" t="s">
        <v>7406</v>
      </c>
      <c r="H470" t="s">
        <v>172</v>
      </c>
      <c r="I470" t="s">
        <v>10899</v>
      </c>
      <c r="J470">
        <v>6.6</v>
      </c>
      <c r="K470" t="s">
        <v>10912</v>
      </c>
      <c r="L470">
        <v>95577</v>
      </c>
      <c r="M470">
        <v>25000000</v>
      </c>
      <c r="N470">
        <v>133752825</v>
      </c>
      <c r="O470">
        <v>108752825</v>
      </c>
      <c r="P470" t="s">
        <v>10928</v>
      </c>
      <c r="Q470" t="s">
        <v>1625</v>
      </c>
      <c r="R470">
        <v>21</v>
      </c>
      <c r="S470" t="s">
        <v>1956</v>
      </c>
      <c r="T470" t="s">
        <v>11029</v>
      </c>
      <c r="U470" t="s">
        <v>10932</v>
      </c>
      <c r="V470" t="s">
        <v>10979</v>
      </c>
      <c r="W470" t="s">
        <v>11034</v>
      </c>
      <c r="X470" t="s">
        <v>1384</v>
      </c>
    </row>
    <row r="471" spans="1:24" x14ac:dyDescent="0.3">
      <c r="A471" t="s">
        <v>1626</v>
      </c>
      <c r="B471" t="s">
        <v>1627</v>
      </c>
      <c r="C471" t="s">
        <v>1627</v>
      </c>
      <c r="D471">
        <v>128</v>
      </c>
      <c r="E471" t="s">
        <v>10917</v>
      </c>
      <c r="F471">
        <v>2.1333333333333333</v>
      </c>
      <c r="G471" t="s">
        <v>7406</v>
      </c>
      <c r="H471" t="s">
        <v>10891</v>
      </c>
      <c r="I471" t="s">
        <v>190</v>
      </c>
      <c r="J471">
        <v>7.2</v>
      </c>
      <c r="K471" t="s">
        <v>10916</v>
      </c>
      <c r="L471">
        <v>111126</v>
      </c>
      <c r="M471">
        <v>40000000</v>
      </c>
      <c r="N471">
        <v>176997168</v>
      </c>
      <c r="O471">
        <v>136997168</v>
      </c>
      <c r="P471" t="s">
        <v>10928</v>
      </c>
      <c r="Q471" t="s">
        <v>1628</v>
      </c>
      <c r="R471">
        <v>8</v>
      </c>
      <c r="S471" t="s">
        <v>11012</v>
      </c>
      <c r="T471" t="s">
        <v>11025</v>
      </c>
      <c r="U471" t="s">
        <v>10927</v>
      </c>
      <c r="V471" t="s">
        <v>10979</v>
      </c>
      <c r="W471" t="s">
        <v>11034</v>
      </c>
      <c r="X471" t="s">
        <v>698</v>
      </c>
    </row>
    <row r="472" spans="1:24" x14ac:dyDescent="0.3">
      <c r="A472" t="s">
        <v>1629</v>
      </c>
      <c r="B472" t="s">
        <v>1630</v>
      </c>
      <c r="C472" t="s">
        <v>1630</v>
      </c>
      <c r="D472">
        <v>133</v>
      </c>
      <c r="E472" t="s">
        <v>10917</v>
      </c>
      <c r="F472">
        <v>2.2166666666666668</v>
      </c>
      <c r="G472" t="s">
        <v>10889</v>
      </c>
      <c r="H472" t="s">
        <v>10891</v>
      </c>
      <c r="I472" t="s">
        <v>190</v>
      </c>
      <c r="J472">
        <v>8.1</v>
      </c>
      <c r="K472" t="s">
        <v>10922</v>
      </c>
      <c r="L472">
        <v>183546</v>
      </c>
      <c r="M472">
        <v>13000000</v>
      </c>
      <c r="N472">
        <v>65796862</v>
      </c>
      <c r="O472">
        <v>52796862</v>
      </c>
      <c r="P472" t="s">
        <v>10913</v>
      </c>
      <c r="Q472" t="s">
        <v>1631</v>
      </c>
      <c r="R472">
        <v>12</v>
      </c>
      <c r="S472" t="s">
        <v>11013</v>
      </c>
      <c r="T472" t="s">
        <v>11018</v>
      </c>
      <c r="U472" t="s">
        <v>10914</v>
      </c>
      <c r="V472" t="s">
        <v>10979</v>
      </c>
      <c r="W472" t="s">
        <v>11034</v>
      </c>
      <c r="X472" t="s">
        <v>1632</v>
      </c>
    </row>
    <row r="473" spans="1:24" x14ac:dyDescent="0.3">
      <c r="A473" t="s">
        <v>1633</v>
      </c>
      <c r="B473" t="s">
        <v>1634</v>
      </c>
      <c r="C473" t="s">
        <v>1634</v>
      </c>
      <c r="D473">
        <v>117</v>
      </c>
      <c r="E473" t="s">
        <v>10911</v>
      </c>
      <c r="F473">
        <v>1.95</v>
      </c>
      <c r="G473" t="s">
        <v>190</v>
      </c>
      <c r="H473" t="s">
        <v>10886</v>
      </c>
      <c r="I473" t="s">
        <v>10899</v>
      </c>
      <c r="J473">
        <v>6</v>
      </c>
      <c r="K473" t="s">
        <v>10912</v>
      </c>
      <c r="L473">
        <v>76245</v>
      </c>
      <c r="M473">
        <v>38000000</v>
      </c>
      <c r="N473">
        <v>266614059</v>
      </c>
      <c r="O473">
        <v>228614059</v>
      </c>
      <c r="P473" t="s">
        <v>10928</v>
      </c>
      <c r="Q473" t="s">
        <v>1635</v>
      </c>
      <c r="R473">
        <v>6</v>
      </c>
      <c r="S473" t="s">
        <v>11011</v>
      </c>
      <c r="T473" t="s">
        <v>11026</v>
      </c>
      <c r="U473" t="s">
        <v>10929</v>
      </c>
      <c r="V473" t="s">
        <v>10979</v>
      </c>
      <c r="W473" t="s">
        <v>11034</v>
      </c>
      <c r="X473" t="s">
        <v>537</v>
      </c>
    </row>
    <row r="474" spans="1:24" x14ac:dyDescent="0.3">
      <c r="A474" t="s">
        <v>1636</v>
      </c>
      <c r="B474" t="s">
        <v>1637</v>
      </c>
      <c r="C474" t="s">
        <v>1637</v>
      </c>
      <c r="D474">
        <v>127</v>
      </c>
      <c r="E474" t="s">
        <v>10917</v>
      </c>
      <c r="F474">
        <v>2.1166666666666667</v>
      </c>
      <c r="G474" t="s">
        <v>7406</v>
      </c>
      <c r="H474" t="s">
        <v>10887</v>
      </c>
      <c r="I474" t="s">
        <v>10890</v>
      </c>
      <c r="J474">
        <v>8.1999999999999993</v>
      </c>
      <c r="K474" t="s">
        <v>10922</v>
      </c>
      <c r="L474">
        <v>1041089</v>
      </c>
      <c r="M474">
        <v>63000000</v>
      </c>
      <c r="N474">
        <v>1113138548</v>
      </c>
      <c r="O474">
        <v>1050138548</v>
      </c>
      <c r="P474" t="s">
        <v>10928</v>
      </c>
      <c r="Q474" t="s">
        <v>1638</v>
      </c>
      <c r="R474">
        <v>9</v>
      </c>
      <c r="S474" t="s">
        <v>11014</v>
      </c>
      <c r="T474" t="s">
        <v>11024</v>
      </c>
      <c r="U474" t="s">
        <v>10926</v>
      </c>
      <c r="V474" t="s">
        <v>10979</v>
      </c>
      <c r="W474" t="s">
        <v>11034</v>
      </c>
      <c r="X474" t="s">
        <v>183</v>
      </c>
    </row>
    <row r="475" spans="1:24" x14ac:dyDescent="0.3">
      <c r="A475" t="s">
        <v>1639</v>
      </c>
      <c r="B475" t="s">
        <v>1640</v>
      </c>
      <c r="C475" t="s">
        <v>1640</v>
      </c>
      <c r="D475">
        <v>117</v>
      </c>
      <c r="E475" t="s">
        <v>10911</v>
      </c>
      <c r="F475">
        <v>1.95</v>
      </c>
      <c r="G475" t="s">
        <v>10891</v>
      </c>
      <c r="H475" t="s">
        <v>190</v>
      </c>
      <c r="I475" t="s">
        <v>5170</v>
      </c>
      <c r="J475">
        <v>6.7</v>
      </c>
      <c r="K475" t="s">
        <v>10912</v>
      </c>
      <c r="L475">
        <v>56797</v>
      </c>
      <c r="M475">
        <v>9000000</v>
      </c>
      <c r="N475">
        <v>2395231</v>
      </c>
      <c r="O475">
        <v>-6604769</v>
      </c>
      <c r="P475" t="s">
        <v>10924</v>
      </c>
      <c r="Q475">
        <v>34182</v>
      </c>
      <c r="S475" t="s">
        <v>11013</v>
      </c>
      <c r="T475" t="s">
        <v>11028</v>
      </c>
      <c r="U475" t="e">
        <v>#VALUE!</v>
      </c>
      <c r="V475" t="s">
        <v>10979</v>
      </c>
      <c r="W475" t="s">
        <v>11034</v>
      </c>
      <c r="X475" t="s">
        <v>1641</v>
      </c>
    </row>
    <row r="476" spans="1:24" x14ac:dyDescent="0.3">
      <c r="A476" t="s">
        <v>1642</v>
      </c>
      <c r="B476" t="s">
        <v>1643</v>
      </c>
      <c r="C476" t="s">
        <v>1643</v>
      </c>
      <c r="D476">
        <v>130</v>
      </c>
      <c r="E476" t="s">
        <v>10917</v>
      </c>
      <c r="F476">
        <v>2.1666666666666665</v>
      </c>
      <c r="G476" t="s">
        <v>7406</v>
      </c>
      <c r="H476" t="s">
        <v>10887</v>
      </c>
      <c r="I476" t="s">
        <v>172</v>
      </c>
      <c r="J476">
        <v>6.5</v>
      </c>
      <c r="K476" t="s">
        <v>10912</v>
      </c>
      <c r="L476">
        <v>160479</v>
      </c>
      <c r="M476">
        <v>85000000</v>
      </c>
      <c r="N476">
        <v>137298489</v>
      </c>
      <c r="O476">
        <v>52298489</v>
      </c>
      <c r="P476" t="s">
        <v>10913</v>
      </c>
      <c r="Q476" t="s">
        <v>1644</v>
      </c>
      <c r="R476">
        <v>13</v>
      </c>
      <c r="S476" t="s">
        <v>11013</v>
      </c>
      <c r="T476" t="s">
        <v>11024</v>
      </c>
      <c r="U476" t="s">
        <v>10926</v>
      </c>
      <c r="V476" t="s">
        <v>10979</v>
      </c>
      <c r="W476" t="s">
        <v>11034</v>
      </c>
      <c r="X476" t="s">
        <v>967</v>
      </c>
    </row>
    <row r="477" spans="1:24" x14ac:dyDescent="0.3">
      <c r="A477" t="s">
        <v>1645</v>
      </c>
      <c r="B477" t="s">
        <v>1646</v>
      </c>
      <c r="C477" t="s">
        <v>1646</v>
      </c>
      <c r="D477">
        <v>97</v>
      </c>
      <c r="E477" t="s">
        <v>10911</v>
      </c>
      <c r="F477">
        <v>1.6166666666666667</v>
      </c>
      <c r="G477" t="s">
        <v>10891</v>
      </c>
      <c r="H477" t="s">
        <v>190</v>
      </c>
      <c r="I477" t="s">
        <v>5170</v>
      </c>
      <c r="J477">
        <v>7.5</v>
      </c>
      <c r="K477" t="s">
        <v>10916</v>
      </c>
      <c r="L477">
        <v>63036</v>
      </c>
      <c r="M477">
        <v>3500000</v>
      </c>
      <c r="N477">
        <v>27912072</v>
      </c>
      <c r="O477">
        <v>24412072</v>
      </c>
      <c r="P477" t="s">
        <v>10913</v>
      </c>
      <c r="Q477" t="s">
        <v>1647</v>
      </c>
      <c r="R477">
        <v>26</v>
      </c>
      <c r="S477" t="s">
        <v>11014</v>
      </c>
      <c r="T477" t="s">
        <v>11029</v>
      </c>
      <c r="U477" t="s">
        <v>10932</v>
      </c>
      <c r="V477" t="s">
        <v>10979</v>
      </c>
      <c r="W477" t="s">
        <v>11034</v>
      </c>
      <c r="X477" t="s">
        <v>1648</v>
      </c>
    </row>
    <row r="478" spans="1:24" x14ac:dyDescent="0.3">
      <c r="A478" t="s">
        <v>1649</v>
      </c>
      <c r="B478" t="s">
        <v>1650</v>
      </c>
      <c r="C478" t="s">
        <v>1650</v>
      </c>
      <c r="D478">
        <v>125</v>
      </c>
      <c r="E478" t="s">
        <v>10917</v>
      </c>
      <c r="F478">
        <v>2.0833333333333335</v>
      </c>
      <c r="G478" t="s">
        <v>172</v>
      </c>
      <c r="H478" t="s">
        <v>190</v>
      </c>
      <c r="I478" t="s">
        <v>10899</v>
      </c>
      <c r="J478">
        <v>7.1</v>
      </c>
      <c r="K478" t="s">
        <v>10916</v>
      </c>
      <c r="L478">
        <v>283743</v>
      </c>
      <c r="M478">
        <v>25000000</v>
      </c>
      <c r="N478">
        <v>441286195</v>
      </c>
      <c r="O478">
        <v>416286195</v>
      </c>
      <c r="P478" t="s">
        <v>10928</v>
      </c>
      <c r="Q478" t="s">
        <v>1651</v>
      </c>
      <c r="R478">
        <v>22</v>
      </c>
      <c r="S478" t="s">
        <v>11015</v>
      </c>
      <c r="T478" t="s">
        <v>11023</v>
      </c>
      <c r="U478" t="s">
        <v>10925</v>
      </c>
      <c r="V478" t="s">
        <v>10979</v>
      </c>
      <c r="W478" t="s">
        <v>11034</v>
      </c>
      <c r="X478" t="s">
        <v>1291</v>
      </c>
    </row>
    <row r="479" spans="1:24" x14ac:dyDescent="0.3">
      <c r="A479" t="s">
        <v>1652</v>
      </c>
      <c r="B479" t="s">
        <v>1653</v>
      </c>
      <c r="C479" t="s">
        <v>1653</v>
      </c>
      <c r="D479">
        <v>111</v>
      </c>
      <c r="E479" t="s">
        <v>10911</v>
      </c>
      <c r="F479">
        <v>1.85</v>
      </c>
      <c r="G479" t="s">
        <v>172</v>
      </c>
      <c r="H479" t="s">
        <v>190</v>
      </c>
      <c r="I479" t="s">
        <v>10886</v>
      </c>
      <c r="J479">
        <v>7.3</v>
      </c>
      <c r="K479" t="s">
        <v>10916</v>
      </c>
      <c r="L479">
        <v>50854</v>
      </c>
      <c r="M479">
        <v>11000000</v>
      </c>
      <c r="N479">
        <v>22549338</v>
      </c>
      <c r="O479">
        <v>11549338</v>
      </c>
      <c r="P479" t="s">
        <v>10913</v>
      </c>
      <c r="Q479" t="s">
        <v>1654</v>
      </c>
      <c r="R479">
        <v>6</v>
      </c>
      <c r="S479" t="s">
        <v>11012</v>
      </c>
      <c r="T479" t="s">
        <v>11029</v>
      </c>
      <c r="U479" t="s">
        <v>10932</v>
      </c>
      <c r="V479" t="s">
        <v>10979</v>
      </c>
      <c r="W479" t="s">
        <v>11034</v>
      </c>
      <c r="X479" t="s">
        <v>1655</v>
      </c>
    </row>
    <row r="480" spans="1:24" x14ac:dyDescent="0.3">
      <c r="A480" t="s">
        <v>1656</v>
      </c>
      <c r="B480" t="s">
        <v>1657</v>
      </c>
      <c r="C480" t="s">
        <v>1657</v>
      </c>
      <c r="D480">
        <v>84</v>
      </c>
      <c r="E480" t="s">
        <v>10915</v>
      </c>
      <c r="F480">
        <v>1.4</v>
      </c>
      <c r="G480" t="s">
        <v>7406</v>
      </c>
      <c r="H480" t="s">
        <v>172</v>
      </c>
      <c r="I480" t="s">
        <v>10891</v>
      </c>
      <c r="J480">
        <v>6.2</v>
      </c>
      <c r="K480" t="s">
        <v>10912</v>
      </c>
      <c r="L480">
        <v>50433</v>
      </c>
      <c r="M480">
        <v>13000000</v>
      </c>
      <c r="N480">
        <v>27979399</v>
      </c>
      <c r="O480">
        <v>14979399</v>
      </c>
      <c r="P480" t="s">
        <v>10913</v>
      </c>
      <c r="Q480" t="s">
        <v>1658</v>
      </c>
      <c r="R480">
        <v>5</v>
      </c>
      <c r="S480" t="s">
        <v>1956</v>
      </c>
      <c r="T480" t="s">
        <v>11020</v>
      </c>
      <c r="U480" t="s">
        <v>10920</v>
      </c>
      <c r="V480" t="s">
        <v>10979</v>
      </c>
      <c r="W480" t="s">
        <v>11034</v>
      </c>
      <c r="X480" t="s">
        <v>1659</v>
      </c>
    </row>
    <row r="481" spans="1:24" x14ac:dyDescent="0.3">
      <c r="A481" t="s">
        <v>1660</v>
      </c>
      <c r="B481" t="s">
        <v>1661</v>
      </c>
      <c r="C481" t="s">
        <v>1661</v>
      </c>
      <c r="D481">
        <v>76</v>
      </c>
      <c r="E481" t="s">
        <v>10915</v>
      </c>
      <c r="F481">
        <v>1.2666666666666666</v>
      </c>
      <c r="G481" t="s">
        <v>10888</v>
      </c>
      <c r="H481" t="s">
        <v>10892</v>
      </c>
      <c r="I481" t="s">
        <v>10885</v>
      </c>
      <c r="J481">
        <v>7.9</v>
      </c>
      <c r="K481" t="s">
        <v>10916</v>
      </c>
      <c r="L481">
        <v>364964</v>
      </c>
      <c r="M481">
        <v>18000000</v>
      </c>
      <c r="N481">
        <v>101475133</v>
      </c>
      <c r="O481">
        <v>83475133</v>
      </c>
      <c r="P481" t="s">
        <v>10913</v>
      </c>
      <c r="Q481" t="s">
        <v>1662</v>
      </c>
      <c r="R481">
        <v>9</v>
      </c>
      <c r="S481" t="s">
        <v>11016</v>
      </c>
      <c r="T481" t="s">
        <v>11022</v>
      </c>
      <c r="U481" t="s">
        <v>10923</v>
      </c>
      <c r="V481" t="s">
        <v>10979</v>
      </c>
      <c r="W481" t="s">
        <v>11034</v>
      </c>
      <c r="X481" t="s">
        <v>1663</v>
      </c>
    </row>
    <row r="482" spans="1:24" x14ac:dyDescent="0.3">
      <c r="A482" t="s">
        <v>1664</v>
      </c>
      <c r="B482" t="s">
        <v>1665</v>
      </c>
      <c r="C482" t="s">
        <v>1665</v>
      </c>
      <c r="D482">
        <v>141</v>
      </c>
      <c r="E482" t="s">
        <v>10917</v>
      </c>
      <c r="F482">
        <v>2.35</v>
      </c>
      <c r="G482" t="s">
        <v>10891</v>
      </c>
      <c r="H482" t="s">
        <v>190</v>
      </c>
      <c r="I482" t="s">
        <v>10895</v>
      </c>
      <c r="J482">
        <v>6.6</v>
      </c>
      <c r="K482" t="s">
        <v>10912</v>
      </c>
      <c r="L482">
        <v>93568</v>
      </c>
      <c r="M482">
        <v>45000000</v>
      </c>
      <c r="N482">
        <v>195268056</v>
      </c>
      <c r="O482">
        <v>150268056</v>
      </c>
      <c r="P482" t="s">
        <v>10928</v>
      </c>
      <c r="Q482">
        <v>1993</v>
      </c>
      <c r="S482" t="s">
        <v>11012</v>
      </c>
      <c r="T482" t="s">
        <v>11024</v>
      </c>
      <c r="U482" t="e">
        <v>#VALUE!</v>
      </c>
      <c r="V482" t="s">
        <v>10963</v>
      </c>
      <c r="W482" t="s">
        <v>11032</v>
      </c>
      <c r="X482" t="s">
        <v>204</v>
      </c>
    </row>
    <row r="483" spans="1:24" x14ac:dyDescent="0.3">
      <c r="A483" t="s">
        <v>1666</v>
      </c>
      <c r="B483" t="s">
        <v>1667</v>
      </c>
      <c r="C483" t="s">
        <v>1667</v>
      </c>
      <c r="D483">
        <v>138</v>
      </c>
      <c r="E483" t="s">
        <v>10917</v>
      </c>
      <c r="F483">
        <v>2.2999999999999998</v>
      </c>
      <c r="G483" t="s">
        <v>10891</v>
      </c>
      <c r="H483" t="s">
        <v>190</v>
      </c>
      <c r="I483" t="s">
        <v>5170</v>
      </c>
      <c r="J483">
        <v>7.5</v>
      </c>
      <c r="K483" t="s">
        <v>10916</v>
      </c>
      <c r="L483">
        <v>85199</v>
      </c>
      <c r="M483">
        <v>30000000</v>
      </c>
      <c r="N483">
        <v>135130999</v>
      </c>
      <c r="O483">
        <v>105130999</v>
      </c>
      <c r="P483" t="s">
        <v>10928</v>
      </c>
      <c r="Q483" t="s">
        <v>1668</v>
      </c>
      <c r="R483">
        <v>24</v>
      </c>
      <c r="S483" t="s">
        <v>11014</v>
      </c>
      <c r="T483" t="s">
        <v>11023</v>
      </c>
      <c r="U483" t="s">
        <v>10925</v>
      </c>
      <c r="V483" t="s">
        <v>10979</v>
      </c>
      <c r="W483" t="s">
        <v>11034</v>
      </c>
      <c r="X483" t="s">
        <v>87</v>
      </c>
    </row>
    <row r="484" spans="1:24" x14ac:dyDescent="0.3">
      <c r="A484" t="s">
        <v>1669</v>
      </c>
      <c r="B484" t="s">
        <v>1670</v>
      </c>
      <c r="C484" t="s">
        <v>1670</v>
      </c>
      <c r="D484">
        <v>125</v>
      </c>
      <c r="E484" t="s">
        <v>10917</v>
      </c>
      <c r="F484">
        <v>2.0833333333333335</v>
      </c>
      <c r="G484" t="s">
        <v>190</v>
      </c>
      <c r="H484" t="s">
        <v>10899</v>
      </c>
      <c r="I484" t="s">
        <v>10899</v>
      </c>
      <c r="J484">
        <v>7.7</v>
      </c>
      <c r="K484" t="s">
        <v>10916</v>
      </c>
      <c r="L484">
        <v>253332</v>
      </c>
      <c r="M484">
        <v>26000000</v>
      </c>
      <c r="N484">
        <v>206678440</v>
      </c>
      <c r="O484">
        <v>180678440</v>
      </c>
      <c r="P484" t="s">
        <v>10928</v>
      </c>
      <c r="Q484" t="s">
        <v>1671</v>
      </c>
      <c r="R484">
        <v>14</v>
      </c>
      <c r="S484" t="s">
        <v>11011</v>
      </c>
      <c r="T484" t="s">
        <v>11018</v>
      </c>
      <c r="U484" t="s">
        <v>10914</v>
      </c>
      <c r="V484" t="s">
        <v>10979</v>
      </c>
      <c r="W484" t="s">
        <v>11034</v>
      </c>
      <c r="X484" t="s">
        <v>1422</v>
      </c>
    </row>
    <row r="485" spans="1:24" x14ac:dyDescent="0.3">
      <c r="A485" t="s">
        <v>1672</v>
      </c>
      <c r="B485" t="s">
        <v>1673</v>
      </c>
      <c r="C485" t="s">
        <v>1673</v>
      </c>
      <c r="D485">
        <v>121</v>
      </c>
      <c r="E485" t="s">
        <v>10917</v>
      </c>
      <c r="F485">
        <v>2.0166666666666666</v>
      </c>
      <c r="G485" t="s">
        <v>190</v>
      </c>
      <c r="H485" t="s">
        <v>10894</v>
      </c>
      <c r="I485" t="s">
        <v>10886</v>
      </c>
      <c r="J485">
        <v>7.5</v>
      </c>
      <c r="K485" t="s">
        <v>10916</v>
      </c>
      <c r="L485">
        <v>93357</v>
      </c>
      <c r="M485">
        <v>7000000</v>
      </c>
      <c r="N485">
        <v>40185556</v>
      </c>
      <c r="O485">
        <v>33185556</v>
      </c>
      <c r="P485" t="s">
        <v>10913</v>
      </c>
      <c r="Q485" t="s">
        <v>1674</v>
      </c>
      <c r="R485">
        <v>15</v>
      </c>
      <c r="S485" t="s">
        <v>11016</v>
      </c>
      <c r="T485" t="s">
        <v>11029</v>
      </c>
      <c r="U485" t="s">
        <v>10932</v>
      </c>
      <c r="V485" t="s">
        <v>10979</v>
      </c>
      <c r="W485" t="s">
        <v>11034</v>
      </c>
      <c r="X485" t="s">
        <v>1675</v>
      </c>
    </row>
    <row r="486" spans="1:24" x14ac:dyDescent="0.3">
      <c r="A486" t="s">
        <v>1676</v>
      </c>
      <c r="B486" t="s">
        <v>1677</v>
      </c>
      <c r="C486" t="s">
        <v>1677</v>
      </c>
      <c r="D486">
        <v>134</v>
      </c>
      <c r="E486" t="s">
        <v>10917</v>
      </c>
      <c r="F486">
        <v>2.2333333333333334</v>
      </c>
      <c r="G486" t="s">
        <v>190</v>
      </c>
      <c r="H486" t="s">
        <v>10886</v>
      </c>
      <c r="I486" t="s">
        <v>10899</v>
      </c>
      <c r="J486">
        <v>7.8</v>
      </c>
      <c r="K486" t="s">
        <v>10916</v>
      </c>
      <c r="L486">
        <v>81400</v>
      </c>
      <c r="M486">
        <v>15000000</v>
      </c>
      <c r="N486">
        <v>23237911</v>
      </c>
      <c r="O486">
        <v>8237911</v>
      </c>
      <c r="P486" t="s">
        <v>10918</v>
      </c>
      <c r="Q486" t="s">
        <v>1678</v>
      </c>
      <c r="R486">
        <v>25</v>
      </c>
      <c r="S486" t="s">
        <v>11015</v>
      </c>
      <c r="T486" t="s">
        <v>11022</v>
      </c>
      <c r="U486" t="s">
        <v>10923</v>
      </c>
      <c r="V486" t="s">
        <v>10979</v>
      </c>
      <c r="W486" t="s">
        <v>11034</v>
      </c>
      <c r="X486" t="s">
        <v>1679</v>
      </c>
    </row>
    <row r="487" spans="1:24" x14ac:dyDescent="0.3">
      <c r="A487" t="s">
        <v>1680</v>
      </c>
      <c r="B487" t="s">
        <v>1681</v>
      </c>
      <c r="C487" t="s">
        <v>1681</v>
      </c>
      <c r="D487">
        <v>104</v>
      </c>
      <c r="E487" t="s">
        <v>10911</v>
      </c>
      <c r="F487">
        <v>1.7333333333333334</v>
      </c>
      <c r="G487" t="s">
        <v>10887</v>
      </c>
      <c r="H487" t="s">
        <v>172</v>
      </c>
      <c r="I487" t="s">
        <v>10893</v>
      </c>
      <c r="J487">
        <v>6.7</v>
      </c>
      <c r="K487" t="s">
        <v>10912</v>
      </c>
      <c r="L487">
        <v>133661</v>
      </c>
      <c r="M487">
        <v>20000000</v>
      </c>
      <c r="N487">
        <v>35739755</v>
      </c>
      <c r="O487">
        <v>15739755</v>
      </c>
      <c r="P487" t="s">
        <v>10913</v>
      </c>
      <c r="Q487" t="s">
        <v>1682</v>
      </c>
      <c r="R487">
        <v>28</v>
      </c>
      <c r="S487" t="s">
        <v>11014</v>
      </c>
      <c r="T487" t="s">
        <v>11025</v>
      </c>
      <c r="U487" t="s">
        <v>10927</v>
      </c>
      <c r="V487" t="s">
        <v>10979</v>
      </c>
      <c r="W487" t="s">
        <v>11034</v>
      </c>
      <c r="X487" t="s">
        <v>152</v>
      </c>
    </row>
    <row r="488" spans="1:24" x14ac:dyDescent="0.3">
      <c r="A488" t="s">
        <v>1683</v>
      </c>
      <c r="B488" t="s">
        <v>1684</v>
      </c>
      <c r="C488" t="s">
        <v>1684</v>
      </c>
      <c r="D488">
        <v>104</v>
      </c>
      <c r="E488" t="s">
        <v>10911</v>
      </c>
      <c r="F488">
        <v>1.7333333333333334</v>
      </c>
      <c r="G488" t="s">
        <v>7406</v>
      </c>
      <c r="H488" t="s">
        <v>10891</v>
      </c>
      <c r="I488" t="s">
        <v>10890</v>
      </c>
      <c r="J488">
        <v>4.0999999999999996</v>
      </c>
      <c r="K488" t="s">
        <v>10933</v>
      </c>
      <c r="L488">
        <v>53005</v>
      </c>
      <c r="M488">
        <v>22000000</v>
      </c>
      <c r="N488">
        <v>10696210</v>
      </c>
      <c r="O488">
        <v>-11303790</v>
      </c>
      <c r="P488" t="s">
        <v>10924</v>
      </c>
      <c r="Q488" t="s">
        <v>1685</v>
      </c>
      <c r="R488">
        <v>1</v>
      </c>
      <c r="S488" t="s">
        <v>11016</v>
      </c>
      <c r="T488" t="s">
        <v>11029</v>
      </c>
      <c r="U488" t="s">
        <v>10932</v>
      </c>
      <c r="V488" t="s">
        <v>10979</v>
      </c>
      <c r="W488" t="s">
        <v>11034</v>
      </c>
      <c r="X488" t="s">
        <v>1686</v>
      </c>
    </row>
    <row r="489" spans="1:24" x14ac:dyDescent="0.3">
      <c r="A489" t="s">
        <v>1687</v>
      </c>
      <c r="B489" t="s">
        <v>1688</v>
      </c>
      <c r="C489" t="s">
        <v>1688</v>
      </c>
      <c r="D489">
        <v>101</v>
      </c>
      <c r="E489" t="s">
        <v>10911</v>
      </c>
      <c r="F489">
        <v>1.6833333333333333</v>
      </c>
      <c r="G489" t="s">
        <v>172</v>
      </c>
      <c r="H489" t="s">
        <v>190</v>
      </c>
      <c r="I489" t="s">
        <v>10892</v>
      </c>
      <c r="J489">
        <v>7.8</v>
      </c>
      <c r="K489" t="s">
        <v>10916</v>
      </c>
      <c r="L489">
        <v>99732</v>
      </c>
      <c r="M489">
        <v>7000000</v>
      </c>
      <c r="N489">
        <v>34348443</v>
      </c>
      <c r="O489">
        <v>27348443</v>
      </c>
      <c r="P489" t="s">
        <v>10913</v>
      </c>
      <c r="Q489" t="s">
        <v>1689</v>
      </c>
      <c r="R489">
        <v>7</v>
      </c>
      <c r="S489" t="s">
        <v>11014</v>
      </c>
      <c r="T489" t="s">
        <v>11026</v>
      </c>
      <c r="U489" t="s">
        <v>10929</v>
      </c>
      <c r="V489" t="s">
        <v>10979</v>
      </c>
      <c r="W489" t="s">
        <v>11034</v>
      </c>
      <c r="X489" t="s">
        <v>1690</v>
      </c>
    </row>
    <row r="490" spans="1:24" x14ac:dyDescent="0.3">
      <c r="A490" t="s">
        <v>1691</v>
      </c>
      <c r="B490" t="s">
        <v>1692</v>
      </c>
      <c r="C490" t="s">
        <v>1692</v>
      </c>
      <c r="D490">
        <v>195</v>
      </c>
      <c r="E490" t="s">
        <v>10917</v>
      </c>
      <c r="F490">
        <v>3.25</v>
      </c>
      <c r="G490" t="s">
        <v>10889</v>
      </c>
      <c r="H490" t="s">
        <v>190</v>
      </c>
      <c r="I490" t="s">
        <v>10896</v>
      </c>
      <c r="J490">
        <v>9</v>
      </c>
      <c r="K490" t="s">
        <v>10922</v>
      </c>
      <c r="L490">
        <v>1416181</v>
      </c>
      <c r="M490">
        <v>22000000</v>
      </c>
      <c r="N490">
        <v>322161245</v>
      </c>
      <c r="O490">
        <v>300161245</v>
      </c>
      <c r="P490" t="s">
        <v>10928</v>
      </c>
      <c r="Q490" t="s">
        <v>1693</v>
      </c>
      <c r="R490">
        <v>30</v>
      </c>
      <c r="S490" t="s">
        <v>11011</v>
      </c>
      <c r="T490" t="s">
        <v>11023</v>
      </c>
      <c r="U490" t="s">
        <v>10925</v>
      </c>
      <c r="V490" t="s">
        <v>10979</v>
      </c>
      <c r="W490" t="s">
        <v>11034</v>
      </c>
      <c r="X490" t="s">
        <v>183</v>
      </c>
    </row>
    <row r="491" spans="1:24" x14ac:dyDescent="0.3">
      <c r="A491" t="s">
        <v>1694</v>
      </c>
      <c r="B491" t="s">
        <v>1695</v>
      </c>
      <c r="C491" t="s">
        <v>1695</v>
      </c>
      <c r="D491">
        <v>107</v>
      </c>
      <c r="E491" t="s">
        <v>10911</v>
      </c>
      <c r="F491">
        <v>1.7833333333333334</v>
      </c>
      <c r="G491" t="s">
        <v>172</v>
      </c>
      <c r="H491" t="s">
        <v>10892</v>
      </c>
      <c r="I491" t="s">
        <v>10894</v>
      </c>
      <c r="J491">
        <v>5.7</v>
      </c>
      <c r="K491" t="s">
        <v>10933</v>
      </c>
      <c r="L491">
        <v>57260</v>
      </c>
      <c r="M491">
        <v>38000000</v>
      </c>
      <c r="N491">
        <v>57319029</v>
      </c>
      <c r="O491">
        <v>19319029</v>
      </c>
      <c r="P491" t="s">
        <v>10913</v>
      </c>
      <c r="Q491" t="s">
        <v>1696</v>
      </c>
      <c r="R491">
        <v>10</v>
      </c>
      <c r="S491" t="s">
        <v>1956</v>
      </c>
      <c r="T491" t="s">
        <v>11018</v>
      </c>
      <c r="U491" t="s">
        <v>10914</v>
      </c>
      <c r="V491" t="s">
        <v>10979</v>
      </c>
      <c r="W491" t="s">
        <v>11034</v>
      </c>
      <c r="X491" t="s">
        <v>1697</v>
      </c>
    </row>
    <row r="492" spans="1:24" x14ac:dyDescent="0.3">
      <c r="A492" t="s">
        <v>1698</v>
      </c>
      <c r="B492" t="s">
        <v>1699</v>
      </c>
      <c r="C492" t="s">
        <v>1699</v>
      </c>
      <c r="D492">
        <v>105</v>
      </c>
      <c r="E492" t="s">
        <v>10911</v>
      </c>
      <c r="F492">
        <v>1.75</v>
      </c>
      <c r="G492" t="s">
        <v>172</v>
      </c>
      <c r="H492" t="s">
        <v>190</v>
      </c>
      <c r="I492" t="s">
        <v>10886</v>
      </c>
      <c r="J492">
        <v>6.8</v>
      </c>
      <c r="K492" t="s">
        <v>10912</v>
      </c>
      <c r="L492">
        <v>186527</v>
      </c>
      <c r="M492">
        <v>21000000</v>
      </c>
      <c r="N492">
        <v>227927165</v>
      </c>
      <c r="O492">
        <v>206927165</v>
      </c>
      <c r="P492" t="s">
        <v>10928</v>
      </c>
      <c r="Q492" t="s">
        <v>1700</v>
      </c>
      <c r="R492">
        <v>25</v>
      </c>
      <c r="S492" t="s">
        <v>1956</v>
      </c>
      <c r="T492" t="s">
        <v>11024</v>
      </c>
      <c r="U492" t="s">
        <v>10926</v>
      </c>
      <c r="V492" t="s">
        <v>10979</v>
      </c>
      <c r="W492" t="s">
        <v>11034</v>
      </c>
      <c r="X492" t="s">
        <v>1701</v>
      </c>
    </row>
    <row r="493" spans="1:24" x14ac:dyDescent="0.3">
      <c r="A493" t="s">
        <v>1702</v>
      </c>
      <c r="B493" t="s">
        <v>1703</v>
      </c>
      <c r="C493" t="s">
        <v>1703</v>
      </c>
      <c r="D493">
        <v>104</v>
      </c>
      <c r="E493" t="s">
        <v>10911</v>
      </c>
      <c r="F493">
        <v>1.7333333333333334</v>
      </c>
      <c r="G493" t="s">
        <v>10887</v>
      </c>
      <c r="H493" t="s">
        <v>172</v>
      </c>
      <c r="I493" t="s">
        <v>10892</v>
      </c>
      <c r="J493">
        <v>4.0999999999999996</v>
      </c>
      <c r="K493" t="s">
        <v>10933</v>
      </c>
      <c r="L493">
        <v>61782</v>
      </c>
      <c r="M493">
        <v>48000000</v>
      </c>
      <c r="N493">
        <v>20915465</v>
      </c>
      <c r="O493">
        <v>-27084535</v>
      </c>
      <c r="P493" t="s">
        <v>10924</v>
      </c>
      <c r="Q493" t="s">
        <v>1704</v>
      </c>
      <c r="R493">
        <v>28</v>
      </c>
      <c r="S493" t="s">
        <v>1956</v>
      </c>
      <c r="T493" t="s">
        <v>11029</v>
      </c>
      <c r="U493" t="s">
        <v>10932</v>
      </c>
      <c r="V493" t="s">
        <v>10979</v>
      </c>
      <c r="W493" t="s">
        <v>11034</v>
      </c>
      <c r="X493" t="s">
        <v>1705</v>
      </c>
    </row>
    <row r="494" spans="1:24" x14ac:dyDescent="0.3">
      <c r="A494" t="s">
        <v>1706</v>
      </c>
      <c r="B494" t="s">
        <v>1707</v>
      </c>
      <c r="C494" t="s">
        <v>1707</v>
      </c>
      <c r="D494">
        <v>105</v>
      </c>
      <c r="E494" t="s">
        <v>10911</v>
      </c>
      <c r="F494">
        <v>1.75</v>
      </c>
      <c r="G494" t="s">
        <v>7406</v>
      </c>
      <c r="H494" t="s">
        <v>10887</v>
      </c>
      <c r="I494" t="s">
        <v>10886</v>
      </c>
      <c r="J494">
        <v>6.4</v>
      </c>
      <c r="K494" t="s">
        <v>10912</v>
      </c>
      <c r="L494">
        <v>58075</v>
      </c>
      <c r="M494">
        <v>30000000</v>
      </c>
      <c r="N494">
        <v>53898845</v>
      </c>
      <c r="O494">
        <v>23898845</v>
      </c>
      <c r="P494" t="s">
        <v>10913</v>
      </c>
      <c r="Q494" t="s">
        <v>1708</v>
      </c>
      <c r="R494">
        <v>12</v>
      </c>
      <c r="S494" t="s">
        <v>1956</v>
      </c>
      <c r="T494" t="s">
        <v>11023</v>
      </c>
      <c r="U494" t="s">
        <v>10925</v>
      </c>
      <c r="V494" t="s">
        <v>10979</v>
      </c>
      <c r="W494" t="s">
        <v>11034</v>
      </c>
      <c r="X494" t="s">
        <v>1130</v>
      </c>
    </row>
    <row r="495" spans="1:24" x14ac:dyDescent="0.3">
      <c r="A495" t="s">
        <v>1709</v>
      </c>
      <c r="B495" t="s">
        <v>1710</v>
      </c>
      <c r="C495" t="s">
        <v>1710</v>
      </c>
      <c r="D495">
        <v>130</v>
      </c>
      <c r="E495" t="s">
        <v>10917</v>
      </c>
      <c r="F495">
        <v>2.1666666666666665</v>
      </c>
      <c r="G495" t="s">
        <v>10889</v>
      </c>
      <c r="H495" t="s">
        <v>190</v>
      </c>
      <c r="I495" t="s">
        <v>10896</v>
      </c>
      <c r="J495">
        <v>7.8</v>
      </c>
      <c r="K495" t="s">
        <v>10916</v>
      </c>
      <c r="L495">
        <v>160790</v>
      </c>
      <c r="M495">
        <v>25000000</v>
      </c>
      <c r="N495">
        <v>56505065</v>
      </c>
      <c r="O495">
        <v>31505065</v>
      </c>
      <c r="P495" t="s">
        <v>10913</v>
      </c>
      <c r="Q495" t="s">
        <v>1574</v>
      </c>
      <c r="R495">
        <v>25</v>
      </c>
      <c r="S495" t="s">
        <v>11016</v>
      </c>
      <c r="T495" t="s">
        <v>11018</v>
      </c>
      <c r="U495" t="s">
        <v>10914</v>
      </c>
      <c r="V495" t="s">
        <v>10979</v>
      </c>
      <c r="W495" t="s">
        <v>11034</v>
      </c>
      <c r="X495" t="s">
        <v>1711</v>
      </c>
    </row>
    <row r="496" spans="1:24" x14ac:dyDescent="0.3">
      <c r="A496" t="s">
        <v>1712</v>
      </c>
      <c r="B496" t="s">
        <v>1713</v>
      </c>
      <c r="C496" t="s">
        <v>1713</v>
      </c>
      <c r="D496">
        <v>119</v>
      </c>
      <c r="E496" t="s">
        <v>10911</v>
      </c>
      <c r="F496">
        <v>1.9833333333333334</v>
      </c>
      <c r="G496" t="s">
        <v>10891</v>
      </c>
      <c r="H496" t="s">
        <v>190</v>
      </c>
      <c r="I496" t="s">
        <v>10886</v>
      </c>
      <c r="J496">
        <v>7.9</v>
      </c>
      <c r="K496" t="s">
        <v>10916</v>
      </c>
      <c r="L496">
        <v>237840</v>
      </c>
      <c r="M496">
        <v>13000000</v>
      </c>
      <c r="N496">
        <v>13088850</v>
      </c>
      <c r="O496">
        <v>88850</v>
      </c>
      <c r="P496" t="s">
        <v>10918</v>
      </c>
      <c r="Q496" t="s">
        <v>1714</v>
      </c>
      <c r="R496">
        <v>8</v>
      </c>
      <c r="S496" t="s">
        <v>11014</v>
      </c>
      <c r="T496" t="s">
        <v>11027</v>
      </c>
      <c r="U496" t="s">
        <v>10930</v>
      </c>
      <c r="V496" t="s">
        <v>10979</v>
      </c>
      <c r="W496" t="s">
        <v>11034</v>
      </c>
      <c r="X496" t="s">
        <v>900</v>
      </c>
    </row>
    <row r="497" spans="1:24" x14ac:dyDescent="0.3">
      <c r="A497" t="s">
        <v>1715</v>
      </c>
      <c r="B497" t="s">
        <v>1716</v>
      </c>
      <c r="C497" t="s">
        <v>1716</v>
      </c>
      <c r="D497">
        <v>95</v>
      </c>
      <c r="E497" t="s">
        <v>10911</v>
      </c>
      <c r="F497">
        <v>1.5833333333333333</v>
      </c>
      <c r="G497" t="s">
        <v>172</v>
      </c>
      <c r="H497" t="s">
        <v>10894</v>
      </c>
      <c r="I497" t="s">
        <v>10899</v>
      </c>
      <c r="J497">
        <v>6.2</v>
      </c>
      <c r="K497" t="s">
        <v>10912</v>
      </c>
      <c r="L497">
        <v>86805</v>
      </c>
      <c r="M497">
        <v>40000000</v>
      </c>
      <c r="N497">
        <v>48198019</v>
      </c>
      <c r="O497">
        <v>8198019</v>
      </c>
      <c r="P497" t="s">
        <v>10918</v>
      </c>
      <c r="Q497" t="s">
        <v>1696</v>
      </c>
      <c r="R497">
        <v>10</v>
      </c>
      <c r="S497" t="s">
        <v>1956</v>
      </c>
      <c r="T497" t="s">
        <v>11018</v>
      </c>
      <c r="U497" t="s">
        <v>10914</v>
      </c>
      <c r="V497" t="s">
        <v>10979</v>
      </c>
      <c r="W497" t="s">
        <v>11034</v>
      </c>
      <c r="X497" t="s">
        <v>1717</v>
      </c>
    </row>
    <row r="498" spans="1:24" x14ac:dyDescent="0.3">
      <c r="A498" t="s">
        <v>1718</v>
      </c>
      <c r="B498" t="s">
        <v>1719</v>
      </c>
      <c r="C498" t="s">
        <v>1719</v>
      </c>
      <c r="D498">
        <v>118</v>
      </c>
      <c r="E498" t="s">
        <v>10911</v>
      </c>
      <c r="F498">
        <v>1.9666666666666666</v>
      </c>
      <c r="G498" t="s">
        <v>190</v>
      </c>
      <c r="H498" t="s">
        <v>10899</v>
      </c>
      <c r="I498" t="s">
        <v>10899</v>
      </c>
      <c r="J498">
        <v>7.7</v>
      </c>
      <c r="K498" t="s">
        <v>10916</v>
      </c>
      <c r="L498">
        <v>249091</v>
      </c>
      <c r="M498">
        <v>11000000</v>
      </c>
      <c r="N498">
        <v>10032765</v>
      </c>
      <c r="O498">
        <v>-967235</v>
      </c>
      <c r="P498" t="s">
        <v>10924</v>
      </c>
      <c r="Q498">
        <v>34243</v>
      </c>
      <c r="S498" t="s">
        <v>1956</v>
      </c>
      <c r="T498" t="s">
        <v>11022</v>
      </c>
      <c r="U498" t="e">
        <v>#VALUE!</v>
      </c>
      <c r="V498" t="s">
        <v>10979</v>
      </c>
      <c r="W498" t="s">
        <v>11034</v>
      </c>
      <c r="X498" t="s">
        <v>1720</v>
      </c>
    </row>
    <row r="499" spans="1:24" x14ac:dyDescent="0.3">
      <c r="A499" t="s">
        <v>1721</v>
      </c>
      <c r="B499" t="s">
        <v>1722</v>
      </c>
      <c r="C499" t="s">
        <v>1722</v>
      </c>
      <c r="D499">
        <v>86</v>
      </c>
      <c r="E499" t="s">
        <v>10915</v>
      </c>
      <c r="F499">
        <v>1.4333333333333333</v>
      </c>
      <c r="G499" t="s">
        <v>172</v>
      </c>
      <c r="H499" t="s">
        <v>10899</v>
      </c>
      <c r="I499" t="s">
        <v>10899</v>
      </c>
      <c r="J499">
        <v>6.9</v>
      </c>
      <c r="K499" t="s">
        <v>10912</v>
      </c>
      <c r="L499">
        <v>318316</v>
      </c>
      <c r="M499">
        <v>15000000</v>
      </c>
      <c r="N499">
        <v>107217396</v>
      </c>
      <c r="O499">
        <v>92217396</v>
      </c>
      <c r="P499" t="s">
        <v>10913</v>
      </c>
      <c r="Q499" t="s">
        <v>1723</v>
      </c>
      <c r="R499">
        <v>4</v>
      </c>
      <c r="S499" t="s">
        <v>1956</v>
      </c>
      <c r="T499" t="s">
        <v>11020</v>
      </c>
      <c r="U499" t="s">
        <v>10920</v>
      </c>
      <c r="V499" t="s">
        <v>10981</v>
      </c>
      <c r="W499" t="s">
        <v>11034</v>
      </c>
      <c r="X499" t="s">
        <v>1724</v>
      </c>
    </row>
    <row r="500" spans="1:24" x14ac:dyDescent="0.3">
      <c r="A500" t="s">
        <v>1725</v>
      </c>
      <c r="B500" t="s">
        <v>1726</v>
      </c>
      <c r="C500" t="s">
        <v>1726</v>
      </c>
      <c r="D500">
        <v>99</v>
      </c>
      <c r="E500" t="s">
        <v>10911</v>
      </c>
      <c r="F500">
        <v>1.65</v>
      </c>
      <c r="G500" t="s">
        <v>10887</v>
      </c>
      <c r="H500" t="s">
        <v>172</v>
      </c>
      <c r="I500" t="s">
        <v>10891</v>
      </c>
      <c r="J500">
        <v>6.2</v>
      </c>
      <c r="K500" t="s">
        <v>10912</v>
      </c>
      <c r="L500">
        <v>54356</v>
      </c>
      <c r="M500">
        <v>48000000</v>
      </c>
      <c r="N500">
        <v>16827402</v>
      </c>
      <c r="O500">
        <v>-31172598</v>
      </c>
      <c r="P500" t="s">
        <v>10924</v>
      </c>
      <c r="Q500">
        <v>1994</v>
      </c>
      <c r="S500" t="s">
        <v>1956</v>
      </c>
      <c r="T500" t="s">
        <v>11024</v>
      </c>
      <c r="U500" t="e">
        <v>#VALUE!</v>
      </c>
      <c r="V500" t="s">
        <v>10963</v>
      </c>
      <c r="W500" t="s">
        <v>11032</v>
      </c>
      <c r="X500" t="s">
        <v>1727</v>
      </c>
    </row>
    <row r="501" spans="1:24" x14ac:dyDescent="0.3">
      <c r="A501" t="s">
        <v>1728</v>
      </c>
      <c r="B501" t="s">
        <v>1729</v>
      </c>
      <c r="C501" t="s">
        <v>1729</v>
      </c>
      <c r="D501">
        <v>104</v>
      </c>
      <c r="E501" t="s">
        <v>10911</v>
      </c>
      <c r="F501">
        <v>1.7333333333333334</v>
      </c>
      <c r="G501" t="s">
        <v>7406</v>
      </c>
      <c r="H501" t="s">
        <v>172</v>
      </c>
      <c r="I501" t="s">
        <v>10891</v>
      </c>
      <c r="J501">
        <v>5.5</v>
      </c>
      <c r="K501" t="s">
        <v>10933</v>
      </c>
      <c r="L501">
        <v>85342</v>
      </c>
      <c r="M501">
        <v>50000000</v>
      </c>
      <c r="N501">
        <v>119208989</v>
      </c>
      <c r="O501">
        <v>69208989</v>
      </c>
      <c r="P501" t="s">
        <v>10913</v>
      </c>
      <c r="Q501" t="s">
        <v>1730</v>
      </c>
      <c r="R501">
        <v>25</v>
      </c>
      <c r="S501" t="s">
        <v>11014</v>
      </c>
      <c r="T501" t="s">
        <v>11029</v>
      </c>
      <c r="U501" t="s">
        <v>10932</v>
      </c>
      <c r="V501" t="s">
        <v>10981</v>
      </c>
      <c r="W501" t="s">
        <v>11034</v>
      </c>
      <c r="X501" t="s">
        <v>305</v>
      </c>
    </row>
    <row r="502" spans="1:24" x14ac:dyDescent="0.3">
      <c r="A502" t="s">
        <v>1731</v>
      </c>
      <c r="B502" t="s">
        <v>1732</v>
      </c>
      <c r="C502" t="s">
        <v>1732</v>
      </c>
      <c r="D502">
        <v>141</v>
      </c>
      <c r="E502" t="s">
        <v>10917</v>
      </c>
      <c r="F502">
        <v>2.35</v>
      </c>
      <c r="G502" t="s">
        <v>7406</v>
      </c>
      <c r="H502" t="s">
        <v>10891</v>
      </c>
      <c r="I502" t="s">
        <v>190</v>
      </c>
      <c r="J502">
        <v>6.9</v>
      </c>
      <c r="K502" t="s">
        <v>10912</v>
      </c>
      <c r="L502">
        <v>105833</v>
      </c>
      <c r="M502">
        <v>62000000</v>
      </c>
      <c r="N502">
        <v>215887717</v>
      </c>
      <c r="O502">
        <v>153887717</v>
      </c>
      <c r="P502" t="s">
        <v>10928</v>
      </c>
      <c r="Q502" t="s">
        <v>1733</v>
      </c>
      <c r="R502">
        <v>3</v>
      </c>
      <c r="S502" t="s">
        <v>11014</v>
      </c>
      <c r="T502" t="s">
        <v>11028</v>
      </c>
      <c r="U502" t="s">
        <v>10931</v>
      </c>
      <c r="V502" t="s">
        <v>10981</v>
      </c>
      <c r="W502" t="s">
        <v>11034</v>
      </c>
      <c r="X502" t="s">
        <v>1527</v>
      </c>
    </row>
    <row r="503" spans="1:24" x14ac:dyDescent="0.3">
      <c r="A503" t="s">
        <v>1734</v>
      </c>
      <c r="B503" t="s">
        <v>1735</v>
      </c>
      <c r="C503" t="s">
        <v>1735</v>
      </c>
      <c r="D503">
        <v>92</v>
      </c>
      <c r="E503" t="s">
        <v>10911</v>
      </c>
      <c r="F503">
        <v>1.5333333333333334</v>
      </c>
      <c r="G503" t="s">
        <v>172</v>
      </c>
      <c r="H503" t="s">
        <v>10899</v>
      </c>
      <c r="I503" t="s">
        <v>10899</v>
      </c>
      <c r="J503">
        <v>7.7</v>
      </c>
      <c r="K503" t="s">
        <v>10916</v>
      </c>
      <c r="L503">
        <v>229676</v>
      </c>
      <c r="M503">
        <v>27000</v>
      </c>
      <c r="N503">
        <v>3151130</v>
      </c>
      <c r="O503">
        <v>3124130</v>
      </c>
      <c r="P503" t="s">
        <v>10918</v>
      </c>
      <c r="Q503">
        <v>34335</v>
      </c>
      <c r="S503" t="s">
        <v>11016</v>
      </c>
      <c r="T503" t="s">
        <v>11019</v>
      </c>
      <c r="U503" t="e">
        <v>#VALUE!</v>
      </c>
      <c r="V503" t="s">
        <v>10981</v>
      </c>
      <c r="W503" t="s">
        <v>11034</v>
      </c>
      <c r="X503" t="s">
        <v>1736</v>
      </c>
    </row>
    <row r="504" spans="1:24" x14ac:dyDescent="0.3">
      <c r="A504" t="s">
        <v>1737</v>
      </c>
      <c r="B504" t="s">
        <v>1738</v>
      </c>
      <c r="C504" t="s">
        <v>1738</v>
      </c>
      <c r="D504">
        <v>119</v>
      </c>
      <c r="E504" t="s">
        <v>10911</v>
      </c>
      <c r="F504">
        <v>1.9833333333333334</v>
      </c>
      <c r="G504" t="s">
        <v>10891</v>
      </c>
      <c r="H504" t="s">
        <v>190</v>
      </c>
      <c r="I504" t="s">
        <v>10895</v>
      </c>
      <c r="J504">
        <v>6.7</v>
      </c>
      <c r="K504" t="s">
        <v>10912</v>
      </c>
      <c r="L504">
        <v>72010</v>
      </c>
      <c r="M504">
        <v>45000000</v>
      </c>
      <c r="N504">
        <v>117615211</v>
      </c>
      <c r="O504">
        <v>72615211</v>
      </c>
      <c r="P504" t="s">
        <v>10913</v>
      </c>
      <c r="Q504" t="s">
        <v>1739</v>
      </c>
      <c r="R504">
        <v>20</v>
      </c>
      <c r="S504" t="s">
        <v>11014</v>
      </c>
      <c r="T504" t="s">
        <v>11025</v>
      </c>
      <c r="U504" t="s">
        <v>10927</v>
      </c>
      <c r="V504" t="s">
        <v>10981</v>
      </c>
      <c r="W504" t="s">
        <v>11034</v>
      </c>
      <c r="X504" t="s">
        <v>944</v>
      </c>
    </row>
    <row r="505" spans="1:24" x14ac:dyDescent="0.3">
      <c r="A505" t="s">
        <v>1740</v>
      </c>
      <c r="B505" t="s">
        <v>1741</v>
      </c>
      <c r="C505" t="s">
        <v>1741</v>
      </c>
      <c r="D505">
        <v>102</v>
      </c>
      <c r="E505" t="s">
        <v>10911</v>
      </c>
      <c r="F505">
        <v>1.7</v>
      </c>
      <c r="G505" t="s">
        <v>7406</v>
      </c>
      <c r="H505" t="s">
        <v>10891</v>
      </c>
      <c r="I505" t="s">
        <v>190</v>
      </c>
      <c r="J505">
        <v>7.5</v>
      </c>
      <c r="K505" t="s">
        <v>10916</v>
      </c>
      <c r="L505">
        <v>194723</v>
      </c>
      <c r="M505">
        <v>23000000</v>
      </c>
      <c r="N505">
        <v>50694671</v>
      </c>
      <c r="O505">
        <v>27694671</v>
      </c>
      <c r="P505" t="s">
        <v>10913</v>
      </c>
      <c r="Q505" t="s">
        <v>1723</v>
      </c>
      <c r="R505">
        <v>4</v>
      </c>
      <c r="S505" t="s">
        <v>1956</v>
      </c>
      <c r="T505" t="s">
        <v>11020</v>
      </c>
      <c r="U505" t="s">
        <v>10920</v>
      </c>
      <c r="V505" t="s">
        <v>10981</v>
      </c>
      <c r="W505" t="s">
        <v>11034</v>
      </c>
      <c r="X505" t="s">
        <v>1742</v>
      </c>
    </row>
    <row r="506" spans="1:24" x14ac:dyDescent="0.3">
      <c r="A506" t="s">
        <v>1743</v>
      </c>
      <c r="B506" t="s">
        <v>1744</v>
      </c>
      <c r="C506" t="s">
        <v>1744</v>
      </c>
      <c r="D506">
        <v>128</v>
      </c>
      <c r="E506" t="s">
        <v>10917</v>
      </c>
      <c r="F506">
        <v>2.1333333333333333</v>
      </c>
      <c r="G506" t="s">
        <v>190</v>
      </c>
      <c r="H506" t="s">
        <v>5170</v>
      </c>
      <c r="I506" t="s">
        <v>10899</v>
      </c>
      <c r="J506">
        <v>6.2</v>
      </c>
      <c r="K506" t="s">
        <v>10912</v>
      </c>
      <c r="L506">
        <v>53405</v>
      </c>
      <c r="M506">
        <v>55000000</v>
      </c>
      <c r="N506">
        <v>214015089</v>
      </c>
      <c r="O506">
        <v>159015089</v>
      </c>
      <c r="P506" t="s">
        <v>10928</v>
      </c>
      <c r="Q506" t="s">
        <v>1745</v>
      </c>
      <c r="R506">
        <v>28</v>
      </c>
      <c r="S506" t="s">
        <v>11015</v>
      </c>
      <c r="T506" t="s">
        <v>11023</v>
      </c>
      <c r="U506" t="s">
        <v>10925</v>
      </c>
      <c r="V506" t="s">
        <v>10981</v>
      </c>
      <c r="W506" t="s">
        <v>11034</v>
      </c>
      <c r="X506" t="s">
        <v>647</v>
      </c>
    </row>
    <row r="507" spans="1:24" x14ac:dyDescent="0.3">
      <c r="A507" t="s">
        <v>1746</v>
      </c>
      <c r="B507" t="s">
        <v>1747</v>
      </c>
      <c r="C507" t="s">
        <v>1747</v>
      </c>
      <c r="D507">
        <v>107</v>
      </c>
      <c r="E507" t="s">
        <v>10911</v>
      </c>
      <c r="F507">
        <v>1.7833333333333334</v>
      </c>
      <c r="G507" t="s">
        <v>172</v>
      </c>
      <c r="H507" t="s">
        <v>10899</v>
      </c>
      <c r="I507" t="s">
        <v>10899</v>
      </c>
      <c r="J507">
        <v>7.3</v>
      </c>
      <c r="K507" t="s">
        <v>10916</v>
      </c>
      <c r="L507">
        <v>403411</v>
      </c>
      <c r="M507">
        <v>17000000</v>
      </c>
      <c r="N507">
        <v>247290327</v>
      </c>
      <c r="O507">
        <v>230290327</v>
      </c>
      <c r="P507" t="s">
        <v>10928</v>
      </c>
      <c r="Q507" t="s">
        <v>1748</v>
      </c>
      <c r="R507">
        <v>6</v>
      </c>
      <c r="S507" t="s">
        <v>11011</v>
      </c>
      <c r="T507" t="s">
        <v>11018</v>
      </c>
      <c r="U507" t="s">
        <v>10914</v>
      </c>
      <c r="V507" t="s">
        <v>10981</v>
      </c>
      <c r="W507" t="s">
        <v>11034</v>
      </c>
      <c r="X507" t="s">
        <v>1749</v>
      </c>
    </row>
    <row r="508" spans="1:24" x14ac:dyDescent="0.3">
      <c r="A508" t="s">
        <v>1750</v>
      </c>
      <c r="B508" t="s">
        <v>1751</v>
      </c>
      <c r="C508" t="s">
        <v>1751</v>
      </c>
      <c r="D508">
        <v>127</v>
      </c>
      <c r="E508" t="s">
        <v>10917</v>
      </c>
      <c r="F508">
        <v>2.1166666666666667</v>
      </c>
      <c r="G508" t="s">
        <v>10889</v>
      </c>
      <c r="H508" t="s">
        <v>172</v>
      </c>
      <c r="I508" t="s">
        <v>190</v>
      </c>
      <c r="J508">
        <v>7.8</v>
      </c>
      <c r="K508" t="s">
        <v>10916</v>
      </c>
      <c r="L508">
        <v>181897</v>
      </c>
      <c r="M508">
        <v>18000000</v>
      </c>
      <c r="N508">
        <v>5887725</v>
      </c>
      <c r="O508">
        <v>-12112275</v>
      </c>
      <c r="P508" t="s">
        <v>10924</v>
      </c>
      <c r="Q508">
        <v>1994</v>
      </c>
      <c r="S508" t="s">
        <v>1956</v>
      </c>
      <c r="T508" t="s">
        <v>11024</v>
      </c>
      <c r="U508" t="e">
        <v>#VALUE!</v>
      </c>
      <c r="V508" t="s">
        <v>10963</v>
      </c>
      <c r="W508" t="s">
        <v>11032</v>
      </c>
      <c r="X508" t="s">
        <v>766</v>
      </c>
    </row>
    <row r="509" spans="1:24" x14ac:dyDescent="0.3">
      <c r="A509" t="s">
        <v>1752</v>
      </c>
      <c r="B509" t="s">
        <v>1753</v>
      </c>
      <c r="C509" t="s">
        <v>1753</v>
      </c>
      <c r="D509">
        <v>91</v>
      </c>
      <c r="E509" t="s">
        <v>10911</v>
      </c>
      <c r="F509">
        <v>1.5166666666666666</v>
      </c>
      <c r="G509" t="s">
        <v>172</v>
      </c>
      <c r="H509" t="s">
        <v>10892</v>
      </c>
      <c r="I509" t="s">
        <v>10885</v>
      </c>
      <c r="J509">
        <v>5</v>
      </c>
      <c r="K509" t="s">
        <v>10933</v>
      </c>
      <c r="L509">
        <v>84502</v>
      </c>
      <c r="M509">
        <v>46000000</v>
      </c>
      <c r="N509">
        <v>341631208</v>
      </c>
      <c r="O509">
        <v>295631208</v>
      </c>
      <c r="P509" t="s">
        <v>10928</v>
      </c>
      <c r="Q509" t="s">
        <v>1754</v>
      </c>
      <c r="R509">
        <v>23</v>
      </c>
      <c r="S509" t="s">
        <v>11015</v>
      </c>
      <c r="T509" t="s">
        <v>11029</v>
      </c>
      <c r="U509" t="s">
        <v>10932</v>
      </c>
      <c r="V509" t="s">
        <v>10981</v>
      </c>
      <c r="W509" t="s">
        <v>11034</v>
      </c>
      <c r="X509" t="s">
        <v>1755</v>
      </c>
    </row>
    <row r="510" spans="1:24" x14ac:dyDescent="0.3">
      <c r="A510" t="s">
        <v>1756</v>
      </c>
      <c r="B510" t="s">
        <v>1757</v>
      </c>
      <c r="C510" t="s">
        <v>1757</v>
      </c>
      <c r="D510">
        <v>142</v>
      </c>
      <c r="E510" t="s">
        <v>10917</v>
      </c>
      <c r="F510">
        <v>2.3666666666666667</v>
      </c>
      <c r="G510" t="s">
        <v>190</v>
      </c>
      <c r="H510" t="s">
        <v>10886</v>
      </c>
      <c r="I510" t="s">
        <v>10899</v>
      </c>
      <c r="J510">
        <v>8.8000000000000007</v>
      </c>
      <c r="K510" t="s">
        <v>10922</v>
      </c>
      <c r="L510">
        <v>2194012</v>
      </c>
      <c r="M510">
        <v>55000000</v>
      </c>
      <c r="N510">
        <v>678226465</v>
      </c>
      <c r="O510">
        <v>623226465</v>
      </c>
      <c r="P510" t="s">
        <v>10928</v>
      </c>
      <c r="Q510" t="s">
        <v>1758</v>
      </c>
      <c r="R510">
        <v>23</v>
      </c>
      <c r="S510" t="s">
        <v>11012</v>
      </c>
      <c r="T510" t="s">
        <v>11024</v>
      </c>
      <c r="U510" t="s">
        <v>10926</v>
      </c>
      <c r="V510" t="s">
        <v>10981</v>
      </c>
      <c r="W510" t="s">
        <v>11034</v>
      </c>
      <c r="X510" t="s">
        <v>669</v>
      </c>
    </row>
    <row r="511" spans="1:24" x14ac:dyDescent="0.3">
      <c r="A511" t="s">
        <v>1759</v>
      </c>
      <c r="B511" t="s">
        <v>1760</v>
      </c>
      <c r="C511" t="s">
        <v>1760</v>
      </c>
      <c r="D511">
        <v>117</v>
      </c>
      <c r="E511" t="s">
        <v>10911</v>
      </c>
      <c r="F511">
        <v>1.95</v>
      </c>
      <c r="G511" t="s">
        <v>172</v>
      </c>
      <c r="H511" t="s">
        <v>190</v>
      </c>
      <c r="I511" t="s">
        <v>10886</v>
      </c>
      <c r="J511">
        <v>7.1</v>
      </c>
      <c r="K511" t="s">
        <v>10916</v>
      </c>
      <c r="L511">
        <v>161708</v>
      </c>
      <c r="M511">
        <v>4400000</v>
      </c>
      <c r="N511">
        <v>245700832</v>
      </c>
      <c r="O511">
        <v>241300832</v>
      </c>
      <c r="P511" t="s">
        <v>10928</v>
      </c>
      <c r="Q511" t="s">
        <v>1761</v>
      </c>
      <c r="R511">
        <v>20</v>
      </c>
      <c r="S511" t="s">
        <v>11012</v>
      </c>
      <c r="T511" t="s">
        <v>11019</v>
      </c>
      <c r="U511" t="s">
        <v>10919</v>
      </c>
      <c r="V511" t="s">
        <v>10981</v>
      </c>
      <c r="W511" t="s">
        <v>11034</v>
      </c>
      <c r="X511" t="s">
        <v>1762</v>
      </c>
    </row>
    <row r="512" spans="1:24" x14ac:dyDescent="0.3">
      <c r="A512" t="s">
        <v>1763</v>
      </c>
      <c r="B512" t="s">
        <v>1764</v>
      </c>
      <c r="C512" t="s">
        <v>1764</v>
      </c>
      <c r="D512">
        <v>123</v>
      </c>
      <c r="E512" t="s">
        <v>10917</v>
      </c>
      <c r="F512">
        <v>2.0499999999999998</v>
      </c>
      <c r="G512" t="s">
        <v>190</v>
      </c>
      <c r="H512" t="s">
        <v>105</v>
      </c>
      <c r="I512" t="s">
        <v>10886</v>
      </c>
      <c r="J512">
        <v>6.3</v>
      </c>
      <c r="K512" t="s">
        <v>10912</v>
      </c>
      <c r="L512">
        <v>58325</v>
      </c>
      <c r="M512">
        <v>45000000</v>
      </c>
      <c r="N512">
        <v>112006296</v>
      </c>
      <c r="O512">
        <v>67006296</v>
      </c>
      <c r="P512" t="s">
        <v>10913</v>
      </c>
      <c r="Q512" t="s">
        <v>1765</v>
      </c>
      <c r="R512">
        <v>4</v>
      </c>
      <c r="S512" t="s">
        <v>1956</v>
      </c>
      <c r="T512" t="s">
        <v>11023</v>
      </c>
      <c r="U512" t="s">
        <v>10925</v>
      </c>
      <c r="V512" t="s">
        <v>10981</v>
      </c>
      <c r="W512" t="s">
        <v>11034</v>
      </c>
      <c r="X512" t="s">
        <v>1655</v>
      </c>
    </row>
    <row r="513" spans="1:24" x14ac:dyDescent="0.3">
      <c r="A513" t="s">
        <v>1766</v>
      </c>
      <c r="B513" t="s">
        <v>1767</v>
      </c>
      <c r="C513" t="s">
        <v>1767</v>
      </c>
      <c r="D513">
        <v>99</v>
      </c>
      <c r="E513" t="s">
        <v>10911</v>
      </c>
      <c r="F513">
        <v>1.65</v>
      </c>
      <c r="G513" t="s">
        <v>10889</v>
      </c>
      <c r="H513" t="s">
        <v>10891</v>
      </c>
      <c r="I513" t="s">
        <v>190</v>
      </c>
      <c r="J513">
        <v>7.3</v>
      </c>
      <c r="K513" t="s">
        <v>10916</v>
      </c>
      <c r="L513">
        <v>66529</v>
      </c>
      <c r="M513">
        <v>5000000</v>
      </c>
      <c r="N513">
        <v>3049950</v>
      </c>
      <c r="O513">
        <v>-1950050</v>
      </c>
      <c r="P513" t="s">
        <v>10924</v>
      </c>
      <c r="Q513" t="s">
        <v>1768</v>
      </c>
      <c r="R513">
        <v>8</v>
      </c>
      <c r="S513" t="s">
        <v>1956</v>
      </c>
      <c r="T513" t="s">
        <v>11025</v>
      </c>
      <c r="U513" t="s">
        <v>10927</v>
      </c>
      <c r="V513" t="s">
        <v>10981</v>
      </c>
      <c r="W513" t="s">
        <v>11034</v>
      </c>
      <c r="X513" t="s">
        <v>1464</v>
      </c>
    </row>
    <row r="514" spans="1:24" x14ac:dyDescent="0.3">
      <c r="A514" t="s">
        <v>1769</v>
      </c>
      <c r="B514" t="s">
        <v>1770</v>
      </c>
      <c r="C514" t="s">
        <v>1770</v>
      </c>
      <c r="D514">
        <v>111</v>
      </c>
      <c r="E514" t="s">
        <v>10911</v>
      </c>
      <c r="F514">
        <v>1.85</v>
      </c>
      <c r="G514" t="s">
        <v>172</v>
      </c>
      <c r="H514" t="s">
        <v>190</v>
      </c>
      <c r="I514" t="s">
        <v>10885</v>
      </c>
      <c r="J514">
        <v>7.2</v>
      </c>
      <c r="K514" t="s">
        <v>10916</v>
      </c>
      <c r="L514">
        <v>83816</v>
      </c>
      <c r="M514">
        <v>40000000</v>
      </c>
      <c r="N514">
        <v>2816518</v>
      </c>
      <c r="O514">
        <v>-37183482</v>
      </c>
      <c r="P514" t="s">
        <v>10924</v>
      </c>
      <c r="Q514" t="s">
        <v>1771</v>
      </c>
      <c r="R514">
        <v>27</v>
      </c>
      <c r="S514" t="s">
        <v>11012</v>
      </c>
      <c r="T514" t="s">
        <v>11019</v>
      </c>
      <c r="U514" t="s">
        <v>10919</v>
      </c>
      <c r="V514" t="s">
        <v>10981</v>
      </c>
      <c r="W514" t="s">
        <v>11034</v>
      </c>
      <c r="X514" t="s">
        <v>603</v>
      </c>
    </row>
    <row r="515" spans="1:24" x14ac:dyDescent="0.3">
      <c r="A515" t="s">
        <v>1772</v>
      </c>
      <c r="B515" t="s">
        <v>1773</v>
      </c>
      <c r="C515" t="s">
        <v>1773</v>
      </c>
      <c r="D515">
        <v>123</v>
      </c>
      <c r="E515" t="s">
        <v>10917</v>
      </c>
      <c r="F515">
        <v>2.0499999999999998</v>
      </c>
      <c r="G515" t="s">
        <v>190</v>
      </c>
      <c r="H515" t="s">
        <v>10885</v>
      </c>
      <c r="I515" t="s">
        <v>105</v>
      </c>
      <c r="J515">
        <v>7.5</v>
      </c>
      <c r="K515" t="s">
        <v>10916</v>
      </c>
      <c r="L515">
        <v>340715</v>
      </c>
      <c r="M515">
        <v>60000000</v>
      </c>
      <c r="N515">
        <v>223664608</v>
      </c>
      <c r="O515">
        <v>163664608</v>
      </c>
      <c r="P515" t="s">
        <v>10928</v>
      </c>
      <c r="Q515" t="s">
        <v>1774</v>
      </c>
      <c r="R515">
        <v>9</v>
      </c>
      <c r="S515" t="s">
        <v>11014</v>
      </c>
      <c r="T515" t="s">
        <v>11023</v>
      </c>
      <c r="U515" t="s">
        <v>10925</v>
      </c>
      <c r="V515" t="s">
        <v>10981</v>
      </c>
      <c r="W515" t="s">
        <v>11034</v>
      </c>
      <c r="X515" t="s">
        <v>1775</v>
      </c>
    </row>
    <row r="516" spans="1:24" x14ac:dyDescent="0.3">
      <c r="A516" t="s">
        <v>1776</v>
      </c>
      <c r="B516" t="s">
        <v>1777</v>
      </c>
      <c r="C516" t="s">
        <v>1777</v>
      </c>
      <c r="D516">
        <v>109</v>
      </c>
      <c r="E516" t="s">
        <v>10911</v>
      </c>
      <c r="F516">
        <v>1.8166666666666667</v>
      </c>
      <c r="G516" t="s">
        <v>172</v>
      </c>
      <c r="H516" t="s">
        <v>10886</v>
      </c>
      <c r="I516" t="s">
        <v>10890</v>
      </c>
      <c r="J516">
        <v>4.7</v>
      </c>
      <c r="K516" t="s">
        <v>10933</v>
      </c>
      <c r="L516">
        <v>71896</v>
      </c>
      <c r="M516">
        <v>60000000</v>
      </c>
      <c r="N516">
        <v>108431355</v>
      </c>
      <c r="O516">
        <v>48431355</v>
      </c>
      <c r="P516" t="s">
        <v>10913</v>
      </c>
      <c r="Q516" t="s">
        <v>1778</v>
      </c>
      <c r="R516">
        <v>14</v>
      </c>
      <c r="S516" t="s">
        <v>11015</v>
      </c>
      <c r="T516" t="s">
        <v>11023</v>
      </c>
      <c r="U516" t="s">
        <v>10925</v>
      </c>
      <c r="V516" t="s">
        <v>10981</v>
      </c>
      <c r="W516" t="s">
        <v>11034</v>
      </c>
      <c r="X516" t="s">
        <v>455</v>
      </c>
    </row>
    <row r="517" spans="1:24" x14ac:dyDescent="0.3">
      <c r="A517" t="s">
        <v>1779</v>
      </c>
      <c r="B517" t="s">
        <v>1780</v>
      </c>
      <c r="C517" t="s">
        <v>1780</v>
      </c>
      <c r="D517">
        <v>133</v>
      </c>
      <c r="E517" t="s">
        <v>10917</v>
      </c>
      <c r="F517">
        <v>2.2166666666666668</v>
      </c>
      <c r="G517" t="s">
        <v>190</v>
      </c>
      <c r="H517" t="s">
        <v>10886</v>
      </c>
      <c r="I517" t="s">
        <v>5878</v>
      </c>
      <c r="J517">
        <v>7.5</v>
      </c>
      <c r="K517" t="s">
        <v>10916</v>
      </c>
      <c r="L517">
        <v>178032</v>
      </c>
      <c r="M517">
        <v>30000000</v>
      </c>
      <c r="N517">
        <v>160638883</v>
      </c>
      <c r="O517">
        <v>130638883</v>
      </c>
      <c r="P517" t="s">
        <v>10928</v>
      </c>
      <c r="Q517" t="s">
        <v>1781</v>
      </c>
      <c r="R517">
        <v>23</v>
      </c>
      <c r="S517" t="s">
        <v>1956</v>
      </c>
      <c r="T517" t="s">
        <v>11018</v>
      </c>
      <c r="U517" t="s">
        <v>10914</v>
      </c>
      <c r="V517" t="s">
        <v>10981</v>
      </c>
      <c r="W517" t="s">
        <v>11034</v>
      </c>
      <c r="X517" t="s">
        <v>1161</v>
      </c>
    </row>
    <row r="518" spans="1:24" x14ac:dyDescent="0.3">
      <c r="A518" t="s">
        <v>1782</v>
      </c>
      <c r="B518" t="s">
        <v>1783</v>
      </c>
      <c r="C518" t="s">
        <v>1783</v>
      </c>
      <c r="D518">
        <v>88</v>
      </c>
      <c r="E518" t="s">
        <v>10915</v>
      </c>
      <c r="F518">
        <v>1.4666666666666666</v>
      </c>
      <c r="G518" t="s">
        <v>10887</v>
      </c>
      <c r="H518" t="s">
        <v>10888</v>
      </c>
      <c r="I518" t="s">
        <v>190</v>
      </c>
      <c r="J518">
        <v>8.5</v>
      </c>
      <c r="K518" t="s">
        <v>10922</v>
      </c>
      <c r="L518">
        <v>1113318</v>
      </c>
      <c r="M518">
        <v>45000000</v>
      </c>
      <c r="N518">
        <v>968511805</v>
      </c>
      <c r="O518">
        <v>923511805</v>
      </c>
      <c r="P518" t="s">
        <v>10928</v>
      </c>
      <c r="Q518" t="s">
        <v>1784</v>
      </c>
      <c r="R518">
        <v>12</v>
      </c>
      <c r="S518" t="s">
        <v>11013</v>
      </c>
      <c r="T518" t="s">
        <v>11024</v>
      </c>
      <c r="U518" t="s">
        <v>10926</v>
      </c>
      <c r="V518" t="s">
        <v>10981</v>
      </c>
      <c r="W518" t="s">
        <v>11034</v>
      </c>
      <c r="X518" t="s">
        <v>1785</v>
      </c>
    </row>
    <row r="519" spans="1:24" x14ac:dyDescent="0.3">
      <c r="A519" t="s">
        <v>1786</v>
      </c>
      <c r="B519" t="s">
        <v>1787</v>
      </c>
      <c r="C519" t="s">
        <v>1787</v>
      </c>
      <c r="D519">
        <v>82</v>
      </c>
      <c r="E519" t="s">
        <v>10915</v>
      </c>
      <c r="F519">
        <v>1.3666666666666667</v>
      </c>
      <c r="G519" t="s">
        <v>172</v>
      </c>
      <c r="H519" t="s">
        <v>10892</v>
      </c>
      <c r="I519" t="s">
        <v>10886</v>
      </c>
      <c r="J519">
        <v>6.3</v>
      </c>
      <c r="K519" t="s">
        <v>10912</v>
      </c>
      <c r="L519">
        <v>54619</v>
      </c>
      <c r="M519">
        <v>23000000</v>
      </c>
      <c r="N519">
        <v>67308282</v>
      </c>
      <c r="O519">
        <v>44308282</v>
      </c>
      <c r="P519" t="s">
        <v>10913</v>
      </c>
      <c r="Q519" t="s">
        <v>1788</v>
      </c>
      <c r="R519">
        <v>5</v>
      </c>
      <c r="S519" t="s">
        <v>1956</v>
      </c>
      <c r="T519" t="s">
        <v>11028</v>
      </c>
      <c r="U519" t="s">
        <v>10931</v>
      </c>
      <c r="V519" t="s">
        <v>10981</v>
      </c>
      <c r="W519" t="s">
        <v>11034</v>
      </c>
      <c r="X519" t="s">
        <v>1560</v>
      </c>
    </row>
    <row r="520" spans="1:24" x14ac:dyDescent="0.3">
      <c r="A520" t="s">
        <v>1789</v>
      </c>
      <c r="B520" t="s">
        <v>1790</v>
      </c>
      <c r="C520" t="s">
        <v>1790</v>
      </c>
      <c r="D520">
        <v>115</v>
      </c>
      <c r="E520" t="s">
        <v>10911</v>
      </c>
      <c r="F520">
        <v>1.9166666666666667</v>
      </c>
      <c r="G520" t="s">
        <v>190</v>
      </c>
      <c r="H520" t="s">
        <v>10892</v>
      </c>
      <c r="I520" t="s">
        <v>10886</v>
      </c>
      <c r="J520">
        <v>7.3</v>
      </c>
      <c r="K520" t="s">
        <v>10916</v>
      </c>
      <c r="L520">
        <v>62067</v>
      </c>
      <c r="M520">
        <v>18000000</v>
      </c>
      <c r="N520">
        <v>50083616</v>
      </c>
      <c r="O520">
        <v>32083616</v>
      </c>
      <c r="P520" t="s">
        <v>10913</v>
      </c>
      <c r="Q520" t="s">
        <v>1791</v>
      </c>
      <c r="R520">
        <v>21</v>
      </c>
      <c r="S520" t="s">
        <v>11014</v>
      </c>
      <c r="T520" t="s">
        <v>11018</v>
      </c>
      <c r="U520" t="s">
        <v>10914</v>
      </c>
      <c r="V520" t="s">
        <v>10981</v>
      </c>
      <c r="W520" t="s">
        <v>11034</v>
      </c>
      <c r="X520" t="s">
        <v>1792</v>
      </c>
    </row>
    <row r="521" spans="1:24" x14ac:dyDescent="0.3">
      <c r="A521" t="s">
        <v>1793</v>
      </c>
      <c r="B521" t="s">
        <v>1794</v>
      </c>
      <c r="C521" t="s">
        <v>1794</v>
      </c>
      <c r="D521">
        <v>101</v>
      </c>
      <c r="E521" t="s">
        <v>10911</v>
      </c>
      <c r="F521">
        <v>1.6833333333333333</v>
      </c>
      <c r="G521" t="s">
        <v>7406</v>
      </c>
      <c r="H521" t="s">
        <v>172</v>
      </c>
      <c r="I521" t="s">
        <v>10891</v>
      </c>
      <c r="J521">
        <v>6.9</v>
      </c>
      <c r="K521" t="s">
        <v>10912</v>
      </c>
      <c r="L521">
        <v>409086</v>
      </c>
      <c r="M521">
        <v>23000000</v>
      </c>
      <c r="N521">
        <v>351583407</v>
      </c>
      <c r="O521">
        <v>328583407</v>
      </c>
      <c r="P521" t="s">
        <v>10928</v>
      </c>
      <c r="Q521" t="s">
        <v>1795</v>
      </c>
      <c r="R521">
        <v>28</v>
      </c>
      <c r="S521" t="s">
        <v>11012</v>
      </c>
      <c r="T521" t="s">
        <v>11025</v>
      </c>
      <c r="U521" t="s">
        <v>10927</v>
      </c>
      <c r="V521" t="s">
        <v>10981</v>
      </c>
      <c r="W521" t="s">
        <v>11034</v>
      </c>
      <c r="X521" t="s">
        <v>952</v>
      </c>
    </row>
    <row r="522" spans="1:24" x14ac:dyDescent="0.3">
      <c r="A522" t="s">
        <v>1796</v>
      </c>
      <c r="B522" t="s">
        <v>1797</v>
      </c>
      <c r="C522" t="s">
        <v>1797</v>
      </c>
      <c r="D522">
        <v>127</v>
      </c>
      <c r="E522" t="s">
        <v>10917</v>
      </c>
      <c r="F522">
        <v>2.1166666666666667</v>
      </c>
      <c r="G522" t="s">
        <v>7406</v>
      </c>
      <c r="H522" t="s">
        <v>10887</v>
      </c>
      <c r="I522" t="s">
        <v>172</v>
      </c>
      <c r="J522">
        <v>7</v>
      </c>
      <c r="K522" t="s">
        <v>10916</v>
      </c>
      <c r="L522">
        <v>116892</v>
      </c>
      <c r="M522">
        <v>75000000</v>
      </c>
      <c r="N522">
        <v>183031272</v>
      </c>
      <c r="O522">
        <v>108031272</v>
      </c>
      <c r="P522" t="s">
        <v>10928</v>
      </c>
      <c r="Q522" t="s">
        <v>1798</v>
      </c>
      <c r="R522">
        <v>20</v>
      </c>
      <c r="S522" t="s">
        <v>1956</v>
      </c>
      <c r="T522" t="s">
        <v>11029</v>
      </c>
      <c r="U522" t="s">
        <v>10932</v>
      </c>
      <c r="V522" t="s">
        <v>10981</v>
      </c>
      <c r="W522" t="s">
        <v>11034</v>
      </c>
      <c r="X522" t="s">
        <v>231</v>
      </c>
    </row>
    <row r="523" spans="1:24" x14ac:dyDescent="0.3">
      <c r="A523" t="s">
        <v>1799</v>
      </c>
      <c r="B523" t="s">
        <v>1800</v>
      </c>
      <c r="C523" t="s">
        <v>1800</v>
      </c>
      <c r="D523">
        <v>83</v>
      </c>
      <c r="E523" t="s">
        <v>10915</v>
      </c>
      <c r="F523">
        <v>1.3833333333333333</v>
      </c>
      <c r="G523" t="s">
        <v>172</v>
      </c>
      <c r="H523" t="s">
        <v>10891</v>
      </c>
      <c r="I523" t="s">
        <v>10899</v>
      </c>
      <c r="J523">
        <v>6.5</v>
      </c>
      <c r="K523" t="s">
        <v>10912</v>
      </c>
      <c r="L523">
        <v>109611</v>
      </c>
      <c r="M523">
        <v>30000000</v>
      </c>
      <c r="N523">
        <v>51132598</v>
      </c>
      <c r="O523">
        <v>21132598</v>
      </c>
      <c r="P523" t="s">
        <v>10913</v>
      </c>
      <c r="Q523" t="s">
        <v>1801</v>
      </c>
      <c r="R523">
        <v>18</v>
      </c>
      <c r="S523" t="s">
        <v>1956</v>
      </c>
      <c r="T523" t="s">
        <v>11021</v>
      </c>
      <c r="U523" t="s">
        <v>10921</v>
      </c>
      <c r="V523" t="s">
        <v>10981</v>
      </c>
      <c r="W523" t="s">
        <v>11034</v>
      </c>
      <c r="X523" t="s">
        <v>1802</v>
      </c>
    </row>
    <row r="524" spans="1:24" x14ac:dyDescent="0.3">
      <c r="A524" t="s">
        <v>1803</v>
      </c>
      <c r="B524" t="s">
        <v>1804</v>
      </c>
      <c r="C524" t="s">
        <v>1804</v>
      </c>
      <c r="D524">
        <v>119</v>
      </c>
      <c r="E524" t="s">
        <v>10911</v>
      </c>
      <c r="F524">
        <v>1.9833333333333334</v>
      </c>
      <c r="G524" t="s">
        <v>7406</v>
      </c>
      <c r="H524" t="s">
        <v>10891</v>
      </c>
      <c r="I524" t="s">
        <v>10886</v>
      </c>
      <c r="J524">
        <v>7.2</v>
      </c>
      <c r="K524" t="s">
        <v>10916</v>
      </c>
      <c r="L524">
        <v>246617</v>
      </c>
      <c r="M524">
        <v>34000000</v>
      </c>
      <c r="N524">
        <v>50283563</v>
      </c>
      <c r="O524">
        <v>16283563</v>
      </c>
      <c r="P524" t="s">
        <v>10913</v>
      </c>
      <c r="Q524" t="s">
        <v>1805</v>
      </c>
      <c r="R524">
        <v>26</v>
      </c>
      <c r="S524" t="s">
        <v>1956</v>
      </c>
      <c r="T524" t="s">
        <v>11028</v>
      </c>
      <c r="U524" t="s">
        <v>10931</v>
      </c>
      <c r="V524" t="s">
        <v>10981</v>
      </c>
      <c r="W524" t="s">
        <v>11034</v>
      </c>
      <c r="X524" t="s">
        <v>876</v>
      </c>
    </row>
    <row r="525" spans="1:24" x14ac:dyDescent="0.3">
      <c r="A525" t="s">
        <v>1806</v>
      </c>
      <c r="B525" t="s">
        <v>1807</v>
      </c>
      <c r="C525" t="s">
        <v>1807</v>
      </c>
      <c r="D525">
        <v>154</v>
      </c>
      <c r="E525" t="s">
        <v>10917</v>
      </c>
      <c r="F525">
        <v>2.5666666666666669</v>
      </c>
      <c r="G525" t="s">
        <v>10891</v>
      </c>
      <c r="H525" t="s">
        <v>190</v>
      </c>
      <c r="I525" t="s">
        <v>10899</v>
      </c>
      <c r="J525">
        <v>8.9</v>
      </c>
      <c r="K525" t="s">
        <v>10922</v>
      </c>
      <c r="L525">
        <v>2160463</v>
      </c>
      <c r="M525">
        <v>8000000</v>
      </c>
      <c r="N525">
        <v>213928762</v>
      </c>
      <c r="O525">
        <v>205928762</v>
      </c>
      <c r="P525" t="s">
        <v>10928</v>
      </c>
      <c r="Q525" t="s">
        <v>1808</v>
      </c>
      <c r="R525">
        <v>21</v>
      </c>
      <c r="S525" t="s">
        <v>11016</v>
      </c>
      <c r="T525" t="s">
        <v>11029</v>
      </c>
      <c r="U525" t="s">
        <v>10932</v>
      </c>
      <c r="V525" t="s">
        <v>10981</v>
      </c>
      <c r="W525" t="s">
        <v>11034</v>
      </c>
      <c r="X525" t="s">
        <v>1534</v>
      </c>
    </row>
    <row r="526" spans="1:24" x14ac:dyDescent="0.3">
      <c r="A526" t="s">
        <v>1809</v>
      </c>
      <c r="B526" t="s">
        <v>1810</v>
      </c>
      <c r="C526" t="s">
        <v>1810</v>
      </c>
      <c r="D526">
        <v>133</v>
      </c>
      <c r="E526" t="s">
        <v>10917</v>
      </c>
      <c r="F526">
        <v>2.2166666666666668</v>
      </c>
      <c r="G526" t="s">
        <v>10889</v>
      </c>
      <c r="H526" t="s">
        <v>190</v>
      </c>
      <c r="I526" t="s">
        <v>10896</v>
      </c>
      <c r="J526">
        <v>7.5</v>
      </c>
      <c r="K526" t="s">
        <v>10916</v>
      </c>
      <c r="L526">
        <v>72316</v>
      </c>
      <c r="M526">
        <v>31000000</v>
      </c>
      <c r="N526">
        <v>24822619</v>
      </c>
      <c r="O526">
        <v>-6177381</v>
      </c>
      <c r="P526" t="s">
        <v>10924</v>
      </c>
      <c r="S526" t="s">
        <v>11016</v>
      </c>
      <c r="T526" t="s">
        <v>11019</v>
      </c>
      <c r="U526" t="e">
        <v>#VALUE!</v>
      </c>
      <c r="V526" t="s">
        <v>10980</v>
      </c>
      <c r="W526" t="s">
        <v>11032</v>
      </c>
      <c r="X526" t="s">
        <v>391</v>
      </c>
    </row>
    <row r="527" spans="1:24" x14ac:dyDescent="0.3">
      <c r="A527" t="s">
        <v>1811</v>
      </c>
      <c r="B527" t="s">
        <v>1812</v>
      </c>
      <c r="C527" t="s">
        <v>1812</v>
      </c>
      <c r="D527">
        <v>99</v>
      </c>
      <c r="E527" t="s">
        <v>10911</v>
      </c>
      <c r="F527">
        <v>1.65</v>
      </c>
      <c r="G527" t="s">
        <v>172</v>
      </c>
      <c r="H527" t="s">
        <v>190</v>
      </c>
      <c r="I527" t="s">
        <v>10886</v>
      </c>
      <c r="J527">
        <v>6.6</v>
      </c>
      <c r="K527" t="s">
        <v>10912</v>
      </c>
      <c r="L527">
        <v>52717</v>
      </c>
      <c r="M527">
        <v>11500000</v>
      </c>
      <c r="N527">
        <v>33351557</v>
      </c>
      <c r="O527">
        <v>21851557</v>
      </c>
      <c r="P527" t="s">
        <v>10913</v>
      </c>
      <c r="Q527">
        <v>34335</v>
      </c>
      <c r="S527" t="s">
        <v>11016</v>
      </c>
      <c r="T527" t="s">
        <v>11019</v>
      </c>
      <c r="U527" t="e">
        <v>#VALUE!</v>
      </c>
      <c r="V527" t="s">
        <v>10981</v>
      </c>
      <c r="W527" t="s">
        <v>11034</v>
      </c>
      <c r="X527" t="s">
        <v>1813</v>
      </c>
    </row>
    <row r="528" spans="1:24" x14ac:dyDescent="0.3">
      <c r="A528" t="s">
        <v>1814</v>
      </c>
      <c r="B528" t="s">
        <v>1815</v>
      </c>
      <c r="C528" t="s">
        <v>1816</v>
      </c>
      <c r="D528">
        <v>95</v>
      </c>
      <c r="E528" t="s">
        <v>10911</v>
      </c>
      <c r="F528">
        <v>1.5833333333333333</v>
      </c>
      <c r="G528" t="s">
        <v>172</v>
      </c>
      <c r="H528" t="s">
        <v>10892</v>
      </c>
      <c r="I528" t="s">
        <v>10899</v>
      </c>
      <c r="J528">
        <v>5.4</v>
      </c>
      <c r="K528" t="s">
        <v>10933</v>
      </c>
      <c r="L528">
        <v>72205</v>
      </c>
      <c r="M528">
        <v>40000000</v>
      </c>
      <c r="N528">
        <v>38087756</v>
      </c>
      <c r="O528">
        <v>-1912244</v>
      </c>
      <c r="P528" t="s">
        <v>10924</v>
      </c>
      <c r="Q528" t="s">
        <v>1817</v>
      </c>
      <c r="R528">
        <v>19</v>
      </c>
      <c r="S528" t="s">
        <v>11015</v>
      </c>
      <c r="T528" t="s">
        <v>11018</v>
      </c>
      <c r="U528" t="s">
        <v>10914</v>
      </c>
      <c r="V528" t="s">
        <v>10981</v>
      </c>
      <c r="W528" t="s">
        <v>11034</v>
      </c>
      <c r="X528" t="s">
        <v>1818</v>
      </c>
    </row>
    <row r="529" spans="1:24" x14ac:dyDescent="0.3">
      <c r="A529" t="s">
        <v>1819</v>
      </c>
      <c r="B529" t="s">
        <v>1820</v>
      </c>
      <c r="C529" t="s">
        <v>1820</v>
      </c>
      <c r="D529">
        <v>97</v>
      </c>
      <c r="E529" t="s">
        <v>10911</v>
      </c>
      <c r="F529">
        <v>1.6166666666666667</v>
      </c>
      <c r="G529" t="s">
        <v>172</v>
      </c>
      <c r="H529" t="s">
        <v>190</v>
      </c>
      <c r="I529" t="s">
        <v>10892</v>
      </c>
      <c r="J529">
        <v>6.5</v>
      </c>
      <c r="K529" t="s">
        <v>10912</v>
      </c>
      <c r="L529">
        <v>126968</v>
      </c>
      <c r="M529">
        <v>22000000</v>
      </c>
      <c r="N529">
        <v>190539357</v>
      </c>
      <c r="O529">
        <v>168539357</v>
      </c>
      <c r="P529" t="s">
        <v>10928</v>
      </c>
      <c r="Q529" t="s">
        <v>1821</v>
      </c>
      <c r="R529">
        <v>11</v>
      </c>
      <c r="S529" t="s">
        <v>1956</v>
      </c>
      <c r="T529" t="s">
        <v>11023</v>
      </c>
      <c r="U529" t="s">
        <v>10925</v>
      </c>
      <c r="V529" t="s">
        <v>10981</v>
      </c>
      <c r="W529" t="s">
        <v>11034</v>
      </c>
      <c r="X529" t="s">
        <v>1822</v>
      </c>
    </row>
    <row r="530" spans="1:24" x14ac:dyDescent="0.3">
      <c r="A530" t="s">
        <v>1823</v>
      </c>
      <c r="B530" t="s">
        <v>1824</v>
      </c>
      <c r="C530" t="s">
        <v>1824</v>
      </c>
      <c r="D530">
        <v>89</v>
      </c>
      <c r="E530" t="s">
        <v>10915</v>
      </c>
      <c r="F530">
        <v>1.4833333333333334</v>
      </c>
      <c r="G530" t="s">
        <v>10891</v>
      </c>
      <c r="H530" t="s">
        <v>190</v>
      </c>
      <c r="I530" t="s">
        <v>5170</v>
      </c>
      <c r="J530">
        <v>7.3</v>
      </c>
      <c r="K530" t="s">
        <v>10916</v>
      </c>
      <c r="L530">
        <v>65075</v>
      </c>
      <c r="M530">
        <v>2500000</v>
      </c>
      <c r="N530">
        <v>2079569</v>
      </c>
      <c r="O530">
        <v>-420431</v>
      </c>
      <c r="P530" t="s">
        <v>10924</v>
      </c>
      <c r="Q530" t="s">
        <v>1825</v>
      </c>
      <c r="R530">
        <v>17</v>
      </c>
      <c r="S530" t="s">
        <v>11011</v>
      </c>
      <c r="T530" t="s">
        <v>11029</v>
      </c>
      <c r="U530" t="s">
        <v>10932</v>
      </c>
      <c r="V530" t="s">
        <v>10981</v>
      </c>
      <c r="W530" t="s">
        <v>11034</v>
      </c>
      <c r="X530" t="s">
        <v>1826</v>
      </c>
    </row>
    <row r="531" spans="1:24" x14ac:dyDescent="0.3">
      <c r="A531" t="s">
        <v>1827</v>
      </c>
      <c r="B531" t="s">
        <v>1828</v>
      </c>
      <c r="C531" t="s">
        <v>1828</v>
      </c>
      <c r="D531">
        <v>142</v>
      </c>
      <c r="E531" t="s">
        <v>10917</v>
      </c>
      <c r="F531">
        <v>2.3666666666666667</v>
      </c>
      <c r="G531" t="s">
        <v>190</v>
      </c>
      <c r="H531" t="s">
        <v>10899</v>
      </c>
      <c r="I531" t="s">
        <v>10899</v>
      </c>
      <c r="J531">
        <v>9.3000000000000007</v>
      </c>
      <c r="K531" t="s">
        <v>10922</v>
      </c>
      <c r="L531">
        <v>2817283</v>
      </c>
      <c r="M531">
        <v>25000000</v>
      </c>
      <c r="N531">
        <v>28884716</v>
      </c>
      <c r="O531">
        <v>3884716</v>
      </c>
      <c r="P531" t="s">
        <v>10918</v>
      </c>
      <c r="Q531" t="s">
        <v>1829</v>
      </c>
      <c r="R531">
        <v>10</v>
      </c>
      <c r="S531" t="s">
        <v>11016</v>
      </c>
      <c r="T531" t="s">
        <v>11027</v>
      </c>
      <c r="U531" t="s">
        <v>10930</v>
      </c>
      <c r="V531" t="s">
        <v>10981</v>
      </c>
      <c r="W531" t="s">
        <v>11034</v>
      </c>
      <c r="X531" t="s">
        <v>1830</v>
      </c>
    </row>
    <row r="532" spans="1:24" x14ac:dyDescent="0.3">
      <c r="A532" t="s">
        <v>1831</v>
      </c>
      <c r="B532" t="s">
        <v>1832</v>
      </c>
      <c r="C532" t="s">
        <v>1832</v>
      </c>
      <c r="D532">
        <v>110</v>
      </c>
      <c r="E532" t="s">
        <v>10911</v>
      </c>
      <c r="F532">
        <v>1.8333333333333333</v>
      </c>
      <c r="G532" t="s">
        <v>7406</v>
      </c>
      <c r="H532" t="s">
        <v>190</v>
      </c>
      <c r="I532" t="s">
        <v>5170</v>
      </c>
      <c r="J532">
        <v>5.6</v>
      </c>
      <c r="K532" t="s">
        <v>10933</v>
      </c>
      <c r="L532">
        <v>68821</v>
      </c>
      <c r="M532">
        <v>45000000</v>
      </c>
      <c r="N532">
        <v>170362582</v>
      </c>
      <c r="O532">
        <v>125362582</v>
      </c>
      <c r="P532" t="s">
        <v>10928</v>
      </c>
      <c r="Q532" t="s">
        <v>1833</v>
      </c>
      <c r="R532">
        <v>7</v>
      </c>
      <c r="S532" t="s">
        <v>1956</v>
      </c>
      <c r="T532" t="s">
        <v>11022</v>
      </c>
      <c r="U532" t="s">
        <v>10923</v>
      </c>
      <c r="V532" t="s">
        <v>10981</v>
      </c>
      <c r="W532" t="s">
        <v>11034</v>
      </c>
      <c r="X532" t="s">
        <v>1834</v>
      </c>
    </row>
    <row r="533" spans="1:24" x14ac:dyDescent="0.3">
      <c r="A533" t="s">
        <v>1835</v>
      </c>
      <c r="B533" t="s">
        <v>1836</v>
      </c>
      <c r="C533" t="s">
        <v>1836</v>
      </c>
      <c r="D533">
        <v>116</v>
      </c>
      <c r="E533" t="s">
        <v>10911</v>
      </c>
      <c r="F533">
        <v>1.9333333333333333</v>
      </c>
      <c r="G533" t="s">
        <v>7406</v>
      </c>
      <c r="H533" t="s">
        <v>10887</v>
      </c>
      <c r="I533" t="s">
        <v>5170</v>
      </c>
      <c r="J533">
        <v>7.3</v>
      </c>
      <c r="K533" t="s">
        <v>10916</v>
      </c>
      <c r="L533">
        <v>383702</v>
      </c>
      <c r="M533">
        <v>30000000</v>
      </c>
      <c r="N533">
        <v>350448145</v>
      </c>
      <c r="O533">
        <v>320448145</v>
      </c>
      <c r="P533" t="s">
        <v>10928</v>
      </c>
      <c r="Q533" t="s">
        <v>1837</v>
      </c>
      <c r="R533">
        <v>7</v>
      </c>
      <c r="S533" t="s">
        <v>11011</v>
      </c>
      <c r="T533" t="s">
        <v>11024</v>
      </c>
      <c r="U533" t="s">
        <v>10926</v>
      </c>
      <c r="V533" t="s">
        <v>10981</v>
      </c>
      <c r="W533" t="s">
        <v>11034</v>
      </c>
      <c r="X533" t="s">
        <v>1838</v>
      </c>
    </row>
    <row r="534" spans="1:24" x14ac:dyDescent="0.3">
      <c r="A534" t="s">
        <v>1839</v>
      </c>
      <c r="B534" t="s">
        <v>1840</v>
      </c>
      <c r="C534" t="s">
        <v>1840</v>
      </c>
      <c r="D534">
        <v>118</v>
      </c>
      <c r="E534" t="s">
        <v>10911</v>
      </c>
      <c r="F534">
        <v>1.9666666666666666</v>
      </c>
      <c r="G534" t="s">
        <v>7406</v>
      </c>
      <c r="H534" t="s">
        <v>10887</v>
      </c>
      <c r="I534" t="s">
        <v>10895</v>
      </c>
      <c r="J534">
        <v>6.6</v>
      </c>
      <c r="K534" t="s">
        <v>10912</v>
      </c>
      <c r="L534">
        <v>85822</v>
      </c>
      <c r="M534">
        <v>35000000</v>
      </c>
      <c r="N534">
        <v>118071125</v>
      </c>
      <c r="O534">
        <v>83071125</v>
      </c>
      <c r="P534" t="s">
        <v>10913</v>
      </c>
      <c r="Q534" t="s">
        <v>1841</v>
      </c>
      <c r="R534">
        <v>17</v>
      </c>
      <c r="S534" t="s">
        <v>11012</v>
      </c>
      <c r="T534" t="s">
        <v>11023</v>
      </c>
      <c r="U534" t="s">
        <v>10925</v>
      </c>
      <c r="V534" t="s">
        <v>10981</v>
      </c>
      <c r="W534" t="s">
        <v>11034</v>
      </c>
      <c r="X534" t="s">
        <v>1842</v>
      </c>
    </row>
    <row r="535" spans="1:24" x14ac:dyDescent="0.3">
      <c r="A535" t="s">
        <v>1843</v>
      </c>
      <c r="B535" t="s">
        <v>1844</v>
      </c>
      <c r="C535" t="s">
        <v>1844</v>
      </c>
      <c r="D535">
        <v>116</v>
      </c>
      <c r="E535" t="s">
        <v>10911</v>
      </c>
      <c r="F535">
        <v>1.9333333333333333</v>
      </c>
      <c r="G535" t="s">
        <v>7406</v>
      </c>
      <c r="H535" t="s">
        <v>10887</v>
      </c>
      <c r="I535" t="s">
        <v>10890</v>
      </c>
      <c r="J535">
        <v>7</v>
      </c>
      <c r="K535" t="s">
        <v>10916</v>
      </c>
      <c r="L535">
        <v>200994</v>
      </c>
      <c r="M535">
        <v>55000000</v>
      </c>
      <c r="N535">
        <v>196567262</v>
      </c>
      <c r="O535">
        <v>141567262</v>
      </c>
      <c r="P535" t="s">
        <v>10928</v>
      </c>
      <c r="Q535" t="s">
        <v>1845</v>
      </c>
      <c r="R535">
        <v>28</v>
      </c>
      <c r="S535" t="s">
        <v>1956</v>
      </c>
      <c r="T535" t="s">
        <v>11022</v>
      </c>
      <c r="U535" t="s">
        <v>10923</v>
      </c>
      <c r="V535" t="s">
        <v>10981</v>
      </c>
      <c r="W535" t="s">
        <v>11034</v>
      </c>
      <c r="X535" t="s">
        <v>1556</v>
      </c>
    </row>
    <row r="536" spans="1:24" x14ac:dyDescent="0.3">
      <c r="A536" t="s">
        <v>1846</v>
      </c>
      <c r="B536" t="s">
        <v>1847</v>
      </c>
      <c r="C536" t="s">
        <v>1847</v>
      </c>
      <c r="D536">
        <v>102</v>
      </c>
      <c r="E536" t="s">
        <v>10911</v>
      </c>
      <c r="F536">
        <v>1.7</v>
      </c>
      <c r="G536" t="s">
        <v>7406</v>
      </c>
      <c r="H536" t="s">
        <v>10887</v>
      </c>
      <c r="I536" t="s">
        <v>172</v>
      </c>
      <c r="J536">
        <v>4</v>
      </c>
      <c r="K536" t="s">
        <v>10933</v>
      </c>
      <c r="L536">
        <v>74256</v>
      </c>
      <c r="M536">
        <v>35000000</v>
      </c>
      <c r="N536">
        <v>99431786</v>
      </c>
      <c r="O536">
        <v>64431786</v>
      </c>
      <c r="P536" t="s">
        <v>10913</v>
      </c>
      <c r="Q536" t="s">
        <v>1781</v>
      </c>
      <c r="R536">
        <v>23</v>
      </c>
      <c r="S536" t="s">
        <v>1956</v>
      </c>
      <c r="T536" t="s">
        <v>11018</v>
      </c>
      <c r="U536" t="s">
        <v>10914</v>
      </c>
      <c r="V536" t="s">
        <v>10981</v>
      </c>
      <c r="W536" t="s">
        <v>11034</v>
      </c>
      <c r="X536" t="s">
        <v>1848</v>
      </c>
    </row>
    <row r="537" spans="1:24" x14ac:dyDescent="0.3">
      <c r="A537" t="s">
        <v>1849</v>
      </c>
      <c r="B537" t="s">
        <v>1850</v>
      </c>
      <c r="C537" t="s">
        <v>1850</v>
      </c>
      <c r="D537">
        <v>99</v>
      </c>
      <c r="E537" t="s">
        <v>10911</v>
      </c>
      <c r="F537">
        <v>1.65</v>
      </c>
      <c r="G537" t="s">
        <v>7406</v>
      </c>
      <c r="H537" t="s">
        <v>10891</v>
      </c>
      <c r="I537" t="s">
        <v>10890</v>
      </c>
      <c r="J537">
        <v>5.9</v>
      </c>
      <c r="K537" t="s">
        <v>10933</v>
      </c>
      <c r="L537">
        <v>62760</v>
      </c>
      <c r="M537">
        <v>27000000</v>
      </c>
      <c r="N537">
        <v>101646581</v>
      </c>
      <c r="O537">
        <v>74646581</v>
      </c>
      <c r="P537" t="s">
        <v>10913</v>
      </c>
      <c r="Q537" t="s">
        <v>1851</v>
      </c>
      <c r="R537">
        <v>16</v>
      </c>
      <c r="S537" t="s">
        <v>1956</v>
      </c>
      <c r="T537" t="s">
        <v>11027</v>
      </c>
      <c r="U537" t="s">
        <v>10930</v>
      </c>
      <c r="V537" t="s">
        <v>10981</v>
      </c>
      <c r="W537" t="s">
        <v>11034</v>
      </c>
      <c r="X537" t="s">
        <v>592</v>
      </c>
    </row>
    <row r="538" spans="1:24" x14ac:dyDescent="0.3">
      <c r="A538" t="s">
        <v>1852</v>
      </c>
      <c r="B538" t="s">
        <v>1853</v>
      </c>
      <c r="C538" t="s">
        <v>1853</v>
      </c>
      <c r="D538">
        <v>141</v>
      </c>
      <c r="E538" t="s">
        <v>10917</v>
      </c>
      <c r="F538">
        <v>2.35</v>
      </c>
      <c r="G538" t="s">
        <v>7406</v>
      </c>
      <c r="H538" t="s">
        <v>172</v>
      </c>
      <c r="I538" t="s">
        <v>5170</v>
      </c>
      <c r="J538">
        <v>7.3</v>
      </c>
      <c r="K538" t="s">
        <v>10916</v>
      </c>
      <c r="L538">
        <v>274856</v>
      </c>
      <c r="M538">
        <v>115000000</v>
      </c>
      <c r="N538">
        <v>378882411</v>
      </c>
      <c r="O538">
        <v>263882411</v>
      </c>
      <c r="P538" t="s">
        <v>10928</v>
      </c>
      <c r="Q538" t="s">
        <v>1854</v>
      </c>
      <c r="R538">
        <v>12</v>
      </c>
      <c r="S538" t="s">
        <v>11011</v>
      </c>
      <c r="T538" t="s">
        <v>11025</v>
      </c>
      <c r="U538" t="s">
        <v>10927</v>
      </c>
      <c r="V538" t="s">
        <v>10981</v>
      </c>
      <c r="W538" t="s">
        <v>11034</v>
      </c>
      <c r="X538" t="s">
        <v>687</v>
      </c>
    </row>
    <row r="539" spans="1:24" x14ac:dyDescent="0.3">
      <c r="A539" t="s">
        <v>1855</v>
      </c>
      <c r="B539" t="s">
        <v>1856</v>
      </c>
      <c r="C539" t="s">
        <v>1857</v>
      </c>
      <c r="D539">
        <v>112</v>
      </c>
      <c r="E539" t="s">
        <v>10911</v>
      </c>
      <c r="F539">
        <v>1.8666666666666667</v>
      </c>
      <c r="G539" t="s">
        <v>10885</v>
      </c>
      <c r="H539" t="s">
        <v>105</v>
      </c>
      <c r="I539" t="s">
        <v>10895</v>
      </c>
      <c r="J539">
        <v>6.4</v>
      </c>
      <c r="K539" t="s">
        <v>10912</v>
      </c>
      <c r="L539">
        <v>62994</v>
      </c>
      <c r="M539">
        <v>8000000</v>
      </c>
      <c r="N539">
        <v>19721741</v>
      </c>
      <c r="O539">
        <v>11721741</v>
      </c>
      <c r="P539" t="s">
        <v>10913</v>
      </c>
      <c r="Q539">
        <v>34547</v>
      </c>
      <c r="S539" t="s">
        <v>11015</v>
      </c>
      <c r="T539" t="s">
        <v>11028</v>
      </c>
      <c r="U539" t="e">
        <v>#VALUE!</v>
      </c>
      <c r="V539" t="s">
        <v>10981</v>
      </c>
      <c r="W539" t="s">
        <v>11034</v>
      </c>
      <c r="X539" t="s">
        <v>650</v>
      </c>
    </row>
    <row r="540" spans="1:24" x14ac:dyDescent="0.3">
      <c r="A540" t="s">
        <v>1858</v>
      </c>
      <c r="B540" t="s">
        <v>1859</v>
      </c>
      <c r="C540" t="s">
        <v>1859</v>
      </c>
      <c r="D540">
        <v>125</v>
      </c>
      <c r="E540" t="s">
        <v>10917</v>
      </c>
      <c r="F540">
        <v>2.0833333333333335</v>
      </c>
      <c r="G540" t="s">
        <v>190</v>
      </c>
      <c r="H540" t="s">
        <v>105</v>
      </c>
      <c r="I540" t="s">
        <v>10886</v>
      </c>
      <c r="J540">
        <v>6.3</v>
      </c>
      <c r="K540" t="s">
        <v>10912</v>
      </c>
      <c r="L540">
        <v>59375</v>
      </c>
      <c r="M540">
        <v>70000000</v>
      </c>
      <c r="N540">
        <v>131002597</v>
      </c>
      <c r="O540">
        <v>61002597</v>
      </c>
      <c r="P540" t="s">
        <v>10913</v>
      </c>
      <c r="Q540" t="s">
        <v>1860</v>
      </c>
      <c r="R540">
        <v>17</v>
      </c>
      <c r="S540" t="s">
        <v>1956</v>
      </c>
      <c r="T540" t="s">
        <v>11024</v>
      </c>
      <c r="U540" t="s">
        <v>10926</v>
      </c>
      <c r="V540" t="s">
        <v>10981</v>
      </c>
      <c r="W540" t="s">
        <v>11034</v>
      </c>
      <c r="X540" t="s">
        <v>1110</v>
      </c>
    </row>
    <row r="541" spans="1:24" x14ac:dyDescent="0.3">
      <c r="A541" t="s">
        <v>1861</v>
      </c>
      <c r="B541" t="s">
        <v>1862</v>
      </c>
      <c r="C541" t="s">
        <v>1862</v>
      </c>
      <c r="D541">
        <v>191</v>
      </c>
      <c r="E541" t="s">
        <v>10917</v>
      </c>
      <c r="F541">
        <v>3.1833333333333331</v>
      </c>
      <c r="G541" t="s">
        <v>7406</v>
      </c>
      <c r="H541" t="s">
        <v>10887</v>
      </c>
      <c r="I541" t="s">
        <v>10889</v>
      </c>
      <c r="J541">
        <v>6.7</v>
      </c>
      <c r="K541" t="s">
        <v>10912</v>
      </c>
      <c r="L541">
        <v>53926</v>
      </c>
      <c r="M541">
        <v>63000000</v>
      </c>
      <c r="N541">
        <v>25052000</v>
      </c>
      <c r="O541">
        <v>-37948000</v>
      </c>
      <c r="P541" t="s">
        <v>10924</v>
      </c>
      <c r="Q541" t="s">
        <v>1863</v>
      </c>
      <c r="R541">
        <v>24</v>
      </c>
      <c r="S541" t="s">
        <v>1956</v>
      </c>
      <c r="T541" t="s">
        <v>11024</v>
      </c>
      <c r="U541" t="s">
        <v>10926</v>
      </c>
      <c r="V541" t="s">
        <v>10981</v>
      </c>
      <c r="W541" t="s">
        <v>11034</v>
      </c>
      <c r="X541" t="s">
        <v>1864</v>
      </c>
    </row>
    <row r="542" spans="1:24" x14ac:dyDescent="0.3">
      <c r="A542" t="s">
        <v>1865</v>
      </c>
      <c r="B542" t="s">
        <v>1866</v>
      </c>
      <c r="C542" t="s">
        <v>1866</v>
      </c>
      <c r="D542">
        <v>90</v>
      </c>
      <c r="E542" t="s">
        <v>10911</v>
      </c>
      <c r="F542">
        <v>1.5</v>
      </c>
      <c r="G542" t="s">
        <v>10887</v>
      </c>
      <c r="H542" t="s">
        <v>172</v>
      </c>
      <c r="I542" t="s">
        <v>10891</v>
      </c>
      <c r="J542">
        <v>6.4</v>
      </c>
      <c r="K542" t="s">
        <v>10912</v>
      </c>
      <c r="L542">
        <v>228996</v>
      </c>
      <c r="M542">
        <v>30000000</v>
      </c>
      <c r="N542">
        <v>212385533</v>
      </c>
      <c r="O542">
        <v>182385533</v>
      </c>
      <c r="P542" t="s">
        <v>10928</v>
      </c>
      <c r="Q542" t="s">
        <v>1867</v>
      </c>
      <c r="R542">
        <v>8</v>
      </c>
      <c r="S542" t="s">
        <v>11014</v>
      </c>
      <c r="T542" t="s">
        <v>11023</v>
      </c>
      <c r="U542" t="s">
        <v>10925</v>
      </c>
      <c r="V542" t="s">
        <v>10982</v>
      </c>
      <c r="W542" t="s">
        <v>11034</v>
      </c>
      <c r="X542" t="s">
        <v>1868</v>
      </c>
    </row>
    <row r="543" spans="1:24" x14ac:dyDescent="0.3">
      <c r="A543" t="s">
        <v>1869</v>
      </c>
      <c r="B543" t="s">
        <v>1870</v>
      </c>
      <c r="C543" t="s">
        <v>1870</v>
      </c>
      <c r="D543">
        <v>114</v>
      </c>
      <c r="E543" t="s">
        <v>10911</v>
      </c>
      <c r="F543">
        <v>1.9</v>
      </c>
      <c r="G543" t="s">
        <v>172</v>
      </c>
      <c r="H543" t="s">
        <v>190</v>
      </c>
      <c r="I543" t="s">
        <v>10886</v>
      </c>
      <c r="J543">
        <v>6.8</v>
      </c>
      <c r="K543" t="s">
        <v>10912</v>
      </c>
      <c r="L543">
        <v>59762</v>
      </c>
      <c r="M543">
        <v>62000000</v>
      </c>
      <c r="N543">
        <v>107879496</v>
      </c>
      <c r="O543">
        <v>45879496</v>
      </c>
      <c r="P543" t="s">
        <v>10913</v>
      </c>
      <c r="Q543" t="s">
        <v>1867</v>
      </c>
      <c r="R543">
        <v>8</v>
      </c>
      <c r="S543" t="s">
        <v>11014</v>
      </c>
      <c r="T543" t="s">
        <v>11023</v>
      </c>
      <c r="U543" t="s">
        <v>10925</v>
      </c>
      <c r="V543" t="s">
        <v>10982</v>
      </c>
      <c r="W543" t="s">
        <v>11034</v>
      </c>
      <c r="X543" t="s">
        <v>691</v>
      </c>
    </row>
    <row r="544" spans="1:24" x14ac:dyDescent="0.3">
      <c r="A544" t="s">
        <v>1871</v>
      </c>
      <c r="B544" t="s">
        <v>1872</v>
      </c>
      <c r="C544" t="s">
        <v>1872</v>
      </c>
      <c r="D544">
        <v>140</v>
      </c>
      <c r="E544" t="s">
        <v>10917</v>
      </c>
      <c r="F544">
        <v>2.3333333333333335</v>
      </c>
      <c r="G544" t="s">
        <v>10887</v>
      </c>
      <c r="H544" t="s">
        <v>190</v>
      </c>
      <c r="I544" t="s">
        <v>10896</v>
      </c>
      <c r="J544">
        <v>7.7</v>
      </c>
      <c r="K544" t="s">
        <v>10916</v>
      </c>
      <c r="L544">
        <v>308771</v>
      </c>
      <c r="M544">
        <v>52000000</v>
      </c>
      <c r="N544">
        <v>355237933</v>
      </c>
      <c r="O544">
        <v>303237933</v>
      </c>
      <c r="P544" t="s">
        <v>10928</v>
      </c>
      <c r="Q544" t="s">
        <v>1873</v>
      </c>
      <c r="R544">
        <v>22</v>
      </c>
      <c r="S544" t="s">
        <v>11012</v>
      </c>
      <c r="T544" t="s">
        <v>11024</v>
      </c>
      <c r="U544" t="s">
        <v>10926</v>
      </c>
      <c r="V544" t="s">
        <v>10982</v>
      </c>
      <c r="W544" t="s">
        <v>11034</v>
      </c>
      <c r="X544" t="s">
        <v>676</v>
      </c>
    </row>
    <row r="545" spans="1:24" x14ac:dyDescent="0.3">
      <c r="A545" t="s">
        <v>1874</v>
      </c>
      <c r="B545" t="s">
        <v>1875</v>
      </c>
      <c r="C545" t="s">
        <v>1875</v>
      </c>
      <c r="D545">
        <v>133</v>
      </c>
      <c r="E545" t="s">
        <v>10917</v>
      </c>
      <c r="F545">
        <v>2.2166666666666668</v>
      </c>
      <c r="G545" t="s">
        <v>7406</v>
      </c>
      <c r="H545" t="s">
        <v>10891</v>
      </c>
      <c r="I545" t="s">
        <v>5170</v>
      </c>
      <c r="J545">
        <v>6.3</v>
      </c>
      <c r="K545" t="s">
        <v>10912</v>
      </c>
      <c r="L545">
        <v>86898</v>
      </c>
      <c r="M545">
        <v>50000000</v>
      </c>
      <c r="N545">
        <v>30303072</v>
      </c>
      <c r="O545">
        <v>-19696928</v>
      </c>
      <c r="P545" t="s">
        <v>10924</v>
      </c>
      <c r="Q545" t="s">
        <v>1876</v>
      </c>
      <c r="R545">
        <v>6</v>
      </c>
      <c r="S545" t="s">
        <v>1956</v>
      </c>
      <c r="T545" t="s">
        <v>11022</v>
      </c>
      <c r="U545" t="s">
        <v>10923</v>
      </c>
      <c r="V545" t="s">
        <v>10982</v>
      </c>
      <c r="W545" t="s">
        <v>11034</v>
      </c>
      <c r="X545" t="s">
        <v>231</v>
      </c>
    </row>
    <row r="546" spans="1:24" x14ac:dyDescent="0.3">
      <c r="A546" t="s">
        <v>1877</v>
      </c>
      <c r="B546" t="s">
        <v>1878</v>
      </c>
      <c r="C546" t="s">
        <v>1878</v>
      </c>
      <c r="D546">
        <v>91</v>
      </c>
      <c r="E546" t="s">
        <v>10911</v>
      </c>
      <c r="F546">
        <v>1.5166666666666666</v>
      </c>
      <c r="G546" t="s">
        <v>172</v>
      </c>
      <c r="H546" t="s">
        <v>190</v>
      </c>
      <c r="I546" t="s">
        <v>10892</v>
      </c>
      <c r="J546">
        <v>6.9</v>
      </c>
      <c r="K546" t="s">
        <v>10912</v>
      </c>
      <c r="L546">
        <v>131718</v>
      </c>
      <c r="M546">
        <v>30000000</v>
      </c>
      <c r="N546">
        <v>254134910</v>
      </c>
      <c r="O546">
        <v>224134910</v>
      </c>
      <c r="P546" t="s">
        <v>10928</v>
      </c>
      <c r="Q546" t="s">
        <v>1879</v>
      </c>
      <c r="R546">
        <v>4</v>
      </c>
      <c r="S546" t="s">
        <v>1956</v>
      </c>
      <c r="T546" t="s">
        <v>11028</v>
      </c>
      <c r="U546" t="s">
        <v>10931</v>
      </c>
      <c r="V546" t="s">
        <v>10982</v>
      </c>
      <c r="W546" t="s">
        <v>11034</v>
      </c>
      <c r="X546" t="s">
        <v>1880</v>
      </c>
    </row>
    <row r="547" spans="1:24" x14ac:dyDescent="0.3">
      <c r="A547" t="s">
        <v>1881</v>
      </c>
      <c r="B547" t="s">
        <v>1882</v>
      </c>
      <c r="C547" t="s">
        <v>1882</v>
      </c>
      <c r="D547">
        <v>119</v>
      </c>
      <c r="E547" t="s">
        <v>10911</v>
      </c>
      <c r="F547">
        <v>1.9833333333333334</v>
      </c>
      <c r="G547" t="s">
        <v>7406</v>
      </c>
      <c r="H547" t="s">
        <v>172</v>
      </c>
      <c r="I547" t="s">
        <v>10891</v>
      </c>
      <c r="J547">
        <v>6.8</v>
      </c>
      <c r="K547" t="s">
        <v>10912</v>
      </c>
      <c r="L547">
        <v>280217</v>
      </c>
      <c r="M547">
        <v>19000000</v>
      </c>
      <c r="N547">
        <v>141407024</v>
      </c>
      <c r="O547">
        <v>122407024</v>
      </c>
      <c r="P547" t="s">
        <v>10928</v>
      </c>
      <c r="Q547" t="s">
        <v>1883</v>
      </c>
      <c r="R547">
        <v>6</v>
      </c>
      <c r="S547" t="s">
        <v>11012</v>
      </c>
      <c r="T547" t="s">
        <v>11026</v>
      </c>
      <c r="U547" t="s">
        <v>10929</v>
      </c>
      <c r="V547" t="s">
        <v>10982</v>
      </c>
      <c r="W547" t="s">
        <v>11034</v>
      </c>
      <c r="X547" t="s">
        <v>1884</v>
      </c>
    </row>
    <row r="548" spans="1:24" x14ac:dyDescent="0.3">
      <c r="A548" t="s">
        <v>1885</v>
      </c>
      <c r="B548" t="s">
        <v>1886</v>
      </c>
      <c r="C548" t="s">
        <v>1886</v>
      </c>
      <c r="D548">
        <v>102</v>
      </c>
      <c r="E548" t="s">
        <v>10911</v>
      </c>
      <c r="F548">
        <v>1.7</v>
      </c>
      <c r="G548" t="s">
        <v>10889</v>
      </c>
      <c r="H548" t="s">
        <v>10891</v>
      </c>
      <c r="I548" t="s">
        <v>190</v>
      </c>
      <c r="J548">
        <v>7.3</v>
      </c>
      <c r="K548" t="s">
        <v>10916</v>
      </c>
      <c r="L548">
        <v>118381</v>
      </c>
      <c r="M548">
        <v>2000000</v>
      </c>
      <c r="N548">
        <v>2402438</v>
      </c>
      <c r="O548">
        <v>402438</v>
      </c>
      <c r="P548" t="s">
        <v>10918</v>
      </c>
      <c r="Q548" t="s">
        <v>1887</v>
      </c>
      <c r="R548">
        <v>27</v>
      </c>
      <c r="S548" t="s">
        <v>1956</v>
      </c>
      <c r="T548" t="s">
        <v>11019</v>
      </c>
      <c r="U548" t="s">
        <v>10919</v>
      </c>
      <c r="V548" t="s">
        <v>10982</v>
      </c>
      <c r="W548" t="s">
        <v>11034</v>
      </c>
      <c r="X548" t="s">
        <v>1888</v>
      </c>
    </row>
    <row r="549" spans="1:24" x14ac:dyDescent="0.3">
      <c r="A549" t="s">
        <v>1889</v>
      </c>
      <c r="B549" t="s">
        <v>1890</v>
      </c>
      <c r="C549" t="s">
        <v>1890</v>
      </c>
      <c r="D549">
        <v>121</v>
      </c>
      <c r="E549" t="s">
        <v>10917</v>
      </c>
      <c r="F549">
        <v>2.0166666666666666</v>
      </c>
      <c r="G549" t="s">
        <v>7406</v>
      </c>
      <c r="H549" t="s">
        <v>10887</v>
      </c>
      <c r="I549" t="s">
        <v>10899</v>
      </c>
      <c r="J549">
        <v>5.4</v>
      </c>
      <c r="K549" t="s">
        <v>10933</v>
      </c>
      <c r="L549">
        <v>263045</v>
      </c>
      <c r="M549">
        <v>100000000</v>
      </c>
      <c r="N549">
        <v>336567158</v>
      </c>
      <c r="O549">
        <v>236567158</v>
      </c>
      <c r="P549" t="s">
        <v>10928</v>
      </c>
      <c r="Q549" t="s">
        <v>1891</v>
      </c>
      <c r="R549">
        <v>9</v>
      </c>
      <c r="S549" t="s">
        <v>1956</v>
      </c>
      <c r="T549" t="s">
        <v>11024</v>
      </c>
      <c r="U549" t="s">
        <v>10926</v>
      </c>
      <c r="V549" t="s">
        <v>10982</v>
      </c>
      <c r="W549" t="s">
        <v>11034</v>
      </c>
      <c r="X549" t="s">
        <v>944</v>
      </c>
    </row>
    <row r="550" spans="1:24" x14ac:dyDescent="0.3">
      <c r="A550" t="s">
        <v>1892</v>
      </c>
      <c r="B550" t="s">
        <v>1893</v>
      </c>
      <c r="C550" t="s">
        <v>1893</v>
      </c>
      <c r="D550">
        <v>101</v>
      </c>
      <c r="E550" t="s">
        <v>10911</v>
      </c>
      <c r="F550">
        <v>1.6833333333333333</v>
      </c>
      <c r="G550" t="s">
        <v>190</v>
      </c>
      <c r="H550" t="s">
        <v>10886</v>
      </c>
      <c r="I550" t="s">
        <v>10899</v>
      </c>
      <c r="J550">
        <v>8.1</v>
      </c>
      <c r="K550" t="s">
        <v>10922</v>
      </c>
      <c r="L550">
        <v>330033</v>
      </c>
      <c r="M550">
        <v>2500000</v>
      </c>
      <c r="N550">
        <v>5987386</v>
      </c>
      <c r="O550">
        <v>3487386</v>
      </c>
      <c r="P550" t="s">
        <v>10918</v>
      </c>
      <c r="Q550" t="s">
        <v>1894</v>
      </c>
      <c r="R550">
        <v>19</v>
      </c>
      <c r="S550" t="s">
        <v>11012</v>
      </c>
      <c r="T550" t="s">
        <v>11019</v>
      </c>
      <c r="U550" t="s">
        <v>10919</v>
      </c>
      <c r="V550" t="s">
        <v>10982</v>
      </c>
      <c r="W550" t="s">
        <v>11034</v>
      </c>
      <c r="X550" t="s">
        <v>1597</v>
      </c>
    </row>
    <row r="551" spans="1:24" x14ac:dyDescent="0.3">
      <c r="A551" t="s">
        <v>1895</v>
      </c>
      <c r="B551" t="s">
        <v>1896</v>
      </c>
      <c r="C551" t="s">
        <v>1896</v>
      </c>
      <c r="D551">
        <v>89</v>
      </c>
      <c r="E551" t="s">
        <v>10915</v>
      </c>
      <c r="F551">
        <v>1.4833333333333334</v>
      </c>
      <c r="G551" t="s">
        <v>172</v>
      </c>
      <c r="H551" t="s">
        <v>10899</v>
      </c>
      <c r="I551" t="s">
        <v>10899</v>
      </c>
      <c r="J551">
        <v>6.3</v>
      </c>
      <c r="K551" t="s">
        <v>10912</v>
      </c>
      <c r="L551">
        <v>153264</v>
      </c>
      <c r="M551">
        <v>10000000</v>
      </c>
      <c r="N551">
        <v>26488734</v>
      </c>
      <c r="O551">
        <v>16488734</v>
      </c>
      <c r="P551" t="s">
        <v>10913</v>
      </c>
      <c r="Q551" t="s">
        <v>1897</v>
      </c>
      <c r="R551">
        <v>10</v>
      </c>
      <c r="S551" t="s">
        <v>1956</v>
      </c>
      <c r="T551" t="s">
        <v>11020</v>
      </c>
      <c r="U551" t="s">
        <v>10920</v>
      </c>
      <c r="V551" t="s">
        <v>10982</v>
      </c>
      <c r="W551" t="s">
        <v>11034</v>
      </c>
      <c r="X551" t="s">
        <v>1898</v>
      </c>
    </row>
    <row r="552" spans="1:24" x14ac:dyDescent="0.3">
      <c r="A552" t="s">
        <v>1899</v>
      </c>
      <c r="B552" t="s">
        <v>1900</v>
      </c>
      <c r="C552" t="s">
        <v>1900</v>
      </c>
      <c r="D552">
        <v>178</v>
      </c>
      <c r="E552" t="s">
        <v>10917</v>
      </c>
      <c r="F552">
        <v>2.9666666666666668</v>
      </c>
      <c r="G552" t="s">
        <v>10889</v>
      </c>
      <c r="H552" t="s">
        <v>190</v>
      </c>
      <c r="I552" t="s">
        <v>10896</v>
      </c>
      <c r="J552">
        <v>8.3000000000000007</v>
      </c>
      <c r="K552" t="s">
        <v>10922</v>
      </c>
      <c r="L552">
        <v>1073146</v>
      </c>
      <c r="M552">
        <v>72000000</v>
      </c>
      <c r="N552">
        <v>213216216</v>
      </c>
      <c r="O552">
        <v>141216216</v>
      </c>
      <c r="P552" t="s">
        <v>10928</v>
      </c>
      <c r="Q552" t="s">
        <v>1901</v>
      </c>
      <c r="R552">
        <v>18</v>
      </c>
      <c r="S552" t="s">
        <v>11012</v>
      </c>
      <c r="T552" t="s">
        <v>11029</v>
      </c>
      <c r="U552" t="s">
        <v>10932</v>
      </c>
      <c r="V552" t="s">
        <v>10982</v>
      </c>
      <c r="W552" t="s">
        <v>11034</v>
      </c>
      <c r="X552" t="s">
        <v>1902</v>
      </c>
    </row>
    <row r="553" spans="1:24" x14ac:dyDescent="0.3">
      <c r="A553" t="s">
        <v>1903</v>
      </c>
      <c r="B553" t="s">
        <v>1904</v>
      </c>
      <c r="C553" t="s">
        <v>1904</v>
      </c>
      <c r="D553">
        <v>135</v>
      </c>
      <c r="E553" t="s">
        <v>10917</v>
      </c>
      <c r="F553">
        <v>2.25</v>
      </c>
      <c r="G553" t="s">
        <v>190</v>
      </c>
      <c r="H553" t="s">
        <v>10886</v>
      </c>
      <c r="I553" t="s">
        <v>10899</v>
      </c>
      <c r="J553">
        <v>7.6</v>
      </c>
      <c r="K553" t="s">
        <v>10916</v>
      </c>
      <c r="L553">
        <v>86840</v>
      </c>
      <c r="M553">
        <v>24000000</v>
      </c>
      <c r="N553">
        <v>182016617</v>
      </c>
      <c r="O553">
        <v>158016617</v>
      </c>
      <c r="P553" t="s">
        <v>10928</v>
      </c>
      <c r="Q553" t="s">
        <v>1905</v>
      </c>
      <c r="R553">
        <v>30</v>
      </c>
      <c r="S553" t="s">
        <v>11011</v>
      </c>
      <c r="T553" t="s">
        <v>11029</v>
      </c>
      <c r="U553" t="s">
        <v>10932</v>
      </c>
      <c r="V553" t="s">
        <v>10982</v>
      </c>
      <c r="W553" t="s">
        <v>11034</v>
      </c>
      <c r="X553" t="s">
        <v>87</v>
      </c>
    </row>
    <row r="554" spans="1:24" x14ac:dyDescent="0.3">
      <c r="A554" t="s">
        <v>1906</v>
      </c>
      <c r="B554" t="s">
        <v>1907</v>
      </c>
      <c r="C554" t="s">
        <v>1907</v>
      </c>
      <c r="D554">
        <v>178</v>
      </c>
      <c r="E554" t="s">
        <v>10917</v>
      </c>
      <c r="F554">
        <v>2.9666666666666668</v>
      </c>
      <c r="G554" t="s">
        <v>10891</v>
      </c>
      <c r="H554" t="s">
        <v>190</v>
      </c>
      <c r="I554" t="s">
        <v>10899</v>
      </c>
      <c r="J554">
        <v>8.1999999999999993</v>
      </c>
      <c r="K554" t="s">
        <v>10922</v>
      </c>
      <c r="L554">
        <v>549438</v>
      </c>
      <c r="M554">
        <v>52000000</v>
      </c>
      <c r="N554">
        <v>116112375</v>
      </c>
      <c r="O554">
        <v>64112375</v>
      </c>
      <c r="P554" t="s">
        <v>10913</v>
      </c>
      <c r="Q554" t="s">
        <v>1908</v>
      </c>
      <c r="R554">
        <v>14</v>
      </c>
      <c r="S554" t="s">
        <v>11011</v>
      </c>
      <c r="T554" t="s">
        <v>11023</v>
      </c>
      <c r="U554" t="s">
        <v>10925</v>
      </c>
      <c r="V554" t="s">
        <v>10982</v>
      </c>
      <c r="W554" t="s">
        <v>11034</v>
      </c>
      <c r="X554" t="s">
        <v>113</v>
      </c>
    </row>
    <row r="555" spans="1:24" x14ac:dyDescent="0.3">
      <c r="A555" t="s">
        <v>1909</v>
      </c>
      <c r="B555" t="s">
        <v>1910</v>
      </c>
      <c r="C555" t="s">
        <v>1910</v>
      </c>
      <c r="D555">
        <v>100</v>
      </c>
      <c r="E555" t="s">
        <v>10911</v>
      </c>
      <c r="F555">
        <v>1.6666666666666667</v>
      </c>
      <c r="G555" t="s">
        <v>172</v>
      </c>
      <c r="H555" t="s">
        <v>10892</v>
      </c>
      <c r="I555" t="s">
        <v>10885</v>
      </c>
      <c r="J555">
        <v>6.2</v>
      </c>
      <c r="K555" t="s">
        <v>10912</v>
      </c>
      <c r="L555">
        <v>144554</v>
      </c>
      <c r="M555">
        <v>55000000</v>
      </c>
      <c r="N555">
        <v>287928194</v>
      </c>
      <c r="O555">
        <v>232928194</v>
      </c>
      <c r="P555" t="s">
        <v>10928</v>
      </c>
      <c r="Q555" t="s">
        <v>1911</v>
      </c>
      <c r="R555">
        <v>26</v>
      </c>
      <c r="S555" t="s">
        <v>1956</v>
      </c>
      <c r="T555" t="s">
        <v>11029</v>
      </c>
      <c r="U555" t="s">
        <v>10932</v>
      </c>
      <c r="V555" t="s">
        <v>10982</v>
      </c>
      <c r="W555" t="s">
        <v>11034</v>
      </c>
      <c r="X555" t="s">
        <v>1912</v>
      </c>
    </row>
    <row r="556" spans="1:24" x14ac:dyDescent="0.3">
      <c r="A556" t="s">
        <v>1913</v>
      </c>
      <c r="B556" t="s">
        <v>1914</v>
      </c>
      <c r="C556" t="s">
        <v>1915</v>
      </c>
      <c r="D556">
        <v>112</v>
      </c>
      <c r="E556" t="s">
        <v>10911</v>
      </c>
      <c r="F556">
        <v>1.8666666666666667</v>
      </c>
      <c r="G556" t="s">
        <v>10887</v>
      </c>
      <c r="H556" t="s">
        <v>190</v>
      </c>
      <c r="I556" t="s">
        <v>10885</v>
      </c>
      <c r="J556">
        <v>7.5</v>
      </c>
      <c r="K556" t="s">
        <v>10916</v>
      </c>
      <c r="L556">
        <v>70839</v>
      </c>
      <c r="M556">
        <v>18000000</v>
      </c>
      <c r="N556">
        <v>1781750</v>
      </c>
      <c r="O556">
        <v>-16218250</v>
      </c>
      <c r="P556" t="s">
        <v>10924</v>
      </c>
      <c r="Q556">
        <v>34820</v>
      </c>
      <c r="S556" t="s">
        <v>11015</v>
      </c>
      <c r="T556" t="s">
        <v>11029</v>
      </c>
      <c r="U556" t="e">
        <v>#VALUE!</v>
      </c>
      <c r="V556" t="s">
        <v>10982</v>
      </c>
      <c r="W556" t="s">
        <v>11034</v>
      </c>
      <c r="X556" t="s">
        <v>1916</v>
      </c>
    </row>
    <row r="557" spans="1:24" x14ac:dyDescent="0.3">
      <c r="A557" t="s">
        <v>1917</v>
      </c>
      <c r="B557" t="s">
        <v>1918</v>
      </c>
      <c r="C557" t="s">
        <v>1918</v>
      </c>
      <c r="D557">
        <v>97</v>
      </c>
      <c r="E557" t="s">
        <v>10911</v>
      </c>
      <c r="F557">
        <v>1.6166666666666667</v>
      </c>
      <c r="G557" t="s">
        <v>172</v>
      </c>
      <c r="H557" t="s">
        <v>10886</v>
      </c>
      <c r="I557" t="s">
        <v>10899</v>
      </c>
      <c r="J557">
        <v>6.9</v>
      </c>
      <c r="K557" t="s">
        <v>10912</v>
      </c>
      <c r="L557">
        <v>237469</v>
      </c>
      <c r="M557">
        <v>12000000</v>
      </c>
      <c r="N557">
        <v>56631794</v>
      </c>
      <c r="O557">
        <v>44631794</v>
      </c>
      <c r="P557" t="s">
        <v>10913</v>
      </c>
      <c r="Q557" t="s">
        <v>1919</v>
      </c>
      <c r="R557">
        <v>7</v>
      </c>
      <c r="S557" t="s">
        <v>1956</v>
      </c>
      <c r="T557" t="s">
        <v>11025</v>
      </c>
      <c r="U557" t="s">
        <v>10927</v>
      </c>
      <c r="V557" t="s">
        <v>10982</v>
      </c>
      <c r="W557" t="s">
        <v>11034</v>
      </c>
      <c r="X557" t="s">
        <v>487</v>
      </c>
    </row>
    <row r="558" spans="1:24" x14ac:dyDescent="0.3">
      <c r="A558" t="s">
        <v>1920</v>
      </c>
      <c r="B558" t="s">
        <v>1921</v>
      </c>
      <c r="C558" t="s">
        <v>1921</v>
      </c>
      <c r="D558">
        <v>123</v>
      </c>
      <c r="E558" t="s">
        <v>10917</v>
      </c>
      <c r="F558">
        <v>2.0499999999999998</v>
      </c>
      <c r="G558" t="s">
        <v>190</v>
      </c>
      <c r="H558" t="s">
        <v>10895</v>
      </c>
      <c r="I558" t="s">
        <v>5170</v>
      </c>
      <c r="J558">
        <v>6.6</v>
      </c>
      <c r="K558" t="s">
        <v>10912</v>
      </c>
      <c r="L558">
        <v>64161</v>
      </c>
      <c r="M558">
        <v>20000000</v>
      </c>
      <c r="N558">
        <v>32051917</v>
      </c>
      <c r="O558">
        <v>12051917</v>
      </c>
      <c r="P558" t="s">
        <v>10913</v>
      </c>
      <c r="Q558" t="s">
        <v>1922</v>
      </c>
      <c r="R558">
        <v>19</v>
      </c>
      <c r="S558" t="s">
        <v>11012</v>
      </c>
      <c r="T558" t="s">
        <v>11022</v>
      </c>
      <c r="U558" t="s">
        <v>10923</v>
      </c>
      <c r="V558" t="s">
        <v>10982</v>
      </c>
      <c r="W558" t="s">
        <v>11034</v>
      </c>
      <c r="X558" t="s">
        <v>1923</v>
      </c>
    </row>
    <row r="559" spans="1:24" x14ac:dyDescent="0.3">
      <c r="A559" t="s">
        <v>1924</v>
      </c>
      <c r="B559" t="s">
        <v>1925</v>
      </c>
      <c r="C559" t="s">
        <v>1925</v>
      </c>
      <c r="D559">
        <v>116</v>
      </c>
      <c r="E559" t="s">
        <v>10911</v>
      </c>
      <c r="F559">
        <v>1.9333333333333333</v>
      </c>
      <c r="G559" t="s">
        <v>7406</v>
      </c>
      <c r="H559" t="s">
        <v>190</v>
      </c>
      <c r="I559" t="s">
        <v>5170</v>
      </c>
      <c r="J559">
        <v>7.3</v>
      </c>
      <c r="K559" t="s">
        <v>10916</v>
      </c>
      <c r="L559">
        <v>120531</v>
      </c>
      <c r="M559">
        <v>53000000</v>
      </c>
      <c r="N559">
        <v>157387195</v>
      </c>
      <c r="O559">
        <v>104387195</v>
      </c>
      <c r="P559" t="s">
        <v>10928</v>
      </c>
      <c r="Q559" t="s">
        <v>1926</v>
      </c>
      <c r="R559">
        <v>1</v>
      </c>
      <c r="S559" t="s">
        <v>11016</v>
      </c>
      <c r="T559" t="s">
        <v>11026</v>
      </c>
      <c r="U559" t="s">
        <v>10929</v>
      </c>
      <c r="V559" t="s">
        <v>10982</v>
      </c>
      <c r="W559" t="s">
        <v>11034</v>
      </c>
      <c r="X559" t="s">
        <v>900</v>
      </c>
    </row>
    <row r="560" spans="1:24" x14ac:dyDescent="0.3">
      <c r="A560" t="s">
        <v>1927</v>
      </c>
      <c r="B560" t="s">
        <v>1928</v>
      </c>
      <c r="C560" t="s">
        <v>1928</v>
      </c>
      <c r="D560">
        <v>99</v>
      </c>
      <c r="E560" t="s">
        <v>10911</v>
      </c>
      <c r="F560">
        <v>1.65</v>
      </c>
      <c r="G560" t="s">
        <v>10889</v>
      </c>
      <c r="H560" t="s">
        <v>190</v>
      </c>
      <c r="I560" t="s">
        <v>10899</v>
      </c>
      <c r="J560">
        <v>6.5</v>
      </c>
      <c r="K560" t="s">
        <v>10912</v>
      </c>
      <c r="L560">
        <v>55993</v>
      </c>
      <c r="M560">
        <v>23000000</v>
      </c>
      <c r="N560">
        <v>179519401</v>
      </c>
      <c r="O560">
        <v>156519401</v>
      </c>
      <c r="P560" t="s">
        <v>10928</v>
      </c>
      <c r="Q560" t="s">
        <v>1929</v>
      </c>
      <c r="R560">
        <v>11</v>
      </c>
      <c r="S560" t="s">
        <v>1956</v>
      </c>
      <c r="T560" t="s">
        <v>11028</v>
      </c>
      <c r="U560" t="s">
        <v>10931</v>
      </c>
      <c r="V560" t="s">
        <v>10982</v>
      </c>
      <c r="W560" t="s">
        <v>11034</v>
      </c>
      <c r="X560" t="s">
        <v>1930</v>
      </c>
    </row>
    <row r="561" spans="1:24" x14ac:dyDescent="0.3">
      <c r="A561" t="s">
        <v>1931</v>
      </c>
      <c r="B561" t="s">
        <v>1932</v>
      </c>
      <c r="C561" t="s">
        <v>1932</v>
      </c>
      <c r="D561">
        <v>121</v>
      </c>
      <c r="E561" t="s">
        <v>10917</v>
      </c>
      <c r="F561">
        <v>2.0166666666666666</v>
      </c>
      <c r="G561" t="s">
        <v>10887</v>
      </c>
      <c r="H561" t="s">
        <v>190</v>
      </c>
      <c r="I561" t="s">
        <v>10885</v>
      </c>
      <c r="J561">
        <v>7.5</v>
      </c>
      <c r="K561" t="s">
        <v>10916</v>
      </c>
      <c r="L561">
        <v>101567</v>
      </c>
      <c r="M561">
        <v>9000000</v>
      </c>
      <c r="N561">
        <v>1085079</v>
      </c>
      <c r="O561">
        <v>-7914921</v>
      </c>
      <c r="P561" t="s">
        <v>10924</v>
      </c>
      <c r="Q561" t="s">
        <v>1933</v>
      </c>
      <c r="R561">
        <v>27</v>
      </c>
      <c r="S561" t="s">
        <v>11016</v>
      </c>
      <c r="T561" t="s">
        <v>11029</v>
      </c>
      <c r="U561" t="s">
        <v>10932</v>
      </c>
      <c r="V561" t="s">
        <v>10982</v>
      </c>
      <c r="W561" t="s">
        <v>11034</v>
      </c>
      <c r="X561" t="s">
        <v>824</v>
      </c>
    </row>
    <row r="562" spans="1:24" x14ac:dyDescent="0.3">
      <c r="A562" t="s">
        <v>1934</v>
      </c>
      <c r="B562" t="s">
        <v>1935</v>
      </c>
      <c r="C562" t="s">
        <v>1935</v>
      </c>
      <c r="D562">
        <v>122</v>
      </c>
      <c r="E562" t="s">
        <v>10917</v>
      </c>
      <c r="F562">
        <v>2.0333333333333332</v>
      </c>
      <c r="G562" t="s">
        <v>10891</v>
      </c>
      <c r="H562" t="s">
        <v>190</v>
      </c>
      <c r="I562" t="s">
        <v>10899</v>
      </c>
      <c r="J562">
        <v>7.5</v>
      </c>
      <c r="K562" t="s">
        <v>10916</v>
      </c>
      <c r="L562">
        <v>100008</v>
      </c>
      <c r="M562">
        <v>11000000</v>
      </c>
      <c r="N562">
        <v>39363635</v>
      </c>
      <c r="O562">
        <v>28363635</v>
      </c>
      <c r="P562" t="s">
        <v>10913</v>
      </c>
      <c r="Q562" t="s">
        <v>1936</v>
      </c>
      <c r="R562">
        <v>29</v>
      </c>
      <c r="S562" t="s">
        <v>1956</v>
      </c>
      <c r="T562" t="s">
        <v>11018</v>
      </c>
      <c r="U562" t="s">
        <v>10914</v>
      </c>
      <c r="V562" t="s">
        <v>10982</v>
      </c>
      <c r="W562" t="s">
        <v>11034</v>
      </c>
      <c r="X562" t="s">
        <v>1937</v>
      </c>
    </row>
    <row r="563" spans="1:24" x14ac:dyDescent="0.3">
      <c r="A563" t="s">
        <v>1938</v>
      </c>
      <c r="B563" t="s">
        <v>1939</v>
      </c>
      <c r="C563" t="s">
        <v>1939</v>
      </c>
      <c r="D563">
        <v>104</v>
      </c>
      <c r="E563" t="s">
        <v>10911</v>
      </c>
      <c r="F563">
        <v>1.7333333333333334</v>
      </c>
      <c r="G563" t="s">
        <v>7406</v>
      </c>
      <c r="H563" t="s">
        <v>10891</v>
      </c>
      <c r="I563" t="s">
        <v>190</v>
      </c>
      <c r="J563">
        <v>7.1</v>
      </c>
      <c r="K563" t="s">
        <v>10916</v>
      </c>
      <c r="L563">
        <v>194217</v>
      </c>
      <c r="M563">
        <v>7000000</v>
      </c>
      <c r="N563">
        <v>25405445</v>
      </c>
      <c r="O563">
        <v>18405445</v>
      </c>
      <c r="P563" t="s">
        <v>10913</v>
      </c>
      <c r="Q563">
        <v>34820</v>
      </c>
      <c r="S563" t="s">
        <v>11015</v>
      </c>
      <c r="T563" t="s">
        <v>11029</v>
      </c>
      <c r="U563" t="e">
        <v>#VALUE!</v>
      </c>
      <c r="V563" t="s">
        <v>10982</v>
      </c>
      <c r="W563" t="s">
        <v>11034</v>
      </c>
      <c r="X563" t="s">
        <v>1509</v>
      </c>
    </row>
    <row r="564" spans="1:24" x14ac:dyDescent="0.3">
      <c r="A564" t="s">
        <v>1940</v>
      </c>
      <c r="B564" t="s">
        <v>1941</v>
      </c>
      <c r="C564" t="s">
        <v>1941</v>
      </c>
      <c r="D564">
        <v>128</v>
      </c>
      <c r="E564" t="s">
        <v>10917</v>
      </c>
      <c r="F564">
        <v>2.1333333333333333</v>
      </c>
      <c r="G564" t="s">
        <v>7406</v>
      </c>
      <c r="H564" t="s">
        <v>10887</v>
      </c>
      <c r="I564" t="s">
        <v>5170</v>
      </c>
      <c r="J564">
        <v>7.6</v>
      </c>
      <c r="K564" t="s">
        <v>10916</v>
      </c>
      <c r="L564">
        <v>401030</v>
      </c>
      <c r="M564">
        <v>90000000</v>
      </c>
      <c r="N564">
        <v>366101666</v>
      </c>
      <c r="O564">
        <v>276101666</v>
      </c>
      <c r="P564" t="s">
        <v>10928</v>
      </c>
      <c r="Q564" t="s">
        <v>1942</v>
      </c>
      <c r="R564">
        <v>15</v>
      </c>
      <c r="S564" t="s">
        <v>11015</v>
      </c>
      <c r="T564" t="s">
        <v>11029</v>
      </c>
      <c r="U564" t="s">
        <v>10932</v>
      </c>
      <c r="V564" t="s">
        <v>10982</v>
      </c>
      <c r="W564" t="s">
        <v>11034</v>
      </c>
      <c r="X564" t="s">
        <v>967</v>
      </c>
    </row>
    <row r="565" spans="1:24" x14ac:dyDescent="0.3">
      <c r="A565" t="s">
        <v>1943</v>
      </c>
      <c r="B565" t="s">
        <v>1944</v>
      </c>
      <c r="C565" t="s">
        <v>1944</v>
      </c>
      <c r="D565">
        <v>97</v>
      </c>
      <c r="E565" t="s">
        <v>10911</v>
      </c>
      <c r="F565">
        <v>1.6166666666666667</v>
      </c>
      <c r="G565" t="s">
        <v>172</v>
      </c>
      <c r="H565" t="s">
        <v>190</v>
      </c>
      <c r="I565" t="s">
        <v>10886</v>
      </c>
      <c r="J565">
        <v>6.7</v>
      </c>
      <c r="K565" t="s">
        <v>10912</v>
      </c>
      <c r="L565">
        <v>52691</v>
      </c>
      <c r="M565">
        <v>25000000</v>
      </c>
      <c r="N565">
        <v>68792531</v>
      </c>
      <c r="O565">
        <v>43792531</v>
      </c>
      <c r="P565" t="s">
        <v>10913</v>
      </c>
      <c r="Q565">
        <v>34608</v>
      </c>
      <c r="S565" t="s">
        <v>11016</v>
      </c>
      <c r="T565" t="s">
        <v>11022</v>
      </c>
      <c r="U565" t="e">
        <v>#VALUE!</v>
      </c>
      <c r="V565" t="s">
        <v>10981</v>
      </c>
      <c r="W565" t="s">
        <v>11034</v>
      </c>
      <c r="X565" t="s">
        <v>1945</v>
      </c>
    </row>
    <row r="566" spans="1:24" x14ac:dyDescent="0.3">
      <c r="A566" t="s">
        <v>1946</v>
      </c>
      <c r="B566" t="s">
        <v>1947</v>
      </c>
      <c r="C566" t="s">
        <v>1947</v>
      </c>
      <c r="D566">
        <v>134</v>
      </c>
      <c r="E566" t="s">
        <v>10917</v>
      </c>
      <c r="F566">
        <v>2.2333333333333334</v>
      </c>
      <c r="G566" t="s">
        <v>7406</v>
      </c>
      <c r="H566" t="s">
        <v>10887</v>
      </c>
      <c r="I566" t="s">
        <v>190</v>
      </c>
      <c r="J566">
        <v>6</v>
      </c>
      <c r="K566" t="s">
        <v>10912</v>
      </c>
      <c r="L566">
        <v>77198</v>
      </c>
      <c r="M566">
        <v>55000000</v>
      </c>
      <c r="N566">
        <v>127600435</v>
      </c>
      <c r="O566">
        <v>72600435</v>
      </c>
      <c r="P566" t="s">
        <v>10913</v>
      </c>
      <c r="Q566" t="s">
        <v>1919</v>
      </c>
      <c r="R566">
        <v>7</v>
      </c>
      <c r="S566" t="s">
        <v>1956</v>
      </c>
      <c r="T566" t="s">
        <v>11025</v>
      </c>
      <c r="U566" t="s">
        <v>10927</v>
      </c>
      <c r="V566" t="s">
        <v>10982</v>
      </c>
      <c r="W566" t="s">
        <v>11034</v>
      </c>
      <c r="X566" t="s">
        <v>1277</v>
      </c>
    </row>
    <row r="567" spans="1:24" x14ac:dyDescent="0.3">
      <c r="A567" t="s">
        <v>1948</v>
      </c>
      <c r="B567" t="s">
        <v>1949</v>
      </c>
      <c r="C567" t="s">
        <v>1949</v>
      </c>
      <c r="D567">
        <v>98</v>
      </c>
      <c r="E567" t="s">
        <v>10911</v>
      </c>
      <c r="F567">
        <v>1.6333333333333333</v>
      </c>
      <c r="G567" t="s">
        <v>172</v>
      </c>
      <c r="H567" t="s">
        <v>10899</v>
      </c>
      <c r="I567" t="s">
        <v>10899</v>
      </c>
      <c r="J567">
        <v>6.7</v>
      </c>
      <c r="K567" t="s">
        <v>10912</v>
      </c>
      <c r="L567">
        <v>109389</v>
      </c>
      <c r="M567">
        <v>4000000</v>
      </c>
      <c r="N567">
        <v>4257354</v>
      </c>
      <c r="O567">
        <v>257354</v>
      </c>
      <c r="P567" t="s">
        <v>10918</v>
      </c>
      <c r="Q567" t="s">
        <v>1950</v>
      </c>
      <c r="R567">
        <v>16</v>
      </c>
      <c r="S567" t="s">
        <v>11016</v>
      </c>
      <c r="T567" t="s">
        <v>11027</v>
      </c>
      <c r="U567" t="s">
        <v>10930</v>
      </c>
      <c r="V567" t="s">
        <v>10982</v>
      </c>
      <c r="W567" t="s">
        <v>11034</v>
      </c>
      <c r="X567" t="s">
        <v>1951</v>
      </c>
    </row>
    <row r="568" spans="1:24" x14ac:dyDescent="0.3">
      <c r="A568" t="s">
        <v>1952</v>
      </c>
      <c r="B568" t="s">
        <v>1953</v>
      </c>
      <c r="C568" t="s">
        <v>1953</v>
      </c>
      <c r="D568">
        <v>111</v>
      </c>
      <c r="E568" t="s">
        <v>10911</v>
      </c>
      <c r="F568">
        <v>1.85</v>
      </c>
      <c r="G568" t="s">
        <v>172</v>
      </c>
      <c r="H568" t="s">
        <v>190</v>
      </c>
      <c r="I568" t="s">
        <v>10886</v>
      </c>
      <c r="J568">
        <v>6.6</v>
      </c>
      <c r="K568" t="s">
        <v>10912</v>
      </c>
      <c r="L568">
        <v>52167</v>
      </c>
      <c r="M568">
        <v>40000000</v>
      </c>
      <c r="N568">
        <v>101982854</v>
      </c>
      <c r="O568">
        <v>61982854</v>
      </c>
      <c r="P568" t="s">
        <v>10913</v>
      </c>
      <c r="Q568" t="s">
        <v>1954</v>
      </c>
      <c r="R568">
        <v>5</v>
      </c>
      <c r="S568" t="s">
        <v>1956</v>
      </c>
      <c r="T568" t="s">
        <v>11029</v>
      </c>
      <c r="U568" t="s">
        <v>10932</v>
      </c>
      <c r="V568" t="s">
        <v>10982</v>
      </c>
      <c r="W568" t="s">
        <v>11034</v>
      </c>
      <c r="X568" t="s">
        <v>1864</v>
      </c>
    </row>
    <row r="569" spans="1:24" x14ac:dyDescent="0.3">
      <c r="A569" t="s">
        <v>1955</v>
      </c>
      <c r="B569" t="s">
        <v>1956</v>
      </c>
      <c r="C569" t="s">
        <v>1956</v>
      </c>
      <c r="D569">
        <v>91</v>
      </c>
      <c r="E569" t="s">
        <v>10911</v>
      </c>
      <c r="F569">
        <v>1.5166666666666666</v>
      </c>
      <c r="G569" t="s">
        <v>172</v>
      </c>
      <c r="H569" t="s">
        <v>190</v>
      </c>
      <c r="I569" t="s">
        <v>10899</v>
      </c>
      <c r="J569">
        <v>7.2</v>
      </c>
      <c r="K569" t="s">
        <v>10916</v>
      </c>
      <c r="L569">
        <v>121650</v>
      </c>
      <c r="M569">
        <v>3500000</v>
      </c>
      <c r="N569">
        <v>28215918</v>
      </c>
      <c r="O569">
        <v>24715918</v>
      </c>
      <c r="P569" t="s">
        <v>10913</v>
      </c>
      <c r="Q569" t="s">
        <v>1957</v>
      </c>
      <c r="R569">
        <v>26</v>
      </c>
      <c r="S569" t="s">
        <v>11014</v>
      </c>
      <c r="T569" t="s">
        <v>11026</v>
      </c>
      <c r="U569" t="s">
        <v>10929</v>
      </c>
      <c r="V569" t="s">
        <v>10982</v>
      </c>
      <c r="W569" t="s">
        <v>11034</v>
      </c>
      <c r="X569" t="s">
        <v>1958</v>
      </c>
    </row>
    <row r="570" spans="1:24" x14ac:dyDescent="0.3">
      <c r="A570" t="s">
        <v>1959</v>
      </c>
      <c r="B570" t="s">
        <v>1960</v>
      </c>
      <c r="C570" t="s">
        <v>1960</v>
      </c>
      <c r="D570">
        <v>105</v>
      </c>
      <c r="E570" t="s">
        <v>10911</v>
      </c>
      <c r="F570">
        <v>1.75</v>
      </c>
      <c r="G570" t="s">
        <v>172</v>
      </c>
      <c r="H570" t="s">
        <v>10891</v>
      </c>
      <c r="I570" t="s">
        <v>5170</v>
      </c>
      <c r="J570">
        <v>6.9</v>
      </c>
      <c r="K570" t="s">
        <v>10912</v>
      </c>
      <c r="L570">
        <v>87501</v>
      </c>
      <c r="M570">
        <v>30250000</v>
      </c>
      <c r="N570">
        <v>115101622</v>
      </c>
      <c r="O570">
        <v>84851622</v>
      </c>
      <c r="P570" t="s">
        <v>10913</v>
      </c>
      <c r="Q570" t="s">
        <v>1961</v>
      </c>
      <c r="R570">
        <v>20</v>
      </c>
      <c r="S570" t="s">
        <v>1956</v>
      </c>
      <c r="T570" t="s">
        <v>11022</v>
      </c>
      <c r="U570" t="s">
        <v>10923</v>
      </c>
      <c r="V570" t="s">
        <v>10982</v>
      </c>
      <c r="W570" t="s">
        <v>11034</v>
      </c>
      <c r="X570" t="s">
        <v>1335</v>
      </c>
    </row>
    <row r="571" spans="1:24" x14ac:dyDescent="0.3">
      <c r="A571" t="s">
        <v>1962</v>
      </c>
      <c r="B571" t="s">
        <v>1963</v>
      </c>
      <c r="C571" t="s">
        <v>1963</v>
      </c>
      <c r="D571">
        <v>130</v>
      </c>
      <c r="E571" t="s">
        <v>10917</v>
      </c>
      <c r="F571">
        <v>2.1666666666666665</v>
      </c>
      <c r="G571" t="s">
        <v>7406</v>
      </c>
      <c r="H571" t="s">
        <v>10887</v>
      </c>
      <c r="I571" t="s">
        <v>5170</v>
      </c>
      <c r="J571">
        <v>7.2</v>
      </c>
      <c r="K571" t="s">
        <v>10916</v>
      </c>
      <c r="L571">
        <v>266593</v>
      </c>
      <c r="M571">
        <v>60000000</v>
      </c>
      <c r="N571">
        <v>352194034</v>
      </c>
      <c r="O571">
        <v>292194034</v>
      </c>
      <c r="P571" t="s">
        <v>10928</v>
      </c>
      <c r="Q571" t="s">
        <v>1964</v>
      </c>
      <c r="R571">
        <v>13</v>
      </c>
      <c r="S571" t="s">
        <v>11015</v>
      </c>
      <c r="T571" t="s">
        <v>11023</v>
      </c>
      <c r="U571" t="s">
        <v>10925</v>
      </c>
      <c r="V571" t="s">
        <v>10982</v>
      </c>
      <c r="W571" t="s">
        <v>11034</v>
      </c>
      <c r="X571" t="s">
        <v>1965</v>
      </c>
    </row>
    <row r="572" spans="1:24" x14ac:dyDescent="0.3">
      <c r="A572" t="s">
        <v>1966</v>
      </c>
      <c r="B572" t="s">
        <v>1967</v>
      </c>
      <c r="C572" t="s">
        <v>1967</v>
      </c>
      <c r="D572">
        <v>78</v>
      </c>
      <c r="E572" t="s">
        <v>10915</v>
      </c>
      <c r="F572">
        <v>1.3</v>
      </c>
      <c r="G572" t="s">
        <v>10887</v>
      </c>
      <c r="H572" t="s">
        <v>10888</v>
      </c>
      <c r="I572" t="s">
        <v>172</v>
      </c>
      <c r="J572">
        <v>6.9</v>
      </c>
      <c r="K572" t="s">
        <v>10912</v>
      </c>
      <c r="L572">
        <v>60784</v>
      </c>
      <c r="M572">
        <v>18000000</v>
      </c>
      <c r="N572">
        <v>35348597</v>
      </c>
      <c r="O572">
        <v>17348597</v>
      </c>
      <c r="P572" t="s">
        <v>10913</v>
      </c>
      <c r="Q572" t="s">
        <v>1968</v>
      </c>
      <c r="R572">
        <v>23</v>
      </c>
      <c r="S572" t="s">
        <v>11012</v>
      </c>
      <c r="T572" t="s">
        <v>11021</v>
      </c>
      <c r="U572" t="s">
        <v>10921</v>
      </c>
      <c r="V572" t="s">
        <v>10982</v>
      </c>
      <c r="W572" t="s">
        <v>11034</v>
      </c>
      <c r="X572" t="s">
        <v>1969</v>
      </c>
    </row>
    <row r="573" spans="1:24" x14ac:dyDescent="0.3">
      <c r="A573" t="s">
        <v>1970</v>
      </c>
      <c r="B573" t="s">
        <v>1971</v>
      </c>
      <c r="C573" t="s">
        <v>1971</v>
      </c>
      <c r="D573">
        <v>105</v>
      </c>
      <c r="E573" t="s">
        <v>10911</v>
      </c>
      <c r="F573">
        <v>1.75</v>
      </c>
      <c r="G573" t="s">
        <v>10891</v>
      </c>
      <c r="H573" t="s">
        <v>190</v>
      </c>
      <c r="I573" t="s">
        <v>10886</v>
      </c>
      <c r="J573">
        <v>6.2</v>
      </c>
      <c r="K573" t="s">
        <v>10912</v>
      </c>
      <c r="L573">
        <v>73140</v>
      </c>
      <c r="M573">
        <v>20000000</v>
      </c>
      <c r="N573">
        <v>7563728</v>
      </c>
      <c r="O573">
        <v>-12436272</v>
      </c>
      <c r="P573" t="s">
        <v>10924</v>
      </c>
      <c r="Q573" t="s">
        <v>1972</v>
      </c>
      <c r="R573">
        <v>15</v>
      </c>
      <c r="S573" t="s">
        <v>1956</v>
      </c>
      <c r="T573" t="s">
        <v>11027</v>
      </c>
      <c r="U573" t="s">
        <v>10930</v>
      </c>
      <c r="V573" t="s">
        <v>10982</v>
      </c>
      <c r="W573" t="s">
        <v>11034</v>
      </c>
      <c r="X573" t="s">
        <v>1973</v>
      </c>
    </row>
    <row r="574" spans="1:24" x14ac:dyDescent="0.3">
      <c r="A574" t="s">
        <v>1974</v>
      </c>
      <c r="B574" t="s">
        <v>1975</v>
      </c>
      <c r="C574" t="s">
        <v>1975</v>
      </c>
      <c r="D574">
        <v>170</v>
      </c>
      <c r="E574" t="s">
        <v>10917</v>
      </c>
      <c r="F574">
        <v>2.8333333333333335</v>
      </c>
      <c r="G574" t="s">
        <v>7406</v>
      </c>
      <c r="H574" t="s">
        <v>10891</v>
      </c>
      <c r="I574" t="s">
        <v>190</v>
      </c>
      <c r="J574">
        <v>8.3000000000000007</v>
      </c>
      <c r="K574" t="s">
        <v>10922</v>
      </c>
      <c r="L574">
        <v>698491</v>
      </c>
      <c r="M574">
        <v>60000000</v>
      </c>
      <c r="N574">
        <v>187436818</v>
      </c>
      <c r="O574">
        <v>127436818</v>
      </c>
      <c r="P574" t="s">
        <v>10928</v>
      </c>
      <c r="Q574" t="s">
        <v>1976</v>
      </c>
      <c r="R574">
        <v>6</v>
      </c>
      <c r="S574" t="s">
        <v>11014</v>
      </c>
      <c r="T574" t="s">
        <v>11018</v>
      </c>
      <c r="U574" t="s">
        <v>10914</v>
      </c>
      <c r="V574" t="s">
        <v>10982</v>
      </c>
      <c r="W574" t="s">
        <v>11034</v>
      </c>
      <c r="X574" t="s">
        <v>866</v>
      </c>
    </row>
    <row r="575" spans="1:24" x14ac:dyDescent="0.3">
      <c r="A575" t="s">
        <v>1977</v>
      </c>
      <c r="B575" t="s">
        <v>1978</v>
      </c>
      <c r="C575" t="s">
        <v>1978</v>
      </c>
      <c r="D575">
        <v>95</v>
      </c>
      <c r="E575" t="s">
        <v>10911</v>
      </c>
      <c r="F575">
        <v>1.5833333333333333</v>
      </c>
      <c r="G575" t="s">
        <v>190</v>
      </c>
      <c r="H575" t="s">
        <v>10885</v>
      </c>
      <c r="I575" t="s">
        <v>105</v>
      </c>
      <c r="J575">
        <v>7.1</v>
      </c>
      <c r="K575" t="s">
        <v>10916</v>
      </c>
      <c r="L575">
        <v>76945</v>
      </c>
      <c r="M575">
        <v>8000000</v>
      </c>
      <c r="N575">
        <v>8924549</v>
      </c>
      <c r="O575">
        <v>924549</v>
      </c>
      <c r="P575" t="s">
        <v>10918</v>
      </c>
      <c r="Q575" t="s">
        <v>1979</v>
      </c>
      <c r="R575">
        <v>10</v>
      </c>
      <c r="S575" t="s">
        <v>11014</v>
      </c>
      <c r="T575" t="s">
        <v>11028</v>
      </c>
      <c r="U575" t="s">
        <v>10931</v>
      </c>
      <c r="V575" t="s">
        <v>10981</v>
      </c>
      <c r="W575" t="s">
        <v>11034</v>
      </c>
      <c r="X575" t="s">
        <v>208</v>
      </c>
    </row>
    <row r="576" spans="1:24" x14ac:dyDescent="0.3">
      <c r="A576" t="s">
        <v>1980</v>
      </c>
      <c r="B576" t="s">
        <v>1981</v>
      </c>
      <c r="C576" t="s">
        <v>1981</v>
      </c>
      <c r="D576">
        <v>103</v>
      </c>
      <c r="E576" t="s">
        <v>10911</v>
      </c>
      <c r="F576">
        <v>1.7166666666666666</v>
      </c>
      <c r="G576" t="s">
        <v>7406</v>
      </c>
      <c r="H576" t="s">
        <v>190</v>
      </c>
      <c r="I576" t="s">
        <v>10890</v>
      </c>
      <c r="J576">
        <v>5.6</v>
      </c>
      <c r="K576" t="s">
        <v>10933</v>
      </c>
      <c r="L576">
        <v>75206</v>
      </c>
      <c r="M576">
        <v>26000000</v>
      </c>
      <c r="N576">
        <v>19075720</v>
      </c>
      <c r="O576">
        <v>-6924280</v>
      </c>
      <c r="P576" t="s">
        <v>10924</v>
      </c>
      <c r="Q576" t="s">
        <v>1982</v>
      </c>
      <c r="R576">
        <v>15</v>
      </c>
      <c r="S576" t="s">
        <v>11016</v>
      </c>
      <c r="T576" t="s">
        <v>11026</v>
      </c>
      <c r="U576" t="s">
        <v>10929</v>
      </c>
      <c r="V576" t="s">
        <v>10982</v>
      </c>
      <c r="W576" t="s">
        <v>11034</v>
      </c>
      <c r="X576" t="s">
        <v>1983</v>
      </c>
    </row>
    <row r="577" spans="1:24" x14ac:dyDescent="0.3">
      <c r="A577" t="s">
        <v>1984</v>
      </c>
      <c r="B577" t="s">
        <v>1985</v>
      </c>
      <c r="C577" t="s">
        <v>1985</v>
      </c>
      <c r="D577">
        <v>96</v>
      </c>
      <c r="E577" t="s">
        <v>10911</v>
      </c>
      <c r="F577">
        <v>1.6</v>
      </c>
      <c r="G577" t="s">
        <v>7406</v>
      </c>
      <c r="H577" t="s">
        <v>10891</v>
      </c>
      <c r="I577" t="s">
        <v>10890</v>
      </c>
      <c r="J577">
        <v>5.6</v>
      </c>
      <c r="K577" t="s">
        <v>10933</v>
      </c>
      <c r="L577">
        <v>123044</v>
      </c>
      <c r="M577">
        <v>90000000</v>
      </c>
      <c r="N577">
        <v>113493481</v>
      </c>
      <c r="O577">
        <v>23493481</v>
      </c>
      <c r="P577" t="s">
        <v>10913</v>
      </c>
      <c r="Q577">
        <v>1995</v>
      </c>
      <c r="S577" t="s">
        <v>11016</v>
      </c>
      <c r="T577" t="s">
        <v>11024</v>
      </c>
      <c r="U577" t="e">
        <v>#VALUE!</v>
      </c>
      <c r="V577" t="s">
        <v>10963</v>
      </c>
      <c r="W577" t="s">
        <v>11032</v>
      </c>
      <c r="X577" t="s">
        <v>1986</v>
      </c>
    </row>
    <row r="578" spans="1:24" x14ac:dyDescent="0.3">
      <c r="A578" t="s">
        <v>1987</v>
      </c>
      <c r="B578" t="s">
        <v>1988</v>
      </c>
      <c r="C578" t="s">
        <v>1988</v>
      </c>
      <c r="D578">
        <v>104</v>
      </c>
      <c r="E578" t="s">
        <v>10911</v>
      </c>
      <c r="F578">
        <v>1.7333333333333334</v>
      </c>
      <c r="G578" t="s">
        <v>10887</v>
      </c>
      <c r="H578" t="s">
        <v>172</v>
      </c>
      <c r="I578" t="s">
        <v>10892</v>
      </c>
      <c r="J578">
        <v>7.1</v>
      </c>
      <c r="K578" t="s">
        <v>10916</v>
      </c>
      <c r="L578">
        <v>366864</v>
      </c>
      <c r="M578">
        <v>65000000</v>
      </c>
      <c r="N578">
        <v>262821940</v>
      </c>
      <c r="O578">
        <v>197821940</v>
      </c>
      <c r="P578" t="s">
        <v>10928</v>
      </c>
      <c r="Q578" t="s">
        <v>1989</v>
      </c>
      <c r="R578">
        <v>15</v>
      </c>
      <c r="S578" t="s">
        <v>1956</v>
      </c>
      <c r="T578" t="s">
        <v>11018</v>
      </c>
      <c r="U578" t="s">
        <v>10914</v>
      </c>
      <c r="V578" t="s">
        <v>10982</v>
      </c>
      <c r="W578" t="s">
        <v>11034</v>
      </c>
      <c r="X578" t="s">
        <v>1168</v>
      </c>
    </row>
    <row r="579" spans="1:24" x14ac:dyDescent="0.3">
      <c r="A579" t="s">
        <v>1990</v>
      </c>
      <c r="B579" t="s">
        <v>1991</v>
      </c>
      <c r="C579" t="s">
        <v>1991</v>
      </c>
      <c r="D579">
        <v>91</v>
      </c>
      <c r="E579" t="s">
        <v>10911</v>
      </c>
      <c r="F579">
        <v>1.5166666666666666</v>
      </c>
      <c r="G579" t="s">
        <v>190</v>
      </c>
      <c r="H579" t="s">
        <v>10899</v>
      </c>
      <c r="I579" t="s">
        <v>10899</v>
      </c>
      <c r="J579">
        <v>7</v>
      </c>
      <c r="K579" t="s">
        <v>10916</v>
      </c>
      <c r="L579">
        <v>83052</v>
      </c>
      <c r="M579">
        <v>1500000</v>
      </c>
      <c r="N579">
        <v>7412216</v>
      </c>
      <c r="O579">
        <v>5912216</v>
      </c>
      <c r="P579" t="s">
        <v>10918</v>
      </c>
      <c r="Q579">
        <v>34700</v>
      </c>
      <c r="S579" t="s">
        <v>11013</v>
      </c>
      <c r="T579" t="s">
        <v>11019</v>
      </c>
      <c r="U579" t="e">
        <v>#VALUE!</v>
      </c>
      <c r="V579" t="s">
        <v>10982</v>
      </c>
      <c r="W579" t="s">
        <v>11034</v>
      </c>
      <c r="X579" t="s">
        <v>1992</v>
      </c>
    </row>
    <row r="580" spans="1:24" x14ac:dyDescent="0.3">
      <c r="A580" t="s">
        <v>1993</v>
      </c>
      <c r="B580" t="s">
        <v>1994</v>
      </c>
      <c r="C580" t="s">
        <v>1994</v>
      </c>
      <c r="D580">
        <v>111</v>
      </c>
      <c r="E580" t="s">
        <v>10911</v>
      </c>
      <c r="F580">
        <v>1.85</v>
      </c>
      <c r="G580" t="s">
        <v>190</v>
      </c>
      <c r="H580" t="s">
        <v>10886</v>
      </c>
      <c r="I580" t="s">
        <v>10899</v>
      </c>
      <c r="J580">
        <v>7.5</v>
      </c>
      <c r="K580" t="s">
        <v>10916</v>
      </c>
      <c r="L580">
        <v>131646</v>
      </c>
      <c r="M580">
        <v>3600000</v>
      </c>
      <c r="N580">
        <v>32029928</v>
      </c>
      <c r="O580">
        <v>28429928</v>
      </c>
      <c r="P580" t="s">
        <v>10913</v>
      </c>
      <c r="Q580" t="s">
        <v>1972</v>
      </c>
      <c r="R580">
        <v>15</v>
      </c>
      <c r="S580" t="s">
        <v>1956</v>
      </c>
      <c r="T580" t="s">
        <v>11027</v>
      </c>
      <c r="U580" t="s">
        <v>10930</v>
      </c>
      <c r="V580" t="s">
        <v>10982</v>
      </c>
      <c r="W580" t="s">
        <v>11034</v>
      </c>
      <c r="X580" t="s">
        <v>1995</v>
      </c>
    </row>
    <row r="581" spans="1:24" x14ac:dyDescent="0.3">
      <c r="A581" t="s">
        <v>1996</v>
      </c>
      <c r="B581" t="s">
        <v>1997</v>
      </c>
      <c r="C581" t="s">
        <v>1997</v>
      </c>
      <c r="D581">
        <v>94</v>
      </c>
      <c r="E581" t="s">
        <v>10911</v>
      </c>
      <c r="F581">
        <v>1.5666666666666667</v>
      </c>
      <c r="G581" t="s">
        <v>172</v>
      </c>
      <c r="H581" t="s">
        <v>10886</v>
      </c>
      <c r="I581" t="s">
        <v>10899</v>
      </c>
      <c r="J581">
        <v>7</v>
      </c>
      <c r="K581" t="s">
        <v>10916</v>
      </c>
      <c r="L581">
        <v>127264</v>
      </c>
      <c r="M581">
        <v>8000000</v>
      </c>
      <c r="N581">
        <v>2122561</v>
      </c>
      <c r="O581">
        <v>-5877439</v>
      </c>
      <c r="P581" t="s">
        <v>10924</v>
      </c>
      <c r="Q581" t="s">
        <v>1961</v>
      </c>
      <c r="R581">
        <v>20</v>
      </c>
      <c r="S581" t="s">
        <v>1956</v>
      </c>
      <c r="T581" t="s">
        <v>11022</v>
      </c>
      <c r="U581" t="s">
        <v>10923</v>
      </c>
      <c r="V581" t="s">
        <v>10982</v>
      </c>
      <c r="W581" t="s">
        <v>11034</v>
      </c>
      <c r="X581" t="s">
        <v>1736</v>
      </c>
    </row>
    <row r="582" spans="1:24" x14ac:dyDescent="0.3">
      <c r="A582" t="s">
        <v>1998</v>
      </c>
      <c r="B582" t="s">
        <v>1999</v>
      </c>
      <c r="C582" t="s">
        <v>1999</v>
      </c>
      <c r="D582">
        <v>101</v>
      </c>
      <c r="E582" t="s">
        <v>10911</v>
      </c>
      <c r="F582">
        <v>1.6833333333333333</v>
      </c>
      <c r="G582" t="s">
        <v>7406</v>
      </c>
      <c r="H582" t="s">
        <v>10887</v>
      </c>
      <c r="I582" t="s">
        <v>10885</v>
      </c>
      <c r="J582">
        <v>5.8</v>
      </c>
      <c r="K582" t="s">
        <v>10933</v>
      </c>
      <c r="L582">
        <v>122989</v>
      </c>
      <c r="M582">
        <v>18000000</v>
      </c>
      <c r="N582">
        <v>122195920</v>
      </c>
      <c r="O582">
        <v>104195920</v>
      </c>
      <c r="P582" t="s">
        <v>10928</v>
      </c>
      <c r="Q582" t="s">
        <v>2000</v>
      </c>
      <c r="R582">
        <v>13</v>
      </c>
      <c r="S582" t="s">
        <v>11012</v>
      </c>
      <c r="T582" t="s">
        <v>11025</v>
      </c>
      <c r="U582" t="s">
        <v>10927</v>
      </c>
      <c r="V582" t="s">
        <v>10982</v>
      </c>
      <c r="W582" t="s">
        <v>11034</v>
      </c>
      <c r="X582" t="s">
        <v>2001</v>
      </c>
    </row>
    <row r="583" spans="1:24" x14ac:dyDescent="0.3">
      <c r="A583" t="s">
        <v>2002</v>
      </c>
      <c r="B583" t="s">
        <v>2003</v>
      </c>
      <c r="C583" t="s">
        <v>2003</v>
      </c>
      <c r="D583">
        <v>114</v>
      </c>
      <c r="E583" t="s">
        <v>10911</v>
      </c>
      <c r="F583">
        <v>1.9</v>
      </c>
      <c r="G583" t="s">
        <v>7406</v>
      </c>
      <c r="H583" t="s">
        <v>10891</v>
      </c>
      <c r="I583" t="s">
        <v>190</v>
      </c>
      <c r="J583">
        <v>6</v>
      </c>
      <c r="K583" t="s">
        <v>10912</v>
      </c>
      <c r="L583">
        <v>72436</v>
      </c>
      <c r="M583">
        <v>22000000</v>
      </c>
      <c r="N583">
        <v>110627965</v>
      </c>
      <c r="O583">
        <v>88627965</v>
      </c>
      <c r="P583" t="s">
        <v>10913</v>
      </c>
      <c r="Q583" t="s">
        <v>2004</v>
      </c>
      <c r="R583">
        <v>25</v>
      </c>
      <c r="S583" t="s">
        <v>11011</v>
      </c>
      <c r="T583" t="s">
        <v>11025</v>
      </c>
      <c r="U583" t="s">
        <v>10927</v>
      </c>
      <c r="V583" t="s">
        <v>10982</v>
      </c>
      <c r="W583" t="s">
        <v>11034</v>
      </c>
      <c r="X583" t="s">
        <v>2005</v>
      </c>
    </row>
    <row r="584" spans="1:24" x14ac:dyDescent="0.3">
      <c r="A584" t="s">
        <v>2006</v>
      </c>
      <c r="B584" t="s">
        <v>2007</v>
      </c>
      <c r="C584" t="s">
        <v>2007</v>
      </c>
      <c r="D584">
        <v>127</v>
      </c>
      <c r="E584" t="s">
        <v>10917</v>
      </c>
      <c r="F584">
        <v>2.1166666666666667</v>
      </c>
      <c r="G584" t="s">
        <v>7406</v>
      </c>
      <c r="H584" t="s">
        <v>190</v>
      </c>
      <c r="I584" t="s">
        <v>5170</v>
      </c>
      <c r="J584">
        <v>6.6</v>
      </c>
      <c r="K584" t="s">
        <v>10912</v>
      </c>
      <c r="L584">
        <v>135375</v>
      </c>
      <c r="M584">
        <v>50000000</v>
      </c>
      <c r="N584">
        <v>189859560</v>
      </c>
      <c r="O584">
        <v>139859560</v>
      </c>
      <c r="P584" t="s">
        <v>10928</v>
      </c>
      <c r="Q584" t="s">
        <v>2008</v>
      </c>
      <c r="R584">
        <v>6</v>
      </c>
      <c r="S584" t="s">
        <v>11015</v>
      </c>
      <c r="T584" t="s">
        <v>11021</v>
      </c>
      <c r="U584" t="s">
        <v>10921</v>
      </c>
      <c r="V584" t="s">
        <v>10982</v>
      </c>
      <c r="W584" t="s">
        <v>11034</v>
      </c>
      <c r="X584" t="s">
        <v>698</v>
      </c>
    </row>
    <row r="585" spans="1:24" x14ac:dyDescent="0.3">
      <c r="A585" t="s">
        <v>2009</v>
      </c>
      <c r="B585" t="s">
        <v>2010</v>
      </c>
      <c r="C585" t="s">
        <v>2010</v>
      </c>
      <c r="D585">
        <v>81</v>
      </c>
      <c r="E585" t="s">
        <v>10915</v>
      </c>
      <c r="F585">
        <v>1.35</v>
      </c>
      <c r="G585" t="s">
        <v>10887</v>
      </c>
      <c r="H585" t="s">
        <v>10888</v>
      </c>
      <c r="I585" t="s">
        <v>190</v>
      </c>
      <c r="J585">
        <v>6.7</v>
      </c>
      <c r="K585" t="s">
        <v>10912</v>
      </c>
      <c r="L585">
        <v>198709</v>
      </c>
      <c r="M585">
        <v>55000000</v>
      </c>
      <c r="N585">
        <v>346079773</v>
      </c>
      <c r="O585">
        <v>291079773</v>
      </c>
      <c r="P585" t="s">
        <v>10928</v>
      </c>
      <c r="Q585" t="s">
        <v>2011</v>
      </c>
      <c r="R585">
        <v>15</v>
      </c>
      <c r="S585" t="s">
        <v>11012</v>
      </c>
      <c r="T585" t="s">
        <v>11024</v>
      </c>
      <c r="U585" t="s">
        <v>10926</v>
      </c>
      <c r="V585" t="s">
        <v>10982</v>
      </c>
      <c r="W585" t="s">
        <v>11034</v>
      </c>
      <c r="X585" t="s">
        <v>2012</v>
      </c>
    </row>
    <row r="586" spans="1:24" x14ac:dyDescent="0.3">
      <c r="A586" t="s">
        <v>2013</v>
      </c>
      <c r="B586" t="s">
        <v>2014</v>
      </c>
      <c r="C586" t="s">
        <v>2014</v>
      </c>
      <c r="D586">
        <v>108</v>
      </c>
      <c r="E586" t="s">
        <v>10911</v>
      </c>
      <c r="F586">
        <v>1.8</v>
      </c>
      <c r="G586" t="s">
        <v>7406</v>
      </c>
      <c r="H586" t="s">
        <v>190</v>
      </c>
      <c r="I586" t="s">
        <v>10886</v>
      </c>
      <c r="J586">
        <v>6.5</v>
      </c>
      <c r="K586" t="s">
        <v>10912</v>
      </c>
      <c r="L586">
        <v>100387</v>
      </c>
      <c r="M586">
        <v>32000000</v>
      </c>
      <c r="N586">
        <v>18636537</v>
      </c>
      <c r="O586">
        <v>-13363463</v>
      </c>
      <c r="P586" t="s">
        <v>10924</v>
      </c>
      <c r="Q586" t="s">
        <v>1897</v>
      </c>
      <c r="R586">
        <v>10</v>
      </c>
      <c r="S586" t="s">
        <v>1956</v>
      </c>
      <c r="T586" t="s">
        <v>11020</v>
      </c>
      <c r="U586" t="s">
        <v>10920</v>
      </c>
      <c r="V586" t="s">
        <v>10982</v>
      </c>
      <c r="W586" t="s">
        <v>11034</v>
      </c>
      <c r="X586" t="s">
        <v>479</v>
      </c>
    </row>
    <row r="587" spans="1:24" x14ac:dyDescent="0.3">
      <c r="A587" t="s">
        <v>2015</v>
      </c>
      <c r="B587" t="s">
        <v>2016</v>
      </c>
      <c r="C587" t="s">
        <v>2016</v>
      </c>
      <c r="D587">
        <v>127</v>
      </c>
      <c r="E587" t="s">
        <v>10917</v>
      </c>
      <c r="F587">
        <v>2.1166666666666667</v>
      </c>
      <c r="G587" t="s">
        <v>10891</v>
      </c>
      <c r="H587" t="s">
        <v>190</v>
      </c>
      <c r="I587" t="s">
        <v>10895</v>
      </c>
      <c r="J587">
        <v>8.6</v>
      </c>
      <c r="K587" t="s">
        <v>10922</v>
      </c>
      <c r="L587">
        <v>1747022</v>
      </c>
      <c r="M587">
        <v>33000000</v>
      </c>
      <c r="N587">
        <v>327333559</v>
      </c>
      <c r="O587">
        <v>294333559</v>
      </c>
      <c r="P587" t="s">
        <v>10928</v>
      </c>
      <c r="Q587" t="s">
        <v>1972</v>
      </c>
      <c r="R587">
        <v>15</v>
      </c>
      <c r="S587" t="s">
        <v>1956</v>
      </c>
      <c r="T587" t="s">
        <v>11027</v>
      </c>
      <c r="U587" t="s">
        <v>10930</v>
      </c>
      <c r="V587" t="s">
        <v>10982</v>
      </c>
      <c r="W587" t="s">
        <v>11034</v>
      </c>
      <c r="X587" t="s">
        <v>1449</v>
      </c>
    </row>
    <row r="588" spans="1:24" x14ac:dyDescent="0.3">
      <c r="A588" t="s">
        <v>2017</v>
      </c>
      <c r="B588" t="s">
        <v>2018</v>
      </c>
      <c r="C588" t="s">
        <v>2018</v>
      </c>
      <c r="D588">
        <v>136</v>
      </c>
      <c r="E588" t="s">
        <v>10917</v>
      </c>
      <c r="F588">
        <v>2.2666666666666666</v>
      </c>
      <c r="G588" t="s">
        <v>190</v>
      </c>
      <c r="H588" t="s">
        <v>10886</v>
      </c>
      <c r="I588" t="s">
        <v>10899</v>
      </c>
      <c r="J588">
        <v>7.7</v>
      </c>
      <c r="K588" t="s">
        <v>10916</v>
      </c>
      <c r="L588">
        <v>122655</v>
      </c>
      <c r="M588">
        <v>16000000</v>
      </c>
      <c r="N588">
        <v>134582776</v>
      </c>
      <c r="O588">
        <v>118582776</v>
      </c>
      <c r="P588" t="s">
        <v>10928</v>
      </c>
      <c r="Q588" t="s">
        <v>2019</v>
      </c>
      <c r="R588">
        <v>4</v>
      </c>
      <c r="S588" t="s">
        <v>11015</v>
      </c>
      <c r="T588" t="s">
        <v>11018</v>
      </c>
      <c r="U588" t="s">
        <v>10914</v>
      </c>
      <c r="V588" t="s">
        <v>10982</v>
      </c>
      <c r="W588" t="s">
        <v>11034</v>
      </c>
      <c r="X588" t="s">
        <v>2020</v>
      </c>
    </row>
    <row r="589" spans="1:24" x14ac:dyDescent="0.3">
      <c r="A589" t="s">
        <v>2021</v>
      </c>
      <c r="B589" t="s">
        <v>2022</v>
      </c>
      <c r="C589" t="s">
        <v>2022</v>
      </c>
      <c r="D589">
        <v>128</v>
      </c>
      <c r="E589" t="s">
        <v>10917</v>
      </c>
      <c r="F589">
        <v>2.1333333333333333</v>
      </c>
      <c r="G589" t="s">
        <v>190</v>
      </c>
      <c r="H589" t="s">
        <v>10899</v>
      </c>
      <c r="I589" t="s">
        <v>10899</v>
      </c>
      <c r="J589">
        <v>5</v>
      </c>
      <c r="K589" t="s">
        <v>10933</v>
      </c>
      <c r="L589">
        <v>72624</v>
      </c>
      <c r="M589">
        <v>45000000</v>
      </c>
      <c r="N589">
        <v>20358624</v>
      </c>
      <c r="O589">
        <v>-24641376</v>
      </c>
      <c r="P589" t="s">
        <v>10924</v>
      </c>
      <c r="Q589" t="s">
        <v>2023</v>
      </c>
      <c r="R589">
        <v>21</v>
      </c>
      <c r="S589" t="s">
        <v>11012</v>
      </c>
      <c r="T589" t="s">
        <v>11027</v>
      </c>
      <c r="U589" t="s">
        <v>10930</v>
      </c>
      <c r="V589" t="s">
        <v>10982</v>
      </c>
      <c r="W589" t="s">
        <v>11034</v>
      </c>
      <c r="X589" t="s">
        <v>977</v>
      </c>
    </row>
    <row r="590" spans="1:24" x14ac:dyDescent="0.3">
      <c r="A590" t="s">
        <v>2024</v>
      </c>
      <c r="B590" t="s">
        <v>2025</v>
      </c>
      <c r="C590" t="s">
        <v>2025</v>
      </c>
      <c r="D590">
        <v>108</v>
      </c>
      <c r="E590" t="s">
        <v>10911</v>
      </c>
      <c r="F590">
        <v>1.8</v>
      </c>
      <c r="G590" t="s">
        <v>7406</v>
      </c>
      <c r="H590" t="s">
        <v>105</v>
      </c>
      <c r="I590" t="s">
        <v>10890</v>
      </c>
      <c r="J590">
        <v>5.9</v>
      </c>
      <c r="K590" t="s">
        <v>10933</v>
      </c>
      <c r="L590">
        <v>83878</v>
      </c>
      <c r="M590">
        <v>35000000</v>
      </c>
      <c r="N590">
        <v>113374103</v>
      </c>
      <c r="O590">
        <v>78374103</v>
      </c>
      <c r="P590" t="s">
        <v>10913</v>
      </c>
      <c r="Q590" t="s">
        <v>1919</v>
      </c>
      <c r="R590">
        <v>7</v>
      </c>
      <c r="S590" t="s">
        <v>1956</v>
      </c>
      <c r="T590" t="s">
        <v>11025</v>
      </c>
      <c r="U590" t="s">
        <v>10927</v>
      </c>
      <c r="V590" t="s">
        <v>10982</v>
      </c>
      <c r="W590" t="s">
        <v>11034</v>
      </c>
      <c r="X590" t="s">
        <v>1018</v>
      </c>
    </row>
    <row r="591" spans="1:24" x14ac:dyDescent="0.3">
      <c r="A591" t="s">
        <v>2026</v>
      </c>
      <c r="B591" t="s">
        <v>2027</v>
      </c>
      <c r="C591" t="s">
        <v>2027</v>
      </c>
      <c r="D591">
        <v>145</v>
      </c>
      <c r="E591" t="s">
        <v>10917</v>
      </c>
      <c r="F591">
        <v>2.4166666666666665</v>
      </c>
      <c r="G591" t="s">
        <v>10891</v>
      </c>
      <c r="H591" t="s">
        <v>190</v>
      </c>
      <c r="I591" t="s">
        <v>10890</v>
      </c>
      <c r="J591">
        <v>7.2</v>
      </c>
      <c r="K591" t="s">
        <v>10916</v>
      </c>
      <c r="L591">
        <v>76753</v>
      </c>
      <c r="M591">
        <v>42000000</v>
      </c>
      <c r="N591">
        <v>7959291</v>
      </c>
      <c r="O591">
        <v>-34040709</v>
      </c>
      <c r="P591" t="s">
        <v>10924</v>
      </c>
      <c r="Q591" t="s">
        <v>2028</v>
      </c>
      <c r="R591">
        <v>3</v>
      </c>
      <c r="S591" t="s">
        <v>11013</v>
      </c>
      <c r="T591" t="s">
        <v>11027</v>
      </c>
      <c r="U591" t="s">
        <v>10930</v>
      </c>
      <c r="V591" t="s">
        <v>10982</v>
      </c>
      <c r="W591" t="s">
        <v>11034</v>
      </c>
      <c r="X591" t="s">
        <v>1411</v>
      </c>
    </row>
    <row r="592" spans="1:24" x14ac:dyDescent="0.3">
      <c r="A592" t="s">
        <v>2029</v>
      </c>
      <c r="B592" t="s">
        <v>2030</v>
      </c>
      <c r="C592" t="s">
        <v>2030</v>
      </c>
      <c r="D592">
        <v>106</v>
      </c>
      <c r="E592" t="s">
        <v>10911</v>
      </c>
      <c r="F592">
        <v>1.7666666666666666</v>
      </c>
      <c r="G592" t="s">
        <v>172</v>
      </c>
      <c r="H592" t="s">
        <v>10891</v>
      </c>
      <c r="I592" t="s">
        <v>190</v>
      </c>
      <c r="J592">
        <v>6.8</v>
      </c>
      <c r="K592" t="s">
        <v>10912</v>
      </c>
      <c r="L592">
        <v>51481</v>
      </c>
      <c r="M592">
        <v>20000000</v>
      </c>
      <c r="N592">
        <v>21284514</v>
      </c>
      <c r="O592">
        <v>1284514</v>
      </c>
      <c r="P592" t="s">
        <v>10918</v>
      </c>
      <c r="Q592" t="s">
        <v>2031</v>
      </c>
      <c r="R592">
        <v>20</v>
      </c>
      <c r="S592" t="s">
        <v>11016</v>
      </c>
      <c r="T592" t="s">
        <v>11029</v>
      </c>
      <c r="U592" t="s">
        <v>10932</v>
      </c>
      <c r="V592" t="s">
        <v>10982</v>
      </c>
      <c r="W592" t="s">
        <v>11034</v>
      </c>
      <c r="X592" t="s">
        <v>1400</v>
      </c>
    </row>
    <row r="593" spans="1:24" x14ac:dyDescent="0.3">
      <c r="A593" t="s">
        <v>2032</v>
      </c>
      <c r="B593" t="s">
        <v>2033</v>
      </c>
      <c r="C593" t="s">
        <v>2033</v>
      </c>
      <c r="D593">
        <v>97</v>
      </c>
      <c r="E593" t="s">
        <v>10911</v>
      </c>
      <c r="F593">
        <v>1.6166666666666667</v>
      </c>
      <c r="G593" t="s">
        <v>10887</v>
      </c>
      <c r="H593" t="s">
        <v>172</v>
      </c>
      <c r="I593" t="s">
        <v>10899</v>
      </c>
      <c r="J593">
        <v>7.1</v>
      </c>
      <c r="K593" t="s">
        <v>10916</v>
      </c>
      <c r="L593">
        <v>94885</v>
      </c>
      <c r="M593">
        <v>20000000</v>
      </c>
      <c r="N593">
        <v>32679899</v>
      </c>
      <c r="O593">
        <v>12679899</v>
      </c>
      <c r="P593" t="s">
        <v>10913</v>
      </c>
      <c r="Q593" t="s">
        <v>2034</v>
      </c>
      <c r="R593">
        <v>31</v>
      </c>
      <c r="S593" t="s">
        <v>1956</v>
      </c>
      <c r="T593" t="s">
        <v>11021</v>
      </c>
      <c r="U593" t="s">
        <v>10921</v>
      </c>
      <c r="V593" t="s">
        <v>10982</v>
      </c>
      <c r="W593" t="s">
        <v>11034</v>
      </c>
      <c r="X593" t="s">
        <v>1802</v>
      </c>
    </row>
    <row r="594" spans="1:24" x14ac:dyDescent="0.3">
      <c r="A594" t="s">
        <v>2035</v>
      </c>
      <c r="B594" t="s">
        <v>2036</v>
      </c>
      <c r="C594" t="s">
        <v>2036</v>
      </c>
      <c r="D594">
        <v>81</v>
      </c>
      <c r="E594" t="s">
        <v>10915</v>
      </c>
      <c r="F594">
        <v>1.35</v>
      </c>
      <c r="G594" t="s">
        <v>10887</v>
      </c>
      <c r="H594" t="s">
        <v>10888</v>
      </c>
      <c r="I594" t="s">
        <v>172</v>
      </c>
      <c r="J594">
        <v>8.3000000000000007</v>
      </c>
      <c r="K594" t="s">
        <v>10922</v>
      </c>
      <c r="L594">
        <v>1043959</v>
      </c>
      <c r="M594">
        <v>30000000</v>
      </c>
      <c r="N594">
        <v>394436586</v>
      </c>
      <c r="O594">
        <v>364436586</v>
      </c>
      <c r="P594" t="s">
        <v>10928</v>
      </c>
      <c r="Q594" t="s">
        <v>2037</v>
      </c>
      <c r="R594">
        <v>19</v>
      </c>
      <c r="S594" t="s">
        <v>11013</v>
      </c>
      <c r="T594" t="s">
        <v>11023</v>
      </c>
      <c r="U594" t="s">
        <v>10925</v>
      </c>
      <c r="V594" t="s">
        <v>10982</v>
      </c>
      <c r="W594" t="s">
        <v>11034</v>
      </c>
      <c r="X594" t="s">
        <v>2038</v>
      </c>
    </row>
    <row r="595" spans="1:24" x14ac:dyDescent="0.3">
      <c r="A595" t="s">
        <v>2039</v>
      </c>
      <c r="B595" t="s">
        <v>2040</v>
      </c>
      <c r="C595" t="s">
        <v>2041</v>
      </c>
      <c r="D595">
        <v>129</v>
      </c>
      <c r="E595" t="s">
        <v>10917</v>
      </c>
      <c r="F595">
        <v>2.15</v>
      </c>
      <c r="G595" t="s">
        <v>10895</v>
      </c>
      <c r="H595" t="s">
        <v>10890</v>
      </c>
      <c r="I595" t="s">
        <v>5170</v>
      </c>
      <c r="J595">
        <v>8</v>
      </c>
      <c r="K595" t="s">
        <v>10922</v>
      </c>
      <c r="L595">
        <v>637535</v>
      </c>
      <c r="M595">
        <v>29000000</v>
      </c>
      <c r="N595">
        <v>168839459</v>
      </c>
      <c r="O595">
        <v>139839459</v>
      </c>
      <c r="P595" t="s">
        <v>10928</v>
      </c>
      <c r="Q595">
        <v>1995</v>
      </c>
      <c r="S595" t="s">
        <v>11016</v>
      </c>
      <c r="T595" t="s">
        <v>11024</v>
      </c>
      <c r="U595" t="e">
        <v>#VALUE!</v>
      </c>
      <c r="V595" t="s">
        <v>10963</v>
      </c>
      <c r="W595" t="s">
        <v>11032</v>
      </c>
      <c r="X595" t="s">
        <v>405</v>
      </c>
    </row>
    <row r="596" spans="1:24" x14ac:dyDescent="0.3">
      <c r="A596" t="s">
        <v>2042</v>
      </c>
      <c r="B596" t="s">
        <v>2043</v>
      </c>
      <c r="C596" t="s">
        <v>2043</v>
      </c>
      <c r="D596">
        <v>170</v>
      </c>
      <c r="E596" t="s">
        <v>10917</v>
      </c>
      <c r="F596">
        <v>2.8333333333333335</v>
      </c>
      <c r="G596" t="s">
        <v>172</v>
      </c>
      <c r="H596" t="s">
        <v>190</v>
      </c>
      <c r="I596" t="s">
        <v>10885</v>
      </c>
      <c r="J596">
        <v>8.1</v>
      </c>
      <c r="K596" t="s">
        <v>10922</v>
      </c>
      <c r="L596">
        <v>60364</v>
      </c>
      <c r="M596">
        <v>14000000</v>
      </c>
      <c r="N596">
        <v>171082</v>
      </c>
      <c r="O596">
        <v>-13828918</v>
      </c>
      <c r="P596" t="s">
        <v>10924</v>
      </c>
      <c r="Q596" t="s">
        <v>1926</v>
      </c>
      <c r="R596">
        <v>1</v>
      </c>
      <c r="S596" t="s">
        <v>11016</v>
      </c>
      <c r="T596" t="s">
        <v>11026</v>
      </c>
      <c r="U596" t="s">
        <v>10929</v>
      </c>
      <c r="V596" t="s">
        <v>10982</v>
      </c>
      <c r="W596" t="s">
        <v>11034</v>
      </c>
      <c r="X596" t="s">
        <v>2044</v>
      </c>
    </row>
    <row r="597" spans="1:24" x14ac:dyDescent="0.3">
      <c r="A597" t="s">
        <v>2045</v>
      </c>
      <c r="B597" t="s">
        <v>2046</v>
      </c>
      <c r="C597" t="s">
        <v>2046</v>
      </c>
      <c r="D597">
        <v>106</v>
      </c>
      <c r="E597" t="s">
        <v>10911</v>
      </c>
      <c r="F597">
        <v>1.7666666666666666</v>
      </c>
      <c r="G597" t="s">
        <v>10891</v>
      </c>
      <c r="H597" t="s">
        <v>190</v>
      </c>
      <c r="I597" t="s">
        <v>10895</v>
      </c>
      <c r="J597">
        <v>8.5</v>
      </c>
      <c r="K597" t="s">
        <v>10922</v>
      </c>
      <c r="L597">
        <v>1124483</v>
      </c>
      <c r="M597">
        <v>6000000</v>
      </c>
      <c r="N597">
        <v>23341568</v>
      </c>
      <c r="O597">
        <v>17341568</v>
      </c>
      <c r="P597" t="s">
        <v>10913</v>
      </c>
      <c r="Q597">
        <v>1995</v>
      </c>
      <c r="S597" t="s">
        <v>11016</v>
      </c>
      <c r="T597" t="s">
        <v>11024</v>
      </c>
      <c r="U597" t="e">
        <v>#VALUE!</v>
      </c>
      <c r="V597" t="s">
        <v>10963</v>
      </c>
      <c r="W597" t="s">
        <v>11032</v>
      </c>
      <c r="X597" t="s">
        <v>2047</v>
      </c>
    </row>
    <row r="598" spans="1:24" x14ac:dyDescent="0.3">
      <c r="A598" t="s">
        <v>2048</v>
      </c>
      <c r="B598" t="s">
        <v>2049</v>
      </c>
      <c r="C598" t="s">
        <v>2049</v>
      </c>
      <c r="D598">
        <v>135</v>
      </c>
      <c r="E598" t="s">
        <v>10917</v>
      </c>
      <c r="F598">
        <v>2.25</v>
      </c>
      <c r="G598" t="s">
        <v>7406</v>
      </c>
      <c r="H598" t="s">
        <v>10887</v>
      </c>
      <c r="I598" t="s">
        <v>10890</v>
      </c>
      <c r="J598">
        <v>6.3</v>
      </c>
      <c r="K598" t="s">
        <v>10912</v>
      </c>
      <c r="L598">
        <v>206057</v>
      </c>
      <c r="M598">
        <v>175000000</v>
      </c>
      <c r="N598">
        <v>264218220</v>
      </c>
      <c r="O598">
        <v>89218220</v>
      </c>
      <c r="P598" t="s">
        <v>10913</v>
      </c>
      <c r="Q598" t="s">
        <v>2050</v>
      </c>
      <c r="R598">
        <v>28</v>
      </c>
      <c r="S598" t="s">
        <v>1956</v>
      </c>
      <c r="T598" t="s">
        <v>11025</v>
      </c>
      <c r="U598" t="s">
        <v>10927</v>
      </c>
      <c r="V598" t="s">
        <v>10982</v>
      </c>
      <c r="W598" t="s">
        <v>11034</v>
      </c>
      <c r="X598" t="s">
        <v>1415</v>
      </c>
    </row>
    <row r="599" spans="1:24" x14ac:dyDescent="0.3">
      <c r="A599" t="s">
        <v>2051</v>
      </c>
      <c r="B599" t="s">
        <v>2052</v>
      </c>
      <c r="C599" t="s">
        <v>2052</v>
      </c>
      <c r="D599">
        <v>103</v>
      </c>
      <c r="E599" t="s">
        <v>10911</v>
      </c>
      <c r="F599">
        <v>1.7166666666666666</v>
      </c>
      <c r="G599" t="s">
        <v>172</v>
      </c>
      <c r="H599" t="s">
        <v>190</v>
      </c>
      <c r="I599" t="s">
        <v>10886</v>
      </c>
      <c r="J599">
        <v>6.8</v>
      </c>
      <c r="K599" t="s">
        <v>10912</v>
      </c>
      <c r="L599">
        <v>110228</v>
      </c>
      <c r="M599">
        <v>17000000</v>
      </c>
      <c r="N599">
        <v>182057016</v>
      </c>
      <c r="O599">
        <v>165057016</v>
      </c>
      <c r="P599" t="s">
        <v>10928</v>
      </c>
      <c r="Q599" t="s">
        <v>2053</v>
      </c>
      <c r="R599">
        <v>9</v>
      </c>
      <c r="S599" t="s">
        <v>11013</v>
      </c>
      <c r="T599" t="s">
        <v>11026</v>
      </c>
      <c r="U599" t="s">
        <v>10929</v>
      </c>
      <c r="V599" t="s">
        <v>10982</v>
      </c>
      <c r="W599" t="s">
        <v>11034</v>
      </c>
      <c r="X599" t="s">
        <v>1591</v>
      </c>
    </row>
    <row r="600" spans="1:24" x14ac:dyDescent="0.3">
      <c r="A600" t="s">
        <v>2054</v>
      </c>
      <c r="B600" t="s">
        <v>2055</v>
      </c>
      <c r="C600" t="s">
        <v>2055</v>
      </c>
      <c r="D600">
        <v>103</v>
      </c>
      <c r="E600" t="s">
        <v>10911</v>
      </c>
      <c r="F600">
        <v>1.7166666666666666</v>
      </c>
      <c r="G600" t="s">
        <v>10887</v>
      </c>
      <c r="H600" t="s">
        <v>172</v>
      </c>
      <c r="I600" t="s">
        <v>10891</v>
      </c>
      <c r="J600">
        <v>5.7</v>
      </c>
      <c r="K600" t="s">
        <v>10933</v>
      </c>
      <c r="L600">
        <v>115734</v>
      </c>
      <c r="M600">
        <v>75000000</v>
      </c>
      <c r="N600">
        <v>320689294</v>
      </c>
      <c r="O600">
        <v>245689294</v>
      </c>
      <c r="P600" t="s">
        <v>10928</v>
      </c>
      <c r="Q600" t="s">
        <v>2056</v>
      </c>
      <c r="R600">
        <v>18</v>
      </c>
      <c r="S600" t="s">
        <v>11015</v>
      </c>
      <c r="T600" t="s">
        <v>11023</v>
      </c>
      <c r="U600" t="s">
        <v>10925</v>
      </c>
      <c r="V600" t="s">
        <v>10983</v>
      </c>
      <c r="W600" t="s">
        <v>11034</v>
      </c>
      <c r="X600" t="s">
        <v>1130</v>
      </c>
    </row>
    <row r="601" spans="1:24" x14ac:dyDescent="0.3">
      <c r="A601" t="s">
        <v>2057</v>
      </c>
      <c r="B601" t="s">
        <v>2058</v>
      </c>
      <c r="C601" t="s">
        <v>2058</v>
      </c>
      <c r="D601">
        <v>81</v>
      </c>
      <c r="E601" t="s">
        <v>10915</v>
      </c>
      <c r="F601">
        <v>1.35</v>
      </c>
      <c r="G601" t="s">
        <v>10887</v>
      </c>
      <c r="H601" t="s">
        <v>10888</v>
      </c>
      <c r="I601" t="s">
        <v>172</v>
      </c>
      <c r="J601">
        <v>6.8</v>
      </c>
      <c r="K601" t="s">
        <v>10912</v>
      </c>
      <c r="L601">
        <v>59768</v>
      </c>
      <c r="M601">
        <v>12000000</v>
      </c>
      <c r="N601">
        <v>63118386</v>
      </c>
      <c r="O601">
        <v>51118386</v>
      </c>
      <c r="P601" t="s">
        <v>10913</v>
      </c>
      <c r="Q601" t="s">
        <v>2059</v>
      </c>
      <c r="R601">
        <v>15</v>
      </c>
      <c r="S601" t="s">
        <v>11013</v>
      </c>
      <c r="T601" t="s">
        <v>11018</v>
      </c>
      <c r="U601" t="s">
        <v>10914</v>
      </c>
      <c r="V601" t="s">
        <v>10983</v>
      </c>
      <c r="W601" t="s">
        <v>11034</v>
      </c>
      <c r="X601" t="s">
        <v>2060</v>
      </c>
    </row>
    <row r="602" spans="1:24" x14ac:dyDescent="0.3">
      <c r="A602" t="s">
        <v>2061</v>
      </c>
      <c r="B602" t="s">
        <v>2062</v>
      </c>
      <c r="C602" t="s">
        <v>2062</v>
      </c>
      <c r="D602">
        <v>117</v>
      </c>
      <c r="E602" t="s">
        <v>10911</v>
      </c>
      <c r="F602">
        <v>1.95</v>
      </c>
      <c r="G602" t="s">
        <v>172</v>
      </c>
      <c r="H602" t="s">
        <v>10899</v>
      </c>
      <c r="I602" t="s">
        <v>10899</v>
      </c>
      <c r="J602">
        <v>7.2</v>
      </c>
      <c r="K602" t="s">
        <v>10916</v>
      </c>
      <c r="L602">
        <v>97342</v>
      </c>
      <c r="M602">
        <v>31000000</v>
      </c>
      <c r="N602">
        <v>185260553</v>
      </c>
      <c r="O602">
        <v>154260553</v>
      </c>
      <c r="P602" t="s">
        <v>10928</v>
      </c>
      <c r="Q602" t="s">
        <v>2063</v>
      </c>
      <c r="R602">
        <v>8</v>
      </c>
      <c r="S602" t="s">
        <v>1956</v>
      </c>
      <c r="T602" t="s">
        <v>11021</v>
      </c>
      <c r="U602" t="s">
        <v>10921</v>
      </c>
      <c r="V602" t="s">
        <v>10983</v>
      </c>
      <c r="W602" t="s">
        <v>11034</v>
      </c>
      <c r="X602" t="s">
        <v>1110</v>
      </c>
    </row>
    <row r="603" spans="1:24" x14ac:dyDescent="0.3">
      <c r="A603" t="s">
        <v>2064</v>
      </c>
      <c r="B603" t="s">
        <v>2065</v>
      </c>
      <c r="C603" t="s">
        <v>2065</v>
      </c>
      <c r="D603">
        <v>91</v>
      </c>
      <c r="E603" t="s">
        <v>10911</v>
      </c>
      <c r="F603">
        <v>1.5166666666666666</v>
      </c>
      <c r="G603" t="s">
        <v>172</v>
      </c>
      <c r="H603" t="s">
        <v>10891</v>
      </c>
      <c r="I603" t="s">
        <v>190</v>
      </c>
      <c r="J603">
        <v>6.9</v>
      </c>
      <c r="K603" t="s">
        <v>10912</v>
      </c>
      <c r="L603">
        <v>82215</v>
      </c>
      <c r="M603">
        <v>7000000</v>
      </c>
      <c r="N603">
        <v>560069</v>
      </c>
      <c r="O603">
        <v>-6439931</v>
      </c>
      <c r="P603" t="s">
        <v>10924</v>
      </c>
      <c r="Q603">
        <v>1996</v>
      </c>
      <c r="S603" t="s">
        <v>11013</v>
      </c>
      <c r="T603" t="s">
        <v>11024</v>
      </c>
      <c r="U603" t="e">
        <v>#VALUE!</v>
      </c>
      <c r="V603" t="s">
        <v>10963</v>
      </c>
      <c r="W603" t="s">
        <v>11032</v>
      </c>
      <c r="X603" t="s">
        <v>2066</v>
      </c>
    </row>
    <row r="604" spans="1:24" x14ac:dyDescent="0.3">
      <c r="A604" t="s">
        <v>2067</v>
      </c>
      <c r="B604" t="s">
        <v>2068</v>
      </c>
      <c r="C604" t="s">
        <v>2068</v>
      </c>
      <c r="D604">
        <v>109</v>
      </c>
      <c r="E604" t="s">
        <v>10911</v>
      </c>
      <c r="F604">
        <v>1.8166666666666667</v>
      </c>
      <c r="G604" t="s">
        <v>10891</v>
      </c>
      <c r="H604" t="s">
        <v>5170</v>
      </c>
      <c r="I604" t="s">
        <v>10899</v>
      </c>
      <c r="J604">
        <v>7.3</v>
      </c>
      <c r="K604" t="s">
        <v>10916</v>
      </c>
      <c r="L604">
        <v>59403</v>
      </c>
      <c r="M604">
        <v>4500000</v>
      </c>
      <c r="N604">
        <v>3802260</v>
      </c>
      <c r="O604">
        <v>-697740</v>
      </c>
      <c r="P604" t="s">
        <v>10924</v>
      </c>
      <c r="Q604" t="s">
        <v>2069</v>
      </c>
      <c r="R604">
        <v>31</v>
      </c>
      <c r="S604" t="s">
        <v>11016</v>
      </c>
      <c r="T604" t="s">
        <v>11028</v>
      </c>
      <c r="U604" t="s">
        <v>10931</v>
      </c>
      <c r="V604" t="s">
        <v>10983</v>
      </c>
      <c r="W604" t="s">
        <v>11034</v>
      </c>
      <c r="X604" t="s">
        <v>2070</v>
      </c>
    </row>
    <row r="605" spans="1:24" x14ac:dyDescent="0.3">
      <c r="A605" t="s">
        <v>2071</v>
      </c>
      <c r="B605" t="s">
        <v>2072</v>
      </c>
      <c r="C605" t="s">
        <v>2072</v>
      </c>
      <c r="D605">
        <v>108</v>
      </c>
      <c r="E605" t="s">
        <v>10911</v>
      </c>
      <c r="F605">
        <v>1.8</v>
      </c>
      <c r="G605" t="s">
        <v>7406</v>
      </c>
      <c r="H605" t="s">
        <v>10887</v>
      </c>
      <c r="I605" t="s">
        <v>5170</v>
      </c>
      <c r="J605">
        <v>6.1</v>
      </c>
      <c r="K605" t="s">
        <v>10912</v>
      </c>
      <c r="L605">
        <v>103575</v>
      </c>
      <c r="M605">
        <v>50000000</v>
      </c>
      <c r="N605">
        <v>150270147</v>
      </c>
      <c r="O605">
        <v>100270147</v>
      </c>
      <c r="P605" t="s">
        <v>10928</v>
      </c>
      <c r="Q605" t="s">
        <v>2073</v>
      </c>
      <c r="R605">
        <v>5</v>
      </c>
      <c r="S605" t="s">
        <v>11015</v>
      </c>
      <c r="T605" t="s">
        <v>11020</v>
      </c>
      <c r="U605" t="s">
        <v>10920</v>
      </c>
      <c r="V605" t="s">
        <v>10983</v>
      </c>
      <c r="W605" t="s">
        <v>11034</v>
      </c>
      <c r="X605" t="s">
        <v>1494</v>
      </c>
    </row>
    <row r="606" spans="1:24" x14ac:dyDescent="0.3">
      <c r="A606" t="s">
        <v>2074</v>
      </c>
      <c r="B606" t="s">
        <v>2075</v>
      </c>
      <c r="C606" t="s">
        <v>2075</v>
      </c>
      <c r="D606">
        <v>96</v>
      </c>
      <c r="E606" t="s">
        <v>10911</v>
      </c>
      <c r="F606">
        <v>1.6</v>
      </c>
      <c r="G606" t="s">
        <v>172</v>
      </c>
      <c r="H606" t="s">
        <v>190</v>
      </c>
      <c r="I606" t="s">
        <v>5170</v>
      </c>
      <c r="J606">
        <v>6.1</v>
      </c>
      <c r="K606" t="s">
        <v>10912</v>
      </c>
      <c r="L606">
        <v>174623</v>
      </c>
      <c r="M606">
        <v>47000000</v>
      </c>
      <c r="N606">
        <v>102825796</v>
      </c>
      <c r="O606">
        <v>55825796</v>
      </c>
      <c r="P606" t="s">
        <v>10913</v>
      </c>
      <c r="Q606">
        <v>1996</v>
      </c>
      <c r="S606" t="s">
        <v>11013</v>
      </c>
      <c r="T606" t="s">
        <v>11024</v>
      </c>
      <c r="U606" t="e">
        <v>#VALUE!</v>
      </c>
      <c r="V606" t="s">
        <v>10963</v>
      </c>
      <c r="W606" t="s">
        <v>11032</v>
      </c>
      <c r="X606" t="s">
        <v>1813</v>
      </c>
    </row>
    <row r="607" spans="1:24" x14ac:dyDescent="0.3">
      <c r="A607" t="s">
        <v>2076</v>
      </c>
      <c r="B607" t="s">
        <v>2077</v>
      </c>
      <c r="C607" t="s">
        <v>2077</v>
      </c>
      <c r="D607">
        <v>107</v>
      </c>
      <c r="E607" t="s">
        <v>10911</v>
      </c>
      <c r="F607">
        <v>1.7833333333333334</v>
      </c>
      <c r="G607" t="s">
        <v>7406</v>
      </c>
      <c r="H607" t="s">
        <v>190</v>
      </c>
      <c r="I607" t="s">
        <v>10890</v>
      </c>
      <c r="J607">
        <v>5.6</v>
      </c>
      <c r="K607" t="s">
        <v>10933</v>
      </c>
      <c r="L607">
        <v>55232</v>
      </c>
      <c r="M607">
        <v>50000000</v>
      </c>
      <c r="N607">
        <v>60209334</v>
      </c>
      <c r="O607">
        <v>10209334</v>
      </c>
      <c r="P607" t="s">
        <v>10913</v>
      </c>
      <c r="Q607" t="s">
        <v>2078</v>
      </c>
      <c r="R607">
        <v>1</v>
      </c>
      <c r="S607" t="s">
        <v>11012</v>
      </c>
      <c r="T607" t="s">
        <v>11028</v>
      </c>
      <c r="U607" t="s">
        <v>10931</v>
      </c>
      <c r="V607" t="s">
        <v>10983</v>
      </c>
      <c r="W607" t="s">
        <v>11034</v>
      </c>
      <c r="X607" t="s">
        <v>1551</v>
      </c>
    </row>
    <row r="608" spans="1:24" x14ac:dyDescent="0.3">
      <c r="A608" t="s">
        <v>2079</v>
      </c>
      <c r="B608" t="s">
        <v>2080</v>
      </c>
      <c r="C608" t="s">
        <v>2080</v>
      </c>
      <c r="D608">
        <v>116</v>
      </c>
      <c r="E608" t="s">
        <v>10911</v>
      </c>
      <c r="F608">
        <v>1.9333333333333333</v>
      </c>
      <c r="G608" t="s">
        <v>7406</v>
      </c>
      <c r="H608" t="s">
        <v>190</v>
      </c>
      <c r="I608" t="s">
        <v>10895</v>
      </c>
      <c r="J608">
        <v>6.6</v>
      </c>
      <c r="K608" t="s">
        <v>10912</v>
      </c>
      <c r="L608">
        <v>58400</v>
      </c>
      <c r="M608">
        <v>46000000</v>
      </c>
      <c r="N608">
        <v>100860818</v>
      </c>
      <c r="O608">
        <v>54860818</v>
      </c>
      <c r="P608" t="s">
        <v>10913</v>
      </c>
      <c r="Q608" t="s">
        <v>2081</v>
      </c>
      <c r="R608">
        <v>12</v>
      </c>
      <c r="S608" t="s">
        <v>1956</v>
      </c>
      <c r="T608" t="s">
        <v>11025</v>
      </c>
      <c r="U608" t="s">
        <v>10927</v>
      </c>
      <c r="V608" t="s">
        <v>10983</v>
      </c>
      <c r="W608" t="s">
        <v>11034</v>
      </c>
      <c r="X608" t="s">
        <v>1161</v>
      </c>
    </row>
    <row r="609" spans="1:24" x14ac:dyDescent="0.3">
      <c r="A609" t="s">
        <v>2082</v>
      </c>
      <c r="B609" t="s">
        <v>2083</v>
      </c>
      <c r="C609" t="s">
        <v>2083</v>
      </c>
      <c r="D609">
        <v>101</v>
      </c>
      <c r="E609" t="s">
        <v>10911</v>
      </c>
      <c r="F609">
        <v>1.6833333333333333</v>
      </c>
      <c r="G609" t="s">
        <v>190</v>
      </c>
      <c r="H609" t="s">
        <v>10885</v>
      </c>
      <c r="I609" t="s">
        <v>105</v>
      </c>
      <c r="J609">
        <v>6.4</v>
      </c>
      <c r="K609" t="s">
        <v>10912</v>
      </c>
      <c r="L609">
        <v>104750</v>
      </c>
      <c r="M609">
        <v>15000000</v>
      </c>
      <c r="N609">
        <v>24819936</v>
      </c>
      <c r="O609">
        <v>9819936</v>
      </c>
      <c r="P609" t="s">
        <v>10918</v>
      </c>
      <c r="Q609" t="s">
        <v>2084</v>
      </c>
      <c r="R609">
        <v>26</v>
      </c>
      <c r="S609" t="s">
        <v>1956</v>
      </c>
      <c r="T609" t="s">
        <v>11026</v>
      </c>
      <c r="U609" t="s">
        <v>10929</v>
      </c>
      <c r="V609" t="s">
        <v>10983</v>
      </c>
      <c r="W609" t="s">
        <v>11034</v>
      </c>
      <c r="X609" t="s">
        <v>2085</v>
      </c>
    </row>
    <row r="610" spans="1:24" x14ac:dyDescent="0.3">
      <c r="A610" t="s">
        <v>2086</v>
      </c>
      <c r="B610" t="s">
        <v>2087</v>
      </c>
      <c r="C610" t="s">
        <v>2087</v>
      </c>
      <c r="D610">
        <v>100</v>
      </c>
      <c r="E610" t="s">
        <v>10911</v>
      </c>
      <c r="F610">
        <v>1.6666666666666667</v>
      </c>
      <c r="G610" t="s">
        <v>190</v>
      </c>
      <c r="H610" t="s">
        <v>10899</v>
      </c>
      <c r="I610" t="s">
        <v>10899</v>
      </c>
      <c r="J610">
        <v>6.4</v>
      </c>
      <c r="K610" t="s">
        <v>10912</v>
      </c>
      <c r="L610">
        <v>64869</v>
      </c>
      <c r="M610">
        <v>9000000</v>
      </c>
      <c r="N610">
        <v>2671855</v>
      </c>
      <c r="O610">
        <v>-6328145</v>
      </c>
      <c r="P610" t="s">
        <v>10924</v>
      </c>
      <c r="Q610" t="s">
        <v>2088</v>
      </c>
      <c r="R610">
        <v>17</v>
      </c>
      <c r="S610" t="s">
        <v>1956</v>
      </c>
      <c r="T610" t="s">
        <v>11029</v>
      </c>
      <c r="U610" t="s">
        <v>10932</v>
      </c>
      <c r="V610" t="s">
        <v>10983</v>
      </c>
      <c r="W610" t="s">
        <v>11034</v>
      </c>
      <c r="X610" t="s">
        <v>533</v>
      </c>
    </row>
    <row r="611" spans="1:24" x14ac:dyDescent="0.3">
      <c r="A611" t="s">
        <v>2089</v>
      </c>
      <c r="B611" t="s">
        <v>2090</v>
      </c>
      <c r="C611" t="s">
        <v>2090</v>
      </c>
      <c r="D611">
        <v>114</v>
      </c>
      <c r="E611" t="s">
        <v>10911</v>
      </c>
      <c r="F611">
        <v>1.9</v>
      </c>
      <c r="G611" t="s">
        <v>7406</v>
      </c>
      <c r="H611" t="s">
        <v>10887</v>
      </c>
      <c r="I611" t="s">
        <v>190</v>
      </c>
      <c r="J611">
        <v>5.9</v>
      </c>
      <c r="K611" t="s">
        <v>10933</v>
      </c>
      <c r="L611">
        <v>75660</v>
      </c>
      <c r="M611">
        <v>80000000</v>
      </c>
      <c r="N611">
        <v>159212469</v>
      </c>
      <c r="O611">
        <v>79212469</v>
      </c>
      <c r="P611" t="s">
        <v>10913</v>
      </c>
      <c r="Q611" t="s">
        <v>2091</v>
      </c>
      <c r="R611">
        <v>5</v>
      </c>
      <c r="S611" t="s">
        <v>11012</v>
      </c>
      <c r="T611" t="s">
        <v>11018</v>
      </c>
      <c r="U611" t="s">
        <v>10914</v>
      </c>
      <c r="V611" t="s">
        <v>10983</v>
      </c>
      <c r="W611" t="s">
        <v>11034</v>
      </c>
      <c r="X611" t="s">
        <v>2092</v>
      </c>
    </row>
    <row r="612" spans="1:24" x14ac:dyDescent="0.3">
      <c r="A612" t="s">
        <v>2093</v>
      </c>
      <c r="B612" t="s">
        <v>2094</v>
      </c>
      <c r="C612" t="s">
        <v>2094</v>
      </c>
      <c r="D612">
        <v>89</v>
      </c>
      <c r="E612" t="s">
        <v>10915</v>
      </c>
      <c r="F612">
        <v>1.4833333333333334</v>
      </c>
      <c r="G612" t="s">
        <v>172</v>
      </c>
      <c r="H612" t="s">
        <v>10891</v>
      </c>
      <c r="I612" t="s">
        <v>10899</v>
      </c>
      <c r="J612">
        <v>6.5</v>
      </c>
      <c r="K612" t="s">
        <v>10912</v>
      </c>
      <c r="L612">
        <v>60105</v>
      </c>
      <c r="M612">
        <v>3800000</v>
      </c>
      <c r="N612">
        <v>20949601</v>
      </c>
      <c r="O612">
        <v>17149601</v>
      </c>
      <c r="P612" t="s">
        <v>10913</v>
      </c>
      <c r="Q612" t="s">
        <v>2095</v>
      </c>
      <c r="R612">
        <v>12</v>
      </c>
      <c r="S612" t="s">
        <v>1956</v>
      </c>
      <c r="T612" t="s">
        <v>11019</v>
      </c>
      <c r="U612" t="s">
        <v>10919</v>
      </c>
      <c r="V612" t="s">
        <v>10983</v>
      </c>
      <c r="W612" t="s">
        <v>11034</v>
      </c>
      <c r="X612" t="s">
        <v>2096</v>
      </c>
    </row>
    <row r="613" spans="1:24" x14ac:dyDescent="0.3">
      <c r="A613" t="s">
        <v>2097</v>
      </c>
      <c r="B613" t="s">
        <v>2098</v>
      </c>
      <c r="C613" t="s">
        <v>2098</v>
      </c>
      <c r="D613">
        <v>103</v>
      </c>
      <c r="E613" t="s">
        <v>10911</v>
      </c>
      <c r="F613">
        <v>1.7166666666666666</v>
      </c>
      <c r="G613" t="s">
        <v>7406</v>
      </c>
      <c r="H613" t="s">
        <v>10887</v>
      </c>
      <c r="I613" t="s">
        <v>10885</v>
      </c>
      <c r="J613">
        <v>6.4</v>
      </c>
      <c r="K613" t="s">
        <v>10912</v>
      </c>
      <c r="L613">
        <v>100673</v>
      </c>
      <c r="M613">
        <v>57000000</v>
      </c>
      <c r="N613">
        <v>115267375</v>
      </c>
      <c r="O613">
        <v>58267375</v>
      </c>
      <c r="P613" t="s">
        <v>10913</v>
      </c>
      <c r="Q613" t="s">
        <v>2099</v>
      </c>
      <c r="R613">
        <v>31</v>
      </c>
      <c r="S613" t="s">
        <v>1956</v>
      </c>
      <c r="T613" t="s">
        <v>11029</v>
      </c>
      <c r="U613" t="s">
        <v>10932</v>
      </c>
      <c r="V613" t="s">
        <v>10983</v>
      </c>
      <c r="W613" t="s">
        <v>11034</v>
      </c>
      <c r="X613" t="s">
        <v>2092</v>
      </c>
    </row>
    <row r="614" spans="1:24" x14ac:dyDescent="0.3">
      <c r="A614" t="s">
        <v>2100</v>
      </c>
      <c r="B614" t="s">
        <v>2101</v>
      </c>
      <c r="C614" t="s">
        <v>2101</v>
      </c>
      <c r="D614">
        <v>162</v>
      </c>
      <c r="E614" t="s">
        <v>10917</v>
      </c>
      <c r="F614">
        <v>2.7</v>
      </c>
      <c r="G614" t="s">
        <v>190</v>
      </c>
      <c r="H614" t="s">
        <v>10886</v>
      </c>
      <c r="I614" t="s">
        <v>5878</v>
      </c>
      <c r="J614">
        <v>7.4</v>
      </c>
      <c r="K614" t="s">
        <v>10916</v>
      </c>
      <c r="L614">
        <v>197248</v>
      </c>
      <c r="M614">
        <v>27000000</v>
      </c>
      <c r="N614">
        <v>231976425</v>
      </c>
      <c r="O614">
        <v>204976425</v>
      </c>
      <c r="P614" t="s">
        <v>10928</v>
      </c>
      <c r="Q614">
        <v>35339</v>
      </c>
      <c r="S614" t="s">
        <v>11011</v>
      </c>
      <c r="T614" t="s">
        <v>11022</v>
      </c>
      <c r="U614" t="e">
        <v>#VALUE!</v>
      </c>
      <c r="V614" t="s">
        <v>10983</v>
      </c>
      <c r="W614" t="s">
        <v>11034</v>
      </c>
      <c r="X614" t="s">
        <v>2102</v>
      </c>
    </row>
    <row r="615" spans="1:24" x14ac:dyDescent="0.3">
      <c r="A615" t="s">
        <v>2103</v>
      </c>
      <c r="B615" t="s">
        <v>2104</v>
      </c>
      <c r="C615" t="s">
        <v>2104</v>
      </c>
      <c r="D615">
        <v>115</v>
      </c>
      <c r="E615" t="s">
        <v>10911</v>
      </c>
      <c r="F615">
        <v>1.9166666666666667</v>
      </c>
      <c r="G615" t="s">
        <v>7406</v>
      </c>
      <c r="H615" t="s">
        <v>10891</v>
      </c>
      <c r="I615" t="s">
        <v>5170</v>
      </c>
      <c r="J615">
        <v>6.2</v>
      </c>
      <c r="K615" t="s">
        <v>10912</v>
      </c>
      <c r="L615">
        <v>116738</v>
      </c>
      <c r="M615">
        <v>100000000</v>
      </c>
      <c r="N615">
        <v>242295562</v>
      </c>
      <c r="O615">
        <v>142295562</v>
      </c>
      <c r="P615" t="s">
        <v>10928</v>
      </c>
      <c r="Q615" t="s">
        <v>2105</v>
      </c>
      <c r="R615">
        <v>11</v>
      </c>
      <c r="S615" t="s">
        <v>11011</v>
      </c>
      <c r="T615" t="s">
        <v>11024</v>
      </c>
      <c r="U615" t="s">
        <v>10926</v>
      </c>
      <c r="V615" t="s">
        <v>10983</v>
      </c>
      <c r="W615" t="s">
        <v>11034</v>
      </c>
      <c r="X615" t="s">
        <v>952</v>
      </c>
    </row>
    <row r="616" spans="1:24" x14ac:dyDescent="0.3">
      <c r="A616" t="s">
        <v>2106</v>
      </c>
      <c r="B616" t="s">
        <v>2107</v>
      </c>
      <c r="C616" t="s">
        <v>2107</v>
      </c>
      <c r="D616">
        <v>101</v>
      </c>
      <c r="E616" t="s">
        <v>10911</v>
      </c>
      <c r="F616">
        <v>1.6833333333333333</v>
      </c>
      <c r="G616" t="s">
        <v>7406</v>
      </c>
      <c r="H616" t="s">
        <v>10887</v>
      </c>
      <c r="I616" t="s">
        <v>10890</v>
      </c>
      <c r="J616">
        <v>5.7</v>
      </c>
      <c r="K616" t="s">
        <v>10933</v>
      </c>
      <c r="L616">
        <v>78878</v>
      </c>
      <c r="M616">
        <v>50000000</v>
      </c>
      <c r="N616">
        <v>25477365</v>
      </c>
      <c r="O616">
        <v>-24522635</v>
      </c>
      <c r="P616" t="s">
        <v>10924</v>
      </c>
      <c r="Q616" t="s">
        <v>2108</v>
      </c>
      <c r="R616">
        <v>9</v>
      </c>
      <c r="S616" t="s">
        <v>1956</v>
      </c>
      <c r="T616" t="s">
        <v>11028</v>
      </c>
      <c r="U616" t="s">
        <v>10931</v>
      </c>
      <c r="V616" t="s">
        <v>10983</v>
      </c>
      <c r="W616" t="s">
        <v>11034</v>
      </c>
      <c r="X616" t="s">
        <v>208</v>
      </c>
    </row>
    <row r="617" spans="1:24" x14ac:dyDescent="0.3">
      <c r="A617" t="s">
        <v>2109</v>
      </c>
      <c r="B617" t="s">
        <v>2110</v>
      </c>
      <c r="C617" t="s">
        <v>2110</v>
      </c>
      <c r="D617">
        <v>133</v>
      </c>
      <c r="E617" t="s">
        <v>10917</v>
      </c>
      <c r="F617">
        <v>2.2166666666666668</v>
      </c>
      <c r="G617" t="s">
        <v>7406</v>
      </c>
      <c r="H617" t="s">
        <v>10887</v>
      </c>
      <c r="I617" t="s">
        <v>5170</v>
      </c>
      <c r="J617">
        <v>6.5</v>
      </c>
      <c r="K617" t="s">
        <v>10912</v>
      </c>
      <c r="L617">
        <v>60561</v>
      </c>
      <c r="M617">
        <v>55000000</v>
      </c>
      <c r="N617">
        <v>121969216</v>
      </c>
      <c r="O617">
        <v>66969216</v>
      </c>
      <c r="P617" t="s">
        <v>10913</v>
      </c>
      <c r="Q617" t="s">
        <v>2111</v>
      </c>
      <c r="R617">
        <v>15</v>
      </c>
      <c r="S617" t="s">
        <v>1956</v>
      </c>
      <c r="T617" t="s">
        <v>11021</v>
      </c>
      <c r="U617" t="s">
        <v>10921</v>
      </c>
      <c r="V617" t="s">
        <v>10983</v>
      </c>
      <c r="W617" t="s">
        <v>11034</v>
      </c>
      <c r="X617" t="s">
        <v>2112</v>
      </c>
    </row>
    <row r="618" spans="1:24" x14ac:dyDescent="0.3">
      <c r="A618" t="s">
        <v>2113</v>
      </c>
      <c r="B618" t="s">
        <v>2114</v>
      </c>
      <c r="C618" t="s">
        <v>2114</v>
      </c>
      <c r="D618">
        <v>116</v>
      </c>
      <c r="E618" t="s">
        <v>10911</v>
      </c>
      <c r="F618">
        <v>1.9333333333333333</v>
      </c>
      <c r="G618" t="s">
        <v>7406</v>
      </c>
      <c r="H618" t="s">
        <v>190</v>
      </c>
      <c r="I618" t="s">
        <v>10897</v>
      </c>
      <c r="J618">
        <v>5.9</v>
      </c>
      <c r="K618" t="s">
        <v>10933</v>
      </c>
      <c r="L618">
        <v>50632</v>
      </c>
      <c r="M618">
        <v>55000000</v>
      </c>
      <c r="N618">
        <v>18626419</v>
      </c>
      <c r="O618">
        <v>-36373581</v>
      </c>
      <c r="P618" t="s">
        <v>10924</v>
      </c>
      <c r="Q618">
        <v>35278</v>
      </c>
      <c r="S618" t="s">
        <v>11012</v>
      </c>
      <c r="T618" t="s">
        <v>11028</v>
      </c>
      <c r="U618" t="e">
        <v>#VALUE!</v>
      </c>
      <c r="V618" t="s">
        <v>10983</v>
      </c>
      <c r="W618" t="s">
        <v>11034</v>
      </c>
      <c r="X618" t="s">
        <v>900</v>
      </c>
    </row>
    <row r="619" spans="1:24" x14ac:dyDescent="0.3">
      <c r="A619" t="s">
        <v>2115</v>
      </c>
      <c r="B619" t="s">
        <v>2116</v>
      </c>
      <c r="C619" t="s">
        <v>2116</v>
      </c>
      <c r="D619">
        <v>98</v>
      </c>
      <c r="E619" t="s">
        <v>10911</v>
      </c>
      <c r="F619">
        <v>1.6333333333333333</v>
      </c>
      <c r="G619" t="s">
        <v>10891</v>
      </c>
      <c r="H619" t="s">
        <v>5170</v>
      </c>
      <c r="I619" t="s">
        <v>10899</v>
      </c>
      <c r="J619">
        <v>8.1</v>
      </c>
      <c r="K619" t="s">
        <v>10922</v>
      </c>
      <c r="L619">
        <v>706949</v>
      </c>
      <c r="M619">
        <v>7000000</v>
      </c>
      <c r="N619">
        <v>60611975</v>
      </c>
      <c r="O619">
        <v>53611975</v>
      </c>
      <c r="P619" t="s">
        <v>10913</v>
      </c>
      <c r="Q619" t="s">
        <v>2063</v>
      </c>
      <c r="R619">
        <v>8</v>
      </c>
      <c r="S619" t="s">
        <v>1956</v>
      </c>
      <c r="T619" t="s">
        <v>11021</v>
      </c>
      <c r="U619" t="s">
        <v>10921</v>
      </c>
      <c r="V619" t="s">
        <v>10983</v>
      </c>
      <c r="W619" t="s">
        <v>11034</v>
      </c>
      <c r="X619" t="s">
        <v>603</v>
      </c>
    </row>
    <row r="620" spans="1:24" x14ac:dyDescent="0.3">
      <c r="A620" t="s">
        <v>2117</v>
      </c>
      <c r="B620" t="s">
        <v>2118</v>
      </c>
      <c r="C620" t="s">
        <v>2118</v>
      </c>
      <c r="D620">
        <v>103</v>
      </c>
      <c r="E620" t="s">
        <v>10911</v>
      </c>
      <c r="F620">
        <v>1.7166666666666666</v>
      </c>
      <c r="G620" t="s">
        <v>172</v>
      </c>
      <c r="H620" t="s">
        <v>10899</v>
      </c>
      <c r="I620" t="s">
        <v>10899</v>
      </c>
      <c r="J620">
        <v>6.4</v>
      </c>
      <c r="K620" t="s">
        <v>10912</v>
      </c>
      <c r="L620">
        <v>52892</v>
      </c>
      <c r="M620">
        <v>26000000</v>
      </c>
      <c r="N620">
        <v>181489203</v>
      </c>
      <c r="O620">
        <v>155489203</v>
      </c>
      <c r="P620" t="s">
        <v>10928</v>
      </c>
      <c r="Q620" t="s">
        <v>2119</v>
      </c>
      <c r="R620">
        <v>20</v>
      </c>
      <c r="S620" t="s">
        <v>1956</v>
      </c>
      <c r="T620" t="s">
        <v>11027</v>
      </c>
      <c r="U620" t="s">
        <v>10930</v>
      </c>
      <c r="V620" t="s">
        <v>10983</v>
      </c>
      <c r="W620" t="s">
        <v>11034</v>
      </c>
      <c r="X620" t="s">
        <v>658</v>
      </c>
    </row>
    <row r="621" spans="1:24" x14ac:dyDescent="0.3">
      <c r="A621" t="s">
        <v>2120</v>
      </c>
      <c r="B621" t="s">
        <v>2121</v>
      </c>
      <c r="C621" t="s">
        <v>2121</v>
      </c>
      <c r="D621">
        <v>110</v>
      </c>
      <c r="E621" t="s">
        <v>10911</v>
      </c>
      <c r="F621">
        <v>1.8333333333333333</v>
      </c>
      <c r="G621" t="s">
        <v>172</v>
      </c>
      <c r="H621" t="s">
        <v>10885</v>
      </c>
      <c r="I621" t="s">
        <v>105</v>
      </c>
      <c r="J621">
        <v>7.1</v>
      </c>
      <c r="K621" t="s">
        <v>10916</v>
      </c>
      <c r="L621">
        <v>94019</v>
      </c>
      <c r="M621">
        <v>30000000</v>
      </c>
      <c r="N621">
        <v>29359216</v>
      </c>
      <c r="O621">
        <v>-640784</v>
      </c>
      <c r="P621" t="s">
        <v>10924</v>
      </c>
      <c r="Q621" t="s">
        <v>2122</v>
      </c>
      <c r="R621">
        <v>17</v>
      </c>
      <c r="S621" t="s">
        <v>11014</v>
      </c>
      <c r="T621" t="s">
        <v>11025</v>
      </c>
      <c r="U621" t="s">
        <v>10927</v>
      </c>
      <c r="V621" t="s">
        <v>10983</v>
      </c>
      <c r="W621" t="s">
        <v>11034</v>
      </c>
      <c r="X621" t="s">
        <v>1464</v>
      </c>
    </row>
    <row r="622" spans="1:24" x14ac:dyDescent="0.3">
      <c r="A622" t="s">
        <v>2123</v>
      </c>
      <c r="B622" t="s">
        <v>2124</v>
      </c>
      <c r="C622" t="s">
        <v>2124</v>
      </c>
      <c r="D622">
        <v>108</v>
      </c>
      <c r="E622" t="s">
        <v>10911</v>
      </c>
      <c r="F622">
        <v>1.8</v>
      </c>
      <c r="G622" t="s">
        <v>7406</v>
      </c>
      <c r="H622" t="s">
        <v>10891</v>
      </c>
      <c r="I622" t="s">
        <v>105</v>
      </c>
      <c r="J622">
        <v>7.2</v>
      </c>
      <c r="K622" t="s">
        <v>10916</v>
      </c>
      <c r="L622">
        <v>332998</v>
      </c>
      <c r="M622">
        <v>19000000</v>
      </c>
      <c r="N622">
        <v>25837111</v>
      </c>
      <c r="O622">
        <v>6837111</v>
      </c>
      <c r="P622" t="s">
        <v>10918</v>
      </c>
      <c r="Q622" t="s">
        <v>2125</v>
      </c>
      <c r="R622">
        <v>19</v>
      </c>
      <c r="S622" t="s">
        <v>1956</v>
      </c>
      <c r="T622" t="s">
        <v>11019</v>
      </c>
      <c r="U622" t="s">
        <v>10919</v>
      </c>
      <c r="V622" t="s">
        <v>10983</v>
      </c>
      <c r="W622" t="s">
        <v>11034</v>
      </c>
      <c r="X622" t="s">
        <v>1509</v>
      </c>
    </row>
    <row r="623" spans="1:24" x14ac:dyDescent="0.3">
      <c r="A623" t="s">
        <v>2126</v>
      </c>
      <c r="B623" t="s">
        <v>2127</v>
      </c>
      <c r="C623" t="s">
        <v>2127</v>
      </c>
      <c r="D623">
        <v>110</v>
      </c>
      <c r="E623" t="s">
        <v>10911</v>
      </c>
      <c r="F623">
        <v>1.8333333333333333</v>
      </c>
      <c r="G623" t="s">
        <v>10887</v>
      </c>
      <c r="H623" t="s">
        <v>190</v>
      </c>
      <c r="I623" t="s">
        <v>5170</v>
      </c>
      <c r="J623">
        <v>6.8</v>
      </c>
      <c r="K623" t="s">
        <v>10912</v>
      </c>
      <c r="L623">
        <v>64953</v>
      </c>
      <c r="M623">
        <v>55000000</v>
      </c>
      <c r="N623">
        <v>38619405</v>
      </c>
      <c r="O623">
        <v>-16380595</v>
      </c>
      <c r="P623" t="s">
        <v>10924</v>
      </c>
      <c r="Q623" t="s">
        <v>2128</v>
      </c>
      <c r="R623">
        <v>3</v>
      </c>
      <c r="S623" t="s">
        <v>11012</v>
      </c>
      <c r="T623" t="s">
        <v>11022</v>
      </c>
      <c r="U623" t="s">
        <v>10923</v>
      </c>
      <c r="V623" t="s">
        <v>10983</v>
      </c>
      <c r="W623" t="s">
        <v>11034</v>
      </c>
      <c r="X623" t="s">
        <v>1308</v>
      </c>
    </row>
    <row r="624" spans="1:24" x14ac:dyDescent="0.3">
      <c r="A624" t="s">
        <v>2129</v>
      </c>
      <c r="B624" t="s">
        <v>2130</v>
      </c>
      <c r="C624" t="s">
        <v>2130</v>
      </c>
      <c r="D624">
        <v>92</v>
      </c>
      <c r="E624" t="s">
        <v>10911</v>
      </c>
      <c r="F624">
        <v>1.5333333333333334</v>
      </c>
      <c r="G624" t="s">
        <v>172</v>
      </c>
      <c r="H624" t="s">
        <v>10897</v>
      </c>
      <c r="I624" t="s">
        <v>10899</v>
      </c>
      <c r="J624">
        <v>7</v>
      </c>
      <c r="K624" t="s">
        <v>10916</v>
      </c>
      <c r="L624">
        <v>241485</v>
      </c>
      <c r="M624">
        <v>12000000</v>
      </c>
      <c r="N624">
        <v>41205099</v>
      </c>
      <c r="O624">
        <v>29205099</v>
      </c>
      <c r="P624" t="s">
        <v>10913</v>
      </c>
      <c r="Q624" t="s">
        <v>2131</v>
      </c>
      <c r="R624">
        <v>7</v>
      </c>
      <c r="S624" t="s">
        <v>11014</v>
      </c>
      <c r="T624" t="s">
        <v>11020</v>
      </c>
      <c r="U624" t="s">
        <v>10920</v>
      </c>
      <c r="V624" t="s">
        <v>10983</v>
      </c>
      <c r="W624" t="s">
        <v>11034</v>
      </c>
      <c r="X624" t="s">
        <v>2132</v>
      </c>
    </row>
    <row r="625" spans="1:24" x14ac:dyDescent="0.3">
      <c r="A625" t="s">
        <v>2133</v>
      </c>
      <c r="B625" t="s">
        <v>2134</v>
      </c>
      <c r="C625" t="s">
        <v>2134</v>
      </c>
      <c r="D625">
        <v>91</v>
      </c>
      <c r="E625" t="s">
        <v>10911</v>
      </c>
      <c r="F625">
        <v>1.5166666666666666</v>
      </c>
      <c r="G625" t="s">
        <v>10888</v>
      </c>
      <c r="H625" t="s">
        <v>190</v>
      </c>
      <c r="I625" t="s">
        <v>10892</v>
      </c>
      <c r="J625">
        <v>7</v>
      </c>
      <c r="K625" t="s">
        <v>10916</v>
      </c>
      <c r="L625">
        <v>167833</v>
      </c>
      <c r="M625">
        <v>100000000</v>
      </c>
      <c r="N625">
        <v>325338851</v>
      </c>
      <c r="O625">
        <v>225338851</v>
      </c>
      <c r="P625" t="s">
        <v>10928</v>
      </c>
      <c r="Q625" t="s">
        <v>2135</v>
      </c>
      <c r="R625">
        <v>19</v>
      </c>
      <c r="S625" t="s">
        <v>11014</v>
      </c>
      <c r="T625" t="s">
        <v>11024</v>
      </c>
      <c r="U625" t="s">
        <v>10926</v>
      </c>
      <c r="V625" t="s">
        <v>10983</v>
      </c>
      <c r="W625" t="s">
        <v>11034</v>
      </c>
      <c r="X625" t="s">
        <v>2136</v>
      </c>
    </row>
    <row r="626" spans="1:24" x14ac:dyDescent="0.3">
      <c r="A626" t="s">
        <v>2137</v>
      </c>
      <c r="B626" t="s">
        <v>2138</v>
      </c>
      <c r="C626" t="s">
        <v>2138</v>
      </c>
      <c r="D626">
        <v>145</v>
      </c>
      <c r="E626" t="s">
        <v>10917</v>
      </c>
      <c r="F626">
        <v>2.4166666666666665</v>
      </c>
      <c r="G626" t="s">
        <v>7406</v>
      </c>
      <c r="H626" t="s">
        <v>10887</v>
      </c>
      <c r="I626" t="s">
        <v>10890</v>
      </c>
      <c r="J626">
        <v>7</v>
      </c>
      <c r="K626" t="s">
        <v>10916</v>
      </c>
      <c r="L626">
        <v>596490</v>
      </c>
      <c r="M626">
        <v>75000000</v>
      </c>
      <c r="N626">
        <v>817400891</v>
      </c>
      <c r="O626">
        <v>742400891</v>
      </c>
      <c r="P626" t="s">
        <v>10928</v>
      </c>
      <c r="Q626" t="s">
        <v>2139</v>
      </c>
      <c r="R626">
        <v>25</v>
      </c>
      <c r="S626" t="s">
        <v>11011</v>
      </c>
      <c r="T626" t="s">
        <v>11024</v>
      </c>
      <c r="U626" t="s">
        <v>10926</v>
      </c>
      <c r="V626" t="s">
        <v>10983</v>
      </c>
      <c r="W626" t="s">
        <v>11034</v>
      </c>
      <c r="X626" t="s">
        <v>1556</v>
      </c>
    </row>
    <row r="627" spans="1:24" x14ac:dyDescent="0.3">
      <c r="A627" t="s">
        <v>2140</v>
      </c>
      <c r="B627" t="s">
        <v>2141</v>
      </c>
      <c r="C627" t="s">
        <v>2141</v>
      </c>
      <c r="D627">
        <v>113</v>
      </c>
      <c r="E627" t="s">
        <v>10911</v>
      </c>
      <c r="F627">
        <v>1.8833333333333333</v>
      </c>
      <c r="G627" t="s">
        <v>172</v>
      </c>
      <c r="H627" t="s">
        <v>190</v>
      </c>
      <c r="I627" t="s">
        <v>10885</v>
      </c>
      <c r="J627">
        <v>5.8</v>
      </c>
      <c r="K627" t="s">
        <v>10933</v>
      </c>
      <c r="L627">
        <v>62954</v>
      </c>
      <c r="M627">
        <v>45000000</v>
      </c>
      <c r="N627">
        <v>58620973</v>
      </c>
      <c r="O627">
        <v>13620973</v>
      </c>
      <c r="P627" t="s">
        <v>10913</v>
      </c>
      <c r="Q627" t="s">
        <v>2142</v>
      </c>
      <c r="R627">
        <v>30</v>
      </c>
      <c r="S627" t="s">
        <v>11011</v>
      </c>
      <c r="T627" t="s">
        <v>11025</v>
      </c>
      <c r="U627" t="s">
        <v>10927</v>
      </c>
      <c r="V627" t="s">
        <v>10983</v>
      </c>
      <c r="W627" t="s">
        <v>11034</v>
      </c>
      <c r="X627" t="s">
        <v>83</v>
      </c>
    </row>
    <row r="628" spans="1:24" x14ac:dyDescent="0.3">
      <c r="A628" t="s">
        <v>2143</v>
      </c>
      <c r="B628" t="s">
        <v>2144</v>
      </c>
      <c r="C628" t="s">
        <v>2144</v>
      </c>
      <c r="D628">
        <v>79</v>
      </c>
      <c r="E628" t="s">
        <v>10915</v>
      </c>
      <c r="F628">
        <v>1.3166666666666667</v>
      </c>
      <c r="G628" t="s">
        <v>10887</v>
      </c>
      <c r="H628" t="s">
        <v>10888</v>
      </c>
      <c r="I628" t="s">
        <v>10892</v>
      </c>
      <c r="J628">
        <v>6.7</v>
      </c>
      <c r="K628" t="s">
        <v>10912</v>
      </c>
      <c r="L628">
        <v>72714</v>
      </c>
      <c r="M628">
        <v>38000000</v>
      </c>
      <c r="N628">
        <v>28946127</v>
      </c>
      <c r="O628">
        <v>-9053873</v>
      </c>
      <c r="P628" t="s">
        <v>10924</v>
      </c>
      <c r="Q628" t="s">
        <v>2145</v>
      </c>
      <c r="R628">
        <v>12</v>
      </c>
      <c r="S628" t="s">
        <v>1956</v>
      </c>
      <c r="T628" t="s">
        <v>11026</v>
      </c>
      <c r="U628" t="s">
        <v>10929</v>
      </c>
      <c r="V628" t="s">
        <v>10983</v>
      </c>
      <c r="W628" t="s">
        <v>11034</v>
      </c>
      <c r="X628" t="s">
        <v>1663</v>
      </c>
    </row>
    <row r="629" spans="1:24" x14ac:dyDescent="0.3">
      <c r="A629" t="s">
        <v>2146</v>
      </c>
      <c r="B629" t="s">
        <v>2147</v>
      </c>
      <c r="C629" t="s">
        <v>2147</v>
      </c>
      <c r="D629">
        <v>139</v>
      </c>
      <c r="E629" t="s">
        <v>10917</v>
      </c>
      <c r="F629">
        <v>2.3166666666666669</v>
      </c>
      <c r="G629" t="s">
        <v>172</v>
      </c>
      <c r="H629" t="s">
        <v>190</v>
      </c>
      <c r="I629" t="s">
        <v>10886</v>
      </c>
      <c r="J629">
        <v>7.3</v>
      </c>
      <c r="K629" t="s">
        <v>10916</v>
      </c>
      <c r="L629">
        <v>281319</v>
      </c>
      <c r="M629">
        <v>50000000</v>
      </c>
      <c r="N629">
        <v>273552592</v>
      </c>
      <c r="O629">
        <v>223552592</v>
      </c>
      <c r="P629" t="s">
        <v>10928</v>
      </c>
      <c r="Q629" t="s">
        <v>2148</v>
      </c>
      <c r="R629">
        <v>6</v>
      </c>
      <c r="S629" t="s">
        <v>1956</v>
      </c>
      <c r="T629" t="s">
        <v>11018</v>
      </c>
      <c r="U629" t="s">
        <v>10914</v>
      </c>
      <c r="V629" t="s">
        <v>10983</v>
      </c>
      <c r="W629" t="s">
        <v>11034</v>
      </c>
      <c r="X629" t="s">
        <v>2149</v>
      </c>
    </row>
    <row r="630" spans="1:24" x14ac:dyDescent="0.3">
      <c r="A630" t="s">
        <v>2150</v>
      </c>
      <c r="B630" t="s">
        <v>2151</v>
      </c>
      <c r="C630" t="s">
        <v>2151</v>
      </c>
      <c r="D630">
        <v>89</v>
      </c>
      <c r="E630" t="s">
        <v>10915</v>
      </c>
      <c r="F630">
        <v>1.4833333333333334</v>
      </c>
      <c r="G630" t="s">
        <v>10887</v>
      </c>
      <c r="H630" t="s">
        <v>172</v>
      </c>
      <c r="I630" t="s">
        <v>10892</v>
      </c>
      <c r="J630">
        <v>5.7</v>
      </c>
      <c r="K630" t="s">
        <v>10933</v>
      </c>
      <c r="L630">
        <v>110632</v>
      </c>
      <c r="M630">
        <v>60000000</v>
      </c>
      <c r="N630">
        <v>129832389</v>
      </c>
      <c r="O630">
        <v>69832389</v>
      </c>
      <c r="P630" t="s">
        <v>10913</v>
      </c>
      <c r="Q630" t="s">
        <v>2152</v>
      </c>
      <c r="R630">
        <v>16</v>
      </c>
      <c r="S630" t="s">
        <v>11016</v>
      </c>
      <c r="T630" t="s">
        <v>11023</v>
      </c>
      <c r="U630" t="s">
        <v>10925</v>
      </c>
      <c r="V630" t="s">
        <v>10983</v>
      </c>
      <c r="W630" t="s">
        <v>11034</v>
      </c>
      <c r="X630" t="s">
        <v>1755</v>
      </c>
    </row>
    <row r="631" spans="1:24" x14ac:dyDescent="0.3">
      <c r="A631" t="s">
        <v>2153</v>
      </c>
      <c r="B631" t="s">
        <v>2154</v>
      </c>
      <c r="C631" t="s">
        <v>2154</v>
      </c>
      <c r="D631">
        <v>114</v>
      </c>
      <c r="E631" t="s">
        <v>10911</v>
      </c>
      <c r="F631">
        <v>1.9</v>
      </c>
      <c r="G631" t="s">
        <v>172</v>
      </c>
      <c r="H631" t="s">
        <v>10897</v>
      </c>
      <c r="I631" t="s">
        <v>10899</v>
      </c>
      <c r="J631">
        <v>6.9</v>
      </c>
      <c r="K631" t="s">
        <v>10912</v>
      </c>
      <c r="L631">
        <v>89386</v>
      </c>
      <c r="M631">
        <v>27000000</v>
      </c>
      <c r="N631">
        <v>25023434</v>
      </c>
      <c r="O631">
        <v>-1976566</v>
      </c>
      <c r="P631" t="s">
        <v>10924</v>
      </c>
      <c r="Q631" t="s">
        <v>2155</v>
      </c>
      <c r="R631">
        <v>4</v>
      </c>
      <c r="S631" t="s">
        <v>11012</v>
      </c>
      <c r="T631" t="s">
        <v>11025</v>
      </c>
      <c r="U631" t="s">
        <v>10927</v>
      </c>
      <c r="V631" t="s">
        <v>10983</v>
      </c>
      <c r="W631" t="s">
        <v>11034</v>
      </c>
      <c r="X631" t="s">
        <v>2156</v>
      </c>
    </row>
    <row r="632" spans="1:24" x14ac:dyDescent="0.3">
      <c r="A632" t="s">
        <v>2157</v>
      </c>
      <c r="B632" t="s">
        <v>2158</v>
      </c>
      <c r="C632" t="s">
        <v>2158</v>
      </c>
      <c r="D632">
        <v>101</v>
      </c>
      <c r="E632" t="s">
        <v>10911</v>
      </c>
      <c r="F632">
        <v>1.6833333333333333</v>
      </c>
      <c r="G632" t="s">
        <v>7406</v>
      </c>
      <c r="H632" t="s">
        <v>10891</v>
      </c>
      <c r="I632" t="s">
        <v>190</v>
      </c>
      <c r="J632">
        <v>6.4</v>
      </c>
      <c r="K632" t="s">
        <v>10912</v>
      </c>
      <c r="L632">
        <v>60296</v>
      </c>
      <c r="M632">
        <v>67000000</v>
      </c>
      <c r="N632">
        <v>47267001</v>
      </c>
      <c r="O632">
        <v>-19732999</v>
      </c>
      <c r="P632" t="s">
        <v>10924</v>
      </c>
      <c r="Q632">
        <v>35309</v>
      </c>
      <c r="S632" t="s">
        <v>11013</v>
      </c>
      <c r="T632" t="s">
        <v>11027</v>
      </c>
      <c r="U632" t="e">
        <v>#VALUE!</v>
      </c>
      <c r="V632" t="s">
        <v>10983</v>
      </c>
      <c r="W632" t="s">
        <v>11034</v>
      </c>
      <c r="X632" t="s">
        <v>353</v>
      </c>
    </row>
    <row r="633" spans="1:24" x14ac:dyDescent="0.3">
      <c r="A633" t="s">
        <v>2159</v>
      </c>
      <c r="B633" t="s">
        <v>2160</v>
      </c>
      <c r="C633" t="s">
        <v>2160</v>
      </c>
      <c r="D633">
        <v>121</v>
      </c>
      <c r="E633" t="s">
        <v>10917</v>
      </c>
      <c r="F633">
        <v>2.0166666666666666</v>
      </c>
      <c r="G633" t="s">
        <v>7406</v>
      </c>
      <c r="H633" t="s">
        <v>10891</v>
      </c>
      <c r="I633" t="s">
        <v>190</v>
      </c>
      <c r="J633">
        <v>6.8</v>
      </c>
      <c r="K633" t="s">
        <v>10912</v>
      </c>
      <c r="L633">
        <v>83667</v>
      </c>
      <c r="M633">
        <v>65000000</v>
      </c>
      <c r="N633">
        <v>89456761</v>
      </c>
      <c r="O633">
        <v>24456761</v>
      </c>
      <c r="P633" t="s">
        <v>10913</v>
      </c>
      <c r="Q633" t="s">
        <v>2161</v>
      </c>
      <c r="R633">
        <v>7</v>
      </c>
      <c r="S633" t="s">
        <v>11015</v>
      </c>
      <c r="T633" t="s">
        <v>11022</v>
      </c>
      <c r="U633" t="s">
        <v>10923</v>
      </c>
      <c r="V633" t="s">
        <v>10983</v>
      </c>
      <c r="W633" t="s">
        <v>11034</v>
      </c>
      <c r="X633" t="s">
        <v>1070</v>
      </c>
    </row>
    <row r="634" spans="1:24" x14ac:dyDescent="0.3">
      <c r="A634" t="s">
        <v>2162</v>
      </c>
      <c r="B634" t="s">
        <v>2163</v>
      </c>
      <c r="C634" t="s">
        <v>2163</v>
      </c>
      <c r="D634">
        <v>134</v>
      </c>
      <c r="E634" t="s">
        <v>10917</v>
      </c>
      <c r="F634">
        <v>2.2333333333333334</v>
      </c>
      <c r="G634" t="s">
        <v>10895</v>
      </c>
      <c r="H634" t="s">
        <v>5170</v>
      </c>
      <c r="I634" t="s">
        <v>10899</v>
      </c>
      <c r="J634">
        <v>7.6</v>
      </c>
      <c r="K634" t="s">
        <v>10916</v>
      </c>
      <c r="L634">
        <v>150138</v>
      </c>
      <c r="M634">
        <v>15000000</v>
      </c>
      <c r="N634">
        <v>3836807</v>
      </c>
      <c r="O634">
        <v>-11163193</v>
      </c>
      <c r="P634" t="s">
        <v>10924</v>
      </c>
      <c r="Q634" t="s">
        <v>2164</v>
      </c>
      <c r="R634">
        <v>15</v>
      </c>
      <c r="S634" t="s">
        <v>11014</v>
      </c>
      <c r="T634" t="s">
        <v>11019</v>
      </c>
      <c r="U634" t="s">
        <v>10919</v>
      </c>
      <c r="V634" t="s">
        <v>10984</v>
      </c>
      <c r="W634" t="s">
        <v>11034</v>
      </c>
      <c r="X634" t="s">
        <v>216</v>
      </c>
    </row>
    <row r="635" spans="1:24" x14ac:dyDescent="0.3">
      <c r="A635" t="s">
        <v>2165</v>
      </c>
      <c r="B635" t="s">
        <v>2166</v>
      </c>
      <c r="C635" t="s">
        <v>2166</v>
      </c>
      <c r="D635">
        <v>106</v>
      </c>
      <c r="E635" t="s">
        <v>10911</v>
      </c>
      <c r="F635">
        <v>1.7666666666666666</v>
      </c>
      <c r="G635" t="s">
        <v>172</v>
      </c>
      <c r="H635" t="s">
        <v>10890</v>
      </c>
      <c r="I635" t="s">
        <v>10899</v>
      </c>
      <c r="J635">
        <v>6.4</v>
      </c>
      <c r="K635" t="s">
        <v>10912</v>
      </c>
      <c r="L635">
        <v>239130</v>
      </c>
      <c r="M635">
        <v>70000000</v>
      </c>
      <c r="N635">
        <v>101381197</v>
      </c>
      <c r="O635">
        <v>31381197</v>
      </c>
      <c r="P635" t="s">
        <v>10913</v>
      </c>
      <c r="Q635" t="s">
        <v>2167</v>
      </c>
      <c r="R635">
        <v>12</v>
      </c>
      <c r="S635" t="s">
        <v>11012</v>
      </c>
      <c r="T635" t="s">
        <v>11018</v>
      </c>
      <c r="U635" t="s">
        <v>10914</v>
      </c>
      <c r="V635" t="s">
        <v>10983</v>
      </c>
      <c r="W635" t="s">
        <v>11034</v>
      </c>
      <c r="X635" t="s">
        <v>766</v>
      </c>
    </row>
    <row r="636" spans="1:24" x14ac:dyDescent="0.3">
      <c r="A636" t="s">
        <v>2168</v>
      </c>
      <c r="B636" t="s">
        <v>2169</v>
      </c>
      <c r="C636" t="s">
        <v>2169</v>
      </c>
      <c r="D636">
        <v>98</v>
      </c>
      <c r="E636" t="s">
        <v>10911</v>
      </c>
      <c r="F636">
        <v>1.6333333333333333</v>
      </c>
      <c r="G636" t="s">
        <v>172</v>
      </c>
      <c r="H636" t="s">
        <v>10892</v>
      </c>
      <c r="I636" t="s">
        <v>10885</v>
      </c>
      <c r="J636">
        <v>7</v>
      </c>
      <c r="K636" t="s">
        <v>10916</v>
      </c>
      <c r="L636">
        <v>169200</v>
      </c>
      <c r="M636">
        <v>36000000</v>
      </c>
      <c r="N636">
        <v>33459416</v>
      </c>
      <c r="O636">
        <v>-2540584</v>
      </c>
      <c r="P636" t="s">
        <v>10924</v>
      </c>
      <c r="Q636" t="s">
        <v>2170</v>
      </c>
      <c r="R636">
        <v>28</v>
      </c>
      <c r="S636" t="s">
        <v>11013</v>
      </c>
      <c r="T636" t="s">
        <v>11025</v>
      </c>
      <c r="U636" t="s">
        <v>10927</v>
      </c>
      <c r="V636" t="s">
        <v>10983</v>
      </c>
      <c r="W636" t="s">
        <v>11034</v>
      </c>
      <c r="X636" t="s">
        <v>1225</v>
      </c>
    </row>
    <row r="637" spans="1:24" x14ac:dyDescent="0.3">
      <c r="A637" t="s">
        <v>2171</v>
      </c>
      <c r="B637" t="s">
        <v>2172</v>
      </c>
      <c r="C637" t="s">
        <v>2172</v>
      </c>
      <c r="D637">
        <v>110</v>
      </c>
      <c r="E637" t="s">
        <v>10911</v>
      </c>
      <c r="F637">
        <v>1.8333333333333333</v>
      </c>
      <c r="G637" t="s">
        <v>7406</v>
      </c>
      <c r="H637" t="s">
        <v>10887</v>
      </c>
      <c r="I637" t="s">
        <v>5170</v>
      </c>
      <c r="J637">
        <v>7.2</v>
      </c>
      <c r="K637" t="s">
        <v>10916</v>
      </c>
      <c r="L637">
        <v>460380</v>
      </c>
      <c r="M637">
        <v>80000000</v>
      </c>
      <c r="N637">
        <v>457696391</v>
      </c>
      <c r="O637">
        <v>377696391</v>
      </c>
      <c r="P637" t="s">
        <v>10928</v>
      </c>
      <c r="Q637" t="s">
        <v>2173</v>
      </c>
      <c r="R637">
        <v>20</v>
      </c>
      <c r="S637" t="s">
        <v>11015</v>
      </c>
      <c r="T637" t="s">
        <v>11029</v>
      </c>
      <c r="U637" t="s">
        <v>10932</v>
      </c>
      <c r="V637" t="s">
        <v>10983</v>
      </c>
      <c r="W637" t="s">
        <v>11034</v>
      </c>
      <c r="X637" t="s">
        <v>212</v>
      </c>
    </row>
    <row r="638" spans="1:24" x14ac:dyDescent="0.3">
      <c r="A638" t="s">
        <v>2174</v>
      </c>
      <c r="B638" t="s">
        <v>2175</v>
      </c>
      <c r="C638" t="s">
        <v>2175</v>
      </c>
      <c r="D638">
        <v>95</v>
      </c>
      <c r="E638" t="s">
        <v>10911</v>
      </c>
      <c r="F638">
        <v>1.5833333333333333</v>
      </c>
      <c r="G638" t="s">
        <v>172</v>
      </c>
      <c r="H638" t="s">
        <v>10886</v>
      </c>
      <c r="I638" t="s">
        <v>10890</v>
      </c>
      <c r="J638">
        <v>5.7</v>
      </c>
      <c r="K638" t="s">
        <v>10933</v>
      </c>
      <c r="L638">
        <v>121901</v>
      </c>
      <c r="M638">
        <v>54000000</v>
      </c>
      <c r="N638">
        <v>273961019</v>
      </c>
      <c r="O638">
        <v>219961019</v>
      </c>
      <c r="P638" t="s">
        <v>10928</v>
      </c>
      <c r="Q638" t="s">
        <v>2176</v>
      </c>
      <c r="R638">
        <v>27</v>
      </c>
      <c r="S638" t="s">
        <v>11012</v>
      </c>
      <c r="T638" t="s">
        <v>11024</v>
      </c>
      <c r="U638" t="s">
        <v>10926</v>
      </c>
      <c r="V638" t="s">
        <v>10983</v>
      </c>
      <c r="W638" t="s">
        <v>11034</v>
      </c>
      <c r="X638" t="s">
        <v>1724</v>
      </c>
    </row>
    <row r="639" spans="1:24" x14ac:dyDescent="0.3">
      <c r="A639" t="s">
        <v>2177</v>
      </c>
      <c r="B639" t="s">
        <v>2178</v>
      </c>
      <c r="C639" t="s">
        <v>2178</v>
      </c>
      <c r="D639">
        <v>130</v>
      </c>
      <c r="E639" t="s">
        <v>10917</v>
      </c>
      <c r="F639">
        <v>2.1666666666666665</v>
      </c>
      <c r="G639" t="s">
        <v>10889</v>
      </c>
      <c r="H639" t="s">
        <v>190</v>
      </c>
      <c r="I639" t="s">
        <v>10899</v>
      </c>
      <c r="J639">
        <v>7.3</v>
      </c>
      <c r="K639" t="s">
        <v>10916</v>
      </c>
      <c r="L639">
        <v>99280</v>
      </c>
      <c r="M639">
        <v>36000000</v>
      </c>
      <c r="N639">
        <v>20300385</v>
      </c>
      <c r="O639">
        <v>-15699615</v>
      </c>
      <c r="P639" t="s">
        <v>10924</v>
      </c>
      <c r="Q639" t="s">
        <v>2179</v>
      </c>
      <c r="R639">
        <v>13</v>
      </c>
      <c r="S639" t="s">
        <v>11013</v>
      </c>
      <c r="T639" t="s">
        <v>11022</v>
      </c>
      <c r="U639" t="s">
        <v>10923</v>
      </c>
      <c r="V639" t="s">
        <v>10983</v>
      </c>
      <c r="W639" t="s">
        <v>11034</v>
      </c>
      <c r="X639" t="s">
        <v>192</v>
      </c>
    </row>
    <row r="640" spans="1:24" x14ac:dyDescent="0.3">
      <c r="A640" t="s">
        <v>2180</v>
      </c>
      <c r="B640" t="s">
        <v>2181</v>
      </c>
      <c r="C640" t="s">
        <v>2181</v>
      </c>
      <c r="D640">
        <v>123</v>
      </c>
      <c r="E640" t="s">
        <v>10917</v>
      </c>
      <c r="F640">
        <v>2.0499999999999998</v>
      </c>
      <c r="G640" t="s">
        <v>190</v>
      </c>
      <c r="H640" t="s">
        <v>10885</v>
      </c>
      <c r="I640" t="s">
        <v>10886</v>
      </c>
      <c r="J640">
        <v>6.4</v>
      </c>
      <c r="K640" t="s">
        <v>10912</v>
      </c>
      <c r="L640">
        <v>82479</v>
      </c>
      <c r="M640">
        <v>32000000</v>
      </c>
      <c r="N640">
        <v>152036382</v>
      </c>
      <c r="O640">
        <v>120036382</v>
      </c>
      <c r="P640" t="s">
        <v>10928</v>
      </c>
      <c r="Q640" t="s">
        <v>2182</v>
      </c>
      <c r="R640">
        <v>22</v>
      </c>
      <c r="S640" t="s">
        <v>11016</v>
      </c>
      <c r="T640" t="s">
        <v>11024</v>
      </c>
      <c r="U640" t="s">
        <v>10926</v>
      </c>
      <c r="V640" t="s">
        <v>10983</v>
      </c>
      <c r="W640" t="s">
        <v>11034</v>
      </c>
      <c r="X640" t="s">
        <v>1591</v>
      </c>
    </row>
    <row r="641" spans="1:24" x14ac:dyDescent="0.3">
      <c r="A641" t="s">
        <v>2183</v>
      </c>
      <c r="B641" t="s">
        <v>2184</v>
      </c>
      <c r="C641" t="s">
        <v>2184</v>
      </c>
      <c r="D641">
        <v>129</v>
      </c>
      <c r="E641" t="s">
        <v>10917</v>
      </c>
      <c r="F641">
        <v>2.15</v>
      </c>
      <c r="G641" t="s">
        <v>10891</v>
      </c>
      <c r="H641" t="s">
        <v>190</v>
      </c>
      <c r="I641" t="s">
        <v>10895</v>
      </c>
      <c r="J641">
        <v>7.7</v>
      </c>
      <c r="K641" t="s">
        <v>10916</v>
      </c>
      <c r="L641">
        <v>240004</v>
      </c>
      <c r="M641">
        <v>30000000</v>
      </c>
      <c r="N641">
        <v>102616183</v>
      </c>
      <c r="O641">
        <v>72616183</v>
      </c>
      <c r="P641" t="s">
        <v>10913</v>
      </c>
      <c r="Q641">
        <v>1996</v>
      </c>
      <c r="S641" t="s">
        <v>11013</v>
      </c>
      <c r="T641" t="s">
        <v>11024</v>
      </c>
      <c r="U641" t="e">
        <v>#VALUE!</v>
      </c>
      <c r="V641" t="s">
        <v>10963</v>
      </c>
      <c r="W641" t="s">
        <v>11032</v>
      </c>
      <c r="X641" t="s">
        <v>2185</v>
      </c>
    </row>
    <row r="642" spans="1:24" x14ac:dyDescent="0.3">
      <c r="A642" t="s">
        <v>2186</v>
      </c>
      <c r="B642" t="s">
        <v>2187</v>
      </c>
      <c r="C642" t="s">
        <v>2187</v>
      </c>
      <c r="D642">
        <v>121</v>
      </c>
      <c r="E642" t="s">
        <v>10917</v>
      </c>
      <c r="F642">
        <v>2.0166666666666666</v>
      </c>
      <c r="G642" t="s">
        <v>7406</v>
      </c>
      <c r="H642" t="s">
        <v>10891</v>
      </c>
      <c r="I642" t="s">
        <v>5170</v>
      </c>
      <c r="J642">
        <v>6.7</v>
      </c>
      <c r="K642" t="s">
        <v>10912</v>
      </c>
      <c r="L642">
        <v>133318</v>
      </c>
      <c r="M642">
        <v>80000000</v>
      </c>
      <c r="N642">
        <v>309492681</v>
      </c>
      <c r="O642">
        <v>229492681</v>
      </c>
      <c r="P642" t="s">
        <v>10928</v>
      </c>
      <c r="Q642" t="s">
        <v>2188</v>
      </c>
      <c r="R642">
        <v>1</v>
      </c>
      <c r="S642" t="s">
        <v>1956</v>
      </c>
      <c r="T642" t="s">
        <v>11023</v>
      </c>
      <c r="U642" t="s">
        <v>10925</v>
      </c>
      <c r="V642" t="s">
        <v>10983</v>
      </c>
      <c r="W642" t="s">
        <v>11034</v>
      </c>
      <c r="X642" t="s">
        <v>676</v>
      </c>
    </row>
    <row r="643" spans="1:24" x14ac:dyDescent="0.3">
      <c r="A643" t="s">
        <v>2189</v>
      </c>
      <c r="B643" t="s">
        <v>2190</v>
      </c>
      <c r="C643" t="s">
        <v>2190</v>
      </c>
      <c r="D643">
        <v>136</v>
      </c>
      <c r="E643" t="s">
        <v>10917</v>
      </c>
      <c r="F643">
        <v>2.2666666666666666</v>
      </c>
      <c r="G643" t="s">
        <v>7406</v>
      </c>
      <c r="H643" t="s">
        <v>10887</v>
      </c>
      <c r="I643" t="s">
        <v>5170</v>
      </c>
      <c r="J643">
        <v>7.4</v>
      </c>
      <c r="K643" t="s">
        <v>10916</v>
      </c>
      <c r="L643">
        <v>352392</v>
      </c>
      <c r="M643">
        <v>75000000</v>
      </c>
      <c r="N643">
        <v>335062621</v>
      </c>
      <c r="O643">
        <v>260062621</v>
      </c>
      <c r="P643" t="s">
        <v>10928</v>
      </c>
      <c r="Q643">
        <v>35217</v>
      </c>
      <c r="S643" t="s">
        <v>11016</v>
      </c>
      <c r="T643" t="s">
        <v>11024</v>
      </c>
      <c r="U643" t="e">
        <v>#VALUE!</v>
      </c>
      <c r="V643" t="s">
        <v>10983</v>
      </c>
      <c r="W643" t="s">
        <v>11034</v>
      </c>
      <c r="X643" t="s">
        <v>1884</v>
      </c>
    </row>
    <row r="644" spans="1:24" x14ac:dyDescent="0.3">
      <c r="A644" t="s">
        <v>2191</v>
      </c>
      <c r="B644" t="s">
        <v>2192</v>
      </c>
      <c r="C644" t="s">
        <v>2192</v>
      </c>
      <c r="D644">
        <v>120</v>
      </c>
      <c r="E644" t="s">
        <v>10911</v>
      </c>
      <c r="F644">
        <v>2</v>
      </c>
      <c r="G644" t="s">
        <v>190</v>
      </c>
      <c r="H644" t="s">
        <v>10886</v>
      </c>
      <c r="I644" t="s">
        <v>10899</v>
      </c>
      <c r="J644">
        <v>6.7</v>
      </c>
      <c r="K644" t="s">
        <v>10912</v>
      </c>
      <c r="L644">
        <v>239975</v>
      </c>
      <c r="M644">
        <v>14500000</v>
      </c>
      <c r="N644">
        <v>147554998</v>
      </c>
      <c r="O644">
        <v>133054998</v>
      </c>
      <c r="P644" t="s">
        <v>10928</v>
      </c>
      <c r="Q644" t="s">
        <v>2193</v>
      </c>
      <c r="R644">
        <v>27</v>
      </c>
      <c r="S644" t="s">
        <v>11013</v>
      </c>
      <c r="T644" t="s">
        <v>11022</v>
      </c>
      <c r="U644" t="s">
        <v>10923</v>
      </c>
      <c r="V644" t="s">
        <v>10983</v>
      </c>
      <c r="W644" t="s">
        <v>11034</v>
      </c>
      <c r="X644" t="s">
        <v>2194</v>
      </c>
    </row>
    <row r="645" spans="1:24" x14ac:dyDescent="0.3">
      <c r="A645" t="s">
        <v>2195</v>
      </c>
      <c r="B645" t="s">
        <v>2196</v>
      </c>
      <c r="C645" t="s">
        <v>2196</v>
      </c>
      <c r="D645">
        <v>111</v>
      </c>
      <c r="E645" t="s">
        <v>10911</v>
      </c>
      <c r="F645">
        <v>1.85</v>
      </c>
      <c r="G645" t="s">
        <v>105</v>
      </c>
      <c r="H645" t="s">
        <v>10895</v>
      </c>
      <c r="I645" t="s">
        <v>10899</v>
      </c>
      <c r="J645">
        <v>7.4</v>
      </c>
      <c r="K645" t="s">
        <v>10916</v>
      </c>
      <c r="L645">
        <v>379232</v>
      </c>
      <c r="M645">
        <v>14000000</v>
      </c>
      <c r="N645">
        <v>173046663</v>
      </c>
      <c r="O645">
        <v>159046663</v>
      </c>
      <c r="P645" t="s">
        <v>10928</v>
      </c>
      <c r="Q645" t="s">
        <v>2197</v>
      </c>
      <c r="R645">
        <v>18</v>
      </c>
      <c r="S645" t="s">
        <v>11014</v>
      </c>
      <c r="T645" t="s">
        <v>11018</v>
      </c>
      <c r="U645" t="s">
        <v>10914</v>
      </c>
      <c r="V645" t="s">
        <v>10983</v>
      </c>
      <c r="W645" t="s">
        <v>11034</v>
      </c>
      <c r="X645" t="s">
        <v>650</v>
      </c>
    </row>
    <row r="646" spans="1:24" x14ac:dyDescent="0.3">
      <c r="A646" t="s">
        <v>2198</v>
      </c>
      <c r="B646" t="s">
        <v>2199</v>
      </c>
      <c r="C646" t="s">
        <v>2199</v>
      </c>
      <c r="D646">
        <v>105</v>
      </c>
      <c r="E646" t="s">
        <v>10911</v>
      </c>
      <c r="F646">
        <v>1.75</v>
      </c>
      <c r="G646" t="s">
        <v>10889</v>
      </c>
      <c r="H646" t="s">
        <v>190</v>
      </c>
      <c r="I646" t="s">
        <v>10894</v>
      </c>
      <c r="J646">
        <v>7.6</v>
      </c>
      <c r="K646" t="s">
        <v>10916</v>
      </c>
      <c r="L646">
        <v>55979</v>
      </c>
      <c r="M646">
        <v>5500000</v>
      </c>
      <c r="N646">
        <v>35999081</v>
      </c>
      <c r="O646">
        <v>30499081</v>
      </c>
      <c r="P646" t="s">
        <v>10913</v>
      </c>
      <c r="Q646">
        <v>1996</v>
      </c>
      <c r="S646" t="s">
        <v>11013</v>
      </c>
      <c r="T646" t="s">
        <v>11024</v>
      </c>
      <c r="U646" t="e">
        <v>#VALUE!</v>
      </c>
      <c r="V646" t="s">
        <v>10963</v>
      </c>
      <c r="W646" t="s">
        <v>11032</v>
      </c>
      <c r="X646" t="s">
        <v>2200</v>
      </c>
    </row>
    <row r="647" spans="1:24" x14ac:dyDescent="0.3">
      <c r="A647" t="s">
        <v>2201</v>
      </c>
      <c r="B647" t="s">
        <v>2202</v>
      </c>
      <c r="C647" t="s">
        <v>2202</v>
      </c>
      <c r="D647">
        <v>147</v>
      </c>
      <c r="E647" t="s">
        <v>10917</v>
      </c>
      <c r="F647">
        <v>2.4500000000000002</v>
      </c>
      <c r="G647" t="s">
        <v>10891</v>
      </c>
      <c r="H647" t="s">
        <v>190</v>
      </c>
      <c r="I647" t="s">
        <v>5170</v>
      </c>
      <c r="J647">
        <v>7.5</v>
      </c>
      <c r="K647" t="s">
        <v>10916</v>
      </c>
      <c r="L647">
        <v>233728</v>
      </c>
      <c r="M647">
        <v>44000000</v>
      </c>
      <c r="N647">
        <v>165615285</v>
      </c>
      <c r="O647">
        <v>121615285</v>
      </c>
      <c r="P647" t="s">
        <v>10928</v>
      </c>
      <c r="Q647" t="s">
        <v>2203</v>
      </c>
      <c r="R647">
        <v>28</v>
      </c>
      <c r="S647" t="s">
        <v>11014</v>
      </c>
      <c r="T647" t="s">
        <v>11028</v>
      </c>
      <c r="U647" t="s">
        <v>10931</v>
      </c>
      <c r="V647" t="s">
        <v>10983</v>
      </c>
      <c r="W647" t="s">
        <v>11034</v>
      </c>
      <c r="X647" t="s">
        <v>647</v>
      </c>
    </row>
    <row r="648" spans="1:24" x14ac:dyDescent="0.3">
      <c r="A648" t="s">
        <v>2204</v>
      </c>
      <c r="B648" t="s">
        <v>2205</v>
      </c>
      <c r="C648" t="s">
        <v>2205</v>
      </c>
      <c r="D648">
        <v>135</v>
      </c>
      <c r="E648" t="s">
        <v>10917</v>
      </c>
      <c r="F648">
        <v>2.25</v>
      </c>
      <c r="G648" t="s">
        <v>190</v>
      </c>
      <c r="H648" t="s">
        <v>10899</v>
      </c>
      <c r="I648" t="s">
        <v>10899</v>
      </c>
      <c r="J648">
        <v>8</v>
      </c>
      <c r="K648" t="s">
        <v>10922</v>
      </c>
      <c r="L648">
        <v>97389</v>
      </c>
      <c r="M648">
        <v>1000000</v>
      </c>
      <c r="N648">
        <v>24444121</v>
      </c>
      <c r="O648">
        <v>23444121</v>
      </c>
      <c r="P648" t="s">
        <v>10913</v>
      </c>
      <c r="Q648" t="s">
        <v>2206</v>
      </c>
      <c r="R648">
        <v>30</v>
      </c>
      <c r="S648" t="s">
        <v>1956</v>
      </c>
      <c r="T648" t="s">
        <v>11028</v>
      </c>
      <c r="U648" t="s">
        <v>10931</v>
      </c>
      <c r="V648" t="s">
        <v>10983</v>
      </c>
      <c r="W648" t="s">
        <v>11034</v>
      </c>
      <c r="X648" t="s">
        <v>2207</v>
      </c>
    </row>
    <row r="649" spans="1:24" x14ac:dyDescent="0.3">
      <c r="A649" t="s">
        <v>2208</v>
      </c>
      <c r="B649" t="s">
        <v>2209</v>
      </c>
      <c r="C649" t="s">
        <v>2209</v>
      </c>
      <c r="D649">
        <v>88</v>
      </c>
      <c r="E649" t="s">
        <v>10915</v>
      </c>
      <c r="F649">
        <v>1.4666666666666666</v>
      </c>
      <c r="G649" t="s">
        <v>10887</v>
      </c>
      <c r="H649" t="s">
        <v>172</v>
      </c>
      <c r="I649" t="s">
        <v>10892</v>
      </c>
      <c r="J649">
        <v>6.5</v>
      </c>
      <c r="K649" t="s">
        <v>10912</v>
      </c>
      <c r="L649">
        <v>208764</v>
      </c>
      <c r="M649">
        <v>80000000</v>
      </c>
      <c r="N649">
        <v>230594962</v>
      </c>
      <c r="O649">
        <v>150594962</v>
      </c>
      <c r="P649" t="s">
        <v>10928</v>
      </c>
      <c r="Q649" t="s">
        <v>2210</v>
      </c>
      <c r="R649">
        <v>10</v>
      </c>
      <c r="S649" t="s">
        <v>11013</v>
      </c>
      <c r="T649" t="s">
        <v>11023</v>
      </c>
      <c r="U649" t="s">
        <v>10925</v>
      </c>
      <c r="V649" t="s">
        <v>10983</v>
      </c>
      <c r="W649" t="s">
        <v>11034</v>
      </c>
      <c r="X649" t="s">
        <v>2211</v>
      </c>
    </row>
    <row r="650" spans="1:24" x14ac:dyDescent="0.3">
      <c r="A650" t="s">
        <v>2212</v>
      </c>
      <c r="B650" t="s">
        <v>2213</v>
      </c>
      <c r="C650" t="s">
        <v>2213</v>
      </c>
      <c r="D650">
        <v>111</v>
      </c>
      <c r="E650" t="s">
        <v>10911</v>
      </c>
      <c r="F650">
        <v>1.85</v>
      </c>
      <c r="G650" t="s">
        <v>7406</v>
      </c>
      <c r="H650" t="s">
        <v>10887</v>
      </c>
      <c r="I650" t="s">
        <v>190</v>
      </c>
      <c r="J650">
        <v>7.6</v>
      </c>
      <c r="K650" t="s">
        <v>10916</v>
      </c>
      <c r="L650">
        <v>130469</v>
      </c>
      <c r="M650">
        <v>45000000</v>
      </c>
      <c r="N650">
        <v>146027888</v>
      </c>
      <c r="O650">
        <v>101027888</v>
      </c>
      <c r="P650" t="s">
        <v>10928</v>
      </c>
      <c r="Q650" t="s">
        <v>2056</v>
      </c>
      <c r="R650">
        <v>18</v>
      </c>
      <c r="S650" t="s">
        <v>11015</v>
      </c>
      <c r="T650" t="s">
        <v>11023</v>
      </c>
      <c r="U650" t="s">
        <v>10925</v>
      </c>
      <c r="V650" t="s">
        <v>10983</v>
      </c>
      <c r="W650" t="s">
        <v>11034</v>
      </c>
      <c r="X650" t="s">
        <v>2214</v>
      </c>
    </row>
    <row r="651" spans="1:24" x14ac:dyDescent="0.3">
      <c r="A651" t="s">
        <v>2215</v>
      </c>
      <c r="B651" t="s">
        <v>2216</v>
      </c>
      <c r="C651" t="s">
        <v>2216</v>
      </c>
      <c r="D651">
        <v>96</v>
      </c>
      <c r="E651" t="s">
        <v>10911</v>
      </c>
      <c r="F651">
        <v>1.6</v>
      </c>
      <c r="G651" t="s">
        <v>172</v>
      </c>
      <c r="H651" t="s">
        <v>190</v>
      </c>
      <c r="I651" t="s">
        <v>10899</v>
      </c>
      <c r="J651">
        <v>7.2</v>
      </c>
      <c r="K651" t="s">
        <v>10916</v>
      </c>
      <c r="L651">
        <v>86711</v>
      </c>
      <c r="M651">
        <v>200000</v>
      </c>
      <c r="N651">
        <v>4555020</v>
      </c>
      <c r="O651">
        <v>4355020</v>
      </c>
      <c r="P651" t="s">
        <v>10918</v>
      </c>
      <c r="Q651" t="s">
        <v>2069</v>
      </c>
      <c r="R651">
        <v>31</v>
      </c>
      <c r="S651" t="s">
        <v>11016</v>
      </c>
      <c r="T651" t="s">
        <v>11028</v>
      </c>
      <c r="U651" t="s">
        <v>10931</v>
      </c>
      <c r="V651" t="s">
        <v>10983</v>
      </c>
      <c r="W651" t="s">
        <v>11034</v>
      </c>
      <c r="X651" t="s">
        <v>2217</v>
      </c>
    </row>
    <row r="652" spans="1:24" x14ac:dyDescent="0.3">
      <c r="A652" t="s">
        <v>2218</v>
      </c>
      <c r="B652" t="s">
        <v>2219</v>
      </c>
      <c r="C652" t="s">
        <v>2219</v>
      </c>
      <c r="D652">
        <v>108</v>
      </c>
      <c r="E652" t="s">
        <v>10911</v>
      </c>
      <c r="F652">
        <v>1.8</v>
      </c>
      <c r="G652" t="s">
        <v>172</v>
      </c>
      <c r="H652" t="s">
        <v>190</v>
      </c>
      <c r="I652" t="s">
        <v>10894</v>
      </c>
      <c r="J652">
        <v>7</v>
      </c>
      <c r="K652" t="s">
        <v>10916</v>
      </c>
      <c r="L652">
        <v>72446</v>
      </c>
      <c r="M652">
        <v>26000000</v>
      </c>
      <c r="N652">
        <v>34585416</v>
      </c>
      <c r="O652">
        <v>8585416</v>
      </c>
      <c r="P652" t="s">
        <v>10918</v>
      </c>
      <c r="Q652" t="s">
        <v>2220</v>
      </c>
      <c r="R652">
        <v>4</v>
      </c>
      <c r="S652" t="s">
        <v>11012</v>
      </c>
      <c r="T652" t="s">
        <v>11026</v>
      </c>
      <c r="U652" t="s">
        <v>10929</v>
      </c>
      <c r="V652" t="s">
        <v>10983</v>
      </c>
      <c r="W652" t="s">
        <v>11034</v>
      </c>
      <c r="X652" t="s">
        <v>2221</v>
      </c>
    </row>
    <row r="653" spans="1:24" x14ac:dyDescent="0.3">
      <c r="A653" t="s">
        <v>2222</v>
      </c>
      <c r="B653" t="s">
        <v>2223</v>
      </c>
      <c r="C653" t="s">
        <v>2223</v>
      </c>
      <c r="D653">
        <v>149</v>
      </c>
      <c r="E653" t="s">
        <v>10917</v>
      </c>
      <c r="F653">
        <v>2.4833333333333334</v>
      </c>
      <c r="G653" t="s">
        <v>10891</v>
      </c>
      <c r="H653" t="s">
        <v>190</v>
      </c>
      <c r="I653" t="s">
        <v>5170</v>
      </c>
      <c r="J653">
        <v>7.5</v>
      </c>
      <c r="K653" t="s">
        <v>10916</v>
      </c>
      <c r="L653">
        <v>176132</v>
      </c>
      <c r="M653">
        <v>40000000</v>
      </c>
      <c r="N653">
        <v>152266007</v>
      </c>
      <c r="O653">
        <v>112266007</v>
      </c>
      <c r="P653" t="s">
        <v>10928</v>
      </c>
      <c r="Q653">
        <v>1996</v>
      </c>
      <c r="S653" t="s">
        <v>11013</v>
      </c>
      <c r="T653" t="s">
        <v>11024</v>
      </c>
      <c r="U653" t="e">
        <v>#VALUE!</v>
      </c>
      <c r="V653" t="s">
        <v>10963</v>
      </c>
      <c r="W653" t="s">
        <v>11032</v>
      </c>
      <c r="X653" t="s">
        <v>944</v>
      </c>
    </row>
    <row r="654" spans="1:24" x14ac:dyDescent="0.3">
      <c r="A654" t="s">
        <v>2224</v>
      </c>
      <c r="B654" t="s">
        <v>2225</v>
      </c>
      <c r="C654" t="s">
        <v>2225</v>
      </c>
      <c r="D654">
        <v>135</v>
      </c>
      <c r="E654" t="s">
        <v>10917</v>
      </c>
      <c r="F654">
        <v>2.25</v>
      </c>
      <c r="G654" t="s">
        <v>172</v>
      </c>
      <c r="H654" t="s">
        <v>190</v>
      </c>
      <c r="I654" t="s">
        <v>10886</v>
      </c>
      <c r="J654">
        <v>6.4</v>
      </c>
      <c r="K654" t="s">
        <v>10912</v>
      </c>
      <c r="L654">
        <v>52533</v>
      </c>
      <c r="M654">
        <v>45000000</v>
      </c>
      <c r="N654">
        <v>53854588</v>
      </c>
      <c r="O654">
        <v>8854588</v>
      </c>
      <c r="P654" t="s">
        <v>10918</v>
      </c>
      <c r="Q654" t="s">
        <v>2226</v>
      </c>
      <c r="R654">
        <v>16</v>
      </c>
      <c r="S654" t="s">
        <v>1956</v>
      </c>
      <c r="T654" t="s">
        <v>11028</v>
      </c>
      <c r="U654" t="s">
        <v>10931</v>
      </c>
      <c r="V654" t="s">
        <v>10983</v>
      </c>
      <c r="W654" t="s">
        <v>11034</v>
      </c>
      <c r="X654" t="s">
        <v>1011</v>
      </c>
    </row>
    <row r="655" spans="1:24" x14ac:dyDescent="0.3">
      <c r="A655" t="s">
        <v>2227</v>
      </c>
      <c r="B655" t="s">
        <v>2228</v>
      </c>
      <c r="C655" t="s">
        <v>2228</v>
      </c>
      <c r="D655">
        <v>113</v>
      </c>
      <c r="E655" t="s">
        <v>10911</v>
      </c>
      <c r="F655">
        <v>1.8833333333333333</v>
      </c>
      <c r="G655" t="s">
        <v>7406</v>
      </c>
      <c r="H655" t="s">
        <v>10887</v>
      </c>
      <c r="I655" t="s">
        <v>5170</v>
      </c>
      <c r="J655">
        <v>6.5</v>
      </c>
      <c r="K655" t="s">
        <v>10912</v>
      </c>
      <c r="L655">
        <v>207769</v>
      </c>
      <c r="M655">
        <v>92000000</v>
      </c>
      <c r="N655">
        <v>494580615</v>
      </c>
      <c r="O655">
        <v>402580615</v>
      </c>
      <c r="P655" t="s">
        <v>10928</v>
      </c>
      <c r="Q655" t="s">
        <v>2229</v>
      </c>
      <c r="R655">
        <v>8</v>
      </c>
      <c r="S655" t="s">
        <v>11014</v>
      </c>
      <c r="T655" t="s">
        <v>11029</v>
      </c>
      <c r="U655" t="s">
        <v>10932</v>
      </c>
      <c r="V655" t="s">
        <v>10983</v>
      </c>
      <c r="W655" t="s">
        <v>11034</v>
      </c>
      <c r="X655" t="s">
        <v>1838</v>
      </c>
    </row>
    <row r="656" spans="1:24" x14ac:dyDescent="0.3">
      <c r="A656" t="s">
        <v>2230</v>
      </c>
      <c r="B656" t="s">
        <v>2231</v>
      </c>
      <c r="C656" t="s">
        <v>2231</v>
      </c>
      <c r="D656">
        <v>121</v>
      </c>
      <c r="E656" t="s">
        <v>10917</v>
      </c>
      <c r="F656">
        <v>2.0166666666666666</v>
      </c>
      <c r="G656" t="s">
        <v>7406</v>
      </c>
      <c r="H656" t="s">
        <v>10891</v>
      </c>
      <c r="I656" t="s">
        <v>190</v>
      </c>
      <c r="J656">
        <v>6.7</v>
      </c>
      <c r="K656" t="s">
        <v>10912</v>
      </c>
      <c r="L656">
        <v>58909</v>
      </c>
      <c r="M656">
        <v>50000000</v>
      </c>
      <c r="N656">
        <v>50068310</v>
      </c>
      <c r="O656">
        <v>68310</v>
      </c>
      <c r="P656" t="s">
        <v>10918</v>
      </c>
      <c r="Q656" t="s">
        <v>2232</v>
      </c>
      <c r="R656">
        <v>4</v>
      </c>
      <c r="S656" t="s">
        <v>11011</v>
      </c>
      <c r="T656" t="s">
        <v>11020</v>
      </c>
      <c r="U656" t="s">
        <v>10920</v>
      </c>
      <c r="V656" t="s">
        <v>10984</v>
      </c>
      <c r="W656" t="s">
        <v>11034</v>
      </c>
      <c r="X656" t="s">
        <v>87</v>
      </c>
    </row>
    <row r="657" spans="1:24" x14ac:dyDescent="0.3">
      <c r="A657" t="s">
        <v>2233</v>
      </c>
      <c r="B657" t="s">
        <v>2234</v>
      </c>
      <c r="C657" t="s">
        <v>2234</v>
      </c>
      <c r="D657">
        <v>124</v>
      </c>
      <c r="E657" t="s">
        <v>10917</v>
      </c>
      <c r="F657">
        <v>2.0666666666666669</v>
      </c>
      <c r="G657" t="s">
        <v>7406</v>
      </c>
      <c r="H657" t="s">
        <v>190</v>
      </c>
      <c r="I657" t="s">
        <v>5170</v>
      </c>
      <c r="J657">
        <v>6.5</v>
      </c>
      <c r="K657" t="s">
        <v>10912</v>
      </c>
      <c r="L657">
        <v>206337</v>
      </c>
      <c r="M657">
        <v>85000000</v>
      </c>
      <c r="N657">
        <v>315156409</v>
      </c>
      <c r="O657">
        <v>230156409</v>
      </c>
      <c r="P657" t="s">
        <v>10928</v>
      </c>
      <c r="Q657" t="s">
        <v>2235</v>
      </c>
      <c r="R657">
        <v>21</v>
      </c>
      <c r="S657" t="s">
        <v>11015</v>
      </c>
      <c r="T657" t="s">
        <v>11025</v>
      </c>
      <c r="U657" t="s">
        <v>10927</v>
      </c>
      <c r="V657" t="s">
        <v>10984</v>
      </c>
      <c r="W657" t="s">
        <v>11034</v>
      </c>
      <c r="X657" t="s">
        <v>698</v>
      </c>
    </row>
    <row r="658" spans="1:24" x14ac:dyDescent="0.3">
      <c r="A658" t="s">
        <v>2236</v>
      </c>
      <c r="B658" t="s">
        <v>2237</v>
      </c>
      <c r="C658" t="s">
        <v>2238</v>
      </c>
      <c r="D658">
        <v>109</v>
      </c>
      <c r="E658" t="s">
        <v>10911</v>
      </c>
      <c r="F658">
        <v>1.8166666666666667</v>
      </c>
      <c r="G658" t="s">
        <v>7406</v>
      </c>
      <c r="H658" t="s">
        <v>105</v>
      </c>
      <c r="I658" t="s">
        <v>10890</v>
      </c>
      <c r="J658">
        <v>6.2</v>
      </c>
      <c r="K658" t="s">
        <v>10912</v>
      </c>
      <c r="L658">
        <v>258726</v>
      </c>
      <c r="M658">
        <v>75000000</v>
      </c>
      <c r="N658">
        <v>161376069</v>
      </c>
      <c r="O658">
        <v>86376069</v>
      </c>
      <c r="P658" t="s">
        <v>10913</v>
      </c>
      <c r="Q658" t="s">
        <v>2239</v>
      </c>
      <c r="R658">
        <v>6</v>
      </c>
      <c r="S658" t="s">
        <v>11012</v>
      </c>
      <c r="T658" t="s">
        <v>11023</v>
      </c>
      <c r="U658" t="s">
        <v>10925</v>
      </c>
      <c r="V658" t="s">
        <v>10984</v>
      </c>
      <c r="W658" t="s">
        <v>11034</v>
      </c>
      <c r="X658" t="s">
        <v>2240</v>
      </c>
    </row>
    <row r="659" spans="1:24" x14ac:dyDescent="0.3">
      <c r="A659" t="s">
        <v>2241</v>
      </c>
      <c r="B659" t="s">
        <v>2242</v>
      </c>
      <c r="C659" t="s">
        <v>2242</v>
      </c>
      <c r="D659">
        <v>155</v>
      </c>
      <c r="E659" t="s">
        <v>10917</v>
      </c>
      <c r="F659">
        <v>2.5833333333333335</v>
      </c>
      <c r="G659" t="s">
        <v>10889</v>
      </c>
      <c r="H659" t="s">
        <v>190</v>
      </c>
      <c r="I659" t="s">
        <v>10896</v>
      </c>
      <c r="J659">
        <v>7.3</v>
      </c>
      <c r="K659" t="s">
        <v>10916</v>
      </c>
      <c r="L659">
        <v>81438</v>
      </c>
      <c r="M659">
        <v>36000000</v>
      </c>
      <c r="N659">
        <v>44229441</v>
      </c>
      <c r="O659">
        <v>8229441</v>
      </c>
      <c r="P659" t="s">
        <v>10918</v>
      </c>
      <c r="Q659" t="s">
        <v>2243</v>
      </c>
      <c r="R659">
        <v>4</v>
      </c>
      <c r="S659" t="s">
        <v>11012</v>
      </c>
      <c r="T659" t="s">
        <v>11018</v>
      </c>
      <c r="U659" t="s">
        <v>10914</v>
      </c>
      <c r="V659" t="s">
        <v>10984</v>
      </c>
      <c r="W659" t="s">
        <v>11034</v>
      </c>
      <c r="X659" t="s">
        <v>183</v>
      </c>
    </row>
    <row r="660" spans="1:24" x14ac:dyDescent="0.3">
      <c r="A660" t="s">
        <v>2244</v>
      </c>
      <c r="B660" t="s">
        <v>2245</v>
      </c>
      <c r="C660" t="s">
        <v>2245</v>
      </c>
      <c r="D660">
        <v>89</v>
      </c>
      <c r="E660" t="s">
        <v>10915</v>
      </c>
      <c r="F660">
        <v>1.4833333333333334</v>
      </c>
      <c r="G660" t="s">
        <v>7406</v>
      </c>
      <c r="H660" t="s">
        <v>10887</v>
      </c>
      <c r="I660" t="s">
        <v>105</v>
      </c>
      <c r="J660">
        <v>4.9000000000000004</v>
      </c>
      <c r="K660" t="s">
        <v>10933</v>
      </c>
      <c r="L660">
        <v>109832</v>
      </c>
      <c r="M660">
        <v>45000000</v>
      </c>
      <c r="N660">
        <v>136885767</v>
      </c>
      <c r="O660">
        <v>91885767</v>
      </c>
      <c r="P660" t="s">
        <v>10913</v>
      </c>
      <c r="Q660" t="s">
        <v>2246</v>
      </c>
      <c r="R660">
        <v>11</v>
      </c>
      <c r="S660" t="s">
        <v>1956</v>
      </c>
      <c r="T660" t="s">
        <v>11026</v>
      </c>
      <c r="U660" t="s">
        <v>10929</v>
      </c>
      <c r="V660" t="s">
        <v>10984</v>
      </c>
      <c r="W660" t="s">
        <v>11034</v>
      </c>
      <c r="X660" t="s">
        <v>1834</v>
      </c>
    </row>
    <row r="661" spans="1:24" x14ac:dyDescent="0.3">
      <c r="A661" t="s">
        <v>2247</v>
      </c>
      <c r="B661" t="s">
        <v>2248</v>
      </c>
      <c r="C661" t="s">
        <v>2248</v>
      </c>
      <c r="D661">
        <v>94</v>
      </c>
      <c r="E661" t="s">
        <v>10911</v>
      </c>
      <c r="F661">
        <v>1.5666666666666667</v>
      </c>
      <c r="G661" t="s">
        <v>10887</v>
      </c>
      <c r="H661" t="s">
        <v>10888</v>
      </c>
      <c r="I661" t="s">
        <v>190</v>
      </c>
      <c r="J661">
        <v>7.1</v>
      </c>
      <c r="K661" t="s">
        <v>10916</v>
      </c>
      <c r="L661">
        <v>132638</v>
      </c>
      <c r="M661">
        <v>50000000</v>
      </c>
      <c r="N661">
        <v>139804348</v>
      </c>
      <c r="O661">
        <v>89804348</v>
      </c>
      <c r="P661" t="s">
        <v>10913</v>
      </c>
      <c r="Q661" t="s">
        <v>2249</v>
      </c>
      <c r="R661">
        <v>14</v>
      </c>
      <c r="S661" t="s">
        <v>1956</v>
      </c>
      <c r="T661" t="s">
        <v>11023</v>
      </c>
      <c r="U661" t="s">
        <v>10925</v>
      </c>
      <c r="V661" t="s">
        <v>10984</v>
      </c>
      <c r="W661" t="s">
        <v>11034</v>
      </c>
      <c r="X661" t="s">
        <v>2250</v>
      </c>
    </row>
    <row r="662" spans="1:24" x14ac:dyDescent="0.3">
      <c r="A662" t="s">
        <v>2251</v>
      </c>
      <c r="B662" t="s">
        <v>2252</v>
      </c>
      <c r="C662" t="s">
        <v>2252</v>
      </c>
      <c r="D662">
        <v>94</v>
      </c>
      <c r="E662" t="s">
        <v>10911</v>
      </c>
      <c r="F662">
        <v>1.5666666666666667</v>
      </c>
      <c r="G662" t="s">
        <v>10887</v>
      </c>
      <c r="H662" t="s">
        <v>172</v>
      </c>
      <c r="I662" t="s">
        <v>10899</v>
      </c>
      <c r="J662">
        <v>7</v>
      </c>
      <c r="K662" t="s">
        <v>10916</v>
      </c>
      <c r="L662">
        <v>252421</v>
      </c>
      <c r="M662">
        <v>16500000</v>
      </c>
      <c r="N662">
        <v>67711748</v>
      </c>
      <c r="O662">
        <v>51211748</v>
      </c>
      <c r="P662" t="s">
        <v>10913</v>
      </c>
      <c r="Q662" t="s">
        <v>2253</v>
      </c>
      <c r="R662">
        <v>29</v>
      </c>
      <c r="S662" t="s">
        <v>11011</v>
      </c>
      <c r="T662" t="s">
        <v>11026</v>
      </c>
      <c r="U662" t="s">
        <v>10929</v>
      </c>
      <c r="V662" t="s">
        <v>10984</v>
      </c>
      <c r="W662" t="s">
        <v>11034</v>
      </c>
      <c r="X662" t="s">
        <v>2254</v>
      </c>
    </row>
    <row r="663" spans="1:24" x14ac:dyDescent="0.3">
      <c r="A663" t="s">
        <v>2255</v>
      </c>
      <c r="B663" t="s">
        <v>2256</v>
      </c>
      <c r="C663" t="s">
        <v>2256</v>
      </c>
      <c r="D663">
        <v>125</v>
      </c>
      <c r="E663" t="s">
        <v>10917</v>
      </c>
      <c r="F663">
        <v>2.0833333333333335</v>
      </c>
      <c r="G663" t="s">
        <v>7406</v>
      </c>
      <c r="H663" t="s">
        <v>10890</v>
      </c>
      <c r="I663" t="s">
        <v>10899</v>
      </c>
      <c r="J663">
        <v>3.8</v>
      </c>
      <c r="K663" t="s">
        <v>10933</v>
      </c>
      <c r="L663">
        <v>264396</v>
      </c>
      <c r="M663">
        <v>125000000</v>
      </c>
      <c r="N663">
        <v>238253988</v>
      </c>
      <c r="O663">
        <v>113253988</v>
      </c>
      <c r="P663" t="s">
        <v>10928</v>
      </c>
      <c r="Q663">
        <v>1997</v>
      </c>
      <c r="S663" t="s">
        <v>11015</v>
      </c>
      <c r="T663" t="s">
        <v>11024</v>
      </c>
      <c r="U663" t="e">
        <v>#VALUE!</v>
      </c>
      <c r="V663" t="s">
        <v>10963</v>
      </c>
      <c r="W663" t="s">
        <v>11032</v>
      </c>
      <c r="X663" t="s">
        <v>944</v>
      </c>
    </row>
    <row r="664" spans="1:24" x14ac:dyDescent="0.3">
      <c r="A664" t="s">
        <v>2257</v>
      </c>
      <c r="B664" t="s">
        <v>2258</v>
      </c>
      <c r="C664" t="s">
        <v>2258</v>
      </c>
      <c r="D664">
        <v>89</v>
      </c>
      <c r="E664" t="s">
        <v>10915</v>
      </c>
      <c r="F664">
        <v>1.4833333333333334</v>
      </c>
      <c r="G664" t="s">
        <v>10887</v>
      </c>
      <c r="H664" t="s">
        <v>172</v>
      </c>
      <c r="I664" t="s">
        <v>10892</v>
      </c>
      <c r="J664">
        <v>6.5</v>
      </c>
      <c r="K664" t="s">
        <v>10912</v>
      </c>
      <c r="L664">
        <v>109420</v>
      </c>
      <c r="M664">
        <v>18000000</v>
      </c>
      <c r="N664">
        <v>251212670</v>
      </c>
      <c r="O664">
        <v>233212670</v>
      </c>
      <c r="P664" t="s">
        <v>10928</v>
      </c>
      <c r="Q664" t="s">
        <v>2259</v>
      </c>
      <c r="R664">
        <v>3</v>
      </c>
      <c r="S664" t="s">
        <v>11012</v>
      </c>
      <c r="T664" t="s">
        <v>11025</v>
      </c>
      <c r="U664" t="s">
        <v>10927</v>
      </c>
      <c r="V664" t="s">
        <v>10984</v>
      </c>
      <c r="W664" t="s">
        <v>11034</v>
      </c>
      <c r="X664" t="s">
        <v>2260</v>
      </c>
    </row>
    <row r="665" spans="1:24" x14ac:dyDescent="0.3">
      <c r="A665" t="s">
        <v>2261</v>
      </c>
      <c r="B665" t="s">
        <v>2262</v>
      </c>
      <c r="C665" t="s">
        <v>2262</v>
      </c>
      <c r="D665">
        <v>117</v>
      </c>
      <c r="E665" t="s">
        <v>10911</v>
      </c>
      <c r="F665">
        <v>1.95</v>
      </c>
      <c r="G665" t="s">
        <v>172</v>
      </c>
      <c r="H665" t="s">
        <v>10891</v>
      </c>
      <c r="I665" t="s">
        <v>10899</v>
      </c>
      <c r="J665">
        <v>8.1</v>
      </c>
      <c r="K665" t="s">
        <v>10922</v>
      </c>
      <c r="L665">
        <v>842874</v>
      </c>
      <c r="M665">
        <v>15000000</v>
      </c>
      <c r="N665">
        <v>47010480</v>
      </c>
      <c r="O665">
        <v>32010480</v>
      </c>
      <c r="P665" t="s">
        <v>10913</v>
      </c>
      <c r="Q665" t="s">
        <v>2263</v>
      </c>
      <c r="R665">
        <v>18</v>
      </c>
      <c r="S665" t="s">
        <v>11013</v>
      </c>
      <c r="T665" t="s">
        <v>11019</v>
      </c>
      <c r="U665" t="s">
        <v>10919</v>
      </c>
      <c r="V665" t="s">
        <v>10985</v>
      </c>
      <c r="W665" t="s">
        <v>11034</v>
      </c>
      <c r="X665" t="s">
        <v>603</v>
      </c>
    </row>
    <row r="666" spans="1:24" x14ac:dyDescent="0.3">
      <c r="A666" t="s">
        <v>2264</v>
      </c>
      <c r="B666" t="s">
        <v>2265</v>
      </c>
      <c r="C666" t="s">
        <v>2265</v>
      </c>
      <c r="D666">
        <v>155</v>
      </c>
      <c r="E666" t="s">
        <v>10917</v>
      </c>
      <c r="F666">
        <v>2.5833333333333335</v>
      </c>
      <c r="G666" t="s">
        <v>190</v>
      </c>
      <c r="H666" t="s">
        <v>10899</v>
      </c>
      <c r="I666" t="s">
        <v>10899</v>
      </c>
      <c r="J666">
        <v>7.9</v>
      </c>
      <c r="K666" t="s">
        <v>10916</v>
      </c>
      <c r="L666">
        <v>277235</v>
      </c>
      <c r="M666">
        <v>15000000</v>
      </c>
      <c r="N666">
        <v>43117303</v>
      </c>
      <c r="O666">
        <v>28117303</v>
      </c>
      <c r="P666" t="s">
        <v>10913</v>
      </c>
      <c r="Q666" t="s">
        <v>2266</v>
      </c>
      <c r="R666">
        <v>11</v>
      </c>
      <c r="S666" t="s">
        <v>11012</v>
      </c>
      <c r="T666" t="s">
        <v>11027</v>
      </c>
      <c r="U666" t="s">
        <v>10930</v>
      </c>
      <c r="V666" t="s">
        <v>10984</v>
      </c>
      <c r="W666" t="s">
        <v>11034</v>
      </c>
      <c r="X666" t="s">
        <v>2267</v>
      </c>
    </row>
    <row r="667" spans="1:24" x14ac:dyDescent="0.3">
      <c r="A667" t="s">
        <v>2268</v>
      </c>
      <c r="B667" t="s">
        <v>2269</v>
      </c>
      <c r="C667" t="s">
        <v>2269</v>
      </c>
      <c r="D667">
        <v>93</v>
      </c>
      <c r="E667" t="s">
        <v>10911</v>
      </c>
      <c r="F667">
        <v>1.55</v>
      </c>
      <c r="G667" t="s">
        <v>10891</v>
      </c>
      <c r="H667" t="s">
        <v>190</v>
      </c>
      <c r="I667" t="s">
        <v>10895</v>
      </c>
      <c r="J667">
        <v>7</v>
      </c>
      <c r="K667" t="s">
        <v>10916</v>
      </c>
      <c r="L667">
        <v>59766</v>
      </c>
      <c r="M667">
        <v>36000000</v>
      </c>
      <c r="N667">
        <v>50159144</v>
      </c>
      <c r="O667">
        <v>14159144</v>
      </c>
      <c r="P667" t="s">
        <v>10913</v>
      </c>
      <c r="Q667" t="s">
        <v>2270</v>
      </c>
      <c r="R667">
        <v>24</v>
      </c>
      <c r="S667" t="s">
        <v>11012</v>
      </c>
      <c r="T667" t="s">
        <v>11026</v>
      </c>
      <c r="U667" t="s">
        <v>10929</v>
      </c>
      <c r="V667" t="s">
        <v>10984</v>
      </c>
      <c r="W667" t="s">
        <v>11034</v>
      </c>
      <c r="X667" t="s">
        <v>2271</v>
      </c>
    </row>
    <row r="668" spans="1:24" x14ac:dyDescent="0.3">
      <c r="A668" t="s">
        <v>2272</v>
      </c>
      <c r="B668" t="s">
        <v>2273</v>
      </c>
      <c r="C668" t="s">
        <v>2273</v>
      </c>
      <c r="D668">
        <v>110</v>
      </c>
      <c r="E668" t="s">
        <v>10911</v>
      </c>
      <c r="F668">
        <v>1.8333333333333333</v>
      </c>
      <c r="G668" t="s">
        <v>172</v>
      </c>
      <c r="H668" t="s">
        <v>190</v>
      </c>
      <c r="I668" t="s">
        <v>10886</v>
      </c>
      <c r="J668">
        <v>7.4</v>
      </c>
      <c r="K668" t="s">
        <v>10916</v>
      </c>
      <c r="L668">
        <v>58310</v>
      </c>
      <c r="M668">
        <v>1500000</v>
      </c>
      <c r="N668">
        <v>2375718</v>
      </c>
      <c r="O668">
        <v>875718</v>
      </c>
      <c r="P668" t="s">
        <v>10918</v>
      </c>
      <c r="Q668" t="s">
        <v>2274</v>
      </c>
      <c r="R668">
        <v>21</v>
      </c>
      <c r="S668" t="s">
        <v>11014</v>
      </c>
      <c r="T668" t="s">
        <v>11019</v>
      </c>
      <c r="U668" t="s">
        <v>10919</v>
      </c>
      <c r="V668" t="s">
        <v>10985</v>
      </c>
      <c r="W668" t="s">
        <v>11034</v>
      </c>
      <c r="X668" t="s">
        <v>2275</v>
      </c>
    </row>
    <row r="669" spans="1:24" x14ac:dyDescent="0.3">
      <c r="A669" t="s">
        <v>2276</v>
      </c>
      <c r="B669" t="s">
        <v>2277</v>
      </c>
      <c r="C669" t="s">
        <v>2278</v>
      </c>
      <c r="D669">
        <v>116</v>
      </c>
      <c r="E669" t="s">
        <v>10911</v>
      </c>
      <c r="F669">
        <v>1.9333333333333333</v>
      </c>
      <c r="G669" t="s">
        <v>172</v>
      </c>
      <c r="H669" t="s">
        <v>190</v>
      </c>
      <c r="I669" t="s">
        <v>10886</v>
      </c>
      <c r="J669">
        <v>8.6</v>
      </c>
      <c r="K669" t="s">
        <v>10922</v>
      </c>
      <c r="L669">
        <v>726881</v>
      </c>
      <c r="M669">
        <v>20000000</v>
      </c>
      <c r="N669">
        <v>230099013</v>
      </c>
      <c r="O669">
        <v>210099013</v>
      </c>
      <c r="P669" t="s">
        <v>10928</v>
      </c>
      <c r="Q669" t="s">
        <v>2279</v>
      </c>
      <c r="R669">
        <v>20</v>
      </c>
      <c r="S669" t="s">
        <v>11016</v>
      </c>
      <c r="T669" t="s">
        <v>11018</v>
      </c>
      <c r="U669" t="s">
        <v>10914</v>
      </c>
      <c r="V669" t="s">
        <v>10984</v>
      </c>
      <c r="W669" t="s">
        <v>11034</v>
      </c>
      <c r="X669" t="s">
        <v>2280</v>
      </c>
    </row>
    <row r="670" spans="1:24" x14ac:dyDescent="0.3">
      <c r="A670" t="s">
        <v>2281</v>
      </c>
      <c r="B670" t="s">
        <v>2282</v>
      </c>
      <c r="C670" t="s">
        <v>2282</v>
      </c>
      <c r="D670">
        <v>113</v>
      </c>
      <c r="E670" t="s">
        <v>10911</v>
      </c>
      <c r="F670">
        <v>1.8833333333333333</v>
      </c>
      <c r="G670" t="s">
        <v>172</v>
      </c>
      <c r="H670" t="s">
        <v>190</v>
      </c>
      <c r="I670" t="s">
        <v>10886</v>
      </c>
      <c r="J670">
        <v>7.2</v>
      </c>
      <c r="K670" t="s">
        <v>10916</v>
      </c>
      <c r="L670">
        <v>142298</v>
      </c>
      <c r="M670">
        <v>250000</v>
      </c>
      <c r="N670">
        <v>12021272</v>
      </c>
      <c r="O670">
        <v>11771272</v>
      </c>
      <c r="P670" t="s">
        <v>10913</v>
      </c>
      <c r="Q670" t="s">
        <v>2283</v>
      </c>
      <c r="R670">
        <v>23</v>
      </c>
      <c r="S670" t="s">
        <v>11012</v>
      </c>
      <c r="T670" t="s">
        <v>11019</v>
      </c>
      <c r="U670" t="s">
        <v>10919</v>
      </c>
      <c r="V670" t="s">
        <v>10984</v>
      </c>
      <c r="W670" t="s">
        <v>11034</v>
      </c>
      <c r="X670" t="s">
        <v>1736</v>
      </c>
    </row>
    <row r="671" spans="1:24" x14ac:dyDescent="0.3">
      <c r="A671" t="s">
        <v>2284</v>
      </c>
      <c r="B671" t="s">
        <v>2285</v>
      </c>
      <c r="C671" t="s">
        <v>2286</v>
      </c>
      <c r="D671">
        <v>89</v>
      </c>
      <c r="E671" t="s">
        <v>10915</v>
      </c>
      <c r="F671">
        <v>1.4833333333333334</v>
      </c>
      <c r="G671" t="s">
        <v>190</v>
      </c>
      <c r="H671" t="s">
        <v>10892</v>
      </c>
      <c r="I671" t="s">
        <v>10897</v>
      </c>
      <c r="J671">
        <v>8.1999999999999993</v>
      </c>
      <c r="K671" t="s">
        <v>10922</v>
      </c>
      <c r="L671">
        <v>78779</v>
      </c>
      <c r="M671">
        <v>180000</v>
      </c>
      <c r="N671">
        <v>933933</v>
      </c>
      <c r="O671">
        <v>753933</v>
      </c>
      <c r="P671" t="s">
        <v>10918</v>
      </c>
      <c r="Q671">
        <v>1997</v>
      </c>
      <c r="S671" t="s">
        <v>11015</v>
      </c>
      <c r="T671" t="s">
        <v>11024</v>
      </c>
      <c r="U671" t="e">
        <v>#VALUE!</v>
      </c>
      <c r="V671" t="s">
        <v>10963</v>
      </c>
      <c r="W671" t="s">
        <v>11032</v>
      </c>
      <c r="X671" t="s">
        <v>2287</v>
      </c>
    </row>
    <row r="672" spans="1:24" x14ac:dyDescent="0.3">
      <c r="A672" t="s">
        <v>2288</v>
      </c>
      <c r="B672" t="s">
        <v>2289</v>
      </c>
      <c r="C672" t="s">
        <v>2289</v>
      </c>
      <c r="D672">
        <v>115</v>
      </c>
      <c r="E672" t="s">
        <v>10911</v>
      </c>
      <c r="F672">
        <v>1.9166666666666667</v>
      </c>
      <c r="G672" t="s">
        <v>7406</v>
      </c>
      <c r="H672" t="s">
        <v>10891</v>
      </c>
      <c r="I672" t="s">
        <v>5170</v>
      </c>
      <c r="J672">
        <v>6.9</v>
      </c>
      <c r="K672" t="s">
        <v>10912</v>
      </c>
      <c r="L672">
        <v>313188</v>
      </c>
      <c r="M672">
        <v>75000000</v>
      </c>
      <c r="N672">
        <v>224012234</v>
      </c>
      <c r="O672">
        <v>149012234</v>
      </c>
      <c r="P672" t="s">
        <v>10928</v>
      </c>
      <c r="Q672" t="s">
        <v>2290</v>
      </c>
      <c r="R672">
        <v>2</v>
      </c>
      <c r="S672" t="s">
        <v>11015</v>
      </c>
      <c r="T672" t="s">
        <v>11024</v>
      </c>
      <c r="U672" t="s">
        <v>10926</v>
      </c>
      <c r="V672" t="s">
        <v>10984</v>
      </c>
      <c r="W672" t="s">
        <v>11034</v>
      </c>
      <c r="X672" t="s">
        <v>2291</v>
      </c>
    </row>
    <row r="673" spans="1:24" x14ac:dyDescent="0.3">
      <c r="A673" t="s">
        <v>2292</v>
      </c>
      <c r="B673" t="s">
        <v>2293</v>
      </c>
      <c r="C673" t="s">
        <v>2293</v>
      </c>
      <c r="D673">
        <v>135</v>
      </c>
      <c r="E673" t="s">
        <v>10917</v>
      </c>
      <c r="F673">
        <v>2.25</v>
      </c>
      <c r="G673" t="s">
        <v>7406</v>
      </c>
      <c r="H673" t="s">
        <v>190</v>
      </c>
      <c r="I673" t="s">
        <v>10895</v>
      </c>
      <c r="J673">
        <v>6.7</v>
      </c>
      <c r="K673" t="s">
        <v>10912</v>
      </c>
      <c r="L673">
        <v>105380</v>
      </c>
      <c r="M673">
        <v>75000000</v>
      </c>
      <c r="N673">
        <v>136982834</v>
      </c>
      <c r="O673">
        <v>61982834</v>
      </c>
      <c r="P673" t="s">
        <v>10913</v>
      </c>
      <c r="Q673" t="s">
        <v>2294</v>
      </c>
      <c r="R673">
        <v>4</v>
      </c>
      <c r="S673" t="s">
        <v>11015</v>
      </c>
      <c r="T673" t="s">
        <v>11028</v>
      </c>
      <c r="U673" t="s">
        <v>10931</v>
      </c>
      <c r="V673" t="s">
        <v>10984</v>
      </c>
      <c r="W673" t="s">
        <v>11034</v>
      </c>
      <c r="X673" t="s">
        <v>231</v>
      </c>
    </row>
    <row r="674" spans="1:24" x14ac:dyDescent="0.3">
      <c r="A674" t="s">
        <v>2295</v>
      </c>
      <c r="B674" t="s">
        <v>2296</v>
      </c>
      <c r="C674" t="s">
        <v>2296</v>
      </c>
      <c r="D674">
        <v>150</v>
      </c>
      <c r="E674" t="s">
        <v>10917</v>
      </c>
      <c r="F674">
        <v>2.5</v>
      </c>
      <c r="G674" t="s">
        <v>190</v>
      </c>
      <c r="H674" t="s">
        <v>10895</v>
      </c>
      <c r="I674" t="s">
        <v>10890</v>
      </c>
      <c r="J674">
        <v>7.5</v>
      </c>
      <c r="K674" t="s">
        <v>10916</v>
      </c>
      <c r="L674">
        <v>287503</v>
      </c>
      <c r="M674">
        <v>90000000</v>
      </c>
      <c r="N674">
        <v>171120329</v>
      </c>
      <c r="O674">
        <v>81120329</v>
      </c>
      <c r="P674" t="s">
        <v>10913</v>
      </c>
      <c r="Q674" t="s">
        <v>2297</v>
      </c>
      <c r="R674">
        <v>5</v>
      </c>
      <c r="S674" t="s">
        <v>11016</v>
      </c>
      <c r="T674" t="s">
        <v>11025</v>
      </c>
      <c r="U674" t="s">
        <v>10927</v>
      </c>
      <c r="V674" t="s">
        <v>10984</v>
      </c>
      <c r="W674" t="s">
        <v>11034</v>
      </c>
      <c r="X674" t="s">
        <v>669</v>
      </c>
    </row>
    <row r="675" spans="1:24" x14ac:dyDescent="0.3">
      <c r="A675" t="s">
        <v>2298</v>
      </c>
      <c r="B675" t="s">
        <v>2299</v>
      </c>
      <c r="C675" t="s">
        <v>2299</v>
      </c>
      <c r="D675">
        <v>105</v>
      </c>
      <c r="E675" t="s">
        <v>10911</v>
      </c>
      <c r="F675">
        <v>1.75</v>
      </c>
      <c r="G675" t="s">
        <v>10891</v>
      </c>
      <c r="H675" t="s">
        <v>190</v>
      </c>
      <c r="I675" t="s">
        <v>5170</v>
      </c>
      <c r="J675">
        <v>7</v>
      </c>
      <c r="K675" t="s">
        <v>10916</v>
      </c>
      <c r="L675">
        <v>102797</v>
      </c>
      <c r="M675">
        <v>15000000</v>
      </c>
      <c r="N675">
        <v>44862187</v>
      </c>
      <c r="O675">
        <v>29862187</v>
      </c>
      <c r="P675" t="s">
        <v>10913</v>
      </c>
      <c r="Q675" t="s">
        <v>2300</v>
      </c>
      <c r="R675">
        <v>6</v>
      </c>
      <c r="S675" t="s">
        <v>11014</v>
      </c>
      <c r="T675" t="s">
        <v>11028</v>
      </c>
      <c r="U675" t="s">
        <v>10931</v>
      </c>
      <c r="V675" t="s">
        <v>10984</v>
      </c>
      <c r="W675" t="s">
        <v>11034</v>
      </c>
      <c r="X675" t="s">
        <v>13</v>
      </c>
    </row>
    <row r="676" spans="1:24" x14ac:dyDescent="0.3">
      <c r="A676" t="s">
        <v>2301</v>
      </c>
      <c r="B676" t="s">
        <v>2302</v>
      </c>
      <c r="C676" t="s">
        <v>2302</v>
      </c>
      <c r="D676">
        <v>108</v>
      </c>
      <c r="E676" t="s">
        <v>10911</v>
      </c>
      <c r="F676">
        <v>1.8</v>
      </c>
      <c r="G676" t="s">
        <v>7406</v>
      </c>
      <c r="H676" t="s">
        <v>10887</v>
      </c>
      <c r="I676" t="s">
        <v>5170</v>
      </c>
      <c r="J676">
        <v>6</v>
      </c>
      <c r="K676" t="s">
        <v>10912</v>
      </c>
      <c r="L676">
        <v>96265</v>
      </c>
      <c r="M676">
        <v>116000000</v>
      </c>
      <c r="N676">
        <v>178127760</v>
      </c>
      <c r="O676">
        <v>62127760</v>
      </c>
      <c r="P676" t="s">
        <v>10913</v>
      </c>
      <c r="Q676">
        <v>1997</v>
      </c>
      <c r="S676" t="s">
        <v>11015</v>
      </c>
      <c r="T676" t="s">
        <v>11024</v>
      </c>
      <c r="U676" t="e">
        <v>#VALUE!</v>
      </c>
      <c r="V676" t="s">
        <v>10963</v>
      </c>
      <c r="W676" t="s">
        <v>11032</v>
      </c>
      <c r="X676" t="s">
        <v>1018</v>
      </c>
    </row>
    <row r="677" spans="1:24" x14ac:dyDescent="0.3">
      <c r="A677" t="s">
        <v>2303</v>
      </c>
      <c r="B677" t="s">
        <v>2304</v>
      </c>
      <c r="C677" t="s">
        <v>2304</v>
      </c>
      <c r="D677">
        <v>100</v>
      </c>
      <c r="E677" t="s">
        <v>10911</v>
      </c>
      <c r="F677">
        <v>1.6666666666666667</v>
      </c>
      <c r="G677" t="s">
        <v>10885</v>
      </c>
      <c r="H677" t="s">
        <v>10895</v>
      </c>
      <c r="I677" t="s">
        <v>10890</v>
      </c>
      <c r="J677">
        <v>7.6</v>
      </c>
      <c r="K677" t="s">
        <v>10916</v>
      </c>
      <c r="L677">
        <v>208972</v>
      </c>
      <c r="M677">
        <v>27000000</v>
      </c>
      <c r="N677">
        <v>27200316</v>
      </c>
      <c r="O677">
        <v>200316</v>
      </c>
      <c r="P677" t="s">
        <v>10918</v>
      </c>
      <c r="Q677" t="s">
        <v>2305</v>
      </c>
      <c r="R677">
        <v>25</v>
      </c>
      <c r="S677" t="s">
        <v>11014</v>
      </c>
      <c r="T677" t="s">
        <v>11020</v>
      </c>
      <c r="U677" t="s">
        <v>10920</v>
      </c>
      <c r="V677" t="s">
        <v>10985</v>
      </c>
      <c r="W677" t="s">
        <v>11034</v>
      </c>
      <c r="X677" t="s">
        <v>1742</v>
      </c>
    </row>
    <row r="678" spans="1:24" x14ac:dyDescent="0.3">
      <c r="A678" t="s">
        <v>2306</v>
      </c>
      <c r="B678" t="s">
        <v>2307</v>
      </c>
      <c r="C678" t="s">
        <v>2307</v>
      </c>
      <c r="D678">
        <v>144</v>
      </c>
      <c r="E678" t="s">
        <v>10917</v>
      </c>
      <c r="F678">
        <v>2.4</v>
      </c>
      <c r="G678" t="s">
        <v>190</v>
      </c>
      <c r="H678" t="s">
        <v>10885</v>
      </c>
      <c r="I678" t="s">
        <v>10895</v>
      </c>
      <c r="J678">
        <v>7.5</v>
      </c>
      <c r="K678" t="s">
        <v>10916</v>
      </c>
      <c r="L678">
        <v>393396</v>
      </c>
      <c r="M678">
        <v>57000000</v>
      </c>
      <c r="N678">
        <v>152944660</v>
      </c>
      <c r="O678">
        <v>95944660</v>
      </c>
      <c r="P678" t="s">
        <v>10913</v>
      </c>
      <c r="Q678" t="s">
        <v>2308</v>
      </c>
      <c r="R678">
        <v>13</v>
      </c>
      <c r="S678" t="s">
        <v>11015</v>
      </c>
      <c r="T678" t="s">
        <v>11022</v>
      </c>
      <c r="U678" t="s">
        <v>10923</v>
      </c>
      <c r="V678" t="s">
        <v>10984</v>
      </c>
      <c r="W678" t="s">
        <v>11034</v>
      </c>
      <c r="X678" t="s">
        <v>501</v>
      </c>
    </row>
    <row r="679" spans="1:24" x14ac:dyDescent="0.3">
      <c r="A679" t="s">
        <v>2309</v>
      </c>
      <c r="B679" t="s">
        <v>2310</v>
      </c>
      <c r="C679" t="s">
        <v>2310</v>
      </c>
      <c r="D679">
        <v>111</v>
      </c>
      <c r="E679" t="s">
        <v>10911</v>
      </c>
      <c r="F679">
        <v>1.85</v>
      </c>
      <c r="G679" t="s">
        <v>7406</v>
      </c>
      <c r="H679" t="s">
        <v>10891</v>
      </c>
      <c r="I679" t="s">
        <v>190</v>
      </c>
      <c r="J679">
        <v>6.2</v>
      </c>
      <c r="K679" t="s">
        <v>10912</v>
      </c>
      <c r="L679">
        <v>70197</v>
      </c>
      <c r="M679">
        <v>90000000</v>
      </c>
      <c r="N679">
        <v>140807547</v>
      </c>
      <c r="O679">
        <v>50807547</v>
      </c>
      <c r="P679" t="s">
        <v>10913</v>
      </c>
      <c r="Q679" t="s">
        <v>2311</v>
      </c>
      <c r="R679">
        <v>13</v>
      </c>
      <c r="S679" t="s">
        <v>11012</v>
      </c>
      <c r="T679" t="s">
        <v>11021</v>
      </c>
      <c r="U679" t="s">
        <v>10921</v>
      </c>
      <c r="V679" t="s">
        <v>10984</v>
      </c>
      <c r="W679" t="s">
        <v>11034</v>
      </c>
      <c r="X679" t="s">
        <v>204</v>
      </c>
    </row>
    <row r="680" spans="1:24" x14ac:dyDescent="0.3">
      <c r="A680" t="s">
        <v>2312</v>
      </c>
      <c r="B680" t="s">
        <v>2313</v>
      </c>
      <c r="C680" t="s">
        <v>2313</v>
      </c>
      <c r="D680">
        <v>85</v>
      </c>
      <c r="E680" t="s">
        <v>10915</v>
      </c>
      <c r="F680">
        <v>1.4166666666666667</v>
      </c>
      <c r="G680" t="s">
        <v>172</v>
      </c>
      <c r="H680" t="s">
        <v>10892</v>
      </c>
      <c r="I680" t="s">
        <v>10885</v>
      </c>
      <c r="J680">
        <v>5.4</v>
      </c>
      <c r="K680" t="s">
        <v>10933</v>
      </c>
      <c r="L680">
        <v>100687</v>
      </c>
      <c r="M680">
        <v>71500000</v>
      </c>
      <c r="N680">
        <v>294456605</v>
      </c>
      <c r="O680">
        <v>222956605</v>
      </c>
      <c r="P680" t="s">
        <v>10928</v>
      </c>
      <c r="Q680" t="s">
        <v>2314</v>
      </c>
      <c r="R680">
        <v>13</v>
      </c>
      <c r="S680" t="s">
        <v>11016</v>
      </c>
      <c r="T680" t="s">
        <v>11024</v>
      </c>
      <c r="U680" t="s">
        <v>10926</v>
      </c>
      <c r="V680" t="s">
        <v>10985</v>
      </c>
      <c r="W680" t="s">
        <v>11034</v>
      </c>
      <c r="X680" t="s">
        <v>2315</v>
      </c>
    </row>
    <row r="681" spans="1:24" x14ac:dyDescent="0.3">
      <c r="A681" t="s">
        <v>2316</v>
      </c>
      <c r="B681" t="s">
        <v>2317</v>
      </c>
      <c r="C681" t="s">
        <v>2317</v>
      </c>
      <c r="D681">
        <v>127</v>
      </c>
      <c r="E681" t="s">
        <v>10917</v>
      </c>
      <c r="F681">
        <v>2.1166666666666667</v>
      </c>
      <c r="G681" t="s">
        <v>10889</v>
      </c>
      <c r="H681" t="s">
        <v>10891</v>
      </c>
      <c r="I681" t="s">
        <v>190</v>
      </c>
      <c r="J681">
        <v>7.7</v>
      </c>
      <c r="K681" t="s">
        <v>10916</v>
      </c>
      <c r="L681">
        <v>324583</v>
      </c>
      <c r="M681">
        <v>35000000</v>
      </c>
      <c r="N681">
        <v>124909762</v>
      </c>
      <c r="O681">
        <v>89909762</v>
      </c>
      <c r="P681" t="s">
        <v>10913</v>
      </c>
      <c r="Q681" t="s">
        <v>2318</v>
      </c>
      <c r="R681">
        <v>24</v>
      </c>
      <c r="S681" t="s">
        <v>11015</v>
      </c>
      <c r="T681" t="s">
        <v>11020</v>
      </c>
      <c r="U681" t="s">
        <v>10920</v>
      </c>
      <c r="V681" t="s">
        <v>10984</v>
      </c>
      <c r="W681" t="s">
        <v>11034</v>
      </c>
      <c r="X681" t="s">
        <v>1762</v>
      </c>
    </row>
    <row r="682" spans="1:24" x14ac:dyDescent="0.3">
      <c r="A682" t="s">
        <v>2319</v>
      </c>
      <c r="B682" t="s">
        <v>2320</v>
      </c>
      <c r="C682" t="s">
        <v>2320</v>
      </c>
      <c r="D682">
        <v>117</v>
      </c>
      <c r="E682" t="s">
        <v>10911</v>
      </c>
      <c r="F682">
        <v>1.95</v>
      </c>
      <c r="G682" t="s">
        <v>7406</v>
      </c>
      <c r="H682" t="s">
        <v>10887</v>
      </c>
      <c r="I682" t="s">
        <v>190</v>
      </c>
      <c r="J682">
        <v>6.9</v>
      </c>
      <c r="K682" t="s">
        <v>10912</v>
      </c>
      <c r="L682">
        <v>77542</v>
      </c>
      <c r="M682">
        <v>30000000</v>
      </c>
      <c r="N682">
        <v>43312294</v>
      </c>
      <c r="O682">
        <v>13312294</v>
      </c>
      <c r="P682" t="s">
        <v>10913</v>
      </c>
      <c r="Q682" t="s">
        <v>2321</v>
      </c>
      <c r="R682">
        <v>6</v>
      </c>
      <c r="S682" t="s">
        <v>11016</v>
      </c>
      <c r="T682" t="s">
        <v>11027</v>
      </c>
      <c r="U682" t="s">
        <v>10930</v>
      </c>
      <c r="V682" t="s">
        <v>10984</v>
      </c>
      <c r="W682" t="s">
        <v>11034</v>
      </c>
      <c r="X682" t="s">
        <v>2322</v>
      </c>
    </row>
    <row r="683" spans="1:24" x14ac:dyDescent="0.3">
      <c r="A683" t="s">
        <v>2323</v>
      </c>
      <c r="B683" t="s">
        <v>2324</v>
      </c>
      <c r="C683" t="s">
        <v>2324</v>
      </c>
      <c r="D683">
        <v>96</v>
      </c>
      <c r="E683" t="s">
        <v>10911</v>
      </c>
      <c r="F683">
        <v>1.6</v>
      </c>
      <c r="G683" t="s">
        <v>105</v>
      </c>
      <c r="H683" t="s">
        <v>10890</v>
      </c>
      <c r="I683" t="s">
        <v>5170</v>
      </c>
      <c r="J683">
        <v>6.6</v>
      </c>
      <c r="K683" t="s">
        <v>10912</v>
      </c>
      <c r="L683">
        <v>192700</v>
      </c>
      <c r="M683">
        <v>60000000</v>
      </c>
      <c r="N683">
        <v>26673829</v>
      </c>
      <c r="O683">
        <v>-33326171</v>
      </c>
      <c r="P683" t="s">
        <v>10924</v>
      </c>
      <c r="Q683" t="s">
        <v>2325</v>
      </c>
      <c r="R683">
        <v>15</v>
      </c>
      <c r="S683" t="s">
        <v>1956</v>
      </c>
      <c r="T683" t="s">
        <v>11028</v>
      </c>
      <c r="U683" t="s">
        <v>10931</v>
      </c>
      <c r="V683" t="s">
        <v>10984</v>
      </c>
      <c r="W683" t="s">
        <v>11034</v>
      </c>
      <c r="X683" t="s">
        <v>2001</v>
      </c>
    </row>
    <row r="684" spans="1:24" x14ac:dyDescent="0.3">
      <c r="A684" t="s">
        <v>2326</v>
      </c>
      <c r="B684" t="s">
        <v>2327</v>
      </c>
      <c r="C684" t="s">
        <v>2327</v>
      </c>
      <c r="D684">
        <v>138</v>
      </c>
      <c r="E684" t="s">
        <v>10917</v>
      </c>
      <c r="F684">
        <v>2.2999999999999998</v>
      </c>
      <c r="G684" t="s">
        <v>7406</v>
      </c>
      <c r="H684" t="s">
        <v>10891</v>
      </c>
      <c r="I684" t="s">
        <v>10890</v>
      </c>
      <c r="J684">
        <v>7.3</v>
      </c>
      <c r="K684" t="s">
        <v>10916</v>
      </c>
      <c r="L684">
        <v>393548</v>
      </c>
      <c r="M684">
        <v>80000000</v>
      </c>
      <c r="N684">
        <v>245676146</v>
      </c>
      <c r="O684">
        <v>165676146</v>
      </c>
      <c r="P684" t="s">
        <v>10928</v>
      </c>
      <c r="Q684" t="s">
        <v>2328</v>
      </c>
      <c r="R684">
        <v>19</v>
      </c>
      <c r="S684" t="s">
        <v>11012</v>
      </c>
      <c r="T684" t="s">
        <v>11024</v>
      </c>
      <c r="U684" t="s">
        <v>10926</v>
      </c>
      <c r="V684" t="s">
        <v>10984</v>
      </c>
      <c r="W684" t="s">
        <v>11034</v>
      </c>
      <c r="X684" t="s">
        <v>1494</v>
      </c>
    </row>
    <row r="685" spans="1:24" x14ac:dyDescent="0.3">
      <c r="A685" t="s">
        <v>2329</v>
      </c>
      <c r="B685" t="s">
        <v>2330</v>
      </c>
      <c r="C685" t="s">
        <v>2330</v>
      </c>
      <c r="D685">
        <v>126</v>
      </c>
      <c r="E685" t="s">
        <v>10917</v>
      </c>
      <c r="F685">
        <v>2.1</v>
      </c>
      <c r="G685" t="s">
        <v>7406</v>
      </c>
      <c r="H685" t="s">
        <v>10887</v>
      </c>
      <c r="I685" t="s">
        <v>10890</v>
      </c>
      <c r="J685">
        <v>7.6</v>
      </c>
      <c r="K685" t="s">
        <v>10916</v>
      </c>
      <c r="L685">
        <v>494861</v>
      </c>
      <c r="M685">
        <v>93000000</v>
      </c>
      <c r="N685">
        <v>263920180</v>
      </c>
      <c r="O685">
        <v>170920180</v>
      </c>
      <c r="P685" t="s">
        <v>10928</v>
      </c>
      <c r="Q685" t="s">
        <v>2331</v>
      </c>
      <c r="R685">
        <v>7</v>
      </c>
      <c r="S685" t="s">
        <v>11014</v>
      </c>
      <c r="T685" t="s">
        <v>11029</v>
      </c>
      <c r="U685" t="s">
        <v>10932</v>
      </c>
      <c r="V685" t="s">
        <v>10984</v>
      </c>
      <c r="W685" t="s">
        <v>11034</v>
      </c>
      <c r="X685" t="s">
        <v>2332</v>
      </c>
    </row>
    <row r="686" spans="1:24" x14ac:dyDescent="0.3">
      <c r="A686" t="s">
        <v>2333</v>
      </c>
      <c r="B686" t="s">
        <v>2334</v>
      </c>
      <c r="C686" t="s">
        <v>2334</v>
      </c>
      <c r="D686">
        <v>93</v>
      </c>
      <c r="E686" t="s">
        <v>10911</v>
      </c>
      <c r="F686">
        <v>1.55</v>
      </c>
      <c r="G686" t="s">
        <v>172</v>
      </c>
      <c r="H686" t="s">
        <v>10892</v>
      </c>
      <c r="I686" t="s">
        <v>10890</v>
      </c>
      <c r="J686">
        <v>5.3</v>
      </c>
      <c r="K686" t="s">
        <v>10933</v>
      </c>
      <c r="L686">
        <v>93299</v>
      </c>
      <c r="M686">
        <v>80000000</v>
      </c>
      <c r="N686">
        <v>177977226</v>
      </c>
      <c r="O686">
        <v>97977226</v>
      </c>
      <c r="P686" t="s">
        <v>10913</v>
      </c>
      <c r="Q686" t="s">
        <v>2335</v>
      </c>
      <c r="R686">
        <v>16</v>
      </c>
      <c r="S686" t="s">
        <v>11013</v>
      </c>
      <c r="T686" t="s">
        <v>11023</v>
      </c>
      <c r="U686" t="s">
        <v>10925</v>
      </c>
      <c r="V686" t="s">
        <v>10984</v>
      </c>
      <c r="W686" t="s">
        <v>11034</v>
      </c>
      <c r="X686" t="s">
        <v>2336</v>
      </c>
    </row>
    <row r="687" spans="1:24" x14ac:dyDescent="0.3">
      <c r="A687" t="s">
        <v>2337</v>
      </c>
      <c r="B687" t="s">
        <v>2338</v>
      </c>
      <c r="C687" t="s">
        <v>2338</v>
      </c>
      <c r="D687">
        <v>91</v>
      </c>
      <c r="E687" t="s">
        <v>10911</v>
      </c>
      <c r="F687">
        <v>1.5166666666666666</v>
      </c>
      <c r="G687" t="s">
        <v>172</v>
      </c>
      <c r="H687" t="s">
        <v>190</v>
      </c>
      <c r="I687" t="s">
        <v>10899</v>
      </c>
      <c r="J687">
        <v>7.2</v>
      </c>
      <c r="K687" t="s">
        <v>10916</v>
      </c>
      <c r="L687">
        <v>112303</v>
      </c>
      <c r="M687">
        <v>3500000</v>
      </c>
      <c r="N687">
        <v>257938649</v>
      </c>
      <c r="O687">
        <v>254438649</v>
      </c>
      <c r="P687" t="s">
        <v>10928</v>
      </c>
      <c r="Q687" t="s">
        <v>2339</v>
      </c>
      <c r="R687">
        <v>13</v>
      </c>
      <c r="S687" t="s">
        <v>11014</v>
      </c>
      <c r="T687" t="s">
        <v>11028</v>
      </c>
      <c r="U687" t="s">
        <v>10931</v>
      </c>
      <c r="V687" t="s">
        <v>10984</v>
      </c>
      <c r="W687" t="s">
        <v>11034</v>
      </c>
      <c r="X687" t="s">
        <v>2340</v>
      </c>
    </row>
    <row r="688" spans="1:24" x14ac:dyDescent="0.3">
      <c r="A688" t="s">
        <v>2341</v>
      </c>
      <c r="B688" t="s">
        <v>2342</v>
      </c>
      <c r="C688" t="s">
        <v>2342</v>
      </c>
      <c r="D688">
        <v>125</v>
      </c>
      <c r="E688" t="s">
        <v>10917</v>
      </c>
      <c r="F688">
        <v>2.0833333333333335</v>
      </c>
      <c r="G688" t="s">
        <v>7406</v>
      </c>
      <c r="H688" t="s">
        <v>190</v>
      </c>
      <c r="I688" t="s">
        <v>5878</v>
      </c>
      <c r="J688">
        <v>6</v>
      </c>
      <c r="K688" t="s">
        <v>10912</v>
      </c>
      <c r="L688">
        <v>85390</v>
      </c>
      <c r="M688">
        <v>50000000</v>
      </c>
      <c r="N688">
        <v>48169156</v>
      </c>
      <c r="O688">
        <v>-1830844</v>
      </c>
      <c r="P688" t="s">
        <v>10924</v>
      </c>
      <c r="Q688" t="s">
        <v>2343</v>
      </c>
      <c r="R688">
        <v>22</v>
      </c>
      <c r="S688" t="s">
        <v>1956</v>
      </c>
      <c r="T688" t="s">
        <v>11028</v>
      </c>
      <c r="U688" t="s">
        <v>10931</v>
      </c>
      <c r="V688" t="s">
        <v>10984</v>
      </c>
      <c r="W688" t="s">
        <v>11034</v>
      </c>
      <c r="X688" t="s">
        <v>312</v>
      </c>
    </row>
    <row r="689" spans="1:24" x14ac:dyDescent="0.3">
      <c r="A689" t="s">
        <v>2344</v>
      </c>
      <c r="B689" t="s">
        <v>2345</v>
      </c>
      <c r="C689" t="s">
        <v>2345</v>
      </c>
      <c r="D689">
        <v>129</v>
      </c>
      <c r="E689" t="s">
        <v>10917</v>
      </c>
      <c r="F689">
        <v>2.15</v>
      </c>
      <c r="G689" t="s">
        <v>190</v>
      </c>
      <c r="H689" t="s">
        <v>10895</v>
      </c>
      <c r="I689" t="s">
        <v>5170</v>
      </c>
      <c r="J689">
        <v>7.7</v>
      </c>
      <c r="K689" t="s">
        <v>10916</v>
      </c>
      <c r="L689">
        <v>418540</v>
      </c>
      <c r="M689">
        <v>50000000</v>
      </c>
      <c r="N689">
        <v>109423648</v>
      </c>
      <c r="O689">
        <v>59423648</v>
      </c>
      <c r="P689" t="s">
        <v>10913</v>
      </c>
      <c r="Q689" t="s">
        <v>2346</v>
      </c>
      <c r="R689">
        <v>3</v>
      </c>
      <c r="S689" t="s">
        <v>11014</v>
      </c>
      <c r="T689" t="s">
        <v>11027</v>
      </c>
      <c r="U689" t="s">
        <v>10930</v>
      </c>
      <c r="V689" t="s">
        <v>10984</v>
      </c>
      <c r="W689" t="s">
        <v>11034</v>
      </c>
      <c r="X689" t="s">
        <v>1449</v>
      </c>
    </row>
    <row r="690" spans="1:24" x14ac:dyDescent="0.3">
      <c r="A690" t="s">
        <v>2347</v>
      </c>
      <c r="B690" t="s">
        <v>2348</v>
      </c>
      <c r="C690" t="s">
        <v>2349</v>
      </c>
      <c r="D690">
        <v>106</v>
      </c>
      <c r="E690" t="s">
        <v>10911</v>
      </c>
      <c r="F690">
        <v>1.7666666666666666</v>
      </c>
      <c r="G690" t="s">
        <v>190</v>
      </c>
      <c r="H690" t="s">
        <v>10890</v>
      </c>
      <c r="I690" t="s">
        <v>5170</v>
      </c>
      <c r="J690">
        <v>7.7</v>
      </c>
      <c r="K690" t="s">
        <v>10916</v>
      </c>
      <c r="L690">
        <v>317308</v>
      </c>
      <c r="M690">
        <v>36000000</v>
      </c>
      <c r="N690">
        <v>12532777</v>
      </c>
      <c r="O690">
        <v>-23467223</v>
      </c>
      <c r="P690" t="s">
        <v>10924</v>
      </c>
      <c r="Q690">
        <v>1997</v>
      </c>
      <c r="S690" t="s">
        <v>11015</v>
      </c>
      <c r="T690" t="s">
        <v>11024</v>
      </c>
      <c r="U690" t="e">
        <v>#VALUE!</v>
      </c>
      <c r="V690" t="s">
        <v>10963</v>
      </c>
      <c r="W690" t="s">
        <v>11032</v>
      </c>
      <c r="X690" t="s">
        <v>2350</v>
      </c>
    </row>
    <row r="691" spans="1:24" x14ac:dyDescent="0.3">
      <c r="A691" t="s">
        <v>2351</v>
      </c>
      <c r="B691" t="s">
        <v>2352</v>
      </c>
      <c r="C691" t="s">
        <v>2352</v>
      </c>
      <c r="D691">
        <v>92</v>
      </c>
      <c r="E691" t="s">
        <v>10911</v>
      </c>
      <c r="F691">
        <v>1.5333333333333334</v>
      </c>
      <c r="G691" t="s">
        <v>7406</v>
      </c>
      <c r="H691" t="s">
        <v>10887</v>
      </c>
      <c r="I691" t="s">
        <v>172</v>
      </c>
      <c r="J691">
        <v>5.5</v>
      </c>
      <c r="K691" t="s">
        <v>10933</v>
      </c>
      <c r="L691">
        <v>82989</v>
      </c>
      <c r="M691">
        <v>55000000</v>
      </c>
      <c r="N691">
        <v>174463257</v>
      </c>
      <c r="O691">
        <v>119463257</v>
      </c>
      <c r="P691" t="s">
        <v>10928</v>
      </c>
      <c r="Q691" t="s">
        <v>2353</v>
      </c>
      <c r="R691">
        <v>16</v>
      </c>
      <c r="S691" t="s">
        <v>11014</v>
      </c>
      <c r="T691" t="s">
        <v>11025</v>
      </c>
      <c r="U691" t="s">
        <v>10927</v>
      </c>
      <c r="V691" t="s">
        <v>10984</v>
      </c>
      <c r="W691" t="s">
        <v>11034</v>
      </c>
      <c r="X691" t="s">
        <v>2354</v>
      </c>
    </row>
    <row r="692" spans="1:24" x14ac:dyDescent="0.3">
      <c r="A692" t="s">
        <v>2355</v>
      </c>
      <c r="B692" t="s">
        <v>2356</v>
      </c>
      <c r="C692" t="s">
        <v>2356</v>
      </c>
      <c r="D692">
        <v>126</v>
      </c>
      <c r="E692" t="s">
        <v>10917</v>
      </c>
      <c r="F692">
        <v>2.1</v>
      </c>
      <c r="G692" t="s">
        <v>190</v>
      </c>
      <c r="H692" t="s">
        <v>10886</v>
      </c>
      <c r="I692" t="s">
        <v>10899</v>
      </c>
      <c r="J692">
        <v>8.3000000000000007</v>
      </c>
      <c r="K692" t="s">
        <v>10922</v>
      </c>
      <c r="L692">
        <v>1029539</v>
      </c>
      <c r="M692">
        <v>10000000</v>
      </c>
      <c r="N692">
        <v>225933435</v>
      </c>
      <c r="O692">
        <v>215933435</v>
      </c>
      <c r="P692" t="s">
        <v>10928</v>
      </c>
      <c r="Q692" t="s">
        <v>2357</v>
      </c>
      <c r="R692">
        <v>2</v>
      </c>
      <c r="S692" t="s">
        <v>11011</v>
      </c>
      <c r="T692" t="s">
        <v>11018</v>
      </c>
      <c r="U692" t="s">
        <v>10914</v>
      </c>
      <c r="V692" t="s">
        <v>10984</v>
      </c>
      <c r="W692" t="s">
        <v>11034</v>
      </c>
      <c r="X692" t="s">
        <v>1400</v>
      </c>
    </row>
    <row r="693" spans="1:24" x14ac:dyDescent="0.3">
      <c r="A693" t="s">
        <v>2358</v>
      </c>
      <c r="B693" t="s">
        <v>2359</v>
      </c>
      <c r="C693" t="s">
        <v>2359</v>
      </c>
      <c r="D693">
        <v>111</v>
      </c>
      <c r="E693" t="s">
        <v>10911</v>
      </c>
      <c r="F693">
        <v>1.85</v>
      </c>
      <c r="G693" t="s">
        <v>190</v>
      </c>
      <c r="H693" t="s">
        <v>10886</v>
      </c>
      <c r="I693" t="s">
        <v>10899</v>
      </c>
      <c r="J693">
        <v>6.8</v>
      </c>
      <c r="K693" t="s">
        <v>10912</v>
      </c>
      <c r="L693">
        <v>56071</v>
      </c>
      <c r="M693">
        <v>25000000</v>
      </c>
      <c r="N693">
        <v>55494066</v>
      </c>
      <c r="O693">
        <v>30494066</v>
      </c>
      <c r="P693" t="s">
        <v>10913</v>
      </c>
      <c r="Q693">
        <v>1998</v>
      </c>
      <c r="S693" t="s">
        <v>11011</v>
      </c>
      <c r="T693" t="s">
        <v>11024</v>
      </c>
      <c r="U693" t="e">
        <v>#VALUE!</v>
      </c>
      <c r="V693" t="s">
        <v>10963</v>
      </c>
      <c r="W693" t="s">
        <v>11032</v>
      </c>
      <c r="X693" t="s">
        <v>2360</v>
      </c>
    </row>
    <row r="694" spans="1:24" x14ac:dyDescent="0.3">
      <c r="A694" t="s">
        <v>2361</v>
      </c>
      <c r="B694" t="s">
        <v>2362</v>
      </c>
      <c r="C694" t="s">
        <v>2362</v>
      </c>
      <c r="D694">
        <v>107</v>
      </c>
      <c r="E694" t="s">
        <v>10911</v>
      </c>
      <c r="F694">
        <v>1.7833333333333334</v>
      </c>
      <c r="G694" t="s">
        <v>7406</v>
      </c>
      <c r="H694" t="s">
        <v>172</v>
      </c>
      <c r="I694" t="s">
        <v>10891</v>
      </c>
      <c r="J694">
        <v>7.3</v>
      </c>
      <c r="K694" t="s">
        <v>10916</v>
      </c>
      <c r="L694">
        <v>98266</v>
      </c>
      <c r="M694">
        <v>15000000</v>
      </c>
      <c r="N694">
        <v>28084357</v>
      </c>
      <c r="O694">
        <v>13084357</v>
      </c>
      <c r="P694" t="s">
        <v>10913</v>
      </c>
      <c r="Q694" t="s">
        <v>2363</v>
      </c>
      <c r="R694">
        <v>9</v>
      </c>
      <c r="S694" t="s">
        <v>11014</v>
      </c>
      <c r="T694" t="s">
        <v>11026</v>
      </c>
      <c r="U694" t="s">
        <v>10929</v>
      </c>
      <c r="V694" t="s">
        <v>10984</v>
      </c>
      <c r="W694" t="s">
        <v>11034</v>
      </c>
      <c r="X694" t="s">
        <v>2364</v>
      </c>
    </row>
    <row r="695" spans="1:24" x14ac:dyDescent="0.3">
      <c r="A695" t="s">
        <v>2365</v>
      </c>
      <c r="B695" t="s">
        <v>2366</v>
      </c>
      <c r="C695" t="s">
        <v>2367</v>
      </c>
      <c r="D695">
        <v>102</v>
      </c>
      <c r="E695" t="s">
        <v>10911</v>
      </c>
      <c r="F695">
        <v>1.7</v>
      </c>
      <c r="G695" t="s">
        <v>10891</v>
      </c>
      <c r="H695" t="s">
        <v>190</v>
      </c>
      <c r="I695" t="s">
        <v>10899</v>
      </c>
      <c r="J695">
        <v>7.1</v>
      </c>
      <c r="K695" t="s">
        <v>10916</v>
      </c>
      <c r="L695">
        <v>53958</v>
      </c>
      <c r="M695">
        <v>3000000</v>
      </c>
      <c r="N695">
        <v>222559</v>
      </c>
      <c r="O695">
        <v>-2777441</v>
      </c>
      <c r="P695" t="s">
        <v>10924</v>
      </c>
      <c r="Q695" t="s">
        <v>2368</v>
      </c>
      <c r="R695">
        <v>20</v>
      </c>
      <c r="S695" t="s">
        <v>11016</v>
      </c>
      <c r="T695" t="s">
        <v>11019</v>
      </c>
      <c r="U695" t="s">
        <v>10919</v>
      </c>
      <c r="V695" t="s">
        <v>10983</v>
      </c>
      <c r="W695" t="s">
        <v>11034</v>
      </c>
      <c r="X695" t="s">
        <v>2267</v>
      </c>
    </row>
    <row r="696" spans="1:24" x14ac:dyDescent="0.3">
      <c r="A696" t="s">
        <v>2369</v>
      </c>
      <c r="B696" t="s">
        <v>2370</v>
      </c>
      <c r="C696" t="s">
        <v>2370</v>
      </c>
      <c r="D696">
        <v>93</v>
      </c>
      <c r="E696" t="s">
        <v>10911</v>
      </c>
      <c r="F696">
        <v>1.55</v>
      </c>
      <c r="G696" t="s">
        <v>10887</v>
      </c>
      <c r="H696" t="s">
        <v>10888</v>
      </c>
      <c r="I696" t="s">
        <v>172</v>
      </c>
      <c r="J696">
        <v>7.3</v>
      </c>
      <c r="K696" t="s">
        <v>10916</v>
      </c>
      <c r="L696">
        <v>248217</v>
      </c>
      <c r="M696">
        <v>85000000</v>
      </c>
      <c r="N696">
        <v>252712101</v>
      </c>
      <c r="O696">
        <v>167712101</v>
      </c>
      <c r="P696" t="s">
        <v>10928</v>
      </c>
      <c r="Q696" t="s">
        <v>2371</v>
      </c>
      <c r="R696">
        <v>13</v>
      </c>
      <c r="S696" t="s">
        <v>1956</v>
      </c>
      <c r="T696" t="s">
        <v>11024</v>
      </c>
      <c r="U696" t="s">
        <v>10926</v>
      </c>
      <c r="V696" t="s">
        <v>10984</v>
      </c>
      <c r="W696" t="s">
        <v>11034</v>
      </c>
      <c r="X696" t="s">
        <v>1184</v>
      </c>
    </row>
    <row r="697" spans="1:24" x14ac:dyDescent="0.3">
      <c r="A697" t="s">
        <v>2372</v>
      </c>
      <c r="B697" t="s">
        <v>2373</v>
      </c>
      <c r="C697" t="s">
        <v>2373</v>
      </c>
      <c r="D697">
        <v>102</v>
      </c>
      <c r="E697" t="s">
        <v>10911</v>
      </c>
      <c r="F697">
        <v>1.7</v>
      </c>
      <c r="G697" t="s">
        <v>7406</v>
      </c>
      <c r="H697" t="s">
        <v>172</v>
      </c>
      <c r="I697" t="s">
        <v>10891</v>
      </c>
      <c r="J697">
        <v>4.5999999999999996</v>
      </c>
      <c r="K697" t="s">
        <v>10933</v>
      </c>
      <c r="L697">
        <v>123120</v>
      </c>
      <c r="M697">
        <v>32000000</v>
      </c>
      <c r="N697">
        <v>79082515</v>
      </c>
      <c r="O697">
        <v>47082515</v>
      </c>
      <c r="P697" t="s">
        <v>10913</v>
      </c>
      <c r="Q697" t="s">
        <v>2374</v>
      </c>
      <c r="R697">
        <v>10</v>
      </c>
      <c r="S697" t="s">
        <v>11014</v>
      </c>
      <c r="T697" t="s">
        <v>11018</v>
      </c>
      <c r="U697" t="s">
        <v>10914</v>
      </c>
      <c r="V697" t="s">
        <v>10984</v>
      </c>
      <c r="W697" t="s">
        <v>11034</v>
      </c>
      <c r="X697" t="s">
        <v>2375</v>
      </c>
    </row>
    <row r="698" spans="1:24" x14ac:dyDescent="0.3">
      <c r="A698" t="s">
        <v>2376</v>
      </c>
      <c r="B698" t="s">
        <v>2377</v>
      </c>
      <c r="C698" t="s">
        <v>2377</v>
      </c>
      <c r="D698">
        <v>101</v>
      </c>
      <c r="E698" t="s">
        <v>10911</v>
      </c>
      <c r="F698">
        <v>1.6833333333333333</v>
      </c>
      <c r="G698" t="s">
        <v>105</v>
      </c>
      <c r="H698" t="s">
        <v>10895</v>
      </c>
      <c r="I698" t="s">
        <v>10899</v>
      </c>
      <c r="J698">
        <v>5.8</v>
      </c>
      <c r="K698" t="s">
        <v>10933</v>
      </c>
      <c r="L698">
        <v>155615</v>
      </c>
      <c r="M698">
        <v>17000000</v>
      </c>
      <c r="N698">
        <v>125586134</v>
      </c>
      <c r="O698">
        <v>108586134</v>
      </c>
      <c r="P698" t="s">
        <v>10928</v>
      </c>
      <c r="Q698" t="s">
        <v>2378</v>
      </c>
      <c r="R698">
        <v>9</v>
      </c>
      <c r="S698" t="s">
        <v>11012</v>
      </c>
      <c r="T698" t="s">
        <v>11022</v>
      </c>
      <c r="U698" t="s">
        <v>10923</v>
      </c>
      <c r="V698" t="s">
        <v>10984</v>
      </c>
      <c r="W698" t="s">
        <v>11034</v>
      </c>
      <c r="X698" t="s">
        <v>2379</v>
      </c>
    </row>
    <row r="699" spans="1:24" x14ac:dyDescent="0.3">
      <c r="A699" t="s">
        <v>2380</v>
      </c>
      <c r="B699" t="s">
        <v>2381</v>
      </c>
      <c r="C699" t="s">
        <v>2381</v>
      </c>
      <c r="D699">
        <v>112</v>
      </c>
      <c r="E699" t="s">
        <v>10911</v>
      </c>
      <c r="F699">
        <v>1.8666666666666667</v>
      </c>
      <c r="G699" t="s">
        <v>190</v>
      </c>
      <c r="H699" t="s">
        <v>10899</v>
      </c>
      <c r="I699" t="s">
        <v>10899</v>
      </c>
      <c r="J699">
        <v>7.3</v>
      </c>
      <c r="K699" t="s">
        <v>10916</v>
      </c>
      <c r="L699">
        <v>58885</v>
      </c>
      <c r="M699">
        <v>18000000</v>
      </c>
      <c r="N699">
        <v>8038061</v>
      </c>
      <c r="O699">
        <v>-9961939</v>
      </c>
      <c r="P699" t="s">
        <v>10924</v>
      </c>
      <c r="Q699" t="s">
        <v>2382</v>
      </c>
      <c r="R699">
        <v>12</v>
      </c>
      <c r="S699" t="s">
        <v>11015</v>
      </c>
      <c r="T699" t="s">
        <v>11029</v>
      </c>
      <c r="U699" t="s">
        <v>10932</v>
      </c>
      <c r="V699" t="s">
        <v>10984</v>
      </c>
      <c r="W699" t="s">
        <v>11034</v>
      </c>
      <c r="X699" t="s">
        <v>2020</v>
      </c>
    </row>
    <row r="700" spans="1:24" x14ac:dyDescent="0.3">
      <c r="A700" t="s">
        <v>2383</v>
      </c>
      <c r="B700" t="s">
        <v>2384</v>
      </c>
      <c r="C700" t="s">
        <v>2384</v>
      </c>
      <c r="D700">
        <v>124</v>
      </c>
      <c r="E700" t="s">
        <v>10917</v>
      </c>
      <c r="F700">
        <v>2.0666666666666669</v>
      </c>
      <c r="G700" t="s">
        <v>7406</v>
      </c>
      <c r="H700" t="s">
        <v>10891</v>
      </c>
      <c r="I700" t="s">
        <v>190</v>
      </c>
      <c r="J700">
        <v>6.4</v>
      </c>
      <c r="K700" t="s">
        <v>10912</v>
      </c>
      <c r="L700">
        <v>122248</v>
      </c>
      <c r="M700">
        <v>60000000</v>
      </c>
      <c r="N700">
        <v>159330280</v>
      </c>
      <c r="O700">
        <v>99330280</v>
      </c>
      <c r="P700" t="s">
        <v>10913</v>
      </c>
      <c r="Q700" t="s">
        <v>2249</v>
      </c>
      <c r="R700">
        <v>14</v>
      </c>
      <c r="S700" t="s">
        <v>1956</v>
      </c>
      <c r="T700" t="s">
        <v>11023</v>
      </c>
      <c r="U700" t="s">
        <v>10925</v>
      </c>
      <c r="V700" t="s">
        <v>10984</v>
      </c>
      <c r="W700" t="s">
        <v>11034</v>
      </c>
      <c r="X700" t="s">
        <v>2385</v>
      </c>
    </row>
    <row r="701" spans="1:24" x14ac:dyDescent="0.3">
      <c r="A701" t="s">
        <v>2386</v>
      </c>
      <c r="B701" t="s">
        <v>2387</v>
      </c>
      <c r="C701" t="s">
        <v>2387</v>
      </c>
      <c r="D701">
        <v>154</v>
      </c>
      <c r="E701" t="s">
        <v>10917</v>
      </c>
      <c r="F701">
        <v>2.5666666666666669</v>
      </c>
      <c r="G701" t="s">
        <v>10891</v>
      </c>
      <c r="H701" t="s">
        <v>190</v>
      </c>
      <c r="I701" t="s">
        <v>5170</v>
      </c>
      <c r="J701">
        <v>7.5</v>
      </c>
      <c r="K701" t="s">
        <v>10916</v>
      </c>
      <c r="L701">
        <v>365708</v>
      </c>
      <c r="M701">
        <v>12000000</v>
      </c>
      <c r="N701">
        <v>39675292</v>
      </c>
      <c r="O701">
        <v>27675292</v>
      </c>
      <c r="P701" t="s">
        <v>10913</v>
      </c>
      <c r="Q701" t="s">
        <v>2388</v>
      </c>
      <c r="R701">
        <v>8</v>
      </c>
      <c r="S701" t="s">
        <v>11015</v>
      </c>
      <c r="T701" t="s">
        <v>11018</v>
      </c>
      <c r="U701" t="s">
        <v>10914</v>
      </c>
      <c r="V701" t="s">
        <v>10984</v>
      </c>
      <c r="W701" t="s">
        <v>11034</v>
      </c>
      <c r="X701" t="s">
        <v>1534</v>
      </c>
    </row>
    <row r="702" spans="1:24" x14ac:dyDescent="0.3">
      <c r="A702" t="s">
        <v>2389</v>
      </c>
      <c r="B702" t="s">
        <v>2390</v>
      </c>
      <c r="C702" t="s">
        <v>2390</v>
      </c>
      <c r="D702">
        <v>115</v>
      </c>
      <c r="E702" t="s">
        <v>10911</v>
      </c>
      <c r="F702">
        <v>1.9166666666666667</v>
      </c>
      <c r="G702" t="s">
        <v>10891</v>
      </c>
      <c r="H702" t="s">
        <v>190</v>
      </c>
      <c r="I702" t="s">
        <v>10895</v>
      </c>
      <c r="J702">
        <v>6.6</v>
      </c>
      <c r="K702" t="s">
        <v>10912</v>
      </c>
      <c r="L702">
        <v>79306</v>
      </c>
      <c r="M702">
        <v>27000000</v>
      </c>
      <c r="N702">
        <v>60527873</v>
      </c>
      <c r="O702">
        <v>33527873</v>
      </c>
      <c r="P702" t="s">
        <v>10913</v>
      </c>
      <c r="Q702">
        <v>1997</v>
      </c>
      <c r="S702" t="s">
        <v>11015</v>
      </c>
      <c r="T702" t="s">
        <v>11024</v>
      </c>
      <c r="U702" t="e">
        <v>#VALUE!</v>
      </c>
      <c r="V702" t="s">
        <v>10963</v>
      </c>
      <c r="W702" t="s">
        <v>11032</v>
      </c>
      <c r="X702" t="s">
        <v>2391</v>
      </c>
    </row>
    <row r="703" spans="1:24" x14ac:dyDescent="0.3">
      <c r="A703" t="s">
        <v>2392</v>
      </c>
      <c r="B703" t="s">
        <v>2393</v>
      </c>
      <c r="C703" t="s">
        <v>2393</v>
      </c>
      <c r="D703">
        <v>138</v>
      </c>
      <c r="E703" t="s">
        <v>10917</v>
      </c>
      <c r="F703">
        <v>2.2999999999999998</v>
      </c>
      <c r="G703" t="s">
        <v>10891</v>
      </c>
      <c r="H703" t="s">
        <v>190</v>
      </c>
      <c r="I703" t="s">
        <v>10895</v>
      </c>
      <c r="J703">
        <v>8.1999999999999993</v>
      </c>
      <c r="K703" t="s">
        <v>10922</v>
      </c>
      <c r="L703">
        <v>604260</v>
      </c>
      <c r="M703">
        <v>35000000</v>
      </c>
      <c r="N703">
        <v>126216940</v>
      </c>
      <c r="O703">
        <v>91216940</v>
      </c>
      <c r="P703" t="s">
        <v>10913</v>
      </c>
      <c r="Q703" t="s">
        <v>2394</v>
      </c>
      <c r="R703">
        <v>14</v>
      </c>
      <c r="S703" t="s">
        <v>11014</v>
      </c>
      <c r="T703" t="s">
        <v>11029</v>
      </c>
      <c r="U703" t="s">
        <v>10932</v>
      </c>
      <c r="V703" t="s">
        <v>10984</v>
      </c>
      <c r="W703" t="s">
        <v>11034</v>
      </c>
      <c r="X703" t="s">
        <v>2395</v>
      </c>
    </row>
    <row r="704" spans="1:24" x14ac:dyDescent="0.3">
      <c r="A704" t="s">
        <v>2396</v>
      </c>
      <c r="B704" t="s">
        <v>2397</v>
      </c>
      <c r="C704" t="s">
        <v>2397</v>
      </c>
      <c r="D704">
        <v>86</v>
      </c>
      <c r="E704" t="s">
        <v>10915</v>
      </c>
      <c r="F704">
        <v>1.4333333333333333</v>
      </c>
      <c r="G704" t="s">
        <v>172</v>
      </c>
      <c r="H704" t="s">
        <v>10885</v>
      </c>
      <c r="I704" t="s">
        <v>10899</v>
      </c>
      <c r="J704">
        <v>6.9</v>
      </c>
      <c r="K704" t="s">
        <v>10912</v>
      </c>
      <c r="L704">
        <v>326533</v>
      </c>
      <c r="M704">
        <v>45000000</v>
      </c>
      <c r="N704">
        <v>302710615</v>
      </c>
      <c r="O704">
        <v>257710615</v>
      </c>
      <c r="P704" t="s">
        <v>10928</v>
      </c>
      <c r="Q704" t="s">
        <v>2398</v>
      </c>
      <c r="R704">
        <v>18</v>
      </c>
      <c r="S704" t="s">
        <v>11011</v>
      </c>
      <c r="T704" t="s">
        <v>11021</v>
      </c>
      <c r="U704" t="s">
        <v>10921</v>
      </c>
      <c r="V704" t="s">
        <v>10984</v>
      </c>
      <c r="W704" t="s">
        <v>11034</v>
      </c>
      <c r="X704" t="s">
        <v>1724</v>
      </c>
    </row>
    <row r="705" spans="1:24" x14ac:dyDescent="0.3">
      <c r="A705" t="s">
        <v>2399</v>
      </c>
      <c r="B705" t="s">
        <v>2400</v>
      </c>
      <c r="C705" t="s">
        <v>2400</v>
      </c>
      <c r="D705">
        <v>137</v>
      </c>
      <c r="E705" t="s">
        <v>10917</v>
      </c>
      <c r="F705">
        <v>2.2833333333333332</v>
      </c>
      <c r="G705" t="s">
        <v>190</v>
      </c>
      <c r="H705" t="s">
        <v>10886</v>
      </c>
      <c r="I705" t="s">
        <v>10899</v>
      </c>
      <c r="J705">
        <v>6.8</v>
      </c>
      <c r="K705" t="s">
        <v>10912</v>
      </c>
      <c r="L705">
        <v>64578</v>
      </c>
      <c r="M705">
        <v>62000000</v>
      </c>
      <c r="N705">
        <v>1071255</v>
      </c>
      <c r="O705">
        <v>-60928745</v>
      </c>
      <c r="P705" t="s">
        <v>10924</v>
      </c>
      <c r="Q705" t="s">
        <v>2401</v>
      </c>
      <c r="R705">
        <v>25</v>
      </c>
      <c r="S705" t="s">
        <v>11012</v>
      </c>
      <c r="T705" t="s">
        <v>11027</v>
      </c>
      <c r="U705" t="s">
        <v>10930</v>
      </c>
      <c r="V705" t="s">
        <v>10984</v>
      </c>
      <c r="W705" t="s">
        <v>11034</v>
      </c>
      <c r="X705" t="s">
        <v>537</v>
      </c>
    </row>
    <row r="706" spans="1:24" x14ac:dyDescent="0.3">
      <c r="A706" t="s">
        <v>2402</v>
      </c>
      <c r="B706" t="s">
        <v>2403</v>
      </c>
      <c r="C706" t="s">
        <v>2403</v>
      </c>
      <c r="D706">
        <v>129</v>
      </c>
      <c r="E706" t="s">
        <v>10917</v>
      </c>
      <c r="F706">
        <v>2.15</v>
      </c>
      <c r="G706" t="s">
        <v>7406</v>
      </c>
      <c r="H706" t="s">
        <v>10887</v>
      </c>
      <c r="I706" t="s">
        <v>10890</v>
      </c>
      <c r="J706">
        <v>6.5</v>
      </c>
      <c r="K706" t="s">
        <v>10912</v>
      </c>
      <c r="L706">
        <v>436422</v>
      </c>
      <c r="M706">
        <v>73000000</v>
      </c>
      <c r="N706">
        <v>618638999</v>
      </c>
      <c r="O706">
        <v>545638999</v>
      </c>
      <c r="P706" t="s">
        <v>10928</v>
      </c>
      <c r="Q706" t="s">
        <v>2404</v>
      </c>
      <c r="R706">
        <v>19</v>
      </c>
      <c r="S706" t="s">
        <v>11015</v>
      </c>
      <c r="T706" t="s">
        <v>11029</v>
      </c>
      <c r="U706" t="s">
        <v>10932</v>
      </c>
      <c r="V706" t="s">
        <v>10984</v>
      </c>
      <c r="W706" t="s">
        <v>11034</v>
      </c>
      <c r="X706" t="s">
        <v>183</v>
      </c>
    </row>
    <row r="707" spans="1:24" x14ac:dyDescent="0.3">
      <c r="A707" t="s">
        <v>2405</v>
      </c>
      <c r="B707" t="s">
        <v>2406</v>
      </c>
      <c r="C707" t="s">
        <v>2406</v>
      </c>
      <c r="D707">
        <v>178</v>
      </c>
      <c r="E707" t="s">
        <v>10917</v>
      </c>
      <c r="F707">
        <v>2.9666666666666668</v>
      </c>
      <c r="G707" t="s">
        <v>190</v>
      </c>
      <c r="H707" t="s">
        <v>10885</v>
      </c>
      <c r="I707" t="s">
        <v>10886</v>
      </c>
      <c r="J707">
        <v>7.2</v>
      </c>
      <c r="K707" t="s">
        <v>10916</v>
      </c>
      <c r="L707">
        <v>257781</v>
      </c>
      <c r="M707">
        <v>90000000</v>
      </c>
      <c r="N707">
        <v>142940100</v>
      </c>
      <c r="O707">
        <v>52940100</v>
      </c>
      <c r="P707" t="s">
        <v>10913</v>
      </c>
      <c r="Q707" t="s">
        <v>2407</v>
      </c>
      <c r="R707">
        <v>2</v>
      </c>
      <c r="S707" t="s">
        <v>11015</v>
      </c>
      <c r="T707" t="s">
        <v>11023</v>
      </c>
      <c r="U707" t="s">
        <v>10925</v>
      </c>
      <c r="V707" t="s">
        <v>10985</v>
      </c>
      <c r="W707" t="s">
        <v>11034</v>
      </c>
      <c r="X707" t="s">
        <v>599</v>
      </c>
    </row>
    <row r="708" spans="1:24" x14ac:dyDescent="0.3">
      <c r="A708" t="s">
        <v>2408</v>
      </c>
      <c r="B708" t="s">
        <v>2409</v>
      </c>
      <c r="C708" t="s">
        <v>2409</v>
      </c>
      <c r="D708">
        <v>98</v>
      </c>
      <c r="E708" t="s">
        <v>10911</v>
      </c>
      <c r="F708">
        <v>1.6333333333333333</v>
      </c>
      <c r="G708" t="s">
        <v>7406</v>
      </c>
      <c r="H708" t="s">
        <v>10887</v>
      </c>
      <c r="I708" t="s">
        <v>172</v>
      </c>
      <c r="J708">
        <v>7.3</v>
      </c>
      <c r="K708" t="s">
        <v>10916</v>
      </c>
      <c r="L708">
        <v>598125</v>
      </c>
      <c r="M708">
        <v>90000000</v>
      </c>
      <c r="N708">
        <v>589390539</v>
      </c>
      <c r="O708">
        <v>499390539</v>
      </c>
      <c r="P708" t="s">
        <v>10928</v>
      </c>
      <c r="Q708" t="s">
        <v>2410</v>
      </c>
      <c r="R708">
        <v>25</v>
      </c>
      <c r="S708" t="s">
        <v>11014</v>
      </c>
      <c r="T708" t="s">
        <v>11024</v>
      </c>
      <c r="U708" t="s">
        <v>10926</v>
      </c>
      <c r="V708" t="s">
        <v>10984</v>
      </c>
      <c r="W708" t="s">
        <v>11034</v>
      </c>
      <c r="X708" t="s">
        <v>1335</v>
      </c>
    </row>
    <row r="709" spans="1:24" x14ac:dyDescent="0.3">
      <c r="A709" t="s">
        <v>2411</v>
      </c>
      <c r="B709" t="s">
        <v>2412</v>
      </c>
      <c r="C709" t="s">
        <v>2412</v>
      </c>
      <c r="D709">
        <v>105</v>
      </c>
      <c r="E709" t="s">
        <v>10911</v>
      </c>
      <c r="F709">
        <v>1.75</v>
      </c>
      <c r="G709" t="s">
        <v>105</v>
      </c>
      <c r="H709" t="s">
        <v>10890</v>
      </c>
      <c r="I709" t="s">
        <v>10899</v>
      </c>
      <c r="J709">
        <v>6</v>
      </c>
      <c r="K709" t="s">
        <v>10912</v>
      </c>
      <c r="L709">
        <v>54600</v>
      </c>
      <c r="M709">
        <v>30000000</v>
      </c>
      <c r="N709">
        <v>25480803</v>
      </c>
      <c r="O709">
        <v>-4519197</v>
      </c>
      <c r="P709" t="s">
        <v>10924</v>
      </c>
      <c r="Q709">
        <v>35582</v>
      </c>
      <c r="S709" t="s">
        <v>11013</v>
      </c>
      <c r="T709" t="s">
        <v>11024</v>
      </c>
      <c r="U709" t="e">
        <v>#VALUE!</v>
      </c>
      <c r="V709" t="s">
        <v>10984</v>
      </c>
      <c r="W709" t="s">
        <v>11034</v>
      </c>
      <c r="X709" t="s">
        <v>2413</v>
      </c>
    </row>
    <row r="710" spans="1:24" x14ac:dyDescent="0.3">
      <c r="A710" t="s">
        <v>2414</v>
      </c>
      <c r="B710" t="s">
        <v>2415</v>
      </c>
      <c r="C710" t="s">
        <v>2415</v>
      </c>
      <c r="D710">
        <v>95</v>
      </c>
      <c r="E710" t="s">
        <v>10911</v>
      </c>
      <c r="F710">
        <v>1.5833333333333333</v>
      </c>
      <c r="G710" t="s">
        <v>7406</v>
      </c>
      <c r="H710" t="s">
        <v>10887</v>
      </c>
      <c r="I710" t="s">
        <v>10885</v>
      </c>
      <c r="J710">
        <v>3.6</v>
      </c>
      <c r="K710" t="s">
        <v>10933</v>
      </c>
      <c r="L710">
        <v>57337</v>
      </c>
      <c r="M710">
        <v>30000000</v>
      </c>
      <c r="N710">
        <v>51376861</v>
      </c>
      <c r="O710">
        <v>21376861</v>
      </c>
      <c r="P710" t="s">
        <v>10913</v>
      </c>
      <c r="Q710" t="s">
        <v>2416</v>
      </c>
      <c r="R710">
        <v>21</v>
      </c>
      <c r="S710" t="s">
        <v>1956</v>
      </c>
      <c r="T710" t="s">
        <v>11023</v>
      </c>
      <c r="U710" t="s">
        <v>10925</v>
      </c>
      <c r="V710" t="s">
        <v>10984</v>
      </c>
      <c r="W710" t="s">
        <v>11034</v>
      </c>
      <c r="X710" t="s">
        <v>2417</v>
      </c>
    </row>
    <row r="711" spans="1:24" x14ac:dyDescent="0.3">
      <c r="A711" t="s">
        <v>2418</v>
      </c>
      <c r="B711" t="s">
        <v>2419</v>
      </c>
      <c r="C711" t="s">
        <v>2420</v>
      </c>
      <c r="D711">
        <v>98</v>
      </c>
      <c r="E711" t="s">
        <v>10911</v>
      </c>
      <c r="F711">
        <v>1.6333333333333333</v>
      </c>
      <c r="G711" t="s">
        <v>172</v>
      </c>
      <c r="H711" t="s">
        <v>10899</v>
      </c>
      <c r="I711" t="s">
        <v>10899</v>
      </c>
      <c r="J711">
        <v>6.5</v>
      </c>
      <c r="K711" t="s">
        <v>10912</v>
      </c>
      <c r="L711">
        <v>59345</v>
      </c>
      <c r="M711">
        <v>38000000</v>
      </c>
      <c r="N711">
        <v>122417389</v>
      </c>
      <c r="O711">
        <v>84417389</v>
      </c>
      <c r="P711" t="s">
        <v>10913</v>
      </c>
      <c r="Q711" t="s">
        <v>2421</v>
      </c>
      <c r="R711">
        <v>19</v>
      </c>
      <c r="S711" t="s">
        <v>1956</v>
      </c>
      <c r="T711" t="s">
        <v>11018</v>
      </c>
      <c r="U711" t="s">
        <v>10914</v>
      </c>
      <c r="V711" t="s">
        <v>10984</v>
      </c>
      <c r="W711" t="s">
        <v>11034</v>
      </c>
      <c r="X711" t="s">
        <v>2422</v>
      </c>
    </row>
    <row r="712" spans="1:24" x14ac:dyDescent="0.3">
      <c r="A712" t="s">
        <v>2423</v>
      </c>
      <c r="B712" t="s">
        <v>2424</v>
      </c>
      <c r="C712" t="s">
        <v>2424</v>
      </c>
      <c r="D712">
        <v>105</v>
      </c>
      <c r="E712" t="s">
        <v>10911</v>
      </c>
      <c r="F712">
        <v>1.75</v>
      </c>
      <c r="G712" t="s">
        <v>172</v>
      </c>
      <c r="H712" t="s">
        <v>190</v>
      </c>
      <c r="I712" t="s">
        <v>10886</v>
      </c>
      <c r="J712">
        <v>6.3</v>
      </c>
      <c r="K712" t="s">
        <v>10912</v>
      </c>
      <c r="L712">
        <v>151068</v>
      </c>
      <c r="M712">
        <v>38000000</v>
      </c>
      <c r="N712">
        <v>299288605</v>
      </c>
      <c r="O712">
        <v>261288605</v>
      </c>
      <c r="P712" t="s">
        <v>10928</v>
      </c>
      <c r="Q712" t="s">
        <v>2425</v>
      </c>
      <c r="R712">
        <v>20</v>
      </c>
      <c r="S712" t="s">
        <v>1956</v>
      </c>
      <c r="T712" t="s">
        <v>11024</v>
      </c>
      <c r="U712" t="s">
        <v>10926</v>
      </c>
      <c r="V712" t="s">
        <v>10984</v>
      </c>
      <c r="W712" t="s">
        <v>11034</v>
      </c>
      <c r="X712" t="s">
        <v>2426</v>
      </c>
    </row>
    <row r="713" spans="1:24" x14ac:dyDescent="0.3">
      <c r="A713" t="s">
        <v>2427</v>
      </c>
      <c r="B713" t="s">
        <v>2428</v>
      </c>
      <c r="C713" t="s">
        <v>2428</v>
      </c>
      <c r="D713">
        <v>139</v>
      </c>
      <c r="E713" t="s">
        <v>10917</v>
      </c>
      <c r="F713">
        <v>2.3166666666666669</v>
      </c>
      <c r="G713" t="s">
        <v>172</v>
      </c>
      <c r="H713" t="s">
        <v>190</v>
      </c>
      <c r="I713" t="s">
        <v>10886</v>
      </c>
      <c r="J713">
        <v>7.7</v>
      </c>
      <c r="K713" t="s">
        <v>10916</v>
      </c>
      <c r="L713">
        <v>312819</v>
      </c>
      <c r="M713">
        <v>50000000</v>
      </c>
      <c r="N713">
        <v>314178011</v>
      </c>
      <c r="O713">
        <v>264178011</v>
      </c>
      <c r="P713" t="s">
        <v>10928</v>
      </c>
      <c r="Q713" t="s">
        <v>2429</v>
      </c>
      <c r="R713">
        <v>6</v>
      </c>
      <c r="S713" t="s">
        <v>11016</v>
      </c>
      <c r="T713" t="s">
        <v>11018</v>
      </c>
      <c r="U713" t="s">
        <v>10914</v>
      </c>
      <c r="V713" t="s">
        <v>10984</v>
      </c>
      <c r="W713" t="s">
        <v>11034</v>
      </c>
      <c r="X713" t="s">
        <v>579</v>
      </c>
    </row>
    <row r="714" spans="1:24" x14ac:dyDescent="0.3">
      <c r="A714" t="s">
        <v>2430</v>
      </c>
      <c r="B714" t="s">
        <v>2431</v>
      </c>
      <c r="C714" t="s">
        <v>2431</v>
      </c>
      <c r="D714">
        <v>124</v>
      </c>
      <c r="E714" t="s">
        <v>10917</v>
      </c>
      <c r="F714">
        <v>2.0666666666666669</v>
      </c>
      <c r="G714" t="s">
        <v>7406</v>
      </c>
      <c r="H714" t="s">
        <v>190</v>
      </c>
      <c r="I714" t="s">
        <v>5170</v>
      </c>
      <c r="J714">
        <v>6</v>
      </c>
      <c r="K714" t="s">
        <v>10912</v>
      </c>
      <c r="L714">
        <v>60735</v>
      </c>
      <c r="M714">
        <v>50000000</v>
      </c>
      <c r="N714">
        <v>110463140</v>
      </c>
      <c r="O714">
        <v>60463140</v>
      </c>
      <c r="P714" t="s">
        <v>10913</v>
      </c>
      <c r="Q714" t="s">
        <v>2432</v>
      </c>
      <c r="R714">
        <v>23</v>
      </c>
      <c r="S714" t="s">
        <v>11011</v>
      </c>
      <c r="T714" t="s">
        <v>11027</v>
      </c>
      <c r="U714" t="s">
        <v>10930</v>
      </c>
      <c r="V714" t="s">
        <v>10984</v>
      </c>
      <c r="W714" t="s">
        <v>11034</v>
      </c>
      <c r="X714" t="s">
        <v>2433</v>
      </c>
    </row>
    <row r="715" spans="1:24" x14ac:dyDescent="0.3">
      <c r="A715" t="s">
        <v>2434</v>
      </c>
      <c r="B715" t="s">
        <v>2435</v>
      </c>
      <c r="C715" t="s">
        <v>2435</v>
      </c>
      <c r="D715">
        <v>177</v>
      </c>
      <c r="E715" t="s">
        <v>10917</v>
      </c>
      <c r="F715">
        <v>2.95</v>
      </c>
      <c r="G715" t="s">
        <v>7406</v>
      </c>
      <c r="H715" t="s">
        <v>10887</v>
      </c>
      <c r="I715" t="s">
        <v>190</v>
      </c>
      <c r="J715">
        <v>6.1</v>
      </c>
      <c r="K715" t="s">
        <v>10912</v>
      </c>
      <c r="L715">
        <v>77010</v>
      </c>
      <c r="M715">
        <v>80000000</v>
      </c>
      <c r="N715">
        <v>17626234</v>
      </c>
      <c r="O715">
        <v>-62373766</v>
      </c>
      <c r="P715" t="s">
        <v>10924</v>
      </c>
      <c r="Q715" t="s">
        <v>2436</v>
      </c>
      <c r="R715">
        <v>12</v>
      </c>
      <c r="S715" t="s">
        <v>1956</v>
      </c>
      <c r="T715" t="s">
        <v>11018</v>
      </c>
      <c r="U715" t="s">
        <v>10914</v>
      </c>
      <c r="V715" t="s">
        <v>10984</v>
      </c>
      <c r="W715" t="s">
        <v>11034</v>
      </c>
      <c r="X715" t="s">
        <v>1254</v>
      </c>
    </row>
    <row r="716" spans="1:24" x14ac:dyDescent="0.3">
      <c r="A716" t="s">
        <v>2437</v>
      </c>
      <c r="B716" t="s">
        <v>2438</v>
      </c>
      <c r="C716" t="s">
        <v>2438</v>
      </c>
      <c r="D716">
        <v>135</v>
      </c>
      <c r="E716" t="s">
        <v>10917</v>
      </c>
      <c r="F716">
        <v>2.25</v>
      </c>
      <c r="G716" t="s">
        <v>10891</v>
      </c>
      <c r="H716" t="s">
        <v>190</v>
      </c>
      <c r="I716" t="s">
        <v>5170</v>
      </c>
      <c r="J716">
        <v>7.2</v>
      </c>
      <c r="K716" t="s">
        <v>10916</v>
      </c>
      <c r="L716">
        <v>81333</v>
      </c>
      <c r="M716">
        <v>40000000</v>
      </c>
      <c r="N716">
        <v>45916769</v>
      </c>
      <c r="O716">
        <v>5916769</v>
      </c>
      <c r="P716" t="s">
        <v>10918</v>
      </c>
      <c r="Q716">
        <v>1997</v>
      </c>
      <c r="S716" t="s">
        <v>11015</v>
      </c>
      <c r="T716" t="s">
        <v>11024</v>
      </c>
      <c r="U716" t="e">
        <v>#VALUE!</v>
      </c>
      <c r="V716" t="s">
        <v>10963</v>
      </c>
      <c r="W716" t="s">
        <v>11032</v>
      </c>
      <c r="X716" t="s">
        <v>83</v>
      </c>
    </row>
    <row r="717" spans="1:24" x14ac:dyDescent="0.3">
      <c r="A717" t="s">
        <v>2439</v>
      </c>
      <c r="B717" t="s">
        <v>2440</v>
      </c>
      <c r="C717" t="s">
        <v>2440</v>
      </c>
      <c r="D717">
        <v>116</v>
      </c>
      <c r="E717" t="s">
        <v>10911</v>
      </c>
      <c r="F717">
        <v>1.9333333333333333</v>
      </c>
      <c r="G717" t="s">
        <v>7406</v>
      </c>
      <c r="H717" t="s">
        <v>10887</v>
      </c>
      <c r="I717" t="s">
        <v>10886</v>
      </c>
      <c r="J717">
        <v>6.2</v>
      </c>
      <c r="K717" t="s">
        <v>10912</v>
      </c>
      <c r="L717">
        <v>71340</v>
      </c>
      <c r="M717">
        <v>68000000</v>
      </c>
      <c r="N717">
        <v>118063304</v>
      </c>
      <c r="O717">
        <v>50063304</v>
      </c>
      <c r="P717" t="s">
        <v>10913</v>
      </c>
      <c r="Q717" t="s">
        <v>2441</v>
      </c>
      <c r="R717">
        <v>3</v>
      </c>
      <c r="S717" t="s">
        <v>11012</v>
      </c>
      <c r="T717" t="s">
        <v>11026</v>
      </c>
      <c r="U717" t="s">
        <v>10929</v>
      </c>
      <c r="V717" t="s">
        <v>10984</v>
      </c>
      <c r="W717" t="s">
        <v>11034</v>
      </c>
      <c r="X717" t="s">
        <v>1527</v>
      </c>
    </row>
    <row r="718" spans="1:24" x14ac:dyDescent="0.3">
      <c r="A718" t="s">
        <v>2442</v>
      </c>
      <c r="B718" t="s">
        <v>2443</v>
      </c>
      <c r="C718" t="s">
        <v>2443</v>
      </c>
      <c r="D718">
        <v>120</v>
      </c>
      <c r="E718" t="s">
        <v>10911</v>
      </c>
      <c r="F718">
        <v>2</v>
      </c>
      <c r="G718" t="s">
        <v>105</v>
      </c>
      <c r="H718" t="s">
        <v>10895</v>
      </c>
      <c r="I718" t="s">
        <v>10899</v>
      </c>
      <c r="J718">
        <v>6.3</v>
      </c>
      <c r="K718" t="s">
        <v>10912</v>
      </c>
      <c r="L718">
        <v>205034</v>
      </c>
      <c r="M718">
        <v>24000000</v>
      </c>
      <c r="N718">
        <v>172363301</v>
      </c>
      <c r="O718">
        <v>148363301</v>
      </c>
      <c r="P718" t="s">
        <v>10928</v>
      </c>
      <c r="Q718" t="s">
        <v>2374</v>
      </c>
      <c r="R718">
        <v>10</v>
      </c>
      <c r="S718" t="s">
        <v>11014</v>
      </c>
      <c r="T718" t="s">
        <v>11018</v>
      </c>
      <c r="U718" t="s">
        <v>10914</v>
      </c>
      <c r="V718" t="s">
        <v>10984</v>
      </c>
      <c r="W718" t="s">
        <v>11034</v>
      </c>
      <c r="X718" t="s">
        <v>650</v>
      </c>
    </row>
    <row r="719" spans="1:24" x14ac:dyDescent="0.3">
      <c r="A719" t="s">
        <v>2444</v>
      </c>
      <c r="B719" t="s">
        <v>2445</v>
      </c>
      <c r="C719" t="s">
        <v>2445</v>
      </c>
      <c r="D719">
        <v>136</v>
      </c>
      <c r="E719" t="s">
        <v>10917</v>
      </c>
      <c r="F719">
        <v>2.2666666666666666</v>
      </c>
      <c r="G719" t="s">
        <v>10887</v>
      </c>
      <c r="H719" t="s">
        <v>10889</v>
      </c>
      <c r="I719" t="s">
        <v>190</v>
      </c>
      <c r="J719">
        <v>7.1</v>
      </c>
      <c r="K719" t="s">
        <v>10916</v>
      </c>
      <c r="L719">
        <v>152381</v>
      </c>
      <c r="M719">
        <v>70000000</v>
      </c>
      <c r="N719">
        <v>131457682</v>
      </c>
      <c r="O719">
        <v>61457682</v>
      </c>
      <c r="P719" t="s">
        <v>10913</v>
      </c>
      <c r="Q719" t="s">
        <v>2446</v>
      </c>
      <c r="R719">
        <v>13</v>
      </c>
      <c r="S719" t="s">
        <v>11016</v>
      </c>
      <c r="T719" t="s">
        <v>11027</v>
      </c>
      <c r="U719" t="s">
        <v>10930</v>
      </c>
      <c r="V719" t="s">
        <v>10984</v>
      </c>
      <c r="W719" t="s">
        <v>11034</v>
      </c>
      <c r="X719" t="s">
        <v>2447</v>
      </c>
    </row>
    <row r="720" spans="1:24" x14ac:dyDescent="0.3">
      <c r="A720" t="s">
        <v>2448</v>
      </c>
      <c r="B720" t="s">
        <v>2449</v>
      </c>
      <c r="C720" t="s">
        <v>2449</v>
      </c>
      <c r="D720">
        <v>99</v>
      </c>
      <c r="E720" t="s">
        <v>10911</v>
      </c>
      <c r="F720">
        <v>1.65</v>
      </c>
      <c r="G720" t="s">
        <v>172</v>
      </c>
      <c r="H720" t="s">
        <v>190</v>
      </c>
      <c r="I720" t="s">
        <v>10885</v>
      </c>
      <c r="J720">
        <v>6.7</v>
      </c>
      <c r="K720" t="s">
        <v>10912</v>
      </c>
      <c r="L720">
        <v>70505</v>
      </c>
      <c r="M720">
        <v>6000000</v>
      </c>
      <c r="N720">
        <v>11841544</v>
      </c>
      <c r="O720">
        <v>5841544</v>
      </c>
      <c r="P720" t="s">
        <v>10918</v>
      </c>
      <c r="Q720" t="s">
        <v>2450</v>
      </c>
      <c r="R720">
        <v>26</v>
      </c>
      <c r="S720" t="s">
        <v>11015</v>
      </c>
      <c r="T720" t="s">
        <v>11019</v>
      </c>
      <c r="U720" t="s">
        <v>10919</v>
      </c>
      <c r="V720" t="s">
        <v>10985</v>
      </c>
      <c r="W720" t="s">
        <v>11034</v>
      </c>
      <c r="X720" t="s">
        <v>2451</v>
      </c>
    </row>
    <row r="721" spans="1:24" x14ac:dyDescent="0.3">
      <c r="A721" t="s">
        <v>2452</v>
      </c>
      <c r="B721" t="s">
        <v>2453</v>
      </c>
      <c r="C721" t="s">
        <v>2453</v>
      </c>
      <c r="D721">
        <v>99</v>
      </c>
      <c r="E721" t="s">
        <v>10911</v>
      </c>
      <c r="F721">
        <v>1.65</v>
      </c>
      <c r="G721" t="s">
        <v>7406</v>
      </c>
      <c r="H721" t="s">
        <v>190</v>
      </c>
      <c r="I721" t="s">
        <v>10890</v>
      </c>
      <c r="J721">
        <v>6</v>
      </c>
      <c r="K721" t="s">
        <v>10912</v>
      </c>
      <c r="L721">
        <v>58801</v>
      </c>
      <c r="M721">
        <v>60000000</v>
      </c>
      <c r="N721">
        <v>14594226</v>
      </c>
      <c r="O721">
        <v>-45405774</v>
      </c>
      <c r="P721" t="s">
        <v>10924</v>
      </c>
      <c r="Q721" t="s">
        <v>2454</v>
      </c>
      <c r="R721">
        <v>23</v>
      </c>
      <c r="S721" t="s">
        <v>1956</v>
      </c>
      <c r="T721" t="s">
        <v>11022</v>
      </c>
      <c r="U721" t="s">
        <v>10923</v>
      </c>
      <c r="V721" t="s">
        <v>10985</v>
      </c>
      <c r="W721" t="s">
        <v>11034</v>
      </c>
      <c r="X721" t="s">
        <v>2001</v>
      </c>
    </row>
    <row r="722" spans="1:24" x14ac:dyDescent="0.3">
      <c r="A722" t="s">
        <v>2455</v>
      </c>
      <c r="B722" t="s">
        <v>2456</v>
      </c>
      <c r="C722" t="s">
        <v>2456</v>
      </c>
      <c r="D722">
        <v>96</v>
      </c>
      <c r="E722" t="s">
        <v>10911</v>
      </c>
      <c r="F722">
        <v>1.6</v>
      </c>
      <c r="G722" t="s">
        <v>7406</v>
      </c>
      <c r="H722" t="s">
        <v>10891</v>
      </c>
      <c r="I722" t="s">
        <v>190</v>
      </c>
      <c r="J722">
        <v>5.2</v>
      </c>
      <c r="K722" t="s">
        <v>10933</v>
      </c>
      <c r="L722">
        <v>71370</v>
      </c>
      <c r="M722">
        <v>40000000</v>
      </c>
      <c r="N722">
        <v>87840042</v>
      </c>
      <c r="O722">
        <v>47840042</v>
      </c>
      <c r="P722" t="s">
        <v>10913</v>
      </c>
      <c r="Q722">
        <v>35612</v>
      </c>
      <c r="S722" t="s">
        <v>11011</v>
      </c>
      <c r="T722" t="s">
        <v>11025</v>
      </c>
      <c r="U722" t="e">
        <v>#VALUE!</v>
      </c>
      <c r="V722" t="s">
        <v>10984</v>
      </c>
      <c r="W722" t="s">
        <v>11034</v>
      </c>
      <c r="X722" t="s">
        <v>2457</v>
      </c>
    </row>
    <row r="723" spans="1:24" x14ac:dyDescent="0.3">
      <c r="A723" t="s">
        <v>2458</v>
      </c>
      <c r="B723" t="s">
        <v>2459</v>
      </c>
      <c r="C723" t="s">
        <v>2459</v>
      </c>
      <c r="D723">
        <v>121</v>
      </c>
      <c r="E723" t="s">
        <v>10917</v>
      </c>
      <c r="F723">
        <v>2.0166666666666666</v>
      </c>
      <c r="G723" t="s">
        <v>7406</v>
      </c>
      <c r="H723" t="s">
        <v>10887</v>
      </c>
      <c r="I723" t="s">
        <v>10891</v>
      </c>
      <c r="J723">
        <v>3.9</v>
      </c>
      <c r="K723" t="s">
        <v>10933</v>
      </c>
      <c r="L723">
        <v>84801</v>
      </c>
      <c r="M723">
        <v>160000000</v>
      </c>
      <c r="N723">
        <v>164508066</v>
      </c>
      <c r="O723">
        <v>4508066</v>
      </c>
      <c r="P723" t="s">
        <v>10918</v>
      </c>
      <c r="Q723">
        <v>1997</v>
      </c>
      <c r="S723" t="s">
        <v>11015</v>
      </c>
      <c r="T723" t="s">
        <v>11024</v>
      </c>
      <c r="U723" t="e">
        <v>#VALUE!</v>
      </c>
      <c r="V723" t="s">
        <v>10963</v>
      </c>
      <c r="W723" t="s">
        <v>11032</v>
      </c>
      <c r="X723" t="s">
        <v>1838</v>
      </c>
    </row>
    <row r="724" spans="1:24" x14ac:dyDescent="0.3">
      <c r="A724" t="s">
        <v>2460</v>
      </c>
      <c r="B724" t="s">
        <v>2461</v>
      </c>
      <c r="C724" t="s">
        <v>2461</v>
      </c>
      <c r="D724">
        <v>134</v>
      </c>
      <c r="E724" t="s">
        <v>10917</v>
      </c>
      <c r="F724">
        <v>2.2333333333333334</v>
      </c>
      <c r="G724" t="s">
        <v>7406</v>
      </c>
      <c r="H724" t="s">
        <v>10895</v>
      </c>
      <c r="I724" t="s">
        <v>10890</v>
      </c>
      <c r="J724">
        <v>6.1</v>
      </c>
      <c r="K724" t="s">
        <v>10912</v>
      </c>
      <c r="L724">
        <v>110881</v>
      </c>
      <c r="M724">
        <v>80000000</v>
      </c>
      <c r="N724">
        <v>37020277</v>
      </c>
      <c r="O724">
        <v>-42979723</v>
      </c>
      <c r="P724" t="s">
        <v>10924</v>
      </c>
      <c r="Q724" t="s">
        <v>2462</v>
      </c>
      <c r="R724">
        <v>11</v>
      </c>
      <c r="S724" t="s">
        <v>11014</v>
      </c>
      <c r="T724" t="s">
        <v>11020</v>
      </c>
      <c r="U724" t="s">
        <v>10920</v>
      </c>
      <c r="V724" t="s">
        <v>10985</v>
      </c>
      <c r="W724" t="s">
        <v>11034</v>
      </c>
      <c r="X724" t="s">
        <v>647</v>
      </c>
    </row>
    <row r="725" spans="1:24" x14ac:dyDescent="0.3">
      <c r="A725" t="s">
        <v>2463</v>
      </c>
      <c r="B725" t="s">
        <v>2464</v>
      </c>
      <c r="C725" t="s">
        <v>2464</v>
      </c>
      <c r="D725">
        <v>114</v>
      </c>
      <c r="E725" t="s">
        <v>10911</v>
      </c>
      <c r="F725">
        <v>1.9</v>
      </c>
      <c r="G725" t="s">
        <v>7406</v>
      </c>
      <c r="H725" t="s">
        <v>10887</v>
      </c>
      <c r="I725" t="s">
        <v>172</v>
      </c>
      <c r="J725">
        <v>7.1</v>
      </c>
      <c r="K725" t="s">
        <v>10916</v>
      </c>
      <c r="L725">
        <v>178250</v>
      </c>
      <c r="M725">
        <v>75000000</v>
      </c>
      <c r="N725">
        <v>107752036</v>
      </c>
      <c r="O725">
        <v>32752036</v>
      </c>
      <c r="P725" t="s">
        <v>10913</v>
      </c>
      <c r="Q725" t="s">
        <v>2465</v>
      </c>
      <c r="R725">
        <v>27</v>
      </c>
      <c r="S725" t="s">
        <v>11015</v>
      </c>
      <c r="T725" t="s">
        <v>11027</v>
      </c>
      <c r="U725" t="s">
        <v>10930</v>
      </c>
      <c r="V725" t="s">
        <v>10986</v>
      </c>
      <c r="W725" t="s">
        <v>11034</v>
      </c>
      <c r="X725" t="s">
        <v>2466</v>
      </c>
    </row>
    <row r="726" spans="1:24" x14ac:dyDescent="0.3">
      <c r="A726" t="s">
        <v>2467</v>
      </c>
      <c r="B726" t="s">
        <v>2468</v>
      </c>
      <c r="C726" t="s">
        <v>2468</v>
      </c>
      <c r="D726">
        <v>129</v>
      </c>
      <c r="E726" t="s">
        <v>10917</v>
      </c>
      <c r="F726">
        <v>2.15</v>
      </c>
      <c r="G726" t="s">
        <v>7406</v>
      </c>
      <c r="H726" t="s">
        <v>10887</v>
      </c>
      <c r="I726" t="s">
        <v>10890</v>
      </c>
      <c r="J726">
        <v>7.3</v>
      </c>
      <c r="K726" t="s">
        <v>10916</v>
      </c>
      <c r="L726">
        <v>311677</v>
      </c>
      <c r="M726">
        <v>105000000</v>
      </c>
      <c r="N726">
        <v>121214377</v>
      </c>
      <c r="O726">
        <v>16214377</v>
      </c>
      <c r="P726" t="s">
        <v>10913</v>
      </c>
      <c r="Q726" t="s">
        <v>2469</v>
      </c>
      <c r="R726">
        <v>4</v>
      </c>
      <c r="S726" t="s">
        <v>11011</v>
      </c>
      <c r="T726" t="s">
        <v>11023</v>
      </c>
      <c r="U726" t="s">
        <v>10925</v>
      </c>
      <c r="V726" t="s">
        <v>10984</v>
      </c>
      <c r="W726" t="s">
        <v>11034</v>
      </c>
      <c r="X726" t="s">
        <v>977</v>
      </c>
    </row>
    <row r="727" spans="1:24" x14ac:dyDescent="0.3">
      <c r="A727" t="s">
        <v>2470</v>
      </c>
      <c r="B727" t="s">
        <v>2471</v>
      </c>
      <c r="C727" t="s">
        <v>2471</v>
      </c>
      <c r="D727">
        <v>121</v>
      </c>
      <c r="E727" t="s">
        <v>10917</v>
      </c>
      <c r="F727">
        <v>2.0166666666666666</v>
      </c>
      <c r="G727" t="s">
        <v>10891</v>
      </c>
      <c r="H727" t="s">
        <v>190</v>
      </c>
      <c r="I727" t="s">
        <v>5170</v>
      </c>
      <c r="J727">
        <v>7.5</v>
      </c>
      <c r="K727" t="s">
        <v>10916</v>
      </c>
      <c r="L727">
        <v>74542</v>
      </c>
      <c r="M727">
        <v>30000000</v>
      </c>
      <c r="N727">
        <v>16316273</v>
      </c>
      <c r="O727">
        <v>-13683727</v>
      </c>
      <c r="P727" t="s">
        <v>10924</v>
      </c>
      <c r="Q727" t="s">
        <v>2472</v>
      </c>
      <c r="R727">
        <v>12</v>
      </c>
      <c r="S727" t="s">
        <v>11016</v>
      </c>
      <c r="T727" t="s">
        <v>11027</v>
      </c>
      <c r="U727" t="s">
        <v>10930</v>
      </c>
      <c r="V727" t="s">
        <v>10985</v>
      </c>
      <c r="W727" t="s">
        <v>11034</v>
      </c>
      <c r="X727" t="s">
        <v>479</v>
      </c>
    </row>
    <row r="728" spans="1:24" x14ac:dyDescent="0.3">
      <c r="A728" t="s">
        <v>2473</v>
      </c>
      <c r="B728" t="s">
        <v>2474</v>
      </c>
      <c r="C728" t="s">
        <v>2474</v>
      </c>
      <c r="D728">
        <v>194</v>
      </c>
      <c r="E728" t="s">
        <v>10917</v>
      </c>
      <c r="F728">
        <v>3.2333333333333334</v>
      </c>
      <c r="G728" t="s">
        <v>190</v>
      </c>
      <c r="H728" t="s">
        <v>10886</v>
      </c>
      <c r="I728" t="s">
        <v>10899</v>
      </c>
      <c r="J728">
        <v>7.9</v>
      </c>
      <c r="K728" t="s">
        <v>10916</v>
      </c>
      <c r="L728">
        <v>1252486</v>
      </c>
      <c r="M728">
        <v>200000000</v>
      </c>
      <c r="N728">
        <v>2264743305</v>
      </c>
      <c r="O728">
        <v>2064743305</v>
      </c>
      <c r="P728" t="s">
        <v>10928</v>
      </c>
      <c r="Q728" t="s">
        <v>2475</v>
      </c>
      <c r="R728">
        <v>1</v>
      </c>
      <c r="S728" t="s">
        <v>11016</v>
      </c>
      <c r="T728" t="s">
        <v>11023</v>
      </c>
      <c r="U728" t="s">
        <v>10925</v>
      </c>
      <c r="V728" t="s">
        <v>10984</v>
      </c>
      <c r="W728" t="s">
        <v>11034</v>
      </c>
      <c r="X728" t="s">
        <v>687</v>
      </c>
    </row>
    <row r="729" spans="1:24" x14ac:dyDescent="0.3">
      <c r="A729" t="s">
        <v>2476</v>
      </c>
      <c r="B729" t="s">
        <v>2477</v>
      </c>
      <c r="C729" t="s">
        <v>2477</v>
      </c>
      <c r="D729">
        <v>119</v>
      </c>
      <c r="E729" t="s">
        <v>10911</v>
      </c>
      <c r="F729">
        <v>1.9833333333333334</v>
      </c>
      <c r="G729" t="s">
        <v>7406</v>
      </c>
      <c r="H729" t="s">
        <v>10887</v>
      </c>
      <c r="I729" t="s">
        <v>5170</v>
      </c>
      <c r="J729">
        <v>6.5</v>
      </c>
      <c r="K729" t="s">
        <v>10912</v>
      </c>
      <c r="L729">
        <v>201921</v>
      </c>
      <c r="M729">
        <v>110000000</v>
      </c>
      <c r="N729">
        <v>333011068</v>
      </c>
      <c r="O729">
        <v>223011068</v>
      </c>
      <c r="P729" t="s">
        <v>10928</v>
      </c>
      <c r="Q729" t="s">
        <v>2478</v>
      </c>
      <c r="R729">
        <v>9</v>
      </c>
      <c r="S729" t="s">
        <v>11011</v>
      </c>
      <c r="T729" t="s">
        <v>11018</v>
      </c>
      <c r="U729" t="s">
        <v>10914</v>
      </c>
      <c r="V729" t="s">
        <v>10984</v>
      </c>
      <c r="W729" t="s">
        <v>11034</v>
      </c>
      <c r="X729" t="s">
        <v>1218</v>
      </c>
    </row>
    <row r="730" spans="1:24" x14ac:dyDescent="0.3">
      <c r="A730" t="s">
        <v>2479</v>
      </c>
      <c r="B730" t="s">
        <v>2480</v>
      </c>
      <c r="C730" t="s">
        <v>2480</v>
      </c>
      <c r="D730">
        <v>92</v>
      </c>
      <c r="E730" t="s">
        <v>10911</v>
      </c>
      <c r="F730">
        <v>1.5333333333333334</v>
      </c>
      <c r="G730" t="s">
        <v>10887</v>
      </c>
      <c r="H730" t="s">
        <v>10888</v>
      </c>
      <c r="I730" t="s">
        <v>172</v>
      </c>
      <c r="J730">
        <v>7.9</v>
      </c>
      <c r="K730" t="s">
        <v>10916</v>
      </c>
      <c r="L730">
        <v>607548</v>
      </c>
      <c r="M730">
        <v>90000000</v>
      </c>
      <c r="N730">
        <v>497375381</v>
      </c>
      <c r="O730">
        <v>407375381</v>
      </c>
      <c r="P730" t="s">
        <v>10928</v>
      </c>
      <c r="Q730" t="s">
        <v>2481</v>
      </c>
      <c r="R730">
        <v>13</v>
      </c>
      <c r="S730" t="s">
        <v>11016</v>
      </c>
      <c r="T730" t="s">
        <v>11023</v>
      </c>
      <c r="U730" t="s">
        <v>10925</v>
      </c>
      <c r="V730" t="s">
        <v>10986</v>
      </c>
      <c r="W730" t="s">
        <v>11034</v>
      </c>
      <c r="X730" t="s">
        <v>2482</v>
      </c>
    </row>
    <row r="731" spans="1:24" x14ac:dyDescent="0.3">
      <c r="A731" t="s">
        <v>2483</v>
      </c>
      <c r="B731" t="s">
        <v>2484</v>
      </c>
      <c r="C731" t="s">
        <v>2484</v>
      </c>
      <c r="D731">
        <v>103</v>
      </c>
      <c r="E731" t="s">
        <v>10911</v>
      </c>
      <c r="F731">
        <v>1.7166666666666666</v>
      </c>
      <c r="G731" t="s">
        <v>172</v>
      </c>
      <c r="H731" t="s">
        <v>190</v>
      </c>
      <c r="I731" t="s">
        <v>10899</v>
      </c>
      <c r="J731">
        <v>8.1999999999999993</v>
      </c>
      <c r="K731" t="s">
        <v>10922</v>
      </c>
      <c r="L731">
        <v>1155713</v>
      </c>
      <c r="M731">
        <v>60000000</v>
      </c>
      <c r="N731">
        <v>264118712</v>
      </c>
      <c r="O731">
        <v>204118712</v>
      </c>
      <c r="P731" t="s">
        <v>10928</v>
      </c>
      <c r="Q731">
        <v>1998</v>
      </c>
      <c r="S731" t="s">
        <v>11011</v>
      </c>
      <c r="T731" t="s">
        <v>11024</v>
      </c>
      <c r="U731" t="e">
        <v>#VALUE!</v>
      </c>
      <c r="V731" t="s">
        <v>10963</v>
      </c>
      <c r="W731" t="s">
        <v>11032</v>
      </c>
      <c r="X731" t="s">
        <v>802</v>
      </c>
    </row>
    <row r="732" spans="1:24" x14ac:dyDescent="0.3">
      <c r="A732" t="s">
        <v>2485</v>
      </c>
      <c r="B732" t="s">
        <v>2486</v>
      </c>
      <c r="C732" t="s">
        <v>2486</v>
      </c>
      <c r="D732">
        <v>125</v>
      </c>
      <c r="E732" t="s">
        <v>10917</v>
      </c>
      <c r="F732">
        <v>2.0833333333333335</v>
      </c>
      <c r="G732" t="s">
        <v>10891</v>
      </c>
      <c r="H732" t="s">
        <v>190</v>
      </c>
      <c r="I732" t="s">
        <v>5170</v>
      </c>
      <c r="J732">
        <v>6.7</v>
      </c>
      <c r="K732" t="s">
        <v>10912</v>
      </c>
      <c r="L732">
        <v>53975</v>
      </c>
      <c r="M732">
        <v>19000000</v>
      </c>
      <c r="N732">
        <v>6682098</v>
      </c>
      <c r="O732">
        <v>-12317902</v>
      </c>
      <c r="P732" t="s">
        <v>10924</v>
      </c>
      <c r="Q732">
        <v>1997</v>
      </c>
      <c r="S732" t="s">
        <v>11015</v>
      </c>
      <c r="T732" t="s">
        <v>11024</v>
      </c>
      <c r="U732" t="e">
        <v>#VALUE!</v>
      </c>
      <c r="V732" t="s">
        <v>10963</v>
      </c>
      <c r="W732" t="s">
        <v>11032</v>
      </c>
      <c r="X732" t="s">
        <v>876</v>
      </c>
    </row>
    <row r="733" spans="1:24" x14ac:dyDescent="0.3">
      <c r="A733" t="s">
        <v>2487</v>
      </c>
      <c r="B733" t="s">
        <v>2488</v>
      </c>
      <c r="C733" t="s">
        <v>2488</v>
      </c>
      <c r="D733">
        <v>93</v>
      </c>
      <c r="E733" t="s">
        <v>10911</v>
      </c>
      <c r="F733">
        <v>1.55</v>
      </c>
      <c r="G733" t="s">
        <v>172</v>
      </c>
      <c r="H733" t="s">
        <v>10899</v>
      </c>
      <c r="I733" t="s">
        <v>10899</v>
      </c>
      <c r="J733">
        <v>5.9</v>
      </c>
      <c r="K733" t="s">
        <v>10933</v>
      </c>
      <c r="L733">
        <v>52178</v>
      </c>
      <c r="M733">
        <v>25000000</v>
      </c>
      <c r="N733">
        <v>36400360</v>
      </c>
      <c r="O733">
        <v>11400360</v>
      </c>
      <c r="P733" t="s">
        <v>10913</v>
      </c>
      <c r="Q733" t="s">
        <v>2489</v>
      </c>
      <c r="R733">
        <v>14</v>
      </c>
      <c r="S733" t="s">
        <v>1956</v>
      </c>
      <c r="T733" t="s">
        <v>11020</v>
      </c>
      <c r="U733" t="s">
        <v>10920</v>
      </c>
      <c r="V733" t="s">
        <v>10984</v>
      </c>
      <c r="W733" t="s">
        <v>11034</v>
      </c>
      <c r="X733" t="s">
        <v>2490</v>
      </c>
    </row>
    <row r="734" spans="1:24" x14ac:dyDescent="0.3">
      <c r="A734" t="s">
        <v>2491</v>
      </c>
      <c r="B734" t="s">
        <v>2492</v>
      </c>
      <c r="C734" t="s">
        <v>2492</v>
      </c>
      <c r="D734">
        <v>104</v>
      </c>
      <c r="E734" t="s">
        <v>10911</v>
      </c>
      <c r="F734">
        <v>1.7333333333333334</v>
      </c>
      <c r="G734" t="s">
        <v>7406</v>
      </c>
      <c r="H734" t="s">
        <v>190</v>
      </c>
      <c r="I734" t="s">
        <v>10890</v>
      </c>
      <c r="J734">
        <v>5.5</v>
      </c>
      <c r="K734" t="s">
        <v>10933</v>
      </c>
      <c r="L734">
        <v>80272</v>
      </c>
      <c r="M734">
        <v>90000000</v>
      </c>
      <c r="N734">
        <v>122823468</v>
      </c>
      <c r="O734">
        <v>32823468</v>
      </c>
      <c r="P734" t="s">
        <v>10913</v>
      </c>
      <c r="Q734" t="s">
        <v>2493</v>
      </c>
      <c r="R734">
        <v>15</v>
      </c>
      <c r="S734" t="s">
        <v>11011</v>
      </c>
      <c r="T734" t="s">
        <v>11026</v>
      </c>
      <c r="U734" t="s">
        <v>10929</v>
      </c>
      <c r="V734" t="s">
        <v>10984</v>
      </c>
      <c r="W734" t="s">
        <v>11034</v>
      </c>
      <c r="X734" t="s">
        <v>1459</v>
      </c>
    </row>
    <row r="735" spans="1:24" x14ac:dyDescent="0.3">
      <c r="A735" t="s">
        <v>2494</v>
      </c>
      <c r="B735" t="s">
        <v>2495</v>
      </c>
      <c r="C735" t="s">
        <v>2495</v>
      </c>
      <c r="D735">
        <v>90</v>
      </c>
      <c r="E735" t="s">
        <v>10911</v>
      </c>
      <c r="F735">
        <v>1.5</v>
      </c>
      <c r="G735" t="s">
        <v>172</v>
      </c>
      <c r="H735" t="s">
        <v>10897</v>
      </c>
      <c r="I735" t="s">
        <v>10899</v>
      </c>
      <c r="J735">
        <v>6.1</v>
      </c>
      <c r="K735" t="s">
        <v>10912</v>
      </c>
      <c r="L735">
        <v>174289</v>
      </c>
      <c r="M735">
        <v>23000000</v>
      </c>
      <c r="N735">
        <v>185991646</v>
      </c>
      <c r="O735">
        <v>162991646</v>
      </c>
      <c r="P735" t="s">
        <v>10928</v>
      </c>
      <c r="Q735" t="s">
        <v>2496</v>
      </c>
      <c r="R735">
        <v>6</v>
      </c>
      <c r="S735" t="s">
        <v>1956</v>
      </c>
      <c r="T735" t="s">
        <v>11023</v>
      </c>
      <c r="U735" t="s">
        <v>10925</v>
      </c>
      <c r="V735" t="s">
        <v>10985</v>
      </c>
      <c r="W735" t="s">
        <v>11034</v>
      </c>
      <c r="X735" t="s">
        <v>2497</v>
      </c>
    </row>
    <row r="736" spans="1:24" x14ac:dyDescent="0.3">
      <c r="A736" t="s">
        <v>2498</v>
      </c>
      <c r="B736" t="s">
        <v>2499</v>
      </c>
      <c r="C736" t="s">
        <v>2499</v>
      </c>
      <c r="D736">
        <v>119</v>
      </c>
      <c r="E736" t="s">
        <v>10911</v>
      </c>
      <c r="F736">
        <v>1.9833333333333334</v>
      </c>
      <c r="G736" t="s">
        <v>10891</v>
      </c>
      <c r="H736" t="s">
        <v>190</v>
      </c>
      <c r="I736" t="s">
        <v>10899</v>
      </c>
      <c r="J736">
        <v>8.5</v>
      </c>
      <c r="K736" t="s">
        <v>10922</v>
      </c>
      <c r="L736">
        <v>1164516</v>
      </c>
      <c r="M736">
        <v>20000000</v>
      </c>
      <c r="N736">
        <v>23875127</v>
      </c>
      <c r="O736">
        <v>3875127</v>
      </c>
      <c r="P736" t="s">
        <v>10918</v>
      </c>
      <c r="Q736" t="s">
        <v>2500</v>
      </c>
      <c r="R736">
        <v>1</v>
      </c>
      <c r="S736" t="s">
        <v>11014</v>
      </c>
      <c r="T736" t="s">
        <v>11025</v>
      </c>
      <c r="U736" t="s">
        <v>10927</v>
      </c>
      <c r="V736" t="s">
        <v>10985</v>
      </c>
      <c r="W736" t="s">
        <v>11034</v>
      </c>
      <c r="X736" t="s">
        <v>2501</v>
      </c>
    </row>
    <row r="737" spans="1:24" x14ac:dyDescent="0.3">
      <c r="A737" t="s">
        <v>2502</v>
      </c>
      <c r="B737" t="s">
        <v>2503</v>
      </c>
      <c r="C737" t="s">
        <v>2503</v>
      </c>
      <c r="D737">
        <v>83</v>
      </c>
      <c r="E737" t="s">
        <v>10915</v>
      </c>
      <c r="F737">
        <v>1.3833333333333333</v>
      </c>
      <c r="G737" t="s">
        <v>10887</v>
      </c>
      <c r="H737" t="s">
        <v>10888</v>
      </c>
      <c r="I737" t="s">
        <v>172</v>
      </c>
      <c r="J737">
        <v>6.5</v>
      </c>
      <c r="K737" t="s">
        <v>10912</v>
      </c>
      <c r="L737">
        <v>161608</v>
      </c>
      <c r="M737">
        <v>105000000</v>
      </c>
      <c r="N737">
        <v>171757863</v>
      </c>
      <c r="O737">
        <v>66757863</v>
      </c>
      <c r="P737" t="s">
        <v>10913</v>
      </c>
      <c r="Q737" t="s">
        <v>2504</v>
      </c>
      <c r="R737">
        <v>19</v>
      </c>
      <c r="S737" t="s">
        <v>11016</v>
      </c>
      <c r="T737" t="s">
        <v>11027</v>
      </c>
      <c r="U737" t="s">
        <v>10930</v>
      </c>
      <c r="V737" t="s">
        <v>10985</v>
      </c>
      <c r="W737" t="s">
        <v>11034</v>
      </c>
      <c r="X737" t="s">
        <v>2505</v>
      </c>
    </row>
    <row r="738" spans="1:24" x14ac:dyDescent="0.3">
      <c r="A738" t="s">
        <v>2506</v>
      </c>
      <c r="B738" t="s">
        <v>2507</v>
      </c>
      <c r="C738" t="s">
        <v>2507</v>
      </c>
      <c r="D738">
        <v>151</v>
      </c>
      <c r="E738" t="s">
        <v>10917</v>
      </c>
      <c r="F738">
        <v>2.5166666666666666</v>
      </c>
      <c r="G738" t="s">
        <v>7406</v>
      </c>
      <c r="H738" t="s">
        <v>10887</v>
      </c>
      <c r="I738" t="s">
        <v>10890</v>
      </c>
      <c r="J738">
        <v>6.7</v>
      </c>
      <c r="K738" t="s">
        <v>10912</v>
      </c>
      <c r="L738">
        <v>443251</v>
      </c>
      <c r="M738">
        <v>140000000</v>
      </c>
      <c r="N738">
        <v>553709788</v>
      </c>
      <c r="O738">
        <v>413709788</v>
      </c>
      <c r="P738" t="s">
        <v>10928</v>
      </c>
      <c r="Q738" t="s">
        <v>2508</v>
      </c>
      <c r="R738">
        <v>30</v>
      </c>
      <c r="S738" t="s">
        <v>11011</v>
      </c>
      <c r="T738" t="s">
        <v>11024</v>
      </c>
      <c r="U738" t="s">
        <v>10926</v>
      </c>
      <c r="V738" t="s">
        <v>10985</v>
      </c>
      <c r="W738" t="s">
        <v>11034</v>
      </c>
      <c r="X738" t="s">
        <v>1884</v>
      </c>
    </row>
    <row r="739" spans="1:24" x14ac:dyDescent="0.3">
      <c r="A739" t="s">
        <v>2509</v>
      </c>
      <c r="B739" t="s">
        <v>2510</v>
      </c>
      <c r="C739" t="s">
        <v>2510</v>
      </c>
      <c r="D739">
        <v>113</v>
      </c>
      <c r="E739" t="s">
        <v>10911</v>
      </c>
      <c r="F739">
        <v>1.8833333333333333</v>
      </c>
      <c r="G739" t="s">
        <v>172</v>
      </c>
      <c r="H739" t="s">
        <v>190</v>
      </c>
      <c r="I739" t="s">
        <v>10885</v>
      </c>
      <c r="J739">
        <v>7.7</v>
      </c>
      <c r="K739" t="s">
        <v>10916</v>
      </c>
      <c r="L739">
        <v>348531</v>
      </c>
      <c r="M739">
        <v>13000000</v>
      </c>
      <c r="N739">
        <v>23106667</v>
      </c>
      <c r="O739">
        <v>10106667</v>
      </c>
      <c r="P739" t="s">
        <v>10913</v>
      </c>
      <c r="Q739" t="s">
        <v>2511</v>
      </c>
      <c r="R739">
        <v>2</v>
      </c>
      <c r="S739" t="s">
        <v>11012</v>
      </c>
      <c r="T739" t="s">
        <v>11027</v>
      </c>
      <c r="U739" t="s">
        <v>10930</v>
      </c>
      <c r="V739" t="s">
        <v>10986</v>
      </c>
      <c r="W739" t="s">
        <v>11034</v>
      </c>
      <c r="X739" t="s">
        <v>2512</v>
      </c>
    </row>
    <row r="740" spans="1:24" x14ac:dyDescent="0.3">
      <c r="A740" t="s">
        <v>2513</v>
      </c>
      <c r="B740" t="s">
        <v>2514</v>
      </c>
      <c r="C740" t="s">
        <v>2514</v>
      </c>
      <c r="D740">
        <v>120</v>
      </c>
      <c r="E740" t="s">
        <v>10911</v>
      </c>
      <c r="F740">
        <v>2</v>
      </c>
      <c r="G740" t="s">
        <v>7406</v>
      </c>
      <c r="H740" t="s">
        <v>105</v>
      </c>
      <c r="I740" t="s">
        <v>10890</v>
      </c>
      <c r="J740">
        <v>7.1</v>
      </c>
      <c r="K740" t="s">
        <v>10916</v>
      </c>
      <c r="L740">
        <v>291981</v>
      </c>
      <c r="M740">
        <v>45000000</v>
      </c>
      <c r="N740">
        <v>131211377</v>
      </c>
      <c r="O740">
        <v>86211377</v>
      </c>
      <c r="P740" t="s">
        <v>10913</v>
      </c>
      <c r="Q740" t="s">
        <v>2515</v>
      </c>
      <c r="R740">
        <v>19</v>
      </c>
      <c r="S740" t="s">
        <v>11014</v>
      </c>
      <c r="T740" t="s">
        <v>11028</v>
      </c>
      <c r="U740" t="s">
        <v>10931</v>
      </c>
      <c r="V740" t="s">
        <v>10985</v>
      </c>
      <c r="W740" t="s">
        <v>11034</v>
      </c>
      <c r="X740" t="s">
        <v>2516</v>
      </c>
    </row>
    <row r="741" spans="1:24" x14ac:dyDescent="0.3">
      <c r="A741" t="s">
        <v>2517</v>
      </c>
      <c r="B741" t="s">
        <v>2518</v>
      </c>
      <c r="C741" t="s">
        <v>2518</v>
      </c>
      <c r="D741">
        <v>124</v>
      </c>
      <c r="E741" t="s">
        <v>10917</v>
      </c>
      <c r="F741">
        <v>2.0666666666666669</v>
      </c>
      <c r="G741" t="s">
        <v>7406</v>
      </c>
      <c r="H741" t="s">
        <v>10887</v>
      </c>
      <c r="I741" t="s">
        <v>10885</v>
      </c>
      <c r="J741">
        <v>7.1</v>
      </c>
      <c r="K741" t="s">
        <v>10916</v>
      </c>
      <c r="L741">
        <v>451505</v>
      </c>
      <c r="M741">
        <v>80000000</v>
      </c>
      <c r="N741">
        <v>415933406</v>
      </c>
      <c r="O741">
        <v>335933406</v>
      </c>
      <c r="P741" t="s">
        <v>10928</v>
      </c>
      <c r="Q741" t="s">
        <v>2519</v>
      </c>
      <c r="R741">
        <v>16</v>
      </c>
      <c r="S741" t="s">
        <v>1956</v>
      </c>
      <c r="T741" t="s">
        <v>11026</v>
      </c>
      <c r="U741" t="s">
        <v>10929</v>
      </c>
      <c r="V741" t="s">
        <v>10986</v>
      </c>
      <c r="W741" t="s">
        <v>11034</v>
      </c>
      <c r="X741" t="s">
        <v>2520</v>
      </c>
    </row>
    <row r="742" spans="1:24" x14ac:dyDescent="0.3">
      <c r="A742" t="s">
        <v>2521</v>
      </c>
      <c r="B742" t="s">
        <v>2522</v>
      </c>
      <c r="C742" t="s">
        <v>2522</v>
      </c>
      <c r="D742">
        <v>95</v>
      </c>
      <c r="E742" t="s">
        <v>10911</v>
      </c>
      <c r="F742">
        <v>1.5833333333333333</v>
      </c>
      <c r="G742" t="s">
        <v>10887</v>
      </c>
      <c r="H742" t="s">
        <v>10888</v>
      </c>
      <c r="I742" t="s">
        <v>172</v>
      </c>
      <c r="J742">
        <v>7.2</v>
      </c>
      <c r="K742" t="s">
        <v>10916</v>
      </c>
      <c r="L742">
        <v>308108</v>
      </c>
      <c r="M742">
        <v>120000000</v>
      </c>
      <c r="N742">
        <v>363258859</v>
      </c>
      <c r="O742">
        <v>243258859</v>
      </c>
      <c r="P742" t="s">
        <v>10928</v>
      </c>
      <c r="Q742" t="s">
        <v>2523</v>
      </c>
      <c r="R742">
        <v>14</v>
      </c>
      <c r="S742" t="s">
        <v>11016</v>
      </c>
      <c r="T742" t="s">
        <v>11023</v>
      </c>
      <c r="U742" t="s">
        <v>10925</v>
      </c>
      <c r="V742" t="s">
        <v>10985</v>
      </c>
      <c r="W742" t="s">
        <v>11034</v>
      </c>
      <c r="X742" t="s">
        <v>2524</v>
      </c>
    </row>
    <row r="743" spans="1:24" x14ac:dyDescent="0.3">
      <c r="A743" t="s">
        <v>2525</v>
      </c>
      <c r="B743" t="s">
        <v>2526</v>
      </c>
      <c r="C743" t="s">
        <v>2526</v>
      </c>
      <c r="D743">
        <v>84</v>
      </c>
      <c r="E743" t="s">
        <v>10915</v>
      </c>
      <c r="F743">
        <v>1.4</v>
      </c>
      <c r="G743" t="s">
        <v>10887</v>
      </c>
      <c r="H743" t="s">
        <v>10888</v>
      </c>
      <c r="I743" t="s">
        <v>172</v>
      </c>
      <c r="J743">
        <v>7.1</v>
      </c>
      <c r="K743" t="s">
        <v>10916</v>
      </c>
      <c r="L743">
        <v>203928</v>
      </c>
      <c r="M743">
        <v>45000000</v>
      </c>
      <c r="N743">
        <v>224874960</v>
      </c>
      <c r="O743">
        <v>179874960</v>
      </c>
      <c r="P743" t="s">
        <v>10928</v>
      </c>
      <c r="Q743" t="s">
        <v>2527</v>
      </c>
      <c r="R743">
        <v>17</v>
      </c>
      <c r="S743" t="s">
        <v>11016</v>
      </c>
      <c r="T743" t="s">
        <v>11024</v>
      </c>
      <c r="U743" t="s">
        <v>10926</v>
      </c>
      <c r="V743" t="s">
        <v>10987</v>
      </c>
      <c r="W743" t="s">
        <v>11031</v>
      </c>
      <c r="X743" t="s">
        <v>2528</v>
      </c>
    </row>
    <row r="744" spans="1:24" x14ac:dyDescent="0.3">
      <c r="A744" t="s">
        <v>2529</v>
      </c>
      <c r="B744" t="s">
        <v>2530</v>
      </c>
      <c r="C744" t="s">
        <v>2531</v>
      </c>
      <c r="D744">
        <v>121</v>
      </c>
      <c r="E744" t="s">
        <v>10917</v>
      </c>
      <c r="F744">
        <v>2.0166666666666666</v>
      </c>
      <c r="G744" t="s">
        <v>190</v>
      </c>
      <c r="H744" t="s">
        <v>10886</v>
      </c>
      <c r="I744" t="s">
        <v>10899</v>
      </c>
      <c r="J744">
        <v>7.1</v>
      </c>
      <c r="K744" t="s">
        <v>10916</v>
      </c>
      <c r="L744">
        <v>80370</v>
      </c>
      <c r="M744">
        <v>26000000</v>
      </c>
      <c r="N744">
        <v>98005666</v>
      </c>
      <c r="O744">
        <v>72005666</v>
      </c>
      <c r="P744" t="s">
        <v>10913</v>
      </c>
      <c r="Q744" t="s">
        <v>2532</v>
      </c>
      <c r="R744">
        <v>29</v>
      </c>
      <c r="S744" t="s">
        <v>11014</v>
      </c>
      <c r="T744" t="s">
        <v>11025</v>
      </c>
      <c r="U744" t="s">
        <v>10927</v>
      </c>
      <c r="V744" t="s">
        <v>10985</v>
      </c>
      <c r="W744" t="s">
        <v>11034</v>
      </c>
      <c r="X744" t="s">
        <v>2533</v>
      </c>
    </row>
    <row r="745" spans="1:24" x14ac:dyDescent="0.3">
      <c r="A745" t="s">
        <v>2534</v>
      </c>
      <c r="B745" t="s">
        <v>2535</v>
      </c>
      <c r="C745" t="s">
        <v>2535</v>
      </c>
      <c r="D745">
        <v>114</v>
      </c>
      <c r="E745" t="s">
        <v>10911</v>
      </c>
      <c r="F745">
        <v>1.9</v>
      </c>
      <c r="G745" t="s">
        <v>190</v>
      </c>
      <c r="H745" t="s">
        <v>10885</v>
      </c>
      <c r="I745" t="s">
        <v>10886</v>
      </c>
      <c r="J745">
        <v>6.7</v>
      </c>
      <c r="K745" t="s">
        <v>10912</v>
      </c>
      <c r="L745">
        <v>125838</v>
      </c>
      <c r="M745">
        <v>55000000</v>
      </c>
      <c r="N745">
        <v>198685114</v>
      </c>
      <c r="O745">
        <v>143685114</v>
      </c>
      <c r="P745" t="s">
        <v>10928</v>
      </c>
      <c r="Q745" t="s">
        <v>2536</v>
      </c>
      <c r="R745">
        <v>10</v>
      </c>
      <c r="S745" t="s">
        <v>1956</v>
      </c>
      <c r="T745" t="s">
        <v>11026</v>
      </c>
      <c r="U745" t="s">
        <v>10929</v>
      </c>
      <c r="V745" t="s">
        <v>10985</v>
      </c>
      <c r="W745" t="s">
        <v>11034</v>
      </c>
      <c r="X745" t="s">
        <v>1912</v>
      </c>
    </row>
    <row r="746" spans="1:24" x14ac:dyDescent="0.3">
      <c r="A746" t="s">
        <v>2537</v>
      </c>
      <c r="B746" t="s">
        <v>2538</v>
      </c>
      <c r="C746" t="s">
        <v>2538</v>
      </c>
      <c r="D746">
        <v>120</v>
      </c>
      <c r="E746" t="s">
        <v>10911</v>
      </c>
      <c r="F746">
        <v>2</v>
      </c>
      <c r="G746" t="s">
        <v>7406</v>
      </c>
      <c r="H746" t="s">
        <v>190</v>
      </c>
      <c r="I746" t="s">
        <v>10890</v>
      </c>
      <c r="J746">
        <v>6.2</v>
      </c>
      <c r="K746" t="s">
        <v>10912</v>
      </c>
      <c r="L746">
        <v>186973</v>
      </c>
      <c r="M746">
        <v>75000000</v>
      </c>
      <c r="N746">
        <v>349464664</v>
      </c>
      <c r="O746">
        <v>274464664</v>
      </c>
      <c r="P746" t="s">
        <v>10928</v>
      </c>
      <c r="Q746" t="s">
        <v>2539</v>
      </c>
      <c r="R746">
        <v>7</v>
      </c>
      <c r="S746" t="s">
        <v>11012</v>
      </c>
      <c r="T746" t="s">
        <v>11029</v>
      </c>
      <c r="U746" t="s">
        <v>10932</v>
      </c>
      <c r="V746" t="s">
        <v>10985</v>
      </c>
      <c r="W746" t="s">
        <v>11034</v>
      </c>
      <c r="X746" t="s">
        <v>2433</v>
      </c>
    </row>
    <row r="747" spans="1:24" x14ac:dyDescent="0.3">
      <c r="A747" t="s">
        <v>2540</v>
      </c>
      <c r="B747" t="s">
        <v>2541</v>
      </c>
      <c r="C747" t="s">
        <v>2541</v>
      </c>
      <c r="D747">
        <v>130</v>
      </c>
      <c r="E747" t="s">
        <v>10917</v>
      </c>
      <c r="F747">
        <v>2.1666666666666665</v>
      </c>
      <c r="G747" t="s">
        <v>10887</v>
      </c>
      <c r="H747" t="s">
        <v>172</v>
      </c>
      <c r="I747" t="s">
        <v>190</v>
      </c>
      <c r="J747">
        <v>7.3</v>
      </c>
      <c r="K747" t="s">
        <v>10916</v>
      </c>
      <c r="L747">
        <v>225457</v>
      </c>
      <c r="M747">
        <v>10000000</v>
      </c>
      <c r="N747">
        <v>31429330</v>
      </c>
      <c r="O747">
        <v>21429330</v>
      </c>
      <c r="P747" t="s">
        <v>10913</v>
      </c>
      <c r="Q747" t="s">
        <v>2542</v>
      </c>
      <c r="R747">
        <v>21</v>
      </c>
      <c r="S747" t="s">
        <v>1956</v>
      </c>
      <c r="T747" t="s">
        <v>11029</v>
      </c>
      <c r="U747" t="s">
        <v>10932</v>
      </c>
      <c r="V747" t="s">
        <v>10986</v>
      </c>
      <c r="W747" t="s">
        <v>11034</v>
      </c>
      <c r="X747" t="s">
        <v>1736</v>
      </c>
    </row>
    <row r="748" spans="1:24" x14ac:dyDescent="0.3">
      <c r="A748" t="s">
        <v>2543</v>
      </c>
      <c r="B748" t="s">
        <v>2544</v>
      </c>
      <c r="C748" t="s">
        <v>2544</v>
      </c>
      <c r="D748">
        <v>102</v>
      </c>
      <c r="E748" t="s">
        <v>10911</v>
      </c>
      <c r="F748">
        <v>1.7</v>
      </c>
      <c r="G748" t="s">
        <v>7406</v>
      </c>
      <c r="H748" t="s">
        <v>10887</v>
      </c>
      <c r="I748" t="s">
        <v>10896</v>
      </c>
      <c r="J748">
        <v>6.6</v>
      </c>
      <c r="K748" t="s">
        <v>10912</v>
      </c>
      <c r="L748">
        <v>130161</v>
      </c>
      <c r="M748">
        <v>160000000</v>
      </c>
      <c r="N748">
        <v>61698899</v>
      </c>
      <c r="O748">
        <v>-98301101</v>
      </c>
      <c r="P748" t="s">
        <v>10924</v>
      </c>
      <c r="Q748" t="s">
        <v>2545</v>
      </c>
      <c r="R748">
        <v>13</v>
      </c>
      <c r="S748" t="s">
        <v>1956</v>
      </c>
      <c r="T748" t="s">
        <v>11028</v>
      </c>
      <c r="U748" t="s">
        <v>10931</v>
      </c>
      <c r="V748" t="s">
        <v>10986</v>
      </c>
      <c r="W748" t="s">
        <v>11034</v>
      </c>
      <c r="X748" t="s">
        <v>2546</v>
      </c>
    </row>
    <row r="749" spans="1:24" x14ac:dyDescent="0.3">
      <c r="A749" t="s">
        <v>2547</v>
      </c>
      <c r="B749" t="s">
        <v>2548</v>
      </c>
      <c r="C749" t="s">
        <v>2548</v>
      </c>
      <c r="D749">
        <v>132</v>
      </c>
      <c r="E749" t="s">
        <v>10917</v>
      </c>
      <c r="F749">
        <v>2.2000000000000002</v>
      </c>
      <c r="G749" t="s">
        <v>7406</v>
      </c>
      <c r="H749" t="s">
        <v>5170</v>
      </c>
      <c r="I749" t="s">
        <v>10899</v>
      </c>
      <c r="J749">
        <v>7.3</v>
      </c>
      <c r="K749" t="s">
        <v>10916</v>
      </c>
      <c r="L749">
        <v>254778</v>
      </c>
      <c r="M749">
        <v>90000000</v>
      </c>
      <c r="N749">
        <v>250849789</v>
      </c>
      <c r="O749">
        <v>160849789</v>
      </c>
      <c r="P749" t="s">
        <v>10928</v>
      </c>
      <c r="Q749">
        <v>1998</v>
      </c>
      <c r="S749" t="s">
        <v>11011</v>
      </c>
      <c r="T749" t="s">
        <v>11024</v>
      </c>
      <c r="U749" t="e">
        <v>#VALUE!</v>
      </c>
      <c r="V749" t="s">
        <v>10963</v>
      </c>
      <c r="W749" t="s">
        <v>11032</v>
      </c>
      <c r="X749" t="s">
        <v>900</v>
      </c>
    </row>
    <row r="750" spans="1:24" x14ac:dyDescent="0.3">
      <c r="A750" t="s">
        <v>2549</v>
      </c>
      <c r="B750" t="s">
        <v>2550</v>
      </c>
      <c r="C750" t="s">
        <v>2550</v>
      </c>
      <c r="D750">
        <v>159</v>
      </c>
      <c r="E750" t="s">
        <v>10917</v>
      </c>
      <c r="F750">
        <v>2.65</v>
      </c>
      <c r="G750" t="s">
        <v>190</v>
      </c>
      <c r="H750" t="s">
        <v>10895</v>
      </c>
      <c r="I750" t="s">
        <v>5170</v>
      </c>
      <c r="J750">
        <v>7.5</v>
      </c>
      <c r="K750" t="s">
        <v>10916</v>
      </c>
      <c r="L750">
        <v>364210</v>
      </c>
      <c r="M750">
        <v>65000000</v>
      </c>
      <c r="N750">
        <v>162257226</v>
      </c>
      <c r="O750">
        <v>97257226</v>
      </c>
      <c r="P750" t="s">
        <v>10913</v>
      </c>
      <c r="Q750" t="s">
        <v>2551</v>
      </c>
      <c r="R750">
        <v>13</v>
      </c>
      <c r="S750" t="s">
        <v>11011</v>
      </c>
      <c r="T750" t="s">
        <v>11025</v>
      </c>
      <c r="U750" t="s">
        <v>10927</v>
      </c>
      <c r="V750" t="s">
        <v>10986</v>
      </c>
      <c r="W750" t="s">
        <v>11034</v>
      </c>
      <c r="X750" t="s">
        <v>38</v>
      </c>
    </row>
    <row r="751" spans="1:24" x14ac:dyDescent="0.3">
      <c r="A751" t="s">
        <v>2552</v>
      </c>
      <c r="B751" t="s">
        <v>2553</v>
      </c>
      <c r="C751" t="s">
        <v>2553</v>
      </c>
      <c r="D751">
        <v>106</v>
      </c>
      <c r="E751" t="s">
        <v>10911</v>
      </c>
      <c r="F751">
        <v>1.7666666666666666</v>
      </c>
      <c r="G751" t="s">
        <v>7406</v>
      </c>
      <c r="H751" t="s">
        <v>10887</v>
      </c>
      <c r="I751" t="s">
        <v>10885</v>
      </c>
      <c r="J751">
        <v>5.7</v>
      </c>
      <c r="K751" t="s">
        <v>10933</v>
      </c>
      <c r="L751">
        <v>339864</v>
      </c>
      <c r="M751">
        <v>100000000</v>
      </c>
      <c r="N751">
        <v>333535934</v>
      </c>
      <c r="O751">
        <v>233535934</v>
      </c>
      <c r="P751" t="s">
        <v>10928</v>
      </c>
      <c r="Q751" t="s">
        <v>2554</v>
      </c>
      <c r="R751">
        <v>29</v>
      </c>
      <c r="S751" t="s">
        <v>11014</v>
      </c>
      <c r="T751" t="s">
        <v>11024</v>
      </c>
      <c r="U751" t="s">
        <v>10926</v>
      </c>
      <c r="V751" t="s">
        <v>10988</v>
      </c>
      <c r="W751" t="s">
        <v>11031</v>
      </c>
      <c r="X751" t="s">
        <v>2555</v>
      </c>
    </row>
    <row r="752" spans="1:24" x14ac:dyDescent="0.3">
      <c r="A752" t="s">
        <v>2556</v>
      </c>
      <c r="B752" t="s">
        <v>2557</v>
      </c>
      <c r="C752" t="s">
        <v>2557</v>
      </c>
      <c r="D752">
        <v>118</v>
      </c>
      <c r="E752" t="s">
        <v>10911</v>
      </c>
      <c r="F752">
        <v>1.9666666666666666</v>
      </c>
      <c r="G752" t="s">
        <v>10887</v>
      </c>
      <c r="H752" t="s">
        <v>172</v>
      </c>
      <c r="I752" t="s">
        <v>190</v>
      </c>
      <c r="J752">
        <v>7.5</v>
      </c>
      <c r="K752" t="s">
        <v>10916</v>
      </c>
      <c r="L752">
        <v>296644</v>
      </c>
      <c r="M752">
        <v>18500000</v>
      </c>
      <c r="N752">
        <v>10680275</v>
      </c>
      <c r="O752">
        <v>-7819725</v>
      </c>
      <c r="P752" t="s">
        <v>10924</v>
      </c>
      <c r="Q752" t="s">
        <v>2558</v>
      </c>
      <c r="R752">
        <v>15</v>
      </c>
      <c r="S752" t="s">
        <v>1956</v>
      </c>
      <c r="T752" t="s">
        <v>11029</v>
      </c>
      <c r="U752" t="s">
        <v>10932</v>
      </c>
      <c r="V752" t="s">
        <v>10985</v>
      </c>
      <c r="W752" t="s">
        <v>11034</v>
      </c>
      <c r="X752" t="s">
        <v>405</v>
      </c>
    </row>
    <row r="753" spans="1:24" x14ac:dyDescent="0.3">
      <c r="A753" t="s">
        <v>2559</v>
      </c>
      <c r="B753" t="s">
        <v>2560</v>
      </c>
      <c r="C753" t="s">
        <v>2560</v>
      </c>
      <c r="D753">
        <v>123</v>
      </c>
      <c r="E753" t="s">
        <v>10917</v>
      </c>
      <c r="F753">
        <v>2.0499999999999998</v>
      </c>
      <c r="G753" t="s">
        <v>10889</v>
      </c>
      <c r="H753" t="s">
        <v>190</v>
      </c>
      <c r="I753" t="s">
        <v>10886</v>
      </c>
      <c r="J753">
        <v>7.3</v>
      </c>
      <c r="K753" t="s">
        <v>10916</v>
      </c>
      <c r="L753">
        <v>93921</v>
      </c>
      <c r="M753">
        <v>12000000</v>
      </c>
      <c r="N753">
        <v>56298474</v>
      </c>
      <c r="O753">
        <v>44298474</v>
      </c>
      <c r="P753" t="s">
        <v>10913</v>
      </c>
      <c r="Q753" t="s">
        <v>2561</v>
      </c>
      <c r="R753">
        <v>29</v>
      </c>
      <c r="S753" t="s">
        <v>11012</v>
      </c>
      <c r="T753" t="s">
        <v>11028</v>
      </c>
      <c r="U753" t="s">
        <v>10931</v>
      </c>
      <c r="V753" t="s">
        <v>10989</v>
      </c>
      <c r="W753" t="s">
        <v>11031</v>
      </c>
      <c r="X753" t="s">
        <v>2562</v>
      </c>
    </row>
    <row r="754" spans="1:24" x14ac:dyDescent="0.3">
      <c r="A754" t="s">
        <v>2563</v>
      </c>
      <c r="B754" t="s">
        <v>2564</v>
      </c>
      <c r="C754" t="s">
        <v>2564</v>
      </c>
      <c r="D754">
        <v>122</v>
      </c>
      <c r="E754" t="s">
        <v>10917</v>
      </c>
      <c r="F754">
        <v>2.0333333333333332</v>
      </c>
      <c r="G754" t="s">
        <v>105</v>
      </c>
      <c r="H754" t="s">
        <v>10895</v>
      </c>
      <c r="I754" t="s">
        <v>5170</v>
      </c>
      <c r="J754">
        <v>6.7</v>
      </c>
      <c r="K754" t="s">
        <v>10912</v>
      </c>
      <c r="L754">
        <v>162161</v>
      </c>
      <c r="M754">
        <v>35000000</v>
      </c>
      <c r="N754">
        <v>74558115</v>
      </c>
      <c r="O754">
        <v>39558115</v>
      </c>
      <c r="P754" t="s">
        <v>10913</v>
      </c>
      <c r="Q754" t="s">
        <v>2565</v>
      </c>
      <c r="R754">
        <v>8</v>
      </c>
      <c r="S754" t="s">
        <v>11016</v>
      </c>
      <c r="T754" t="s">
        <v>11027</v>
      </c>
      <c r="U754" t="s">
        <v>10930</v>
      </c>
      <c r="V754" t="s">
        <v>10954</v>
      </c>
      <c r="W754" t="s">
        <v>11031</v>
      </c>
      <c r="X754" t="s">
        <v>1648</v>
      </c>
    </row>
    <row r="755" spans="1:24" x14ac:dyDescent="0.3">
      <c r="A755" t="s">
        <v>2566</v>
      </c>
      <c r="B755" t="s">
        <v>2567</v>
      </c>
      <c r="C755" t="s">
        <v>2567</v>
      </c>
      <c r="D755">
        <v>139</v>
      </c>
      <c r="E755" t="s">
        <v>10917</v>
      </c>
      <c r="F755">
        <v>2.3166666666666669</v>
      </c>
      <c r="G755" t="s">
        <v>7406</v>
      </c>
      <c r="H755" t="s">
        <v>10890</v>
      </c>
      <c r="I755" t="s">
        <v>5170</v>
      </c>
      <c r="J755">
        <v>5.4</v>
      </c>
      <c r="K755" t="s">
        <v>10933</v>
      </c>
      <c r="L755">
        <v>199775</v>
      </c>
      <c r="M755">
        <v>130000000</v>
      </c>
      <c r="N755">
        <v>379014294</v>
      </c>
      <c r="O755">
        <v>249014294</v>
      </c>
      <c r="P755" t="s">
        <v>10928</v>
      </c>
      <c r="Q755">
        <v>35916</v>
      </c>
      <c r="S755" t="s">
        <v>1956</v>
      </c>
      <c r="T755" t="s">
        <v>11029</v>
      </c>
      <c r="U755" t="e">
        <v>#VALUE!</v>
      </c>
      <c r="V755" t="s">
        <v>10985</v>
      </c>
      <c r="W755" t="s">
        <v>11034</v>
      </c>
      <c r="X755" t="s">
        <v>1556</v>
      </c>
    </row>
    <row r="756" spans="1:24" x14ac:dyDescent="0.3">
      <c r="A756" t="s">
        <v>2568</v>
      </c>
      <c r="B756" t="s">
        <v>2569</v>
      </c>
      <c r="C756" t="s">
        <v>2569</v>
      </c>
      <c r="D756">
        <v>125</v>
      </c>
      <c r="E756" t="s">
        <v>10917</v>
      </c>
      <c r="F756">
        <v>2.0833333333333335</v>
      </c>
      <c r="G756" t="s">
        <v>172</v>
      </c>
      <c r="H756" t="s">
        <v>190</v>
      </c>
      <c r="I756" t="s">
        <v>10899</v>
      </c>
      <c r="J756">
        <v>6.8</v>
      </c>
      <c r="K756" t="s">
        <v>10912</v>
      </c>
      <c r="L756">
        <v>73051</v>
      </c>
      <c r="M756">
        <v>50000000</v>
      </c>
      <c r="N756">
        <v>159710793</v>
      </c>
      <c r="O756">
        <v>109710793</v>
      </c>
      <c r="P756" t="s">
        <v>10928</v>
      </c>
      <c r="Q756" t="s">
        <v>2570</v>
      </c>
      <c r="R756">
        <v>15</v>
      </c>
      <c r="S756" t="s">
        <v>11011</v>
      </c>
      <c r="T756" t="s">
        <v>11018</v>
      </c>
      <c r="U756" t="s">
        <v>10914</v>
      </c>
      <c r="V756" t="s">
        <v>10985</v>
      </c>
      <c r="W756" t="s">
        <v>11034</v>
      </c>
      <c r="X756" t="s">
        <v>1291</v>
      </c>
    </row>
    <row r="757" spans="1:24" x14ac:dyDescent="0.3">
      <c r="A757" t="s">
        <v>2571</v>
      </c>
      <c r="B757" t="s">
        <v>2572</v>
      </c>
      <c r="C757" t="s">
        <v>2572</v>
      </c>
      <c r="D757">
        <v>189</v>
      </c>
      <c r="E757" t="s">
        <v>10917</v>
      </c>
      <c r="F757">
        <v>3.15</v>
      </c>
      <c r="G757" t="s">
        <v>10891</v>
      </c>
      <c r="H757" t="s">
        <v>190</v>
      </c>
      <c r="I757" t="s">
        <v>10885</v>
      </c>
      <c r="J757">
        <v>8.6</v>
      </c>
      <c r="K757" t="s">
        <v>10922</v>
      </c>
      <c r="L757">
        <v>1370311</v>
      </c>
      <c r="M757">
        <v>60000000</v>
      </c>
      <c r="N757">
        <v>286801374</v>
      </c>
      <c r="O757">
        <v>226801374</v>
      </c>
      <c r="P757" t="s">
        <v>10928</v>
      </c>
      <c r="Q757" t="s">
        <v>2573</v>
      </c>
      <c r="R757">
        <v>6</v>
      </c>
      <c r="S757" t="s">
        <v>11015</v>
      </c>
      <c r="T757" t="s">
        <v>11018</v>
      </c>
      <c r="U757" t="s">
        <v>10914</v>
      </c>
      <c r="V757" t="s">
        <v>10986</v>
      </c>
      <c r="W757" t="s">
        <v>11034</v>
      </c>
      <c r="X757" t="s">
        <v>1830</v>
      </c>
    </row>
    <row r="758" spans="1:24" x14ac:dyDescent="0.3">
      <c r="A758" t="s">
        <v>2574</v>
      </c>
      <c r="B758" t="s">
        <v>2575</v>
      </c>
      <c r="C758" t="s">
        <v>2575</v>
      </c>
      <c r="D758">
        <v>82</v>
      </c>
      <c r="E758" t="s">
        <v>10915</v>
      </c>
      <c r="F758">
        <v>1.3666666666666667</v>
      </c>
      <c r="G758" t="s">
        <v>172</v>
      </c>
      <c r="H758" t="s">
        <v>10891</v>
      </c>
      <c r="I758" t="s">
        <v>10899</v>
      </c>
      <c r="J758">
        <v>6.6</v>
      </c>
      <c r="K758" t="s">
        <v>10912</v>
      </c>
      <c r="L758">
        <v>66753</v>
      </c>
      <c r="M758">
        <v>8000000</v>
      </c>
      <c r="N758">
        <v>17460020</v>
      </c>
      <c r="O758">
        <v>9460020</v>
      </c>
      <c r="P758" t="s">
        <v>10918</v>
      </c>
      <c r="Q758" t="s">
        <v>2576</v>
      </c>
      <c r="R758">
        <v>16</v>
      </c>
      <c r="S758" t="s">
        <v>1956</v>
      </c>
      <c r="T758" t="s">
        <v>11019</v>
      </c>
      <c r="U758" t="s">
        <v>10919</v>
      </c>
      <c r="V758" t="s">
        <v>10985</v>
      </c>
      <c r="W758" t="s">
        <v>11034</v>
      </c>
      <c r="X758" t="s">
        <v>1898</v>
      </c>
    </row>
    <row r="759" spans="1:24" x14ac:dyDescent="0.3">
      <c r="A759" t="s">
        <v>2577</v>
      </c>
      <c r="B759" t="s">
        <v>2578</v>
      </c>
      <c r="C759" t="s">
        <v>2578</v>
      </c>
      <c r="D759">
        <v>86</v>
      </c>
      <c r="E759" t="s">
        <v>10915</v>
      </c>
      <c r="F759">
        <v>1.4333333333333333</v>
      </c>
      <c r="G759" t="s">
        <v>105</v>
      </c>
      <c r="H759" t="s">
        <v>5170</v>
      </c>
      <c r="I759" t="s">
        <v>10899</v>
      </c>
      <c r="J759">
        <v>5.8</v>
      </c>
      <c r="K759" t="s">
        <v>10933</v>
      </c>
      <c r="L759">
        <v>80780</v>
      </c>
      <c r="M759">
        <v>17000000</v>
      </c>
      <c r="N759">
        <v>55041738</v>
      </c>
      <c r="O759">
        <v>38041738</v>
      </c>
      <c r="P759" t="s">
        <v>10913</v>
      </c>
      <c r="Q759" t="s">
        <v>2579</v>
      </c>
      <c r="R759">
        <v>27</v>
      </c>
      <c r="S759" t="s">
        <v>11015</v>
      </c>
      <c r="T759" t="s">
        <v>11025</v>
      </c>
      <c r="U759" t="s">
        <v>10927</v>
      </c>
      <c r="V759" t="s">
        <v>10985</v>
      </c>
      <c r="W759" t="s">
        <v>11034</v>
      </c>
      <c r="X759" t="s">
        <v>438</v>
      </c>
    </row>
    <row r="760" spans="1:24" x14ac:dyDescent="0.3">
      <c r="A760" t="s">
        <v>2580</v>
      </c>
      <c r="B760" t="s">
        <v>2581</v>
      </c>
      <c r="C760" t="s">
        <v>2582</v>
      </c>
      <c r="D760">
        <v>169</v>
      </c>
      <c r="E760" t="s">
        <v>10917</v>
      </c>
      <c r="F760">
        <v>2.8166666666666669</v>
      </c>
      <c r="G760" t="s">
        <v>190</v>
      </c>
      <c r="H760" t="s">
        <v>10894</v>
      </c>
      <c r="I760" t="s">
        <v>10886</v>
      </c>
      <c r="J760">
        <v>8</v>
      </c>
      <c r="K760" t="s">
        <v>10922</v>
      </c>
      <c r="L760">
        <v>67962</v>
      </c>
      <c r="M760">
        <v>9000000</v>
      </c>
      <c r="N760">
        <v>21061339</v>
      </c>
      <c r="O760">
        <v>12061339</v>
      </c>
      <c r="P760" t="s">
        <v>10913</v>
      </c>
      <c r="Q760" t="s">
        <v>2583</v>
      </c>
      <c r="R760">
        <v>28</v>
      </c>
      <c r="S760" t="s">
        <v>11014</v>
      </c>
      <c r="T760" t="s">
        <v>11022</v>
      </c>
      <c r="U760" t="s">
        <v>10923</v>
      </c>
      <c r="V760" t="s">
        <v>10985</v>
      </c>
      <c r="W760" t="s">
        <v>11034</v>
      </c>
      <c r="X760" t="s">
        <v>1075</v>
      </c>
    </row>
    <row r="761" spans="1:24" x14ac:dyDescent="0.3">
      <c r="A761" t="s">
        <v>2584</v>
      </c>
      <c r="B761" t="s">
        <v>2585</v>
      </c>
      <c r="C761" t="s">
        <v>2585</v>
      </c>
      <c r="D761">
        <v>178</v>
      </c>
      <c r="E761" t="s">
        <v>10917</v>
      </c>
      <c r="F761">
        <v>2.9666666666666668</v>
      </c>
      <c r="G761" t="s">
        <v>7406</v>
      </c>
      <c r="H761" t="s">
        <v>10887</v>
      </c>
      <c r="I761" t="s">
        <v>190</v>
      </c>
      <c r="J761">
        <v>8.8000000000000007</v>
      </c>
      <c r="K761" t="s">
        <v>10922</v>
      </c>
      <c r="L761">
        <v>1956438</v>
      </c>
      <c r="M761">
        <v>93000000</v>
      </c>
      <c r="N761">
        <v>898523656</v>
      </c>
      <c r="O761">
        <v>805523656</v>
      </c>
      <c r="P761" t="s">
        <v>10928</v>
      </c>
      <c r="Q761" t="s">
        <v>2586</v>
      </c>
      <c r="R761">
        <v>10</v>
      </c>
      <c r="S761" t="s">
        <v>11015</v>
      </c>
      <c r="T761" t="s">
        <v>11018</v>
      </c>
      <c r="U761" t="s">
        <v>10914</v>
      </c>
      <c r="V761" t="s">
        <v>10954</v>
      </c>
      <c r="W761" t="s">
        <v>11031</v>
      </c>
      <c r="X761" t="s">
        <v>1464</v>
      </c>
    </row>
    <row r="762" spans="1:24" x14ac:dyDescent="0.3">
      <c r="A762" t="s">
        <v>2587</v>
      </c>
      <c r="B762" t="s">
        <v>2588</v>
      </c>
      <c r="C762" t="s">
        <v>2588</v>
      </c>
      <c r="D762">
        <v>130</v>
      </c>
      <c r="E762" t="s">
        <v>10917</v>
      </c>
      <c r="F762">
        <v>2.1666666666666665</v>
      </c>
      <c r="G762" t="s">
        <v>7406</v>
      </c>
      <c r="H762" t="s">
        <v>10887</v>
      </c>
      <c r="I762" t="s">
        <v>10892</v>
      </c>
      <c r="J762">
        <v>5.2</v>
      </c>
      <c r="K762" t="s">
        <v>10933</v>
      </c>
      <c r="L762">
        <v>74203</v>
      </c>
      <c r="M762">
        <v>80000000</v>
      </c>
      <c r="N762">
        <v>136159423</v>
      </c>
      <c r="O762">
        <v>56159423</v>
      </c>
      <c r="P762" t="s">
        <v>10913</v>
      </c>
      <c r="Q762" t="s">
        <v>2589</v>
      </c>
      <c r="R762">
        <v>3</v>
      </c>
      <c r="S762" t="s">
        <v>1956</v>
      </c>
      <c r="T762" t="s">
        <v>11026</v>
      </c>
      <c r="U762" t="s">
        <v>10929</v>
      </c>
      <c r="V762" t="s">
        <v>10985</v>
      </c>
      <c r="W762" t="s">
        <v>11034</v>
      </c>
      <c r="X762" t="s">
        <v>1308</v>
      </c>
    </row>
    <row r="763" spans="1:24" x14ac:dyDescent="0.3">
      <c r="A763" t="s">
        <v>2590</v>
      </c>
      <c r="B763" t="s">
        <v>2591</v>
      </c>
      <c r="C763" t="s">
        <v>2591</v>
      </c>
      <c r="D763">
        <v>132</v>
      </c>
      <c r="E763" t="s">
        <v>10917</v>
      </c>
      <c r="F763">
        <v>2.2000000000000002</v>
      </c>
      <c r="G763" t="s">
        <v>7406</v>
      </c>
      <c r="H763" t="s">
        <v>10887</v>
      </c>
      <c r="I763" t="s">
        <v>190</v>
      </c>
      <c r="J763">
        <v>6.5</v>
      </c>
      <c r="K763" t="s">
        <v>10912</v>
      </c>
      <c r="L763">
        <v>175790</v>
      </c>
      <c r="M763">
        <v>35000000</v>
      </c>
      <c r="N763">
        <v>182968902</v>
      </c>
      <c r="O763">
        <v>147968902</v>
      </c>
      <c r="P763" t="s">
        <v>10928</v>
      </c>
      <c r="Q763">
        <v>1998</v>
      </c>
      <c r="S763" t="s">
        <v>11011</v>
      </c>
      <c r="T763" t="s">
        <v>11024</v>
      </c>
      <c r="U763" t="e">
        <v>#VALUE!</v>
      </c>
      <c r="V763" t="s">
        <v>10963</v>
      </c>
      <c r="W763" t="s">
        <v>11032</v>
      </c>
      <c r="X763" t="s">
        <v>2592</v>
      </c>
    </row>
    <row r="764" spans="1:24" x14ac:dyDescent="0.3">
      <c r="A764" t="s">
        <v>2593</v>
      </c>
      <c r="B764" t="s">
        <v>2594</v>
      </c>
      <c r="C764" t="s">
        <v>2594</v>
      </c>
      <c r="D764">
        <v>136</v>
      </c>
      <c r="E764" t="s">
        <v>10917</v>
      </c>
      <c r="F764">
        <v>2.2666666666666666</v>
      </c>
      <c r="G764" t="s">
        <v>7406</v>
      </c>
      <c r="H764" t="s">
        <v>10887</v>
      </c>
      <c r="I764" t="s">
        <v>172</v>
      </c>
      <c r="J764">
        <v>6.8</v>
      </c>
      <c r="K764" t="s">
        <v>10912</v>
      </c>
      <c r="L764">
        <v>194191</v>
      </c>
      <c r="M764">
        <v>95000000</v>
      </c>
      <c r="N764">
        <v>250288523</v>
      </c>
      <c r="O764">
        <v>155288523</v>
      </c>
      <c r="P764" t="s">
        <v>10928</v>
      </c>
      <c r="Q764" t="s">
        <v>2595</v>
      </c>
      <c r="R764">
        <v>10</v>
      </c>
      <c r="S764" t="s">
        <v>1956</v>
      </c>
      <c r="T764" t="s">
        <v>11025</v>
      </c>
      <c r="U764" t="s">
        <v>10927</v>
      </c>
      <c r="V764" t="s">
        <v>10985</v>
      </c>
      <c r="W764" t="s">
        <v>11034</v>
      </c>
      <c r="X764" t="s">
        <v>1965</v>
      </c>
    </row>
    <row r="765" spans="1:24" x14ac:dyDescent="0.3">
      <c r="A765" t="s">
        <v>2596</v>
      </c>
      <c r="B765" t="s">
        <v>2597</v>
      </c>
      <c r="C765" t="s">
        <v>2597</v>
      </c>
      <c r="D765">
        <v>111</v>
      </c>
      <c r="E765" t="s">
        <v>10911</v>
      </c>
      <c r="F765">
        <v>1.85</v>
      </c>
      <c r="G765" t="s">
        <v>7406</v>
      </c>
      <c r="H765" t="s">
        <v>10891</v>
      </c>
      <c r="I765" t="s">
        <v>190</v>
      </c>
      <c r="J765">
        <v>6.1</v>
      </c>
      <c r="K765" t="s">
        <v>10912</v>
      </c>
      <c r="L765">
        <v>76769</v>
      </c>
      <c r="M765">
        <v>60000000</v>
      </c>
      <c r="N765">
        <v>93107289</v>
      </c>
      <c r="O765">
        <v>33107289</v>
      </c>
      <c r="P765" t="s">
        <v>10913</v>
      </c>
      <c r="Q765" t="s">
        <v>2598</v>
      </c>
      <c r="R765">
        <v>1</v>
      </c>
      <c r="S765" t="s">
        <v>11014</v>
      </c>
      <c r="T765" t="s">
        <v>11026</v>
      </c>
      <c r="U765" t="s">
        <v>10929</v>
      </c>
      <c r="V765" t="s">
        <v>10985</v>
      </c>
      <c r="W765" t="s">
        <v>11034</v>
      </c>
      <c r="X765" t="s">
        <v>2599</v>
      </c>
    </row>
    <row r="766" spans="1:24" x14ac:dyDescent="0.3">
      <c r="A766" t="s">
        <v>2600</v>
      </c>
      <c r="B766" t="s">
        <v>2601</v>
      </c>
      <c r="C766" t="s">
        <v>2601</v>
      </c>
      <c r="D766">
        <v>123</v>
      </c>
      <c r="E766" t="s">
        <v>10917</v>
      </c>
      <c r="F766">
        <v>2.0499999999999998</v>
      </c>
      <c r="G766" t="s">
        <v>7406</v>
      </c>
      <c r="H766" t="s">
        <v>10887</v>
      </c>
      <c r="I766" t="s">
        <v>5170</v>
      </c>
      <c r="J766">
        <v>6.1</v>
      </c>
      <c r="K766" t="s">
        <v>10912</v>
      </c>
      <c r="L766">
        <v>369858</v>
      </c>
      <c r="M766">
        <v>125000000</v>
      </c>
      <c r="N766">
        <v>546388108</v>
      </c>
      <c r="O766">
        <v>421388108</v>
      </c>
      <c r="P766" t="s">
        <v>10928</v>
      </c>
      <c r="Q766" t="s">
        <v>2602</v>
      </c>
      <c r="R766">
        <v>18</v>
      </c>
      <c r="S766" t="s">
        <v>11012</v>
      </c>
      <c r="T766" t="s">
        <v>11029</v>
      </c>
      <c r="U766" t="s">
        <v>10932</v>
      </c>
      <c r="V766" t="s">
        <v>10987</v>
      </c>
      <c r="W766" t="s">
        <v>11031</v>
      </c>
      <c r="X766" t="s">
        <v>1494</v>
      </c>
    </row>
    <row r="767" spans="1:24" x14ac:dyDescent="0.3">
      <c r="A767" t="s">
        <v>2603</v>
      </c>
      <c r="B767" t="s">
        <v>2604</v>
      </c>
      <c r="C767" t="s">
        <v>2604</v>
      </c>
      <c r="D767">
        <v>87</v>
      </c>
      <c r="E767" t="s">
        <v>10915</v>
      </c>
      <c r="F767">
        <v>1.45</v>
      </c>
      <c r="G767" t="s">
        <v>10887</v>
      </c>
      <c r="H767" t="s">
        <v>10888</v>
      </c>
      <c r="I767" t="s">
        <v>172</v>
      </c>
      <c r="J767">
        <v>7.7</v>
      </c>
      <c r="K767" t="s">
        <v>10916</v>
      </c>
      <c r="L767">
        <v>307603</v>
      </c>
      <c r="M767">
        <v>90000000</v>
      </c>
      <c r="N767">
        <v>304320254</v>
      </c>
      <c r="O767">
        <v>214320254</v>
      </c>
      <c r="P767" t="s">
        <v>10928</v>
      </c>
      <c r="Q767" t="s">
        <v>2605</v>
      </c>
      <c r="R767">
        <v>5</v>
      </c>
      <c r="S767" t="s">
        <v>1956</v>
      </c>
      <c r="T767" t="s">
        <v>11024</v>
      </c>
      <c r="U767" t="s">
        <v>10926</v>
      </c>
      <c r="V767" t="s">
        <v>10985</v>
      </c>
      <c r="W767" t="s">
        <v>11034</v>
      </c>
      <c r="X767" t="s">
        <v>2606</v>
      </c>
    </row>
    <row r="768" spans="1:24" x14ac:dyDescent="0.3">
      <c r="A768" t="s">
        <v>2607</v>
      </c>
      <c r="B768" t="s">
        <v>2608</v>
      </c>
      <c r="C768" t="s">
        <v>2608</v>
      </c>
      <c r="D768">
        <v>140</v>
      </c>
      <c r="E768" t="s">
        <v>10917</v>
      </c>
      <c r="F768">
        <v>2.3333333333333335</v>
      </c>
      <c r="G768" t="s">
        <v>7406</v>
      </c>
      <c r="H768" t="s">
        <v>10891</v>
      </c>
      <c r="I768" t="s">
        <v>190</v>
      </c>
      <c r="J768">
        <v>7.3</v>
      </c>
      <c r="K768" t="s">
        <v>10916</v>
      </c>
      <c r="L768">
        <v>151718</v>
      </c>
      <c r="M768">
        <v>50000000</v>
      </c>
      <c r="N768">
        <v>44547681</v>
      </c>
      <c r="O768">
        <v>-5452319</v>
      </c>
      <c r="P768" t="s">
        <v>10924</v>
      </c>
      <c r="Q768" t="s">
        <v>2532</v>
      </c>
      <c r="R768">
        <v>29</v>
      </c>
      <c r="S768" t="s">
        <v>11014</v>
      </c>
      <c r="T768" t="s">
        <v>11025</v>
      </c>
      <c r="U768" t="s">
        <v>10927</v>
      </c>
      <c r="V768" t="s">
        <v>10985</v>
      </c>
      <c r="W768" t="s">
        <v>11034</v>
      </c>
      <c r="X768" t="s">
        <v>1958</v>
      </c>
    </row>
    <row r="769" spans="1:24" x14ac:dyDescent="0.3">
      <c r="A769" t="s">
        <v>2609</v>
      </c>
      <c r="B769" t="s">
        <v>2610</v>
      </c>
      <c r="C769" t="s">
        <v>2610</v>
      </c>
      <c r="D769">
        <v>82</v>
      </c>
      <c r="E769" t="s">
        <v>10915</v>
      </c>
      <c r="F769">
        <v>1.3666666666666667</v>
      </c>
      <c r="G769" t="s">
        <v>172</v>
      </c>
      <c r="H769" t="s">
        <v>10894</v>
      </c>
      <c r="I769" t="s">
        <v>10886</v>
      </c>
      <c r="J769">
        <v>6.2</v>
      </c>
      <c r="K769" t="s">
        <v>10912</v>
      </c>
      <c r="L769">
        <v>63313</v>
      </c>
      <c r="M769">
        <v>17000000</v>
      </c>
      <c r="N769">
        <v>30331165</v>
      </c>
      <c r="O769">
        <v>13331165</v>
      </c>
      <c r="P769" t="s">
        <v>10913</v>
      </c>
      <c r="Q769" t="s">
        <v>2611</v>
      </c>
      <c r="R769">
        <v>1</v>
      </c>
      <c r="S769" t="s">
        <v>11012</v>
      </c>
      <c r="T769" t="s">
        <v>11022</v>
      </c>
      <c r="U769" t="s">
        <v>10923</v>
      </c>
      <c r="V769" t="s">
        <v>10985</v>
      </c>
      <c r="W769" t="s">
        <v>11034</v>
      </c>
      <c r="X769" t="s">
        <v>2612</v>
      </c>
    </row>
    <row r="770" spans="1:24" x14ac:dyDescent="0.3">
      <c r="A770" t="s">
        <v>2613</v>
      </c>
      <c r="B770" t="s">
        <v>2614</v>
      </c>
      <c r="C770" t="s">
        <v>2614</v>
      </c>
      <c r="D770">
        <v>123</v>
      </c>
      <c r="E770" t="s">
        <v>10917</v>
      </c>
      <c r="F770">
        <v>2.0499999999999998</v>
      </c>
      <c r="G770" t="s">
        <v>172</v>
      </c>
      <c r="H770" t="s">
        <v>10891</v>
      </c>
      <c r="I770" t="s">
        <v>190</v>
      </c>
      <c r="J770">
        <v>7</v>
      </c>
      <c r="K770" t="s">
        <v>10916</v>
      </c>
      <c r="L770">
        <v>97279</v>
      </c>
      <c r="M770">
        <v>48000000</v>
      </c>
      <c r="N770">
        <v>77745966</v>
      </c>
      <c r="O770">
        <v>29745966</v>
      </c>
      <c r="P770" t="s">
        <v>10913</v>
      </c>
      <c r="Q770" t="s">
        <v>2615</v>
      </c>
      <c r="R770">
        <v>26</v>
      </c>
      <c r="S770" t="s">
        <v>1956</v>
      </c>
      <c r="T770" t="s">
        <v>11024</v>
      </c>
      <c r="U770" t="s">
        <v>10926</v>
      </c>
      <c r="V770" t="s">
        <v>10985</v>
      </c>
      <c r="W770" t="s">
        <v>11034</v>
      </c>
      <c r="X770" t="s">
        <v>1232</v>
      </c>
    </row>
    <row r="771" spans="1:24" x14ac:dyDescent="0.3">
      <c r="A771" t="s">
        <v>2616</v>
      </c>
      <c r="B771" t="s">
        <v>2617</v>
      </c>
      <c r="C771" t="s">
        <v>2617</v>
      </c>
      <c r="D771">
        <v>100</v>
      </c>
      <c r="E771" t="s">
        <v>10911</v>
      </c>
      <c r="F771">
        <v>1.6666666666666667</v>
      </c>
      <c r="G771" t="s">
        <v>7406</v>
      </c>
      <c r="H771" t="s">
        <v>10891</v>
      </c>
      <c r="I771" t="s">
        <v>190</v>
      </c>
      <c r="J771">
        <v>7.1</v>
      </c>
      <c r="K771" t="s">
        <v>10916</v>
      </c>
      <c r="L771">
        <v>142939</v>
      </c>
      <c r="M771">
        <v>90000000</v>
      </c>
      <c r="N771">
        <v>161626121</v>
      </c>
      <c r="O771">
        <v>71626121</v>
      </c>
      <c r="P771" t="s">
        <v>10913</v>
      </c>
      <c r="Q771" t="s">
        <v>2618</v>
      </c>
      <c r="R771">
        <v>5</v>
      </c>
      <c r="S771" t="s">
        <v>1956</v>
      </c>
      <c r="T771" t="s">
        <v>11020</v>
      </c>
      <c r="U771" t="s">
        <v>10920</v>
      </c>
      <c r="V771" t="s">
        <v>10986</v>
      </c>
      <c r="W771" t="s">
        <v>11034</v>
      </c>
      <c r="X771" t="s">
        <v>2619</v>
      </c>
    </row>
    <row r="772" spans="1:24" x14ac:dyDescent="0.3">
      <c r="A772" t="s">
        <v>2620</v>
      </c>
      <c r="B772" t="s">
        <v>2621</v>
      </c>
      <c r="C772" t="s">
        <v>2621</v>
      </c>
      <c r="D772">
        <v>107</v>
      </c>
      <c r="E772" t="s">
        <v>10911</v>
      </c>
      <c r="F772">
        <v>1.7833333333333334</v>
      </c>
      <c r="G772" t="s">
        <v>10891</v>
      </c>
      <c r="H772" t="s">
        <v>190</v>
      </c>
      <c r="I772" t="s">
        <v>5170</v>
      </c>
      <c r="J772">
        <v>6.6</v>
      </c>
      <c r="K772" t="s">
        <v>10912</v>
      </c>
      <c r="L772">
        <v>90403</v>
      </c>
      <c r="M772">
        <v>60000000</v>
      </c>
      <c r="N772">
        <v>128038368</v>
      </c>
      <c r="O772">
        <v>68038368</v>
      </c>
      <c r="P772" t="s">
        <v>10913</v>
      </c>
      <c r="Q772">
        <v>35796</v>
      </c>
      <c r="S772" t="s">
        <v>11012</v>
      </c>
      <c r="T772" t="s">
        <v>11019</v>
      </c>
      <c r="U772" t="e">
        <v>#VALUE!</v>
      </c>
      <c r="V772" t="s">
        <v>10985</v>
      </c>
      <c r="W772" t="s">
        <v>11034</v>
      </c>
      <c r="X772" t="s">
        <v>1551</v>
      </c>
    </row>
    <row r="773" spans="1:24" x14ac:dyDescent="0.3">
      <c r="A773" t="s">
        <v>2622</v>
      </c>
      <c r="B773" t="s">
        <v>2623</v>
      </c>
      <c r="C773" t="s">
        <v>2623</v>
      </c>
      <c r="D773">
        <v>124</v>
      </c>
      <c r="E773" t="s">
        <v>10917</v>
      </c>
      <c r="F773">
        <v>2.0666666666666669</v>
      </c>
      <c r="G773" t="s">
        <v>172</v>
      </c>
      <c r="H773" t="s">
        <v>190</v>
      </c>
      <c r="I773" t="s">
        <v>10885</v>
      </c>
      <c r="J773">
        <v>7.5</v>
      </c>
      <c r="K773" t="s">
        <v>10916</v>
      </c>
      <c r="L773">
        <v>134407</v>
      </c>
      <c r="M773">
        <v>60000000</v>
      </c>
      <c r="N773">
        <v>49805462</v>
      </c>
      <c r="O773">
        <v>-10194538</v>
      </c>
      <c r="P773" t="s">
        <v>10924</v>
      </c>
      <c r="Q773" t="s">
        <v>2624</v>
      </c>
      <c r="R773">
        <v>17</v>
      </c>
      <c r="S773" t="s">
        <v>11012</v>
      </c>
      <c r="T773" t="s">
        <v>11027</v>
      </c>
      <c r="U773" t="s">
        <v>10930</v>
      </c>
      <c r="V773" t="s">
        <v>10985</v>
      </c>
      <c r="W773" t="s">
        <v>11034</v>
      </c>
      <c r="X773" t="s">
        <v>2625</v>
      </c>
    </row>
    <row r="774" spans="1:24" x14ac:dyDescent="0.3">
      <c r="A774" t="s">
        <v>2626</v>
      </c>
      <c r="B774" t="s">
        <v>2627</v>
      </c>
      <c r="C774" t="s">
        <v>2627</v>
      </c>
      <c r="D774">
        <v>104</v>
      </c>
      <c r="E774" t="s">
        <v>10911</v>
      </c>
      <c r="F774">
        <v>1.7333333333333334</v>
      </c>
      <c r="G774" t="s">
        <v>172</v>
      </c>
      <c r="H774" t="s">
        <v>190</v>
      </c>
      <c r="I774" t="s">
        <v>10885</v>
      </c>
      <c r="J774">
        <v>6.3</v>
      </c>
      <c r="K774" t="s">
        <v>10912</v>
      </c>
      <c r="L774">
        <v>91136</v>
      </c>
      <c r="M774">
        <v>75000000</v>
      </c>
      <c r="N774">
        <v>46733235</v>
      </c>
      <c r="O774">
        <v>-28266765</v>
      </c>
      <c r="P774" t="s">
        <v>10924</v>
      </c>
      <c r="Q774" t="s">
        <v>2628</v>
      </c>
      <c r="R774">
        <v>16</v>
      </c>
      <c r="S774" t="s">
        <v>1956</v>
      </c>
      <c r="T774" t="s">
        <v>11022</v>
      </c>
      <c r="U774" t="s">
        <v>10923</v>
      </c>
      <c r="V774" t="s">
        <v>10985</v>
      </c>
      <c r="W774" t="s">
        <v>11034</v>
      </c>
      <c r="X774" t="s">
        <v>2629</v>
      </c>
    </row>
    <row r="775" spans="1:24" x14ac:dyDescent="0.3">
      <c r="A775" t="s">
        <v>2630</v>
      </c>
      <c r="B775" t="s">
        <v>2631</v>
      </c>
      <c r="C775" t="s">
        <v>2631</v>
      </c>
      <c r="D775">
        <v>99</v>
      </c>
      <c r="E775" t="s">
        <v>10911</v>
      </c>
      <c r="F775">
        <v>1.65</v>
      </c>
      <c r="G775" t="s">
        <v>10887</v>
      </c>
      <c r="H775" t="s">
        <v>10888</v>
      </c>
      <c r="I775" t="s">
        <v>190</v>
      </c>
      <c r="J775">
        <v>7.2</v>
      </c>
      <c r="K775" t="s">
        <v>10916</v>
      </c>
      <c r="L775">
        <v>141932</v>
      </c>
      <c r="M775">
        <v>70000000</v>
      </c>
      <c r="N775">
        <v>218613188</v>
      </c>
      <c r="O775">
        <v>148613188</v>
      </c>
      <c r="P775" t="s">
        <v>10928</v>
      </c>
      <c r="Q775" t="s">
        <v>2632</v>
      </c>
      <c r="R775">
        <v>16</v>
      </c>
      <c r="S775" t="s">
        <v>11014</v>
      </c>
      <c r="T775" t="s">
        <v>11018</v>
      </c>
      <c r="U775" t="s">
        <v>10914</v>
      </c>
      <c r="V775" t="s">
        <v>10985</v>
      </c>
      <c r="W775" t="s">
        <v>11034</v>
      </c>
      <c r="X775" t="s">
        <v>2633</v>
      </c>
    </row>
    <row r="776" spans="1:24" x14ac:dyDescent="0.3">
      <c r="A776" t="s">
        <v>2634</v>
      </c>
      <c r="B776" t="s">
        <v>2635</v>
      </c>
      <c r="C776" t="s">
        <v>2635</v>
      </c>
      <c r="D776">
        <v>100</v>
      </c>
      <c r="E776" t="s">
        <v>10911</v>
      </c>
      <c r="F776">
        <v>1.6666666666666667</v>
      </c>
      <c r="G776" t="s">
        <v>7406</v>
      </c>
      <c r="H776" t="s">
        <v>105</v>
      </c>
      <c r="I776" t="s">
        <v>10890</v>
      </c>
      <c r="J776">
        <v>6.6</v>
      </c>
      <c r="K776" t="s">
        <v>10912</v>
      </c>
      <c r="L776">
        <v>283094</v>
      </c>
      <c r="M776">
        <v>33000000</v>
      </c>
      <c r="N776">
        <v>102984862</v>
      </c>
      <c r="O776">
        <v>69984862</v>
      </c>
      <c r="P776" t="s">
        <v>10913</v>
      </c>
      <c r="Q776" t="s">
        <v>2636</v>
      </c>
      <c r="R776">
        <v>12</v>
      </c>
      <c r="S776" t="s">
        <v>11011</v>
      </c>
      <c r="T776" t="s">
        <v>11021</v>
      </c>
      <c r="U776" t="s">
        <v>10921</v>
      </c>
      <c r="V776" t="s">
        <v>10989</v>
      </c>
      <c r="W776" t="s">
        <v>11031</v>
      </c>
      <c r="X776" t="s">
        <v>2001</v>
      </c>
    </row>
    <row r="777" spans="1:24" x14ac:dyDescent="0.3">
      <c r="A777" t="s">
        <v>2637</v>
      </c>
      <c r="B777" t="s">
        <v>2638</v>
      </c>
      <c r="C777" t="s">
        <v>2638</v>
      </c>
      <c r="D777">
        <v>98</v>
      </c>
      <c r="E777" t="s">
        <v>10911</v>
      </c>
      <c r="F777">
        <v>1.6333333333333333</v>
      </c>
      <c r="G777" t="s">
        <v>7406</v>
      </c>
      <c r="H777" t="s">
        <v>172</v>
      </c>
      <c r="I777" t="s">
        <v>10891</v>
      </c>
      <c r="J777">
        <v>7</v>
      </c>
      <c r="K777" t="s">
        <v>10916</v>
      </c>
      <c r="L777">
        <v>287176</v>
      </c>
      <c r="M777">
        <v>33000000</v>
      </c>
      <c r="N777">
        <v>244721064</v>
      </c>
      <c r="O777">
        <v>211721064</v>
      </c>
      <c r="P777" t="s">
        <v>10928</v>
      </c>
      <c r="Q777" t="s">
        <v>2639</v>
      </c>
      <c r="R777">
        <v>18</v>
      </c>
      <c r="S777" t="s">
        <v>1956</v>
      </c>
      <c r="T777" t="s">
        <v>11027</v>
      </c>
      <c r="U777" t="s">
        <v>10930</v>
      </c>
      <c r="V777" t="s">
        <v>10985</v>
      </c>
      <c r="W777" t="s">
        <v>11034</v>
      </c>
      <c r="X777" t="s">
        <v>2640</v>
      </c>
    </row>
    <row r="778" spans="1:24" x14ac:dyDescent="0.3">
      <c r="A778" t="s">
        <v>2641</v>
      </c>
      <c r="B778" t="s">
        <v>2642</v>
      </c>
      <c r="C778" t="s">
        <v>2642</v>
      </c>
      <c r="D778">
        <v>169</v>
      </c>
      <c r="E778" t="s">
        <v>10917</v>
      </c>
      <c r="F778">
        <v>2.8166666666666669</v>
      </c>
      <c r="G778" t="s">
        <v>190</v>
      </c>
      <c r="H778" t="s">
        <v>5878</v>
      </c>
      <c r="I778" t="s">
        <v>10899</v>
      </c>
      <c r="J778">
        <v>8.6</v>
      </c>
      <c r="K778" t="s">
        <v>10922</v>
      </c>
      <c r="L778">
        <v>1459479</v>
      </c>
      <c r="M778">
        <v>70000000</v>
      </c>
      <c r="N778">
        <v>482349603</v>
      </c>
      <c r="O778">
        <v>412349603</v>
      </c>
      <c r="P778" t="s">
        <v>10928</v>
      </c>
      <c r="Q778" t="s">
        <v>2643</v>
      </c>
      <c r="R778">
        <v>21</v>
      </c>
      <c r="S778" t="s">
        <v>11011</v>
      </c>
      <c r="T778" t="s">
        <v>11025</v>
      </c>
      <c r="U778" t="s">
        <v>10927</v>
      </c>
      <c r="V778" t="s">
        <v>10985</v>
      </c>
      <c r="W778" t="s">
        <v>11034</v>
      </c>
      <c r="X778" t="s">
        <v>183</v>
      </c>
    </row>
    <row r="779" spans="1:24" x14ac:dyDescent="0.3">
      <c r="A779" t="s">
        <v>2644</v>
      </c>
      <c r="B779" t="s">
        <v>2645</v>
      </c>
      <c r="C779" t="s">
        <v>2645</v>
      </c>
      <c r="D779">
        <v>102</v>
      </c>
      <c r="E779" t="s">
        <v>10911</v>
      </c>
      <c r="F779">
        <v>1.7</v>
      </c>
      <c r="G779" t="s">
        <v>7406</v>
      </c>
      <c r="H779" t="s">
        <v>10887</v>
      </c>
      <c r="I779" t="s">
        <v>172</v>
      </c>
      <c r="J779">
        <v>5.9</v>
      </c>
      <c r="K779" t="s">
        <v>10933</v>
      </c>
      <c r="L779">
        <v>82038</v>
      </c>
      <c r="M779">
        <v>70000000</v>
      </c>
      <c r="N779">
        <v>164839294</v>
      </c>
      <c r="O779">
        <v>94839294</v>
      </c>
      <c r="P779" t="s">
        <v>10913</v>
      </c>
      <c r="Q779" t="s">
        <v>2646</v>
      </c>
      <c r="R779">
        <v>12</v>
      </c>
      <c r="S779" t="s">
        <v>1956</v>
      </c>
      <c r="T779" t="s">
        <v>11024</v>
      </c>
      <c r="U779" t="s">
        <v>10926</v>
      </c>
      <c r="V779" t="s">
        <v>10985</v>
      </c>
      <c r="W779" t="s">
        <v>11034</v>
      </c>
      <c r="X779" t="s">
        <v>455</v>
      </c>
    </row>
    <row r="780" spans="1:24" x14ac:dyDescent="0.3">
      <c r="A780" t="s">
        <v>2647</v>
      </c>
      <c r="B780" t="s">
        <v>2648</v>
      </c>
      <c r="C780" t="s">
        <v>2648</v>
      </c>
      <c r="D780">
        <v>98</v>
      </c>
      <c r="E780" t="s">
        <v>10911</v>
      </c>
      <c r="F780">
        <v>1.6333333333333333</v>
      </c>
      <c r="G780" t="s">
        <v>10891</v>
      </c>
      <c r="H780" t="s">
        <v>10895</v>
      </c>
      <c r="I780" t="s">
        <v>5170</v>
      </c>
      <c r="J780">
        <v>6.1</v>
      </c>
      <c r="K780" t="s">
        <v>10912</v>
      </c>
      <c r="L780">
        <v>85351</v>
      </c>
      <c r="M780">
        <v>73000000</v>
      </c>
      <c r="N780">
        <v>103891409</v>
      </c>
      <c r="O780">
        <v>30891409</v>
      </c>
      <c r="P780" t="s">
        <v>10913</v>
      </c>
      <c r="Q780" t="s">
        <v>2649</v>
      </c>
      <c r="R780">
        <v>30</v>
      </c>
      <c r="S780" t="s">
        <v>11012</v>
      </c>
      <c r="T780" t="s">
        <v>11025</v>
      </c>
      <c r="U780" t="s">
        <v>10927</v>
      </c>
      <c r="V780" t="s">
        <v>10985</v>
      </c>
      <c r="W780" t="s">
        <v>11034</v>
      </c>
      <c r="X780" t="s">
        <v>212</v>
      </c>
    </row>
    <row r="781" spans="1:24" x14ac:dyDescent="0.3">
      <c r="A781" t="s">
        <v>2650</v>
      </c>
      <c r="B781" t="s">
        <v>2651</v>
      </c>
      <c r="C781" t="s">
        <v>2651</v>
      </c>
      <c r="D781">
        <v>103</v>
      </c>
      <c r="E781" t="s">
        <v>10911</v>
      </c>
      <c r="F781">
        <v>1.7166666666666666</v>
      </c>
      <c r="G781" t="s">
        <v>7406</v>
      </c>
      <c r="H781" t="s">
        <v>10887</v>
      </c>
      <c r="I781" t="s">
        <v>10890</v>
      </c>
      <c r="J781">
        <v>6.4</v>
      </c>
      <c r="K781" t="s">
        <v>10912</v>
      </c>
      <c r="L781">
        <v>78395</v>
      </c>
      <c r="M781">
        <v>58000000</v>
      </c>
      <c r="N781">
        <v>112587658</v>
      </c>
      <c r="O781">
        <v>54587658</v>
      </c>
      <c r="P781" t="s">
        <v>10913</v>
      </c>
      <c r="Q781" t="s">
        <v>2652</v>
      </c>
      <c r="R781">
        <v>10</v>
      </c>
      <c r="S781" t="s">
        <v>11012</v>
      </c>
      <c r="T781" t="s">
        <v>11018</v>
      </c>
      <c r="U781" t="s">
        <v>10914</v>
      </c>
      <c r="V781" t="s">
        <v>10985</v>
      </c>
      <c r="W781" t="s">
        <v>11034</v>
      </c>
      <c r="X781" t="s">
        <v>2214</v>
      </c>
    </row>
    <row r="782" spans="1:24" x14ac:dyDescent="0.3">
      <c r="A782" t="s">
        <v>2653</v>
      </c>
      <c r="B782" t="s">
        <v>2654</v>
      </c>
      <c r="C782" t="s">
        <v>2654</v>
      </c>
      <c r="D782">
        <v>88</v>
      </c>
      <c r="E782" t="s">
        <v>10915</v>
      </c>
      <c r="F782">
        <v>1.4666666666666666</v>
      </c>
      <c r="G782" t="s">
        <v>10887</v>
      </c>
      <c r="H782" t="s">
        <v>10888</v>
      </c>
      <c r="I782" t="s">
        <v>172</v>
      </c>
      <c r="J782">
        <v>7.3</v>
      </c>
      <c r="K782" t="s">
        <v>10916</v>
      </c>
      <c r="L782">
        <v>241239</v>
      </c>
      <c r="M782">
        <v>130000000</v>
      </c>
      <c r="N782">
        <v>448191819</v>
      </c>
      <c r="O782">
        <v>318191819</v>
      </c>
      <c r="P782" t="s">
        <v>10928</v>
      </c>
      <c r="Q782" t="s">
        <v>2655</v>
      </c>
      <c r="R782">
        <v>12</v>
      </c>
      <c r="S782" t="s">
        <v>11016</v>
      </c>
      <c r="T782" t="s">
        <v>11024</v>
      </c>
      <c r="U782" t="s">
        <v>10926</v>
      </c>
      <c r="V782" t="s">
        <v>10986</v>
      </c>
      <c r="W782" t="s">
        <v>11034</v>
      </c>
      <c r="X782" t="s">
        <v>2656</v>
      </c>
    </row>
    <row r="783" spans="1:24" x14ac:dyDescent="0.3">
      <c r="A783" t="s">
        <v>2657</v>
      </c>
      <c r="B783" t="s">
        <v>2658</v>
      </c>
      <c r="C783" t="s">
        <v>2658</v>
      </c>
      <c r="D783">
        <v>170</v>
      </c>
      <c r="E783" t="s">
        <v>10917</v>
      </c>
      <c r="F783">
        <v>2.8333333333333335</v>
      </c>
      <c r="G783" t="s">
        <v>190</v>
      </c>
      <c r="H783" t="s">
        <v>10896</v>
      </c>
      <c r="I783" t="s">
        <v>5878</v>
      </c>
      <c r="J783">
        <v>7.6</v>
      </c>
      <c r="K783" t="s">
        <v>10916</v>
      </c>
      <c r="L783">
        <v>196265</v>
      </c>
      <c r="M783">
        <v>52000000</v>
      </c>
      <c r="N783">
        <v>98126565</v>
      </c>
      <c r="O783">
        <v>46126565</v>
      </c>
      <c r="P783" t="s">
        <v>10913</v>
      </c>
      <c r="Q783" t="s">
        <v>2659</v>
      </c>
      <c r="R783">
        <v>22</v>
      </c>
      <c r="S783" t="s">
        <v>11011</v>
      </c>
      <c r="T783" t="s">
        <v>11018</v>
      </c>
      <c r="U783" t="s">
        <v>10914</v>
      </c>
      <c r="V783" t="s">
        <v>10985</v>
      </c>
      <c r="W783" t="s">
        <v>11034</v>
      </c>
      <c r="X783" t="s">
        <v>94</v>
      </c>
    </row>
    <row r="784" spans="1:24" x14ac:dyDescent="0.3">
      <c r="A784" t="s">
        <v>2660</v>
      </c>
      <c r="B784" t="s">
        <v>2661</v>
      </c>
      <c r="C784" t="s">
        <v>2661</v>
      </c>
      <c r="D784">
        <v>131</v>
      </c>
      <c r="E784" t="s">
        <v>10917</v>
      </c>
      <c r="F784">
        <v>2.1833333333333331</v>
      </c>
      <c r="G784" t="s">
        <v>7406</v>
      </c>
      <c r="H784" t="s">
        <v>10891</v>
      </c>
      <c r="I784" t="s">
        <v>5170</v>
      </c>
      <c r="J784">
        <v>6.5</v>
      </c>
      <c r="K784" t="s">
        <v>10912</v>
      </c>
      <c r="L784">
        <v>111428</v>
      </c>
      <c r="M784">
        <v>60000000</v>
      </c>
      <c r="N784">
        <v>102367405</v>
      </c>
      <c r="O784">
        <v>42367405</v>
      </c>
      <c r="P784" t="s">
        <v>10913</v>
      </c>
      <c r="Q784" t="s">
        <v>2662</v>
      </c>
      <c r="R784">
        <v>6</v>
      </c>
      <c r="S784" t="s">
        <v>1956</v>
      </c>
      <c r="T784" t="s">
        <v>11021</v>
      </c>
      <c r="U784" t="s">
        <v>10921</v>
      </c>
      <c r="V784" t="s">
        <v>10985</v>
      </c>
      <c r="W784" t="s">
        <v>11034</v>
      </c>
      <c r="X784" t="s">
        <v>2112</v>
      </c>
    </row>
    <row r="785" spans="1:24" x14ac:dyDescent="0.3">
      <c r="A785" t="s">
        <v>2663</v>
      </c>
      <c r="B785" t="s">
        <v>2664</v>
      </c>
      <c r="C785" t="s">
        <v>2664</v>
      </c>
      <c r="D785">
        <v>108</v>
      </c>
      <c r="E785" t="s">
        <v>10911</v>
      </c>
      <c r="F785">
        <v>1.8</v>
      </c>
      <c r="G785" t="s">
        <v>7406</v>
      </c>
      <c r="H785" t="s">
        <v>105</v>
      </c>
      <c r="I785" t="s">
        <v>5170</v>
      </c>
      <c r="J785">
        <v>6.1</v>
      </c>
      <c r="K785" t="s">
        <v>10912</v>
      </c>
      <c r="L785">
        <v>62768</v>
      </c>
      <c r="M785">
        <v>20000000</v>
      </c>
      <c r="N785">
        <v>20308772</v>
      </c>
      <c r="O785">
        <v>308772</v>
      </c>
      <c r="P785" t="s">
        <v>10918</v>
      </c>
      <c r="Q785" t="s">
        <v>2665</v>
      </c>
      <c r="R785">
        <v>15</v>
      </c>
      <c r="S785" t="s">
        <v>11014</v>
      </c>
      <c r="T785" t="s">
        <v>11026</v>
      </c>
      <c r="U785" t="s">
        <v>10929</v>
      </c>
      <c r="V785" t="s">
        <v>10985</v>
      </c>
      <c r="W785" t="s">
        <v>11034</v>
      </c>
      <c r="X785" t="s">
        <v>208</v>
      </c>
    </row>
    <row r="786" spans="1:24" x14ac:dyDescent="0.3">
      <c r="A786" t="s">
        <v>2666</v>
      </c>
      <c r="B786" t="s">
        <v>2667</v>
      </c>
      <c r="C786" t="s">
        <v>2667</v>
      </c>
      <c r="D786">
        <v>97</v>
      </c>
      <c r="E786" t="s">
        <v>10911</v>
      </c>
      <c r="F786">
        <v>1.6166666666666667</v>
      </c>
      <c r="G786" t="s">
        <v>172</v>
      </c>
      <c r="H786" t="s">
        <v>190</v>
      </c>
      <c r="I786" t="s">
        <v>10899</v>
      </c>
      <c r="J786">
        <v>7.1</v>
      </c>
      <c r="K786" t="s">
        <v>10916</v>
      </c>
      <c r="L786">
        <v>87322</v>
      </c>
      <c r="M786">
        <v>15000000</v>
      </c>
      <c r="N786">
        <v>64256513</v>
      </c>
      <c r="O786">
        <v>49256513</v>
      </c>
      <c r="P786" t="s">
        <v>10913</v>
      </c>
      <c r="Q786" t="s">
        <v>2668</v>
      </c>
      <c r="R786">
        <v>17</v>
      </c>
      <c r="S786" t="s">
        <v>11014</v>
      </c>
      <c r="T786" t="s">
        <v>11018</v>
      </c>
      <c r="U786" t="s">
        <v>10914</v>
      </c>
      <c r="V786" t="s">
        <v>10984</v>
      </c>
      <c r="W786" t="s">
        <v>11034</v>
      </c>
      <c r="X786" t="s">
        <v>647</v>
      </c>
    </row>
    <row r="787" spans="1:24" x14ac:dyDescent="0.3">
      <c r="A787" t="s">
        <v>2669</v>
      </c>
      <c r="B787" t="s">
        <v>2670</v>
      </c>
      <c r="C787" t="s">
        <v>2670</v>
      </c>
      <c r="D787">
        <v>97</v>
      </c>
      <c r="E787" t="s">
        <v>10911</v>
      </c>
      <c r="F787">
        <v>1.6166666666666667</v>
      </c>
      <c r="G787" t="s">
        <v>172</v>
      </c>
      <c r="H787" t="s">
        <v>10894</v>
      </c>
      <c r="I787" t="s">
        <v>10886</v>
      </c>
      <c r="J787">
        <v>6.9</v>
      </c>
      <c r="K787" t="s">
        <v>10912</v>
      </c>
      <c r="L787">
        <v>159064</v>
      </c>
      <c r="M787">
        <v>18000000</v>
      </c>
      <c r="N787">
        <v>123306987</v>
      </c>
      <c r="O787">
        <v>105306987</v>
      </c>
      <c r="P787" t="s">
        <v>10928</v>
      </c>
      <c r="Q787" t="s">
        <v>2671</v>
      </c>
      <c r="R787">
        <v>12</v>
      </c>
      <c r="S787" t="s">
        <v>11012</v>
      </c>
      <c r="T787" t="s">
        <v>11020</v>
      </c>
      <c r="U787" t="s">
        <v>10920</v>
      </c>
      <c r="V787" t="s">
        <v>10985</v>
      </c>
      <c r="W787" t="s">
        <v>11034</v>
      </c>
      <c r="X787" t="s">
        <v>2497</v>
      </c>
    </row>
    <row r="788" spans="1:24" x14ac:dyDescent="0.3">
      <c r="A788" t="s">
        <v>2672</v>
      </c>
      <c r="B788" t="s">
        <v>2673</v>
      </c>
      <c r="C788" t="s">
        <v>2673</v>
      </c>
      <c r="D788">
        <v>113</v>
      </c>
      <c r="E788" t="s">
        <v>10911</v>
      </c>
      <c r="F788">
        <v>1.8833333333333333</v>
      </c>
      <c r="G788" t="s">
        <v>190</v>
      </c>
      <c r="H788" t="s">
        <v>10885</v>
      </c>
      <c r="I788" t="s">
        <v>10886</v>
      </c>
      <c r="J788">
        <v>7</v>
      </c>
      <c r="K788" t="s">
        <v>10916</v>
      </c>
      <c r="L788">
        <v>112787</v>
      </c>
      <c r="M788">
        <v>85000000</v>
      </c>
      <c r="N788">
        <v>55382927</v>
      </c>
      <c r="O788">
        <v>-29617073</v>
      </c>
      <c r="P788" t="s">
        <v>10924</v>
      </c>
      <c r="Q788" t="s">
        <v>2674</v>
      </c>
      <c r="R788">
        <v>28</v>
      </c>
      <c r="S788" t="s">
        <v>11015</v>
      </c>
      <c r="T788" t="s">
        <v>11027</v>
      </c>
      <c r="U788" t="s">
        <v>10930</v>
      </c>
      <c r="V788" t="s">
        <v>10985</v>
      </c>
      <c r="W788" t="s">
        <v>11034</v>
      </c>
      <c r="X788" t="s">
        <v>2675</v>
      </c>
    </row>
    <row r="789" spans="1:24" x14ac:dyDescent="0.3">
      <c r="A789" t="s">
        <v>2676</v>
      </c>
      <c r="B789" t="s">
        <v>2677</v>
      </c>
      <c r="C789" t="s">
        <v>2677</v>
      </c>
      <c r="D789">
        <v>108</v>
      </c>
      <c r="E789" t="s">
        <v>10911</v>
      </c>
      <c r="F789">
        <v>1.8</v>
      </c>
      <c r="G789" t="s">
        <v>10891</v>
      </c>
      <c r="H789" t="s">
        <v>190</v>
      </c>
      <c r="I789" t="s">
        <v>10895</v>
      </c>
      <c r="J789">
        <v>6.6</v>
      </c>
      <c r="K789" t="s">
        <v>10912</v>
      </c>
      <c r="L789">
        <v>127687</v>
      </c>
      <c r="M789">
        <v>20000000</v>
      </c>
      <c r="N789">
        <v>30166293</v>
      </c>
      <c r="O789">
        <v>10166293</v>
      </c>
      <c r="P789" t="s">
        <v>10913</v>
      </c>
      <c r="Q789" t="s">
        <v>2678</v>
      </c>
      <c r="R789">
        <v>20</v>
      </c>
      <c r="S789" t="s">
        <v>1956</v>
      </c>
      <c r="T789" t="s">
        <v>11021</v>
      </c>
      <c r="U789" t="s">
        <v>10921</v>
      </c>
      <c r="V789" t="s">
        <v>10985</v>
      </c>
      <c r="W789" t="s">
        <v>11034</v>
      </c>
      <c r="X789" t="s">
        <v>2679</v>
      </c>
    </row>
    <row r="790" spans="1:24" x14ac:dyDescent="0.3">
      <c r="A790" t="s">
        <v>2680</v>
      </c>
      <c r="B790" t="s">
        <v>2681</v>
      </c>
      <c r="C790" t="s">
        <v>2681</v>
      </c>
      <c r="D790">
        <v>106</v>
      </c>
      <c r="E790" t="s">
        <v>10911</v>
      </c>
      <c r="F790">
        <v>1.7666666666666666</v>
      </c>
      <c r="G790" t="s">
        <v>7406</v>
      </c>
      <c r="H790" t="s">
        <v>172</v>
      </c>
      <c r="I790" t="s">
        <v>10890</v>
      </c>
      <c r="J790">
        <v>4.9000000000000004</v>
      </c>
      <c r="K790" t="s">
        <v>10933</v>
      </c>
      <c r="L790">
        <v>165536</v>
      </c>
      <c r="M790">
        <v>170000000</v>
      </c>
      <c r="N790">
        <v>222104681</v>
      </c>
      <c r="O790">
        <v>52104681</v>
      </c>
      <c r="P790" t="s">
        <v>10913</v>
      </c>
      <c r="Q790" t="s">
        <v>2682</v>
      </c>
      <c r="R790">
        <v>30</v>
      </c>
      <c r="S790" t="s">
        <v>11014</v>
      </c>
      <c r="T790" t="s">
        <v>11024</v>
      </c>
      <c r="U790" t="s">
        <v>10926</v>
      </c>
      <c r="V790" t="s">
        <v>10986</v>
      </c>
      <c r="W790" t="s">
        <v>11034</v>
      </c>
      <c r="X790" t="s">
        <v>1335</v>
      </c>
    </row>
    <row r="791" spans="1:24" x14ac:dyDescent="0.3">
      <c r="A791" t="s">
        <v>2683</v>
      </c>
      <c r="B791" t="s">
        <v>2684</v>
      </c>
      <c r="C791" t="s">
        <v>2684</v>
      </c>
      <c r="D791">
        <v>121</v>
      </c>
      <c r="E791" t="s">
        <v>10917</v>
      </c>
      <c r="F791">
        <v>2.0166666666666666</v>
      </c>
      <c r="G791" t="s">
        <v>190</v>
      </c>
      <c r="H791" t="s">
        <v>10895</v>
      </c>
      <c r="I791" t="s">
        <v>10890</v>
      </c>
      <c r="J791">
        <v>7</v>
      </c>
      <c r="K791" t="s">
        <v>10916</v>
      </c>
      <c r="L791">
        <v>108882</v>
      </c>
      <c r="M791">
        <v>66000000</v>
      </c>
      <c r="N791">
        <v>189176423</v>
      </c>
      <c r="O791">
        <v>123176423</v>
      </c>
      <c r="P791" t="s">
        <v>10928</v>
      </c>
      <c r="Q791" t="s">
        <v>2685</v>
      </c>
      <c r="R791">
        <v>19</v>
      </c>
      <c r="S791" t="s">
        <v>1956</v>
      </c>
      <c r="T791" t="s">
        <v>11024</v>
      </c>
      <c r="U791" t="s">
        <v>10926</v>
      </c>
      <c r="V791" t="s">
        <v>10985</v>
      </c>
      <c r="W791" t="s">
        <v>11034</v>
      </c>
      <c r="X791" t="s">
        <v>2686</v>
      </c>
    </row>
    <row r="792" spans="1:24" x14ac:dyDescent="0.3">
      <c r="A792" t="s">
        <v>2687</v>
      </c>
      <c r="B792" t="s">
        <v>2688</v>
      </c>
      <c r="C792" t="s">
        <v>2688</v>
      </c>
      <c r="D792">
        <v>104</v>
      </c>
      <c r="E792" t="s">
        <v>10911</v>
      </c>
      <c r="F792">
        <v>1.7333333333333334</v>
      </c>
      <c r="G792" t="s">
        <v>7406</v>
      </c>
      <c r="H792" t="s">
        <v>10887</v>
      </c>
      <c r="I792" t="s">
        <v>10890</v>
      </c>
      <c r="J792">
        <v>7.3</v>
      </c>
      <c r="K792" t="s">
        <v>10916</v>
      </c>
      <c r="L792">
        <v>636039</v>
      </c>
      <c r="M792">
        <v>75000000</v>
      </c>
      <c r="N792">
        <v>296339528</v>
      </c>
      <c r="O792">
        <v>221339528</v>
      </c>
      <c r="P792" t="s">
        <v>10928</v>
      </c>
      <c r="Q792" t="s">
        <v>2689</v>
      </c>
      <c r="R792">
        <v>12</v>
      </c>
      <c r="S792" t="s">
        <v>11014</v>
      </c>
      <c r="T792" t="s">
        <v>11025</v>
      </c>
      <c r="U792" t="s">
        <v>10927</v>
      </c>
      <c r="V792" t="s">
        <v>10987</v>
      </c>
      <c r="W792" t="s">
        <v>11031</v>
      </c>
      <c r="X792" t="s">
        <v>2047</v>
      </c>
    </row>
    <row r="793" spans="1:24" x14ac:dyDescent="0.3">
      <c r="A793" t="s">
        <v>2690</v>
      </c>
      <c r="B793" t="s">
        <v>2691</v>
      </c>
      <c r="C793" t="s">
        <v>2691</v>
      </c>
      <c r="D793">
        <v>97</v>
      </c>
      <c r="E793" t="s">
        <v>10911</v>
      </c>
      <c r="F793">
        <v>1.6166666666666667</v>
      </c>
      <c r="G793" t="s">
        <v>105</v>
      </c>
      <c r="H793" t="s">
        <v>10895</v>
      </c>
      <c r="I793" t="s">
        <v>10890</v>
      </c>
      <c r="J793">
        <v>6.8</v>
      </c>
      <c r="K793" t="s">
        <v>10912</v>
      </c>
      <c r="L793">
        <v>105232</v>
      </c>
      <c r="M793">
        <v>15000000</v>
      </c>
      <c r="N793">
        <v>2856712</v>
      </c>
      <c r="O793">
        <v>-12143288</v>
      </c>
      <c r="P793" t="s">
        <v>10924</v>
      </c>
      <c r="Q793" t="s">
        <v>2692</v>
      </c>
      <c r="R793">
        <v>16</v>
      </c>
      <c r="S793" t="s">
        <v>11011</v>
      </c>
      <c r="T793" t="s">
        <v>11020</v>
      </c>
      <c r="U793" t="s">
        <v>10920</v>
      </c>
      <c r="V793" t="s">
        <v>10986</v>
      </c>
      <c r="W793" t="s">
        <v>11034</v>
      </c>
      <c r="X793" t="s">
        <v>533</v>
      </c>
    </row>
    <row r="794" spans="1:24" x14ac:dyDescent="0.3">
      <c r="A794" t="s">
        <v>2693</v>
      </c>
      <c r="B794" t="s">
        <v>2694</v>
      </c>
      <c r="C794" t="s">
        <v>2694</v>
      </c>
      <c r="D794">
        <v>88</v>
      </c>
      <c r="E794" t="s">
        <v>10915</v>
      </c>
      <c r="F794">
        <v>1.4666666666666666</v>
      </c>
      <c r="G794" t="s">
        <v>7406</v>
      </c>
      <c r="H794" t="s">
        <v>10887</v>
      </c>
      <c r="I794" t="s">
        <v>172</v>
      </c>
      <c r="J794">
        <v>6.2</v>
      </c>
      <c r="K794" t="s">
        <v>10912</v>
      </c>
      <c r="L794">
        <v>395249</v>
      </c>
      <c r="M794">
        <v>140000000</v>
      </c>
      <c r="N794">
        <v>445135288</v>
      </c>
      <c r="O794">
        <v>305135288</v>
      </c>
      <c r="P794" t="s">
        <v>10928</v>
      </c>
      <c r="Q794" t="s">
        <v>2695</v>
      </c>
      <c r="R794">
        <v>3</v>
      </c>
      <c r="S794" t="s">
        <v>11014</v>
      </c>
      <c r="T794" t="s">
        <v>11025</v>
      </c>
      <c r="U794" t="s">
        <v>10927</v>
      </c>
      <c r="V794" t="s">
        <v>10989</v>
      </c>
      <c r="W794" t="s">
        <v>11031</v>
      </c>
      <c r="X794" t="s">
        <v>1335</v>
      </c>
    </row>
    <row r="795" spans="1:24" x14ac:dyDescent="0.3">
      <c r="A795" t="s">
        <v>2696</v>
      </c>
      <c r="B795" t="s">
        <v>2697</v>
      </c>
      <c r="C795" t="s">
        <v>2697</v>
      </c>
      <c r="D795">
        <v>94</v>
      </c>
      <c r="E795" t="s">
        <v>10911</v>
      </c>
      <c r="F795">
        <v>1.5666666666666667</v>
      </c>
      <c r="G795" t="s">
        <v>7406</v>
      </c>
      <c r="H795" t="s">
        <v>10887</v>
      </c>
      <c r="I795" t="s">
        <v>10888</v>
      </c>
      <c r="J795">
        <v>6.6</v>
      </c>
      <c r="K795" t="s">
        <v>10912</v>
      </c>
      <c r="L795">
        <v>63246</v>
      </c>
      <c r="M795">
        <v>75000000</v>
      </c>
      <c r="N795">
        <v>36754634</v>
      </c>
      <c r="O795">
        <v>-38245366</v>
      </c>
      <c r="P795" t="s">
        <v>10924</v>
      </c>
      <c r="Q795" t="s">
        <v>2698</v>
      </c>
      <c r="R795">
        <v>13</v>
      </c>
      <c r="S795" t="s">
        <v>11011</v>
      </c>
      <c r="T795" t="s">
        <v>11024</v>
      </c>
      <c r="U795" t="s">
        <v>10926</v>
      </c>
      <c r="V795" t="s">
        <v>10987</v>
      </c>
      <c r="W795" t="s">
        <v>11031</v>
      </c>
      <c r="X795" t="s">
        <v>2250</v>
      </c>
    </row>
    <row r="796" spans="1:24" x14ac:dyDescent="0.3">
      <c r="A796" t="s">
        <v>2699</v>
      </c>
      <c r="B796" t="s">
        <v>2700</v>
      </c>
      <c r="C796" t="s">
        <v>2700</v>
      </c>
      <c r="D796">
        <v>136</v>
      </c>
      <c r="E796" t="s">
        <v>10917</v>
      </c>
      <c r="F796">
        <v>2.2666666666666666</v>
      </c>
      <c r="G796" t="s">
        <v>7406</v>
      </c>
      <c r="H796" t="s">
        <v>10887</v>
      </c>
      <c r="I796" t="s">
        <v>10885</v>
      </c>
      <c r="J796">
        <v>6.5</v>
      </c>
      <c r="K796" t="s">
        <v>10912</v>
      </c>
      <c r="L796">
        <v>839870</v>
      </c>
      <c r="M796">
        <v>115000000</v>
      </c>
      <c r="N796">
        <v>1027082707</v>
      </c>
      <c r="O796">
        <v>912082707</v>
      </c>
      <c r="P796" t="s">
        <v>10928</v>
      </c>
      <c r="Q796" t="s">
        <v>2701</v>
      </c>
      <c r="R796">
        <v>16</v>
      </c>
      <c r="S796" t="s">
        <v>11013</v>
      </c>
      <c r="T796" t="s">
        <v>11029</v>
      </c>
      <c r="U796" t="s">
        <v>10932</v>
      </c>
      <c r="V796" t="s">
        <v>10986</v>
      </c>
      <c r="W796" t="s">
        <v>11034</v>
      </c>
      <c r="X796" t="s">
        <v>34</v>
      </c>
    </row>
    <row r="797" spans="1:24" x14ac:dyDescent="0.3">
      <c r="A797" t="s">
        <v>2702</v>
      </c>
      <c r="B797" t="s">
        <v>2703</v>
      </c>
      <c r="C797" t="s">
        <v>2703</v>
      </c>
      <c r="D797">
        <v>78</v>
      </c>
      <c r="E797" t="s">
        <v>10915</v>
      </c>
      <c r="F797">
        <v>1.3</v>
      </c>
      <c r="G797" t="s">
        <v>10887</v>
      </c>
      <c r="H797" t="s">
        <v>10888</v>
      </c>
      <c r="I797" t="s">
        <v>172</v>
      </c>
      <c r="J797">
        <v>7.4</v>
      </c>
      <c r="K797" t="s">
        <v>10916</v>
      </c>
      <c r="L797">
        <v>219111</v>
      </c>
      <c r="M797">
        <v>100000000</v>
      </c>
      <c r="N797">
        <v>169662340</v>
      </c>
      <c r="O797">
        <v>69662340</v>
      </c>
      <c r="P797" t="s">
        <v>10913</v>
      </c>
      <c r="Q797" t="s">
        <v>2704</v>
      </c>
      <c r="R797">
        <v>22</v>
      </c>
      <c r="S797" t="s">
        <v>11014</v>
      </c>
      <c r="T797" t="s">
        <v>11023</v>
      </c>
      <c r="U797" t="s">
        <v>10925</v>
      </c>
      <c r="V797" t="s">
        <v>10987</v>
      </c>
      <c r="W797" t="s">
        <v>11031</v>
      </c>
      <c r="X797" t="s">
        <v>2705</v>
      </c>
    </row>
    <row r="798" spans="1:24" x14ac:dyDescent="0.3">
      <c r="A798" t="s">
        <v>2706</v>
      </c>
      <c r="B798" t="s">
        <v>2707</v>
      </c>
      <c r="C798" t="s">
        <v>2707</v>
      </c>
      <c r="D798">
        <v>77</v>
      </c>
      <c r="E798" t="s">
        <v>10915</v>
      </c>
      <c r="F798">
        <v>1.2833333333333334</v>
      </c>
      <c r="G798" t="s">
        <v>10888</v>
      </c>
      <c r="H798" t="s">
        <v>190</v>
      </c>
      <c r="I798" t="s">
        <v>10892</v>
      </c>
      <c r="J798">
        <v>7.4</v>
      </c>
      <c r="K798" t="s">
        <v>10916</v>
      </c>
      <c r="L798">
        <v>292772</v>
      </c>
      <c r="M798">
        <v>40000000</v>
      </c>
      <c r="N798">
        <v>118133252</v>
      </c>
      <c r="O798">
        <v>78133252</v>
      </c>
      <c r="P798" t="s">
        <v>10913</v>
      </c>
      <c r="Q798" t="s">
        <v>2708</v>
      </c>
      <c r="R798">
        <v>7</v>
      </c>
      <c r="S798" t="s">
        <v>11014</v>
      </c>
      <c r="T798" t="s">
        <v>11027</v>
      </c>
      <c r="U798" t="s">
        <v>10930</v>
      </c>
      <c r="V798" t="s">
        <v>10988</v>
      </c>
      <c r="W798" t="s">
        <v>11031</v>
      </c>
      <c r="X798" t="s">
        <v>2709</v>
      </c>
    </row>
    <row r="799" spans="1:24" x14ac:dyDescent="0.3">
      <c r="A799" t="s">
        <v>2710</v>
      </c>
      <c r="B799" t="s">
        <v>2711</v>
      </c>
      <c r="C799" t="s">
        <v>2711</v>
      </c>
      <c r="D799">
        <v>142</v>
      </c>
      <c r="E799" t="s">
        <v>10917</v>
      </c>
      <c r="F799">
        <v>2.3666666666666667</v>
      </c>
      <c r="G799" t="s">
        <v>7406</v>
      </c>
      <c r="H799" t="s">
        <v>10887</v>
      </c>
      <c r="I799" t="s">
        <v>10885</v>
      </c>
      <c r="J799">
        <v>6.6</v>
      </c>
      <c r="K799" t="s">
        <v>10912</v>
      </c>
      <c r="L799">
        <v>743643</v>
      </c>
      <c r="M799">
        <v>115000000</v>
      </c>
      <c r="N799">
        <v>653779970</v>
      </c>
      <c r="O799">
        <v>538779970</v>
      </c>
      <c r="P799" t="s">
        <v>10928</v>
      </c>
      <c r="Q799" t="s">
        <v>2712</v>
      </c>
      <c r="R799">
        <v>12</v>
      </c>
      <c r="S799" t="s">
        <v>11013</v>
      </c>
      <c r="T799" t="s">
        <v>11029</v>
      </c>
      <c r="U799" t="s">
        <v>10932</v>
      </c>
      <c r="V799" t="s">
        <v>10989</v>
      </c>
      <c r="W799" t="s">
        <v>11031</v>
      </c>
      <c r="X799" t="s">
        <v>34</v>
      </c>
    </row>
    <row r="800" spans="1:24" x14ac:dyDescent="0.3">
      <c r="A800" t="s">
        <v>2713</v>
      </c>
      <c r="B800" t="s">
        <v>2714</v>
      </c>
      <c r="C800" t="s">
        <v>2714</v>
      </c>
      <c r="D800">
        <v>140</v>
      </c>
      <c r="E800" t="s">
        <v>10917</v>
      </c>
      <c r="F800">
        <v>2.3333333333333335</v>
      </c>
      <c r="G800" t="s">
        <v>7406</v>
      </c>
      <c r="H800" t="s">
        <v>10887</v>
      </c>
      <c r="I800" t="s">
        <v>10885</v>
      </c>
      <c r="J800">
        <v>7.6</v>
      </c>
      <c r="K800" t="s">
        <v>10916</v>
      </c>
      <c r="L800">
        <v>828359</v>
      </c>
      <c r="M800">
        <v>113000000</v>
      </c>
      <c r="N800">
        <v>868390560</v>
      </c>
      <c r="O800">
        <v>755390560</v>
      </c>
      <c r="P800" t="s">
        <v>10928</v>
      </c>
      <c r="Q800" t="s">
        <v>2715</v>
      </c>
      <c r="R800">
        <v>12</v>
      </c>
      <c r="S800" t="s">
        <v>11012</v>
      </c>
      <c r="T800" t="s">
        <v>11029</v>
      </c>
      <c r="U800" t="s">
        <v>10932</v>
      </c>
      <c r="V800" t="s">
        <v>10988</v>
      </c>
      <c r="W800" t="s">
        <v>11031</v>
      </c>
      <c r="X800" t="s">
        <v>34</v>
      </c>
    </row>
    <row r="801" spans="1:24" x14ac:dyDescent="0.3">
      <c r="A801" t="s">
        <v>2716</v>
      </c>
      <c r="B801" t="s">
        <v>2717</v>
      </c>
      <c r="C801" t="s">
        <v>2717</v>
      </c>
      <c r="D801">
        <v>127</v>
      </c>
      <c r="E801" t="s">
        <v>10917</v>
      </c>
      <c r="F801">
        <v>2.1166666666666667</v>
      </c>
      <c r="G801" t="s">
        <v>7406</v>
      </c>
      <c r="H801" t="s">
        <v>10891</v>
      </c>
      <c r="I801" t="s">
        <v>5170</v>
      </c>
      <c r="J801">
        <v>6.6</v>
      </c>
      <c r="K801" t="s">
        <v>10912</v>
      </c>
      <c r="L801">
        <v>169780</v>
      </c>
      <c r="M801">
        <v>140000000</v>
      </c>
      <c r="N801">
        <v>285444603</v>
      </c>
      <c r="O801">
        <v>145444603</v>
      </c>
      <c r="P801" t="s">
        <v>10928</v>
      </c>
      <c r="Q801" t="s">
        <v>2718</v>
      </c>
      <c r="R801">
        <v>7</v>
      </c>
      <c r="S801" t="s">
        <v>11011</v>
      </c>
      <c r="T801" t="s">
        <v>11025</v>
      </c>
      <c r="U801" t="s">
        <v>10927</v>
      </c>
      <c r="V801" t="s">
        <v>10985</v>
      </c>
      <c r="W801" t="s">
        <v>11034</v>
      </c>
      <c r="X801" t="s">
        <v>231</v>
      </c>
    </row>
    <row r="802" spans="1:24" x14ac:dyDescent="0.3">
      <c r="A802" t="s">
        <v>2719</v>
      </c>
      <c r="B802" t="s">
        <v>2720</v>
      </c>
      <c r="C802" t="s">
        <v>2720</v>
      </c>
      <c r="D802">
        <v>122</v>
      </c>
      <c r="E802" t="s">
        <v>10917</v>
      </c>
      <c r="F802">
        <v>2.0333333333333332</v>
      </c>
      <c r="G802" t="s">
        <v>7406</v>
      </c>
      <c r="H802" t="s">
        <v>10891</v>
      </c>
      <c r="I802" t="s">
        <v>5170</v>
      </c>
      <c r="J802">
        <v>7.2</v>
      </c>
      <c r="K802" t="s">
        <v>10916</v>
      </c>
      <c r="L802">
        <v>191526</v>
      </c>
      <c r="M802">
        <v>55000000</v>
      </c>
      <c r="N802">
        <v>41616262</v>
      </c>
      <c r="O802">
        <v>-13383738</v>
      </c>
      <c r="P802" t="s">
        <v>10924</v>
      </c>
      <c r="Q802">
        <v>1998</v>
      </c>
      <c r="S802" t="s">
        <v>11011</v>
      </c>
      <c r="T802" t="s">
        <v>11024</v>
      </c>
      <c r="U802" t="e">
        <v>#VALUE!</v>
      </c>
      <c r="V802" t="s">
        <v>10963</v>
      </c>
      <c r="W802" t="s">
        <v>11032</v>
      </c>
      <c r="X802" t="s">
        <v>2721</v>
      </c>
    </row>
    <row r="803" spans="1:24" x14ac:dyDescent="0.3">
      <c r="A803" t="s">
        <v>2722</v>
      </c>
      <c r="B803" t="s">
        <v>2723</v>
      </c>
      <c r="C803" t="s">
        <v>2723</v>
      </c>
      <c r="D803">
        <v>108</v>
      </c>
      <c r="E803" t="s">
        <v>10911</v>
      </c>
      <c r="F803">
        <v>1.8</v>
      </c>
      <c r="G803" t="s">
        <v>7406</v>
      </c>
      <c r="H803" t="s">
        <v>10887</v>
      </c>
      <c r="I803" t="s">
        <v>172</v>
      </c>
      <c r="J803">
        <v>6.2</v>
      </c>
      <c r="K803" t="s">
        <v>10912</v>
      </c>
      <c r="L803">
        <v>104118</v>
      </c>
      <c r="M803">
        <v>40000000</v>
      </c>
      <c r="N803">
        <v>54682547</v>
      </c>
      <c r="O803">
        <v>14682547</v>
      </c>
      <c r="P803" t="s">
        <v>10913</v>
      </c>
      <c r="Q803" t="s">
        <v>2595</v>
      </c>
      <c r="R803">
        <v>10</v>
      </c>
      <c r="S803" t="s">
        <v>1956</v>
      </c>
      <c r="T803" t="s">
        <v>11025</v>
      </c>
      <c r="U803" t="s">
        <v>10927</v>
      </c>
      <c r="V803" t="s">
        <v>10985</v>
      </c>
      <c r="W803" t="s">
        <v>11034</v>
      </c>
      <c r="X803" t="s">
        <v>628</v>
      </c>
    </row>
    <row r="804" spans="1:24" x14ac:dyDescent="0.3">
      <c r="A804" t="s">
        <v>2724</v>
      </c>
      <c r="B804" t="s">
        <v>2725</v>
      </c>
      <c r="C804" t="s">
        <v>2725</v>
      </c>
      <c r="D804">
        <v>103</v>
      </c>
      <c r="E804" t="s">
        <v>10911</v>
      </c>
      <c r="F804">
        <v>1.7166666666666666</v>
      </c>
      <c r="G804" t="s">
        <v>172</v>
      </c>
      <c r="H804" t="s">
        <v>10891</v>
      </c>
      <c r="I804" t="s">
        <v>10899</v>
      </c>
      <c r="J804">
        <v>6.7</v>
      </c>
      <c r="K804" t="s">
        <v>10912</v>
      </c>
      <c r="L804">
        <v>159720</v>
      </c>
      <c r="M804">
        <v>80000000</v>
      </c>
      <c r="N804">
        <v>176885658</v>
      </c>
      <c r="O804">
        <v>96885658</v>
      </c>
      <c r="P804" t="s">
        <v>10913</v>
      </c>
      <c r="Q804" t="s">
        <v>2726</v>
      </c>
      <c r="R804">
        <v>5</v>
      </c>
      <c r="S804" t="s">
        <v>1956</v>
      </c>
      <c r="T804" t="s">
        <v>11021</v>
      </c>
      <c r="U804" t="s">
        <v>10921</v>
      </c>
      <c r="V804" t="s">
        <v>10986</v>
      </c>
      <c r="W804" t="s">
        <v>11034</v>
      </c>
      <c r="X804" t="s">
        <v>367</v>
      </c>
    </row>
    <row r="805" spans="1:24" x14ac:dyDescent="0.3">
      <c r="A805" t="s">
        <v>2727</v>
      </c>
      <c r="B805" t="s">
        <v>2728</v>
      </c>
      <c r="C805" t="s">
        <v>2728</v>
      </c>
      <c r="D805">
        <v>108</v>
      </c>
      <c r="E805" t="s">
        <v>10911</v>
      </c>
      <c r="F805">
        <v>1.8</v>
      </c>
      <c r="G805" t="s">
        <v>172</v>
      </c>
      <c r="H805" t="s">
        <v>10891</v>
      </c>
      <c r="I805" t="s">
        <v>190</v>
      </c>
      <c r="J805">
        <v>6.8</v>
      </c>
      <c r="K805" t="s">
        <v>10912</v>
      </c>
      <c r="L805">
        <v>53741</v>
      </c>
      <c r="M805">
        <v>80000000</v>
      </c>
      <c r="N805">
        <v>73475268</v>
      </c>
      <c r="O805">
        <v>-6524732</v>
      </c>
      <c r="P805" t="s">
        <v>10924</v>
      </c>
      <c r="Q805" t="s">
        <v>2729</v>
      </c>
      <c r="R805">
        <v>13</v>
      </c>
      <c r="S805" t="s">
        <v>11011</v>
      </c>
      <c r="T805" t="s">
        <v>11026</v>
      </c>
      <c r="U805" t="s">
        <v>10929</v>
      </c>
      <c r="V805" t="s">
        <v>10986</v>
      </c>
      <c r="W805" t="s">
        <v>11034</v>
      </c>
      <c r="X805" t="s">
        <v>2730</v>
      </c>
    </row>
    <row r="806" spans="1:24" x14ac:dyDescent="0.3">
      <c r="A806" t="s">
        <v>2731</v>
      </c>
      <c r="B806" t="s">
        <v>2732</v>
      </c>
      <c r="C806" t="s">
        <v>2732</v>
      </c>
      <c r="D806">
        <v>112</v>
      </c>
      <c r="E806" t="s">
        <v>10911</v>
      </c>
      <c r="F806">
        <v>1.8666666666666667</v>
      </c>
      <c r="G806" t="s">
        <v>172</v>
      </c>
      <c r="H806" t="s">
        <v>190</v>
      </c>
      <c r="I806" t="s">
        <v>10886</v>
      </c>
      <c r="J806">
        <v>6.7</v>
      </c>
      <c r="K806" t="s">
        <v>10912</v>
      </c>
      <c r="L806">
        <v>70147</v>
      </c>
      <c r="M806">
        <v>35000000</v>
      </c>
      <c r="N806">
        <v>40263020</v>
      </c>
      <c r="O806">
        <v>5263020</v>
      </c>
      <c r="P806" t="s">
        <v>10918</v>
      </c>
      <c r="Q806" t="s">
        <v>2733</v>
      </c>
      <c r="R806">
        <v>27</v>
      </c>
      <c r="S806" t="s">
        <v>11014</v>
      </c>
      <c r="T806" t="s">
        <v>11019</v>
      </c>
      <c r="U806" t="s">
        <v>10919</v>
      </c>
      <c r="V806" t="s">
        <v>10986</v>
      </c>
      <c r="W806" t="s">
        <v>11034</v>
      </c>
      <c r="X806" t="s">
        <v>658</v>
      </c>
    </row>
    <row r="807" spans="1:24" x14ac:dyDescent="0.3">
      <c r="A807" t="s">
        <v>2734</v>
      </c>
      <c r="B807" t="s">
        <v>2735</v>
      </c>
      <c r="C807" t="s">
        <v>2735</v>
      </c>
      <c r="D807">
        <v>126</v>
      </c>
      <c r="E807" t="s">
        <v>10917</v>
      </c>
      <c r="F807">
        <v>2.1</v>
      </c>
      <c r="G807" t="s">
        <v>190</v>
      </c>
      <c r="H807" t="s">
        <v>10886</v>
      </c>
      <c r="I807" t="s">
        <v>10899</v>
      </c>
      <c r="J807">
        <v>7.4</v>
      </c>
      <c r="K807" t="s">
        <v>10916</v>
      </c>
      <c r="L807">
        <v>103474</v>
      </c>
      <c r="M807">
        <v>24000000</v>
      </c>
      <c r="N807">
        <v>88545092</v>
      </c>
      <c r="O807">
        <v>64545092</v>
      </c>
      <c r="P807" t="s">
        <v>10913</v>
      </c>
      <c r="Q807" t="s">
        <v>2736</v>
      </c>
      <c r="R807">
        <v>7</v>
      </c>
      <c r="S807" t="s">
        <v>11011</v>
      </c>
      <c r="T807" t="s">
        <v>11027</v>
      </c>
      <c r="U807" t="s">
        <v>10930</v>
      </c>
      <c r="V807" t="s">
        <v>10986</v>
      </c>
      <c r="W807" t="s">
        <v>11034</v>
      </c>
      <c r="X807" t="s">
        <v>1720</v>
      </c>
    </row>
    <row r="808" spans="1:24" x14ac:dyDescent="0.3">
      <c r="A808" t="s">
        <v>2737</v>
      </c>
      <c r="B808" t="s">
        <v>2738</v>
      </c>
      <c r="C808" t="s">
        <v>2738</v>
      </c>
      <c r="D808">
        <v>136</v>
      </c>
      <c r="E808" t="s">
        <v>10917</v>
      </c>
      <c r="F808">
        <v>2.2666666666666666</v>
      </c>
      <c r="G808" t="s">
        <v>190</v>
      </c>
      <c r="H808" t="s">
        <v>10897</v>
      </c>
      <c r="I808" t="s">
        <v>10899</v>
      </c>
      <c r="J808">
        <v>6.9</v>
      </c>
      <c r="K808" t="s">
        <v>10912</v>
      </c>
      <c r="L808">
        <v>50627</v>
      </c>
      <c r="M808">
        <v>25000000</v>
      </c>
      <c r="N808">
        <v>21567853</v>
      </c>
      <c r="O808">
        <v>-3432147</v>
      </c>
      <c r="P808" t="s">
        <v>10924</v>
      </c>
      <c r="Q808" t="s">
        <v>2739</v>
      </c>
      <c r="R808">
        <v>25</v>
      </c>
      <c r="S808" t="s">
        <v>11016</v>
      </c>
      <c r="T808" t="s">
        <v>11026</v>
      </c>
      <c r="U808" t="s">
        <v>10929</v>
      </c>
      <c r="V808" t="s">
        <v>10985</v>
      </c>
      <c r="W808" t="s">
        <v>11034</v>
      </c>
      <c r="X808" t="s">
        <v>1146</v>
      </c>
    </row>
    <row r="809" spans="1:24" x14ac:dyDescent="0.3">
      <c r="A809" t="s">
        <v>2740</v>
      </c>
      <c r="B809" t="s">
        <v>2741</v>
      </c>
      <c r="C809" t="s">
        <v>2741</v>
      </c>
      <c r="D809">
        <v>123</v>
      </c>
      <c r="E809" t="s">
        <v>10917</v>
      </c>
      <c r="F809">
        <v>2.0499999999999998</v>
      </c>
      <c r="G809" t="s">
        <v>172</v>
      </c>
      <c r="H809" t="s">
        <v>10891</v>
      </c>
      <c r="I809" t="s">
        <v>10886</v>
      </c>
      <c r="J809">
        <v>6.2</v>
      </c>
      <c r="K809" t="s">
        <v>10912</v>
      </c>
      <c r="L809">
        <v>57064</v>
      </c>
      <c r="M809">
        <v>35000000</v>
      </c>
      <c r="N809">
        <v>57756408</v>
      </c>
      <c r="O809">
        <v>22756408</v>
      </c>
      <c r="P809" t="s">
        <v>10913</v>
      </c>
      <c r="Q809" t="s">
        <v>2742</v>
      </c>
      <c r="R809">
        <v>23</v>
      </c>
      <c r="S809" t="s">
        <v>1956</v>
      </c>
      <c r="T809" t="s">
        <v>11021</v>
      </c>
      <c r="U809" t="s">
        <v>10921</v>
      </c>
      <c r="V809" t="s">
        <v>10954</v>
      </c>
      <c r="W809" t="s">
        <v>11031</v>
      </c>
      <c r="X809" t="s">
        <v>2743</v>
      </c>
    </row>
    <row r="810" spans="1:24" x14ac:dyDescent="0.3">
      <c r="A810" t="s">
        <v>2744</v>
      </c>
      <c r="B810" t="s">
        <v>2745</v>
      </c>
      <c r="C810" t="s">
        <v>2745</v>
      </c>
      <c r="D810">
        <v>124</v>
      </c>
      <c r="E810" t="s">
        <v>10917</v>
      </c>
      <c r="F810">
        <v>2.0666666666666669</v>
      </c>
      <c r="G810" t="s">
        <v>172</v>
      </c>
      <c r="H810" t="s">
        <v>190</v>
      </c>
      <c r="I810" t="s">
        <v>10886</v>
      </c>
      <c r="J810">
        <v>7.2</v>
      </c>
      <c r="K810" t="s">
        <v>10916</v>
      </c>
      <c r="L810">
        <v>331712</v>
      </c>
      <c r="M810">
        <v>42000000</v>
      </c>
      <c r="N810">
        <v>363889678</v>
      </c>
      <c r="O810">
        <v>321889678</v>
      </c>
      <c r="P810" t="s">
        <v>10928</v>
      </c>
      <c r="Q810" t="s">
        <v>2746</v>
      </c>
      <c r="R810">
        <v>27</v>
      </c>
      <c r="S810" t="s">
        <v>11011</v>
      </c>
      <c r="T810" t="s">
        <v>11026</v>
      </c>
      <c r="U810" t="s">
        <v>10929</v>
      </c>
      <c r="V810" t="s">
        <v>10986</v>
      </c>
      <c r="W810" t="s">
        <v>11034</v>
      </c>
      <c r="X810" t="s">
        <v>2747</v>
      </c>
    </row>
    <row r="811" spans="1:24" x14ac:dyDescent="0.3">
      <c r="A811" t="s">
        <v>2748</v>
      </c>
      <c r="B811" t="s">
        <v>2749</v>
      </c>
      <c r="C811" t="s">
        <v>2749</v>
      </c>
      <c r="D811">
        <v>118</v>
      </c>
      <c r="E811" t="s">
        <v>10911</v>
      </c>
      <c r="F811">
        <v>1.9666666666666666</v>
      </c>
      <c r="G811" t="s">
        <v>10889</v>
      </c>
      <c r="H811" t="s">
        <v>172</v>
      </c>
      <c r="I811" t="s">
        <v>190</v>
      </c>
      <c r="J811">
        <v>7.4</v>
      </c>
      <c r="K811" t="s">
        <v>10916</v>
      </c>
      <c r="L811">
        <v>135534</v>
      </c>
      <c r="M811">
        <v>82000000</v>
      </c>
      <c r="N811">
        <v>47434430</v>
      </c>
      <c r="O811">
        <v>-34565570</v>
      </c>
      <c r="P811" t="s">
        <v>10924</v>
      </c>
      <c r="Q811" t="s">
        <v>2750</v>
      </c>
      <c r="R811">
        <v>7</v>
      </c>
      <c r="S811" t="s">
        <v>11011</v>
      </c>
      <c r="T811" t="s">
        <v>11018</v>
      </c>
      <c r="U811" t="s">
        <v>10914</v>
      </c>
      <c r="V811" t="s">
        <v>10986</v>
      </c>
      <c r="W811" t="s">
        <v>11034</v>
      </c>
      <c r="X811" t="s">
        <v>192</v>
      </c>
    </row>
    <row r="812" spans="1:24" x14ac:dyDescent="0.3">
      <c r="A812" t="s">
        <v>2751</v>
      </c>
      <c r="B812" t="s">
        <v>2752</v>
      </c>
      <c r="C812" t="s">
        <v>2752</v>
      </c>
      <c r="D812">
        <v>90</v>
      </c>
      <c r="E812" t="s">
        <v>10911</v>
      </c>
      <c r="F812">
        <v>1.5</v>
      </c>
      <c r="G812" t="s">
        <v>10887</v>
      </c>
      <c r="H812" t="s">
        <v>10888</v>
      </c>
      <c r="I812" t="s">
        <v>172</v>
      </c>
      <c r="J812">
        <v>7.9</v>
      </c>
      <c r="K812" t="s">
        <v>10916</v>
      </c>
      <c r="L812">
        <v>715143</v>
      </c>
      <c r="M812">
        <v>60000000</v>
      </c>
      <c r="N812">
        <v>488441368</v>
      </c>
      <c r="O812">
        <v>428441368</v>
      </c>
      <c r="P812" t="s">
        <v>10928</v>
      </c>
      <c r="Q812" t="s">
        <v>2753</v>
      </c>
      <c r="R812">
        <v>22</v>
      </c>
      <c r="S812" t="s">
        <v>11013</v>
      </c>
      <c r="T812" t="s">
        <v>11026</v>
      </c>
      <c r="U812" t="s">
        <v>10929</v>
      </c>
      <c r="V812" t="s">
        <v>10954</v>
      </c>
      <c r="W812" t="s">
        <v>11031</v>
      </c>
      <c r="X812" t="s">
        <v>2754</v>
      </c>
    </row>
    <row r="813" spans="1:24" x14ac:dyDescent="0.3">
      <c r="A813" t="s">
        <v>2755</v>
      </c>
      <c r="B813" t="s">
        <v>2756</v>
      </c>
      <c r="C813" t="s">
        <v>2756</v>
      </c>
      <c r="D813">
        <v>103</v>
      </c>
      <c r="E813" t="s">
        <v>10911</v>
      </c>
      <c r="F813">
        <v>1.7166666666666666</v>
      </c>
      <c r="G813" t="s">
        <v>172</v>
      </c>
      <c r="H813" t="s">
        <v>10886</v>
      </c>
      <c r="I813" t="s">
        <v>10899</v>
      </c>
      <c r="J813">
        <v>7.3</v>
      </c>
      <c r="K813" t="s">
        <v>10916</v>
      </c>
      <c r="L813">
        <v>101980</v>
      </c>
      <c r="M813">
        <v>25000000</v>
      </c>
      <c r="N813">
        <v>14902041</v>
      </c>
      <c r="O813">
        <v>-10097959</v>
      </c>
      <c r="P813" t="s">
        <v>10924</v>
      </c>
      <c r="Q813" t="s">
        <v>2757</v>
      </c>
      <c r="R813">
        <v>23</v>
      </c>
      <c r="S813" t="s">
        <v>1956</v>
      </c>
      <c r="T813" t="s">
        <v>11026</v>
      </c>
      <c r="U813" t="s">
        <v>10929</v>
      </c>
      <c r="V813" t="s">
        <v>10986</v>
      </c>
      <c r="W813" t="s">
        <v>11034</v>
      </c>
      <c r="X813" t="s">
        <v>2758</v>
      </c>
    </row>
    <row r="814" spans="1:24" x14ac:dyDescent="0.3">
      <c r="A814" t="s">
        <v>2759</v>
      </c>
      <c r="B814" t="s">
        <v>2760</v>
      </c>
      <c r="C814" t="s">
        <v>2760</v>
      </c>
      <c r="D814">
        <v>124</v>
      </c>
      <c r="E814" t="s">
        <v>10917</v>
      </c>
      <c r="F814">
        <v>2.0666666666666669</v>
      </c>
      <c r="G814" t="s">
        <v>10889</v>
      </c>
      <c r="H814" t="s">
        <v>190</v>
      </c>
      <c r="I814" t="s">
        <v>10896</v>
      </c>
      <c r="J814">
        <v>7.4</v>
      </c>
      <c r="K814" t="s">
        <v>10916</v>
      </c>
      <c r="L814">
        <v>103698</v>
      </c>
      <c r="M814">
        <v>30000000</v>
      </c>
      <c r="N814">
        <v>82150642</v>
      </c>
      <c r="O814">
        <v>52150642</v>
      </c>
      <c r="P814" t="s">
        <v>10913</v>
      </c>
      <c r="Q814" t="s">
        <v>2761</v>
      </c>
      <c r="R814">
        <v>8</v>
      </c>
      <c r="S814" t="s">
        <v>11011</v>
      </c>
      <c r="T814" t="s">
        <v>11027</v>
      </c>
      <c r="U814" t="s">
        <v>10930</v>
      </c>
      <c r="V814" t="s">
        <v>10985</v>
      </c>
      <c r="W814" t="s">
        <v>11034</v>
      </c>
      <c r="X814" t="s">
        <v>2762</v>
      </c>
    </row>
    <row r="815" spans="1:24" x14ac:dyDescent="0.3">
      <c r="A815" t="s">
        <v>2763</v>
      </c>
      <c r="B815" t="s">
        <v>2764</v>
      </c>
      <c r="C815" t="s">
        <v>2764</v>
      </c>
      <c r="D815">
        <v>100</v>
      </c>
      <c r="E815" t="s">
        <v>10911</v>
      </c>
      <c r="F815">
        <v>1.6666666666666667</v>
      </c>
      <c r="G815" t="s">
        <v>172</v>
      </c>
      <c r="H815" t="s">
        <v>10886</v>
      </c>
      <c r="I815" t="s">
        <v>10899</v>
      </c>
      <c r="J815">
        <v>6.5</v>
      </c>
      <c r="K815" t="s">
        <v>10912</v>
      </c>
      <c r="L815">
        <v>53237</v>
      </c>
      <c r="M815">
        <v>10000000</v>
      </c>
      <c r="N815">
        <v>25605015</v>
      </c>
      <c r="O815">
        <v>15605015</v>
      </c>
      <c r="P815" t="s">
        <v>10913</v>
      </c>
      <c r="Q815" t="s">
        <v>2646</v>
      </c>
      <c r="R815">
        <v>12</v>
      </c>
      <c r="S815" t="s">
        <v>1956</v>
      </c>
      <c r="T815" t="s">
        <v>11024</v>
      </c>
      <c r="U815" t="s">
        <v>10926</v>
      </c>
      <c r="V815" t="s">
        <v>10985</v>
      </c>
      <c r="W815" t="s">
        <v>11034</v>
      </c>
      <c r="X815" t="s">
        <v>2765</v>
      </c>
    </row>
    <row r="816" spans="1:24" x14ac:dyDescent="0.3">
      <c r="A816" t="s">
        <v>2766</v>
      </c>
      <c r="B816" t="s">
        <v>2767</v>
      </c>
      <c r="C816" t="s">
        <v>2767</v>
      </c>
      <c r="D816">
        <v>121</v>
      </c>
      <c r="E816" t="s">
        <v>10917</v>
      </c>
      <c r="F816">
        <v>2.0166666666666666</v>
      </c>
      <c r="G816" t="s">
        <v>10891</v>
      </c>
      <c r="H816" t="s">
        <v>190</v>
      </c>
      <c r="I816" t="s">
        <v>10899</v>
      </c>
      <c r="J816">
        <v>7.3</v>
      </c>
      <c r="K816" t="s">
        <v>10916</v>
      </c>
      <c r="L816">
        <v>157785</v>
      </c>
      <c r="M816">
        <v>12000000</v>
      </c>
      <c r="N816">
        <v>22912409</v>
      </c>
      <c r="O816">
        <v>10912409</v>
      </c>
      <c r="P816" t="s">
        <v>10913</v>
      </c>
      <c r="Q816" t="s">
        <v>2768</v>
      </c>
      <c r="R816">
        <v>25</v>
      </c>
      <c r="S816" t="s">
        <v>11011</v>
      </c>
      <c r="T816" t="s">
        <v>11028</v>
      </c>
      <c r="U816" t="s">
        <v>10931</v>
      </c>
      <c r="V816" t="s">
        <v>10985</v>
      </c>
      <c r="W816" t="s">
        <v>11034</v>
      </c>
      <c r="X816" t="s">
        <v>2769</v>
      </c>
    </row>
    <row r="817" spans="1:24" x14ac:dyDescent="0.3">
      <c r="A817" t="s">
        <v>2770</v>
      </c>
      <c r="B817" t="s">
        <v>2771</v>
      </c>
      <c r="C817" t="s">
        <v>2771</v>
      </c>
      <c r="D817">
        <v>93</v>
      </c>
      <c r="E817" t="s">
        <v>10911</v>
      </c>
      <c r="F817">
        <v>1.55</v>
      </c>
      <c r="G817" t="s">
        <v>172</v>
      </c>
      <c r="H817" t="s">
        <v>190</v>
      </c>
      <c r="I817" t="s">
        <v>10886</v>
      </c>
      <c r="J817">
        <v>7.6</v>
      </c>
      <c r="K817" t="s">
        <v>10916</v>
      </c>
      <c r="L817">
        <v>194953</v>
      </c>
      <c r="M817">
        <v>9000000</v>
      </c>
      <c r="N817">
        <v>17196103</v>
      </c>
      <c r="O817">
        <v>8196103</v>
      </c>
      <c r="P817" t="s">
        <v>10918</v>
      </c>
      <c r="Q817" t="s">
        <v>2624</v>
      </c>
      <c r="R817">
        <v>17</v>
      </c>
      <c r="S817" t="s">
        <v>11012</v>
      </c>
      <c r="T817" t="s">
        <v>11027</v>
      </c>
      <c r="U817" t="s">
        <v>10930</v>
      </c>
      <c r="V817" t="s">
        <v>10985</v>
      </c>
      <c r="W817" t="s">
        <v>11034</v>
      </c>
      <c r="X817" t="s">
        <v>2066</v>
      </c>
    </row>
    <row r="818" spans="1:24" x14ac:dyDescent="0.3">
      <c r="A818" t="s">
        <v>2772</v>
      </c>
      <c r="B818" t="s">
        <v>2773</v>
      </c>
      <c r="C818" t="s">
        <v>2773</v>
      </c>
      <c r="D818">
        <v>119</v>
      </c>
      <c r="E818" t="s">
        <v>10911</v>
      </c>
      <c r="F818">
        <v>1.9833333333333334</v>
      </c>
      <c r="G818" t="s">
        <v>172</v>
      </c>
      <c r="H818" t="s">
        <v>190</v>
      </c>
      <c r="I818" t="s">
        <v>10886</v>
      </c>
      <c r="J818">
        <v>6.7</v>
      </c>
      <c r="K818" t="s">
        <v>10912</v>
      </c>
      <c r="L818">
        <v>225057</v>
      </c>
      <c r="M818">
        <v>65000000</v>
      </c>
      <c r="N818">
        <v>250821495</v>
      </c>
      <c r="O818">
        <v>185821495</v>
      </c>
      <c r="P818" t="s">
        <v>10928</v>
      </c>
      <c r="Q818" t="s">
        <v>2774</v>
      </c>
      <c r="R818">
        <v>18</v>
      </c>
      <c r="S818" t="s">
        <v>1956</v>
      </c>
      <c r="T818" t="s">
        <v>11018</v>
      </c>
      <c r="U818" t="s">
        <v>10914</v>
      </c>
      <c r="V818" t="s">
        <v>10985</v>
      </c>
      <c r="W818" t="s">
        <v>11034</v>
      </c>
      <c r="X818" t="s">
        <v>1701</v>
      </c>
    </row>
    <row r="819" spans="1:24" x14ac:dyDescent="0.3">
      <c r="A819" t="s">
        <v>2775</v>
      </c>
      <c r="B819" t="s">
        <v>2776</v>
      </c>
      <c r="C819" t="s">
        <v>2776</v>
      </c>
      <c r="D819">
        <v>86</v>
      </c>
      <c r="E819" t="s">
        <v>10915</v>
      </c>
      <c r="F819">
        <v>1.4333333333333333</v>
      </c>
      <c r="G819" t="s">
        <v>7406</v>
      </c>
      <c r="H819" t="s">
        <v>10887</v>
      </c>
      <c r="I819" t="s">
        <v>10888</v>
      </c>
      <c r="J819">
        <v>8.1</v>
      </c>
      <c r="K819" t="s">
        <v>10922</v>
      </c>
      <c r="L819">
        <v>218332</v>
      </c>
      <c r="M819">
        <v>70000000</v>
      </c>
      <c r="N819">
        <v>23335817</v>
      </c>
      <c r="O819">
        <v>-46664183</v>
      </c>
      <c r="P819" t="s">
        <v>10924</v>
      </c>
      <c r="Q819" t="s">
        <v>2777</v>
      </c>
      <c r="R819">
        <v>31</v>
      </c>
      <c r="S819" t="s">
        <v>11016</v>
      </c>
      <c r="T819" t="s">
        <v>11025</v>
      </c>
      <c r="U819" t="s">
        <v>10927</v>
      </c>
      <c r="V819" t="s">
        <v>10986</v>
      </c>
      <c r="W819" t="s">
        <v>11034</v>
      </c>
      <c r="X819" t="s">
        <v>2778</v>
      </c>
    </row>
    <row r="820" spans="1:24" x14ac:dyDescent="0.3">
      <c r="A820" t="s">
        <v>2779</v>
      </c>
      <c r="B820" t="s">
        <v>2780</v>
      </c>
      <c r="C820" t="s">
        <v>2780</v>
      </c>
      <c r="D820">
        <v>115</v>
      </c>
      <c r="E820" t="s">
        <v>10911</v>
      </c>
      <c r="F820">
        <v>1.9166666666666667</v>
      </c>
      <c r="G820" t="s">
        <v>10889</v>
      </c>
      <c r="H820" t="s">
        <v>172</v>
      </c>
      <c r="I820" t="s">
        <v>190</v>
      </c>
      <c r="J820">
        <v>6.8</v>
      </c>
      <c r="K820" t="s">
        <v>10912</v>
      </c>
      <c r="L820">
        <v>120204</v>
      </c>
      <c r="M820">
        <v>90000000</v>
      </c>
      <c r="N820">
        <v>202292902</v>
      </c>
      <c r="O820">
        <v>112292902</v>
      </c>
      <c r="P820" t="s">
        <v>10928</v>
      </c>
      <c r="Q820" t="s">
        <v>2781</v>
      </c>
      <c r="R820">
        <v>21</v>
      </c>
      <c r="S820" t="s">
        <v>11014</v>
      </c>
      <c r="T820" t="s">
        <v>11022</v>
      </c>
      <c r="U820" t="s">
        <v>10923</v>
      </c>
      <c r="V820" t="s">
        <v>10985</v>
      </c>
      <c r="W820" t="s">
        <v>11034</v>
      </c>
      <c r="X820" t="s">
        <v>1724</v>
      </c>
    </row>
    <row r="821" spans="1:24" x14ac:dyDescent="0.3">
      <c r="A821" t="s">
        <v>2782</v>
      </c>
      <c r="B821" t="s">
        <v>2783</v>
      </c>
      <c r="C821" t="s">
        <v>2783</v>
      </c>
      <c r="D821">
        <v>119</v>
      </c>
      <c r="E821" t="s">
        <v>10911</v>
      </c>
      <c r="F821">
        <v>1.9833333333333334</v>
      </c>
      <c r="G821" t="s">
        <v>172</v>
      </c>
      <c r="H821" t="s">
        <v>10886</v>
      </c>
      <c r="I821" t="s">
        <v>10899</v>
      </c>
      <c r="J821">
        <v>7.1</v>
      </c>
      <c r="K821" t="s">
        <v>10916</v>
      </c>
      <c r="L821">
        <v>323657</v>
      </c>
      <c r="M821">
        <v>23000000</v>
      </c>
      <c r="N821">
        <v>369884651</v>
      </c>
      <c r="O821">
        <v>346884651</v>
      </c>
      <c r="P821" t="s">
        <v>10928</v>
      </c>
      <c r="Q821" t="s">
        <v>2784</v>
      </c>
      <c r="R821">
        <v>15</v>
      </c>
      <c r="S821" t="s">
        <v>11014</v>
      </c>
      <c r="T821" t="s">
        <v>11025</v>
      </c>
      <c r="U821" t="s">
        <v>10927</v>
      </c>
      <c r="V821" t="s">
        <v>10985</v>
      </c>
      <c r="W821" t="s">
        <v>11034</v>
      </c>
      <c r="X821" t="s">
        <v>1749</v>
      </c>
    </row>
    <row r="822" spans="1:24" x14ac:dyDescent="0.3">
      <c r="A822" t="s">
        <v>2785</v>
      </c>
      <c r="B822" t="s">
        <v>2786</v>
      </c>
      <c r="C822" t="s">
        <v>2786</v>
      </c>
      <c r="D822">
        <v>100</v>
      </c>
      <c r="E822" t="s">
        <v>10911</v>
      </c>
      <c r="F822">
        <v>1.6666666666666667</v>
      </c>
      <c r="G822" t="s">
        <v>105</v>
      </c>
      <c r="H822" t="s">
        <v>10895</v>
      </c>
      <c r="I822" t="s">
        <v>5170</v>
      </c>
      <c r="J822">
        <v>4.7</v>
      </c>
      <c r="K822" t="s">
        <v>10933</v>
      </c>
      <c r="L822">
        <v>77536</v>
      </c>
      <c r="M822">
        <v>65000000</v>
      </c>
      <c r="N822">
        <v>40002112</v>
      </c>
      <c r="O822">
        <v>-24997888</v>
      </c>
      <c r="P822" t="s">
        <v>10924</v>
      </c>
      <c r="Q822" t="s">
        <v>2787</v>
      </c>
      <c r="R822">
        <v>13</v>
      </c>
      <c r="S822" t="s">
        <v>1956</v>
      </c>
      <c r="T822" t="s">
        <v>11023</v>
      </c>
      <c r="U822" t="s">
        <v>10925</v>
      </c>
      <c r="V822" t="s">
        <v>10985</v>
      </c>
      <c r="W822" t="s">
        <v>11034</v>
      </c>
      <c r="X822" t="s">
        <v>1986</v>
      </c>
    </row>
    <row r="823" spans="1:24" x14ac:dyDescent="0.3">
      <c r="A823" t="s">
        <v>2788</v>
      </c>
      <c r="B823" t="s">
        <v>2789</v>
      </c>
      <c r="C823" t="s">
        <v>2789</v>
      </c>
      <c r="D823">
        <v>82</v>
      </c>
      <c r="E823" t="s">
        <v>10915</v>
      </c>
      <c r="F823">
        <v>1.3666666666666667</v>
      </c>
      <c r="G823" t="s">
        <v>10887</v>
      </c>
      <c r="H823" t="s">
        <v>10888</v>
      </c>
      <c r="I823" t="s">
        <v>190</v>
      </c>
      <c r="J823">
        <v>6.4</v>
      </c>
      <c r="K823" t="s">
        <v>10912</v>
      </c>
      <c r="L823">
        <v>65597</v>
      </c>
      <c r="M823">
        <v>127500000</v>
      </c>
      <c r="N823">
        <v>349822765</v>
      </c>
      <c r="O823">
        <v>222322765</v>
      </c>
      <c r="P823" t="s">
        <v>10928</v>
      </c>
      <c r="Q823" t="s">
        <v>2790</v>
      </c>
      <c r="R823">
        <v>13</v>
      </c>
      <c r="S823" t="s">
        <v>11016</v>
      </c>
      <c r="T823" t="s">
        <v>11029</v>
      </c>
      <c r="U823" t="s">
        <v>10932</v>
      </c>
      <c r="V823" t="s">
        <v>10987</v>
      </c>
      <c r="W823" t="s">
        <v>11031</v>
      </c>
      <c r="X823" t="s">
        <v>2791</v>
      </c>
    </row>
    <row r="824" spans="1:24" x14ac:dyDescent="0.3">
      <c r="A824" t="s">
        <v>2792</v>
      </c>
      <c r="B824" t="s">
        <v>2793</v>
      </c>
      <c r="C824" t="s">
        <v>2793</v>
      </c>
      <c r="D824">
        <v>97</v>
      </c>
      <c r="E824" t="s">
        <v>10911</v>
      </c>
      <c r="F824">
        <v>1.6166666666666667</v>
      </c>
      <c r="G824" t="s">
        <v>172</v>
      </c>
      <c r="H824" t="s">
        <v>10899</v>
      </c>
      <c r="I824" t="s">
        <v>10899</v>
      </c>
      <c r="J824">
        <v>6.5</v>
      </c>
      <c r="K824" t="s">
        <v>10912</v>
      </c>
      <c r="L824">
        <v>73058</v>
      </c>
      <c r="M824">
        <v>55000000</v>
      </c>
      <c r="N824">
        <v>98625775</v>
      </c>
      <c r="O824">
        <v>43625775</v>
      </c>
      <c r="P824" t="s">
        <v>10913</v>
      </c>
      <c r="Q824" t="s">
        <v>2545</v>
      </c>
      <c r="R824">
        <v>13</v>
      </c>
      <c r="S824" t="s">
        <v>1956</v>
      </c>
      <c r="T824" t="s">
        <v>11028</v>
      </c>
      <c r="U824" t="s">
        <v>10931</v>
      </c>
      <c r="V824" t="s">
        <v>10986</v>
      </c>
      <c r="W824" t="s">
        <v>11034</v>
      </c>
      <c r="X824" t="s">
        <v>863</v>
      </c>
    </row>
    <row r="825" spans="1:24" x14ac:dyDescent="0.3">
      <c r="A825" t="s">
        <v>2794</v>
      </c>
      <c r="B825" t="s">
        <v>2795</v>
      </c>
      <c r="C825" t="s">
        <v>2795</v>
      </c>
      <c r="D825">
        <v>103</v>
      </c>
      <c r="E825" t="s">
        <v>10911</v>
      </c>
      <c r="F825">
        <v>1.7166666666666666</v>
      </c>
      <c r="G825" t="s">
        <v>172</v>
      </c>
      <c r="H825" t="s">
        <v>10897</v>
      </c>
      <c r="I825" t="s">
        <v>10899</v>
      </c>
      <c r="J825">
        <v>6.5</v>
      </c>
      <c r="K825" t="s">
        <v>10912</v>
      </c>
      <c r="L825">
        <v>65111</v>
      </c>
      <c r="M825">
        <v>25000000</v>
      </c>
      <c r="N825">
        <v>7027290</v>
      </c>
      <c r="O825">
        <v>-17972710</v>
      </c>
      <c r="P825" t="s">
        <v>10924</v>
      </c>
      <c r="Q825" t="s">
        <v>2796</v>
      </c>
      <c r="R825">
        <v>28</v>
      </c>
      <c r="S825" t="s">
        <v>11011</v>
      </c>
      <c r="T825" t="s">
        <v>11025</v>
      </c>
      <c r="U825" t="s">
        <v>10927</v>
      </c>
      <c r="V825" t="s">
        <v>10985</v>
      </c>
      <c r="W825" t="s">
        <v>11034</v>
      </c>
      <c r="X825" t="s">
        <v>1066</v>
      </c>
    </row>
    <row r="826" spans="1:24" x14ac:dyDescent="0.3">
      <c r="A826" t="s">
        <v>2797</v>
      </c>
      <c r="B826" t="s">
        <v>2798</v>
      </c>
      <c r="C826" t="s">
        <v>2798</v>
      </c>
      <c r="D826">
        <v>121</v>
      </c>
      <c r="E826" t="s">
        <v>10917</v>
      </c>
      <c r="F826">
        <v>2.0166666666666666</v>
      </c>
      <c r="G826" t="s">
        <v>7406</v>
      </c>
      <c r="H826" t="s">
        <v>172</v>
      </c>
      <c r="I826" t="s">
        <v>10885</v>
      </c>
      <c r="J826">
        <v>6.1</v>
      </c>
      <c r="K826" t="s">
        <v>10912</v>
      </c>
      <c r="L826">
        <v>69798</v>
      </c>
      <c r="M826">
        <v>68000000</v>
      </c>
      <c r="N826">
        <v>33461011</v>
      </c>
      <c r="O826">
        <v>-34538989</v>
      </c>
      <c r="P826" t="s">
        <v>10924</v>
      </c>
      <c r="Q826" t="s">
        <v>2799</v>
      </c>
      <c r="R826">
        <v>22</v>
      </c>
      <c r="S826" t="s">
        <v>11012</v>
      </c>
      <c r="T826" t="s">
        <v>11025</v>
      </c>
      <c r="U826" t="s">
        <v>10927</v>
      </c>
      <c r="V826" t="s">
        <v>10986</v>
      </c>
      <c r="W826" t="s">
        <v>11034</v>
      </c>
      <c r="X826" t="s">
        <v>2800</v>
      </c>
    </row>
    <row r="827" spans="1:24" x14ac:dyDescent="0.3">
      <c r="A827" t="s">
        <v>2801</v>
      </c>
      <c r="B827" t="s">
        <v>2802</v>
      </c>
      <c r="C827" t="s">
        <v>2802</v>
      </c>
      <c r="D827">
        <v>108</v>
      </c>
      <c r="E827" t="s">
        <v>10911</v>
      </c>
      <c r="F827">
        <v>1.8</v>
      </c>
      <c r="G827" t="s">
        <v>10889</v>
      </c>
      <c r="H827" t="s">
        <v>190</v>
      </c>
      <c r="I827" t="s">
        <v>10892</v>
      </c>
      <c r="J827">
        <v>7.8</v>
      </c>
      <c r="K827" t="s">
        <v>10916</v>
      </c>
      <c r="L827">
        <v>96276</v>
      </c>
      <c r="M827">
        <v>25000000</v>
      </c>
      <c r="N827">
        <v>34698753</v>
      </c>
      <c r="O827">
        <v>9698753</v>
      </c>
      <c r="P827" t="s">
        <v>10918</v>
      </c>
      <c r="Q827" t="s">
        <v>2803</v>
      </c>
      <c r="R827">
        <v>19</v>
      </c>
      <c r="S827" t="s">
        <v>1956</v>
      </c>
      <c r="T827" t="s">
        <v>11020</v>
      </c>
      <c r="U827" t="s">
        <v>10920</v>
      </c>
      <c r="V827" t="s">
        <v>10986</v>
      </c>
      <c r="W827" t="s">
        <v>11034</v>
      </c>
      <c r="X827" t="s">
        <v>1168</v>
      </c>
    </row>
    <row r="828" spans="1:24" x14ac:dyDescent="0.3">
      <c r="A828" t="s">
        <v>2804</v>
      </c>
      <c r="B828" t="s">
        <v>2805</v>
      </c>
      <c r="C828" t="s">
        <v>2805</v>
      </c>
      <c r="D828">
        <v>136</v>
      </c>
      <c r="E828" t="s">
        <v>10917</v>
      </c>
      <c r="F828">
        <v>2.2666666666666666</v>
      </c>
      <c r="G828" t="s">
        <v>7406</v>
      </c>
      <c r="H828" t="s">
        <v>10890</v>
      </c>
      <c r="I828" t="s">
        <v>10899</v>
      </c>
      <c r="J828">
        <v>8.6999999999999993</v>
      </c>
      <c r="K828" t="s">
        <v>10922</v>
      </c>
      <c r="L828">
        <v>2002929</v>
      </c>
      <c r="M828">
        <v>63000000</v>
      </c>
      <c r="N828">
        <v>467222728</v>
      </c>
      <c r="O828">
        <v>404222728</v>
      </c>
      <c r="P828" t="s">
        <v>10928</v>
      </c>
      <c r="Q828" t="s">
        <v>2806</v>
      </c>
      <c r="R828">
        <v>24</v>
      </c>
      <c r="S828" t="s">
        <v>11014</v>
      </c>
      <c r="T828" t="s">
        <v>11021</v>
      </c>
      <c r="U828" t="s">
        <v>10921</v>
      </c>
      <c r="V828" t="s">
        <v>10986</v>
      </c>
      <c r="W828" t="s">
        <v>11034</v>
      </c>
      <c r="X828" t="s">
        <v>2070</v>
      </c>
    </row>
    <row r="829" spans="1:24" x14ac:dyDescent="0.3">
      <c r="A829" t="s">
        <v>2807</v>
      </c>
      <c r="B829" t="s">
        <v>2808</v>
      </c>
      <c r="C829" t="s">
        <v>2808</v>
      </c>
      <c r="D829">
        <v>120</v>
      </c>
      <c r="E829" t="s">
        <v>10911</v>
      </c>
      <c r="F829">
        <v>2</v>
      </c>
      <c r="G829" t="s">
        <v>7406</v>
      </c>
      <c r="H829" t="s">
        <v>10887</v>
      </c>
      <c r="I829" t="s">
        <v>10890</v>
      </c>
      <c r="J829">
        <v>5.7</v>
      </c>
      <c r="K829" t="s">
        <v>10933</v>
      </c>
      <c r="L829">
        <v>225804</v>
      </c>
      <c r="M829">
        <v>100000000</v>
      </c>
      <c r="N829">
        <v>362211740</v>
      </c>
      <c r="O829">
        <v>262211740</v>
      </c>
      <c r="P829" t="s">
        <v>10928</v>
      </c>
      <c r="Q829" t="s">
        <v>2809</v>
      </c>
      <c r="R829">
        <v>26</v>
      </c>
      <c r="S829" t="s">
        <v>11012</v>
      </c>
      <c r="T829" t="s">
        <v>11025</v>
      </c>
      <c r="U829" t="s">
        <v>10927</v>
      </c>
      <c r="V829" t="s">
        <v>10954</v>
      </c>
      <c r="W829" t="s">
        <v>11031</v>
      </c>
      <c r="X829" t="s">
        <v>766</v>
      </c>
    </row>
    <row r="830" spans="1:24" x14ac:dyDescent="0.3">
      <c r="A830" t="s">
        <v>2810</v>
      </c>
      <c r="B830" t="s">
        <v>2811</v>
      </c>
      <c r="C830" t="s">
        <v>2811</v>
      </c>
      <c r="D830">
        <v>95</v>
      </c>
      <c r="E830" t="s">
        <v>10911</v>
      </c>
      <c r="F830">
        <v>1.5833333333333333</v>
      </c>
      <c r="G830" t="s">
        <v>10887</v>
      </c>
      <c r="H830" t="s">
        <v>10888</v>
      </c>
      <c r="I830" t="s">
        <v>10892</v>
      </c>
      <c r="J830">
        <v>7.2</v>
      </c>
      <c r="K830" t="s">
        <v>10916</v>
      </c>
      <c r="L830">
        <v>129009</v>
      </c>
      <c r="M830">
        <v>140000000</v>
      </c>
      <c r="N830">
        <v>110041363</v>
      </c>
      <c r="O830">
        <v>-29958637</v>
      </c>
      <c r="P830" t="s">
        <v>10924</v>
      </c>
      <c r="Q830" t="s">
        <v>2812</v>
      </c>
      <c r="R830">
        <v>5</v>
      </c>
      <c r="S830" t="s">
        <v>11011</v>
      </c>
      <c r="T830" t="s">
        <v>11023</v>
      </c>
      <c r="U830" t="s">
        <v>10925</v>
      </c>
      <c r="V830" t="s">
        <v>10989</v>
      </c>
      <c r="W830" t="s">
        <v>11031</v>
      </c>
      <c r="X830" t="s">
        <v>2813</v>
      </c>
    </row>
    <row r="831" spans="1:24" x14ac:dyDescent="0.3">
      <c r="A831" t="s">
        <v>2814</v>
      </c>
      <c r="B831" t="s">
        <v>2815</v>
      </c>
      <c r="C831" t="s">
        <v>2815</v>
      </c>
      <c r="D831">
        <v>104</v>
      </c>
      <c r="E831" t="s">
        <v>10911</v>
      </c>
      <c r="F831">
        <v>1.7333333333333334</v>
      </c>
      <c r="G831" t="s">
        <v>105</v>
      </c>
      <c r="H831" t="s">
        <v>10895</v>
      </c>
      <c r="I831" t="s">
        <v>10890</v>
      </c>
      <c r="J831">
        <v>6.6</v>
      </c>
      <c r="K831" t="s">
        <v>10912</v>
      </c>
      <c r="L831">
        <v>132501</v>
      </c>
      <c r="M831">
        <v>15000000</v>
      </c>
      <c r="N831">
        <v>40283786</v>
      </c>
      <c r="O831">
        <v>25283786</v>
      </c>
      <c r="P831" t="s">
        <v>10913</v>
      </c>
      <c r="Q831" t="s">
        <v>2816</v>
      </c>
      <c r="R831">
        <v>12</v>
      </c>
      <c r="S831" t="s">
        <v>11012</v>
      </c>
      <c r="T831" t="s">
        <v>11023</v>
      </c>
      <c r="U831" t="s">
        <v>10925</v>
      </c>
      <c r="V831" t="s">
        <v>10985</v>
      </c>
      <c r="W831" t="s">
        <v>11034</v>
      </c>
      <c r="X831" t="s">
        <v>1509</v>
      </c>
    </row>
    <row r="832" spans="1:24" x14ac:dyDescent="0.3">
      <c r="A832" t="s">
        <v>2817</v>
      </c>
      <c r="B832" t="s">
        <v>2818</v>
      </c>
      <c r="C832" t="s">
        <v>2818</v>
      </c>
      <c r="D832">
        <v>116</v>
      </c>
      <c r="E832" t="s">
        <v>10911</v>
      </c>
      <c r="F832">
        <v>1.9333333333333333</v>
      </c>
      <c r="G832" t="s">
        <v>7406</v>
      </c>
      <c r="H832" t="s">
        <v>5170</v>
      </c>
      <c r="I832" t="s">
        <v>10899</v>
      </c>
      <c r="J832">
        <v>6.4</v>
      </c>
      <c r="K832" t="s">
        <v>10912</v>
      </c>
      <c r="L832">
        <v>76668</v>
      </c>
      <c r="M832">
        <v>70000000</v>
      </c>
      <c r="N832">
        <v>116672912</v>
      </c>
      <c r="O832">
        <v>46672912</v>
      </c>
      <c r="P832" t="s">
        <v>10913</v>
      </c>
      <c r="Q832" t="s">
        <v>2496</v>
      </c>
      <c r="R832">
        <v>6</v>
      </c>
      <c r="S832" t="s">
        <v>1956</v>
      </c>
      <c r="T832" t="s">
        <v>11023</v>
      </c>
      <c r="U832" t="s">
        <v>10925</v>
      </c>
      <c r="V832" t="s">
        <v>10985</v>
      </c>
      <c r="W832" t="s">
        <v>11034</v>
      </c>
      <c r="X832" t="s">
        <v>1161</v>
      </c>
    </row>
    <row r="833" spans="1:24" x14ac:dyDescent="0.3">
      <c r="A833" t="s">
        <v>2819</v>
      </c>
      <c r="B833" t="s">
        <v>2820</v>
      </c>
      <c r="C833" t="s">
        <v>2820</v>
      </c>
      <c r="D833">
        <v>116</v>
      </c>
      <c r="E833" t="s">
        <v>10911</v>
      </c>
      <c r="F833">
        <v>1.9333333333333333</v>
      </c>
      <c r="G833" t="s">
        <v>105</v>
      </c>
      <c r="H833" t="s">
        <v>10895</v>
      </c>
      <c r="I833" t="s">
        <v>10899</v>
      </c>
      <c r="J833">
        <v>5.6</v>
      </c>
      <c r="K833" t="s">
        <v>10933</v>
      </c>
      <c r="L833">
        <v>160576</v>
      </c>
      <c r="M833">
        <v>40000000</v>
      </c>
      <c r="N833">
        <v>161834276</v>
      </c>
      <c r="O833">
        <v>121834276</v>
      </c>
      <c r="P833" t="s">
        <v>10928</v>
      </c>
      <c r="Q833" t="s">
        <v>2821</v>
      </c>
      <c r="R833">
        <v>3</v>
      </c>
      <c r="S833" t="s">
        <v>11012</v>
      </c>
      <c r="T833" t="s">
        <v>11020</v>
      </c>
      <c r="U833" t="s">
        <v>10920</v>
      </c>
      <c r="V833" t="s">
        <v>10987</v>
      </c>
      <c r="W833" t="s">
        <v>11031</v>
      </c>
      <c r="X833" t="s">
        <v>650</v>
      </c>
    </row>
    <row r="834" spans="1:24" x14ac:dyDescent="0.3">
      <c r="A834" t="s">
        <v>2822</v>
      </c>
      <c r="B834" t="s">
        <v>2823</v>
      </c>
      <c r="C834" t="s">
        <v>2823</v>
      </c>
      <c r="D834">
        <v>139</v>
      </c>
      <c r="E834" t="s">
        <v>10917</v>
      </c>
      <c r="F834">
        <v>2.3166666666666669</v>
      </c>
      <c r="G834" t="s">
        <v>10891</v>
      </c>
      <c r="H834" t="s">
        <v>190</v>
      </c>
      <c r="I834" t="s">
        <v>5170</v>
      </c>
      <c r="J834">
        <v>7.4</v>
      </c>
      <c r="K834" t="s">
        <v>10916</v>
      </c>
      <c r="L834">
        <v>226117</v>
      </c>
      <c r="M834">
        <v>40000000</v>
      </c>
      <c r="N834">
        <v>128799509</v>
      </c>
      <c r="O834">
        <v>88799509</v>
      </c>
      <c r="P834" t="s">
        <v>10913</v>
      </c>
      <c r="Q834">
        <v>1999</v>
      </c>
      <c r="S834" t="s">
        <v>11014</v>
      </c>
      <c r="T834" t="s">
        <v>11024</v>
      </c>
      <c r="U834" t="e">
        <v>#VALUE!</v>
      </c>
      <c r="V834" t="s">
        <v>10963</v>
      </c>
      <c r="W834" t="s">
        <v>11032</v>
      </c>
      <c r="X834" t="s">
        <v>2102</v>
      </c>
    </row>
    <row r="835" spans="1:24" x14ac:dyDescent="0.3">
      <c r="A835" t="s">
        <v>2824</v>
      </c>
      <c r="B835" t="s">
        <v>2825</v>
      </c>
      <c r="C835" t="s">
        <v>2825</v>
      </c>
      <c r="D835">
        <v>123</v>
      </c>
      <c r="E835" t="s">
        <v>10917</v>
      </c>
      <c r="F835">
        <v>2.0499999999999998</v>
      </c>
      <c r="G835" t="s">
        <v>10891</v>
      </c>
      <c r="H835" t="s">
        <v>190</v>
      </c>
      <c r="I835" t="s">
        <v>10895</v>
      </c>
      <c r="J835">
        <v>6.6</v>
      </c>
      <c r="K835" t="s">
        <v>10912</v>
      </c>
      <c r="L835">
        <v>139984</v>
      </c>
      <c r="M835">
        <v>40000000</v>
      </c>
      <c r="N835">
        <v>96618699</v>
      </c>
      <c r="O835">
        <v>56618699</v>
      </c>
      <c r="P835" t="s">
        <v>10913</v>
      </c>
      <c r="Q835" t="s">
        <v>2803</v>
      </c>
      <c r="R835">
        <v>19</v>
      </c>
      <c r="S835" t="s">
        <v>1956</v>
      </c>
      <c r="T835" t="s">
        <v>11020</v>
      </c>
      <c r="U835" t="s">
        <v>10920</v>
      </c>
      <c r="V835" t="s">
        <v>10986</v>
      </c>
      <c r="W835" t="s">
        <v>11034</v>
      </c>
      <c r="X835" t="s">
        <v>944</v>
      </c>
    </row>
    <row r="836" spans="1:24" x14ac:dyDescent="0.3">
      <c r="A836" t="s">
        <v>2826</v>
      </c>
      <c r="B836" t="s">
        <v>2827</v>
      </c>
      <c r="C836" t="s">
        <v>2827</v>
      </c>
      <c r="D836">
        <v>109</v>
      </c>
      <c r="E836" t="s">
        <v>10911</v>
      </c>
      <c r="F836">
        <v>1.8166666666666667</v>
      </c>
      <c r="G836" t="s">
        <v>7406</v>
      </c>
      <c r="H836" t="s">
        <v>105</v>
      </c>
      <c r="I836" t="s">
        <v>10890</v>
      </c>
      <c r="J836">
        <v>7</v>
      </c>
      <c r="K836" t="s">
        <v>10916</v>
      </c>
      <c r="L836">
        <v>250080</v>
      </c>
      <c r="M836">
        <v>23000000</v>
      </c>
      <c r="N836">
        <v>53187659</v>
      </c>
      <c r="O836">
        <v>30187659</v>
      </c>
      <c r="P836" t="s">
        <v>10913</v>
      </c>
      <c r="Q836" t="s">
        <v>2828</v>
      </c>
      <c r="R836">
        <v>18</v>
      </c>
      <c r="S836" t="s">
        <v>1956</v>
      </c>
      <c r="T836" t="s">
        <v>11020</v>
      </c>
      <c r="U836" t="s">
        <v>10920</v>
      </c>
      <c r="V836" t="s">
        <v>10987</v>
      </c>
      <c r="W836" t="s">
        <v>11031</v>
      </c>
      <c r="X836" t="s">
        <v>2829</v>
      </c>
    </row>
    <row r="837" spans="1:24" x14ac:dyDescent="0.3">
      <c r="A837" t="s">
        <v>2830</v>
      </c>
      <c r="B837" t="s">
        <v>2831</v>
      </c>
      <c r="C837" t="s">
        <v>2831</v>
      </c>
      <c r="D837">
        <v>117</v>
      </c>
      <c r="E837" t="s">
        <v>10911</v>
      </c>
      <c r="F837">
        <v>1.95</v>
      </c>
      <c r="G837" t="s">
        <v>7406</v>
      </c>
      <c r="H837" t="s">
        <v>10891</v>
      </c>
      <c r="I837" t="s">
        <v>190</v>
      </c>
      <c r="J837">
        <v>7.2</v>
      </c>
      <c r="K837" t="s">
        <v>10916</v>
      </c>
      <c r="L837">
        <v>90696</v>
      </c>
      <c r="M837">
        <v>31000000</v>
      </c>
      <c r="N837">
        <v>41067311</v>
      </c>
      <c r="O837">
        <v>10067311</v>
      </c>
      <c r="P837" t="s">
        <v>10913</v>
      </c>
      <c r="Q837" t="s">
        <v>2832</v>
      </c>
      <c r="R837">
        <v>19</v>
      </c>
      <c r="S837" t="s">
        <v>1956</v>
      </c>
      <c r="T837" t="s">
        <v>11021</v>
      </c>
      <c r="U837" t="s">
        <v>10921</v>
      </c>
      <c r="V837" t="s">
        <v>10986</v>
      </c>
      <c r="W837" t="s">
        <v>11034</v>
      </c>
      <c r="X837" t="s">
        <v>2833</v>
      </c>
    </row>
    <row r="838" spans="1:24" x14ac:dyDescent="0.3">
      <c r="A838" t="s">
        <v>2834</v>
      </c>
      <c r="B838" t="s">
        <v>2835</v>
      </c>
      <c r="C838" t="s">
        <v>2835</v>
      </c>
      <c r="D838">
        <v>113</v>
      </c>
      <c r="E838" t="s">
        <v>10911</v>
      </c>
      <c r="F838">
        <v>1.8833333333333333</v>
      </c>
      <c r="G838" t="s">
        <v>7406</v>
      </c>
      <c r="H838" t="s">
        <v>10891</v>
      </c>
      <c r="I838" t="s">
        <v>10886</v>
      </c>
      <c r="J838">
        <v>6.3</v>
      </c>
      <c r="K838" t="s">
        <v>10912</v>
      </c>
      <c r="L838">
        <v>122139</v>
      </c>
      <c r="M838">
        <v>66000000</v>
      </c>
      <c r="N838">
        <v>212404396</v>
      </c>
      <c r="O838">
        <v>146404396</v>
      </c>
      <c r="P838" t="s">
        <v>10928</v>
      </c>
      <c r="Q838">
        <v>1999</v>
      </c>
      <c r="S838" t="s">
        <v>11014</v>
      </c>
      <c r="T838" t="s">
        <v>11024</v>
      </c>
      <c r="U838" t="e">
        <v>#VALUE!</v>
      </c>
      <c r="V838" t="s">
        <v>10963</v>
      </c>
      <c r="W838" t="s">
        <v>11032</v>
      </c>
      <c r="X838" t="s">
        <v>1923</v>
      </c>
    </row>
    <row r="839" spans="1:24" x14ac:dyDescent="0.3">
      <c r="A839" t="s">
        <v>2836</v>
      </c>
      <c r="B839" t="s">
        <v>2837</v>
      </c>
      <c r="C839" t="s">
        <v>2837</v>
      </c>
      <c r="D839">
        <v>139</v>
      </c>
      <c r="E839" t="s">
        <v>10917</v>
      </c>
      <c r="F839">
        <v>2.3166666666666669</v>
      </c>
      <c r="G839" t="s">
        <v>190</v>
      </c>
      <c r="H839" t="s">
        <v>10899</v>
      </c>
      <c r="I839" t="s">
        <v>10899</v>
      </c>
      <c r="J839">
        <v>8.8000000000000007</v>
      </c>
      <c r="K839" t="s">
        <v>10922</v>
      </c>
      <c r="L839">
        <v>2252204</v>
      </c>
      <c r="M839">
        <v>63000000</v>
      </c>
      <c r="N839">
        <v>101209702</v>
      </c>
      <c r="O839">
        <v>38209702</v>
      </c>
      <c r="P839" t="s">
        <v>10913</v>
      </c>
      <c r="Q839" t="s">
        <v>2838</v>
      </c>
      <c r="R839">
        <v>10</v>
      </c>
      <c r="S839" t="s">
        <v>1956</v>
      </c>
      <c r="T839" t="s">
        <v>11027</v>
      </c>
      <c r="U839" t="s">
        <v>10930</v>
      </c>
      <c r="V839" t="s">
        <v>10986</v>
      </c>
      <c r="W839" t="s">
        <v>11034</v>
      </c>
      <c r="X839" t="s">
        <v>1449</v>
      </c>
    </row>
    <row r="840" spans="1:24" x14ac:dyDescent="0.3">
      <c r="A840" t="s">
        <v>2839</v>
      </c>
      <c r="B840" t="s">
        <v>2840</v>
      </c>
      <c r="C840" t="s">
        <v>2840</v>
      </c>
      <c r="D840">
        <v>123</v>
      </c>
      <c r="E840" t="s">
        <v>10917</v>
      </c>
      <c r="F840">
        <v>2.0499999999999998</v>
      </c>
      <c r="G840" t="s">
        <v>172</v>
      </c>
      <c r="H840" t="s">
        <v>190</v>
      </c>
      <c r="I840" t="s">
        <v>10896</v>
      </c>
      <c r="J840">
        <v>7.1</v>
      </c>
      <c r="K840" t="s">
        <v>10916</v>
      </c>
      <c r="L840">
        <v>231620</v>
      </c>
      <c r="M840">
        <v>25000000</v>
      </c>
      <c r="N840">
        <v>289317794</v>
      </c>
      <c r="O840">
        <v>264317794</v>
      </c>
      <c r="P840" t="s">
        <v>10928</v>
      </c>
      <c r="Q840" t="s">
        <v>2841</v>
      </c>
      <c r="R840">
        <v>3</v>
      </c>
      <c r="S840" t="s">
        <v>11012</v>
      </c>
      <c r="T840" t="s">
        <v>11018</v>
      </c>
      <c r="U840" t="s">
        <v>10914</v>
      </c>
      <c r="V840" t="s">
        <v>10985</v>
      </c>
      <c r="W840" t="s">
        <v>11034</v>
      </c>
      <c r="X840" t="s">
        <v>2842</v>
      </c>
    </row>
    <row r="841" spans="1:24" x14ac:dyDescent="0.3">
      <c r="A841" t="s">
        <v>2843</v>
      </c>
      <c r="B841" t="s">
        <v>2844</v>
      </c>
      <c r="C841" t="s">
        <v>2844</v>
      </c>
      <c r="D841">
        <v>109</v>
      </c>
      <c r="E841" t="s">
        <v>10911</v>
      </c>
      <c r="F841">
        <v>1.8166666666666667</v>
      </c>
      <c r="G841" t="s">
        <v>190</v>
      </c>
      <c r="H841" t="s">
        <v>10890</v>
      </c>
      <c r="I841" t="s">
        <v>5170</v>
      </c>
      <c r="J841">
        <v>5.4</v>
      </c>
      <c r="K841" t="s">
        <v>10933</v>
      </c>
      <c r="L841">
        <v>56968</v>
      </c>
      <c r="M841">
        <v>75000000</v>
      </c>
      <c r="N841">
        <v>19598588</v>
      </c>
      <c r="O841">
        <v>-55401412</v>
      </c>
      <c r="P841" t="s">
        <v>10924</v>
      </c>
      <c r="Q841" t="s">
        <v>2845</v>
      </c>
      <c r="R841">
        <v>27</v>
      </c>
      <c r="S841" t="s">
        <v>1956</v>
      </c>
      <c r="T841" t="s">
        <v>11028</v>
      </c>
      <c r="U841" t="s">
        <v>10931</v>
      </c>
      <c r="V841" t="s">
        <v>10986</v>
      </c>
      <c r="W841" t="s">
        <v>11034</v>
      </c>
      <c r="X841" t="s">
        <v>2846</v>
      </c>
    </row>
    <row r="842" spans="1:24" x14ac:dyDescent="0.3">
      <c r="A842" t="s">
        <v>2847</v>
      </c>
      <c r="B842" t="s">
        <v>2848</v>
      </c>
      <c r="C842" t="s">
        <v>2848</v>
      </c>
      <c r="D842">
        <v>100</v>
      </c>
      <c r="E842" t="s">
        <v>10911</v>
      </c>
      <c r="F842">
        <v>1.6666666666666667</v>
      </c>
      <c r="G842" t="s">
        <v>172</v>
      </c>
      <c r="H842" t="s">
        <v>10891</v>
      </c>
      <c r="I842" t="s">
        <v>10886</v>
      </c>
      <c r="J842">
        <v>6.3</v>
      </c>
      <c r="K842" t="s">
        <v>10912</v>
      </c>
      <c r="L842">
        <v>100633</v>
      </c>
      <c r="M842">
        <v>60000000</v>
      </c>
      <c r="N842">
        <v>120801243</v>
      </c>
      <c r="O842">
        <v>60801243</v>
      </c>
      <c r="P842" t="s">
        <v>10913</v>
      </c>
      <c r="Q842" t="s">
        <v>2849</v>
      </c>
      <c r="R842">
        <v>2</v>
      </c>
      <c r="S842" t="s">
        <v>11011</v>
      </c>
      <c r="T842" t="s">
        <v>11027</v>
      </c>
      <c r="U842" t="s">
        <v>10930</v>
      </c>
      <c r="V842" t="s">
        <v>10990</v>
      </c>
      <c r="W842" t="s">
        <v>11031</v>
      </c>
      <c r="X842" t="s">
        <v>603</v>
      </c>
    </row>
    <row r="843" spans="1:24" x14ac:dyDescent="0.3">
      <c r="A843" t="s">
        <v>2850</v>
      </c>
      <c r="B843" t="s">
        <v>2851</v>
      </c>
      <c r="C843" t="s">
        <v>2851</v>
      </c>
      <c r="D843">
        <v>84</v>
      </c>
      <c r="E843" t="s">
        <v>10915</v>
      </c>
      <c r="F843">
        <v>1.4</v>
      </c>
      <c r="G843" t="s">
        <v>190</v>
      </c>
      <c r="H843" t="s">
        <v>105</v>
      </c>
      <c r="I843" t="s">
        <v>10895</v>
      </c>
      <c r="J843">
        <v>7.3</v>
      </c>
      <c r="K843" t="s">
        <v>10916</v>
      </c>
      <c r="L843">
        <v>184638</v>
      </c>
      <c r="M843">
        <v>60000</v>
      </c>
      <c r="N843">
        <v>3221152</v>
      </c>
      <c r="O843">
        <v>3161152</v>
      </c>
      <c r="P843" t="s">
        <v>10918</v>
      </c>
      <c r="Q843" t="s">
        <v>2852</v>
      </c>
      <c r="R843">
        <v>19</v>
      </c>
      <c r="S843" t="s">
        <v>11015</v>
      </c>
      <c r="T843" t="s">
        <v>11019</v>
      </c>
      <c r="U843" t="s">
        <v>10919</v>
      </c>
      <c r="V843" t="s">
        <v>10985</v>
      </c>
      <c r="W843" t="s">
        <v>11034</v>
      </c>
      <c r="X843" t="s">
        <v>2853</v>
      </c>
    </row>
    <row r="844" spans="1:24" x14ac:dyDescent="0.3">
      <c r="A844" t="s">
        <v>2854</v>
      </c>
      <c r="B844" t="s">
        <v>2855</v>
      </c>
      <c r="C844" t="s">
        <v>2855</v>
      </c>
      <c r="D844">
        <v>89</v>
      </c>
      <c r="E844" t="s">
        <v>10915</v>
      </c>
      <c r="F844">
        <v>1.4833333333333334</v>
      </c>
      <c r="G844" t="s">
        <v>10887</v>
      </c>
      <c r="H844" t="s">
        <v>10888</v>
      </c>
      <c r="I844" t="s">
        <v>172</v>
      </c>
      <c r="J844">
        <v>6.9</v>
      </c>
      <c r="K844" t="s">
        <v>10912</v>
      </c>
      <c r="L844">
        <v>104727</v>
      </c>
      <c r="M844">
        <v>95000000</v>
      </c>
      <c r="N844">
        <v>76432727</v>
      </c>
      <c r="O844">
        <v>-18567273</v>
      </c>
      <c r="P844" t="s">
        <v>10924</v>
      </c>
      <c r="Q844" t="s">
        <v>2856</v>
      </c>
      <c r="R844">
        <v>31</v>
      </c>
      <c r="S844" t="s">
        <v>1956</v>
      </c>
      <c r="T844" t="s">
        <v>11021</v>
      </c>
      <c r="U844" t="s">
        <v>10921</v>
      </c>
      <c r="V844" t="s">
        <v>10987</v>
      </c>
      <c r="W844" t="s">
        <v>11031</v>
      </c>
      <c r="X844" t="s">
        <v>2857</v>
      </c>
    </row>
    <row r="845" spans="1:24" x14ac:dyDescent="0.3">
      <c r="A845" t="s">
        <v>2858</v>
      </c>
      <c r="B845" t="s">
        <v>2859</v>
      </c>
      <c r="C845" t="s">
        <v>2859</v>
      </c>
      <c r="D845">
        <v>97</v>
      </c>
      <c r="E845" t="s">
        <v>10911</v>
      </c>
      <c r="F845">
        <v>1.6166666666666667</v>
      </c>
      <c r="G845" t="s">
        <v>190</v>
      </c>
      <c r="H845" t="s">
        <v>10886</v>
      </c>
      <c r="I845" t="s">
        <v>10899</v>
      </c>
      <c r="J845">
        <v>6.8</v>
      </c>
      <c r="K845" t="s">
        <v>10912</v>
      </c>
      <c r="L845">
        <v>200891</v>
      </c>
      <c r="M845">
        <v>10500000</v>
      </c>
      <c r="N845">
        <v>76347426</v>
      </c>
      <c r="O845">
        <v>65847426</v>
      </c>
      <c r="P845" t="s">
        <v>10913</v>
      </c>
      <c r="Q845">
        <v>1999</v>
      </c>
      <c r="S845" t="s">
        <v>11014</v>
      </c>
      <c r="T845" t="s">
        <v>11024</v>
      </c>
      <c r="U845" t="e">
        <v>#VALUE!</v>
      </c>
      <c r="V845" t="s">
        <v>10963</v>
      </c>
      <c r="W845" t="s">
        <v>11032</v>
      </c>
      <c r="X845" t="s">
        <v>2860</v>
      </c>
    </row>
    <row r="846" spans="1:24" x14ac:dyDescent="0.3">
      <c r="A846" t="s">
        <v>2861</v>
      </c>
      <c r="B846" t="s">
        <v>2862</v>
      </c>
      <c r="C846" t="s">
        <v>2862</v>
      </c>
      <c r="D846">
        <v>102</v>
      </c>
      <c r="E846" t="s">
        <v>10911</v>
      </c>
      <c r="F846">
        <v>1.7</v>
      </c>
      <c r="G846" t="s">
        <v>172</v>
      </c>
      <c r="H846" t="s">
        <v>10891</v>
      </c>
      <c r="I846" t="s">
        <v>10899</v>
      </c>
      <c r="J846">
        <v>7.2</v>
      </c>
      <c r="K846" t="s">
        <v>10916</v>
      </c>
      <c r="L846">
        <v>73919</v>
      </c>
      <c r="M846">
        <v>20000000</v>
      </c>
      <c r="N846">
        <v>28451622</v>
      </c>
      <c r="O846">
        <v>8451622</v>
      </c>
      <c r="P846" t="s">
        <v>10918</v>
      </c>
      <c r="Q846" t="s">
        <v>2863</v>
      </c>
      <c r="R846">
        <v>20</v>
      </c>
      <c r="S846" t="s">
        <v>11016</v>
      </c>
      <c r="T846" t="s">
        <v>11020</v>
      </c>
      <c r="U846" t="s">
        <v>10920</v>
      </c>
      <c r="V846" t="s">
        <v>10986</v>
      </c>
      <c r="W846" t="s">
        <v>11034</v>
      </c>
      <c r="X846" t="s">
        <v>2217</v>
      </c>
    </row>
    <row r="847" spans="1:24" x14ac:dyDescent="0.3">
      <c r="A847" t="s">
        <v>2864</v>
      </c>
      <c r="B847" t="s">
        <v>2865</v>
      </c>
      <c r="C847" t="s">
        <v>2865</v>
      </c>
      <c r="D847">
        <v>82</v>
      </c>
      <c r="E847" t="s">
        <v>10915</v>
      </c>
      <c r="F847">
        <v>1.3666666666666667</v>
      </c>
      <c r="G847" t="s">
        <v>7406</v>
      </c>
      <c r="H847" t="s">
        <v>172</v>
      </c>
      <c r="I847" t="s">
        <v>105</v>
      </c>
      <c r="J847">
        <v>5.8</v>
      </c>
      <c r="K847" t="s">
        <v>10933</v>
      </c>
      <c r="L847">
        <v>64477</v>
      </c>
      <c r="M847">
        <v>35000000</v>
      </c>
      <c r="N847">
        <v>56870414</v>
      </c>
      <c r="O847">
        <v>21870414</v>
      </c>
      <c r="P847" t="s">
        <v>10913</v>
      </c>
      <c r="Q847" t="s">
        <v>2866</v>
      </c>
      <c r="R847">
        <v>15</v>
      </c>
      <c r="S847" t="s">
        <v>11012</v>
      </c>
      <c r="T847" t="s">
        <v>11025</v>
      </c>
      <c r="U847" t="s">
        <v>10927</v>
      </c>
      <c r="V847" t="s">
        <v>10986</v>
      </c>
      <c r="W847" t="s">
        <v>11034</v>
      </c>
      <c r="X847" t="s">
        <v>438</v>
      </c>
    </row>
    <row r="848" spans="1:24" x14ac:dyDescent="0.3">
      <c r="A848" t="s">
        <v>2867</v>
      </c>
      <c r="B848" t="s">
        <v>2868</v>
      </c>
      <c r="C848" t="s">
        <v>2868</v>
      </c>
      <c r="D848">
        <v>122</v>
      </c>
      <c r="E848" t="s">
        <v>10917</v>
      </c>
      <c r="F848">
        <v>2.0333333333333332</v>
      </c>
      <c r="G848" t="s">
        <v>10891</v>
      </c>
      <c r="H848" t="s">
        <v>190</v>
      </c>
      <c r="I848" t="s">
        <v>5170</v>
      </c>
      <c r="J848">
        <v>7.7</v>
      </c>
      <c r="K848" t="s">
        <v>10916</v>
      </c>
      <c r="L848">
        <v>461237</v>
      </c>
      <c r="M848">
        <v>45000000</v>
      </c>
      <c r="N848">
        <v>104876233</v>
      </c>
      <c r="O848">
        <v>59876233</v>
      </c>
      <c r="P848" t="s">
        <v>10913</v>
      </c>
      <c r="Q848" t="s">
        <v>2869</v>
      </c>
      <c r="R848">
        <v>2</v>
      </c>
      <c r="S848" t="s">
        <v>11013</v>
      </c>
      <c r="T848" t="s">
        <v>11027</v>
      </c>
      <c r="U848" t="s">
        <v>10930</v>
      </c>
      <c r="V848" t="s">
        <v>10954</v>
      </c>
      <c r="W848" t="s">
        <v>11031</v>
      </c>
      <c r="X848" t="s">
        <v>2870</v>
      </c>
    </row>
    <row r="849" spans="1:24" x14ac:dyDescent="0.3">
      <c r="A849" t="s">
        <v>2871</v>
      </c>
      <c r="B849" t="s">
        <v>2872</v>
      </c>
      <c r="C849" t="s">
        <v>2872</v>
      </c>
      <c r="D849">
        <v>100</v>
      </c>
      <c r="E849" t="s">
        <v>10911</v>
      </c>
      <c r="F849">
        <v>1.6666666666666667</v>
      </c>
      <c r="G849" t="s">
        <v>10895</v>
      </c>
      <c r="H849" t="s">
        <v>10890</v>
      </c>
      <c r="I849" t="s">
        <v>5170</v>
      </c>
      <c r="J849">
        <v>7</v>
      </c>
      <c r="K849" t="s">
        <v>10916</v>
      </c>
      <c r="L849">
        <v>75833</v>
      </c>
      <c r="M849">
        <v>16000000</v>
      </c>
      <c r="N849">
        <v>18564088</v>
      </c>
      <c r="O849">
        <v>2564088</v>
      </c>
      <c r="P849" t="s">
        <v>10918</v>
      </c>
      <c r="Q849" t="s">
        <v>2519</v>
      </c>
      <c r="R849">
        <v>16</v>
      </c>
      <c r="S849" t="s">
        <v>1956</v>
      </c>
      <c r="T849" t="s">
        <v>11026</v>
      </c>
      <c r="U849" t="s">
        <v>10929</v>
      </c>
      <c r="V849" t="s">
        <v>10986</v>
      </c>
      <c r="W849" t="s">
        <v>11034</v>
      </c>
      <c r="X849" t="s">
        <v>2873</v>
      </c>
    </row>
    <row r="850" spans="1:24" x14ac:dyDescent="0.3">
      <c r="A850" t="s">
        <v>2874</v>
      </c>
      <c r="B850" t="s">
        <v>2875</v>
      </c>
      <c r="C850" t="s">
        <v>2875</v>
      </c>
      <c r="D850">
        <v>157</v>
      </c>
      <c r="E850" t="s">
        <v>10917</v>
      </c>
      <c r="F850">
        <v>2.6166666666666667</v>
      </c>
      <c r="G850" t="s">
        <v>10889</v>
      </c>
      <c r="H850" t="s">
        <v>190</v>
      </c>
      <c r="I850" t="s">
        <v>5170</v>
      </c>
      <c r="J850">
        <v>7.8</v>
      </c>
      <c r="K850" t="s">
        <v>10916</v>
      </c>
      <c r="L850">
        <v>177538</v>
      </c>
      <c r="M850">
        <v>90000000</v>
      </c>
      <c r="N850">
        <v>60289912</v>
      </c>
      <c r="O850">
        <v>-29710088</v>
      </c>
      <c r="P850" t="s">
        <v>10924</v>
      </c>
      <c r="Q850" t="s">
        <v>2876</v>
      </c>
      <c r="R850">
        <v>28</v>
      </c>
      <c r="S850" t="s">
        <v>11012</v>
      </c>
      <c r="T850" t="s">
        <v>11022</v>
      </c>
      <c r="U850" t="s">
        <v>10923</v>
      </c>
      <c r="V850" t="s">
        <v>10986</v>
      </c>
      <c r="W850" t="s">
        <v>11034</v>
      </c>
      <c r="X850" t="s">
        <v>866</v>
      </c>
    </row>
    <row r="851" spans="1:24" x14ac:dyDescent="0.3">
      <c r="A851" t="s">
        <v>2877</v>
      </c>
      <c r="B851" t="s">
        <v>2878</v>
      </c>
      <c r="C851" t="s">
        <v>2878</v>
      </c>
      <c r="D851">
        <v>78</v>
      </c>
      <c r="E851" t="s">
        <v>10915</v>
      </c>
      <c r="F851">
        <v>1.3</v>
      </c>
      <c r="G851" t="s">
        <v>7406</v>
      </c>
      <c r="H851" t="s">
        <v>10887</v>
      </c>
      <c r="I851" t="s">
        <v>172</v>
      </c>
      <c r="J851">
        <v>4.2</v>
      </c>
      <c r="K851" t="s">
        <v>10933</v>
      </c>
      <c r="L851">
        <v>50210</v>
      </c>
      <c r="M851">
        <v>90000000</v>
      </c>
      <c r="N851">
        <v>134403112</v>
      </c>
      <c r="O851">
        <v>44403112</v>
      </c>
      <c r="P851" t="s">
        <v>10913</v>
      </c>
      <c r="Q851" t="s">
        <v>2879</v>
      </c>
      <c r="R851">
        <v>18</v>
      </c>
      <c r="S851" t="s">
        <v>11013</v>
      </c>
      <c r="T851" t="s">
        <v>11025</v>
      </c>
      <c r="U851" t="s">
        <v>10927</v>
      </c>
      <c r="V851" t="s">
        <v>10986</v>
      </c>
      <c r="W851" t="s">
        <v>11034</v>
      </c>
      <c r="X851" t="s">
        <v>2880</v>
      </c>
    </row>
    <row r="852" spans="1:24" x14ac:dyDescent="0.3">
      <c r="A852" t="s">
        <v>2881</v>
      </c>
      <c r="B852" t="s">
        <v>2882</v>
      </c>
      <c r="C852" t="s">
        <v>2882</v>
      </c>
      <c r="D852">
        <v>116</v>
      </c>
      <c r="E852" t="s">
        <v>10911</v>
      </c>
      <c r="F852">
        <v>1.9333333333333333</v>
      </c>
      <c r="G852" t="s">
        <v>7406</v>
      </c>
      <c r="H852" t="s">
        <v>5878</v>
      </c>
      <c r="I852" t="s">
        <v>10899</v>
      </c>
      <c r="J852">
        <v>6.6</v>
      </c>
      <c r="K852" t="s">
        <v>10912</v>
      </c>
      <c r="L852">
        <v>85586</v>
      </c>
      <c r="M852">
        <v>62000000</v>
      </c>
      <c r="N852">
        <v>127666415</v>
      </c>
      <c r="O852">
        <v>65666415</v>
      </c>
      <c r="P852" t="s">
        <v>10913</v>
      </c>
      <c r="Q852" t="s">
        <v>2883</v>
      </c>
      <c r="R852">
        <v>17</v>
      </c>
      <c r="S852" t="s">
        <v>11015</v>
      </c>
      <c r="T852" t="s">
        <v>11026</v>
      </c>
      <c r="U852" t="s">
        <v>10929</v>
      </c>
      <c r="V852" t="s">
        <v>10987</v>
      </c>
      <c r="W852" t="s">
        <v>11031</v>
      </c>
      <c r="X852" t="s">
        <v>2271</v>
      </c>
    </row>
    <row r="853" spans="1:24" x14ac:dyDescent="0.3">
      <c r="A853" t="s">
        <v>2884</v>
      </c>
      <c r="B853" t="s">
        <v>2885</v>
      </c>
      <c r="C853" t="s">
        <v>2885</v>
      </c>
      <c r="D853">
        <v>93</v>
      </c>
      <c r="E853" t="s">
        <v>10911</v>
      </c>
      <c r="F853">
        <v>1.55</v>
      </c>
      <c r="G853" t="s">
        <v>172</v>
      </c>
      <c r="H853" t="s">
        <v>190</v>
      </c>
      <c r="I853" t="s">
        <v>10899</v>
      </c>
      <c r="J853">
        <v>6.4</v>
      </c>
      <c r="K853" t="s">
        <v>10912</v>
      </c>
      <c r="L853">
        <v>229436</v>
      </c>
      <c r="M853">
        <v>34200000</v>
      </c>
      <c r="N853">
        <v>234801895</v>
      </c>
      <c r="O853">
        <v>200601895</v>
      </c>
      <c r="P853" t="s">
        <v>10928</v>
      </c>
      <c r="Q853">
        <v>36312</v>
      </c>
      <c r="S853" t="s">
        <v>11011</v>
      </c>
      <c r="T853" t="s">
        <v>11024</v>
      </c>
      <c r="U853" t="e">
        <v>#VALUE!</v>
      </c>
      <c r="V853" t="s">
        <v>10986</v>
      </c>
      <c r="W853" t="s">
        <v>11034</v>
      </c>
      <c r="X853" t="s">
        <v>2132</v>
      </c>
    </row>
    <row r="854" spans="1:24" x14ac:dyDescent="0.3">
      <c r="A854" t="s">
        <v>2886</v>
      </c>
      <c r="B854" t="s">
        <v>2887</v>
      </c>
      <c r="C854" t="s">
        <v>2887</v>
      </c>
      <c r="D854">
        <v>133</v>
      </c>
      <c r="E854" t="s">
        <v>10917</v>
      </c>
      <c r="F854">
        <v>2.2166666666666668</v>
      </c>
      <c r="G854" t="s">
        <v>10895</v>
      </c>
      <c r="H854" t="s">
        <v>5170</v>
      </c>
      <c r="I854" t="s">
        <v>10899</v>
      </c>
      <c r="J854">
        <v>6.7</v>
      </c>
      <c r="K854" t="s">
        <v>10912</v>
      </c>
      <c r="L854">
        <v>193662</v>
      </c>
      <c r="M854">
        <v>38000000</v>
      </c>
      <c r="N854">
        <v>58401898</v>
      </c>
      <c r="O854">
        <v>20401898</v>
      </c>
      <c r="P854" t="s">
        <v>10913</v>
      </c>
      <c r="Q854" t="s">
        <v>2888</v>
      </c>
      <c r="R854">
        <v>25</v>
      </c>
      <c r="S854" t="s">
        <v>11014</v>
      </c>
      <c r="T854" t="s">
        <v>11028</v>
      </c>
      <c r="U854" t="s">
        <v>10931</v>
      </c>
      <c r="V854" t="s">
        <v>10986</v>
      </c>
      <c r="W854" t="s">
        <v>11034</v>
      </c>
      <c r="X854" t="s">
        <v>156</v>
      </c>
    </row>
    <row r="855" spans="1:24" x14ac:dyDescent="0.3">
      <c r="A855" t="s">
        <v>2889</v>
      </c>
      <c r="B855" t="s">
        <v>2890</v>
      </c>
      <c r="C855" t="s">
        <v>2890</v>
      </c>
      <c r="D855">
        <v>128</v>
      </c>
      <c r="E855" t="s">
        <v>10917</v>
      </c>
      <c r="F855">
        <v>2.1333333333333333</v>
      </c>
      <c r="G855" t="s">
        <v>7406</v>
      </c>
      <c r="H855" t="s">
        <v>10887</v>
      </c>
      <c r="I855" t="s">
        <v>5170</v>
      </c>
      <c r="J855">
        <v>6.4</v>
      </c>
      <c r="K855" t="s">
        <v>10912</v>
      </c>
      <c r="L855">
        <v>207354</v>
      </c>
      <c r="M855">
        <v>135000000</v>
      </c>
      <c r="N855">
        <v>361832400</v>
      </c>
      <c r="O855">
        <v>226832400</v>
      </c>
      <c r="P855" t="s">
        <v>10928</v>
      </c>
      <c r="Q855" t="s">
        <v>2891</v>
      </c>
      <c r="R855">
        <v>8</v>
      </c>
      <c r="S855" t="s">
        <v>11015</v>
      </c>
      <c r="T855" t="s">
        <v>11023</v>
      </c>
      <c r="U855" t="s">
        <v>10925</v>
      </c>
      <c r="V855" t="s">
        <v>10986</v>
      </c>
      <c r="W855" t="s">
        <v>11034</v>
      </c>
      <c r="X855" t="s">
        <v>2892</v>
      </c>
    </row>
    <row r="856" spans="1:24" x14ac:dyDescent="0.3">
      <c r="A856" t="s">
        <v>2893</v>
      </c>
      <c r="B856" t="s">
        <v>2894</v>
      </c>
      <c r="C856" t="s">
        <v>2894</v>
      </c>
      <c r="D856">
        <v>102</v>
      </c>
      <c r="E856" t="s">
        <v>10911</v>
      </c>
      <c r="F856">
        <v>1.7</v>
      </c>
      <c r="G856" t="s">
        <v>10891</v>
      </c>
      <c r="H856" t="s">
        <v>190</v>
      </c>
      <c r="I856" t="s">
        <v>105</v>
      </c>
      <c r="J856">
        <v>7.6</v>
      </c>
      <c r="K856" t="s">
        <v>10916</v>
      </c>
      <c r="L856">
        <v>684500</v>
      </c>
      <c r="M856">
        <v>7000000</v>
      </c>
      <c r="N856">
        <v>34266564</v>
      </c>
      <c r="O856">
        <v>27266564</v>
      </c>
      <c r="P856" t="s">
        <v>10913</v>
      </c>
      <c r="Q856" t="s">
        <v>2895</v>
      </c>
      <c r="R856">
        <v>21</v>
      </c>
      <c r="S856" t="s">
        <v>1956</v>
      </c>
      <c r="T856" t="s">
        <v>11019</v>
      </c>
      <c r="U856" t="s">
        <v>10919</v>
      </c>
      <c r="V856" t="s">
        <v>10987</v>
      </c>
      <c r="W856" t="s">
        <v>11031</v>
      </c>
      <c r="X856" t="s">
        <v>2896</v>
      </c>
    </row>
    <row r="857" spans="1:24" x14ac:dyDescent="0.3">
      <c r="A857" t="s">
        <v>2897</v>
      </c>
      <c r="B857" t="s">
        <v>2898</v>
      </c>
      <c r="C857" t="s">
        <v>2898</v>
      </c>
      <c r="D857">
        <v>108</v>
      </c>
      <c r="E857" t="s">
        <v>10911</v>
      </c>
      <c r="F857">
        <v>1.8</v>
      </c>
      <c r="G857" t="s">
        <v>7406</v>
      </c>
      <c r="H857" t="s">
        <v>10891</v>
      </c>
      <c r="I857" t="s">
        <v>5170</v>
      </c>
      <c r="J857">
        <v>7.7</v>
      </c>
      <c r="K857" t="s">
        <v>10916</v>
      </c>
      <c r="L857">
        <v>246725</v>
      </c>
      <c r="M857">
        <v>6000000</v>
      </c>
      <c r="N857">
        <v>30471</v>
      </c>
      <c r="O857">
        <v>-5969529</v>
      </c>
      <c r="P857" t="s">
        <v>10924</v>
      </c>
      <c r="Q857" t="s">
        <v>2899</v>
      </c>
      <c r="R857">
        <v>4</v>
      </c>
      <c r="S857" t="s">
        <v>11014</v>
      </c>
      <c r="T857" t="s">
        <v>11028</v>
      </c>
      <c r="U857" t="s">
        <v>10931</v>
      </c>
      <c r="V857" t="s">
        <v>10986</v>
      </c>
      <c r="W857" t="s">
        <v>11034</v>
      </c>
      <c r="X857" t="s">
        <v>2900</v>
      </c>
    </row>
    <row r="858" spans="1:24" x14ac:dyDescent="0.3">
      <c r="A858" t="s">
        <v>2901</v>
      </c>
      <c r="B858" t="s">
        <v>2902</v>
      </c>
      <c r="C858" t="s">
        <v>2902</v>
      </c>
      <c r="D858">
        <v>89</v>
      </c>
      <c r="E858" t="s">
        <v>10915</v>
      </c>
      <c r="F858">
        <v>1.4833333333333334</v>
      </c>
      <c r="G858" t="s">
        <v>172</v>
      </c>
      <c r="H858" t="s">
        <v>105</v>
      </c>
      <c r="I858" t="s">
        <v>5170</v>
      </c>
      <c r="J858">
        <v>5.6</v>
      </c>
      <c r="K858" t="s">
        <v>10933</v>
      </c>
      <c r="L858">
        <v>63092</v>
      </c>
      <c r="M858">
        <v>25000000</v>
      </c>
      <c r="N858">
        <v>50688658</v>
      </c>
      <c r="O858">
        <v>25688658</v>
      </c>
      <c r="P858" t="s">
        <v>10913</v>
      </c>
      <c r="Q858" t="s">
        <v>2903</v>
      </c>
      <c r="R858">
        <v>15</v>
      </c>
      <c r="S858" t="s">
        <v>11012</v>
      </c>
      <c r="T858" t="s">
        <v>11022</v>
      </c>
      <c r="U858" t="s">
        <v>10923</v>
      </c>
      <c r="V858" t="s">
        <v>10985</v>
      </c>
      <c r="W858" t="s">
        <v>11034</v>
      </c>
      <c r="X858" t="s">
        <v>2904</v>
      </c>
    </row>
    <row r="859" spans="1:24" x14ac:dyDescent="0.3">
      <c r="A859" t="s">
        <v>2905</v>
      </c>
      <c r="B859" t="s">
        <v>2906</v>
      </c>
      <c r="C859" t="s">
        <v>2906</v>
      </c>
      <c r="D859">
        <v>116</v>
      </c>
      <c r="E859" t="s">
        <v>10911</v>
      </c>
      <c r="F859">
        <v>1.9333333333333333</v>
      </c>
      <c r="G859" t="s">
        <v>10891</v>
      </c>
      <c r="H859" t="s">
        <v>190</v>
      </c>
      <c r="I859" t="s">
        <v>10895</v>
      </c>
      <c r="J859">
        <v>6.4</v>
      </c>
      <c r="K859" t="s">
        <v>10912</v>
      </c>
      <c r="L859">
        <v>62822</v>
      </c>
      <c r="M859">
        <v>95000000</v>
      </c>
      <c r="N859">
        <v>149705852</v>
      </c>
      <c r="O859">
        <v>54705852</v>
      </c>
      <c r="P859" t="s">
        <v>10913</v>
      </c>
      <c r="Q859" t="s">
        <v>2907</v>
      </c>
      <c r="R859">
        <v>15</v>
      </c>
      <c r="S859" t="s">
        <v>11011</v>
      </c>
      <c r="T859" t="s">
        <v>11024</v>
      </c>
      <c r="U859" t="s">
        <v>10926</v>
      </c>
      <c r="V859" t="s">
        <v>10986</v>
      </c>
      <c r="W859" t="s">
        <v>11034</v>
      </c>
      <c r="X859" t="s">
        <v>2291</v>
      </c>
    </row>
    <row r="860" spans="1:24" x14ac:dyDescent="0.3">
      <c r="A860" t="s">
        <v>2908</v>
      </c>
      <c r="B860" t="s">
        <v>2909</v>
      </c>
      <c r="C860" t="s">
        <v>2909</v>
      </c>
      <c r="D860">
        <v>106</v>
      </c>
      <c r="E860" t="s">
        <v>10911</v>
      </c>
      <c r="F860">
        <v>1.7666666666666666</v>
      </c>
      <c r="G860" t="s">
        <v>172</v>
      </c>
      <c r="H860" t="s">
        <v>10886</v>
      </c>
      <c r="I860" t="s">
        <v>10890</v>
      </c>
      <c r="J860">
        <v>4.5</v>
      </c>
      <c r="K860" t="s">
        <v>10933</v>
      </c>
      <c r="L860">
        <v>52656</v>
      </c>
      <c r="M860">
        <v>84000000</v>
      </c>
      <c r="N860">
        <v>166339890</v>
      </c>
      <c r="O860">
        <v>82339890</v>
      </c>
      <c r="P860" t="s">
        <v>10913</v>
      </c>
      <c r="Q860" t="s">
        <v>2910</v>
      </c>
      <c r="R860">
        <v>24</v>
      </c>
      <c r="S860" t="s">
        <v>11015</v>
      </c>
      <c r="T860" t="s">
        <v>11025</v>
      </c>
      <c r="U860" t="s">
        <v>10927</v>
      </c>
      <c r="V860" t="s">
        <v>10987</v>
      </c>
      <c r="W860" t="s">
        <v>11031</v>
      </c>
      <c r="X860" t="s">
        <v>1802</v>
      </c>
    </row>
    <row r="861" spans="1:24" x14ac:dyDescent="0.3">
      <c r="A861" t="s">
        <v>2911</v>
      </c>
      <c r="B861" t="s">
        <v>2912</v>
      </c>
      <c r="C861" t="s">
        <v>2912</v>
      </c>
      <c r="D861">
        <v>121</v>
      </c>
      <c r="E861" t="s">
        <v>10917</v>
      </c>
      <c r="F861">
        <v>2.0166666666666666</v>
      </c>
      <c r="G861" t="s">
        <v>7406</v>
      </c>
      <c r="H861" t="s">
        <v>10887</v>
      </c>
      <c r="I861" t="s">
        <v>10890</v>
      </c>
      <c r="J861">
        <v>7.4</v>
      </c>
      <c r="K861" t="s">
        <v>10916</v>
      </c>
      <c r="L861">
        <v>858624</v>
      </c>
      <c r="M861">
        <v>139000000</v>
      </c>
      <c r="N861">
        <v>825025036</v>
      </c>
      <c r="O861">
        <v>686025036</v>
      </c>
      <c r="P861" t="s">
        <v>10928</v>
      </c>
      <c r="Q861" t="s">
        <v>2913</v>
      </c>
      <c r="R861">
        <v>30</v>
      </c>
      <c r="S861" t="s">
        <v>11011</v>
      </c>
      <c r="T861" t="s">
        <v>11026</v>
      </c>
      <c r="U861" t="s">
        <v>10929</v>
      </c>
      <c r="V861" t="s">
        <v>10989</v>
      </c>
      <c r="W861" t="s">
        <v>11031</v>
      </c>
      <c r="X861" t="s">
        <v>479</v>
      </c>
    </row>
    <row r="862" spans="1:24" x14ac:dyDescent="0.3">
      <c r="A862" t="s">
        <v>2914</v>
      </c>
      <c r="B862" t="s">
        <v>2915</v>
      </c>
      <c r="C862" t="s">
        <v>2915</v>
      </c>
      <c r="D862">
        <v>103</v>
      </c>
      <c r="E862" t="s">
        <v>10911</v>
      </c>
      <c r="F862">
        <v>1.7166666666666666</v>
      </c>
      <c r="G862" t="s">
        <v>105</v>
      </c>
      <c r="H862" t="s">
        <v>10895</v>
      </c>
      <c r="I862" t="s">
        <v>10899</v>
      </c>
      <c r="J862">
        <v>6.2</v>
      </c>
      <c r="K862" t="s">
        <v>10912</v>
      </c>
      <c r="L862">
        <v>71335</v>
      </c>
      <c r="M862">
        <v>29000000</v>
      </c>
      <c r="N862">
        <v>89446268</v>
      </c>
      <c r="O862">
        <v>60446268</v>
      </c>
      <c r="P862" t="s">
        <v>10913</v>
      </c>
      <c r="Q862" t="s">
        <v>2838</v>
      </c>
      <c r="R862">
        <v>10</v>
      </c>
      <c r="S862" t="s">
        <v>1956</v>
      </c>
      <c r="T862" t="s">
        <v>11027</v>
      </c>
      <c r="U862" t="s">
        <v>10930</v>
      </c>
      <c r="V862" t="s">
        <v>10986</v>
      </c>
      <c r="W862" t="s">
        <v>11034</v>
      </c>
      <c r="X862" t="s">
        <v>2916</v>
      </c>
    </row>
    <row r="863" spans="1:24" x14ac:dyDescent="0.3">
      <c r="A863" t="s">
        <v>2917</v>
      </c>
      <c r="B863" t="s">
        <v>2918</v>
      </c>
      <c r="C863" t="s">
        <v>2918</v>
      </c>
      <c r="D863">
        <v>95</v>
      </c>
      <c r="E863" t="s">
        <v>10911</v>
      </c>
      <c r="F863">
        <v>1.5833333333333333</v>
      </c>
      <c r="G863" t="s">
        <v>7406</v>
      </c>
      <c r="H863" t="s">
        <v>10887</v>
      </c>
      <c r="I863" t="s">
        <v>172</v>
      </c>
      <c r="J863">
        <v>6.6</v>
      </c>
      <c r="K863" t="s">
        <v>10912</v>
      </c>
      <c r="L863">
        <v>244474</v>
      </c>
      <c r="M863">
        <v>33000000</v>
      </c>
      <c r="N863">
        <v>313701294</v>
      </c>
      <c r="O863">
        <v>280701294</v>
      </c>
      <c r="P863" t="s">
        <v>10928</v>
      </c>
      <c r="Q863" t="s">
        <v>2919</v>
      </c>
      <c r="R863">
        <v>8</v>
      </c>
      <c r="S863" t="s">
        <v>11011</v>
      </c>
      <c r="T863" t="s">
        <v>11024</v>
      </c>
      <c r="U863" t="s">
        <v>10926</v>
      </c>
      <c r="V863" t="s">
        <v>10986</v>
      </c>
      <c r="W863" t="s">
        <v>11034</v>
      </c>
      <c r="X863" t="s">
        <v>2254</v>
      </c>
    </row>
    <row r="864" spans="1:24" x14ac:dyDescent="0.3">
      <c r="A864" t="s">
        <v>2920</v>
      </c>
      <c r="B864" t="s">
        <v>2921</v>
      </c>
      <c r="C864" t="s">
        <v>2921</v>
      </c>
      <c r="D864">
        <v>118</v>
      </c>
      <c r="E864" t="s">
        <v>10911</v>
      </c>
      <c r="F864">
        <v>1.9666666666666666</v>
      </c>
      <c r="G864" t="s">
        <v>10891</v>
      </c>
      <c r="H864" t="s">
        <v>190</v>
      </c>
      <c r="I864" t="s">
        <v>10895</v>
      </c>
      <c r="J864">
        <v>6.7</v>
      </c>
      <c r="K864" t="s">
        <v>10912</v>
      </c>
      <c r="L864">
        <v>180875</v>
      </c>
      <c r="M864">
        <v>73000000</v>
      </c>
      <c r="N864">
        <v>151493655</v>
      </c>
      <c r="O864">
        <v>78493655</v>
      </c>
      <c r="P864" t="s">
        <v>10913</v>
      </c>
      <c r="Q864" t="s">
        <v>2922</v>
      </c>
      <c r="R864">
        <v>29</v>
      </c>
      <c r="S864" t="s">
        <v>11013</v>
      </c>
      <c r="T864" t="s">
        <v>11028</v>
      </c>
      <c r="U864" t="s">
        <v>10931</v>
      </c>
      <c r="V864" t="s">
        <v>10986</v>
      </c>
      <c r="W864" t="s">
        <v>11034</v>
      </c>
      <c r="X864" t="s">
        <v>1527</v>
      </c>
    </row>
    <row r="865" spans="1:24" x14ac:dyDescent="0.3">
      <c r="A865" t="s">
        <v>2923</v>
      </c>
      <c r="B865" t="s">
        <v>2924</v>
      </c>
      <c r="C865" t="s">
        <v>2924</v>
      </c>
      <c r="D865">
        <v>145</v>
      </c>
      <c r="E865" t="s">
        <v>10917</v>
      </c>
      <c r="F865">
        <v>2.4166666666666665</v>
      </c>
      <c r="G865" t="s">
        <v>190</v>
      </c>
      <c r="H865" t="s">
        <v>10896</v>
      </c>
      <c r="I865" t="s">
        <v>5170</v>
      </c>
      <c r="J865">
        <v>7.3</v>
      </c>
      <c r="K865" t="s">
        <v>10916</v>
      </c>
      <c r="L865">
        <v>61719</v>
      </c>
      <c r="M865">
        <v>80000000</v>
      </c>
      <c r="N865">
        <v>66579890</v>
      </c>
      <c r="O865">
        <v>-13420110</v>
      </c>
      <c r="P865" t="s">
        <v>10924</v>
      </c>
      <c r="Q865" t="s">
        <v>2925</v>
      </c>
      <c r="R865">
        <v>16</v>
      </c>
      <c r="S865" t="s">
        <v>11016</v>
      </c>
      <c r="T865" t="s">
        <v>11018</v>
      </c>
      <c r="U865" t="s">
        <v>10914</v>
      </c>
      <c r="V865" t="s">
        <v>10987</v>
      </c>
      <c r="W865" t="s">
        <v>11031</v>
      </c>
      <c r="X865" t="s">
        <v>1018</v>
      </c>
    </row>
    <row r="866" spans="1:24" x14ac:dyDescent="0.3">
      <c r="A866" t="s">
        <v>2926</v>
      </c>
      <c r="B866" t="s">
        <v>2927</v>
      </c>
      <c r="C866" t="s">
        <v>2927</v>
      </c>
      <c r="D866">
        <v>100</v>
      </c>
      <c r="E866" t="s">
        <v>10911</v>
      </c>
      <c r="F866">
        <v>1.6666666666666667</v>
      </c>
      <c r="G866" t="s">
        <v>7406</v>
      </c>
      <c r="H866" t="s">
        <v>10887</v>
      </c>
      <c r="I866" t="s">
        <v>10885</v>
      </c>
      <c r="J866">
        <v>5.7</v>
      </c>
      <c r="K866" t="s">
        <v>10933</v>
      </c>
      <c r="L866">
        <v>216189</v>
      </c>
      <c r="M866">
        <v>115000000</v>
      </c>
      <c r="N866">
        <v>274703340</v>
      </c>
      <c r="O866">
        <v>159703340</v>
      </c>
      <c r="P866" t="s">
        <v>10928</v>
      </c>
      <c r="Q866" t="s">
        <v>2928</v>
      </c>
      <c r="R866">
        <v>11</v>
      </c>
      <c r="S866" t="s">
        <v>11015</v>
      </c>
      <c r="T866" t="s">
        <v>11024</v>
      </c>
      <c r="U866" t="s">
        <v>10926</v>
      </c>
      <c r="V866" t="s">
        <v>10954</v>
      </c>
      <c r="W866" t="s">
        <v>11031</v>
      </c>
      <c r="X866" t="s">
        <v>2291</v>
      </c>
    </row>
    <row r="867" spans="1:24" x14ac:dyDescent="0.3">
      <c r="A867" t="s">
        <v>2929</v>
      </c>
      <c r="B867" t="s">
        <v>2930</v>
      </c>
      <c r="C867" t="s">
        <v>2930</v>
      </c>
      <c r="D867">
        <v>99</v>
      </c>
      <c r="E867" t="s">
        <v>10911</v>
      </c>
      <c r="F867">
        <v>1.65</v>
      </c>
      <c r="G867" t="s">
        <v>105</v>
      </c>
      <c r="H867" t="s">
        <v>10895</v>
      </c>
      <c r="I867" t="s">
        <v>5170</v>
      </c>
      <c r="J867">
        <v>5.6</v>
      </c>
      <c r="K867" t="s">
        <v>10933</v>
      </c>
      <c r="L867">
        <v>70483</v>
      </c>
      <c r="M867">
        <v>14000000</v>
      </c>
      <c r="N867">
        <v>72527595</v>
      </c>
      <c r="O867">
        <v>58527595</v>
      </c>
      <c r="P867" t="s">
        <v>10913</v>
      </c>
      <c r="Q867" t="s">
        <v>2931</v>
      </c>
      <c r="R867">
        <v>25</v>
      </c>
      <c r="S867" t="s">
        <v>1956</v>
      </c>
      <c r="T867" t="s">
        <v>11027</v>
      </c>
      <c r="U867" t="s">
        <v>10930</v>
      </c>
      <c r="V867" t="s">
        <v>10985</v>
      </c>
      <c r="W867" t="s">
        <v>11034</v>
      </c>
      <c r="X867" t="s">
        <v>2932</v>
      </c>
    </row>
    <row r="868" spans="1:24" x14ac:dyDescent="0.3">
      <c r="A868" t="s">
        <v>2933</v>
      </c>
      <c r="B868" t="s">
        <v>2934</v>
      </c>
      <c r="C868" t="s">
        <v>2934</v>
      </c>
      <c r="D868">
        <v>122</v>
      </c>
      <c r="E868" t="s">
        <v>10917</v>
      </c>
      <c r="F868">
        <v>2.0333333333333332</v>
      </c>
      <c r="G868" t="s">
        <v>7406</v>
      </c>
      <c r="H868" t="s">
        <v>10885</v>
      </c>
      <c r="I868" t="s">
        <v>105</v>
      </c>
      <c r="J868">
        <v>5.8</v>
      </c>
      <c r="K868" t="s">
        <v>10933</v>
      </c>
      <c r="L868">
        <v>115372</v>
      </c>
      <c r="M868">
        <v>100000000</v>
      </c>
      <c r="N868">
        <v>211989043</v>
      </c>
      <c r="O868">
        <v>111989043</v>
      </c>
      <c r="P868" t="s">
        <v>10928</v>
      </c>
      <c r="Q868" t="s">
        <v>2935</v>
      </c>
      <c r="R868">
        <v>16</v>
      </c>
      <c r="S868" t="s">
        <v>11011</v>
      </c>
      <c r="T868" t="s">
        <v>11023</v>
      </c>
      <c r="U868" t="s">
        <v>10925</v>
      </c>
      <c r="V868" t="s">
        <v>10986</v>
      </c>
      <c r="W868" t="s">
        <v>11034</v>
      </c>
      <c r="X868" t="s">
        <v>592</v>
      </c>
    </row>
    <row r="869" spans="1:24" x14ac:dyDescent="0.3">
      <c r="A869" t="s">
        <v>2936</v>
      </c>
      <c r="B869" t="s">
        <v>2937</v>
      </c>
      <c r="C869" t="s">
        <v>2937</v>
      </c>
      <c r="D869">
        <v>162</v>
      </c>
      <c r="E869" t="s">
        <v>10917</v>
      </c>
      <c r="F869">
        <v>2.7</v>
      </c>
      <c r="G869" t="s">
        <v>190</v>
      </c>
      <c r="H869" t="s">
        <v>10897</v>
      </c>
      <c r="I869" t="s">
        <v>10899</v>
      </c>
      <c r="J869">
        <v>6.9</v>
      </c>
      <c r="K869" t="s">
        <v>10912</v>
      </c>
      <c r="L869">
        <v>124399</v>
      </c>
      <c r="M869">
        <v>55000000</v>
      </c>
      <c r="N869">
        <v>100230832</v>
      </c>
      <c r="O869">
        <v>45230832</v>
      </c>
      <c r="P869" t="s">
        <v>10913</v>
      </c>
      <c r="Q869" t="s">
        <v>2938</v>
      </c>
      <c r="R869">
        <v>16</v>
      </c>
      <c r="S869" t="s">
        <v>11012</v>
      </c>
      <c r="T869" t="s">
        <v>11018</v>
      </c>
      <c r="U869" t="s">
        <v>10914</v>
      </c>
      <c r="V869" t="s">
        <v>10986</v>
      </c>
      <c r="W869" t="s">
        <v>11034</v>
      </c>
      <c r="X869" t="s">
        <v>876</v>
      </c>
    </row>
    <row r="870" spans="1:24" x14ac:dyDescent="0.3">
      <c r="A870" t="s">
        <v>2939</v>
      </c>
      <c r="B870" t="s">
        <v>2940</v>
      </c>
      <c r="C870" t="s">
        <v>2940</v>
      </c>
      <c r="D870">
        <v>113</v>
      </c>
      <c r="E870" t="s">
        <v>10911</v>
      </c>
      <c r="F870">
        <v>1.8833333333333333</v>
      </c>
      <c r="G870" t="s">
        <v>172</v>
      </c>
      <c r="H870" t="s">
        <v>190</v>
      </c>
      <c r="I870" t="s">
        <v>10894</v>
      </c>
      <c r="J870">
        <v>7.4</v>
      </c>
      <c r="K870" t="s">
        <v>10916</v>
      </c>
      <c r="L870">
        <v>187168</v>
      </c>
      <c r="M870">
        <v>30000000</v>
      </c>
      <c r="N870">
        <v>47126295</v>
      </c>
      <c r="O870">
        <v>17126295</v>
      </c>
      <c r="P870" t="s">
        <v>10913</v>
      </c>
      <c r="Q870" t="s">
        <v>2941</v>
      </c>
      <c r="R870">
        <v>17</v>
      </c>
      <c r="S870" t="s">
        <v>1956</v>
      </c>
      <c r="T870" t="s">
        <v>11021</v>
      </c>
      <c r="U870" t="s">
        <v>10921</v>
      </c>
      <c r="V870" t="s">
        <v>10987</v>
      </c>
      <c r="W870" t="s">
        <v>11031</v>
      </c>
      <c r="X870" t="s">
        <v>1025</v>
      </c>
    </row>
    <row r="871" spans="1:24" x14ac:dyDescent="0.3">
      <c r="A871" t="s">
        <v>2942</v>
      </c>
      <c r="B871" t="s">
        <v>2943</v>
      </c>
      <c r="C871" t="s">
        <v>2943</v>
      </c>
      <c r="D871">
        <v>126</v>
      </c>
      <c r="E871" t="s">
        <v>10917</v>
      </c>
      <c r="F871">
        <v>2.1</v>
      </c>
      <c r="G871" t="s">
        <v>190</v>
      </c>
      <c r="H871" t="s">
        <v>10885</v>
      </c>
      <c r="I871" t="s">
        <v>10897</v>
      </c>
      <c r="J871">
        <v>6.7</v>
      </c>
      <c r="K871" t="s">
        <v>10912</v>
      </c>
      <c r="L871">
        <v>58773</v>
      </c>
      <c r="M871">
        <v>80000000</v>
      </c>
      <c r="N871">
        <v>39459427</v>
      </c>
      <c r="O871">
        <v>-40540573</v>
      </c>
      <c r="P871" t="s">
        <v>10924</v>
      </c>
      <c r="Q871" t="s">
        <v>2944</v>
      </c>
      <c r="R871">
        <v>29</v>
      </c>
      <c r="S871" t="s">
        <v>11013</v>
      </c>
      <c r="T871" t="s">
        <v>11022</v>
      </c>
      <c r="U871" t="s">
        <v>10923</v>
      </c>
      <c r="V871" t="s">
        <v>10987</v>
      </c>
      <c r="W871" t="s">
        <v>11031</v>
      </c>
      <c r="X871" t="s">
        <v>391</v>
      </c>
    </row>
    <row r="872" spans="1:24" x14ac:dyDescent="0.3">
      <c r="A872" t="s">
        <v>2945</v>
      </c>
      <c r="B872" t="s">
        <v>2946</v>
      </c>
      <c r="C872" t="s">
        <v>2946</v>
      </c>
      <c r="D872">
        <v>134</v>
      </c>
      <c r="E872" t="s">
        <v>10917</v>
      </c>
      <c r="F872">
        <v>2.2333333333333334</v>
      </c>
      <c r="G872" t="s">
        <v>172</v>
      </c>
      <c r="H872" t="s">
        <v>190</v>
      </c>
      <c r="I872" t="s">
        <v>10899</v>
      </c>
      <c r="J872">
        <v>7.7</v>
      </c>
      <c r="K872" t="s">
        <v>10916</v>
      </c>
      <c r="L872">
        <v>73294</v>
      </c>
      <c r="M872">
        <v>2200000</v>
      </c>
      <c r="N872">
        <v>2982011</v>
      </c>
      <c r="O872">
        <v>782011</v>
      </c>
      <c r="P872" t="s">
        <v>10918</v>
      </c>
      <c r="Q872" t="s">
        <v>2558</v>
      </c>
      <c r="R872">
        <v>15</v>
      </c>
      <c r="S872" t="s">
        <v>1956</v>
      </c>
      <c r="T872" t="s">
        <v>11029</v>
      </c>
      <c r="U872" t="s">
        <v>10932</v>
      </c>
      <c r="V872" t="s">
        <v>10985</v>
      </c>
      <c r="W872" t="s">
        <v>11034</v>
      </c>
      <c r="X872" t="s">
        <v>2947</v>
      </c>
    </row>
    <row r="873" spans="1:24" x14ac:dyDescent="0.3">
      <c r="A873" t="s">
        <v>2948</v>
      </c>
      <c r="B873" t="s">
        <v>2949</v>
      </c>
      <c r="C873" t="s">
        <v>2949</v>
      </c>
      <c r="D873">
        <v>97</v>
      </c>
      <c r="E873" t="s">
        <v>10911</v>
      </c>
      <c r="F873">
        <v>1.6166666666666667</v>
      </c>
      <c r="G873" t="s">
        <v>172</v>
      </c>
      <c r="H873" t="s">
        <v>190</v>
      </c>
      <c r="I873" t="s">
        <v>10886</v>
      </c>
      <c r="J873">
        <v>7.3</v>
      </c>
      <c r="K873" t="s">
        <v>10916</v>
      </c>
      <c r="L873">
        <v>370412</v>
      </c>
      <c r="M873">
        <v>30000000</v>
      </c>
      <c r="N873">
        <v>53479734</v>
      </c>
      <c r="O873">
        <v>23479734</v>
      </c>
      <c r="P873" t="s">
        <v>10913</v>
      </c>
      <c r="Q873" t="s">
        <v>2950</v>
      </c>
      <c r="R873">
        <v>31</v>
      </c>
      <c r="S873" t="s">
        <v>11014</v>
      </c>
      <c r="T873" t="s">
        <v>11021</v>
      </c>
      <c r="U873" t="s">
        <v>10921</v>
      </c>
      <c r="V873" t="s">
        <v>10986</v>
      </c>
      <c r="W873" t="s">
        <v>11034</v>
      </c>
      <c r="X873" t="s">
        <v>2951</v>
      </c>
    </row>
    <row r="874" spans="1:24" x14ac:dyDescent="0.3">
      <c r="A874" t="s">
        <v>2952</v>
      </c>
      <c r="B874" t="s">
        <v>2953</v>
      </c>
      <c r="C874" t="s">
        <v>2953</v>
      </c>
      <c r="D874">
        <v>105</v>
      </c>
      <c r="E874" t="s">
        <v>10911</v>
      </c>
      <c r="F874">
        <v>1.75</v>
      </c>
      <c r="G874" t="s">
        <v>7406</v>
      </c>
      <c r="H874" t="s">
        <v>10887</v>
      </c>
      <c r="I874" t="s">
        <v>10890</v>
      </c>
      <c r="J874">
        <v>5.9</v>
      </c>
      <c r="K874" t="s">
        <v>10933</v>
      </c>
      <c r="L874">
        <v>140629</v>
      </c>
      <c r="M874">
        <v>60000000</v>
      </c>
      <c r="N874">
        <v>164648142</v>
      </c>
      <c r="O874">
        <v>104648142</v>
      </c>
      <c r="P874" t="s">
        <v>10928</v>
      </c>
      <c r="Q874" t="s">
        <v>2954</v>
      </c>
      <c r="R874">
        <v>26</v>
      </c>
      <c r="S874" t="s">
        <v>11015</v>
      </c>
      <c r="T874" t="s">
        <v>11025</v>
      </c>
      <c r="U874" t="s">
        <v>10927</v>
      </c>
      <c r="V874" t="s">
        <v>10986</v>
      </c>
      <c r="W874" t="s">
        <v>11034</v>
      </c>
      <c r="X874" t="s">
        <v>1070</v>
      </c>
    </row>
    <row r="875" spans="1:24" x14ac:dyDescent="0.3">
      <c r="A875" t="s">
        <v>2955</v>
      </c>
      <c r="B875" t="s">
        <v>2956</v>
      </c>
      <c r="C875" t="s">
        <v>2956</v>
      </c>
      <c r="D875">
        <v>105</v>
      </c>
      <c r="E875" t="s">
        <v>10911</v>
      </c>
      <c r="F875">
        <v>1.75</v>
      </c>
      <c r="G875" t="s">
        <v>10891</v>
      </c>
      <c r="H875" t="s">
        <v>190</v>
      </c>
      <c r="I875" t="s">
        <v>10895</v>
      </c>
      <c r="J875">
        <v>6.5</v>
      </c>
      <c r="K875" t="s">
        <v>10912</v>
      </c>
      <c r="L875">
        <v>93162</v>
      </c>
      <c r="M875">
        <v>70000000</v>
      </c>
      <c r="N875">
        <v>177841558</v>
      </c>
      <c r="O875">
        <v>107841558</v>
      </c>
      <c r="P875" t="s">
        <v>10928</v>
      </c>
      <c r="Q875" t="s">
        <v>2957</v>
      </c>
      <c r="R875">
        <v>21</v>
      </c>
      <c r="S875" t="s">
        <v>11011</v>
      </c>
      <c r="T875" t="s">
        <v>11027</v>
      </c>
      <c r="U875" t="s">
        <v>10930</v>
      </c>
      <c r="V875" t="s">
        <v>10986</v>
      </c>
      <c r="W875" t="s">
        <v>11034</v>
      </c>
      <c r="X875" t="s">
        <v>1150</v>
      </c>
    </row>
    <row r="876" spans="1:24" x14ac:dyDescent="0.3">
      <c r="A876" t="s">
        <v>2958</v>
      </c>
      <c r="B876" t="s">
        <v>2959</v>
      </c>
      <c r="C876" t="s">
        <v>2960</v>
      </c>
      <c r="D876">
        <v>158</v>
      </c>
      <c r="E876" t="s">
        <v>10917</v>
      </c>
      <c r="F876">
        <v>2.6333333333333333</v>
      </c>
      <c r="G876" t="s">
        <v>10887</v>
      </c>
      <c r="H876" t="s">
        <v>10889</v>
      </c>
      <c r="I876" t="s">
        <v>190</v>
      </c>
      <c r="J876">
        <v>6.4</v>
      </c>
      <c r="K876" t="s">
        <v>10912</v>
      </c>
      <c r="L876">
        <v>68875</v>
      </c>
      <c r="M876">
        <v>85000000</v>
      </c>
      <c r="N876">
        <v>66976317</v>
      </c>
      <c r="O876">
        <v>-18023683</v>
      </c>
      <c r="P876" t="s">
        <v>10924</v>
      </c>
      <c r="Q876" t="s">
        <v>2961</v>
      </c>
      <c r="R876">
        <v>18</v>
      </c>
      <c r="S876" t="s">
        <v>11015</v>
      </c>
      <c r="T876" t="s">
        <v>11022</v>
      </c>
      <c r="U876" t="s">
        <v>10923</v>
      </c>
      <c r="V876" t="s">
        <v>10986</v>
      </c>
      <c r="W876" t="s">
        <v>11034</v>
      </c>
      <c r="X876" t="s">
        <v>2332</v>
      </c>
    </row>
    <row r="877" spans="1:24" x14ac:dyDescent="0.3">
      <c r="A877" t="s">
        <v>2962</v>
      </c>
      <c r="B877" t="s">
        <v>2963</v>
      </c>
      <c r="C877" t="s">
        <v>2963</v>
      </c>
      <c r="D877">
        <v>107</v>
      </c>
      <c r="E877" t="s">
        <v>10911</v>
      </c>
      <c r="F877">
        <v>1.7833333333333334</v>
      </c>
      <c r="G877" t="s">
        <v>172</v>
      </c>
      <c r="H877" t="s">
        <v>190</v>
      </c>
      <c r="I877" t="s">
        <v>10886</v>
      </c>
      <c r="J877">
        <v>6</v>
      </c>
      <c r="K877" t="s">
        <v>10912</v>
      </c>
      <c r="L877">
        <v>95983</v>
      </c>
      <c r="M877">
        <v>25000000</v>
      </c>
      <c r="N877">
        <v>84565230</v>
      </c>
      <c r="O877">
        <v>59565230</v>
      </c>
      <c r="P877" t="s">
        <v>10913</v>
      </c>
      <c r="Q877" t="s">
        <v>2964</v>
      </c>
      <c r="R877">
        <v>26</v>
      </c>
      <c r="S877" t="s">
        <v>1956</v>
      </c>
      <c r="T877" t="s">
        <v>11021</v>
      </c>
      <c r="U877" t="s">
        <v>10921</v>
      </c>
      <c r="V877" t="s">
        <v>10986</v>
      </c>
      <c r="W877" t="s">
        <v>11034</v>
      </c>
      <c r="X877" t="s">
        <v>2375</v>
      </c>
    </row>
    <row r="878" spans="1:24" x14ac:dyDescent="0.3">
      <c r="A878" t="s">
        <v>2965</v>
      </c>
      <c r="B878" t="s">
        <v>2966</v>
      </c>
      <c r="C878" t="s">
        <v>2966</v>
      </c>
      <c r="D878">
        <v>89</v>
      </c>
      <c r="E878" t="s">
        <v>10915</v>
      </c>
      <c r="F878">
        <v>1.4833333333333334</v>
      </c>
      <c r="G878" t="s">
        <v>172</v>
      </c>
      <c r="H878" t="s">
        <v>10899</v>
      </c>
      <c r="I878" t="s">
        <v>10899</v>
      </c>
      <c r="J878">
        <v>7.6</v>
      </c>
      <c r="K878" t="s">
        <v>10916</v>
      </c>
      <c r="L878">
        <v>281496</v>
      </c>
      <c r="M878">
        <v>10000000</v>
      </c>
      <c r="N878">
        <v>10828256</v>
      </c>
      <c r="O878">
        <v>828256</v>
      </c>
      <c r="P878" t="s">
        <v>10918</v>
      </c>
      <c r="Q878" t="s">
        <v>2803</v>
      </c>
      <c r="R878">
        <v>19</v>
      </c>
      <c r="S878" t="s">
        <v>1956</v>
      </c>
      <c r="T878" t="s">
        <v>11020</v>
      </c>
      <c r="U878" t="s">
        <v>10920</v>
      </c>
      <c r="V878" t="s">
        <v>10986</v>
      </c>
      <c r="W878" t="s">
        <v>11034</v>
      </c>
      <c r="X878" t="s">
        <v>2967</v>
      </c>
    </row>
    <row r="879" spans="1:24" x14ac:dyDescent="0.3">
      <c r="A879" t="s">
        <v>2968</v>
      </c>
      <c r="B879" t="s">
        <v>2969</v>
      </c>
      <c r="C879" t="s">
        <v>2970</v>
      </c>
      <c r="D879">
        <v>105</v>
      </c>
      <c r="E879" t="s">
        <v>10911</v>
      </c>
      <c r="F879">
        <v>1.75</v>
      </c>
      <c r="G879" t="s">
        <v>190</v>
      </c>
      <c r="H879" t="s">
        <v>10899</v>
      </c>
      <c r="I879" t="s">
        <v>10899</v>
      </c>
      <c r="J879">
        <v>8.1</v>
      </c>
      <c r="K879" t="s">
        <v>10922</v>
      </c>
      <c r="L879">
        <v>91873</v>
      </c>
      <c r="M879">
        <v>1300000</v>
      </c>
      <c r="N879">
        <v>1657778</v>
      </c>
      <c r="O879">
        <v>357778</v>
      </c>
      <c r="P879" t="s">
        <v>10918</v>
      </c>
      <c r="Q879" t="s">
        <v>2971</v>
      </c>
      <c r="R879">
        <v>17</v>
      </c>
      <c r="S879" t="s">
        <v>11013</v>
      </c>
      <c r="T879" t="s">
        <v>11029</v>
      </c>
      <c r="U879" t="s">
        <v>10932</v>
      </c>
      <c r="V879" t="s">
        <v>10985</v>
      </c>
      <c r="W879" t="s">
        <v>11034</v>
      </c>
      <c r="X879" t="s">
        <v>2972</v>
      </c>
    </row>
    <row r="880" spans="1:24" x14ac:dyDescent="0.3">
      <c r="A880" t="s">
        <v>2973</v>
      </c>
      <c r="B880" t="s">
        <v>2974</v>
      </c>
      <c r="C880" t="s">
        <v>2974</v>
      </c>
      <c r="D880">
        <v>69</v>
      </c>
      <c r="E880" t="s">
        <v>10915</v>
      </c>
      <c r="F880">
        <v>1.1499999999999999</v>
      </c>
      <c r="G880" t="s">
        <v>10891</v>
      </c>
      <c r="H880" t="s">
        <v>10895</v>
      </c>
      <c r="I880" t="s">
        <v>5170</v>
      </c>
      <c r="J880">
        <v>7.5</v>
      </c>
      <c r="K880" t="s">
        <v>10916</v>
      </c>
      <c r="L880">
        <v>99219</v>
      </c>
      <c r="M880">
        <v>6000</v>
      </c>
      <c r="N880">
        <v>126052</v>
      </c>
      <c r="O880">
        <v>120052</v>
      </c>
      <c r="P880" t="s">
        <v>10918</v>
      </c>
      <c r="Q880" t="s">
        <v>2975</v>
      </c>
      <c r="R880">
        <v>24</v>
      </c>
      <c r="S880" t="s">
        <v>1956</v>
      </c>
      <c r="T880" t="s">
        <v>11026</v>
      </c>
      <c r="U880" t="s">
        <v>10929</v>
      </c>
      <c r="V880" t="s">
        <v>10985</v>
      </c>
      <c r="W880" t="s">
        <v>11034</v>
      </c>
      <c r="X880" t="s">
        <v>2976</v>
      </c>
    </row>
    <row r="881" spans="1:24" x14ac:dyDescent="0.3">
      <c r="A881" t="s">
        <v>2977</v>
      </c>
      <c r="B881" t="s">
        <v>2978</v>
      </c>
      <c r="C881" t="s">
        <v>2978</v>
      </c>
      <c r="D881">
        <v>113</v>
      </c>
      <c r="E881" t="s">
        <v>10911</v>
      </c>
      <c r="F881">
        <v>1.8833333333333333</v>
      </c>
      <c r="G881" t="s">
        <v>10891</v>
      </c>
      <c r="H881" t="s">
        <v>10886</v>
      </c>
      <c r="I881" t="s">
        <v>5170</v>
      </c>
      <c r="J881">
        <v>6.8</v>
      </c>
      <c r="K881" t="s">
        <v>10912</v>
      </c>
      <c r="L881">
        <v>98256</v>
      </c>
      <c r="M881">
        <v>48000000</v>
      </c>
      <c r="N881">
        <v>124305181</v>
      </c>
      <c r="O881">
        <v>76305181</v>
      </c>
      <c r="P881" t="s">
        <v>10913</v>
      </c>
      <c r="Q881" t="s">
        <v>2979</v>
      </c>
      <c r="R881">
        <v>27</v>
      </c>
      <c r="S881" t="s">
        <v>11011</v>
      </c>
      <c r="T881" t="s">
        <v>11025</v>
      </c>
      <c r="U881" t="s">
        <v>10927</v>
      </c>
      <c r="V881" t="s">
        <v>10986</v>
      </c>
      <c r="W881" t="s">
        <v>11034</v>
      </c>
      <c r="X881" t="s">
        <v>967</v>
      </c>
    </row>
    <row r="882" spans="1:24" x14ac:dyDescent="0.3">
      <c r="A882" t="s">
        <v>2980</v>
      </c>
      <c r="B882" t="s">
        <v>2981</v>
      </c>
      <c r="C882" t="s">
        <v>2981</v>
      </c>
      <c r="D882">
        <v>105</v>
      </c>
      <c r="E882" t="s">
        <v>10911</v>
      </c>
      <c r="F882">
        <v>1.75</v>
      </c>
      <c r="G882" t="s">
        <v>105</v>
      </c>
      <c r="H882" t="s">
        <v>10895</v>
      </c>
      <c r="I882" t="s">
        <v>5170</v>
      </c>
      <c r="J882">
        <v>4.5999999999999996</v>
      </c>
      <c r="K882" t="s">
        <v>10933</v>
      </c>
      <c r="L882">
        <v>50128</v>
      </c>
      <c r="M882">
        <v>60000000</v>
      </c>
      <c r="N882">
        <v>37170655</v>
      </c>
      <c r="O882">
        <v>-22829345</v>
      </c>
      <c r="P882" t="s">
        <v>10924</v>
      </c>
      <c r="Q882">
        <v>1998</v>
      </c>
      <c r="S882" t="s">
        <v>11011</v>
      </c>
      <c r="T882" t="s">
        <v>11024</v>
      </c>
      <c r="U882" t="e">
        <v>#VALUE!</v>
      </c>
      <c r="V882" t="s">
        <v>10963</v>
      </c>
      <c r="W882" t="s">
        <v>11032</v>
      </c>
      <c r="X882" t="s">
        <v>1400</v>
      </c>
    </row>
    <row r="883" spans="1:24" x14ac:dyDescent="0.3">
      <c r="A883" t="s">
        <v>2982</v>
      </c>
      <c r="B883" t="s">
        <v>2983</v>
      </c>
      <c r="C883" t="s">
        <v>2983</v>
      </c>
      <c r="D883">
        <v>81</v>
      </c>
      <c r="E883" t="s">
        <v>10915</v>
      </c>
      <c r="F883">
        <v>1.35</v>
      </c>
      <c r="G883" t="s">
        <v>10888</v>
      </c>
      <c r="H883" t="s">
        <v>172</v>
      </c>
      <c r="I883" t="s">
        <v>10885</v>
      </c>
      <c r="J883">
        <v>7.7</v>
      </c>
      <c r="K883" t="s">
        <v>10916</v>
      </c>
      <c r="L883">
        <v>212252</v>
      </c>
      <c r="M883">
        <v>21000000</v>
      </c>
      <c r="N883">
        <v>83137603</v>
      </c>
      <c r="O883">
        <v>62137603</v>
      </c>
      <c r="P883" t="s">
        <v>10913</v>
      </c>
      <c r="Q883" t="s">
        <v>2984</v>
      </c>
      <c r="R883">
        <v>17</v>
      </c>
      <c r="S883" t="s">
        <v>11012</v>
      </c>
      <c r="T883" t="s">
        <v>11024</v>
      </c>
      <c r="U883" t="s">
        <v>10926</v>
      </c>
      <c r="V883" t="s">
        <v>10986</v>
      </c>
      <c r="W883" t="s">
        <v>11034</v>
      </c>
      <c r="X883" t="s">
        <v>2985</v>
      </c>
    </row>
    <row r="884" spans="1:24" x14ac:dyDescent="0.3">
      <c r="A884" t="s">
        <v>2986</v>
      </c>
      <c r="B884" t="s">
        <v>2987</v>
      </c>
      <c r="C884" t="s">
        <v>2987</v>
      </c>
      <c r="D884">
        <v>97</v>
      </c>
      <c r="E884" t="s">
        <v>10911</v>
      </c>
      <c r="F884">
        <v>1.6166666666666667</v>
      </c>
      <c r="G884" t="s">
        <v>190</v>
      </c>
      <c r="H884" t="s">
        <v>10886</v>
      </c>
      <c r="I884" t="s">
        <v>10899</v>
      </c>
      <c r="J884">
        <v>7.2</v>
      </c>
      <c r="K884" t="s">
        <v>10916</v>
      </c>
      <c r="L884">
        <v>164684</v>
      </c>
      <c r="M884">
        <v>9000000</v>
      </c>
      <c r="N884">
        <v>10410044</v>
      </c>
      <c r="O884">
        <v>1410044</v>
      </c>
      <c r="P884" t="s">
        <v>10918</v>
      </c>
      <c r="Q884" t="s">
        <v>2988</v>
      </c>
      <c r="R884">
        <v>19</v>
      </c>
      <c r="S884" t="s">
        <v>11014</v>
      </c>
      <c r="T884" t="s">
        <v>11029</v>
      </c>
      <c r="U884" t="s">
        <v>10932</v>
      </c>
      <c r="V884" t="s">
        <v>10986</v>
      </c>
      <c r="W884" t="s">
        <v>11034</v>
      </c>
      <c r="X884" t="s">
        <v>2989</v>
      </c>
    </row>
    <row r="885" spans="1:24" x14ac:dyDescent="0.3">
      <c r="A885" t="s">
        <v>2990</v>
      </c>
      <c r="B885" t="s">
        <v>2991</v>
      </c>
      <c r="C885" t="s">
        <v>2991</v>
      </c>
      <c r="D885">
        <v>106</v>
      </c>
      <c r="E885" t="s">
        <v>10911</v>
      </c>
      <c r="F885">
        <v>1.7666666666666666</v>
      </c>
      <c r="G885" t="s">
        <v>7406</v>
      </c>
      <c r="H885" t="s">
        <v>190</v>
      </c>
      <c r="I885" t="s">
        <v>5170</v>
      </c>
      <c r="J885">
        <v>6.4</v>
      </c>
      <c r="K885" t="s">
        <v>10912</v>
      </c>
      <c r="L885">
        <v>110865</v>
      </c>
      <c r="M885">
        <v>40000000</v>
      </c>
      <c r="N885">
        <v>91753202</v>
      </c>
      <c r="O885">
        <v>51753202</v>
      </c>
      <c r="P885" t="s">
        <v>10913</v>
      </c>
      <c r="Q885" t="s">
        <v>2992</v>
      </c>
      <c r="R885">
        <v>17</v>
      </c>
      <c r="S885" t="s">
        <v>11016</v>
      </c>
      <c r="T885" t="s">
        <v>11023</v>
      </c>
      <c r="U885" t="s">
        <v>10925</v>
      </c>
      <c r="V885" t="s">
        <v>10954</v>
      </c>
      <c r="W885" t="s">
        <v>11031</v>
      </c>
      <c r="X885" t="s">
        <v>2993</v>
      </c>
    </row>
    <row r="886" spans="1:24" x14ac:dyDescent="0.3">
      <c r="A886" t="s">
        <v>2994</v>
      </c>
      <c r="B886" t="s">
        <v>2995</v>
      </c>
      <c r="C886" t="s">
        <v>2995</v>
      </c>
      <c r="D886">
        <v>154</v>
      </c>
      <c r="E886" t="s">
        <v>10917</v>
      </c>
      <c r="F886">
        <v>2.5666666666666669</v>
      </c>
      <c r="G886" t="s">
        <v>10887</v>
      </c>
      <c r="H886" t="s">
        <v>190</v>
      </c>
      <c r="I886" t="s">
        <v>10886</v>
      </c>
      <c r="J886">
        <v>7.2</v>
      </c>
      <c r="K886" t="s">
        <v>10916</v>
      </c>
      <c r="L886">
        <v>153901</v>
      </c>
      <c r="M886">
        <v>79000000</v>
      </c>
      <c r="N886">
        <v>173013509</v>
      </c>
      <c r="O886">
        <v>94013509</v>
      </c>
      <c r="P886" t="s">
        <v>10913</v>
      </c>
      <c r="Q886" t="s">
        <v>2996</v>
      </c>
      <c r="R886">
        <v>7</v>
      </c>
      <c r="S886" t="s">
        <v>11013</v>
      </c>
      <c r="T886" t="s">
        <v>11018</v>
      </c>
      <c r="U886" t="s">
        <v>10914</v>
      </c>
      <c r="V886" t="s">
        <v>10990</v>
      </c>
      <c r="W886" t="s">
        <v>11031</v>
      </c>
      <c r="X886" t="s">
        <v>2102</v>
      </c>
    </row>
    <row r="887" spans="1:24" x14ac:dyDescent="0.3">
      <c r="A887" t="s">
        <v>2997</v>
      </c>
      <c r="B887" t="s">
        <v>2998</v>
      </c>
      <c r="C887" t="s">
        <v>2998</v>
      </c>
      <c r="D887">
        <v>98</v>
      </c>
      <c r="E887" t="s">
        <v>10911</v>
      </c>
      <c r="F887">
        <v>1.6333333333333333</v>
      </c>
      <c r="G887" t="s">
        <v>7406</v>
      </c>
      <c r="H887" t="s">
        <v>10887</v>
      </c>
      <c r="I887" t="s">
        <v>172</v>
      </c>
      <c r="J887">
        <v>5.6</v>
      </c>
      <c r="K887" t="s">
        <v>10933</v>
      </c>
      <c r="L887">
        <v>193633</v>
      </c>
      <c r="M887">
        <v>93000000</v>
      </c>
      <c r="N887">
        <v>264105545</v>
      </c>
      <c r="O887">
        <v>171105545</v>
      </c>
      <c r="P887" t="s">
        <v>10928</v>
      </c>
      <c r="Q887" t="s">
        <v>2999</v>
      </c>
      <c r="R887">
        <v>22</v>
      </c>
      <c r="S887" t="s">
        <v>11013</v>
      </c>
      <c r="T887" t="s">
        <v>11022</v>
      </c>
      <c r="U887" t="s">
        <v>10923</v>
      </c>
      <c r="V887" t="s">
        <v>10987</v>
      </c>
      <c r="W887" t="s">
        <v>11031</v>
      </c>
      <c r="X887" t="s">
        <v>3000</v>
      </c>
    </row>
    <row r="888" spans="1:24" x14ac:dyDescent="0.3">
      <c r="A888" t="s">
        <v>3001</v>
      </c>
      <c r="B888" t="s">
        <v>3002</v>
      </c>
      <c r="C888" t="s">
        <v>3002</v>
      </c>
      <c r="D888">
        <v>95</v>
      </c>
      <c r="E888" t="s">
        <v>10911</v>
      </c>
      <c r="F888">
        <v>1.5833333333333333</v>
      </c>
      <c r="G888" t="s">
        <v>172</v>
      </c>
      <c r="H888" t="s">
        <v>10886</v>
      </c>
      <c r="I888" t="s">
        <v>10899</v>
      </c>
      <c r="J888">
        <v>5.9</v>
      </c>
      <c r="K888" t="s">
        <v>10933</v>
      </c>
      <c r="L888">
        <v>101190</v>
      </c>
      <c r="M888">
        <v>10000000</v>
      </c>
      <c r="N888">
        <v>103166989</v>
      </c>
      <c r="O888">
        <v>93166989</v>
      </c>
      <c r="P888" t="s">
        <v>10913</v>
      </c>
      <c r="Q888" t="s">
        <v>3003</v>
      </c>
      <c r="R888">
        <v>19</v>
      </c>
      <c r="S888" t="s">
        <v>11011</v>
      </c>
      <c r="T888" t="s">
        <v>11019</v>
      </c>
      <c r="U888" t="s">
        <v>10919</v>
      </c>
      <c r="V888" t="s">
        <v>10986</v>
      </c>
      <c r="W888" t="s">
        <v>11034</v>
      </c>
      <c r="X888" t="s">
        <v>3004</v>
      </c>
    </row>
    <row r="889" spans="1:24" x14ac:dyDescent="0.3">
      <c r="A889" t="s">
        <v>3005</v>
      </c>
      <c r="B889" t="s">
        <v>3006</v>
      </c>
      <c r="C889" t="s">
        <v>3006</v>
      </c>
      <c r="D889">
        <v>130</v>
      </c>
      <c r="E889" t="s">
        <v>10917</v>
      </c>
      <c r="F889">
        <v>2.1666666666666665</v>
      </c>
      <c r="G889" t="s">
        <v>190</v>
      </c>
      <c r="H889" t="s">
        <v>105</v>
      </c>
      <c r="I889" t="s">
        <v>10895</v>
      </c>
      <c r="J889">
        <v>6.6</v>
      </c>
      <c r="K889" t="s">
        <v>10912</v>
      </c>
      <c r="L889">
        <v>133490</v>
      </c>
      <c r="M889">
        <v>100000000</v>
      </c>
      <c r="N889">
        <v>291420351</v>
      </c>
      <c r="O889">
        <v>191420351</v>
      </c>
      <c r="P889" t="s">
        <v>10928</v>
      </c>
      <c r="Q889" t="s">
        <v>3007</v>
      </c>
      <c r="R889">
        <v>18</v>
      </c>
      <c r="S889" t="s">
        <v>11011</v>
      </c>
      <c r="T889" t="s">
        <v>11025</v>
      </c>
      <c r="U889" t="s">
        <v>10927</v>
      </c>
      <c r="V889" t="s">
        <v>10987</v>
      </c>
      <c r="W889" t="s">
        <v>11031</v>
      </c>
      <c r="X889" t="s">
        <v>669</v>
      </c>
    </row>
    <row r="890" spans="1:24" x14ac:dyDescent="0.3">
      <c r="A890" t="s">
        <v>3008</v>
      </c>
      <c r="B890" t="s">
        <v>3009</v>
      </c>
      <c r="C890" t="s">
        <v>3009</v>
      </c>
      <c r="D890">
        <v>143</v>
      </c>
      <c r="E890" t="s">
        <v>10917</v>
      </c>
      <c r="F890">
        <v>2.3833333333333333</v>
      </c>
      <c r="G890" t="s">
        <v>10887</v>
      </c>
      <c r="H890" t="s">
        <v>190</v>
      </c>
      <c r="I890" t="s">
        <v>10886</v>
      </c>
      <c r="J890">
        <v>7.8</v>
      </c>
      <c r="K890" t="s">
        <v>10916</v>
      </c>
      <c r="L890">
        <v>623747</v>
      </c>
      <c r="M890">
        <v>90000000</v>
      </c>
      <c r="N890">
        <v>429632142</v>
      </c>
      <c r="O890">
        <v>339632142</v>
      </c>
      <c r="P890" t="s">
        <v>10928</v>
      </c>
      <c r="Q890" t="s">
        <v>3010</v>
      </c>
      <c r="R890">
        <v>7</v>
      </c>
      <c r="S890" t="s">
        <v>11012</v>
      </c>
      <c r="T890" t="s">
        <v>11018</v>
      </c>
      <c r="U890" t="s">
        <v>10914</v>
      </c>
      <c r="V890" t="s">
        <v>10987</v>
      </c>
      <c r="W890" t="s">
        <v>11031</v>
      </c>
      <c r="X890" t="s">
        <v>669</v>
      </c>
    </row>
    <row r="891" spans="1:24" x14ac:dyDescent="0.3">
      <c r="A891" t="s">
        <v>3011</v>
      </c>
      <c r="B891" t="s">
        <v>3012</v>
      </c>
      <c r="C891" t="s">
        <v>3012</v>
      </c>
      <c r="D891">
        <v>111</v>
      </c>
      <c r="E891" t="s">
        <v>10911</v>
      </c>
      <c r="F891">
        <v>1.85</v>
      </c>
      <c r="G891" t="s">
        <v>172</v>
      </c>
      <c r="H891" t="s">
        <v>190</v>
      </c>
      <c r="I891" t="s">
        <v>10899</v>
      </c>
      <c r="J891">
        <v>7.3</v>
      </c>
      <c r="K891" t="s">
        <v>10916</v>
      </c>
      <c r="L891">
        <v>125108</v>
      </c>
      <c r="M891">
        <v>7000000</v>
      </c>
      <c r="N891">
        <v>8764389</v>
      </c>
      <c r="O891">
        <v>1764389</v>
      </c>
      <c r="P891" t="s">
        <v>10918</v>
      </c>
      <c r="Q891" t="s">
        <v>3013</v>
      </c>
      <c r="R891">
        <v>16</v>
      </c>
      <c r="S891" t="s">
        <v>11016</v>
      </c>
      <c r="T891" t="s">
        <v>11024</v>
      </c>
      <c r="U891" t="s">
        <v>10926</v>
      </c>
      <c r="V891" t="s">
        <v>10954</v>
      </c>
      <c r="W891" t="s">
        <v>11031</v>
      </c>
      <c r="X891" t="s">
        <v>3014</v>
      </c>
    </row>
    <row r="892" spans="1:24" x14ac:dyDescent="0.3">
      <c r="A892" t="s">
        <v>3015</v>
      </c>
      <c r="B892" t="s">
        <v>3016</v>
      </c>
      <c r="C892" t="s">
        <v>3016</v>
      </c>
      <c r="D892">
        <v>99</v>
      </c>
      <c r="E892" t="s">
        <v>10911</v>
      </c>
      <c r="F892">
        <v>1.65</v>
      </c>
      <c r="G892" t="s">
        <v>7406</v>
      </c>
      <c r="H892" t="s">
        <v>10891</v>
      </c>
      <c r="I892" t="s">
        <v>5170</v>
      </c>
      <c r="J892">
        <v>6</v>
      </c>
      <c r="K892" t="s">
        <v>10912</v>
      </c>
      <c r="L892">
        <v>79802</v>
      </c>
      <c r="M892">
        <v>46000000</v>
      </c>
      <c r="N892">
        <v>107626125</v>
      </c>
      <c r="O892">
        <v>61626125</v>
      </c>
      <c r="P892" t="s">
        <v>10913</v>
      </c>
      <c r="Q892" t="s">
        <v>3017</v>
      </c>
      <c r="R892">
        <v>16</v>
      </c>
      <c r="S892" t="s">
        <v>1956</v>
      </c>
      <c r="T892" t="s">
        <v>11024</v>
      </c>
      <c r="U892" t="s">
        <v>10926</v>
      </c>
      <c r="V892" t="s">
        <v>10987</v>
      </c>
      <c r="W892" t="s">
        <v>11031</v>
      </c>
      <c r="X892" t="s">
        <v>1353</v>
      </c>
    </row>
    <row r="893" spans="1:24" x14ac:dyDescent="0.3">
      <c r="A893" t="s">
        <v>3018</v>
      </c>
      <c r="B893" t="s">
        <v>3019</v>
      </c>
      <c r="C893" t="s">
        <v>3019</v>
      </c>
      <c r="D893">
        <v>105</v>
      </c>
      <c r="E893" t="s">
        <v>10911</v>
      </c>
      <c r="F893">
        <v>1.75</v>
      </c>
      <c r="G893" t="s">
        <v>10885</v>
      </c>
      <c r="H893" t="s">
        <v>105</v>
      </c>
      <c r="I893" t="s">
        <v>10895</v>
      </c>
      <c r="J893">
        <v>7.3</v>
      </c>
      <c r="K893" t="s">
        <v>10916</v>
      </c>
      <c r="L893">
        <v>377939</v>
      </c>
      <c r="M893">
        <v>100000000</v>
      </c>
      <c r="N893">
        <v>206071502</v>
      </c>
      <c r="O893">
        <v>106071502</v>
      </c>
      <c r="P893" t="s">
        <v>10928</v>
      </c>
      <c r="Q893">
        <v>1999</v>
      </c>
      <c r="S893" t="s">
        <v>11014</v>
      </c>
      <c r="T893" t="s">
        <v>11024</v>
      </c>
      <c r="U893" t="e">
        <v>#VALUE!</v>
      </c>
      <c r="V893" t="s">
        <v>10963</v>
      </c>
      <c r="W893" t="s">
        <v>11032</v>
      </c>
      <c r="X893" t="s">
        <v>766</v>
      </c>
    </row>
    <row r="894" spans="1:24" x14ac:dyDescent="0.3">
      <c r="A894" t="s">
        <v>3020</v>
      </c>
      <c r="B894" t="s">
        <v>3021</v>
      </c>
      <c r="C894" t="s">
        <v>3021</v>
      </c>
      <c r="D894">
        <v>92</v>
      </c>
      <c r="E894" t="s">
        <v>10911</v>
      </c>
      <c r="F894">
        <v>1.5333333333333334</v>
      </c>
      <c r="G894" t="s">
        <v>7406</v>
      </c>
      <c r="H894" t="s">
        <v>10887</v>
      </c>
      <c r="I894" t="s">
        <v>10890</v>
      </c>
      <c r="J894">
        <v>5.9</v>
      </c>
      <c r="K894" t="s">
        <v>10933</v>
      </c>
      <c r="L894">
        <v>335709</v>
      </c>
      <c r="M894">
        <v>93000000</v>
      </c>
      <c r="N894">
        <v>368780809</v>
      </c>
      <c r="O894">
        <v>275780809</v>
      </c>
      <c r="P894" t="s">
        <v>10928</v>
      </c>
      <c r="Q894" t="s">
        <v>3022</v>
      </c>
      <c r="R894">
        <v>16</v>
      </c>
      <c r="S894" t="s">
        <v>11015</v>
      </c>
      <c r="T894" t="s">
        <v>11025</v>
      </c>
      <c r="U894" t="s">
        <v>10927</v>
      </c>
      <c r="V894" t="s">
        <v>10954</v>
      </c>
      <c r="W894" t="s">
        <v>11031</v>
      </c>
      <c r="X894" t="s">
        <v>1168</v>
      </c>
    </row>
    <row r="895" spans="1:24" x14ac:dyDescent="0.3">
      <c r="A895" t="s">
        <v>3023</v>
      </c>
      <c r="B895" t="s">
        <v>3024</v>
      </c>
      <c r="C895" t="s">
        <v>3024</v>
      </c>
      <c r="D895">
        <v>116</v>
      </c>
      <c r="E895" t="s">
        <v>10911</v>
      </c>
      <c r="F895">
        <v>1.9333333333333333</v>
      </c>
      <c r="G895" t="s">
        <v>172</v>
      </c>
      <c r="H895" t="s">
        <v>10886</v>
      </c>
      <c r="I895" t="s">
        <v>10899</v>
      </c>
      <c r="J895">
        <v>5.6</v>
      </c>
      <c r="K895" t="s">
        <v>10933</v>
      </c>
      <c r="L895">
        <v>102774</v>
      </c>
      <c r="M895">
        <v>70000000</v>
      </c>
      <c r="N895">
        <v>309460292</v>
      </c>
      <c r="O895">
        <v>239460292</v>
      </c>
      <c r="P895" t="s">
        <v>10928</v>
      </c>
      <c r="Q895" t="s">
        <v>3025</v>
      </c>
      <c r="R895">
        <v>25</v>
      </c>
      <c r="S895" t="s">
        <v>11013</v>
      </c>
      <c r="T895" t="s">
        <v>11025</v>
      </c>
      <c r="U895" t="s">
        <v>10927</v>
      </c>
      <c r="V895" t="s">
        <v>10986</v>
      </c>
      <c r="W895" t="s">
        <v>11034</v>
      </c>
      <c r="X895" t="s">
        <v>960</v>
      </c>
    </row>
    <row r="896" spans="1:24" x14ac:dyDescent="0.3">
      <c r="A896" t="s">
        <v>3026</v>
      </c>
      <c r="B896" t="s">
        <v>3027</v>
      </c>
      <c r="C896" t="s">
        <v>3027</v>
      </c>
      <c r="D896">
        <v>95</v>
      </c>
      <c r="E896" t="s">
        <v>10911</v>
      </c>
      <c r="F896">
        <v>1.5833333333333333</v>
      </c>
      <c r="G896" t="s">
        <v>172</v>
      </c>
      <c r="H896" t="s">
        <v>10899</v>
      </c>
      <c r="I896" t="s">
        <v>10899</v>
      </c>
      <c r="J896">
        <v>7</v>
      </c>
      <c r="K896" t="s">
        <v>10916</v>
      </c>
      <c r="L896">
        <v>425310</v>
      </c>
      <c r="M896">
        <v>11000000</v>
      </c>
      <c r="N896">
        <v>235483004</v>
      </c>
      <c r="O896">
        <v>224483004</v>
      </c>
      <c r="P896" t="s">
        <v>10928</v>
      </c>
      <c r="Q896" t="s">
        <v>3028</v>
      </c>
      <c r="R896">
        <v>7</v>
      </c>
      <c r="S896" t="s">
        <v>11014</v>
      </c>
      <c r="T896" t="s">
        <v>11025</v>
      </c>
      <c r="U896" t="s">
        <v>10927</v>
      </c>
      <c r="V896" t="s">
        <v>10986</v>
      </c>
      <c r="W896" t="s">
        <v>11034</v>
      </c>
      <c r="X896" t="s">
        <v>3029</v>
      </c>
    </row>
    <row r="897" spans="1:24" x14ac:dyDescent="0.3">
      <c r="A897" t="s">
        <v>3030</v>
      </c>
      <c r="B897" t="s">
        <v>3031</v>
      </c>
      <c r="C897" t="s">
        <v>3031</v>
      </c>
      <c r="D897">
        <v>119</v>
      </c>
      <c r="E897" t="s">
        <v>10911</v>
      </c>
      <c r="F897">
        <v>1.9833333333333334</v>
      </c>
      <c r="G897" t="s">
        <v>10887</v>
      </c>
      <c r="H897" t="s">
        <v>190</v>
      </c>
      <c r="I897" t="s">
        <v>10886</v>
      </c>
      <c r="J897">
        <v>6.6</v>
      </c>
      <c r="K897" t="s">
        <v>10912</v>
      </c>
      <c r="L897">
        <v>249691</v>
      </c>
      <c r="M897">
        <v>50000000</v>
      </c>
      <c r="N897">
        <v>144056873</v>
      </c>
      <c r="O897">
        <v>94056873</v>
      </c>
      <c r="P897" t="s">
        <v>10913</v>
      </c>
      <c r="Q897" t="s">
        <v>3032</v>
      </c>
      <c r="R897">
        <v>2</v>
      </c>
      <c r="S897" t="s">
        <v>11014</v>
      </c>
      <c r="T897" t="s">
        <v>11020</v>
      </c>
      <c r="U897" t="s">
        <v>10920</v>
      </c>
      <c r="V897" t="s">
        <v>10987</v>
      </c>
      <c r="W897" t="s">
        <v>11031</v>
      </c>
      <c r="X897" t="s">
        <v>1826</v>
      </c>
    </row>
    <row r="898" spans="1:24" x14ac:dyDescent="0.3">
      <c r="A898" t="s">
        <v>3033</v>
      </c>
      <c r="B898" t="s">
        <v>3034</v>
      </c>
      <c r="C898" t="s">
        <v>3034</v>
      </c>
      <c r="D898">
        <v>121</v>
      </c>
      <c r="E898" t="s">
        <v>10917</v>
      </c>
      <c r="F898">
        <v>2.0166666666666666</v>
      </c>
      <c r="G898" t="s">
        <v>190</v>
      </c>
      <c r="H898" t="s">
        <v>5170</v>
      </c>
      <c r="I898" t="s">
        <v>10899</v>
      </c>
      <c r="J898">
        <v>6.8</v>
      </c>
      <c r="K898" t="s">
        <v>10912</v>
      </c>
      <c r="L898">
        <v>74581</v>
      </c>
      <c r="M898">
        <v>55000000</v>
      </c>
      <c r="N898">
        <v>16797191</v>
      </c>
      <c r="O898">
        <v>-38202809</v>
      </c>
      <c r="P898" t="s">
        <v>10924</v>
      </c>
      <c r="Q898" t="s">
        <v>3035</v>
      </c>
      <c r="R898">
        <v>22</v>
      </c>
      <c r="S898" t="s">
        <v>1956</v>
      </c>
      <c r="T898" t="s">
        <v>11022</v>
      </c>
      <c r="U898" t="s">
        <v>10923</v>
      </c>
      <c r="V898" t="s">
        <v>10986</v>
      </c>
      <c r="W898" t="s">
        <v>11034</v>
      </c>
      <c r="X898" t="s">
        <v>113</v>
      </c>
    </row>
    <row r="899" spans="1:24" x14ac:dyDescent="0.3">
      <c r="A899" t="s">
        <v>3036</v>
      </c>
      <c r="B899" t="s">
        <v>3037</v>
      </c>
      <c r="C899" t="s">
        <v>3037</v>
      </c>
      <c r="D899">
        <v>112</v>
      </c>
      <c r="E899" t="s">
        <v>10911</v>
      </c>
      <c r="F899">
        <v>1.8666666666666667</v>
      </c>
      <c r="G899" t="s">
        <v>7406</v>
      </c>
      <c r="H899" t="s">
        <v>105</v>
      </c>
      <c r="I899" t="s">
        <v>10890</v>
      </c>
      <c r="J899">
        <v>5.8</v>
      </c>
      <c r="K899" t="s">
        <v>10933</v>
      </c>
      <c r="L899">
        <v>136378</v>
      </c>
      <c r="M899">
        <v>95000000</v>
      </c>
      <c r="N899">
        <v>190213455</v>
      </c>
      <c r="O899">
        <v>95213455</v>
      </c>
      <c r="P899" t="s">
        <v>10913</v>
      </c>
      <c r="Q899" t="s">
        <v>3038</v>
      </c>
      <c r="R899">
        <v>2</v>
      </c>
      <c r="S899" t="s">
        <v>11014</v>
      </c>
      <c r="T899" t="s">
        <v>11028</v>
      </c>
      <c r="U899" t="s">
        <v>10931</v>
      </c>
      <c r="V899" t="s">
        <v>10987</v>
      </c>
      <c r="W899" t="s">
        <v>11031</v>
      </c>
      <c r="X899" t="s">
        <v>977</v>
      </c>
    </row>
    <row r="900" spans="1:24" x14ac:dyDescent="0.3">
      <c r="A900" t="s">
        <v>3039</v>
      </c>
      <c r="B900" t="s">
        <v>3040</v>
      </c>
      <c r="C900" t="s">
        <v>3040</v>
      </c>
      <c r="D900">
        <v>99</v>
      </c>
      <c r="E900" t="s">
        <v>10911</v>
      </c>
      <c r="F900">
        <v>1.65</v>
      </c>
      <c r="G900" t="s">
        <v>105</v>
      </c>
      <c r="H900" t="s">
        <v>10895</v>
      </c>
      <c r="I900" t="s">
        <v>5170</v>
      </c>
      <c r="J900">
        <v>6.9</v>
      </c>
      <c r="K900" t="s">
        <v>10912</v>
      </c>
      <c r="L900">
        <v>85842</v>
      </c>
      <c r="M900">
        <v>12000000</v>
      </c>
      <c r="N900">
        <v>21142914</v>
      </c>
      <c r="O900">
        <v>9142914</v>
      </c>
      <c r="P900" t="s">
        <v>10918</v>
      </c>
      <c r="Q900" t="s">
        <v>3041</v>
      </c>
      <c r="R900">
        <v>28</v>
      </c>
      <c r="S900" t="s">
        <v>11014</v>
      </c>
      <c r="T900" t="s">
        <v>11025</v>
      </c>
      <c r="U900" t="s">
        <v>10927</v>
      </c>
      <c r="V900" t="s">
        <v>10986</v>
      </c>
      <c r="W900" t="s">
        <v>11034</v>
      </c>
      <c r="X900" t="s">
        <v>3042</v>
      </c>
    </row>
    <row r="901" spans="1:24" x14ac:dyDescent="0.3">
      <c r="A901" t="s">
        <v>3043</v>
      </c>
      <c r="B901" t="s">
        <v>3044</v>
      </c>
      <c r="C901" t="s">
        <v>3044</v>
      </c>
      <c r="D901">
        <v>124</v>
      </c>
      <c r="E901" t="s">
        <v>10917</v>
      </c>
      <c r="F901">
        <v>2.0666666666666669</v>
      </c>
      <c r="G901" t="s">
        <v>7406</v>
      </c>
      <c r="H901" t="s">
        <v>190</v>
      </c>
      <c r="I901" t="s">
        <v>5170</v>
      </c>
      <c r="J901">
        <v>6.4</v>
      </c>
      <c r="K901" t="s">
        <v>10912</v>
      </c>
      <c r="L901">
        <v>122549</v>
      </c>
      <c r="M901">
        <v>68000000</v>
      </c>
      <c r="N901">
        <v>193921372</v>
      </c>
      <c r="O901">
        <v>125921372</v>
      </c>
      <c r="P901" t="s">
        <v>10928</v>
      </c>
      <c r="Q901" t="s">
        <v>3045</v>
      </c>
      <c r="R901">
        <v>29</v>
      </c>
      <c r="S901" t="s">
        <v>11014</v>
      </c>
      <c r="T901" t="s">
        <v>11029</v>
      </c>
      <c r="U901" t="s">
        <v>10932</v>
      </c>
      <c r="V901" t="s">
        <v>10989</v>
      </c>
      <c r="W901" t="s">
        <v>11031</v>
      </c>
      <c r="X901" t="s">
        <v>1154</v>
      </c>
    </row>
    <row r="902" spans="1:24" x14ac:dyDescent="0.3">
      <c r="A902" t="s">
        <v>3046</v>
      </c>
      <c r="B902" t="s">
        <v>3047</v>
      </c>
      <c r="C902" t="s">
        <v>3047</v>
      </c>
      <c r="D902">
        <v>104</v>
      </c>
      <c r="E902" t="s">
        <v>10911</v>
      </c>
      <c r="F902">
        <v>1.7333333333333334</v>
      </c>
      <c r="G902" t="s">
        <v>190</v>
      </c>
      <c r="H902" t="s">
        <v>5170</v>
      </c>
      <c r="I902" t="s">
        <v>10899</v>
      </c>
      <c r="J902">
        <v>6.4</v>
      </c>
      <c r="K902" t="s">
        <v>10912</v>
      </c>
      <c r="L902">
        <v>94136</v>
      </c>
      <c r="M902">
        <v>60000000</v>
      </c>
      <c r="N902">
        <v>105178561</v>
      </c>
      <c r="O902">
        <v>45178561</v>
      </c>
      <c r="P902" t="s">
        <v>10913</v>
      </c>
      <c r="Q902" t="s">
        <v>3048</v>
      </c>
      <c r="R902">
        <v>2</v>
      </c>
      <c r="S902" t="s">
        <v>11015</v>
      </c>
      <c r="T902" t="s">
        <v>11026</v>
      </c>
      <c r="U902" t="s">
        <v>10929</v>
      </c>
      <c r="V902" t="s">
        <v>10954</v>
      </c>
      <c r="W902" t="s">
        <v>11031</v>
      </c>
      <c r="X902" t="s">
        <v>2322</v>
      </c>
    </row>
    <row r="903" spans="1:24" x14ac:dyDescent="0.3">
      <c r="A903" t="s">
        <v>3049</v>
      </c>
      <c r="B903" t="s">
        <v>3050</v>
      </c>
      <c r="C903" t="s">
        <v>3050</v>
      </c>
      <c r="D903">
        <v>84</v>
      </c>
      <c r="E903" t="s">
        <v>10915</v>
      </c>
      <c r="F903">
        <v>1.4</v>
      </c>
      <c r="G903" t="s">
        <v>10887</v>
      </c>
      <c r="H903" t="s">
        <v>172</v>
      </c>
      <c r="I903" t="s">
        <v>10892</v>
      </c>
      <c r="J903">
        <v>6</v>
      </c>
      <c r="K903" t="s">
        <v>10912</v>
      </c>
      <c r="L903">
        <v>145291</v>
      </c>
      <c r="M903">
        <v>133000000</v>
      </c>
      <c r="N903">
        <v>300135367</v>
      </c>
      <c r="O903">
        <v>167135367</v>
      </c>
      <c r="P903" t="s">
        <v>10928</v>
      </c>
      <c r="Q903" t="s">
        <v>3051</v>
      </c>
      <c r="R903">
        <v>5</v>
      </c>
      <c r="S903" t="s">
        <v>11013</v>
      </c>
      <c r="T903" t="s">
        <v>11018</v>
      </c>
      <c r="U903" t="s">
        <v>10914</v>
      </c>
      <c r="V903" t="s">
        <v>10986</v>
      </c>
      <c r="W903" t="s">
        <v>11034</v>
      </c>
      <c r="X903" t="s">
        <v>3052</v>
      </c>
    </row>
    <row r="904" spans="1:24" x14ac:dyDescent="0.3">
      <c r="A904" t="s">
        <v>3053</v>
      </c>
      <c r="B904" t="s">
        <v>3054</v>
      </c>
      <c r="C904" t="s">
        <v>3054</v>
      </c>
      <c r="D904">
        <v>115</v>
      </c>
      <c r="E904" t="s">
        <v>10911</v>
      </c>
      <c r="F904">
        <v>1.9166666666666667</v>
      </c>
      <c r="G904" t="s">
        <v>7406</v>
      </c>
      <c r="H904" t="s">
        <v>10891</v>
      </c>
      <c r="I904" t="s">
        <v>5170</v>
      </c>
      <c r="J904">
        <v>6.1</v>
      </c>
      <c r="K904" t="s">
        <v>10912</v>
      </c>
      <c r="L904">
        <v>72842</v>
      </c>
      <c r="M904">
        <v>25000000</v>
      </c>
      <c r="N904">
        <v>91036760</v>
      </c>
      <c r="O904">
        <v>66036760</v>
      </c>
      <c r="P904" t="s">
        <v>10913</v>
      </c>
      <c r="Q904" t="s">
        <v>3055</v>
      </c>
      <c r="R904">
        <v>20</v>
      </c>
      <c r="S904" t="s">
        <v>11015</v>
      </c>
      <c r="T904" t="s">
        <v>11021</v>
      </c>
      <c r="U904" t="s">
        <v>10921</v>
      </c>
      <c r="V904" t="s">
        <v>10987</v>
      </c>
      <c r="W904" t="s">
        <v>11031</v>
      </c>
      <c r="X904" t="s">
        <v>3056</v>
      </c>
    </row>
    <row r="905" spans="1:24" x14ac:dyDescent="0.3">
      <c r="A905" t="s">
        <v>3057</v>
      </c>
      <c r="B905" t="s">
        <v>3058</v>
      </c>
      <c r="C905" t="s">
        <v>3058</v>
      </c>
      <c r="D905">
        <v>88</v>
      </c>
      <c r="E905" t="s">
        <v>10915</v>
      </c>
      <c r="F905">
        <v>1.4666666666666666</v>
      </c>
      <c r="G905" t="s">
        <v>10887</v>
      </c>
      <c r="H905" t="s">
        <v>10888</v>
      </c>
      <c r="I905" t="s">
        <v>172</v>
      </c>
      <c r="J905">
        <v>6.7</v>
      </c>
      <c r="K905" t="s">
        <v>10912</v>
      </c>
      <c r="L905">
        <v>58182</v>
      </c>
      <c r="M905">
        <v>60000000</v>
      </c>
      <c r="N905">
        <v>80773077</v>
      </c>
      <c r="O905">
        <v>20773077</v>
      </c>
      <c r="P905" t="s">
        <v>10913</v>
      </c>
      <c r="Q905" t="s">
        <v>3059</v>
      </c>
      <c r="R905">
        <v>22</v>
      </c>
      <c r="S905" t="s">
        <v>11013</v>
      </c>
      <c r="T905" t="s">
        <v>11024</v>
      </c>
      <c r="U905" t="s">
        <v>10926</v>
      </c>
      <c r="V905" t="s">
        <v>10990</v>
      </c>
      <c r="W905" t="s">
        <v>11031</v>
      </c>
      <c r="X905" t="s">
        <v>3060</v>
      </c>
    </row>
    <row r="906" spans="1:24" x14ac:dyDescent="0.3">
      <c r="A906" t="s">
        <v>3061</v>
      </c>
      <c r="B906" t="s">
        <v>3062</v>
      </c>
      <c r="C906" t="s">
        <v>3062</v>
      </c>
      <c r="D906">
        <v>83</v>
      </c>
      <c r="E906" t="s">
        <v>10915</v>
      </c>
      <c r="F906">
        <v>1.3833333333333333</v>
      </c>
      <c r="G906" t="s">
        <v>10887</v>
      </c>
      <c r="H906" t="s">
        <v>10888</v>
      </c>
      <c r="I906" t="s">
        <v>190</v>
      </c>
      <c r="J906">
        <v>7.2</v>
      </c>
      <c r="K906" t="s">
        <v>10916</v>
      </c>
      <c r="L906">
        <v>82910</v>
      </c>
      <c r="M906">
        <v>80000000</v>
      </c>
      <c r="N906">
        <v>122563539</v>
      </c>
      <c r="O906">
        <v>42563539</v>
      </c>
      <c r="P906" t="s">
        <v>10913</v>
      </c>
      <c r="Q906" t="s">
        <v>3063</v>
      </c>
      <c r="R906">
        <v>18</v>
      </c>
      <c r="S906" t="s">
        <v>11016</v>
      </c>
      <c r="T906" t="s">
        <v>11029</v>
      </c>
      <c r="U906" t="s">
        <v>10932</v>
      </c>
      <c r="V906" t="s">
        <v>10989</v>
      </c>
      <c r="W906" t="s">
        <v>11031</v>
      </c>
      <c r="X906" t="s">
        <v>3064</v>
      </c>
    </row>
    <row r="907" spans="1:24" x14ac:dyDescent="0.3">
      <c r="A907" t="s">
        <v>3065</v>
      </c>
      <c r="B907" t="s">
        <v>3066</v>
      </c>
      <c r="C907" t="s">
        <v>3066</v>
      </c>
      <c r="D907">
        <v>112</v>
      </c>
      <c r="E907" t="s">
        <v>10911</v>
      </c>
      <c r="F907">
        <v>1.8666666666666667</v>
      </c>
      <c r="G907" t="s">
        <v>10889</v>
      </c>
      <c r="H907" t="s">
        <v>190</v>
      </c>
      <c r="I907" t="s">
        <v>10899</v>
      </c>
      <c r="J907">
        <v>8</v>
      </c>
      <c r="K907" t="s">
        <v>10922</v>
      </c>
      <c r="L907">
        <v>95160</v>
      </c>
      <c r="M907">
        <v>10000000</v>
      </c>
      <c r="N907">
        <v>6416569</v>
      </c>
      <c r="O907">
        <v>-3583431</v>
      </c>
      <c r="P907" t="s">
        <v>10924</v>
      </c>
      <c r="Q907" t="s">
        <v>2542</v>
      </c>
      <c r="R907">
        <v>21</v>
      </c>
      <c r="S907" t="s">
        <v>1956</v>
      </c>
      <c r="T907" t="s">
        <v>11029</v>
      </c>
      <c r="U907" t="s">
        <v>10932</v>
      </c>
      <c r="V907" t="s">
        <v>10986</v>
      </c>
      <c r="W907" t="s">
        <v>11034</v>
      </c>
      <c r="X907" t="s">
        <v>216</v>
      </c>
    </row>
    <row r="908" spans="1:24" x14ac:dyDescent="0.3">
      <c r="A908" t="s">
        <v>3067</v>
      </c>
      <c r="B908" t="s">
        <v>3068</v>
      </c>
      <c r="C908" t="s">
        <v>3069</v>
      </c>
      <c r="D908">
        <v>147</v>
      </c>
      <c r="E908" t="s">
        <v>10917</v>
      </c>
      <c r="F908">
        <v>2.4500000000000002</v>
      </c>
      <c r="G908" t="s">
        <v>190</v>
      </c>
      <c r="H908" t="s">
        <v>10895</v>
      </c>
      <c r="I908" t="s">
        <v>5170</v>
      </c>
      <c r="J908">
        <v>7.9</v>
      </c>
      <c r="K908" t="s">
        <v>10916</v>
      </c>
      <c r="L908">
        <v>375213</v>
      </c>
      <c r="M908">
        <v>15000000</v>
      </c>
      <c r="N908">
        <v>20271953</v>
      </c>
      <c r="O908">
        <v>5271953</v>
      </c>
      <c r="P908" t="s">
        <v>10918</v>
      </c>
      <c r="Q908" t="s">
        <v>3070</v>
      </c>
      <c r="R908">
        <v>16</v>
      </c>
      <c r="S908" t="s">
        <v>11014</v>
      </c>
      <c r="T908" t="s">
        <v>11029</v>
      </c>
      <c r="U908" t="s">
        <v>10932</v>
      </c>
      <c r="V908" t="s">
        <v>10954</v>
      </c>
      <c r="W908" t="s">
        <v>11031</v>
      </c>
      <c r="X908" t="s">
        <v>216</v>
      </c>
    </row>
    <row r="909" spans="1:24" x14ac:dyDescent="0.3">
      <c r="A909" t="s">
        <v>3071</v>
      </c>
      <c r="B909" t="s">
        <v>3072</v>
      </c>
      <c r="C909" t="s">
        <v>3072</v>
      </c>
      <c r="D909">
        <v>122</v>
      </c>
      <c r="E909" t="s">
        <v>10917</v>
      </c>
      <c r="F909">
        <v>2.0333333333333332</v>
      </c>
      <c r="G909" t="s">
        <v>7406</v>
      </c>
      <c r="H909" t="s">
        <v>10887</v>
      </c>
      <c r="I909" t="s">
        <v>10885</v>
      </c>
      <c r="J909">
        <v>6.8</v>
      </c>
      <c r="K909" t="s">
        <v>10912</v>
      </c>
      <c r="L909">
        <v>344058</v>
      </c>
      <c r="M909">
        <v>66000000</v>
      </c>
      <c r="N909">
        <v>99378985</v>
      </c>
      <c r="O909">
        <v>33378985</v>
      </c>
      <c r="P909" t="s">
        <v>10913</v>
      </c>
      <c r="Q909" t="s">
        <v>3073</v>
      </c>
      <c r="R909">
        <v>30</v>
      </c>
      <c r="S909" t="s">
        <v>11011</v>
      </c>
      <c r="T909" t="s">
        <v>11021</v>
      </c>
      <c r="U909" t="s">
        <v>10921</v>
      </c>
      <c r="V909" t="s">
        <v>10991</v>
      </c>
      <c r="W909" t="s">
        <v>11031</v>
      </c>
      <c r="X909" t="s">
        <v>2413</v>
      </c>
    </row>
    <row r="910" spans="1:24" x14ac:dyDescent="0.3">
      <c r="A910" t="s">
        <v>3074</v>
      </c>
      <c r="B910" t="s">
        <v>3075</v>
      </c>
      <c r="C910" t="s">
        <v>3075</v>
      </c>
      <c r="D910">
        <v>201</v>
      </c>
      <c r="E910" t="s">
        <v>10917</v>
      </c>
      <c r="F910">
        <v>3.35</v>
      </c>
      <c r="G910" t="s">
        <v>7406</v>
      </c>
      <c r="H910" t="s">
        <v>10887</v>
      </c>
      <c r="I910" t="s">
        <v>190</v>
      </c>
      <c r="J910">
        <v>9</v>
      </c>
      <c r="K910" t="s">
        <v>10922</v>
      </c>
      <c r="L910">
        <v>1929275</v>
      </c>
      <c r="M910">
        <v>94000000</v>
      </c>
      <c r="N910">
        <v>1155595040</v>
      </c>
      <c r="O910">
        <v>1061595040</v>
      </c>
      <c r="P910" t="s">
        <v>10928</v>
      </c>
      <c r="Q910" t="s">
        <v>3076</v>
      </c>
      <c r="R910">
        <v>1</v>
      </c>
      <c r="S910" t="s">
        <v>11015</v>
      </c>
      <c r="T910" t="s">
        <v>11018</v>
      </c>
      <c r="U910" t="s">
        <v>10914</v>
      </c>
      <c r="V910" t="s">
        <v>10990</v>
      </c>
      <c r="W910" t="s">
        <v>11031</v>
      </c>
      <c r="X910" t="s">
        <v>1464</v>
      </c>
    </row>
    <row r="911" spans="1:24" x14ac:dyDescent="0.3">
      <c r="A911" t="s">
        <v>3077</v>
      </c>
      <c r="B911" t="s">
        <v>3078</v>
      </c>
      <c r="C911" t="s">
        <v>3078</v>
      </c>
      <c r="D911">
        <v>179</v>
      </c>
      <c r="E911" t="s">
        <v>10917</v>
      </c>
      <c r="F911">
        <v>2.9833333333333334</v>
      </c>
      <c r="G911" t="s">
        <v>7406</v>
      </c>
      <c r="H911" t="s">
        <v>10887</v>
      </c>
      <c r="I911" t="s">
        <v>190</v>
      </c>
      <c r="J911">
        <v>8.8000000000000007</v>
      </c>
      <c r="K911" t="s">
        <v>10922</v>
      </c>
      <c r="L911">
        <v>1739800</v>
      </c>
      <c r="M911">
        <v>94000000</v>
      </c>
      <c r="N911">
        <v>948734205</v>
      </c>
      <c r="O911">
        <v>854734205</v>
      </c>
      <c r="P911" t="s">
        <v>10928</v>
      </c>
      <c r="Q911" t="s">
        <v>3079</v>
      </c>
      <c r="R911">
        <v>5</v>
      </c>
      <c r="S911" t="s">
        <v>11012</v>
      </c>
      <c r="T911" t="s">
        <v>11018</v>
      </c>
      <c r="U911" t="s">
        <v>10914</v>
      </c>
      <c r="V911" t="s">
        <v>10989</v>
      </c>
      <c r="W911" t="s">
        <v>11031</v>
      </c>
      <c r="X911" t="s">
        <v>1464</v>
      </c>
    </row>
    <row r="912" spans="1:24" x14ac:dyDescent="0.3">
      <c r="A912" t="s">
        <v>3080</v>
      </c>
      <c r="B912" t="s">
        <v>3081</v>
      </c>
      <c r="C912" t="s">
        <v>3081</v>
      </c>
      <c r="D912">
        <v>107</v>
      </c>
      <c r="E912" t="s">
        <v>10911</v>
      </c>
      <c r="F912">
        <v>1.7833333333333334</v>
      </c>
      <c r="G912" t="s">
        <v>190</v>
      </c>
      <c r="H912" t="s">
        <v>10895</v>
      </c>
      <c r="I912" t="s">
        <v>5170</v>
      </c>
      <c r="J912">
        <v>8.1999999999999993</v>
      </c>
      <c r="K912" t="s">
        <v>10922</v>
      </c>
      <c r="L912">
        <v>1030294</v>
      </c>
      <c r="M912">
        <v>40000000</v>
      </c>
      <c r="N912">
        <v>672806432</v>
      </c>
      <c r="O912">
        <v>632806432</v>
      </c>
      <c r="P912" t="s">
        <v>10928</v>
      </c>
      <c r="Q912" t="s">
        <v>3082</v>
      </c>
      <c r="R912">
        <v>2</v>
      </c>
      <c r="S912" t="s">
        <v>11015</v>
      </c>
      <c r="T912" t="s">
        <v>11028</v>
      </c>
      <c r="U912" t="s">
        <v>10931</v>
      </c>
      <c r="V912" t="s">
        <v>10986</v>
      </c>
      <c r="W912" t="s">
        <v>11034</v>
      </c>
      <c r="X912" t="s">
        <v>3083</v>
      </c>
    </row>
    <row r="913" spans="1:24" x14ac:dyDescent="0.3">
      <c r="A913" t="s">
        <v>3084</v>
      </c>
      <c r="B913" t="s">
        <v>3085</v>
      </c>
      <c r="C913" t="s">
        <v>3085</v>
      </c>
      <c r="D913">
        <v>140</v>
      </c>
      <c r="E913" t="s">
        <v>10917</v>
      </c>
      <c r="F913">
        <v>2.3333333333333335</v>
      </c>
      <c r="G913" t="s">
        <v>10891</v>
      </c>
      <c r="H913" t="s">
        <v>190</v>
      </c>
      <c r="I913" t="s">
        <v>10893</v>
      </c>
      <c r="J913">
        <v>7.9</v>
      </c>
      <c r="K913" t="s">
        <v>10916</v>
      </c>
      <c r="L913">
        <v>114813</v>
      </c>
      <c r="M913">
        <v>12800000</v>
      </c>
      <c r="N913">
        <v>40061153</v>
      </c>
      <c r="O913">
        <v>27261153</v>
      </c>
      <c r="P913" t="s">
        <v>10913</v>
      </c>
      <c r="Q913" t="s">
        <v>3086</v>
      </c>
      <c r="R913">
        <v>17</v>
      </c>
      <c r="S913" t="s">
        <v>11014</v>
      </c>
      <c r="T913" t="s">
        <v>11029</v>
      </c>
      <c r="U913" t="s">
        <v>10932</v>
      </c>
      <c r="V913" t="s">
        <v>10987</v>
      </c>
      <c r="W913" t="s">
        <v>11031</v>
      </c>
      <c r="X913" t="s">
        <v>3087</v>
      </c>
    </row>
    <row r="914" spans="1:24" x14ac:dyDescent="0.3">
      <c r="A914" t="s">
        <v>3088</v>
      </c>
      <c r="B914" t="s">
        <v>3089</v>
      </c>
      <c r="C914" t="s">
        <v>3089</v>
      </c>
      <c r="D914">
        <v>122</v>
      </c>
      <c r="E914" t="s">
        <v>10917</v>
      </c>
      <c r="F914">
        <v>2.0333333333333332</v>
      </c>
      <c r="G914" t="s">
        <v>190</v>
      </c>
      <c r="H914" t="s">
        <v>10899</v>
      </c>
      <c r="I914" t="s">
        <v>10899</v>
      </c>
      <c r="J914">
        <v>8.3000000000000007</v>
      </c>
      <c r="K914" t="s">
        <v>10922</v>
      </c>
      <c r="L914">
        <v>1191296</v>
      </c>
      <c r="M914">
        <v>15000000</v>
      </c>
      <c r="N914">
        <v>356296601</v>
      </c>
      <c r="O914">
        <v>341296601</v>
      </c>
      <c r="P914" t="s">
        <v>10928</v>
      </c>
      <c r="Q914" t="s">
        <v>3090</v>
      </c>
      <c r="R914">
        <v>8</v>
      </c>
      <c r="S914" t="s">
        <v>11014</v>
      </c>
      <c r="T914" t="s">
        <v>11027</v>
      </c>
      <c r="U914" t="s">
        <v>10930</v>
      </c>
      <c r="V914" t="s">
        <v>10986</v>
      </c>
      <c r="W914" t="s">
        <v>11034</v>
      </c>
      <c r="X914" t="s">
        <v>3091</v>
      </c>
    </row>
    <row r="915" spans="1:24" x14ac:dyDescent="0.3">
      <c r="A915" t="s">
        <v>3092</v>
      </c>
      <c r="B915" t="s">
        <v>3093</v>
      </c>
      <c r="C915" t="s">
        <v>3093</v>
      </c>
      <c r="D915">
        <v>104</v>
      </c>
      <c r="E915" t="s">
        <v>10911</v>
      </c>
      <c r="F915">
        <v>1.7333333333333334</v>
      </c>
      <c r="G915" t="s">
        <v>172</v>
      </c>
      <c r="H915" t="s">
        <v>10892</v>
      </c>
      <c r="I915" t="s">
        <v>10885</v>
      </c>
      <c r="J915">
        <v>6.3</v>
      </c>
      <c r="K915" t="s">
        <v>10912</v>
      </c>
      <c r="L915">
        <v>273532</v>
      </c>
      <c r="M915">
        <v>123000000</v>
      </c>
      <c r="N915">
        <v>345823032</v>
      </c>
      <c r="O915">
        <v>222823032</v>
      </c>
      <c r="P915" t="s">
        <v>10928</v>
      </c>
      <c r="Q915" t="s">
        <v>3094</v>
      </c>
      <c r="R915">
        <v>8</v>
      </c>
      <c r="S915" t="s">
        <v>11014</v>
      </c>
      <c r="T915" t="s">
        <v>11023</v>
      </c>
      <c r="U915" t="s">
        <v>10925</v>
      </c>
      <c r="V915" t="s">
        <v>10987</v>
      </c>
      <c r="W915" t="s">
        <v>11031</v>
      </c>
      <c r="X915" t="s">
        <v>676</v>
      </c>
    </row>
    <row r="916" spans="1:24" x14ac:dyDescent="0.3">
      <c r="A916" t="s">
        <v>3095</v>
      </c>
      <c r="B916" t="s">
        <v>3096</v>
      </c>
      <c r="C916" t="s">
        <v>3096</v>
      </c>
      <c r="D916">
        <v>113</v>
      </c>
      <c r="E916" t="s">
        <v>10911</v>
      </c>
      <c r="F916">
        <v>1.8833333333333333</v>
      </c>
      <c r="G916" t="s">
        <v>10885</v>
      </c>
      <c r="H916" t="s">
        <v>105</v>
      </c>
      <c r="I916" t="s">
        <v>10895</v>
      </c>
      <c r="J916">
        <v>5</v>
      </c>
      <c r="K916" t="s">
        <v>10933</v>
      </c>
      <c r="L916">
        <v>79582</v>
      </c>
      <c r="M916">
        <v>80000000</v>
      </c>
      <c r="N916">
        <v>177311151</v>
      </c>
      <c r="O916">
        <v>97311151</v>
      </c>
      <c r="P916" t="s">
        <v>10913</v>
      </c>
      <c r="Q916" t="s">
        <v>3097</v>
      </c>
      <c r="R916">
        <v>20</v>
      </c>
      <c r="S916" t="s">
        <v>11011</v>
      </c>
      <c r="T916" t="s">
        <v>11025</v>
      </c>
      <c r="U916" t="s">
        <v>10927</v>
      </c>
      <c r="V916" t="s">
        <v>10986</v>
      </c>
      <c r="W916" t="s">
        <v>11034</v>
      </c>
      <c r="X916" t="s">
        <v>1838</v>
      </c>
    </row>
    <row r="917" spans="1:24" x14ac:dyDescent="0.3">
      <c r="A917" t="s">
        <v>3098</v>
      </c>
      <c r="B917" t="s">
        <v>3099</v>
      </c>
      <c r="C917" t="s">
        <v>3099</v>
      </c>
      <c r="D917">
        <v>128</v>
      </c>
      <c r="E917" t="s">
        <v>10917</v>
      </c>
      <c r="F917">
        <v>2.1333333333333333</v>
      </c>
      <c r="G917" t="s">
        <v>172</v>
      </c>
      <c r="H917" t="s">
        <v>190</v>
      </c>
      <c r="I917" t="s">
        <v>10886</v>
      </c>
      <c r="J917">
        <v>6.4</v>
      </c>
      <c r="K917" t="s">
        <v>10912</v>
      </c>
      <c r="L917">
        <v>52904</v>
      </c>
      <c r="M917">
        <v>29000000</v>
      </c>
      <c r="N917">
        <v>59945183</v>
      </c>
      <c r="O917">
        <v>30945183</v>
      </c>
      <c r="P917" t="s">
        <v>10913</v>
      </c>
      <c r="Q917" t="s">
        <v>3100</v>
      </c>
      <c r="R917">
        <v>14</v>
      </c>
      <c r="S917" t="s">
        <v>1956</v>
      </c>
      <c r="T917" t="s">
        <v>11026</v>
      </c>
      <c r="U917" t="s">
        <v>10929</v>
      </c>
      <c r="V917" t="s">
        <v>10987</v>
      </c>
      <c r="W917" t="s">
        <v>11031</v>
      </c>
      <c r="X917" t="s">
        <v>3101</v>
      </c>
    </row>
    <row r="918" spans="1:24" x14ac:dyDescent="0.3">
      <c r="A918" t="s">
        <v>3102</v>
      </c>
      <c r="B918" t="s">
        <v>3103</v>
      </c>
      <c r="C918" t="s">
        <v>3103</v>
      </c>
      <c r="D918">
        <v>118</v>
      </c>
      <c r="E918" t="s">
        <v>10911</v>
      </c>
      <c r="F918">
        <v>1.9666666666666666</v>
      </c>
      <c r="G918" t="s">
        <v>10889</v>
      </c>
      <c r="H918" t="s">
        <v>10891</v>
      </c>
      <c r="I918" t="s">
        <v>190</v>
      </c>
      <c r="J918">
        <v>7.5</v>
      </c>
      <c r="K918" t="s">
        <v>10916</v>
      </c>
      <c r="L918">
        <v>101931</v>
      </c>
      <c r="M918">
        <v>2000000</v>
      </c>
      <c r="N918">
        <v>11540607</v>
      </c>
      <c r="O918">
        <v>9540607</v>
      </c>
      <c r="P918" t="s">
        <v>10918</v>
      </c>
      <c r="Q918">
        <v>1999</v>
      </c>
      <c r="S918" t="s">
        <v>11014</v>
      </c>
      <c r="T918" t="s">
        <v>11024</v>
      </c>
      <c r="U918" t="e">
        <v>#VALUE!</v>
      </c>
      <c r="V918" t="s">
        <v>10963</v>
      </c>
      <c r="W918" t="s">
        <v>11032</v>
      </c>
      <c r="X918" t="s">
        <v>3104</v>
      </c>
    </row>
    <row r="919" spans="1:24" x14ac:dyDescent="0.3">
      <c r="A919" t="s">
        <v>3105</v>
      </c>
      <c r="B919" t="s">
        <v>3106</v>
      </c>
      <c r="C919" t="s">
        <v>3106</v>
      </c>
      <c r="D919">
        <v>147</v>
      </c>
      <c r="E919" t="s">
        <v>10917</v>
      </c>
      <c r="F919">
        <v>2.4500000000000002</v>
      </c>
      <c r="G919" t="s">
        <v>7406</v>
      </c>
      <c r="H919" t="s">
        <v>172</v>
      </c>
      <c r="I919" t="s">
        <v>10891</v>
      </c>
      <c r="J919">
        <v>6.6</v>
      </c>
      <c r="K919" t="s">
        <v>10912</v>
      </c>
      <c r="L919">
        <v>262476</v>
      </c>
      <c r="M919">
        <v>130000000</v>
      </c>
      <c r="N919">
        <v>273339556</v>
      </c>
      <c r="O919">
        <v>143339556</v>
      </c>
      <c r="P919" t="s">
        <v>10928</v>
      </c>
      <c r="Q919" t="s">
        <v>3107</v>
      </c>
      <c r="R919">
        <v>9</v>
      </c>
      <c r="S919" t="s">
        <v>11014</v>
      </c>
      <c r="T919" t="s">
        <v>11025</v>
      </c>
      <c r="U919" t="s">
        <v>10927</v>
      </c>
      <c r="V919" t="s">
        <v>10990</v>
      </c>
      <c r="W919" t="s">
        <v>11031</v>
      </c>
      <c r="X919" t="s">
        <v>1884</v>
      </c>
    </row>
    <row r="920" spans="1:24" x14ac:dyDescent="0.3">
      <c r="A920" t="s">
        <v>3108</v>
      </c>
      <c r="B920" t="s">
        <v>3109</v>
      </c>
      <c r="C920" t="s">
        <v>3109</v>
      </c>
      <c r="D920">
        <v>127</v>
      </c>
      <c r="E920" t="s">
        <v>10917</v>
      </c>
      <c r="F920">
        <v>2.1166666666666667</v>
      </c>
      <c r="G920" t="s">
        <v>10889</v>
      </c>
      <c r="H920" t="s">
        <v>190</v>
      </c>
      <c r="I920" t="s">
        <v>10899</v>
      </c>
      <c r="J920">
        <v>7.3</v>
      </c>
      <c r="K920" t="s">
        <v>10916</v>
      </c>
      <c r="L920">
        <v>204574</v>
      </c>
      <c r="M920">
        <v>40000000</v>
      </c>
      <c r="N920">
        <v>48350205</v>
      </c>
      <c r="O920">
        <v>8350205</v>
      </c>
      <c r="P920" t="s">
        <v>10918</v>
      </c>
      <c r="Q920" t="s">
        <v>3110</v>
      </c>
      <c r="R920">
        <v>8</v>
      </c>
      <c r="S920" t="s">
        <v>11014</v>
      </c>
      <c r="T920" t="s">
        <v>11018</v>
      </c>
      <c r="U920" t="s">
        <v>10914</v>
      </c>
      <c r="V920" t="s">
        <v>10986</v>
      </c>
      <c r="W920" t="s">
        <v>11034</v>
      </c>
      <c r="X920" t="s">
        <v>13</v>
      </c>
    </row>
    <row r="921" spans="1:24" x14ac:dyDescent="0.3">
      <c r="A921" t="s">
        <v>3111</v>
      </c>
      <c r="B921" t="s">
        <v>3112</v>
      </c>
      <c r="C921" t="s">
        <v>3112</v>
      </c>
      <c r="D921">
        <v>155</v>
      </c>
      <c r="E921" t="s">
        <v>10917</v>
      </c>
      <c r="F921">
        <v>2.5833333333333335</v>
      </c>
      <c r="G921" t="s">
        <v>7406</v>
      </c>
      <c r="H921" t="s">
        <v>10887</v>
      </c>
      <c r="I921" t="s">
        <v>190</v>
      </c>
      <c r="J921">
        <v>8.5</v>
      </c>
      <c r="K921" t="s">
        <v>10922</v>
      </c>
      <c r="L921">
        <v>1573937</v>
      </c>
      <c r="M921">
        <v>103000000</v>
      </c>
      <c r="N921">
        <v>503162313</v>
      </c>
      <c r="O921">
        <v>400162313</v>
      </c>
      <c r="P921" t="s">
        <v>10928</v>
      </c>
      <c r="Q921" t="s">
        <v>3113</v>
      </c>
      <c r="R921">
        <v>1</v>
      </c>
      <c r="S921" t="s">
        <v>11015</v>
      </c>
      <c r="T921" t="s">
        <v>11029</v>
      </c>
      <c r="U921" t="s">
        <v>10932</v>
      </c>
      <c r="V921" t="s">
        <v>10987</v>
      </c>
      <c r="W921" t="s">
        <v>11031</v>
      </c>
      <c r="X921" t="s">
        <v>312</v>
      </c>
    </row>
    <row r="922" spans="1:24" x14ac:dyDescent="0.3">
      <c r="A922" t="s">
        <v>3114</v>
      </c>
      <c r="B922" t="s">
        <v>3115</v>
      </c>
      <c r="C922" t="s">
        <v>3115</v>
      </c>
      <c r="D922">
        <v>106</v>
      </c>
      <c r="E922" t="s">
        <v>10911</v>
      </c>
      <c r="F922">
        <v>1.7666666666666666</v>
      </c>
      <c r="G922" t="s">
        <v>7406</v>
      </c>
      <c r="H922" t="s">
        <v>10887</v>
      </c>
      <c r="I922" t="s">
        <v>10888</v>
      </c>
      <c r="J922">
        <v>6.4</v>
      </c>
      <c r="K922" t="s">
        <v>10912</v>
      </c>
      <c r="L922">
        <v>83537</v>
      </c>
      <c r="M922">
        <v>137000000</v>
      </c>
      <c r="N922">
        <v>85131830</v>
      </c>
      <c r="O922">
        <v>-51868170</v>
      </c>
      <c r="P922" t="s">
        <v>10924</v>
      </c>
      <c r="Q922" t="s">
        <v>3116</v>
      </c>
      <c r="R922">
        <v>2</v>
      </c>
      <c r="S922" t="s">
        <v>11015</v>
      </c>
      <c r="T922" t="s">
        <v>11025</v>
      </c>
      <c r="U922" t="s">
        <v>10927</v>
      </c>
      <c r="V922" t="s">
        <v>10954</v>
      </c>
      <c r="W922" t="s">
        <v>11031</v>
      </c>
      <c r="X922" t="s">
        <v>3117</v>
      </c>
    </row>
    <row r="923" spans="1:24" x14ac:dyDescent="0.3">
      <c r="A923" t="s">
        <v>3118</v>
      </c>
      <c r="B923" t="s">
        <v>3119</v>
      </c>
      <c r="C923" t="s">
        <v>3119</v>
      </c>
      <c r="D923">
        <v>146</v>
      </c>
      <c r="E923" t="s">
        <v>10917</v>
      </c>
      <c r="F923">
        <v>2.4333333333333331</v>
      </c>
      <c r="G923" t="s">
        <v>10889</v>
      </c>
      <c r="H923" t="s">
        <v>190</v>
      </c>
      <c r="I923" t="s">
        <v>10897</v>
      </c>
      <c r="J923">
        <v>7.6</v>
      </c>
      <c r="K923" t="s">
        <v>10916</v>
      </c>
      <c r="L923">
        <v>100932</v>
      </c>
      <c r="M923">
        <v>50000000</v>
      </c>
      <c r="N923">
        <v>73956241</v>
      </c>
      <c r="O923">
        <v>23956241</v>
      </c>
      <c r="P923" t="s">
        <v>10913</v>
      </c>
      <c r="Q923" t="s">
        <v>3120</v>
      </c>
      <c r="R923">
        <v>17</v>
      </c>
      <c r="S923" t="s">
        <v>1956</v>
      </c>
      <c r="T923" t="s">
        <v>11027</v>
      </c>
      <c r="U923" t="s">
        <v>10930</v>
      </c>
      <c r="V923" t="s">
        <v>10986</v>
      </c>
      <c r="W923" t="s">
        <v>11034</v>
      </c>
      <c r="X923" t="s">
        <v>948</v>
      </c>
    </row>
    <row r="924" spans="1:24" x14ac:dyDescent="0.3">
      <c r="A924" t="s">
        <v>3121</v>
      </c>
      <c r="B924" t="s">
        <v>3122</v>
      </c>
      <c r="C924" t="s">
        <v>3122</v>
      </c>
      <c r="D924">
        <v>88</v>
      </c>
      <c r="E924" t="s">
        <v>10915</v>
      </c>
      <c r="F924">
        <v>1.4666666666666666</v>
      </c>
      <c r="G924" t="s">
        <v>172</v>
      </c>
      <c r="H924" t="s">
        <v>10899</v>
      </c>
      <c r="I924" t="s">
        <v>10899</v>
      </c>
      <c r="J924">
        <v>6.3</v>
      </c>
      <c r="K924" t="s">
        <v>10912</v>
      </c>
      <c r="L924">
        <v>279668</v>
      </c>
      <c r="M924">
        <v>19000000</v>
      </c>
      <c r="N924">
        <v>278019771</v>
      </c>
      <c r="O924">
        <v>259019771</v>
      </c>
      <c r="P924" t="s">
        <v>10928</v>
      </c>
      <c r="Q924" t="s">
        <v>3123</v>
      </c>
      <c r="R924">
        <v>7</v>
      </c>
      <c r="S924" t="s">
        <v>1956</v>
      </c>
      <c r="T924" t="s">
        <v>11025</v>
      </c>
      <c r="U924" t="s">
        <v>10927</v>
      </c>
      <c r="V924" t="s">
        <v>10987</v>
      </c>
      <c r="W924" t="s">
        <v>11031</v>
      </c>
      <c r="X924" t="s">
        <v>3124</v>
      </c>
    </row>
    <row r="925" spans="1:24" x14ac:dyDescent="0.3">
      <c r="A925" t="s">
        <v>3125</v>
      </c>
      <c r="B925" t="s">
        <v>3126</v>
      </c>
      <c r="C925" t="s">
        <v>3126</v>
      </c>
      <c r="D925">
        <v>188</v>
      </c>
      <c r="E925" t="s">
        <v>10917</v>
      </c>
      <c r="F925">
        <v>3.1333333333333333</v>
      </c>
      <c r="G925" t="s">
        <v>190</v>
      </c>
      <c r="H925" t="s">
        <v>10899</v>
      </c>
      <c r="I925" t="s">
        <v>10899</v>
      </c>
      <c r="J925">
        <v>8</v>
      </c>
      <c r="K925" t="s">
        <v>10922</v>
      </c>
      <c r="L925">
        <v>323967</v>
      </c>
      <c r="M925">
        <v>37000000</v>
      </c>
      <c r="N925">
        <v>48451803</v>
      </c>
      <c r="O925">
        <v>11451803</v>
      </c>
      <c r="P925" t="s">
        <v>10913</v>
      </c>
      <c r="Q925" t="s">
        <v>3110</v>
      </c>
      <c r="R925">
        <v>8</v>
      </c>
      <c r="S925" t="s">
        <v>11014</v>
      </c>
      <c r="T925" t="s">
        <v>11018</v>
      </c>
      <c r="U925" t="s">
        <v>10914</v>
      </c>
      <c r="V925" t="s">
        <v>10986</v>
      </c>
      <c r="W925" t="s">
        <v>11034</v>
      </c>
      <c r="X925" t="s">
        <v>2267</v>
      </c>
    </row>
    <row r="926" spans="1:24" x14ac:dyDescent="0.3">
      <c r="A926" t="s">
        <v>3127</v>
      </c>
      <c r="B926" t="s">
        <v>3128</v>
      </c>
      <c r="C926" t="s">
        <v>3128</v>
      </c>
      <c r="D926">
        <v>102</v>
      </c>
      <c r="E926" t="s">
        <v>10911</v>
      </c>
      <c r="F926">
        <v>1.7</v>
      </c>
      <c r="G926" t="s">
        <v>10887</v>
      </c>
      <c r="H926" t="s">
        <v>172</v>
      </c>
      <c r="I926" t="s">
        <v>10890</v>
      </c>
      <c r="J926">
        <v>7.4</v>
      </c>
      <c r="K926" t="s">
        <v>10916</v>
      </c>
      <c r="L926">
        <v>172505</v>
      </c>
      <c r="M926">
        <v>45000000</v>
      </c>
      <c r="N926">
        <v>90683916</v>
      </c>
      <c r="O926">
        <v>45683916</v>
      </c>
      <c r="P926" t="s">
        <v>10913</v>
      </c>
      <c r="Q926" t="s">
        <v>3129</v>
      </c>
      <c r="R926">
        <v>23</v>
      </c>
      <c r="S926" t="s">
        <v>11012</v>
      </c>
      <c r="T926" t="s">
        <v>11018</v>
      </c>
      <c r="U926" t="s">
        <v>10914</v>
      </c>
      <c r="V926" t="s">
        <v>10986</v>
      </c>
      <c r="W926" t="s">
        <v>11034</v>
      </c>
      <c r="X926" t="s">
        <v>3130</v>
      </c>
    </row>
    <row r="927" spans="1:24" x14ac:dyDescent="0.3">
      <c r="A927" t="s">
        <v>3131</v>
      </c>
      <c r="B927" t="s">
        <v>3132</v>
      </c>
      <c r="C927" t="s">
        <v>3132</v>
      </c>
      <c r="D927">
        <v>130</v>
      </c>
      <c r="E927" t="s">
        <v>10917</v>
      </c>
      <c r="F927">
        <v>2.1666666666666665</v>
      </c>
      <c r="G927" t="s">
        <v>7406</v>
      </c>
      <c r="H927" t="s">
        <v>10887</v>
      </c>
      <c r="I927" t="s">
        <v>190</v>
      </c>
      <c r="J927">
        <v>6.5</v>
      </c>
      <c r="K927" t="s">
        <v>10912</v>
      </c>
      <c r="L927">
        <v>175272</v>
      </c>
      <c r="M927">
        <v>140000000</v>
      </c>
      <c r="N927">
        <v>328718434</v>
      </c>
      <c r="O927">
        <v>188718434</v>
      </c>
      <c r="P927" t="s">
        <v>10928</v>
      </c>
      <c r="Q927" t="s">
        <v>3133</v>
      </c>
      <c r="R927">
        <v>26</v>
      </c>
      <c r="S927" t="s">
        <v>11015</v>
      </c>
      <c r="T927" t="s">
        <v>11024</v>
      </c>
      <c r="U927" t="s">
        <v>10926</v>
      </c>
      <c r="V927" t="s">
        <v>10987</v>
      </c>
      <c r="W927" t="s">
        <v>11031</v>
      </c>
      <c r="X927" t="s">
        <v>698</v>
      </c>
    </row>
    <row r="928" spans="1:24" x14ac:dyDescent="0.3">
      <c r="A928" t="s">
        <v>3134</v>
      </c>
      <c r="B928" t="s">
        <v>3135</v>
      </c>
      <c r="C928" t="s">
        <v>3135</v>
      </c>
      <c r="D928">
        <v>96</v>
      </c>
      <c r="E928" t="s">
        <v>10911</v>
      </c>
      <c r="F928">
        <v>1.6</v>
      </c>
      <c r="G928" t="s">
        <v>105</v>
      </c>
      <c r="H928" t="s">
        <v>10895</v>
      </c>
      <c r="I928" t="s">
        <v>10899</v>
      </c>
      <c r="J928">
        <v>7.2</v>
      </c>
      <c r="K928" t="s">
        <v>10916</v>
      </c>
      <c r="L928">
        <v>75670</v>
      </c>
      <c r="M928">
        <v>1200000</v>
      </c>
      <c r="N928">
        <v>143998</v>
      </c>
      <c r="O928">
        <v>-1056002</v>
      </c>
      <c r="P928" t="s">
        <v>10924</v>
      </c>
      <c r="Q928" t="s">
        <v>3136</v>
      </c>
      <c r="R928">
        <v>31</v>
      </c>
      <c r="S928" t="s">
        <v>11016</v>
      </c>
      <c r="T928" t="s">
        <v>11019</v>
      </c>
      <c r="U928" t="s">
        <v>10919</v>
      </c>
      <c r="V928" t="s">
        <v>10985</v>
      </c>
      <c r="W928" t="s">
        <v>11034</v>
      </c>
      <c r="X928" t="s">
        <v>3137</v>
      </c>
    </row>
    <row r="929" spans="1:24" x14ac:dyDescent="0.3">
      <c r="A929" t="s">
        <v>3138</v>
      </c>
      <c r="B929" t="s">
        <v>3139</v>
      </c>
      <c r="C929" t="s">
        <v>3139</v>
      </c>
      <c r="D929">
        <v>120</v>
      </c>
      <c r="E929" t="s">
        <v>10911</v>
      </c>
      <c r="F929">
        <v>2</v>
      </c>
      <c r="G929" t="s">
        <v>7406</v>
      </c>
      <c r="H929" t="s">
        <v>10891</v>
      </c>
      <c r="I929" t="s">
        <v>190</v>
      </c>
      <c r="J929">
        <v>6.1</v>
      </c>
      <c r="K929" t="s">
        <v>10912</v>
      </c>
      <c r="L929">
        <v>51520</v>
      </c>
      <c r="M929">
        <v>60000000</v>
      </c>
      <c r="N929">
        <v>56359980</v>
      </c>
      <c r="O929">
        <v>-3640020</v>
      </c>
      <c r="P929" t="s">
        <v>10924</v>
      </c>
      <c r="Q929" t="s">
        <v>3140</v>
      </c>
      <c r="R929">
        <v>1</v>
      </c>
      <c r="S929" t="s">
        <v>11012</v>
      </c>
      <c r="T929" t="s">
        <v>11021</v>
      </c>
      <c r="U929" t="s">
        <v>10921</v>
      </c>
      <c r="V929" t="s">
        <v>10954</v>
      </c>
      <c r="W929" t="s">
        <v>11031</v>
      </c>
      <c r="X929" t="s">
        <v>3141</v>
      </c>
    </row>
    <row r="930" spans="1:24" x14ac:dyDescent="0.3">
      <c r="A930" t="s">
        <v>3142</v>
      </c>
      <c r="B930" t="s">
        <v>3143</v>
      </c>
      <c r="C930" t="s">
        <v>3143</v>
      </c>
      <c r="D930">
        <v>124</v>
      </c>
      <c r="E930" t="s">
        <v>10917</v>
      </c>
      <c r="F930">
        <v>2.0666666666666669</v>
      </c>
      <c r="G930" t="s">
        <v>10889</v>
      </c>
      <c r="H930" t="s">
        <v>190</v>
      </c>
      <c r="I930" t="s">
        <v>10899</v>
      </c>
      <c r="J930">
        <v>7.2</v>
      </c>
      <c r="K930" t="s">
        <v>10916</v>
      </c>
      <c r="L930">
        <v>56090</v>
      </c>
      <c r="M930">
        <v>13500000</v>
      </c>
      <c r="N930">
        <v>17989227</v>
      </c>
      <c r="O930">
        <v>4489227</v>
      </c>
      <c r="P930" t="s">
        <v>10918</v>
      </c>
      <c r="Q930">
        <v>2000</v>
      </c>
      <c r="S930" t="s">
        <v>11012</v>
      </c>
      <c r="T930" t="s">
        <v>11024</v>
      </c>
      <c r="U930" t="e">
        <v>#VALUE!</v>
      </c>
      <c r="V930" t="s">
        <v>10963</v>
      </c>
      <c r="W930" t="s">
        <v>11032</v>
      </c>
      <c r="X930" t="s">
        <v>294</v>
      </c>
    </row>
    <row r="931" spans="1:24" x14ac:dyDescent="0.3">
      <c r="A931" t="s">
        <v>3144</v>
      </c>
      <c r="B931" t="s">
        <v>3145</v>
      </c>
      <c r="C931" t="s">
        <v>3145</v>
      </c>
      <c r="D931">
        <v>102</v>
      </c>
      <c r="E931" t="s">
        <v>10911</v>
      </c>
      <c r="F931">
        <v>1.7</v>
      </c>
      <c r="G931" t="s">
        <v>190</v>
      </c>
      <c r="H931" t="s">
        <v>10899</v>
      </c>
      <c r="I931" t="s">
        <v>10899</v>
      </c>
      <c r="J931">
        <v>8.3000000000000007</v>
      </c>
      <c r="K931" t="s">
        <v>10922</v>
      </c>
      <c r="L931">
        <v>879910</v>
      </c>
      <c r="M931">
        <v>4500000</v>
      </c>
      <c r="N931">
        <v>7390108</v>
      </c>
      <c r="O931">
        <v>2890108</v>
      </c>
      <c r="P931" t="s">
        <v>10918</v>
      </c>
      <c r="Q931" t="s">
        <v>3146</v>
      </c>
      <c r="R931">
        <v>14</v>
      </c>
      <c r="S931" t="s">
        <v>11013</v>
      </c>
      <c r="T931" t="s">
        <v>11029</v>
      </c>
      <c r="U931" t="s">
        <v>10932</v>
      </c>
      <c r="V931" t="s">
        <v>10987</v>
      </c>
      <c r="W931" t="s">
        <v>11031</v>
      </c>
      <c r="X931" t="s">
        <v>2853</v>
      </c>
    </row>
    <row r="932" spans="1:24" x14ac:dyDescent="0.3">
      <c r="A932" t="s">
        <v>3147</v>
      </c>
      <c r="B932" t="s">
        <v>3148</v>
      </c>
      <c r="C932" t="s">
        <v>3148</v>
      </c>
      <c r="D932">
        <v>93</v>
      </c>
      <c r="E932" t="s">
        <v>10911</v>
      </c>
      <c r="F932">
        <v>1.55</v>
      </c>
      <c r="G932" t="s">
        <v>7406</v>
      </c>
      <c r="H932" t="s">
        <v>172</v>
      </c>
      <c r="I932" t="s">
        <v>10891</v>
      </c>
      <c r="J932">
        <v>6.3</v>
      </c>
      <c r="K932" t="s">
        <v>10912</v>
      </c>
      <c r="L932">
        <v>87335</v>
      </c>
      <c r="M932">
        <v>65000000</v>
      </c>
      <c r="N932">
        <v>117758500</v>
      </c>
      <c r="O932">
        <v>52758500</v>
      </c>
      <c r="P932" t="s">
        <v>10913</v>
      </c>
      <c r="Q932" t="s">
        <v>3120</v>
      </c>
      <c r="R932">
        <v>17</v>
      </c>
      <c r="S932" t="s">
        <v>1956</v>
      </c>
      <c r="T932" t="s">
        <v>11027</v>
      </c>
      <c r="U932" t="s">
        <v>10930</v>
      </c>
      <c r="V932" t="s">
        <v>10986</v>
      </c>
      <c r="W932" t="s">
        <v>11034</v>
      </c>
      <c r="X932" t="s">
        <v>2336</v>
      </c>
    </row>
    <row r="933" spans="1:24" x14ac:dyDescent="0.3">
      <c r="A933" t="s">
        <v>3149</v>
      </c>
      <c r="B933" t="s">
        <v>3150</v>
      </c>
      <c r="C933" t="s">
        <v>3150</v>
      </c>
      <c r="D933">
        <v>136</v>
      </c>
      <c r="E933" t="s">
        <v>10917</v>
      </c>
      <c r="F933">
        <v>2.2666666666666666</v>
      </c>
      <c r="G933" t="s">
        <v>190</v>
      </c>
      <c r="H933" t="s">
        <v>10899</v>
      </c>
      <c r="I933" t="s">
        <v>10899</v>
      </c>
      <c r="J933">
        <v>7.3</v>
      </c>
      <c r="K933" t="s">
        <v>10916</v>
      </c>
      <c r="L933">
        <v>88526</v>
      </c>
      <c r="M933">
        <v>43000000</v>
      </c>
      <c r="N933">
        <v>80049764</v>
      </c>
      <c r="O933">
        <v>37049764</v>
      </c>
      <c r="P933" t="s">
        <v>10913</v>
      </c>
      <c r="Q933" t="s">
        <v>3151</v>
      </c>
      <c r="R933">
        <v>1</v>
      </c>
      <c r="S933" t="s">
        <v>1956</v>
      </c>
      <c r="T933" t="s">
        <v>11018</v>
      </c>
      <c r="U933" t="s">
        <v>10914</v>
      </c>
      <c r="V933" t="s">
        <v>10987</v>
      </c>
      <c r="W933" t="s">
        <v>11031</v>
      </c>
      <c r="X933" t="s">
        <v>1400</v>
      </c>
    </row>
    <row r="934" spans="1:24" x14ac:dyDescent="0.3">
      <c r="A934" t="s">
        <v>3152</v>
      </c>
      <c r="B934" t="s">
        <v>3153</v>
      </c>
      <c r="C934" t="s">
        <v>3153</v>
      </c>
      <c r="D934">
        <v>145</v>
      </c>
      <c r="E934" t="s">
        <v>10917</v>
      </c>
      <c r="F934">
        <v>2.4166666666666665</v>
      </c>
      <c r="G934" t="s">
        <v>7406</v>
      </c>
      <c r="H934" t="s">
        <v>10891</v>
      </c>
      <c r="I934" t="s">
        <v>10895</v>
      </c>
      <c r="J934">
        <v>7.6</v>
      </c>
      <c r="K934" t="s">
        <v>10916</v>
      </c>
      <c r="L934">
        <v>574290</v>
      </c>
      <c r="M934">
        <v>102000000</v>
      </c>
      <c r="N934">
        <v>358372926</v>
      </c>
      <c r="O934">
        <v>256372926</v>
      </c>
      <c r="P934" t="s">
        <v>10928</v>
      </c>
      <c r="Q934" t="s">
        <v>3154</v>
      </c>
      <c r="R934">
        <v>17</v>
      </c>
      <c r="S934" t="s">
        <v>11015</v>
      </c>
      <c r="T934" t="s">
        <v>11024</v>
      </c>
      <c r="U934" t="s">
        <v>10926</v>
      </c>
      <c r="V934" t="s">
        <v>10989</v>
      </c>
      <c r="W934" t="s">
        <v>11031</v>
      </c>
      <c r="X934" t="s">
        <v>183</v>
      </c>
    </row>
    <row r="935" spans="1:24" x14ac:dyDescent="0.3">
      <c r="A935" t="s">
        <v>3155</v>
      </c>
      <c r="B935" t="s">
        <v>3156</v>
      </c>
      <c r="C935" t="s">
        <v>3156</v>
      </c>
      <c r="D935">
        <v>109</v>
      </c>
      <c r="E935" t="s">
        <v>10911</v>
      </c>
      <c r="F935">
        <v>1.8166666666666667</v>
      </c>
      <c r="G935" t="s">
        <v>7406</v>
      </c>
      <c r="H935" t="s">
        <v>10890</v>
      </c>
      <c r="I935" t="s">
        <v>10899</v>
      </c>
      <c r="J935">
        <v>6.3</v>
      </c>
      <c r="K935" t="s">
        <v>10912</v>
      </c>
      <c r="L935">
        <v>413519</v>
      </c>
      <c r="M935">
        <v>200000000</v>
      </c>
      <c r="N935">
        <v>433371112</v>
      </c>
      <c r="O935">
        <v>233371112</v>
      </c>
      <c r="P935" t="s">
        <v>10928</v>
      </c>
      <c r="Q935" t="s">
        <v>3157</v>
      </c>
      <c r="R935">
        <v>30</v>
      </c>
      <c r="S935" t="s">
        <v>11015</v>
      </c>
      <c r="T935" t="s">
        <v>11024</v>
      </c>
      <c r="U935" t="s">
        <v>10926</v>
      </c>
      <c r="V935" t="s">
        <v>10990</v>
      </c>
      <c r="W935" t="s">
        <v>11031</v>
      </c>
      <c r="X935" t="s">
        <v>2271</v>
      </c>
    </row>
    <row r="936" spans="1:24" x14ac:dyDescent="0.3">
      <c r="A936" t="s">
        <v>3158</v>
      </c>
      <c r="B936" t="s">
        <v>3159</v>
      </c>
      <c r="C936" t="s">
        <v>3159</v>
      </c>
      <c r="D936">
        <v>147</v>
      </c>
      <c r="E936" t="s">
        <v>10917</v>
      </c>
      <c r="F936">
        <v>2.4500000000000002</v>
      </c>
      <c r="G936" t="s">
        <v>10891</v>
      </c>
      <c r="H936" t="s">
        <v>190</v>
      </c>
      <c r="I936" t="s">
        <v>5170</v>
      </c>
      <c r="J936">
        <v>7.6</v>
      </c>
      <c r="K936" t="s">
        <v>10916</v>
      </c>
      <c r="L936">
        <v>216735</v>
      </c>
      <c r="M936">
        <v>48000000</v>
      </c>
      <c r="N936">
        <v>207515725</v>
      </c>
      <c r="O936">
        <v>159515725</v>
      </c>
      <c r="P936" t="s">
        <v>10928</v>
      </c>
      <c r="Q936" t="s">
        <v>3160</v>
      </c>
      <c r="R936">
        <v>6</v>
      </c>
      <c r="S936" t="s">
        <v>11014</v>
      </c>
      <c r="T936" t="s">
        <v>11018</v>
      </c>
      <c r="U936" t="s">
        <v>10914</v>
      </c>
      <c r="V936" t="s">
        <v>10987</v>
      </c>
      <c r="W936" t="s">
        <v>11031</v>
      </c>
      <c r="X936" t="s">
        <v>1232</v>
      </c>
    </row>
    <row r="937" spans="1:24" x14ac:dyDescent="0.3">
      <c r="A937" t="s">
        <v>3161</v>
      </c>
      <c r="B937" t="s">
        <v>3162</v>
      </c>
      <c r="C937" t="s">
        <v>3162</v>
      </c>
      <c r="D937">
        <v>122</v>
      </c>
      <c r="E937" t="s">
        <v>10917</v>
      </c>
      <c r="F937">
        <v>2.0333333333333332</v>
      </c>
      <c r="G937" t="s">
        <v>10887</v>
      </c>
      <c r="H937" t="s">
        <v>172</v>
      </c>
      <c r="I937" t="s">
        <v>190</v>
      </c>
      <c r="J937">
        <v>7.9</v>
      </c>
      <c r="K937" t="s">
        <v>10916</v>
      </c>
      <c r="L937">
        <v>288454</v>
      </c>
      <c r="M937">
        <v>60000000</v>
      </c>
      <c r="N937">
        <v>47386287</v>
      </c>
      <c r="O937">
        <v>-12613713</v>
      </c>
      <c r="P937" t="s">
        <v>10924</v>
      </c>
      <c r="Q937" t="s">
        <v>3163</v>
      </c>
      <c r="R937">
        <v>8</v>
      </c>
      <c r="S937" t="s">
        <v>1956</v>
      </c>
      <c r="T937" t="s">
        <v>11027</v>
      </c>
      <c r="U937" t="s">
        <v>10930</v>
      </c>
      <c r="V937" t="s">
        <v>10987</v>
      </c>
      <c r="W937" t="s">
        <v>11031</v>
      </c>
      <c r="X937" t="s">
        <v>2149</v>
      </c>
    </row>
    <row r="938" spans="1:24" x14ac:dyDescent="0.3">
      <c r="A938" t="s">
        <v>3164</v>
      </c>
      <c r="B938" t="s">
        <v>3165</v>
      </c>
      <c r="C938" t="s">
        <v>3165</v>
      </c>
      <c r="D938">
        <v>120</v>
      </c>
      <c r="E938" t="s">
        <v>10911</v>
      </c>
      <c r="F938">
        <v>2</v>
      </c>
      <c r="G938" t="s">
        <v>10891</v>
      </c>
      <c r="H938" t="s">
        <v>190</v>
      </c>
      <c r="I938" t="s">
        <v>5170</v>
      </c>
      <c r="J938">
        <v>7</v>
      </c>
      <c r="K938" t="s">
        <v>10916</v>
      </c>
      <c r="L938">
        <v>55708</v>
      </c>
      <c r="M938">
        <v>7000000</v>
      </c>
      <c r="N938">
        <v>28780255</v>
      </c>
      <c r="O938">
        <v>21780255</v>
      </c>
      <c r="P938" t="s">
        <v>10913</v>
      </c>
      <c r="Q938">
        <v>2000</v>
      </c>
      <c r="S938" t="s">
        <v>11012</v>
      </c>
      <c r="T938" t="s">
        <v>11024</v>
      </c>
      <c r="U938" t="e">
        <v>#VALUE!</v>
      </c>
      <c r="V938" t="s">
        <v>10963</v>
      </c>
      <c r="W938" t="s">
        <v>11032</v>
      </c>
      <c r="X938" t="s">
        <v>3166</v>
      </c>
    </row>
    <row r="939" spans="1:24" x14ac:dyDescent="0.3">
      <c r="A939" t="s">
        <v>3167</v>
      </c>
      <c r="B939" t="s">
        <v>3168</v>
      </c>
      <c r="C939" t="s">
        <v>3168</v>
      </c>
      <c r="D939">
        <v>132</v>
      </c>
      <c r="E939" t="s">
        <v>10917</v>
      </c>
      <c r="F939">
        <v>2.2000000000000002</v>
      </c>
      <c r="G939" t="s">
        <v>190</v>
      </c>
      <c r="H939" t="s">
        <v>10886</v>
      </c>
      <c r="I939" t="s">
        <v>10890</v>
      </c>
      <c r="J939">
        <v>6.9</v>
      </c>
      <c r="K939" t="s">
        <v>10912</v>
      </c>
      <c r="L939">
        <v>122713</v>
      </c>
      <c r="M939">
        <v>100000000</v>
      </c>
      <c r="N939">
        <v>87423861</v>
      </c>
      <c r="O939">
        <v>-12576139</v>
      </c>
      <c r="P939" t="s">
        <v>10924</v>
      </c>
      <c r="Q939" t="s">
        <v>3169</v>
      </c>
      <c r="R939">
        <v>13</v>
      </c>
      <c r="S939" t="s">
        <v>11015</v>
      </c>
      <c r="T939" t="s">
        <v>11018</v>
      </c>
      <c r="U939" t="s">
        <v>10914</v>
      </c>
      <c r="V939" t="s">
        <v>10986</v>
      </c>
      <c r="W939" t="s">
        <v>11034</v>
      </c>
      <c r="X939" t="s">
        <v>1291</v>
      </c>
    </row>
    <row r="940" spans="1:24" x14ac:dyDescent="0.3">
      <c r="A940" t="s">
        <v>3170</v>
      </c>
      <c r="B940" t="s">
        <v>3171</v>
      </c>
      <c r="C940" t="s">
        <v>3171</v>
      </c>
      <c r="D940">
        <v>116</v>
      </c>
      <c r="E940" t="s">
        <v>10911</v>
      </c>
      <c r="F940">
        <v>1.9333333333333333</v>
      </c>
      <c r="G940" t="s">
        <v>172</v>
      </c>
      <c r="H940" t="s">
        <v>10899</v>
      </c>
      <c r="I940" t="s">
        <v>10899</v>
      </c>
      <c r="J940">
        <v>6.6</v>
      </c>
      <c r="K940" t="s">
        <v>10912</v>
      </c>
      <c r="L940">
        <v>247223</v>
      </c>
      <c r="M940">
        <v>51000000</v>
      </c>
      <c r="N940">
        <v>149270999</v>
      </c>
      <c r="O940">
        <v>98270999</v>
      </c>
      <c r="P940" t="s">
        <v>10913</v>
      </c>
      <c r="Q940">
        <v>2000</v>
      </c>
      <c r="S940" t="s">
        <v>11012</v>
      </c>
      <c r="T940" t="s">
        <v>11024</v>
      </c>
      <c r="U940" t="e">
        <v>#VALUE!</v>
      </c>
      <c r="V940" t="s">
        <v>10963</v>
      </c>
      <c r="W940" t="s">
        <v>11032</v>
      </c>
      <c r="X940" t="s">
        <v>2156</v>
      </c>
    </row>
    <row r="941" spans="1:24" x14ac:dyDescent="0.3">
      <c r="A941" t="s">
        <v>3172</v>
      </c>
      <c r="B941" t="s">
        <v>3173</v>
      </c>
      <c r="C941" t="s">
        <v>3173</v>
      </c>
      <c r="D941">
        <v>114</v>
      </c>
      <c r="E941" t="s">
        <v>10911</v>
      </c>
      <c r="F941">
        <v>1.9</v>
      </c>
      <c r="G941" t="s">
        <v>10887</v>
      </c>
      <c r="H941" t="s">
        <v>10890</v>
      </c>
      <c r="I941" t="s">
        <v>5170</v>
      </c>
      <c r="J941">
        <v>5.7</v>
      </c>
      <c r="K941" t="s">
        <v>10933</v>
      </c>
      <c r="L941">
        <v>75692</v>
      </c>
      <c r="M941">
        <v>100000000</v>
      </c>
      <c r="N941">
        <v>110983407</v>
      </c>
      <c r="O941">
        <v>10983407</v>
      </c>
      <c r="P941" t="s">
        <v>10913</v>
      </c>
      <c r="Q941" t="s">
        <v>3174</v>
      </c>
      <c r="R941">
        <v>6</v>
      </c>
      <c r="S941" t="s">
        <v>11015</v>
      </c>
      <c r="T941" t="s">
        <v>11021</v>
      </c>
      <c r="U941" t="s">
        <v>10921</v>
      </c>
      <c r="V941" t="s">
        <v>10987</v>
      </c>
      <c r="W941" t="s">
        <v>11031</v>
      </c>
      <c r="X941" t="s">
        <v>212</v>
      </c>
    </row>
    <row r="942" spans="1:24" x14ac:dyDescent="0.3">
      <c r="A942" t="s">
        <v>3175</v>
      </c>
      <c r="B942" t="s">
        <v>3176</v>
      </c>
      <c r="C942" t="s">
        <v>3176</v>
      </c>
      <c r="D942">
        <v>81</v>
      </c>
      <c r="E942" t="s">
        <v>10915</v>
      </c>
      <c r="F942">
        <v>1.35</v>
      </c>
      <c r="G942" t="s">
        <v>10891</v>
      </c>
      <c r="H942" t="s">
        <v>5170</v>
      </c>
      <c r="I942" t="s">
        <v>10899</v>
      </c>
      <c r="J942">
        <v>7.1</v>
      </c>
      <c r="K942" t="s">
        <v>10916</v>
      </c>
      <c r="L942">
        <v>281056</v>
      </c>
      <c r="M942">
        <v>13000000</v>
      </c>
      <c r="N942">
        <v>97837138</v>
      </c>
      <c r="O942">
        <v>84837138</v>
      </c>
      <c r="P942" t="s">
        <v>10913</v>
      </c>
      <c r="Q942" t="s">
        <v>3177</v>
      </c>
      <c r="R942">
        <v>10</v>
      </c>
      <c r="S942" t="s">
        <v>11011</v>
      </c>
      <c r="T942" t="s">
        <v>11027</v>
      </c>
      <c r="U942" t="s">
        <v>10930</v>
      </c>
      <c r="V942" t="s">
        <v>10989</v>
      </c>
      <c r="W942" t="s">
        <v>11031</v>
      </c>
      <c r="X942" t="s">
        <v>944</v>
      </c>
    </row>
    <row r="943" spans="1:24" x14ac:dyDescent="0.3">
      <c r="A943" t="s">
        <v>3178</v>
      </c>
      <c r="B943" t="s">
        <v>3179</v>
      </c>
      <c r="C943" t="s">
        <v>3179</v>
      </c>
      <c r="D943">
        <v>132</v>
      </c>
      <c r="E943" t="s">
        <v>10917</v>
      </c>
      <c r="F943">
        <v>2.2000000000000002</v>
      </c>
      <c r="G943" t="s">
        <v>7406</v>
      </c>
      <c r="H943" t="s">
        <v>10887</v>
      </c>
      <c r="I943" t="s">
        <v>10886</v>
      </c>
      <c r="J943">
        <v>6.9</v>
      </c>
      <c r="K943" t="s">
        <v>10912</v>
      </c>
      <c r="L943">
        <v>197386</v>
      </c>
      <c r="M943">
        <v>65000000</v>
      </c>
      <c r="N943">
        <v>117487473</v>
      </c>
      <c r="O943">
        <v>52487473</v>
      </c>
      <c r="P943" t="s">
        <v>10913</v>
      </c>
      <c r="Q943" t="s">
        <v>3180</v>
      </c>
      <c r="R943">
        <v>8</v>
      </c>
      <c r="S943" t="s">
        <v>11012</v>
      </c>
      <c r="T943" t="s">
        <v>11021</v>
      </c>
      <c r="U943" t="s">
        <v>10921</v>
      </c>
      <c r="V943" t="s">
        <v>10954</v>
      </c>
      <c r="W943" t="s">
        <v>11031</v>
      </c>
      <c r="X943" t="s">
        <v>2619</v>
      </c>
    </row>
    <row r="944" spans="1:24" x14ac:dyDescent="0.3">
      <c r="A944" t="s">
        <v>3181</v>
      </c>
      <c r="B944" t="s">
        <v>3182</v>
      </c>
      <c r="C944" t="s">
        <v>3182</v>
      </c>
      <c r="D944">
        <v>110</v>
      </c>
      <c r="E944" t="s">
        <v>10911</v>
      </c>
      <c r="F944">
        <v>1.8333333333333333</v>
      </c>
      <c r="G944" t="s">
        <v>7406</v>
      </c>
      <c r="H944" t="s">
        <v>10887</v>
      </c>
      <c r="I944" t="s">
        <v>172</v>
      </c>
      <c r="J944">
        <v>6.6</v>
      </c>
      <c r="K944" t="s">
        <v>10912</v>
      </c>
      <c r="L944">
        <v>133388</v>
      </c>
      <c r="M944">
        <v>55000000</v>
      </c>
      <c r="N944">
        <v>99274467</v>
      </c>
      <c r="O944">
        <v>44274467</v>
      </c>
      <c r="P944" t="s">
        <v>10913</v>
      </c>
      <c r="Q944" t="s">
        <v>3183</v>
      </c>
      <c r="R944">
        <v>19</v>
      </c>
      <c r="S944" t="s">
        <v>1956</v>
      </c>
      <c r="T944" t="s">
        <v>11029</v>
      </c>
      <c r="U944" t="s">
        <v>10932</v>
      </c>
      <c r="V944" t="s">
        <v>10987</v>
      </c>
      <c r="W944" t="s">
        <v>11031</v>
      </c>
      <c r="X944" t="s">
        <v>3184</v>
      </c>
    </row>
    <row r="945" spans="1:24" x14ac:dyDescent="0.3">
      <c r="A945" t="s">
        <v>3185</v>
      </c>
      <c r="B945" t="s">
        <v>3186</v>
      </c>
      <c r="C945" t="s">
        <v>3186</v>
      </c>
      <c r="D945">
        <v>107</v>
      </c>
      <c r="E945" t="s">
        <v>10911</v>
      </c>
      <c r="F945">
        <v>1.7833333333333334</v>
      </c>
      <c r="G945" t="s">
        <v>172</v>
      </c>
      <c r="H945" t="s">
        <v>190</v>
      </c>
      <c r="I945" t="s">
        <v>10899</v>
      </c>
      <c r="J945">
        <v>7.2</v>
      </c>
      <c r="K945" t="s">
        <v>10916</v>
      </c>
      <c r="L945">
        <v>65993</v>
      </c>
      <c r="M945">
        <v>55000000</v>
      </c>
      <c r="N945">
        <v>33426588</v>
      </c>
      <c r="O945">
        <v>-21573412</v>
      </c>
      <c r="P945" t="s">
        <v>10924</v>
      </c>
      <c r="Q945" t="s">
        <v>3187</v>
      </c>
      <c r="R945">
        <v>22</v>
      </c>
      <c r="S945" t="s">
        <v>11011</v>
      </c>
      <c r="T945" t="s">
        <v>11020</v>
      </c>
      <c r="U945" t="s">
        <v>10920</v>
      </c>
      <c r="V945" t="s">
        <v>10987</v>
      </c>
      <c r="W945" t="s">
        <v>11031</v>
      </c>
      <c r="X945" t="s">
        <v>2395</v>
      </c>
    </row>
    <row r="946" spans="1:24" x14ac:dyDescent="0.3">
      <c r="A946" t="s">
        <v>3188</v>
      </c>
      <c r="B946" t="s">
        <v>3189</v>
      </c>
      <c r="C946" t="s">
        <v>3189</v>
      </c>
      <c r="D946">
        <v>117</v>
      </c>
      <c r="E946" t="s">
        <v>10911</v>
      </c>
      <c r="F946">
        <v>1.95</v>
      </c>
      <c r="G946" t="s">
        <v>7406</v>
      </c>
      <c r="H946" t="s">
        <v>10887</v>
      </c>
      <c r="I946" t="s">
        <v>10890</v>
      </c>
      <c r="J946">
        <v>2.5</v>
      </c>
      <c r="K946" t="s">
        <v>10933</v>
      </c>
      <c r="L946">
        <v>82348</v>
      </c>
      <c r="M946">
        <v>73000000</v>
      </c>
      <c r="N946">
        <v>29725663</v>
      </c>
      <c r="O946">
        <v>-43274337</v>
      </c>
      <c r="P946" t="s">
        <v>10924</v>
      </c>
      <c r="Q946" t="s">
        <v>3190</v>
      </c>
      <c r="R946">
        <v>10</v>
      </c>
      <c r="S946" t="s">
        <v>11014</v>
      </c>
      <c r="T946" t="s">
        <v>11029</v>
      </c>
      <c r="U946" t="s">
        <v>10932</v>
      </c>
      <c r="V946" t="s">
        <v>10987</v>
      </c>
      <c r="W946" t="s">
        <v>11031</v>
      </c>
      <c r="X946" t="s">
        <v>3191</v>
      </c>
    </row>
    <row r="947" spans="1:24" x14ac:dyDescent="0.3">
      <c r="A947" t="s">
        <v>3192</v>
      </c>
      <c r="B947" t="s">
        <v>3193</v>
      </c>
      <c r="C947" t="s">
        <v>3193</v>
      </c>
      <c r="D947">
        <v>93</v>
      </c>
      <c r="E947" t="s">
        <v>10911</v>
      </c>
      <c r="F947">
        <v>1.55</v>
      </c>
      <c r="G947" t="s">
        <v>105</v>
      </c>
      <c r="H947" t="s">
        <v>10895</v>
      </c>
      <c r="I947" t="s">
        <v>5170</v>
      </c>
      <c r="J947">
        <v>5.6</v>
      </c>
      <c r="K947" t="s">
        <v>10933</v>
      </c>
      <c r="L947">
        <v>59487</v>
      </c>
      <c r="M947">
        <v>37000000</v>
      </c>
      <c r="N947">
        <v>42593455</v>
      </c>
      <c r="O947">
        <v>5593455</v>
      </c>
      <c r="P947" t="s">
        <v>10918</v>
      </c>
      <c r="Q947" t="s">
        <v>3194</v>
      </c>
      <c r="R947">
        <v>27</v>
      </c>
      <c r="S947" t="s">
        <v>11014</v>
      </c>
      <c r="T947" t="s">
        <v>11022</v>
      </c>
      <c r="U947" t="s">
        <v>10923</v>
      </c>
      <c r="V947" t="s">
        <v>10986</v>
      </c>
      <c r="W947" t="s">
        <v>11034</v>
      </c>
      <c r="X947" t="s">
        <v>3195</v>
      </c>
    </row>
    <row r="948" spans="1:24" x14ac:dyDescent="0.3">
      <c r="A948" t="s">
        <v>3196</v>
      </c>
      <c r="B948" t="s">
        <v>3197</v>
      </c>
      <c r="C948" t="s">
        <v>3197</v>
      </c>
      <c r="D948">
        <v>90</v>
      </c>
      <c r="E948" t="s">
        <v>10911</v>
      </c>
      <c r="F948">
        <v>1.5</v>
      </c>
      <c r="G948" t="s">
        <v>172</v>
      </c>
      <c r="H948" t="s">
        <v>10885</v>
      </c>
      <c r="I948" t="s">
        <v>10899</v>
      </c>
      <c r="J948">
        <v>5.3</v>
      </c>
      <c r="K948" t="s">
        <v>10933</v>
      </c>
      <c r="L948">
        <v>110606</v>
      </c>
      <c r="M948">
        <v>85000000</v>
      </c>
      <c r="N948">
        <v>58292295</v>
      </c>
      <c r="O948">
        <v>-26707705</v>
      </c>
      <c r="P948" t="s">
        <v>10924</v>
      </c>
      <c r="Q948" t="s">
        <v>3198</v>
      </c>
      <c r="R948">
        <v>2</v>
      </c>
      <c r="S948" t="s">
        <v>11012</v>
      </c>
      <c r="T948" t="s">
        <v>11023</v>
      </c>
      <c r="U948" t="s">
        <v>10925</v>
      </c>
      <c r="V948" t="s">
        <v>10987</v>
      </c>
      <c r="W948" t="s">
        <v>11031</v>
      </c>
      <c r="X948" t="s">
        <v>3199</v>
      </c>
    </row>
    <row r="949" spans="1:24" x14ac:dyDescent="0.3">
      <c r="A949" t="s">
        <v>3200</v>
      </c>
      <c r="B949" t="s">
        <v>3201</v>
      </c>
      <c r="C949" t="s">
        <v>3201</v>
      </c>
      <c r="D949">
        <v>81</v>
      </c>
      <c r="E949" t="s">
        <v>10915</v>
      </c>
      <c r="F949">
        <v>1.35</v>
      </c>
      <c r="G949" t="s">
        <v>105</v>
      </c>
      <c r="H949" t="s">
        <v>10895</v>
      </c>
      <c r="I949" t="s">
        <v>10899</v>
      </c>
      <c r="J949">
        <v>6.5</v>
      </c>
      <c r="K949" t="s">
        <v>10912</v>
      </c>
      <c r="L949">
        <v>278925</v>
      </c>
      <c r="M949">
        <v>60000</v>
      </c>
      <c r="N949">
        <v>248639099</v>
      </c>
      <c r="O949">
        <v>248579099</v>
      </c>
      <c r="P949" t="s">
        <v>10928</v>
      </c>
      <c r="Q949" t="s">
        <v>3202</v>
      </c>
      <c r="R949">
        <v>25</v>
      </c>
      <c r="S949" t="s">
        <v>11015</v>
      </c>
      <c r="T949" t="s">
        <v>11019</v>
      </c>
      <c r="U949" t="s">
        <v>10919</v>
      </c>
      <c r="V949" t="s">
        <v>10986</v>
      </c>
      <c r="W949" t="s">
        <v>11034</v>
      </c>
      <c r="X949" t="s">
        <v>3203</v>
      </c>
    </row>
    <row r="950" spans="1:24" x14ac:dyDescent="0.3">
      <c r="A950" t="s">
        <v>3204</v>
      </c>
      <c r="B950" t="s">
        <v>3205</v>
      </c>
      <c r="C950" t="s">
        <v>3205</v>
      </c>
      <c r="D950">
        <v>118</v>
      </c>
      <c r="E950" t="s">
        <v>10911</v>
      </c>
      <c r="F950">
        <v>1.9666666666666666</v>
      </c>
      <c r="G950" t="s">
        <v>10891</v>
      </c>
      <c r="H950" t="s">
        <v>190</v>
      </c>
      <c r="I950" t="s">
        <v>10895</v>
      </c>
      <c r="J950">
        <v>7.4</v>
      </c>
      <c r="K950" t="s">
        <v>10916</v>
      </c>
      <c r="L950">
        <v>113830</v>
      </c>
      <c r="M950">
        <v>31000000</v>
      </c>
      <c r="N950">
        <v>68106245</v>
      </c>
      <c r="O950">
        <v>37106245</v>
      </c>
      <c r="P950" t="s">
        <v>10913</v>
      </c>
      <c r="Q950">
        <v>2000</v>
      </c>
      <c r="S950" t="s">
        <v>11012</v>
      </c>
      <c r="T950" t="s">
        <v>11024</v>
      </c>
      <c r="U950" t="e">
        <v>#VALUE!</v>
      </c>
      <c r="V950" t="s">
        <v>10963</v>
      </c>
      <c r="W950" t="s">
        <v>11032</v>
      </c>
      <c r="X950" t="s">
        <v>2185</v>
      </c>
    </row>
    <row r="951" spans="1:24" x14ac:dyDescent="0.3">
      <c r="A951" t="s">
        <v>3206</v>
      </c>
      <c r="B951" t="s">
        <v>3207</v>
      </c>
      <c r="C951" t="s">
        <v>3207</v>
      </c>
      <c r="D951">
        <v>130</v>
      </c>
      <c r="E951" t="s">
        <v>10917</v>
      </c>
      <c r="F951">
        <v>2.1666666666666665</v>
      </c>
      <c r="G951" t="s">
        <v>7406</v>
      </c>
      <c r="H951" t="s">
        <v>10887</v>
      </c>
      <c r="I951" t="s">
        <v>5170</v>
      </c>
      <c r="J951">
        <v>6.5</v>
      </c>
      <c r="K951" t="s">
        <v>10912</v>
      </c>
      <c r="L951">
        <v>84896</v>
      </c>
      <c r="M951">
        <v>65000000</v>
      </c>
      <c r="N951">
        <v>128884132</v>
      </c>
      <c r="O951">
        <v>63884132</v>
      </c>
      <c r="P951" t="s">
        <v>10913</v>
      </c>
      <c r="Q951" t="s">
        <v>3208</v>
      </c>
      <c r="R951">
        <v>1</v>
      </c>
      <c r="S951" t="s">
        <v>11011</v>
      </c>
      <c r="T951" t="s">
        <v>11028</v>
      </c>
      <c r="U951" t="s">
        <v>10931</v>
      </c>
      <c r="V951" t="s">
        <v>10987</v>
      </c>
      <c r="W951" t="s">
        <v>11031</v>
      </c>
      <c r="X951" t="s">
        <v>87</v>
      </c>
    </row>
    <row r="952" spans="1:24" x14ac:dyDescent="0.3">
      <c r="A952" t="s">
        <v>3209</v>
      </c>
      <c r="B952" t="s">
        <v>3210</v>
      </c>
      <c r="C952" t="s">
        <v>3211</v>
      </c>
      <c r="D952">
        <v>118</v>
      </c>
      <c r="E952" t="s">
        <v>10911</v>
      </c>
      <c r="F952">
        <v>1.9666666666666666</v>
      </c>
      <c r="G952" t="s">
        <v>7406</v>
      </c>
      <c r="H952" t="s">
        <v>10891</v>
      </c>
      <c r="I952" t="s">
        <v>5170</v>
      </c>
      <c r="J952">
        <v>6.5</v>
      </c>
      <c r="K952" t="s">
        <v>10912</v>
      </c>
      <c r="L952">
        <v>290003</v>
      </c>
      <c r="M952">
        <v>90000000</v>
      </c>
      <c r="N952">
        <v>237202299</v>
      </c>
      <c r="O952">
        <v>147202299</v>
      </c>
      <c r="P952" t="s">
        <v>10928</v>
      </c>
      <c r="Q952" t="s">
        <v>3212</v>
      </c>
      <c r="R952">
        <v>5</v>
      </c>
      <c r="S952" t="s">
        <v>11015</v>
      </c>
      <c r="T952" t="s">
        <v>11024</v>
      </c>
      <c r="U952" t="s">
        <v>10926</v>
      </c>
      <c r="V952" t="s">
        <v>10987</v>
      </c>
      <c r="W952" t="s">
        <v>11031</v>
      </c>
      <c r="X952" t="s">
        <v>1641</v>
      </c>
    </row>
    <row r="953" spans="1:24" x14ac:dyDescent="0.3">
      <c r="A953" t="s">
        <v>3213</v>
      </c>
      <c r="B953" t="s">
        <v>3214</v>
      </c>
      <c r="C953" t="s">
        <v>3214</v>
      </c>
      <c r="D953">
        <v>165</v>
      </c>
      <c r="E953" t="s">
        <v>10917</v>
      </c>
      <c r="F953">
        <v>2.75</v>
      </c>
      <c r="G953" t="s">
        <v>7406</v>
      </c>
      <c r="H953" t="s">
        <v>190</v>
      </c>
      <c r="I953" t="s">
        <v>10896</v>
      </c>
      <c r="J953">
        <v>7.2</v>
      </c>
      <c r="K953" t="s">
        <v>10916</v>
      </c>
      <c r="L953">
        <v>288206</v>
      </c>
      <c r="M953">
        <v>110000000</v>
      </c>
      <c r="N953">
        <v>215294342</v>
      </c>
      <c r="O953">
        <v>105294342</v>
      </c>
      <c r="P953" t="s">
        <v>10928</v>
      </c>
      <c r="Q953" t="s">
        <v>3215</v>
      </c>
      <c r="R953">
        <v>27</v>
      </c>
      <c r="S953" t="s">
        <v>11011</v>
      </c>
      <c r="T953" t="s">
        <v>11024</v>
      </c>
      <c r="U953" t="s">
        <v>10926</v>
      </c>
      <c r="V953" t="s">
        <v>10987</v>
      </c>
      <c r="W953" t="s">
        <v>11031</v>
      </c>
      <c r="X953" t="s">
        <v>1556</v>
      </c>
    </row>
    <row r="954" spans="1:24" x14ac:dyDescent="0.3">
      <c r="A954" t="s">
        <v>3216</v>
      </c>
      <c r="B954" t="s">
        <v>3217</v>
      </c>
      <c r="C954" t="s">
        <v>3217</v>
      </c>
      <c r="D954">
        <v>117</v>
      </c>
      <c r="E954" t="s">
        <v>10911</v>
      </c>
      <c r="F954">
        <v>1.95</v>
      </c>
      <c r="G954" t="s">
        <v>7406</v>
      </c>
      <c r="H954" t="s">
        <v>105</v>
      </c>
      <c r="I954" t="s">
        <v>10890</v>
      </c>
      <c r="J954">
        <v>6.7</v>
      </c>
      <c r="K954" t="s">
        <v>10912</v>
      </c>
      <c r="L954">
        <v>230138</v>
      </c>
      <c r="M954">
        <v>54000000</v>
      </c>
      <c r="N954">
        <v>155010032</v>
      </c>
      <c r="O954">
        <v>101010032</v>
      </c>
      <c r="P954" t="s">
        <v>10928</v>
      </c>
      <c r="Q954" t="s">
        <v>3218</v>
      </c>
      <c r="R954">
        <v>21</v>
      </c>
      <c r="S954" t="s">
        <v>11012</v>
      </c>
      <c r="T954" t="s">
        <v>11021</v>
      </c>
      <c r="U954" t="s">
        <v>10921</v>
      </c>
      <c r="V954" t="s">
        <v>10989</v>
      </c>
      <c r="W954" t="s">
        <v>11031</v>
      </c>
      <c r="X954" t="s">
        <v>2413</v>
      </c>
    </row>
    <row r="955" spans="1:24" x14ac:dyDescent="0.3">
      <c r="A955" t="s">
        <v>3219</v>
      </c>
      <c r="B955" t="s">
        <v>3220</v>
      </c>
      <c r="C955" t="s">
        <v>3220</v>
      </c>
      <c r="D955">
        <v>98</v>
      </c>
      <c r="E955" t="s">
        <v>10911</v>
      </c>
      <c r="F955">
        <v>1.6333333333333333</v>
      </c>
      <c r="G955" t="s">
        <v>172</v>
      </c>
      <c r="H955" t="s">
        <v>10891</v>
      </c>
      <c r="I955" t="s">
        <v>10899</v>
      </c>
      <c r="J955">
        <v>6.7</v>
      </c>
      <c r="K955" t="s">
        <v>10912</v>
      </c>
      <c r="L955">
        <v>126715</v>
      </c>
      <c r="M955">
        <v>41300000</v>
      </c>
      <c r="N955">
        <v>106371651</v>
      </c>
      <c r="O955">
        <v>65071651</v>
      </c>
      <c r="P955" t="s">
        <v>10913</v>
      </c>
      <c r="Q955" t="s">
        <v>3221</v>
      </c>
      <c r="R955">
        <v>17</v>
      </c>
      <c r="S955" t="s">
        <v>11012</v>
      </c>
      <c r="T955" t="s">
        <v>11020</v>
      </c>
      <c r="U955" t="s">
        <v>10920</v>
      </c>
      <c r="V955" t="s">
        <v>10987</v>
      </c>
      <c r="W955" t="s">
        <v>11031</v>
      </c>
      <c r="X955" t="s">
        <v>713</v>
      </c>
    </row>
    <row r="956" spans="1:24" x14ac:dyDescent="0.3">
      <c r="A956" t="s">
        <v>3222</v>
      </c>
      <c r="B956" t="s">
        <v>3223</v>
      </c>
      <c r="C956" t="s">
        <v>3224</v>
      </c>
      <c r="D956">
        <v>120</v>
      </c>
      <c r="E956" t="s">
        <v>10911</v>
      </c>
      <c r="F956">
        <v>2</v>
      </c>
      <c r="G956" t="s">
        <v>7406</v>
      </c>
      <c r="H956" t="s">
        <v>10887</v>
      </c>
      <c r="I956" t="s">
        <v>190</v>
      </c>
      <c r="J956">
        <v>7.9</v>
      </c>
      <c r="K956" t="s">
        <v>10916</v>
      </c>
      <c r="L956">
        <v>278334</v>
      </c>
      <c r="M956">
        <v>17000000</v>
      </c>
      <c r="N956">
        <v>213977285</v>
      </c>
      <c r="O956">
        <v>196977285</v>
      </c>
      <c r="P956" t="s">
        <v>10928</v>
      </c>
      <c r="Q956" t="s">
        <v>2602</v>
      </c>
      <c r="R956">
        <v>18</v>
      </c>
      <c r="S956" t="s">
        <v>11012</v>
      </c>
      <c r="T956" t="s">
        <v>11029</v>
      </c>
      <c r="U956" t="s">
        <v>10932</v>
      </c>
      <c r="V956" t="s">
        <v>10987</v>
      </c>
      <c r="W956" t="s">
        <v>11031</v>
      </c>
      <c r="X956" t="s">
        <v>2020</v>
      </c>
    </row>
    <row r="957" spans="1:24" x14ac:dyDescent="0.3">
      <c r="A957" t="s">
        <v>3225</v>
      </c>
      <c r="B957" t="s">
        <v>3226</v>
      </c>
      <c r="C957" t="s">
        <v>3226</v>
      </c>
      <c r="D957">
        <v>107</v>
      </c>
      <c r="E957" t="s">
        <v>10911</v>
      </c>
      <c r="F957">
        <v>1.7833333333333334</v>
      </c>
      <c r="G957" t="s">
        <v>10887</v>
      </c>
      <c r="H957" t="s">
        <v>172</v>
      </c>
      <c r="I957" t="s">
        <v>10891</v>
      </c>
      <c r="J957">
        <v>7.7</v>
      </c>
      <c r="K957" t="s">
        <v>10916</v>
      </c>
      <c r="L957">
        <v>324917</v>
      </c>
      <c r="M957">
        <v>26000000</v>
      </c>
      <c r="N957">
        <v>71870729</v>
      </c>
      <c r="O957">
        <v>45870729</v>
      </c>
      <c r="P957" t="s">
        <v>10913</v>
      </c>
      <c r="Q957" t="s">
        <v>2790</v>
      </c>
      <c r="R957">
        <v>13</v>
      </c>
      <c r="S957" t="s">
        <v>11016</v>
      </c>
      <c r="T957" t="s">
        <v>11029</v>
      </c>
      <c r="U957" t="s">
        <v>10932</v>
      </c>
      <c r="V957" t="s">
        <v>10987</v>
      </c>
      <c r="W957" t="s">
        <v>11031</v>
      </c>
      <c r="X957" t="s">
        <v>603</v>
      </c>
    </row>
    <row r="958" spans="1:24" x14ac:dyDescent="0.3">
      <c r="A958" t="s">
        <v>3227</v>
      </c>
      <c r="B958" t="s">
        <v>3228</v>
      </c>
      <c r="C958" t="s">
        <v>3228</v>
      </c>
      <c r="D958">
        <v>124</v>
      </c>
      <c r="E958" t="s">
        <v>10917</v>
      </c>
      <c r="F958">
        <v>2.0666666666666669</v>
      </c>
      <c r="G958" t="s">
        <v>7406</v>
      </c>
      <c r="H958" t="s">
        <v>10887</v>
      </c>
      <c r="I958" t="s">
        <v>190</v>
      </c>
      <c r="J958">
        <v>5.9</v>
      </c>
      <c r="K958" t="s">
        <v>10933</v>
      </c>
      <c r="L958">
        <v>64366</v>
      </c>
      <c r="M958">
        <v>75000000</v>
      </c>
      <c r="N958">
        <v>215663859</v>
      </c>
      <c r="O958">
        <v>140663859</v>
      </c>
      <c r="P958" t="s">
        <v>10928</v>
      </c>
      <c r="Q958" t="s">
        <v>3229</v>
      </c>
      <c r="R958">
        <v>3</v>
      </c>
      <c r="S958" t="s">
        <v>11013</v>
      </c>
      <c r="T958" t="s">
        <v>11018</v>
      </c>
      <c r="U958" t="s">
        <v>10914</v>
      </c>
      <c r="V958" t="s">
        <v>10987</v>
      </c>
      <c r="W958" t="s">
        <v>11031</v>
      </c>
      <c r="X958" t="s">
        <v>1965</v>
      </c>
    </row>
    <row r="959" spans="1:24" x14ac:dyDescent="0.3">
      <c r="A959" t="s">
        <v>3230</v>
      </c>
      <c r="B959" t="s">
        <v>3231</v>
      </c>
      <c r="C959" t="s">
        <v>3231</v>
      </c>
      <c r="D959">
        <v>118</v>
      </c>
      <c r="E959" t="s">
        <v>10911</v>
      </c>
      <c r="F959">
        <v>1.9666666666666666</v>
      </c>
      <c r="G959" t="s">
        <v>172</v>
      </c>
      <c r="H959" t="s">
        <v>10897</v>
      </c>
      <c r="I959" t="s">
        <v>10899</v>
      </c>
      <c r="J959">
        <v>6.6</v>
      </c>
      <c r="K959" t="s">
        <v>10912</v>
      </c>
      <c r="L959">
        <v>68336</v>
      </c>
      <c r="M959">
        <v>50000000</v>
      </c>
      <c r="N959">
        <v>50054511</v>
      </c>
      <c r="O959">
        <v>54511</v>
      </c>
      <c r="P959" t="s">
        <v>10918</v>
      </c>
      <c r="Q959" t="s">
        <v>3232</v>
      </c>
      <c r="R959">
        <v>7</v>
      </c>
      <c r="S959" t="s">
        <v>11015</v>
      </c>
      <c r="T959" t="s">
        <v>11028</v>
      </c>
      <c r="U959" t="s">
        <v>10931</v>
      </c>
      <c r="V959" t="s">
        <v>10987</v>
      </c>
      <c r="W959" t="s">
        <v>11031</v>
      </c>
      <c r="X959" t="s">
        <v>880</v>
      </c>
    </row>
    <row r="960" spans="1:24" x14ac:dyDescent="0.3">
      <c r="A960" t="s">
        <v>3233</v>
      </c>
      <c r="B960" t="s">
        <v>3234</v>
      </c>
      <c r="C960" t="s">
        <v>3234</v>
      </c>
      <c r="D960">
        <v>103</v>
      </c>
      <c r="E960" t="s">
        <v>10911</v>
      </c>
      <c r="F960">
        <v>1.7166666666666666</v>
      </c>
      <c r="G960" t="s">
        <v>172</v>
      </c>
      <c r="H960" t="s">
        <v>190</v>
      </c>
      <c r="I960" t="s">
        <v>10899</v>
      </c>
      <c r="J960">
        <v>6.1</v>
      </c>
      <c r="K960" t="s">
        <v>10912</v>
      </c>
      <c r="L960">
        <v>53162</v>
      </c>
      <c r="M960">
        <v>43000000</v>
      </c>
      <c r="N960">
        <v>62198945</v>
      </c>
      <c r="O960">
        <v>19198945</v>
      </c>
      <c r="P960" t="s">
        <v>10913</v>
      </c>
      <c r="Q960" t="s">
        <v>3235</v>
      </c>
      <c r="R960">
        <v>8</v>
      </c>
      <c r="S960" t="s">
        <v>11011</v>
      </c>
      <c r="T960" t="s">
        <v>11020</v>
      </c>
      <c r="U960" t="s">
        <v>10920</v>
      </c>
      <c r="V960" t="s">
        <v>10987</v>
      </c>
      <c r="W960" t="s">
        <v>11031</v>
      </c>
      <c r="X960" t="s">
        <v>2315</v>
      </c>
    </row>
    <row r="961" spans="1:24" x14ac:dyDescent="0.3">
      <c r="A961" t="s">
        <v>3236</v>
      </c>
      <c r="B961" t="s">
        <v>3237</v>
      </c>
      <c r="C961" t="s">
        <v>3237</v>
      </c>
      <c r="D961">
        <v>131</v>
      </c>
      <c r="E961" t="s">
        <v>10917</v>
      </c>
      <c r="F961">
        <v>2.1833333333333331</v>
      </c>
      <c r="G961" t="s">
        <v>10889</v>
      </c>
      <c r="H961" t="s">
        <v>190</v>
      </c>
      <c r="I961" t="s">
        <v>10899</v>
      </c>
      <c r="J961">
        <v>7.4</v>
      </c>
      <c r="K961" t="s">
        <v>10916</v>
      </c>
      <c r="L961">
        <v>213218</v>
      </c>
      <c r="M961">
        <v>52000000</v>
      </c>
      <c r="N961">
        <v>256271286</v>
      </c>
      <c r="O961">
        <v>204271286</v>
      </c>
      <c r="P961" t="s">
        <v>10928</v>
      </c>
      <c r="Q961">
        <v>2000</v>
      </c>
      <c r="S961" t="s">
        <v>11012</v>
      </c>
      <c r="T961" t="s">
        <v>11024</v>
      </c>
      <c r="U961" t="e">
        <v>#VALUE!</v>
      </c>
      <c r="V961" t="s">
        <v>10963</v>
      </c>
      <c r="W961" t="s">
        <v>11032</v>
      </c>
      <c r="X961" t="s">
        <v>1232</v>
      </c>
    </row>
    <row r="962" spans="1:24" x14ac:dyDescent="0.3">
      <c r="A962" t="s">
        <v>3238</v>
      </c>
      <c r="B962" t="s">
        <v>3239</v>
      </c>
      <c r="C962" t="s">
        <v>3239</v>
      </c>
      <c r="D962">
        <v>98</v>
      </c>
      <c r="E962" t="s">
        <v>10911</v>
      </c>
      <c r="F962">
        <v>1.6333333333333333</v>
      </c>
      <c r="G962" t="s">
        <v>105</v>
      </c>
      <c r="H962" t="s">
        <v>5170</v>
      </c>
      <c r="I962" t="s">
        <v>10899</v>
      </c>
      <c r="J962">
        <v>6.7</v>
      </c>
      <c r="K962" t="s">
        <v>10912</v>
      </c>
      <c r="L962">
        <v>273327</v>
      </c>
      <c r="M962">
        <v>23000000</v>
      </c>
      <c r="N962">
        <v>112880294</v>
      </c>
      <c r="O962">
        <v>89880294</v>
      </c>
      <c r="P962" t="s">
        <v>10913</v>
      </c>
      <c r="Q962" t="s">
        <v>3240</v>
      </c>
      <c r="R962">
        <v>16</v>
      </c>
      <c r="S962" t="s">
        <v>11012</v>
      </c>
      <c r="T962" t="s">
        <v>11021</v>
      </c>
      <c r="U962" t="s">
        <v>10921</v>
      </c>
      <c r="V962" t="s">
        <v>10987</v>
      </c>
      <c r="W962" t="s">
        <v>11031</v>
      </c>
      <c r="X962" t="s">
        <v>3241</v>
      </c>
    </row>
    <row r="963" spans="1:24" x14ac:dyDescent="0.3">
      <c r="A963" t="s">
        <v>3242</v>
      </c>
      <c r="B963" t="s">
        <v>3243</v>
      </c>
      <c r="C963" t="s">
        <v>3243</v>
      </c>
      <c r="D963">
        <v>90</v>
      </c>
      <c r="E963" t="s">
        <v>10911</v>
      </c>
      <c r="F963">
        <v>1.5</v>
      </c>
      <c r="G963" t="s">
        <v>172</v>
      </c>
      <c r="H963" t="s">
        <v>10899</v>
      </c>
      <c r="I963" t="s">
        <v>10899</v>
      </c>
      <c r="J963">
        <v>6.5</v>
      </c>
      <c r="K963" t="s">
        <v>10912</v>
      </c>
      <c r="L963">
        <v>286088</v>
      </c>
      <c r="M963">
        <v>28000000</v>
      </c>
      <c r="N963">
        <v>60780981</v>
      </c>
      <c r="O963">
        <v>32780981</v>
      </c>
      <c r="P963" t="s">
        <v>10913</v>
      </c>
      <c r="Q963" t="s">
        <v>3244</v>
      </c>
      <c r="R963">
        <v>28</v>
      </c>
      <c r="S963" t="s">
        <v>1956</v>
      </c>
      <c r="T963" t="s">
        <v>11027</v>
      </c>
      <c r="U963" t="s">
        <v>10930</v>
      </c>
      <c r="V963" t="s">
        <v>10954</v>
      </c>
      <c r="W963" t="s">
        <v>11031</v>
      </c>
      <c r="X963" t="s">
        <v>1813</v>
      </c>
    </row>
    <row r="964" spans="1:24" x14ac:dyDescent="0.3">
      <c r="A964" t="s">
        <v>3245</v>
      </c>
      <c r="B964" t="s">
        <v>3246</v>
      </c>
      <c r="C964" t="s">
        <v>3246</v>
      </c>
      <c r="D964">
        <v>92</v>
      </c>
      <c r="E964" t="s">
        <v>10911</v>
      </c>
      <c r="F964">
        <v>1.5333333333333334</v>
      </c>
      <c r="G964" t="s">
        <v>10887</v>
      </c>
      <c r="H964" t="s">
        <v>10888</v>
      </c>
      <c r="I964" t="s">
        <v>172</v>
      </c>
      <c r="J964">
        <v>8.1</v>
      </c>
      <c r="K964" t="s">
        <v>10922</v>
      </c>
      <c r="L964">
        <v>955443</v>
      </c>
      <c r="M964">
        <v>115000000</v>
      </c>
      <c r="N964">
        <v>579707738</v>
      </c>
      <c r="O964">
        <v>464707738</v>
      </c>
      <c r="P964" t="s">
        <v>10928</v>
      </c>
      <c r="Q964" t="s">
        <v>3247</v>
      </c>
      <c r="R964">
        <v>28</v>
      </c>
      <c r="S964" t="s">
        <v>11013</v>
      </c>
      <c r="T964" t="s">
        <v>11022</v>
      </c>
      <c r="U964" t="s">
        <v>10923</v>
      </c>
      <c r="V964" t="s">
        <v>10954</v>
      </c>
      <c r="W964" t="s">
        <v>11031</v>
      </c>
      <c r="X964" t="s">
        <v>3248</v>
      </c>
    </row>
    <row r="965" spans="1:24" x14ac:dyDescent="0.3">
      <c r="A965" t="s">
        <v>3249</v>
      </c>
      <c r="B965" t="s">
        <v>3250</v>
      </c>
      <c r="C965" t="s">
        <v>3250</v>
      </c>
      <c r="D965">
        <v>106</v>
      </c>
      <c r="E965" t="s">
        <v>10911</v>
      </c>
      <c r="F965">
        <v>1.7666666666666666</v>
      </c>
      <c r="G965" t="s">
        <v>7406</v>
      </c>
      <c r="H965" t="s">
        <v>10890</v>
      </c>
      <c r="I965" t="s">
        <v>5170</v>
      </c>
      <c r="J965">
        <v>5.7</v>
      </c>
      <c r="K965" t="s">
        <v>10933</v>
      </c>
      <c r="L965">
        <v>59453</v>
      </c>
      <c r="M965">
        <v>80000000</v>
      </c>
      <c r="N965">
        <v>33463969</v>
      </c>
      <c r="O965">
        <v>-46536031</v>
      </c>
      <c r="P965" t="s">
        <v>10924</v>
      </c>
      <c r="Q965" t="s">
        <v>3251</v>
      </c>
      <c r="R965">
        <v>6</v>
      </c>
      <c r="S965" t="s">
        <v>11015</v>
      </c>
      <c r="T965" t="s">
        <v>11023</v>
      </c>
      <c r="U965" t="s">
        <v>10925</v>
      </c>
      <c r="V965" t="s">
        <v>10987</v>
      </c>
      <c r="W965" t="s">
        <v>11031</v>
      </c>
      <c r="X965" t="s">
        <v>3252</v>
      </c>
    </row>
    <row r="966" spans="1:24" x14ac:dyDescent="0.3">
      <c r="A966" t="s">
        <v>3253</v>
      </c>
      <c r="B966" t="s">
        <v>3254</v>
      </c>
      <c r="C966" t="s">
        <v>3254</v>
      </c>
      <c r="D966">
        <v>111</v>
      </c>
      <c r="E966" t="s">
        <v>10911</v>
      </c>
      <c r="F966">
        <v>1.85</v>
      </c>
      <c r="G966" t="s">
        <v>10891</v>
      </c>
      <c r="H966" t="s">
        <v>190</v>
      </c>
      <c r="I966" t="s">
        <v>5170</v>
      </c>
      <c r="J966">
        <v>7.2</v>
      </c>
      <c r="K966" t="s">
        <v>10916</v>
      </c>
      <c r="L966">
        <v>187146</v>
      </c>
      <c r="M966">
        <v>20000000</v>
      </c>
      <c r="N966">
        <v>64828421</v>
      </c>
      <c r="O966">
        <v>44828421</v>
      </c>
      <c r="P966" t="s">
        <v>10913</v>
      </c>
      <c r="Q966" t="s">
        <v>3255</v>
      </c>
      <c r="R966">
        <v>19</v>
      </c>
      <c r="S966" t="s">
        <v>11011</v>
      </c>
      <c r="T966" t="s">
        <v>11020</v>
      </c>
      <c r="U966" t="s">
        <v>10920</v>
      </c>
      <c r="V966" t="s">
        <v>10992</v>
      </c>
      <c r="W966" t="s">
        <v>11031</v>
      </c>
      <c r="X966" t="s">
        <v>1018</v>
      </c>
    </row>
    <row r="967" spans="1:24" x14ac:dyDescent="0.3">
      <c r="A967" t="s">
        <v>3256</v>
      </c>
      <c r="B967" t="s">
        <v>3257</v>
      </c>
      <c r="C967" t="s">
        <v>3257</v>
      </c>
      <c r="D967">
        <v>100</v>
      </c>
      <c r="E967" t="s">
        <v>10911</v>
      </c>
      <c r="F967">
        <v>1.6666666666666667</v>
      </c>
      <c r="G967" t="s">
        <v>172</v>
      </c>
      <c r="H967" t="s">
        <v>190</v>
      </c>
      <c r="I967" t="s">
        <v>10894</v>
      </c>
      <c r="J967">
        <v>5.7</v>
      </c>
      <c r="K967" t="s">
        <v>10933</v>
      </c>
      <c r="L967">
        <v>119400</v>
      </c>
      <c r="M967">
        <v>45000000</v>
      </c>
      <c r="N967">
        <v>113916474</v>
      </c>
      <c r="O967">
        <v>68916474</v>
      </c>
      <c r="P967" t="s">
        <v>10913</v>
      </c>
      <c r="Q967" t="s">
        <v>3258</v>
      </c>
      <c r="R967">
        <v>31</v>
      </c>
      <c r="S967" t="s">
        <v>11015</v>
      </c>
      <c r="T967" t="s">
        <v>11025</v>
      </c>
      <c r="U967" t="s">
        <v>10927</v>
      </c>
      <c r="V967" t="s">
        <v>10987</v>
      </c>
      <c r="W967" t="s">
        <v>11031</v>
      </c>
      <c r="X967" t="s">
        <v>3259</v>
      </c>
    </row>
    <row r="968" spans="1:24" x14ac:dyDescent="0.3">
      <c r="A968" t="s">
        <v>3260</v>
      </c>
      <c r="B968" t="s">
        <v>3261</v>
      </c>
      <c r="C968" t="s">
        <v>3261</v>
      </c>
      <c r="D968">
        <v>127</v>
      </c>
      <c r="E968" t="s">
        <v>10917</v>
      </c>
      <c r="F968">
        <v>2.1166666666666667</v>
      </c>
      <c r="G968" t="s">
        <v>190</v>
      </c>
      <c r="H968" t="s">
        <v>10893</v>
      </c>
      <c r="I968" t="s">
        <v>10886</v>
      </c>
      <c r="J968">
        <v>7.6</v>
      </c>
      <c r="K968" t="s">
        <v>10916</v>
      </c>
      <c r="L968">
        <v>295193</v>
      </c>
      <c r="M968">
        <v>50000000</v>
      </c>
      <c r="N968">
        <v>184928542</v>
      </c>
      <c r="O968">
        <v>134928542</v>
      </c>
      <c r="P968" t="s">
        <v>10928</v>
      </c>
      <c r="Q968" t="s">
        <v>3262</v>
      </c>
      <c r="R968">
        <v>9</v>
      </c>
      <c r="S968" t="s">
        <v>11014</v>
      </c>
      <c r="T968" t="s">
        <v>11029</v>
      </c>
      <c r="U968" t="s">
        <v>10932</v>
      </c>
      <c r="V968" t="s">
        <v>10954</v>
      </c>
      <c r="W968" t="s">
        <v>11031</v>
      </c>
      <c r="X968" t="s">
        <v>2194</v>
      </c>
    </row>
    <row r="969" spans="1:24" x14ac:dyDescent="0.3">
      <c r="A969" t="s">
        <v>3263</v>
      </c>
      <c r="B969" t="s">
        <v>3264</v>
      </c>
      <c r="C969" t="s">
        <v>3264</v>
      </c>
      <c r="D969">
        <v>129</v>
      </c>
      <c r="E969" t="s">
        <v>10917</v>
      </c>
      <c r="F969">
        <v>2.15</v>
      </c>
      <c r="G969" t="s">
        <v>10889</v>
      </c>
      <c r="H969" t="s">
        <v>190</v>
      </c>
      <c r="I969" t="s">
        <v>10899</v>
      </c>
      <c r="J969">
        <v>7.2</v>
      </c>
      <c r="K969" t="s">
        <v>10916</v>
      </c>
      <c r="L969">
        <v>123101</v>
      </c>
      <c r="M969">
        <v>32000000</v>
      </c>
      <c r="N969">
        <v>82343495</v>
      </c>
      <c r="O969">
        <v>50343495</v>
      </c>
      <c r="P969" t="s">
        <v>10913</v>
      </c>
      <c r="Q969" t="s">
        <v>3265</v>
      </c>
      <c r="R969">
        <v>14</v>
      </c>
      <c r="S969" t="s">
        <v>11012</v>
      </c>
      <c r="T969" t="s">
        <v>11027</v>
      </c>
      <c r="U969" t="s">
        <v>10930</v>
      </c>
      <c r="V969" t="s">
        <v>10987</v>
      </c>
      <c r="W969" t="s">
        <v>11031</v>
      </c>
      <c r="X969" t="s">
        <v>3266</v>
      </c>
    </row>
    <row r="970" spans="1:24" x14ac:dyDescent="0.3">
      <c r="A970" t="s">
        <v>3267</v>
      </c>
      <c r="B970" t="s">
        <v>3268</v>
      </c>
      <c r="C970" t="s">
        <v>3268</v>
      </c>
      <c r="D970">
        <v>98</v>
      </c>
      <c r="E970" t="s">
        <v>10911</v>
      </c>
      <c r="F970">
        <v>1.6333333333333333</v>
      </c>
      <c r="G970" t="s">
        <v>172</v>
      </c>
      <c r="H970" t="s">
        <v>10886</v>
      </c>
      <c r="I970" t="s">
        <v>10897</v>
      </c>
      <c r="J970">
        <v>6.1</v>
      </c>
      <c r="K970" t="s">
        <v>10912</v>
      </c>
      <c r="L970">
        <v>102902</v>
      </c>
      <c r="M970">
        <v>11000000</v>
      </c>
      <c r="N970">
        <v>90449929</v>
      </c>
      <c r="O970">
        <v>79449929</v>
      </c>
      <c r="P970" t="s">
        <v>10913</v>
      </c>
      <c r="Q970" t="s">
        <v>3269</v>
      </c>
      <c r="R970">
        <v>22</v>
      </c>
      <c r="S970" t="s">
        <v>11011</v>
      </c>
      <c r="T970" t="s">
        <v>11028</v>
      </c>
      <c r="U970" t="s">
        <v>10931</v>
      </c>
      <c r="V970" t="s">
        <v>10987</v>
      </c>
      <c r="W970" t="s">
        <v>11031</v>
      </c>
      <c r="X970" t="s">
        <v>3270</v>
      </c>
    </row>
    <row r="971" spans="1:24" x14ac:dyDescent="0.3">
      <c r="A971" t="s">
        <v>3271</v>
      </c>
      <c r="B971" t="s">
        <v>3272</v>
      </c>
      <c r="C971" t="s">
        <v>3272</v>
      </c>
      <c r="D971">
        <v>88</v>
      </c>
      <c r="E971" t="s">
        <v>10915</v>
      </c>
      <c r="F971">
        <v>1.4666666666666666</v>
      </c>
      <c r="G971" t="s">
        <v>172</v>
      </c>
      <c r="H971" t="s">
        <v>10886</v>
      </c>
      <c r="I971" t="s">
        <v>10899</v>
      </c>
      <c r="J971">
        <v>5.7</v>
      </c>
      <c r="K971" t="s">
        <v>10933</v>
      </c>
      <c r="L971">
        <v>78700</v>
      </c>
      <c r="M971">
        <v>17000000</v>
      </c>
      <c r="N971">
        <v>92938755</v>
      </c>
      <c r="O971">
        <v>75938755</v>
      </c>
      <c r="P971" t="s">
        <v>10913</v>
      </c>
      <c r="Q971" t="s">
        <v>3273</v>
      </c>
      <c r="R971">
        <v>2</v>
      </c>
      <c r="S971" t="s">
        <v>11012</v>
      </c>
      <c r="T971" t="s">
        <v>11018</v>
      </c>
      <c r="U971" t="s">
        <v>10914</v>
      </c>
      <c r="V971" t="s">
        <v>10986</v>
      </c>
      <c r="W971" t="s">
        <v>11034</v>
      </c>
      <c r="X971" t="s">
        <v>3274</v>
      </c>
    </row>
    <row r="972" spans="1:24" x14ac:dyDescent="0.3">
      <c r="A972" t="s">
        <v>3275</v>
      </c>
      <c r="B972" t="s">
        <v>3276</v>
      </c>
      <c r="C972" t="s">
        <v>3276</v>
      </c>
      <c r="D972">
        <v>112</v>
      </c>
      <c r="E972" t="s">
        <v>10911</v>
      </c>
      <c r="F972">
        <v>1.8666666666666667</v>
      </c>
      <c r="G972" t="s">
        <v>190</v>
      </c>
      <c r="H972" t="s">
        <v>10894</v>
      </c>
      <c r="I972" t="s">
        <v>10886</v>
      </c>
      <c r="J972">
        <v>6.2</v>
      </c>
      <c r="K972" t="s">
        <v>10912</v>
      </c>
      <c r="L972">
        <v>65053</v>
      </c>
      <c r="M972">
        <v>13000000</v>
      </c>
      <c r="N972">
        <v>131706809</v>
      </c>
      <c r="O972">
        <v>118706809</v>
      </c>
      <c r="P972" t="s">
        <v>10928</v>
      </c>
      <c r="Q972" t="s">
        <v>3277</v>
      </c>
      <c r="R972">
        <v>9</v>
      </c>
      <c r="S972" t="s">
        <v>11011</v>
      </c>
      <c r="T972" t="s">
        <v>11019</v>
      </c>
      <c r="U972" t="s">
        <v>10919</v>
      </c>
      <c r="V972" t="s">
        <v>10954</v>
      </c>
      <c r="W972" t="s">
        <v>11031</v>
      </c>
      <c r="X972" t="s">
        <v>3278</v>
      </c>
    </row>
    <row r="973" spans="1:24" x14ac:dyDescent="0.3">
      <c r="A973" t="s">
        <v>3279</v>
      </c>
      <c r="B973" t="s">
        <v>3280</v>
      </c>
      <c r="C973" t="s">
        <v>3280</v>
      </c>
      <c r="D973">
        <v>97</v>
      </c>
      <c r="E973" t="s">
        <v>10911</v>
      </c>
      <c r="F973">
        <v>1.6166666666666667</v>
      </c>
      <c r="G973" t="s">
        <v>7406</v>
      </c>
      <c r="H973" t="s">
        <v>10895</v>
      </c>
      <c r="I973" t="s">
        <v>5170</v>
      </c>
      <c r="J973">
        <v>6.6</v>
      </c>
      <c r="K973" t="s">
        <v>10912</v>
      </c>
      <c r="L973">
        <v>74446</v>
      </c>
      <c r="M973">
        <v>23000000</v>
      </c>
      <c r="N973">
        <v>36642838</v>
      </c>
      <c r="O973">
        <v>13642838</v>
      </c>
      <c r="P973" t="s">
        <v>10913</v>
      </c>
      <c r="Q973" t="s">
        <v>3281</v>
      </c>
      <c r="R973">
        <v>9</v>
      </c>
      <c r="S973" t="s">
        <v>11013</v>
      </c>
      <c r="T973" t="s">
        <v>11027</v>
      </c>
      <c r="U973" t="s">
        <v>10930</v>
      </c>
      <c r="V973" t="s">
        <v>10954</v>
      </c>
      <c r="W973" t="s">
        <v>11031</v>
      </c>
      <c r="X973" t="s">
        <v>2769</v>
      </c>
    </row>
    <row r="974" spans="1:24" x14ac:dyDescent="0.3">
      <c r="A974" t="s">
        <v>3282</v>
      </c>
      <c r="B974" t="s">
        <v>3283</v>
      </c>
      <c r="C974" t="s">
        <v>3283</v>
      </c>
      <c r="D974">
        <v>109</v>
      </c>
      <c r="E974" t="s">
        <v>10911</v>
      </c>
      <c r="F974">
        <v>1.8166666666666667</v>
      </c>
      <c r="G974" t="s">
        <v>7406</v>
      </c>
      <c r="H974" t="s">
        <v>190</v>
      </c>
      <c r="I974" t="s">
        <v>10890</v>
      </c>
      <c r="J974">
        <v>7.9</v>
      </c>
      <c r="K974" t="s">
        <v>10916</v>
      </c>
      <c r="L974">
        <v>520165</v>
      </c>
      <c r="M974">
        <v>76000000</v>
      </c>
      <c r="N974">
        <v>70595464</v>
      </c>
      <c r="O974">
        <v>-5404536</v>
      </c>
      <c r="P974" t="s">
        <v>10924</v>
      </c>
      <c r="Q974" t="s">
        <v>3284</v>
      </c>
      <c r="R974">
        <v>3</v>
      </c>
      <c r="S974" t="s">
        <v>11013</v>
      </c>
      <c r="T974" t="s">
        <v>11027</v>
      </c>
      <c r="U974" t="s">
        <v>10930</v>
      </c>
      <c r="V974" t="s">
        <v>10993</v>
      </c>
      <c r="W974" t="s">
        <v>11031</v>
      </c>
      <c r="X974" t="s">
        <v>2360</v>
      </c>
    </row>
    <row r="975" spans="1:24" x14ac:dyDescent="0.3">
      <c r="A975" t="s">
        <v>3285</v>
      </c>
      <c r="B975" t="s">
        <v>3286</v>
      </c>
      <c r="C975" t="s">
        <v>3286</v>
      </c>
      <c r="D975">
        <v>127</v>
      </c>
      <c r="E975" t="s">
        <v>10917</v>
      </c>
      <c r="F975">
        <v>2.1166666666666667</v>
      </c>
      <c r="G975" t="s">
        <v>172</v>
      </c>
      <c r="H975" t="s">
        <v>10885</v>
      </c>
      <c r="I975" t="s">
        <v>10886</v>
      </c>
      <c r="J975">
        <v>6.4</v>
      </c>
      <c r="K975" t="s">
        <v>10912</v>
      </c>
      <c r="L975">
        <v>218108</v>
      </c>
      <c r="M975">
        <v>70000000</v>
      </c>
      <c r="N975">
        <v>374111707</v>
      </c>
      <c r="O975">
        <v>304111707</v>
      </c>
      <c r="P975" t="s">
        <v>10928</v>
      </c>
      <c r="Q975" t="s">
        <v>3287</v>
      </c>
      <c r="R975">
        <v>13</v>
      </c>
      <c r="S975" t="s">
        <v>11014</v>
      </c>
      <c r="T975" t="s">
        <v>11018</v>
      </c>
      <c r="U975" t="s">
        <v>10914</v>
      </c>
      <c r="V975" t="s">
        <v>10987</v>
      </c>
      <c r="W975" t="s">
        <v>11031</v>
      </c>
      <c r="X975" t="s">
        <v>3288</v>
      </c>
    </row>
    <row r="976" spans="1:24" x14ac:dyDescent="0.3">
      <c r="A976" t="s">
        <v>3289</v>
      </c>
      <c r="B976" t="s">
        <v>3290</v>
      </c>
      <c r="C976" t="s">
        <v>3290</v>
      </c>
      <c r="D976">
        <v>99</v>
      </c>
      <c r="E976" t="s">
        <v>10911</v>
      </c>
      <c r="F976">
        <v>1.65</v>
      </c>
      <c r="G976" t="s">
        <v>7406</v>
      </c>
      <c r="H976" t="s">
        <v>172</v>
      </c>
      <c r="I976" t="s">
        <v>10891</v>
      </c>
      <c r="J976">
        <v>5.2</v>
      </c>
      <c r="K976" t="s">
        <v>10933</v>
      </c>
      <c r="L976">
        <v>89418</v>
      </c>
      <c r="M976">
        <v>30000000</v>
      </c>
      <c r="N976">
        <v>173959438</v>
      </c>
      <c r="O976">
        <v>143959438</v>
      </c>
      <c r="P976" t="s">
        <v>10928</v>
      </c>
      <c r="Q976" t="s">
        <v>3291</v>
      </c>
      <c r="R976">
        <v>31</v>
      </c>
      <c r="S976" t="s">
        <v>11014</v>
      </c>
      <c r="T976" t="s">
        <v>11029</v>
      </c>
      <c r="U976" t="s">
        <v>10932</v>
      </c>
      <c r="V976" t="s">
        <v>10987</v>
      </c>
      <c r="W976" t="s">
        <v>11031</v>
      </c>
      <c r="X976" t="s">
        <v>2375</v>
      </c>
    </row>
    <row r="977" spans="1:24" x14ac:dyDescent="0.3">
      <c r="A977" t="s">
        <v>3292</v>
      </c>
      <c r="B977" t="s">
        <v>3293</v>
      </c>
      <c r="C977" t="s">
        <v>3293</v>
      </c>
      <c r="D977">
        <v>113</v>
      </c>
      <c r="E977" t="s">
        <v>10911</v>
      </c>
      <c r="F977">
        <v>1.8833333333333333</v>
      </c>
      <c r="G977" t="s">
        <v>10895</v>
      </c>
      <c r="H977" t="s">
        <v>5170</v>
      </c>
      <c r="I977" t="s">
        <v>10899</v>
      </c>
      <c r="J977">
        <v>8.4</v>
      </c>
      <c r="K977" t="s">
        <v>10922</v>
      </c>
      <c r="L977">
        <v>1294446</v>
      </c>
      <c r="M977">
        <v>9000000</v>
      </c>
      <c r="N977">
        <v>40047078</v>
      </c>
      <c r="O977">
        <v>31047078</v>
      </c>
      <c r="P977" t="s">
        <v>10913</v>
      </c>
      <c r="Q977" t="s">
        <v>3294</v>
      </c>
      <c r="R977">
        <v>5</v>
      </c>
      <c r="S977" t="s">
        <v>11011</v>
      </c>
      <c r="T977" t="s">
        <v>11027</v>
      </c>
      <c r="U977" t="s">
        <v>10930</v>
      </c>
      <c r="V977" t="s">
        <v>10987</v>
      </c>
      <c r="W977" t="s">
        <v>11031</v>
      </c>
      <c r="X977" t="s">
        <v>2976</v>
      </c>
    </row>
    <row r="978" spans="1:24" x14ac:dyDescent="0.3">
      <c r="A978" t="s">
        <v>3295</v>
      </c>
      <c r="B978" t="s">
        <v>3296</v>
      </c>
      <c r="C978" t="s">
        <v>3296</v>
      </c>
      <c r="D978">
        <v>130</v>
      </c>
      <c r="E978" t="s">
        <v>10917</v>
      </c>
      <c r="F978">
        <v>2.1666666666666665</v>
      </c>
      <c r="G978" t="s">
        <v>7406</v>
      </c>
      <c r="H978" t="s">
        <v>10887</v>
      </c>
      <c r="I978" t="s">
        <v>10885</v>
      </c>
      <c r="J978">
        <v>6.4</v>
      </c>
      <c r="K978" t="s">
        <v>10912</v>
      </c>
      <c r="L978">
        <v>340423</v>
      </c>
      <c r="M978">
        <v>98000000</v>
      </c>
      <c r="N978">
        <v>443280904</v>
      </c>
      <c r="O978">
        <v>345280904</v>
      </c>
      <c r="P978" t="s">
        <v>10928</v>
      </c>
      <c r="Q978" t="s">
        <v>3297</v>
      </c>
      <c r="R978">
        <v>29</v>
      </c>
      <c r="S978" t="s">
        <v>11013</v>
      </c>
      <c r="T978" t="s">
        <v>11026</v>
      </c>
      <c r="U978" t="s">
        <v>10929</v>
      </c>
      <c r="V978" t="s">
        <v>10954</v>
      </c>
      <c r="W978" t="s">
        <v>11031</v>
      </c>
      <c r="X978" t="s">
        <v>2520</v>
      </c>
    </row>
    <row r="979" spans="1:24" x14ac:dyDescent="0.3">
      <c r="A979" t="s">
        <v>3298</v>
      </c>
      <c r="B979" t="s">
        <v>3299</v>
      </c>
      <c r="C979" t="s">
        <v>3299</v>
      </c>
      <c r="D979">
        <v>103</v>
      </c>
      <c r="E979" t="s">
        <v>10911</v>
      </c>
      <c r="F979">
        <v>1.7166666666666666</v>
      </c>
      <c r="G979" t="s">
        <v>172</v>
      </c>
      <c r="H979" t="s">
        <v>10886</v>
      </c>
      <c r="I979" t="s">
        <v>10899</v>
      </c>
      <c r="J979">
        <v>5.3</v>
      </c>
      <c r="K979" t="s">
        <v>10933</v>
      </c>
      <c r="L979">
        <v>84871</v>
      </c>
      <c r="M979">
        <v>35000000</v>
      </c>
      <c r="N979">
        <v>94728529</v>
      </c>
      <c r="O979">
        <v>59728529</v>
      </c>
      <c r="P979" t="s">
        <v>10913</v>
      </c>
      <c r="Q979" t="s">
        <v>3300</v>
      </c>
      <c r="R979">
        <v>26</v>
      </c>
      <c r="S979" t="s">
        <v>1956</v>
      </c>
      <c r="T979" t="s">
        <v>11019</v>
      </c>
      <c r="U979" t="s">
        <v>10919</v>
      </c>
      <c r="V979" t="s">
        <v>10954</v>
      </c>
      <c r="W979" t="s">
        <v>11031</v>
      </c>
      <c r="X979" t="s">
        <v>3301</v>
      </c>
    </row>
    <row r="980" spans="1:24" x14ac:dyDescent="0.3">
      <c r="A980" t="s">
        <v>3302</v>
      </c>
      <c r="B980" t="s">
        <v>3303</v>
      </c>
      <c r="C980" t="s">
        <v>3303</v>
      </c>
      <c r="D980">
        <v>107</v>
      </c>
      <c r="E980" t="s">
        <v>10911</v>
      </c>
      <c r="F980">
        <v>1.7833333333333334</v>
      </c>
      <c r="G980" t="s">
        <v>10891</v>
      </c>
      <c r="H980" t="s">
        <v>105</v>
      </c>
      <c r="I980" t="s">
        <v>10890</v>
      </c>
      <c r="J980">
        <v>6.4</v>
      </c>
      <c r="K980" t="s">
        <v>10912</v>
      </c>
      <c r="L980">
        <v>107334</v>
      </c>
      <c r="M980">
        <v>33000000</v>
      </c>
      <c r="N980">
        <v>104155843</v>
      </c>
      <c r="O980">
        <v>71155843</v>
      </c>
      <c r="P980" t="s">
        <v>10913</v>
      </c>
      <c r="Q980" t="s">
        <v>3304</v>
      </c>
      <c r="R980">
        <v>17</v>
      </c>
      <c r="S980" t="s">
        <v>11012</v>
      </c>
      <c r="T980" t="s">
        <v>11028</v>
      </c>
      <c r="U980" t="s">
        <v>10931</v>
      </c>
      <c r="V980" t="s">
        <v>10987</v>
      </c>
      <c r="W980" t="s">
        <v>11031</v>
      </c>
      <c r="X980" t="s">
        <v>3305</v>
      </c>
    </row>
    <row r="981" spans="1:24" x14ac:dyDescent="0.3">
      <c r="A981" t="s">
        <v>3306</v>
      </c>
      <c r="B981" t="s">
        <v>3307</v>
      </c>
      <c r="C981" t="s">
        <v>3307</v>
      </c>
      <c r="D981">
        <v>108</v>
      </c>
      <c r="E981" t="s">
        <v>10911</v>
      </c>
      <c r="F981">
        <v>1.8</v>
      </c>
      <c r="G981" t="s">
        <v>190</v>
      </c>
      <c r="H981" t="s">
        <v>10885</v>
      </c>
      <c r="I981" t="s">
        <v>105</v>
      </c>
      <c r="J981">
        <v>6.8</v>
      </c>
      <c r="K981" t="s">
        <v>10912</v>
      </c>
      <c r="L981">
        <v>51152</v>
      </c>
      <c r="M981">
        <v>5000000</v>
      </c>
      <c r="N981">
        <v>2554</v>
      </c>
      <c r="O981">
        <v>-4997446</v>
      </c>
      <c r="P981" t="s">
        <v>10924</v>
      </c>
      <c r="Q981" t="s">
        <v>3208</v>
      </c>
      <c r="R981">
        <v>1</v>
      </c>
      <c r="S981" t="s">
        <v>11011</v>
      </c>
      <c r="T981" t="s">
        <v>11028</v>
      </c>
      <c r="U981" t="s">
        <v>10931</v>
      </c>
      <c r="V981" t="s">
        <v>10987</v>
      </c>
      <c r="W981" t="s">
        <v>11031</v>
      </c>
      <c r="X981" t="s">
        <v>3308</v>
      </c>
    </row>
    <row r="982" spans="1:24" x14ac:dyDescent="0.3">
      <c r="A982" t="s">
        <v>3309</v>
      </c>
      <c r="B982" t="s">
        <v>3310</v>
      </c>
      <c r="C982" t="s">
        <v>3310</v>
      </c>
      <c r="D982">
        <v>113</v>
      </c>
      <c r="E982" t="s">
        <v>10911</v>
      </c>
      <c r="F982">
        <v>1.8833333333333333</v>
      </c>
      <c r="G982" t="s">
        <v>10889</v>
      </c>
      <c r="H982" t="s">
        <v>190</v>
      </c>
      <c r="I982" t="s">
        <v>10897</v>
      </c>
      <c r="J982">
        <v>7.8</v>
      </c>
      <c r="K982" t="s">
        <v>10916</v>
      </c>
      <c r="L982">
        <v>227342</v>
      </c>
      <c r="M982">
        <v>30000000</v>
      </c>
      <c r="N982">
        <v>136771683</v>
      </c>
      <c r="O982">
        <v>106771683</v>
      </c>
      <c r="P982" t="s">
        <v>10928</v>
      </c>
      <c r="Q982" t="s">
        <v>3311</v>
      </c>
      <c r="R982">
        <v>23</v>
      </c>
      <c r="S982" t="s">
        <v>11016</v>
      </c>
      <c r="T982" t="s">
        <v>11027</v>
      </c>
      <c r="U982" t="s">
        <v>10930</v>
      </c>
      <c r="V982" t="s">
        <v>10987</v>
      </c>
      <c r="W982" t="s">
        <v>11031</v>
      </c>
      <c r="X982" t="s">
        <v>3312</v>
      </c>
    </row>
    <row r="983" spans="1:24" x14ac:dyDescent="0.3">
      <c r="A983" t="s">
        <v>3313</v>
      </c>
      <c r="B983" t="s">
        <v>3314</v>
      </c>
      <c r="C983" t="s">
        <v>3314</v>
      </c>
      <c r="D983">
        <v>92</v>
      </c>
      <c r="E983" t="s">
        <v>10911</v>
      </c>
      <c r="F983">
        <v>1.5333333333333334</v>
      </c>
      <c r="G983" t="s">
        <v>7406</v>
      </c>
      <c r="H983" t="s">
        <v>105</v>
      </c>
      <c r="I983" t="s">
        <v>10890</v>
      </c>
      <c r="J983">
        <v>4.4000000000000004</v>
      </c>
      <c r="K983" t="s">
        <v>10933</v>
      </c>
      <c r="L983">
        <v>60406</v>
      </c>
      <c r="M983">
        <v>11000000</v>
      </c>
      <c r="N983">
        <v>17077882</v>
      </c>
      <c r="O983">
        <v>6077882</v>
      </c>
      <c r="P983" t="s">
        <v>10918</v>
      </c>
      <c r="Q983" t="s">
        <v>3315</v>
      </c>
      <c r="R983">
        <v>24</v>
      </c>
      <c r="S983" t="s">
        <v>11011</v>
      </c>
      <c r="T983" t="s">
        <v>11025</v>
      </c>
      <c r="U983" t="s">
        <v>10927</v>
      </c>
      <c r="V983" t="s">
        <v>10954</v>
      </c>
      <c r="W983" t="s">
        <v>11031</v>
      </c>
      <c r="X983" t="s">
        <v>3316</v>
      </c>
    </row>
    <row r="984" spans="1:24" x14ac:dyDescent="0.3">
      <c r="A984" t="s">
        <v>3317</v>
      </c>
      <c r="B984" t="s">
        <v>3318</v>
      </c>
      <c r="C984" t="s">
        <v>3319</v>
      </c>
      <c r="D984">
        <v>122</v>
      </c>
      <c r="E984" t="s">
        <v>10917</v>
      </c>
      <c r="F984">
        <v>2.0333333333333332</v>
      </c>
      <c r="G984" t="s">
        <v>172</v>
      </c>
      <c r="H984" t="s">
        <v>10886</v>
      </c>
      <c r="I984" t="s">
        <v>10899</v>
      </c>
      <c r="J984">
        <v>8.3000000000000007</v>
      </c>
      <c r="K984" t="s">
        <v>10922</v>
      </c>
      <c r="L984">
        <v>781609</v>
      </c>
      <c r="M984">
        <v>10000000</v>
      </c>
      <c r="N984">
        <v>174276724</v>
      </c>
      <c r="O984">
        <v>164276724</v>
      </c>
      <c r="P984" t="s">
        <v>10928</v>
      </c>
      <c r="Q984" t="s">
        <v>3320</v>
      </c>
      <c r="R984">
        <v>25</v>
      </c>
      <c r="S984" t="s">
        <v>11014</v>
      </c>
      <c r="T984" t="s">
        <v>11026</v>
      </c>
      <c r="U984" t="s">
        <v>10929</v>
      </c>
      <c r="V984" t="s">
        <v>10954</v>
      </c>
      <c r="W984" t="s">
        <v>11031</v>
      </c>
      <c r="X984" t="s">
        <v>2240</v>
      </c>
    </row>
    <row r="985" spans="1:24" x14ac:dyDescent="0.3">
      <c r="A985" t="s">
        <v>3321</v>
      </c>
      <c r="B985" t="s">
        <v>3322</v>
      </c>
      <c r="C985" t="s">
        <v>3322</v>
      </c>
      <c r="D985">
        <v>84</v>
      </c>
      <c r="E985" t="s">
        <v>10915</v>
      </c>
      <c r="F985">
        <v>1.4</v>
      </c>
      <c r="G985" t="s">
        <v>10891</v>
      </c>
      <c r="H985" t="s">
        <v>190</v>
      </c>
      <c r="I985" t="s">
        <v>10895</v>
      </c>
      <c r="J985">
        <v>6.5</v>
      </c>
      <c r="K985" t="s">
        <v>10912</v>
      </c>
      <c r="L985">
        <v>79426</v>
      </c>
      <c r="M985">
        <v>8600000</v>
      </c>
      <c r="N985">
        <v>32730062</v>
      </c>
      <c r="O985">
        <v>24130062</v>
      </c>
      <c r="P985" t="s">
        <v>10913</v>
      </c>
      <c r="Q985" t="s">
        <v>3323</v>
      </c>
      <c r="R985">
        <v>14</v>
      </c>
      <c r="S985" t="s">
        <v>11014</v>
      </c>
      <c r="T985" t="s">
        <v>11023</v>
      </c>
      <c r="U985" t="s">
        <v>10925</v>
      </c>
      <c r="V985" t="s">
        <v>10994</v>
      </c>
      <c r="W985" t="s">
        <v>11031</v>
      </c>
      <c r="X985" t="s">
        <v>3324</v>
      </c>
    </row>
    <row r="986" spans="1:24" x14ac:dyDescent="0.3">
      <c r="A986" t="s">
        <v>3325</v>
      </c>
      <c r="B986" t="s">
        <v>3326</v>
      </c>
      <c r="C986" t="s">
        <v>3326</v>
      </c>
      <c r="D986">
        <v>108</v>
      </c>
      <c r="E986" t="s">
        <v>10911</v>
      </c>
      <c r="F986">
        <v>1.8</v>
      </c>
      <c r="G986" t="s">
        <v>172</v>
      </c>
      <c r="H986" t="s">
        <v>10886</v>
      </c>
      <c r="I986" t="s">
        <v>10899</v>
      </c>
      <c r="J986">
        <v>7</v>
      </c>
      <c r="K986" t="s">
        <v>10916</v>
      </c>
      <c r="L986">
        <v>348738</v>
      </c>
      <c r="M986">
        <v>55000000</v>
      </c>
      <c r="N986">
        <v>330444045</v>
      </c>
      <c r="O986">
        <v>275444045</v>
      </c>
      <c r="P986" t="s">
        <v>10928</v>
      </c>
      <c r="Q986" t="s">
        <v>3327</v>
      </c>
      <c r="R986">
        <v>6</v>
      </c>
      <c r="S986" t="s">
        <v>1956</v>
      </c>
      <c r="T986" t="s">
        <v>11022</v>
      </c>
      <c r="U986" t="s">
        <v>10923</v>
      </c>
      <c r="V986" t="s">
        <v>10987</v>
      </c>
      <c r="W986" t="s">
        <v>11031</v>
      </c>
      <c r="X986" t="s">
        <v>2254</v>
      </c>
    </row>
    <row r="987" spans="1:24" x14ac:dyDescent="0.3">
      <c r="A987" t="s">
        <v>3328</v>
      </c>
      <c r="B987" t="s">
        <v>3329</v>
      </c>
      <c r="C987" t="s">
        <v>3329</v>
      </c>
      <c r="D987">
        <v>109</v>
      </c>
      <c r="E987" t="s">
        <v>10911</v>
      </c>
      <c r="F987">
        <v>1.8166666666666667</v>
      </c>
      <c r="G987" t="s">
        <v>7406</v>
      </c>
      <c r="H987" t="s">
        <v>172</v>
      </c>
      <c r="I987" t="s">
        <v>10891</v>
      </c>
      <c r="J987">
        <v>6.3</v>
      </c>
      <c r="K987" t="s">
        <v>10912</v>
      </c>
      <c r="L987">
        <v>224537</v>
      </c>
      <c r="M987">
        <v>45000000</v>
      </c>
      <c r="N987">
        <v>212742720</v>
      </c>
      <c r="O987">
        <v>167742720</v>
      </c>
      <c r="P987" t="s">
        <v>10928</v>
      </c>
      <c r="Q987" t="s">
        <v>3330</v>
      </c>
      <c r="R987">
        <v>14</v>
      </c>
      <c r="S987" t="s">
        <v>11012</v>
      </c>
      <c r="T987" t="s">
        <v>11018</v>
      </c>
      <c r="U987" t="s">
        <v>10914</v>
      </c>
      <c r="V987" t="s">
        <v>10987</v>
      </c>
      <c r="W987" t="s">
        <v>11031</v>
      </c>
      <c r="X987" t="s">
        <v>1818</v>
      </c>
    </row>
    <row r="988" spans="1:24" x14ac:dyDescent="0.3">
      <c r="A988" t="s">
        <v>3331</v>
      </c>
      <c r="B988">
        <v>2046</v>
      </c>
      <c r="C988">
        <v>2046</v>
      </c>
      <c r="D988">
        <v>129</v>
      </c>
      <c r="E988" t="s">
        <v>10917</v>
      </c>
      <c r="F988">
        <v>2.15</v>
      </c>
      <c r="G988" t="s">
        <v>190</v>
      </c>
      <c r="H988" t="s">
        <v>10886</v>
      </c>
      <c r="I988" t="s">
        <v>10890</v>
      </c>
      <c r="J988">
        <v>7.4</v>
      </c>
      <c r="K988" t="s">
        <v>10916</v>
      </c>
      <c r="L988">
        <v>60667</v>
      </c>
      <c r="M988">
        <v>12000000</v>
      </c>
      <c r="N988">
        <v>20205757</v>
      </c>
      <c r="O988">
        <v>8205757</v>
      </c>
      <c r="P988" t="s">
        <v>10918</v>
      </c>
      <c r="Q988" t="s">
        <v>3332</v>
      </c>
      <c r="R988">
        <v>20</v>
      </c>
      <c r="S988" t="s">
        <v>11012</v>
      </c>
      <c r="T988" t="s">
        <v>11029</v>
      </c>
      <c r="U988" t="s">
        <v>10932</v>
      </c>
      <c r="V988" t="s">
        <v>10991</v>
      </c>
      <c r="W988" t="s">
        <v>11031</v>
      </c>
      <c r="X988" t="s">
        <v>3333</v>
      </c>
    </row>
    <row r="989" spans="1:24" x14ac:dyDescent="0.3">
      <c r="A989" t="s">
        <v>3334</v>
      </c>
      <c r="B989" t="s">
        <v>3335</v>
      </c>
      <c r="C989" t="s">
        <v>3335</v>
      </c>
      <c r="D989">
        <v>146</v>
      </c>
      <c r="E989" t="s">
        <v>10917</v>
      </c>
      <c r="F989">
        <v>2.4333333333333331</v>
      </c>
      <c r="G989" t="s">
        <v>190</v>
      </c>
      <c r="H989" t="s">
        <v>10890</v>
      </c>
      <c r="I989" t="s">
        <v>10899</v>
      </c>
      <c r="J989">
        <v>7.2</v>
      </c>
      <c r="K989" t="s">
        <v>10916</v>
      </c>
      <c r="L989">
        <v>318645</v>
      </c>
      <c r="M989">
        <v>100000000</v>
      </c>
      <c r="N989">
        <v>235926552</v>
      </c>
      <c r="O989">
        <v>135926552</v>
      </c>
      <c r="P989" t="s">
        <v>10928</v>
      </c>
      <c r="Q989" t="s">
        <v>3336</v>
      </c>
      <c r="R989">
        <v>26</v>
      </c>
      <c r="S989" t="s">
        <v>11011</v>
      </c>
      <c r="T989" t="s">
        <v>11024</v>
      </c>
      <c r="U989" t="s">
        <v>10926</v>
      </c>
      <c r="V989" t="s">
        <v>10954</v>
      </c>
      <c r="W989" t="s">
        <v>11031</v>
      </c>
      <c r="X989" t="s">
        <v>183</v>
      </c>
    </row>
    <row r="990" spans="1:24" x14ac:dyDescent="0.3">
      <c r="A990" t="s">
        <v>3337</v>
      </c>
      <c r="B990" t="s">
        <v>3338</v>
      </c>
      <c r="C990" t="s">
        <v>3338</v>
      </c>
      <c r="D990">
        <v>131</v>
      </c>
      <c r="E990" t="s">
        <v>10917</v>
      </c>
      <c r="F990">
        <v>2.1833333333333331</v>
      </c>
      <c r="G990" t="s">
        <v>10891</v>
      </c>
      <c r="H990" t="s">
        <v>190</v>
      </c>
      <c r="I990" t="s">
        <v>5170</v>
      </c>
      <c r="J990">
        <v>6.8</v>
      </c>
      <c r="K990" t="s">
        <v>10912</v>
      </c>
      <c r="L990">
        <v>287505</v>
      </c>
      <c r="M990">
        <v>87000000</v>
      </c>
      <c r="N990">
        <v>351692268</v>
      </c>
      <c r="O990">
        <v>264692268</v>
      </c>
      <c r="P990" t="s">
        <v>10928</v>
      </c>
      <c r="Q990" t="s">
        <v>3339</v>
      </c>
      <c r="R990">
        <v>9</v>
      </c>
      <c r="S990" t="s">
        <v>1956</v>
      </c>
      <c r="T990" t="s">
        <v>11020</v>
      </c>
      <c r="U990" t="s">
        <v>10920</v>
      </c>
      <c r="V990" t="s">
        <v>10954</v>
      </c>
      <c r="W990" t="s">
        <v>11031</v>
      </c>
      <c r="X990" t="s">
        <v>312</v>
      </c>
    </row>
    <row r="991" spans="1:24" x14ac:dyDescent="0.3">
      <c r="A991" t="s">
        <v>3340</v>
      </c>
      <c r="B991" t="s">
        <v>3341</v>
      </c>
      <c r="C991" t="s">
        <v>3341</v>
      </c>
      <c r="D991">
        <v>183</v>
      </c>
      <c r="E991" t="s">
        <v>10917</v>
      </c>
      <c r="F991">
        <v>3.05</v>
      </c>
      <c r="G991" t="s">
        <v>7406</v>
      </c>
      <c r="H991" t="s">
        <v>190</v>
      </c>
      <c r="I991" t="s">
        <v>10896</v>
      </c>
      <c r="J991">
        <v>6.2</v>
      </c>
      <c r="K991" t="s">
        <v>10912</v>
      </c>
      <c r="L991">
        <v>346541</v>
      </c>
      <c r="M991">
        <v>140000000</v>
      </c>
      <c r="N991">
        <v>449220945</v>
      </c>
      <c r="O991">
        <v>309220945</v>
      </c>
      <c r="P991" t="s">
        <v>10928</v>
      </c>
      <c r="Q991" t="s">
        <v>3342</v>
      </c>
      <c r="R991">
        <v>21</v>
      </c>
      <c r="S991" t="s">
        <v>11015</v>
      </c>
      <c r="T991" t="s">
        <v>11029</v>
      </c>
      <c r="U991" t="s">
        <v>10932</v>
      </c>
      <c r="V991" t="s">
        <v>10954</v>
      </c>
      <c r="W991" t="s">
        <v>11031</v>
      </c>
      <c r="X991" t="s">
        <v>1884</v>
      </c>
    </row>
    <row r="992" spans="1:24" x14ac:dyDescent="0.3">
      <c r="A992" t="s">
        <v>3343</v>
      </c>
      <c r="B992" t="s">
        <v>3344</v>
      </c>
      <c r="C992" t="s">
        <v>3344</v>
      </c>
      <c r="D992">
        <v>93</v>
      </c>
      <c r="E992" t="s">
        <v>10911</v>
      </c>
      <c r="F992">
        <v>1.55</v>
      </c>
      <c r="G992" t="s">
        <v>172</v>
      </c>
      <c r="H992" t="s">
        <v>10899</v>
      </c>
      <c r="I992" t="s">
        <v>10899</v>
      </c>
      <c r="J992">
        <v>6.5</v>
      </c>
      <c r="K992" t="s">
        <v>10912</v>
      </c>
      <c r="L992">
        <v>175502</v>
      </c>
      <c r="M992">
        <v>16000000</v>
      </c>
      <c r="N992">
        <v>119754278</v>
      </c>
      <c r="O992">
        <v>103754278</v>
      </c>
      <c r="P992" t="s">
        <v>10928</v>
      </c>
      <c r="Q992" t="s">
        <v>3345</v>
      </c>
      <c r="R992">
        <v>11</v>
      </c>
      <c r="S992" t="s">
        <v>11012</v>
      </c>
      <c r="T992" t="s">
        <v>11029</v>
      </c>
      <c r="U992" t="s">
        <v>10932</v>
      </c>
      <c r="V992" t="s">
        <v>10987</v>
      </c>
      <c r="W992" t="s">
        <v>11031</v>
      </c>
      <c r="X992" t="s">
        <v>3346</v>
      </c>
    </row>
    <row r="993" spans="1:24" x14ac:dyDescent="0.3">
      <c r="A993" t="s">
        <v>3347</v>
      </c>
      <c r="B993" t="s">
        <v>3348</v>
      </c>
      <c r="C993" t="s">
        <v>3348</v>
      </c>
      <c r="D993">
        <v>131</v>
      </c>
      <c r="E993" t="s">
        <v>10917</v>
      </c>
      <c r="F993">
        <v>2.1833333333333331</v>
      </c>
      <c r="G993" t="s">
        <v>7406</v>
      </c>
      <c r="H993" t="s">
        <v>190</v>
      </c>
      <c r="I993" t="s">
        <v>5878</v>
      </c>
      <c r="J993">
        <v>7.5</v>
      </c>
      <c r="K993" t="s">
        <v>10916</v>
      </c>
      <c r="L993">
        <v>273308</v>
      </c>
      <c r="M993">
        <v>68000000</v>
      </c>
      <c r="N993">
        <v>96976270</v>
      </c>
      <c r="O993">
        <v>28976270</v>
      </c>
      <c r="P993" t="s">
        <v>10913</v>
      </c>
      <c r="Q993" t="s">
        <v>3349</v>
      </c>
      <c r="R993">
        <v>7</v>
      </c>
      <c r="S993" t="s">
        <v>11014</v>
      </c>
      <c r="T993" t="s">
        <v>11020</v>
      </c>
      <c r="U993" t="s">
        <v>10920</v>
      </c>
      <c r="V993" t="s">
        <v>10954</v>
      </c>
      <c r="W993" t="s">
        <v>11031</v>
      </c>
      <c r="X993" t="s">
        <v>2447</v>
      </c>
    </row>
    <row r="994" spans="1:24" x14ac:dyDescent="0.3">
      <c r="A994" t="s">
        <v>3350</v>
      </c>
      <c r="B994" t="s">
        <v>3351</v>
      </c>
      <c r="C994" t="s">
        <v>3351</v>
      </c>
      <c r="D994">
        <v>123</v>
      </c>
      <c r="E994" t="s">
        <v>10917</v>
      </c>
      <c r="F994">
        <v>2.0499999999999998</v>
      </c>
      <c r="G994" t="s">
        <v>7406</v>
      </c>
      <c r="H994" t="s">
        <v>10895</v>
      </c>
      <c r="I994" t="s">
        <v>10890</v>
      </c>
      <c r="J994">
        <v>5.9</v>
      </c>
      <c r="K994" t="s">
        <v>10933</v>
      </c>
      <c r="L994">
        <v>126471</v>
      </c>
      <c r="M994">
        <v>82000000</v>
      </c>
      <c r="N994">
        <v>96085477</v>
      </c>
      <c r="O994">
        <v>14085477</v>
      </c>
      <c r="P994" t="s">
        <v>10913</v>
      </c>
      <c r="Q994" t="s">
        <v>3352</v>
      </c>
      <c r="R994">
        <v>28</v>
      </c>
      <c r="S994" t="s">
        <v>11016</v>
      </c>
      <c r="T994" t="s">
        <v>11022</v>
      </c>
      <c r="U994" t="s">
        <v>10923</v>
      </c>
      <c r="V994" t="s">
        <v>10987</v>
      </c>
      <c r="W994" t="s">
        <v>11031</v>
      </c>
      <c r="X994" t="s">
        <v>1218</v>
      </c>
    </row>
    <row r="995" spans="1:24" x14ac:dyDescent="0.3">
      <c r="A995" t="s">
        <v>3353</v>
      </c>
      <c r="B995" t="s">
        <v>3354</v>
      </c>
      <c r="C995" t="s">
        <v>3354</v>
      </c>
      <c r="D995">
        <v>167</v>
      </c>
      <c r="E995" t="s">
        <v>10917</v>
      </c>
      <c r="F995">
        <v>2.7833333333333332</v>
      </c>
      <c r="G995" t="s">
        <v>10891</v>
      </c>
      <c r="H995" t="s">
        <v>190</v>
      </c>
      <c r="I995" t="s">
        <v>10899</v>
      </c>
      <c r="J995">
        <v>7.5</v>
      </c>
      <c r="K995" t="s">
        <v>10916</v>
      </c>
      <c r="L995">
        <v>463841</v>
      </c>
      <c r="M995">
        <v>100000000</v>
      </c>
      <c r="N995">
        <v>193772504</v>
      </c>
      <c r="O995">
        <v>93772504</v>
      </c>
      <c r="P995" t="s">
        <v>10913</v>
      </c>
      <c r="Q995" t="s">
        <v>3355</v>
      </c>
      <c r="R995">
        <v>9</v>
      </c>
      <c r="S995" t="s">
        <v>11015</v>
      </c>
      <c r="T995" t="s">
        <v>11018</v>
      </c>
      <c r="U995" t="s">
        <v>10914</v>
      </c>
      <c r="V995" t="s">
        <v>10989</v>
      </c>
      <c r="W995" t="s">
        <v>11031</v>
      </c>
      <c r="X995" t="s">
        <v>113</v>
      </c>
    </row>
    <row r="996" spans="1:24" x14ac:dyDescent="0.3">
      <c r="A996" t="s">
        <v>3356</v>
      </c>
      <c r="B996" t="s">
        <v>3357</v>
      </c>
      <c r="C996" t="s">
        <v>3357</v>
      </c>
      <c r="D996">
        <v>106</v>
      </c>
      <c r="E996" t="s">
        <v>10911</v>
      </c>
      <c r="F996">
        <v>1.7666666666666666</v>
      </c>
      <c r="G996" t="s">
        <v>190</v>
      </c>
      <c r="H996" t="s">
        <v>10895</v>
      </c>
      <c r="I996" t="s">
        <v>10890</v>
      </c>
      <c r="J996">
        <v>7.3</v>
      </c>
      <c r="K996" t="s">
        <v>10916</v>
      </c>
      <c r="L996">
        <v>434233</v>
      </c>
      <c r="M996">
        <v>75000000</v>
      </c>
      <c r="N996">
        <v>248118121</v>
      </c>
      <c r="O996">
        <v>173118121</v>
      </c>
      <c r="P996" t="s">
        <v>10928</v>
      </c>
      <c r="Q996" t="s">
        <v>3358</v>
      </c>
      <c r="R996">
        <v>14</v>
      </c>
      <c r="S996" t="s">
        <v>11011</v>
      </c>
      <c r="T996" t="s">
        <v>11023</v>
      </c>
      <c r="U996" t="s">
        <v>10925</v>
      </c>
      <c r="V996" t="s">
        <v>10987</v>
      </c>
      <c r="W996" t="s">
        <v>11031</v>
      </c>
      <c r="X996" t="s">
        <v>3083</v>
      </c>
    </row>
    <row r="997" spans="1:24" x14ac:dyDescent="0.3">
      <c r="A997" t="s">
        <v>3359</v>
      </c>
      <c r="B997" t="s">
        <v>3360</v>
      </c>
      <c r="C997" t="s">
        <v>3360</v>
      </c>
      <c r="D997">
        <v>90</v>
      </c>
      <c r="E997" t="s">
        <v>10911</v>
      </c>
      <c r="F997">
        <v>1.5</v>
      </c>
      <c r="G997" t="s">
        <v>172</v>
      </c>
      <c r="H997" t="s">
        <v>10899</v>
      </c>
      <c r="I997" t="s">
        <v>10899</v>
      </c>
      <c r="J997">
        <v>7.4</v>
      </c>
      <c r="K997" t="s">
        <v>10916</v>
      </c>
      <c r="L997">
        <v>65456</v>
      </c>
      <c r="M997">
        <v>10000000</v>
      </c>
      <c r="N997">
        <v>20789556</v>
      </c>
      <c r="O997">
        <v>10789556</v>
      </c>
      <c r="P997" t="s">
        <v>10913</v>
      </c>
      <c r="Q997" t="s">
        <v>3163</v>
      </c>
      <c r="R997">
        <v>8</v>
      </c>
      <c r="S997" t="s">
        <v>1956</v>
      </c>
      <c r="T997" t="s">
        <v>11027</v>
      </c>
      <c r="U997" t="s">
        <v>10930</v>
      </c>
      <c r="V997" t="s">
        <v>10987</v>
      </c>
      <c r="W997" t="s">
        <v>11031</v>
      </c>
      <c r="X997" t="s">
        <v>3361</v>
      </c>
    </row>
    <row r="998" spans="1:24" x14ac:dyDescent="0.3">
      <c r="A998" t="s">
        <v>3362</v>
      </c>
      <c r="B998" t="s">
        <v>3363</v>
      </c>
      <c r="C998" t="s">
        <v>3363</v>
      </c>
      <c r="D998">
        <v>116</v>
      </c>
      <c r="E998" t="s">
        <v>10911</v>
      </c>
      <c r="F998">
        <v>1.9333333333333333</v>
      </c>
      <c r="G998" t="s">
        <v>190</v>
      </c>
      <c r="H998" t="s">
        <v>10895</v>
      </c>
      <c r="I998" t="s">
        <v>10886</v>
      </c>
      <c r="J998">
        <v>6</v>
      </c>
      <c r="K998" t="s">
        <v>10912</v>
      </c>
      <c r="L998">
        <v>58920</v>
      </c>
      <c r="M998">
        <v>42000000</v>
      </c>
      <c r="N998">
        <v>35402320</v>
      </c>
      <c r="O998">
        <v>-6597680</v>
      </c>
      <c r="P998" t="s">
        <v>10924</v>
      </c>
      <c r="Q998" t="s">
        <v>3364</v>
      </c>
      <c r="R998">
        <v>11</v>
      </c>
      <c r="S998" t="s">
        <v>11014</v>
      </c>
      <c r="T998" t="s">
        <v>11025</v>
      </c>
      <c r="U998" t="s">
        <v>10927</v>
      </c>
      <c r="V998" t="s">
        <v>10954</v>
      </c>
      <c r="W998" t="s">
        <v>11031</v>
      </c>
      <c r="X998" t="s">
        <v>3365</v>
      </c>
    </row>
    <row r="999" spans="1:24" x14ac:dyDescent="0.3">
      <c r="A999" t="s">
        <v>3366</v>
      </c>
      <c r="B999" t="s">
        <v>3367</v>
      </c>
      <c r="C999" t="s">
        <v>3367</v>
      </c>
      <c r="D999">
        <v>125</v>
      </c>
      <c r="E999" t="s">
        <v>10917</v>
      </c>
      <c r="F999">
        <v>2.0833333333333335</v>
      </c>
      <c r="G999" t="s">
        <v>172</v>
      </c>
      <c r="H999" t="s">
        <v>190</v>
      </c>
      <c r="I999" t="s">
        <v>10885</v>
      </c>
      <c r="J999">
        <v>6.8</v>
      </c>
      <c r="K999" t="s">
        <v>10912</v>
      </c>
      <c r="L999">
        <v>115632</v>
      </c>
      <c r="M999">
        <v>60000000</v>
      </c>
      <c r="N999">
        <v>124745083</v>
      </c>
      <c r="O999">
        <v>64745083</v>
      </c>
      <c r="P999" t="s">
        <v>10913</v>
      </c>
      <c r="Q999" t="s">
        <v>3368</v>
      </c>
      <c r="R999">
        <v>12</v>
      </c>
      <c r="S999" t="s">
        <v>11011</v>
      </c>
      <c r="T999" t="s">
        <v>11018</v>
      </c>
      <c r="U999" t="s">
        <v>10914</v>
      </c>
      <c r="V999" t="s">
        <v>10987</v>
      </c>
      <c r="W999" t="s">
        <v>11031</v>
      </c>
      <c r="X999" t="s">
        <v>2640</v>
      </c>
    </row>
    <row r="1000" spans="1:24" x14ac:dyDescent="0.3">
      <c r="A1000" t="s">
        <v>3369</v>
      </c>
      <c r="B1000" t="s">
        <v>3370</v>
      </c>
      <c r="C1000" t="s">
        <v>3370</v>
      </c>
      <c r="D1000">
        <v>112</v>
      </c>
      <c r="E1000" t="s">
        <v>10911</v>
      </c>
      <c r="F1000">
        <v>1.8666666666666667</v>
      </c>
      <c r="G1000" t="s">
        <v>190</v>
      </c>
      <c r="H1000" t="s">
        <v>10885</v>
      </c>
      <c r="I1000" t="s">
        <v>105</v>
      </c>
      <c r="J1000">
        <v>6.7</v>
      </c>
      <c r="K1000" t="s">
        <v>10912</v>
      </c>
      <c r="L1000">
        <v>73540</v>
      </c>
      <c r="M1000">
        <v>10000000</v>
      </c>
      <c r="N1000">
        <v>44567606</v>
      </c>
      <c r="O1000">
        <v>34567606</v>
      </c>
      <c r="P1000" t="s">
        <v>10913</v>
      </c>
      <c r="Q1000" t="s">
        <v>3371</v>
      </c>
      <c r="R1000">
        <v>18</v>
      </c>
      <c r="S1000" t="s">
        <v>11015</v>
      </c>
      <c r="T1000" t="s">
        <v>11018</v>
      </c>
      <c r="U1000" t="s">
        <v>10914</v>
      </c>
      <c r="V1000" t="s">
        <v>10987</v>
      </c>
      <c r="W1000" t="s">
        <v>11031</v>
      </c>
      <c r="X1000" t="s">
        <v>479</v>
      </c>
    </row>
    <row r="1001" spans="1:24" x14ac:dyDescent="0.3">
      <c r="A1001" t="s">
        <v>3372</v>
      </c>
      <c r="B1001" t="s">
        <v>3373</v>
      </c>
      <c r="C1001" t="s">
        <v>3373</v>
      </c>
      <c r="D1001">
        <v>123</v>
      </c>
      <c r="E1001" t="s">
        <v>10917</v>
      </c>
      <c r="F1001">
        <v>2.0499999999999998</v>
      </c>
      <c r="G1001" t="s">
        <v>172</v>
      </c>
      <c r="H1001" t="s">
        <v>10891</v>
      </c>
      <c r="I1001" t="s">
        <v>190</v>
      </c>
      <c r="J1001">
        <v>6.5</v>
      </c>
      <c r="K1001" t="s">
        <v>10912</v>
      </c>
      <c r="L1001">
        <v>70200</v>
      </c>
      <c r="M1001">
        <v>75000000</v>
      </c>
      <c r="N1001">
        <v>67631903</v>
      </c>
      <c r="O1001">
        <v>-7368097</v>
      </c>
      <c r="P1001" t="s">
        <v>10924</v>
      </c>
      <c r="Q1001" t="s">
        <v>3374</v>
      </c>
      <c r="R1001">
        <v>12</v>
      </c>
      <c r="S1001" t="s">
        <v>1956</v>
      </c>
      <c r="T1001" t="s">
        <v>11022</v>
      </c>
      <c r="U1001" t="s">
        <v>10923</v>
      </c>
      <c r="V1001" t="s">
        <v>10954</v>
      </c>
      <c r="W1001" t="s">
        <v>11031</v>
      </c>
      <c r="X1001" t="s">
        <v>647</v>
      </c>
    </row>
    <row r="1002" spans="1:24" x14ac:dyDescent="0.3">
      <c r="A1002" t="s">
        <v>3375</v>
      </c>
      <c r="B1002" t="s">
        <v>3376</v>
      </c>
      <c r="C1002" t="s">
        <v>3376</v>
      </c>
      <c r="D1002">
        <v>124</v>
      </c>
      <c r="E1002" t="s">
        <v>10917</v>
      </c>
      <c r="F1002">
        <v>2.0666666666666669</v>
      </c>
      <c r="G1002" t="s">
        <v>10889</v>
      </c>
      <c r="H1002" t="s">
        <v>10891</v>
      </c>
      <c r="I1002" t="s">
        <v>190</v>
      </c>
      <c r="J1002">
        <v>7.5</v>
      </c>
      <c r="K1002" t="s">
        <v>10916</v>
      </c>
      <c r="L1002">
        <v>271106</v>
      </c>
      <c r="M1002">
        <v>53000000</v>
      </c>
      <c r="N1002">
        <v>83282296</v>
      </c>
      <c r="O1002">
        <v>30282296</v>
      </c>
      <c r="P1002" t="s">
        <v>10913</v>
      </c>
      <c r="Q1002" t="s">
        <v>3377</v>
      </c>
      <c r="R1002">
        <v>29</v>
      </c>
      <c r="S1002" t="s">
        <v>11012</v>
      </c>
      <c r="T1002" t="s">
        <v>11021</v>
      </c>
      <c r="U1002" t="s">
        <v>10921</v>
      </c>
      <c r="V1002" t="s">
        <v>10954</v>
      </c>
      <c r="W1002" t="s">
        <v>11031</v>
      </c>
      <c r="X1002" t="s">
        <v>2730</v>
      </c>
    </row>
    <row r="1003" spans="1:24" x14ac:dyDescent="0.3">
      <c r="A1003" t="s">
        <v>3378</v>
      </c>
      <c r="B1003" t="s">
        <v>3379</v>
      </c>
      <c r="C1003" t="s">
        <v>3379</v>
      </c>
      <c r="D1003">
        <v>123</v>
      </c>
      <c r="E1003" t="s">
        <v>10917</v>
      </c>
      <c r="F1003">
        <v>2.0499999999999998</v>
      </c>
      <c r="G1003" t="s">
        <v>190</v>
      </c>
      <c r="H1003" t="s">
        <v>10899</v>
      </c>
      <c r="I1003" t="s">
        <v>10899</v>
      </c>
      <c r="J1003">
        <v>7.2</v>
      </c>
      <c r="K1003" t="s">
        <v>10916</v>
      </c>
      <c r="L1003">
        <v>122617</v>
      </c>
      <c r="M1003">
        <v>40000000</v>
      </c>
      <c r="N1003">
        <v>55707411</v>
      </c>
      <c r="O1003">
        <v>15707411</v>
      </c>
      <c r="P1003" t="s">
        <v>10913</v>
      </c>
      <c r="Q1003" t="s">
        <v>3380</v>
      </c>
      <c r="R1003">
        <v>12</v>
      </c>
      <c r="S1003" t="s">
        <v>11012</v>
      </c>
      <c r="T1003" t="s">
        <v>11022</v>
      </c>
      <c r="U1003" t="s">
        <v>10923</v>
      </c>
      <c r="V1003" t="s">
        <v>10987</v>
      </c>
      <c r="W1003" t="s">
        <v>11031</v>
      </c>
      <c r="X1003" t="s">
        <v>2433</v>
      </c>
    </row>
    <row r="1004" spans="1:24" x14ac:dyDescent="0.3">
      <c r="A1004" t="s">
        <v>3381</v>
      </c>
      <c r="B1004" t="s">
        <v>3382</v>
      </c>
      <c r="C1004" t="s">
        <v>3382</v>
      </c>
      <c r="D1004">
        <v>124</v>
      </c>
      <c r="E1004" t="s">
        <v>10917</v>
      </c>
      <c r="F1004">
        <v>2.0666666666666669</v>
      </c>
      <c r="G1004" t="s">
        <v>7406</v>
      </c>
      <c r="H1004" t="s">
        <v>10891</v>
      </c>
      <c r="I1004" t="s">
        <v>190</v>
      </c>
      <c r="J1004">
        <v>6.8</v>
      </c>
      <c r="K1004" t="s">
        <v>10912</v>
      </c>
      <c r="L1004">
        <v>132417</v>
      </c>
      <c r="M1004">
        <v>68000000</v>
      </c>
      <c r="N1004">
        <v>113579918</v>
      </c>
      <c r="O1004">
        <v>45579918</v>
      </c>
      <c r="P1004" t="s">
        <v>10913</v>
      </c>
      <c r="Q1004" t="s">
        <v>3383</v>
      </c>
      <c r="R1004">
        <v>9</v>
      </c>
      <c r="S1004" t="s">
        <v>11015</v>
      </c>
      <c r="T1004" t="s">
        <v>11025</v>
      </c>
      <c r="U1004" t="s">
        <v>10927</v>
      </c>
      <c r="V1004" t="s">
        <v>10954</v>
      </c>
      <c r="W1004" t="s">
        <v>11031</v>
      </c>
      <c r="X1004" t="s">
        <v>863</v>
      </c>
    </row>
    <row r="1005" spans="1:24" x14ac:dyDescent="0.3">
      <c r="A1005" t="s">
        <v>3384</v>
      </c>
      <c r="B1005" t="s">
        <v>3385</v>
      </c>
      <c r="C1005" t="s">
        <v>3385</v>
      </c>
      <c r="D1005">
        <v>88</v>
      </c>
      <c r="E1005" t="s">
        <v>10915</v>
      </c>
      <c r="F1005">
        <v>1.4666666666666666</v>
      </c>
      <c r="G1005" t="s">
        <v>7406</v>
      </c>
      <c r="H1005" t="s">
        <v>10887</v>
      </c>
      <c r="I1005" t="s">
        <v>172</v>
      </c>
      <c r="J1005">
        <v>5.6</v>
      </c>
      <c r="K1005" t="s">
        <v>10933</v>
      </c>
      <c r="L1005">
        <v>124807</v>
      </c>
      <c r="M1005">
        <v>35000000</v>
      </c>
      <c r="N1005">
        <v>147934180</v>
      </c>
      <c r="O1005">
        <v>112934180</v>
      </c>
      <c r="P1005" t="s">
        <v>10928</v>
      </c>
      <c r="Q1005" t="s">
        <v>3386</v>
      </c>
      <c r="R1005">
        <v>18</v>
      </c>
      <c r="S1005" t="s">
        <v>11013</v>
      </c>
      <c r="T1005" t="s">
        <v>11021</v>
      </c>
      <c r="U1005" t="s">
        <v>10921</v>
      </c>
      <c r="V1005" t="s">
        <v>10954</v>
      </c>
      <c r="W1005" t="s">
        <v>11031</v>
      </c>
      <c r="X1005" t="s">
        <v>1509</v>
      </c>
    </row>
    <row r="1006" spans="1:24" x14ac:dyDescent="0.3">
      <c r="A1006" t="s">
        <v>3387</v>
      </c>
      <c r="B1006" t="s">
        <v>3388</v>
      </c>
      <c r="C1006" t="s">
        <v>3389</v>
      </c>
      <c r="D1006">
        <v>93</v>
      </c>
      <c r="E1006" t="s">
        <v>10911</v>
      </c>
      <c r="F1006">
        <v>1.55</v>
      </c>
      <c r="G1006" t="s">
        <v>7406</v>
      </c>
      <c r="H1006" t="s">
        <v>172</v>
      </c>
      <c r="I1006" t="s">
        <v>10891</v>
      </c>
      <c r="J1006">
        <v>6.3</v>
      </c>
      <c r="K1006" t="s">
        <v>10912</v>
      </c>
      <c r="L1006">
        <v>50543</v>
      </c>
      <c r="M1006">
        <v>27000000</v>
      </c>
      <c r="N1006">
        <v>12881605</v>
      </c>
      <c r="O1006">
        <v>-14118395</v>
      </c>
      <c r="P1006" t="s">
        <v>10924</v>
      </c>
      <c r="Q1006" t="s">
        <v>3390</v>
      </c>
      <c r="R1006">
        <v>7</v>
      </c>
      <c r="S1006" t="s">
        <v>1956</v>
      </c>
      <c r="T1006" t="s">
        <v>11018</v>
      </c>
      <c r="U1006" t="s">
        <v>10914</v>
      </c>
      <c r="V1006" t="s">
        <v>10954</v>
      </c>
      <c r="W1006" t="s">
        <v>11031</v>
      </c>
      <c r="X1006" t="s">
        <v>2904</v>
      </c>
    </row>
    <row r="1007" spans="1:24" x14ac:dyDescent="0.3">
      <c r="A1007" t="s">
        <v>3391</v>
      </c>
      <c r="B1007" t="s">
        <v>3392</v>
      </c>
      <c r="C1007" t="s">
        <v>3392</v>
      </c>
      <c r="D1007">
        <v>98</v>
      </c>
      <c r="E1007" t="s">
        <v>10911</v>
      </c>
      <c r="F1007">
        <v>1.6333333333333333</v>
      </c>
      <c r="G1007" t="s">
        <v>7406</v>
      </c>
      <c r="H1007" t="s">
        <v>105</v>
      </c>
      <c r="I1007" t="s">
        <v>10890</v>
      </c>
      <c r="J1007">
        <v>4.9000000000000004</v>
      </c>
      <c r="K1007" t="s">
        <v>10933</v>
      </c>
      <c r="L1007">
        <v>56918</v>
      </c>
      <c r="M1007">
        <v>28000000</v>
      </c>
      <c r="N1007">
        <v>14010832</v>
      </c>
      <c r="O1007">
        <v>-13989168</v>
      </c>
      <c r="P1007" t="s">
        <v>10924</v>
      </c>
      <c r="Q1007" t="s">
        <v>3393</v>
      </c>
      <c r="R1007">
        <v>24</v>
      </c>
      <c r="S1007" t="s">
        <v>1956</v>
      </c>
      <c r="T1007" t="s">
        <v>11028</v>
      </c>
      <c r="U1007" t="s">
        <v>10931</v>
      </c>
      <c r="V1007" t="s">
        <v>10954</v>
      </c>
      <c r="W1007" t="s">
        <v>11031</v>
      </c>
      <c r="X1007" t="s">
        <v>208</v>
      </c>
    </row>
    <row r="1008" spans="1:24" x14ac:dyDescent="0.3">
      <c r="A1008" t="s">
        <v>3394</v>
      </c>
      <c r="B1008" t="s">
        <v>3395</v>
      </c>
      <c r="C1008" t="s">
        <v>3395</v>
      </c>
      <c r="D1008">
        <v>135</v>
      </c>
      <c r="E1008" t="s">
        <v>10917</v>
      </c>
      <c r="F1008">
        <v>2.25</v>
      </c>
      <c r="G1008" t="s">
        <v>7406</v>
      </c>
      <c r="H1008" t="s">
        <v>190</v>
      </c>
      <c r="I1008" t="s">
        <v>5170</v>
      </c>
      <c r="J1008">
        <v>6.3</v>
      </c>
      <c r="K1008" t="s">
        <v>10912</v>
      </c>
      <c r="L1008">
        <v>58453</v>
      </c>
      <c r="M1008">
        <v>65000000</v>
      </c>
      <c r="N1008">
        <v>62761005</v>
      </c>
      <c r="O1008">
        <v>-2238995</v>
      </c>
      <c r="P1008" t="s">
        <v>10924</v>
      </c>
      <c r="Q1008" t="s">
        <v>3396</v>
      </c>
      <c r="R1008">
        <v>4</v>
      </c>
      <c r="S1008" t="s">
        <v>11015</v>
      </c>
      <c r="T1008" t="s">
        <v>11018</v>
      </c>
      <c r="U1008" t="s">
        <v>10914</v>
      </c>
      <c r="V1008" t="s">
        <v>10987</v>
      </c>
      <c r="W1008" t="s">
        <v>11031</v>
      </c>
      <c r="X1008" t="s">
        <v>501</v>
      </c>
    </row>
    <row r="1009" spans="1:24" x14ac:dyDescent="0.3">
      <c r="A1009" t="s">
        <v>3397</v>
      </c>
      <c r="B1009" t="s">
        <v>3398</v>
      </c>
      <c r="C1009" t="s">
        <v>3399</v>
      </c>
      <c r="D1009">
        <v>106</v>
      </c>
      <c r="E1009" t="s">
        <v>10911</v>
      </c>
      <c r="F1009">
        <v>1.7666666666666666</v>
      </c>
      <c r="G1009" t="s">
        <v>10891</v>
      </c>
      <c r="H1009" t="s">
        <v>10895</v>
      </c>
      <c r="I1009" t="s">
        <v>5170</v>
      </c>
      <c r="J1009">
        <v>6.9</v>
      </c>
      <c r="K1009" t="s">
        <v>10912</v>
      </c>
      <c r="L1009">
        <v>64595</v>
      </c>
      <c r="M1009">
        <v>14000000</v>
      </c>
      <c r="N1009">
        <v>60103680</v>
      </c>
      <c r="O1009">
        <v>46103680</v>
      </c>
      <c r="P1009" t="s">
        <v>10913</v>
      </c>
      <c r="Q1009" t="s">
        <v>3400</v>
      </c>
      <c r="R1009">
        <v>27</v>
      </c>
      <c r="S1009" t="s">
        <v>11014</v>
      </c>
      <c r="T1009" t="s">
        <v>11027</v>
      </c>
      <c r="U1009" t="s">
        <v>10930</v>
      </c>
      <c r="V1009" t="s">
        <v>10987</v>
      </c>
      <c r="W1009" t="s">
        <v>11031</v>
      </c>
      <c r="X1009" t="s">
        <v>3401</v>
      </c>
    </row>
    <row r="1010" spans="1:24" x14ac:dyDescent="0.3">
      <c r="A1010" t="s">
        <v>3402</v>
      </c>
      <c r="B1010" t="s">
        <v>3403</v>
      </c>
      <c r="C1010" t="s">
        <v>3403</v>
      </c>
      <c r="D1010">
        <v>95</v>
      </c>
      <c r="E1010" t="s">
        <v>10911</v>
      </c>
      <c r="F1010">
        <v>1.5833333333333333</v>
      </c>
      <c r="G1010" t="s">
        <v>7406</v>
      </c>
      <c r="H1010" t="s">
        <v>10887</v>
      </c>
      <c r="I1010" t="s">
        <v>10888</v>
      </c>
      <c r="J1010">
        <v>6.9</v>
      </c>
      <c r="K1010" t="s">
        <v>10912</v>
      </c>
      <c r="L1010">
        <v>130200</v>
      </c>
      <c r="M1010">
        <v>120000000</v>
      </c>
      <c r="N1010">
        <v>186053725</v>
      </c>
      <c r="O1010">
        <v>66053725</v>
      </c>
      <c r="P1010" t="s">
        <v>10913</v>
      </c>
      <c r="Q1010" t="s">
        <v>3404</v>
      </c>
      <c r="R1010">
        <v>2</v>
      </c>
      <c r="S1010" t="s">
        <v>11016</v>
      </c>
      <c r="T1010" t="s">
        <v>11024</v>
      </c>
      <c r="U1010" t="s">
        <v>10926</v>
      </c>
      <c r="V1010" t="s">
        <v>10954</v>
      </c>
      <c r="W1010" t="s">
        <v>11031</v>
      </c>
      <c r="X1010" t="s">
        <v>2136</v>
      </c>
    </row>
    <row r="1011" spans="1:24" x14ac:dyDescent="0.3">
      <c r="A1011" t="s">
        <v>3405</v>
      </c>
      <c r="B1011" t="s">
        <v>3406</v>
      </c>
      <c r="C1011" t="s">
        <v>3406</v>
      </c>
      <c r="D1011">
        <v>93</v>
      </c>
      <c r="E1011" t="s">
        <v>10911</v>
      </c>
      <c r="F1011">
        <v>1.55</v>
      </c>
      <c r="G1011" t="s">
        <v>172</v>
      </c>
      <c r="H1011" t="s">
        <v>10885</v>
      </c>
      <c r="I1011" t="s">
        <v>10899</v>
      </c>
      <c r="J1011">
        <v>6.1</v>
      </c>
      <c r="K1011" t="s">
        <v>10912</v>
      </c>
      <c r="L1011">
        <v>110390</v>
      </c>
      <c r="M1011">
        <v>48000000</v>
      </c>
      <c r="N1011">
        <v>90383208</v>
      </c>
      <c r="O1011">
        <v>42383208</v>
      </c>
      <c r="P1011" t="s">
        <v>10913</v>
      </c>
      <c r="Q1011" t="s">
        <v>3407</v>
      </c>
      <c r="R1011">
        <v>17</v>
      </c>
      <c r="S1011" t="s">
        <v>11011</v>
      </c>
      <c r="T1011" t="s">
        <v>11022</v>
      </c>
      <c r="U1011" t="s">
        <v>10923</v>
      </c>
      <c r="V1011" t="s">
        <v>10987</v>
      </c>
      <c r="W1011" t="s">
        <v>11031</v>
      </c>
      <c r="X1011" t="s">
        <v>367</v>
      </c>
    </row>
    <row r="1012" spans="1:24" x14ac:dyDescent="0.3">
      <c r="A1012" t="s">
        <v>3408</v>
      </c>
      <c r="B1012" t="s">
        <v>3409</v>
      </c>
      <c r="C1012" t="s">
        <v>3409</v>
      </c>
      <c r="D1012">
        <v>101</v>
      </c>
      <c r="E1012" t="s">
        <v>10911</v>
      </c>
      <c r="F1012">
        <v>1.6833333333333333</v>
      </c>
      <c r="G1012" t="s">
        <v>105</v>
      </c>
      <c r="H1012" t="s">
        <v>10895</v>
      </c>
      <c r="I1012" t="s">
        <v>5170</v>
      </c>
      <c r="J1012">
        <v>7.6</v>
      </c>
      <c r="K1012" t="s">
        <v>10916</v>
      </c>
      <c r="L1012">
        <v>385562</v>
      </c>
      <c r="M1012">
        <v>17000000</v>
      </c>
      <c r="N1012">
        <v>210002852</v>
      </c>
      <c r="O1012">
        <v>193002852</v>
      </c>
      <c r="P1012" t="s">
        <v>10928</v>
      </c>
      <c r="Q1012" t="s">
        <v>3410</v>
      </c>
      <c r="R1012">
        <v>2</v>
      </c>
      <c r="S1012" t="s">
        <v>11012</v>
      </c>
      <c r="T1012" t="s">
        <v>11028</v>
      </c>
      <c r="U1012" t="s">
        <v>10931</v>
      </c>
      <c r="V1012" t="s">
        <v>10954</v>
      </c>
      <c r="W1012" t="s">
        <v>11031</v>
      </c>
      <c r="X1012" t="s">
        <v>3411</v>
      </c>
    </row>
    <row r="1013" spans="1:24" x14ac:dyDescent="0.3">
      <c r="A1013" t="s">
        <v>3412</v>
      </c>
      <c r="B1013" t="s">
        <v>3413</v>
      </c>
      <c r="C1013" t="s">
        <v>3413</v>
      </c>
      <c r="D1013">
        <v>119</v>
      </c>
      <c r="E1013" t="s">
        <v>10911</v>
      </c>
      <c r="F1013">
        <v>1.9833333333333334</v>
      </c>
      <c r="G1013" t="s">
        <v>190</v>
      </c>
      <c r="H1013" t="s">
        <v>10886</v>
      </c>
      <c r="I1013" t="s">
        <v>10899</v>
      </c>
      <c r="J1013">
        <v>6.7</v>
      </c>
      <c r="K1013" t="s">
        <v>10912</v>
      </c>
      <c r="L1013">
        <v>93555</v>
      </c>
      <c r="M1013">
        <v>40000000</v>
      </c>
      <c r="N1013">
        <v>65754228</v>
      </c>
      <c r="O1013">
        <v>25754228</v>
      </c>
      <c r="P1013" t="s">
        <v>10913</v>
      </c>
      <c r="Q1013" t="s">
        <v>3414</v>
      </c>
      <c r="R1013">
        <v>12</v>
      </c>
      <c r="S1013" t="s">
        <v>11015</v>
      </c>
      <c r="T1013" t="s">
        <v>11020</v>
      </c>
      <c r="U1013" t="s">
        <v>10920</v>
      </c>
      <c r="V1013" t="s">
        <v>10954</v>
      </c>
      <c r="W1013" t="s">
        <v>11031</v>
      </c>
      <c r="X1013" t="s">
        <v>3415</v>
      </c>
    </row>
    <row r="1014" spans="1:24" x14ac:dyDescent="0.3">
      <c r="A1014" t="s">
        <v>3416</v>
      </c>
      <c r="B1014" t="s">
        <v>3417</v>
      </c>
      <c r="C1014" t="s">
        <v>3417</v>
      </c>
      <c r="D1014">
        <v>106</v>
      </c>
      <c r="E1014" t="s">
        <v>10911</v>
      </c>
      <c r="F1014">
        <v>1.7666666666666666</v>
      </c>
      <c r="G1014" t="s">
        <v>7406</v>
      </c>
      <c r="H1014" t="s">
        <v>10891</v>
      </c>
      <c r="I1014" t="s">
        <v>5170</v>
      </c>
      <c r="J1014">
        <v>6.8</v>
      </c>
      <c r="K1014" t="s">
        <v>10912</v>
      </c>
      <c r="L1014">
        <v>409943</v>
      </c>
      <c r="M1014">
        <v>38000000</v>
      </c>
      <c r="N1014">
        <v>207517509</v>
      </c>
      <c r="O1014">
        <v>169517509</v>
      </c>
      <c r="P1014" t="s">
        <v>10928</v>
      </c>
      <c r="Q1014" t="s">
        <v>3418</v>
      </c>
      <c r="R1014">
        <v>18</v>
      </c>
      <c r="S1014" t="s">
        <v>11015</v>
      </c>
      <c r="T1014" t="s">
        <v>11024</v>
      </c>
      <c r="U1014" t="s">
        <v>10926</v>
      </c>
      <c r="V1014" t="s">
        <v>10954</v>
      </c>
      <c r="W1014" t="s">
        <v>11031</v>
      </c>
      <c r="X1014" t="s">
        <v>2092</v>
      </c>
    </row>
    <row r="1015" spans="1:24" x14ac:dyDescent="0.3">
      <c r="A1015" t="s">
        <v>3419</v>
      </c>
      <c r="B1015" t="s">
        <v>3420</v>
      </c>
      <c r="C1015" t="s">
        <v>3420</v>
      </c>
      <c r="D1015">
        <v>108</v>
      </c>
      <c r="E1015" t="s">
        <v>10911</v>
      </c>
      <c r="F1015">
        <v>1.8</v>
      </c>
      <c r="G1015" t="s">
        <v>7406</v>
      </c>
      <c r="H1015" t="s">
        <v>190</v>
      </c>
      <c r="I1015" t="s">
        <v>5170</v>
      </c>
      <c r="J1015">
        <v>5.5</v>
      </c>
      <c r="K1015" t="s">
        <v>10933</v>
      </c>
      <c r="L1015">
        <v>77254</v>
      </c>
      <c r="M1015">
        <v>85000000</v>
      </c>
      <c r="N1015">
        <v>78382433</v>
      </c>
      <c r="O1015">
        <v>-6617567</v>
      </c>
      <c r="P1015" t="s">
        <v>10924</v>
      </c>
      <c r="Q1015" t="s">
        <v>3421</v>
      </c>
      <c r="R1015">
        <v>4</v>
      </c>
      <c r="S1015" t="s">
        <v>11015</v>
      </c>
      <c r="T1015" t="s">
        <v>11020</v>
      </c>
      <c r="U1015" t="s">
        <v>10920</v>
      </c>
      <c r="V1015" t="s">
        <v>10989</v>
      </c>
      <c r="W1015" t="s">
        <v>11031</v>
      </c>
      <c r="X1015" t="s">
        <v>1551</v>
      </c>
    </row>
    <row r="1016" spans="1:24" x14ac:dyDescent="0.3">
      <c r="A1016" t="s">
        <v>3422</v>
      </c>
      <c r="B1016" t="s">
        <v>3423</v>
      </c>
      <c r="C1016" t="s">
        <v>3423</v>
      </c>
      <c r="D1016">
        <v>138</v>
      </c>
      <c r="E1016" t="s">
        <v>10917</v>
      </c>
      <c r="F1016">
        <v>2.2999999999999998</v>
      </c>
      <c r="G1016" t="s">
        <v>7406</v>
      </c>
      <c r="H1016" t="s">
        <v>10890</v>
      </c>
      <c r="I1016" t="s">
        <v>10899</v>
      </c>
      <c r="J1016">
        <v>7.2</v>
      </c>
      <c r="K1016" t="s">
        <v>10916</v>
      </c>
      <c r="L1016">
        <v>618970</v>
      </c>
      <c r="M1016">
        <v>150000000</v>
      </c>
      <c r="N1016">
        <v>741847937</v>
      </c>
      <c r="O1016">
        <v>591847937</v>
      </c>
      <c r="P1016" t="s">
        <v>10928</v>
      </c>
      <c r="Q1016" t="s">
        <v>3424</v>
      </c>
      <c r="R1016">
        <v>7</v>
      </c>
      <c r="S1016" t="s">
        <v>11014</v>
      </c>
      <c r="T1016" t="s">
        <v>11029</v>
      </c>
      <c r="U1016" t="s">
        <v>10932</v>
      </c>
      <c r="V1016" t="s">
        <v>10990</v>
      </c>
      <c r="W1016" t="s">
        <v>11031</v>
      </c>
      <c r="X1016" t="s">
        <v>2070</v>
      </c>
    </row>
    <row r="1017" spans="1:24" x14ac:dyDescent="0.3">
      <c r="A1017" t="s">
        <v>3425</v>
      </c>
      <c r="B1017" t="s">
        <v>3426</v>
      </c>
      <c r="C1017" t="s">
        <v>3426</v>
      </c>
      <c r="D1017">
        <v>123</v>
      </c>
      <c r="E1017" t="s">
        <v>10917</v>
      </c>
      <c r="F1017">
        <v>2.0499999999999998</v>
      </c>
      <c r="G1017" t="s">
        <v>10887</v>
      </c>
      <c r="H1017" t="s">
        <v>172</v>
      </c>
      <c r="I1017" t="s">
        <v>190</v>
      </c>
      <c r="J1017">
        <v>6.1</v>
      </c>
      <c r="K1017" t="s">
        <v>10912</v>
      </c>
      <c r="L1017">
        <v>111699</v>
      </c>
      <c r="M1017">
        <v>57000000</v>
      </c>
      <c r="N1017">
        <v>147845033</v>
      </c>
      <c r="O1017">
        <v>90845033</v>
      </c>
      <c r="P1017" t="s">
        <v>10913</v>
      </c>
      <c r="Q1017" t="s">
        <v>3427</v>
      </c>
      <c r="R1017">
        <v>2</v>
      </c>
      <c r="S1017" t="s">
        <v>1956</v>
      </c>
      <c r="T1017" t="s">
        <v>11021</v>
      </c>
      <c r="U1017" t="s">
        <v>10921</v>
      </c>
      <c r="V1017" t="s">
        <v>10954</v>
      </c>
      <c r="W1017" t="s">
        <v>11031</v>
      </c>
      <c r="X1017" t="s">
        <v>2422</v>
      </c>
    </row>
    <row r="1018" spans="1:24" x14ac:dyDescent="0.3">
      <c r="A1018" t="s">
        <v>3428</v>
      </c>
      <c r="B1018" t="s">
        <v>3429</v>
      </c>
      <c r="C1018" t="s">
        <v>3430</v>
      </c>
      <c r="D1018">
        <v>142</v>
      </c>
      <c r="E1018" t="s">
        <v>10917</v>
      </c>
      <c r="F1018">
        <v>2.3666666666666667</v>
      </c>
      <c r="G1018" t="s">
        <v>7406</v>
      </c>
      <c r="H1018" t="s">
        <v>10887</v>
      </c>
      <c r="I1018" t="s">
        <v>190</v>
      </c>
      <c r="J1018">
        <v>7</v>
      </c>
      <c r="K1018" t="s">
        <v>10916</v>
      </c>
      <c r="L1018">
        <v>69925</v>
      </c>
      <c r="M1018">
        <v>29000000</v>
      </c>
      <c r="N1018">
        <v>70767418</v>
      </c>
      <c r="O1018">
        <v>41767418</v>
      </c>
      <c r="P1018" t="s">
        <v>10913</v>
      </c>
      <c r="Q1018" t="s">
        <v>3431</v>
      </c>
      <c r="R1018">
        <v>31</v>
      </c>
      <c r="S1018" t="s">
        <v>11014</v>
      </c>
      <c r="T1018" t="s">
        <v>11019</v>
      </c>
      <c r="U1018" t="s">
        <v>10919</v>
      </c>
      <c r="V1018" t="s">
        <v>10954</v>
      </c>
      <c r="W1018" t="s">
        <v>11031</v>
      </c>
      <c r="X1018" t="s">
        <v>3432</v>
      </c>
    </row>
    <row r="1019" spans="1:24" x14ac:dyDescent="0.3">
      <c r="A1019" t="s">
        <v>3433</v>
      </c>
      <c r="B1019" t="s">
        <v>3434</v>
      </c>
      <c r="C1019" t="s">
        <v>3434</v>
      </c>
      <c r="D1019">
        <v>124</v>
      </c>
      <c r="E1019" t="s">
        <v>10917</v>
      </c>
      <c r="F1019">
        <v>2.0666666666666669</v>
      </c>
      <c r="G1019" t="s">
        <v>10891</v>
      </c>
      <c r="H1019" t="s">
        <v>190</v>
      </c>
      <c r="I1019" t="s">
        <v>10895</v>
      </c>
      <c r="J1019">
        <v>6.8</v>
      </c>
      <c r="K1019" t="s">
        <v>10912</v>
      </c>
      <c r="L1019">
        <v>65007</v>
      </c>
      <c r="M1019">
        <v>35000000</v>
      </c>
      <c r="N1019">
        <v>29419291</v>
      </c>
      <c r="O1019">
        <v>-5580709</v>
      </c>
      <c r="P1019" t="s">
        <v>10924</v>
      </c>
      <c r="Q1019" t="s">
        <v>3277</v>
      </c>
      <c r="R1019">
        <v>9</v>
      </c>
      <c r="S1019" t="s">
        <v>11011</v>
      </c>
      <c r="T1019" t="s">
        <v>11019</v>
      </c>
      <c r="U1019" t="s">
        <v>10919</v>
      </c>
      <c r="V1019" t="s">
        <v>10954</v>
      </c>
      <c r="W1019" t="s">
        <v>11031</v>
      </c>
      <c r="X1019" t="s">
        <v>3435</v>
      </c>
    </row>
    <row r="1020" spans="1:24" x14ac:dyDescent="0.3">
      <c r="A1020" t="s">
        <v>3436</v>
      </c>
      <c r="B1020" t="s">
        <v>3437</v>
      </c>
      <c r="C1020" t="s">
        <v>3437</v>
      </c>
      <c r="D1020">
        <v>107</v>
      </c>
      <c r="E1020" t="s">
        <v>10911</v>
      </c>
      <c r="F1020">
        <v>1.7833333333333334</v>
      </c>
      <c r="G1020" t="s">
        <v>7406</v>
      </c>
      <c r="H1020" t="s">
        <v>190</v>
      </c>
      <c r="I1020" t="s">
        <v>10890</v>
      </c>
      <c r="J1020">
        <v>7.3</v>
      </c>
      <c r="K1020" t="s">
        <v>10916</v>
      </c>
      <c r="L1020">
        <v>342664</v>
      </c>
      <c r="M1020">
        <v>20000000</v>
      </c>
      <c r="N1020">
        <v>5368217</v>
      </c>
      <c r="O1020">
        <v>-14631783</v>
      </c>
      <c r="P1020" t="s">
        <v>10924</v>
      </c>
      <c r="Q1020" t="s">
        <v>3438</v>
      </c>
      <c r="R1020">
        <v>6</v>
      </c>
      <c r="S1020" t="s">
        <v>1956</v>
      </c>
      <c r="T1020" t="s">
        <v>11018</v>
      </c>
      <c r="U1020" t="s">
        <v>10914</v>
      </c>
      <c r="V1020" t="s">
        <v>10989</v>
      </c>
      <c r="W1020" t="s">
        <v>11031</v>
      </c>
      <c r="X1020" t="s">
        <v>3439</v>
      </c>
    </row>
    <row r="1021" spans="1:24" x14ac:dyDescent="0.3">
      <c r="A1021" t="s">
        <v>3440</v>
      </c>
      <c r="B1021" t="s">
        <v>3441</v>
      </c>
      <c r="C1021" t="s">
        <v>3441</v>
      </c>
      <c r="D1021">
        <v>101</v>
      </c>
      <c r="E1021" t="s">
        <v>10911</v>
      </c>
      <c r="F1021">
        <v>1.6833333333333333</v>
      </c>
      <c r="G1021" t="s">
        <v>190</v>
      </c>
      <c r="H1021" t="s">
        <v>10885</v>
      </c>
      <c r="I1021" t="s">
        <v>105</v>
      </c>
      <c r="J1021">
        <v>5.2</v>
      </c>
      <c r="K1021" t="s">
        <v>10933</v>
      </c>
      <c r="L1021">
        <v>59090</v>
      </c>
      <c r="M1021">
        <v>35000000</v>
      </c>
      <c r="N1021">
        <v>45479110</v>
      </c>
      <c r="O1021">
        <v>10479110</v>
      </c>
      <c r="P1021" t="s">
        <v>10913</v>
      </c>
      <c r="Q1021" t="s">
        <v>3442</v>
      </c>
      <c r="R1021">
        <v>10</v>
      </c>
      <c r="S1021" t="s">
        <v>11012</v>
      </c>
      <c r="T1021" t="s">
        <v>11019</v>
      </c>
      <c r="U1021" t="s">
        <v>10919</v>
      </c>
      <c r="V1021" t="s">
        <v>10989</v>
      </c>
      <c r="W1021" t="s">
        <v>11031</v>
      </c>
      <c r="X1021" t="s">
        <v>3443</v>
      </c>
    </row>
    <row r="1022" spans="1:24" x14ac:dyDescent="0.3">
      <c r="A1022" t="s">
        <v>3444</v>
      </c>
      <c r="B1022" t="s">
        <v>3445</v>
      </c>
      <c r="C1022" t="s">
        <v>3445</v>
      </c>
      <c r="D1022">
        <v>87</v>
      </c>
      <c r="E1022" t="s">
        <v>10915</v>
      </c>
      <c r="F1022">
        <v>1.45</v>
      </c>
      <c r="G1022" t="s">
        <v>7406</v>
      </c>
      <c r="H1022" t="s">
        <v>10887</v>
      </c>
      <c r="I1022" t="s">
        <v>172</v>
      </c>
      <c r="J1022">
        <v>5.0999999999999996</v>
      </c>
      <c r="K1022" t="s">
        <v>10933</v>
      </c>
      <c r="L1022">
        <v>61735</v>
      </c>
      <c r="M1022">
        <v>60000000</v>
      </c>
      <c r="N1022">
        <v>200687492</v>
      </c>
      <c r="O1022">
        <v>140687492</v>
      </c>
      <c r="P1022" t="s">
        <v>10928</v>
      </c>
      <c r="Q1022" t="s">
        <v>3446</v>
      </c>
      <c r="R1022">
        <v>23</v>
      </c>
      <c r="S1022" t="s">
        <v>11016</v>
      </c>
      <c r="T1022" t="s">
        <v>11024</v>
      </c>
      <c r="U1022" t="s">
        <v>10926</v>
      </c>
      <c r="V1022" t="s">
        <v>10954</v>
      </c>
      <c r="W1022" t="s">
        <v>11031</v>
      </c>
      <c r="X1022" t="s">
        <v>3447</v>
      </c>
    </row>
    <row r="1023" spans="1:24" x14ac:dyDescent="0.3">
      <c r="A1023" t="s">
        <v>3448</v>
      </c>
      <c r="B1023" t="s">
        <v>3449</v>
      </c>
      <c r="C1023" t="s">
        <v>3449</v>
      </c>
      <c r="D1023">
        <v>87</v>
      </c>
      <c r="E1023" t="s">
        <v>10915</v>
      </c>
      <c r="F1023">
        <v>1.45</v>
      </c>
      <c r="G1023" t="s">
        <v>172</v>
      </c>
      <c r="H1023" t="s">
        <v>10899</v>
      </c>
      <c r="I1023" t="s">
        <v>10899</v>
      </c>
      <c r="J1023">
        <v>4.5999999999999996</v>
      </c>
      <c r="K1023" t="s">
        <v>10933</v>
      </c>
      <c r="L1023">
        <v>50508</v>
      </c>
      <c r="M1023">
        <v>14000000</v>
      </c>
      <c r="N1023">
        <v>14343028</v>
      </c>
      <c r="O1023">
        <v>343028</v>
      </c>
      <c r="P1023" t="s">
        <v>10918</v>
      </c>
      <c r="Q1023" t="s">
        <v>3450</v>
      </c>
      <c r="R1023">
        <v>18</v>
      </c>
      <c r="S1023" t="s">
        <v>11014</v>
      </c>
      <c r="T1023" t="s">
        <v>11026</v>
      </c>
      <c r="U1023" t="s">
        <v>10929</v>
      </c>
      <c r="V1023" t="s">
        <v>10954</v>
      </c>
      <c r="W1023" t="s">
        <v>11031</v>
      </c>
      <c r="X1023" t="s">
        <v>3451</v>
      </c>
    </row>
    <row r="1024" spans="1:24" x14ac:dyDescent="0.3">
      <c r="A1024" t="s">
        <v>3452</v>
      </c>
      <c r="B1024" t="s">
        <v>3453</v>
      </c>
      <c r="C1024" t="s">
        <v>3453</v>
      </c>
      <c r="D1024">
        <v>116</v>
      </c>
      <c r="E1024" t="s">
        <v>10911</v>
      </c>
      <c r="F1024">
        <v>1.9333333333333333</v>
      </c>
      <c r="G1024" t="s">
        <v>10891</v>
      </c>
      <c r="H1024" t="s">
        <v>5170</v>
      </c>
      <c r="I1024" t="s">
        <v>10899</v>
      </c>
      <c r="J1024">
        <v>7.7</v>
      </c>
      <c r="K1024" t="s">
        <v>10916</v>
      </c>
      <c r="L1024">
        <v>604846</v>
      </c>
      <c r="M1024">
        <v>85000000</v>
      </c>
      <c r="N1024">
        <v>450717150</v>
      </c>
      <c r="O1024">
        <v>365717150</v>
      </c>
      <c r="P1024" t="s">
        <v>10928</v>
      </c>
      <c r="Q1024" t="s">
        <v>3454</v>
      </c>
      <c r="R1024">
        <v>5</v>
      </c>
      <c r="S1024" t="s">
        <v>11014</v>
      </c>
      <c r="T1024" t="s">
        <v>11018</v>
      </c>
      <c r="U1024" t="s">
        <v>10914</v>
      </c>
      <c r="V1024" t="s">
        <v>10954</v>
      </c>
      <c r="W1024" t="s">
        <v>11031</v>
      </c>
      <c r="X1024" t="s">
        <v>1232</v>
      </c>
    </row>
    <row r="1025" spans="1:24" x14ac:dyDescent="0.3">
      <c r="A1025" t="s">
        <v>3455</v>
      </c>
      <c r="B1025" t="s">
        <v>3456</v>
      </c>
      <c r="C1025" t="s">
        <v>3456</v>
      </c>
      <c r="D1025">
        <v>90</v>
      </c>
      <c r="E1025" t="s">
        <v>10911</v>
      </c>
      <c r="F1025">
        <v>1.5</v>
      </c>
      <c r="G1025" t="s">
        <v>172</v>
      </c>
      <c r="H1025" t="s">
        <v>10886</v>
      </c>
      <c r="I1025" t="s">
        <v>10899</v>
      </c>
      <c r="J1025">
        <v>6.8</v>
      </c>
      <c r="K1025" t="s">
        <v>10912</v>
      </c>
      <c r="L1025">
        <v>118611</v>
      </c>
      <c r="M1025">
        <v>28000000</v>
      </c>
      <c r="N1025">
        <v>77516304</v>
      </c>
      <c r="O1025">
        <v>49516304</v>
      </c>
      <c r="P1025" t="s">
        <v>10913</v>
      </c>
      <c r="Q1025" t="s">
        <v>3457</v>
      </c>
      <c r="R1025">
        <v>13</v>
      </c>
      <c r="S1025" t="s">
        <v>11012</v>
      </c>
      <c r="T1025" t="s">
        <v>11027</v>
      </c>
      <c r="U1025" t="s">
        <v>10930</v>
      </c>
      <c r="V1025" t="s">
        <v>10954</v>
      </c>
      <c r="W1025" t="s">
        <v>11031</v>
      </c>
      <c r="X1025" t="s">
        <v>3458</v>
      </c>
    </row>
    <row r="1026" spans="1:24" x14ac:dyDescent="0.3">
      <c r="A1026" t="s">
        <v>3459</v>
      </c>
      <c r="B1026" t="s">
        <v>3460</v>
      </c>
      <c r="C1026" t="s">
        <v>3460</v>
      </c>
      <c r="D1026">
        <v>121</v>
      </c>
      <c r="E1026" t="s">
        <v>10917</v>
      </c>
      <c r="F1026">
        <v>2.0166666666666666</v>
      </c>
      <c r="G1026" t="s">
        <v>190</v>
      </c>
      <c r="H1026" t="s">
        <v>10886</v>
      </c>
      <c r="I1026" t="s">
        <v>10899</v>
      </c>
      <c r="J1026">
        <v>7.3</v>
      </c>
      <c r="K1026" t="s">
        <v>10916</v>
      </c>
      <c r="L1026">
        <v>198801</v>
      </c>
      <c r="M1026">
        <v>25000000</v>
      </c>
      <c r="N1026">
        <v>152700626</v>
      </c>
      <c r="O1026">
        <v>127700626</v>
      </c>
      <c r="P1026" t="s">
        <v>10928</v>
      </c>
      <c r="Q1026" t="s">
        <v>3461</v>
      </c>
      <c r="R1026">
        <v>15</v>
      </c>
      <c r="S1026" t="s">
        <v>1956</v>
      </c>
      <c r="T1026" t="s">
        <v>11018</v>
      </c>
      <c r="U1026" t="s">
        <v>10914</v>
      </c>
      <c r="V1026" t="s">
        <v>10987</v>
      </c>
      <c r="W1026" t="s">
        <v>11031</v>
      </c>
      <c r="X1026" t="s">
        <v>1720</v>
      </c>
    </row>
    <row r="1027" spans="1:24" x14ac:dyDescent="0.3">
      <c r="A1027" t="s">
        <v>3462</v>
      </c>
      <c r="B1027" t="s">
        <v>3463</v>
      </c>
      <c r="C1027" t="s">
        <v>3463</v>
      </c>
      <c r="D1027">
        <v>152</v>
      </c>
      <c r="E1027" t="s">
        <v>10917</v>
      </c>
      <c r="F1027">
        <v>2.5333333333333332</v>
      </c>
      <c r="G1027" t="s">
        <v>10887</v>
      </c>
      <c r="H1027" t="s">
        <v>10892</v>
      </c>
      <c r="I1027" t="s">
        <v>10885</v>
      </c>
      <c r="J1027">
        <v>7.6</v>
      </c>
      <c r="K1027" t="s">
        <v>10916</v>
      </c>
      <c r="L1027">
        <v>831666</v>
      </c>
      <c r="M1027">
        <v>125000000</v>
      </c>
      <c r="N1027">
        <v>1024254401</v>
      </c>
      <c r="O1027">
        <v>899254401</v>
      </c>
      <c r="P1027" t="s">
        <v>10928</v>
      </c>
      <c r="Q1027" t="s">
        <v>3464</v>
      </c>
      <c r="R1027">
        <v>4</v>
      </c>
      <c r="S1027" t="s">
        <v>11013</v>
      </c>
      <c r="T1027" t="s">
        <v>11023</v>
      </c>
      <c r="U1027" t="s">
        <v>10925</v>
      </c>
      <c r="V1027" t="s">
        <v>10954</v>
      </c>
      <c r="W1027" t="s">
        <v>11031</v>
      </c>
      <c r="X1027" t="s">
        <v>1291</v>
      </c>
    </row>
    <row r="1028" spans="1:24" x14ac:dyDescent="0.3">
      <c r="A1028" t="s">
        <v>3465</v>
      </c>
      <c r="B1028" t="s">
        <v>3466</v>
      </c>
      <c r="C1028" t="s">
        <v>3466</v>
      </c>
      <c r="D1028">
        <v>83</v>
      </c>
      <c r="E1028" t="s">
        <v>10915</v>
      </c>
      <c r="F1028">
        <v>1.3833333333333333</v>
      </c>
      <c r="G1028" t="s">
        <v>172</v>
      </c>
      <c r="H1028" t="s">
        <v>10895</v>
      </c>
      <c r="I1028" t="s">
        <v>10890</v>
      </c>
      <c r="J1028">
        <v>5.5</v>
      </c>
      <c r="K1028" t="s">
        <v>10933</v>
      </c>
      <c r="L1028">
        <v>144189</v>
      </c>
      <c r="M1028">
        <v>13000000</v>
      </c>
      <c r="N1028">
        <v>73180723</v>
      </c>
      <c r="O1028">
        <v>60180723</v>
      </c>
      <c r="P1028" t="s">
        <v>10913</v>
      </c>
      <c r="Q1028" t="s">
        <v>3467</v>
      </c>
      <c r="R1028">
        <v>10</v>
      </c>
      <c r="S1028" t="s">
        <v>11013</v>
      </c>
      <c r="T1028" t="s">
        <v>11018</v>
      </c>
      <c r="U1028" t="s">
        <v>10914</v>
      </c>
      <c r="V1028" t="s">
        <v>10987</v>
      </c>
      <c r="W1028" t="s">
        <v>11031</v>
      </c>
      <c r="X1028" t="s">
        <v>3468</v>
      </c>
    </row>
    <row r="1029" spans="1:24" x14ac:dyDescent="0.3">
      <c r="A1029" t="s">
        <v>3469</v>
      </c>
      <c r="B1029" t="s">
        <v>3470</v>
      </c>
      <c r="C1029" t="s">
        <v>3470</v>
      </c>
      <c r="D1029">
        <v>129</v>
      </c>
      <c r="E1029" t="s">
        <v>10917</v>
      </c>
      <c r="F1029">
        <v>2.15</v>
      </c>
      <c r="G1029" t="s">
        <v>7406</v>
      </c>
      <c r="H1029" t="s">
        <v>10890</v>
      </c>
      <c r="I1029" t="s">
        <v>10899</v>
      </c>
      <c r="J1029">
        <v>6.7</v>
      </c>
      <c r="K1029" t="s">
        <v>10912</v>
      </c>
      <c r="L1029">
        <v>534199</v>
      </c>
      <c r="M1029">
        <v>150000000</v>
      </c>
      <c r="N1029">
        <v>427344325</v>
      </c>
      <c r="O1029">
        <v>277344325</v>
      </c>
      <c r="P1029" t="s">
        <v>10928</v>
      </c>
      <c r="Q1029" t="s">
        <v>3471</v>
      </c>
      <c r="R1029">
        <v>16</v>
      </c>
      <c r="S1029" t="s">
        <v>11012</v>
      </c>
      <c r="T1029" t="s">
        <v>11022</v>
      </c>
      <c r="U1029" t="s">
        <v>10923</v>
      </c>
      <c r="V1029" t="s">
        <v>10990</v>
      </c>
      <c r="W1029" t="s">
        <v>11031</v>
      </c>
      <c r="X1029" t="s">
        <v>2070</v>
      </c>
    </row>
    <row r="1030" spans="1:24" x14ac:dyDescent="0.3">
      <c r="A1030" t="s">
        <v>3472</v>
      </c>
      <c r="B1030" t="s">
        <v>3473</v>
      </c>
      <c r="C1030" t="s">
        <v>3473</v>
      </c>
      <c r="D1030">
        <v>116</v>
      </c>
      <c r="E1030" t="s">
        <v>10911</v>
      </c>
      <c r="F1030">
        <v>1.9333333333333333</v>
      </c>
      <c r="G1030" t="s">
        <v>10891</v>
      </c>
      <c r="H1030" t="s">
        <v>190</v>
      </c>
      <c r="I1030" t="s">
        <v>10899</v>
      </c>
      <c r="J1030">
        <v>7.5</v>
      </c>
      <c r="K1030" t="s">
        <v>10916</v>
      </c>
      <c r="L1030">
        <v>113536</v>
      </c>
      <c r="M1030">
        <v>20000000</v>
      </c>
      <c r="N1030">
        <v>18916623</v>
      </c>
      <c r="O1030">
        <v>-1083377</v>
      </c>
      <c r="P1030" t="s">
        <v>10924</v>
      </c>
      <c r="Q1030" t="s">
        <v>3474</v>
      </c>
      <c r="R1030">
        <v>13</v>
      </c>
      <c r="S1030" t="s">
        <v>11013</v>
      </c>
      <c r="T1030" t="s">
        <v>11029</v>
      </c>
      <c r="U1030" t="s">
        <v>10932</v>
      </c>
      <c r="V1030" t="s">
        <v>10954</v>
      </c>
      <c r="W1030" t="s">
        <v>11031</v>
      </c>
      <c r="X1030" t="s">
        <v>3475</v>
      </c>
    </row>
    <row r="1031" spans="1:24" x14ac:dyDescent="0.3">
      <c r="A1031" t="s">
        <v>3476</v>
      </c>
      <c r="B1031" t="s">
        <v>3477</v>
      </c>
      <c r="C1031" t="s">
        <v>3477</v>
      </c>
      <c r="D1031">
        <v>97</v>
      </c>
      <c r="E1031" t="s">
        <v>10911</v>
      </c>
      <c r="F1031">
        <v>1.6166666666666667</v>
      </c>
      <c r="G1031" t="s">
        <v>172</v>
      </c>
      <c r="H1031" t="s">
        <v>190</v>
      </c>
      <c r="I1031" t="s">
        <v>10886</v>
      </c>
      <c r="J1031">
        <v>6.8</v>
      </c>
      <c r="K1031" t="s">
        <v>10912</v>
      </c>
      <c r="L1031">
        <v>256684</v>
      </c>
      <c r="M1031">
        <v>25000000</v>
      </c>
      <c r="N1031">
        <v>334272563</v>
      </c>
      <c r="O1031">
        <v>309272563</v>
      </c>
      <c r="P1031" t="s">
        <v>10928</v>
      </c>
      <c r="Q1031" t="s">
        <v>3478</v>
      </c>
      <c r="R1031">
        <v>4</v>
      </c>
      <c r="S1031" t="s">
        <v>11014</v>
      </c>
      <c r="T1031" t="s">
        <v>11026</v>
      </c>
      <c r="U1031" t="s">
        <v>10929</v>
      </c>
      <c r="V1031" t="s">
        <v>10954</v>
      </c>
      <c r="W1031" t="s">
        <v>11031</v>
      </c>
      <c r="X1031" t="s">
        <v>3479</v>
      </c>
    </row>
    <row r="1032" spans="1:24" x14ac:dyDescent="0.3">
      <c r="A1032" t="s">
        <v>3480</v>
      </c>
      <c r="B1032" t="s">
        <v>3481</v>
      </c>
      <c r="C1032" t="s">
        <v>3481</v>
      </c>
      <c r="D1032">
        <v>77</v>
      </c>
      <c r="E1032" t="s">
        <v>10915</v>
      </c>
      <c r="F1032">
        <v>1.2833333333333334</v>
      </c>
      <c r="G1032" t="s">
        <v>10887</v>
      </c>
      <c r="H1032" t="s">
        <v>172</v>
      </c>
      <c r="I1032" t="s">
        <v>10892</v>
      </c>
      <c r="J1032">
        <v>5.5</v>
      </c>
      <c r="K1032" t="s">
        <v>10933</v>
      </c>
      <c r="L1032">
        <v>57442</v>
      </c>
      <c r="M1032">
        <v>120000000</v>
      </c>
      <c r="N1032">
        <v>169956806</v>
      </c>
      <c r="O1032">
        <v>49956806</v>
      </c>
      <c r="P1032" t="s">
        <v>10913</v>
      </c>
      <c r="Q1032" t="s">
        <v>3482</v>
      </c>
      <c r="R1032">
        <v>14</v>
      </c>
      <c r="S1032" t="s">
        <v>11013</v>
      </c>
      <c r="T1032" t="s">
        <v>11025</v>
      </c>
      <c r="U1032" t="s">
        <v>10927</v>
      </c>
      <c r="V1032" t="s">
        <v>10989</v>
      </c>
      <c r="W1032" t="s">
        <v>11031</v>
      </c>
      <c r="X1032" t="s">
        <v>3052</v>
      </c>
    </row>
    <row r="1033" spans="1:24" x14ac:dyDescent="0.3">
      <c r="A1033" t="s">
        <v>3483</v>
      </c>
      <c r="B1033" t="s">
        <v>3484</v>
      </c>
      <c r="C1033" t="s">
        <v>3484</v>
      </c>
      <c r="D1033">
        <v>97</v>
      </c>
      <c r="E1033" t="s">
        <v>10911</v>
      </c>
      <c r="F1033">
        <v>1.6166666666666667</v>
      </c>
      <c r="G1033" t="s">
        <v>172</v>
      </c>
      <c r="H1033" t="s">
        <v>10886</v>
      </c>
      <c r="I1033" t="s">
        <v>10899</v>
      </c>
      <c r="J1033">
        <v>6.5</v>
      </c>
      <c r="K1033" t="s">
        <v>10912</v>
      </c>
      <c r="L1033">
        <v>59896</v>
      </c>
      <c r="M1033">
        <v>5000000</v>
      </c>
      <c r="N1033">
        <v>295206</v>
      </c>
      <c r="O1033">
        <v>-4704794</v>
      </c>
      <c r="P1033" t="s">
        <v>10924</v>
      </c>
      <c r="Q1033" t="s">
        <v>3485</v>
      </c>
      <c r="R1033">
        <v>23</v>
      </c>
      <c r="S1033" t="s">
        <v>11011</v>
      </c>
      <c r="T1033" t="s">
        <v>11019</v>
      </c>
      <c r="U1033" t="s">
        <v>10919</v>
      </c>
      <c r="V1033" t="s">
        <v>10954</v>
      </c>
      <c r="W1033" t="s">
        <v>11031</v>
      </c>
      <c r="X1033" t="s">
        <v>3486</v>
      </c>
    </row>
    <row r="1034" spans="1:24" x14ac:dyDescent="0.3">
      <c r="A1034" t="s">
        <v>3487</v>
      </c>
      <c r="B1034" t="s">
        <v>3488</v>
      </c>
      <c r="C1034" t="s">
        <v>3488</v>
      </c>
      <c r="D1034">
        <v>96</v>
      </c>
      <c r="E1034" t="s">
        <v>10911</v>
      </c>
      <c r="F1034">
        <v>1.6</v>
      </c>
      <c r="G1034" t="s">
        <v>172</v>
      </c>
      <c r="H1034" t="s">
        <v>10886</v>
      </c>
      <c r="I1034" t="s">
        <v>10899</v>
      </c>
      <c r="J1034">
        <v>5.6</v>
      </c>
      <c r="K1034" t="s">
        <v>10933</v>
      </c>
      <c r="L1034">
        <v>75198</v>
      </c>
      <c r="M1034">
        <v>17000000</v>
      </c>
      <c r="N1034">
        <v>95146283</v>
      </c>
      <c r="O1034">
        <v>78146283</v>
      </c>
      <c r="P1034" t="s">
        <v>10913</v>
      </c>
      <c r="Q1034" t="s">
        <v>3489</v>
      </c>
      <c r="R1034">
        <v>1</v>
      </c>
      <c r="S1034" t="s">
        <v>1956</v>
      </c>
      <c r="T1034" t="s">
        <v>11021</v>
      </c>
      <c r="U1034" t="s">
        <v>10921</v>
      </c>
      <c r="V1034" t="s">
        <v>10989</v>
      </c>
      <c r="W1034" t="s">
        <v>11031</v>
      </c>
      <c r="X1034" t="s">
        <v>1165</v>
      </c>
    </row>
    <row r="1035" spans="1:24" x14ac:dyDescent="0.3">
      <c r="A1035" t="s">
        <v>3490</v>
      </c>
      <c r="B1035" t="s">
        <v>3491</v>
      </c>
      <c r="C1035" t="s">
        <v>3491</v>
      </c>
      <c r="D1035">
        <v>99</v>
      </c>
      <c r="E1035" t="s">
        <v>10911</v>
      </c>
      <c r="F1035">
        <v>1.65</v>
      </c>
      <c r="G1035" t="s">
        <v>7406</v>
      </c>
      <c r="H1035" t="s">
        <v>10891</v>
      </c>
      <c r="I1035" t="s">
        <v>5170</v>
      </c>
      <c r="J1035">
        <v>6.5</v>
      </c>
      <c r="K1035" t="s">
        <v>10912</v>
      </c>
      <c r="L1035">
        <v>194003</v>
      </c>
      <c r="M1035">
        <v>102000000</v>
      </c>
      <c r="N1035">
        <v>147080413</v>
      </c>
      <c r="O1035">
        <v>45080413</v>
      </c>
      <c r="P1035" t="s">
        <v>10913</v>
      </c>
      <c r="Q1035" t="s">
        <v>3492</v>
      </c>
      <c r="R1035">
        <v>11</v>
      </c>
      <c r="S1035" t="s">
        <v>1956</v>
      </c>
      <c r="T1035" t="s">
        <v>11029</v>
      </c>
      <c r="U1035" t="s">
        <v>10932</v>
      </c>
      <c r="V1035" t="s">
        <v>10954</v>
      </c>
      <c r="W1035" t="s">
        <v>11031</v>
      </c>
      <c r="X1035" t="s">
        <v>1641</v>
      </c>
    </row>
    <row r="1036" spans="1:24" x14ac:dyDescent="0.3">
      <c r="A1036" t="s">
        <v>3493</v>
      </c>
      <c r="B1036" t="s">
        <v>3494</v>
      </c>
      <c r="C1036" t="s">
        <v>3495</v>
      </c>
      <c r="D1036">
        <v>125</v>
      </c>
      <c r="E1036" t="s">
        <v>10917</v>
      </c>
      <c r="F1036">
        <v>2.0833333333333335</v>
      </c>
      <c r="G1036" t="s">
        <v>10887</v>
      </c>
      <c r="H1036" t="s">
        <v>10888</v>
      </c>
      <c r="I1036" t="s">
        <v>10892</v>
      </c>
      <c r="J1036">
        <v>8.6</v>
      </c>
      <c r="K1036" t="s">
        <v>10922</v>
      </c>
      <c r="L1036">
        <v>817323</v>
      </c>
      <c r="M1036">
        <v>19000000</v>
      </c>
      <c r="N1036">
        <v>357277400</v>
      </c>
      <c r="O1036">
        <v>338277400</v>
      </c>
      <c r="P1036" t="s">
        <v>10928</v>
      </c>
      <c r="Q1036" t="s">
        <v>3496</v>
      </c>
      <c r="R1036">
        <v>20</v>
      </c>
      <c r="S1036" t="s">
        <v>1956</v>
      </c>
      <c r="T1036" t="s">
        <v>11025</v>
      </c>
      <c r="U1036" t="s">
        <v>10927</v>
      </c>
      <c r="V1036" t="s">
        <v>10954</v>
      </c>
      <c r="W1036" t="s">
        <v>11031</v>
      </c>
      <c r="X1036" t="s">
        <v>639</v>
      </c>
    </row>
    <row r="1037" spans="1:24" x14ac:dyDescent="0.3">
      <c r="A1037" t="s">
        <v>3497</v>
      </c>
      <c r="B1037" t="s">
        <v>3498</v>
      </c>
      <c r="C1037" t="s">
        <v>3498</v>
      </c>
      <c r="D1037">
        <v>134</v>
      </c>
      <c r="E1037" t="s">
        <v>10917</v>
      </c>
      <c r="F1037">
        <v>2.2333333333333334</v>
      </c>
      <c r="G1037" t="s">
        <v>7406</v>
      </c>
      <c r="H1037" t="s">
        <v>190</v>
      </c>
      <c r="I1037" t="s">
        <v>5878</v>
      </c>
      <c r="J1037">
        <v>6.1</v>
      </c>
      <c r="K1037" t="s">
        <v>10912</v>
      </c>
      <c r="L1037">
        <v>72402</v>
      </c>
      <c r="M1037">
        <v>115000000</v>
      </c>
      <c r="N1037">
        <v>77628265</v>
      </c>
      <c r="O1037">
        <v>-37371735</v>
      </c>
      <c r="P1037" t="s">
        <v>10924</v>
      </c>
      <c r="Q1037" t="s">
        <v>3499</v>
      </c>
      <c r="R1037">
        <v>14</v>
      </c>
      <c r="S1037" t="s">
        <v>1956</v>
      </c>
      <c r="T1037" t="s">
        <v>11024</v>
      </c>
      <c r="U1037" t="s">
        <v>10926</v>
      </c>
      <c r="V1037" t="s">
        <v>10989</v>
      </c>
      <c r="W1037" t="s">
        <v>11031</v>
      </c>
      <c r="X1037" t="s">
        <v>1494</v>
      </c>
    </row>
    <row r="1038" spans="1:24" x14ac:dyDescent="0.3">
      <c r="A1038" t="s">
        <v>3500</v>
      </c>
      <c r="B1038" t="s">
        <v>3501</v>
      </c>
      <c r="C1038" t="s">
        <v>3501</v>
      </c>
      <c r="D1038">
        <v>106</v>
      </c>
      <c r="E1038" t="s">
        <v>10911</v>
      </c>
      <c r="F1038">
        <v>1.7666666666666666</v>
      </c>
      <c r="G1038" t="s">
        <v>190</v>
      </c>
      <c r="H1038" t="s">
        <v>10899</v>
      </c>
      <c r="I1038" t="s">
        <v>10899</v>
      </c>
      <c r="J1038">
        <v>7.7</v>
      </c>
      <c r="K1038" t="s">
        <v>10916</v>
      </c>
      <c r="L1038">
        <v>127420</v>
      </c>
      <c r="M1038">
        <v>2000000</v>
      </c>
      <c r="N1038">
        <v>33616692</v>
      </c>
      <c r="O1038">
        <v>31616692</v>
      </c>
      <c r="P1038" t="s">
        <v>10913</v>
      </c>
      <c r="Q1038" t="s">
        <v>3502</v>
      </c>
      <c r="R1038">
        <v>8</v>
      </c>
      <c r="S1038" t="s">
        <v>1956</v>
      </c>
      <c r="T1038" t="s">
        <v>11024</v>
      </c>
      <c r="U1038" t="s">
        <v>10926</v>
      </c>
      <c r="V1038" t="s">
        <v>10954</v>
      </c>
      <c r="W1038" t="s">
        <v>11031</v>
      </c>
      <c r="X1038" t="s">
        <v>2360</v>
      </c>
    </row>
    <row r="1039" spans="1:24" x14ac:dyDescent="0.3">
      <c r="A1039" t="s">
        <v>3503</v>
      </c>
      <c r="B1039" t="s">
        <v>3504</v>
      </c>
      <c r="C1039" t="s">
        <v>3504</v>
      </c>
      <c r="D1039">
        <v>91</v>
      </c>
      <c r="E1039" t="s">
        <v>10911</v>
      </c>
      <c r="F1039">
        <v>1.5166666666666666</v>
      </c>
      <c r="G1039" t="s">
        <v>10885</v>
      </c>
      <c r="H1039" t="s">
        <v>105</v>
      </c>
      <c r="I1039" t="s">
        <v>10899</v>
      </c>
      <c r="J1039">
        <v>5.6</v>
      </c>
      <c r="K1039" t="s">
        <v>10933</v>
      </c>
      <c r="L1039">
        <v>92241</v>
      </c>
      <c r="M1039">
        <v>42000000</v>
      </c>
      <c r="N1039">
        <v>68467960</v>
      </c>
      <c r="O1039">
        <v>26467960</v>
      </c>
      <c r="P1039" t="s">
        <v>10913</v>
      </c>
      <c r="Q1039" t="s">
        <v>3505</v>
      </c>
      <c r="R1039">
        <v>23</v>
      </c>
      <c r="S1039" t="s">
        <v>11011</v>
      </c>
      <c r="T1039" t="s">
        <v>11022</v>
      </c>
      <c r="U1039" t="s">
        <v>10923</v>
      </c>
      <c r="V1039" t="s">
        <v>10954</v>
      </c>
      <c r="W1039" t="s">
        <v>11031</v>
      </c>
      <c r="X1039" t="s">
        <v>3506</v>
      </c>
    </row>
    <row r="1040" spans="1:24" x14ac:dyDescent="0.3">
      <c r="A1040" t="s">
        <v>3507</v>
      </c>
      <c r="B1040" t="s">
        <v>3508</v>
      </c>
      <c r="C1040" t="s">
        <v>3508</v>
      </c>
      <c r="D1040">
        <v>91</v>
      </c>
      <c r="E1040" t="s">
        <v>10911</v>
      </c>
      <c r="F1040">
        <v>1.5166666666666666</v>
      </c>
      <c r="G1040" t="s">
        <v>10887</v>
      </c>
      <c r="H1040" t="s">
        <v>172</v>
      </c>
      <c r="I1040" t="s">
        <v>190</v>
      </c>
      <c r="J1040">
        <v>6</v>
      </c>
      <c r="K1040" t="s">
        <v>10912</v>
      </c>
      <c r="L1040">
        <v>59978</v>
      </c>
      <c r="M1040">
        <v>17700000</v>
      </c>
      <c r="N1040">
        <v>30987695</v>
      </c>
      <c r="O1040">
        <v>13287695</v>
      </c>
      <c r="P1040" t="s">
        <v>10913</v>
      </c>
      <c r="Q1040">
        <v>2001</v>
      </c>
      <c r="S1040" t="s">
        <v>1956</v>
      </c>
      <c r="T1040" t="s">
        <v>11024</v>
      </c>
      <c r="U1040" t="e">
        <v>#VALUE!</v>
      </c>
      <c r="V1040" t="s">
        <v>10963</v>
      </c>
      <c r="W1040" t="s">
        <v>11032</v>
      </c>
      <c r="X1040" t="s">
        <v>3509</v>
      </c>
    </row>
    <row r="1041" spans="1:24" x14ac:dyDescent="0.3">
      <c r="A1041" t="s">
        <v>3510</v>
      </c>
      <c r="B1041" t="s">
        <v>3511</v>
      </c>
      <c r="C1041" t="s">
        <v>3512</v>
      </c>
      <c r="D1041">
        <v>154</v>
      </c>
      <c r="E1041" t="s">
        <v>10917</v>
      </c>
      <c r="F1041">
        <v>2.5666666666666669</v>
      </c>
      <c r="G1041" t="s">
        <v>190</v>
      </c>
      <c r="H1041" t="s">
        <v>5170</v>
      </c>
      <c r="I1041" t="s">
        <v>10899</v>
      </c>
      <c r="J1041">
        <v>8.1</v>
      </c>
      <c r="K1041" t="s">
        <v>10922</v>
      </c>
      <c r="L1041">
        <v>249479</v>
      </c>
      <c r="M1041">
        <v>2000000</v>
      </c>
      <c r="N1041">
        <v>20908467</v>
      </c>
      <c r="O1041">
        <v>18908467</v>
      </c>
      <c r="P1041" t="s">
        <v>10913</v>
      </c>
      <c r="Q1041" t="s">
        <v>3146</v>
      </c>
      <c r="R1041">
        <v>14</v>
      </c>
      <c r="S1041" t="s">
        <v>11013</v>
      </c>
      <c r="T1041" t="s">
        <v>11029</v>
      </c>
      <c r="U1041" t="s">
        <v>10932</v>
      </c>
      <c r="V1041" t="s">
        <v>10987</v>
      </c>
      <c r="W1041" t="s">
        <v>11031</v>
      </c>
      <c r="X1041" t="s">
        <v>3513</v>
      </c>
    </row>
    <row r="1042" spans="1:24" x14ac:dyDescent="0.3">
      <c r="A1042" t="s">
        <v>3514</v>
      </c>
      <c r="B1042" t="s">
        <v>3515</v>
      </c>
      <c r="C1042" t="s">
        <v>3515</v>
      </c>
      <c r="D1042">
        <v>104</v>
      </c>
      <c r="E1042" t="s">
        <v>10911</v>
      </c>
      <c r="F1042">
        <v>1.7333333333333334</v>
      </c>
      <c r="G1042" t="s">
        <v>7406</v>
      </c>
      <c r="H1042" t="s">
        <v>172</v>
      </c>
      <c r="I1042" t="s">
        <v>10885</v>
      </c>
      <c r="J1042">
        <v>5.4</v>
      </c>
      <c r="K1042" t="s">
        <v>10933</v>
      </c>
      <c r="L1042">
        <v>51668</v>
      </c>
      <c r="M1042">
        <v>52000000</v>
      </c>
      <c r="N1042">
        <v>37713879</v>
      </c>
      <c r="O1042">
        <v>-14286121</v>
      </c>
      <c r="P1042" t="s">
        <v>10924</v>
      </c>
      <c r="Q1042" t="s">
        <v>3516</v>
      </c>
      <c r="R1042">
        <v>16</v>
      </c>
      <c r="S1042" t="s">
        <v>11014</v>
      </c>
      <c r="T1042" t="s">
        <v>11026</v>
      </c>
      <c r="U1042" t="s">
        <v>10929</v>
      </c>
      <c r="V1042" t="s">
        <v>10990</v>
      </c>
      <c r="W1042" t="s">
        <v>11031</v>
      </c>
      <c r="X1042" t="s">
        <v>3517</v>
      </c>
    </row>
    <row r="1043" spans="1:24" x14ac:dyDescent="0.3">
      <c r="A1043" t="s">
        <v>3518</v>
      </c>
      <c r="B1043" t="s">
        <v>3519</v>
      </c>
      <c r="C1043" t="s">
        <v>3519</v>
      </c>
      <c r="D1043">
        <v>131</v>
      </c>
      <c r="E1043" t="s">
        <v>10917</v>
      </c>
      <c r="F1043">
        <v>2.1833333333333331</v>
      </c>
      <c r="G1043" t="s">
        <v>7406</v>
      </c>
      <c r="H1043" t="s">
        <v>10887</v>
      </c>
      <c r="I1043" t="s">
        <v>190</v>
      </c>
      <c r="J1043">
        <v>7.7</v>
      </c>
      <c r="K1043" t="s">
        <v>10916</v>
      </c>
      <c r="L1043">
        <v>145794</v>
      </c>
      <c r="M1043">
        <v>35000000</v>
      </c>
      <c r="N1043">
        <v>75395048</v>
      </c>
      <c r="O1043">
        <v>40395048</v>
      </c>
      <c r="P1043" t="s">
        <v>10913</v>
      </c>
      <c r="Q1043" t="s">
        <v>3520</v>
      </c>
      <c r="R1043">
        <v>23</v>
      </c>
      <c r="S1043" t="s">
        <v>11014</v>
      </c>
      <c r="T1043" t="s">
        <v>11019</v>
      </c>
      <c r="U1043" t="s">
        <v>10919</v>
      </c>
      <c r="V1043" t="s">
        <v>10989</v>
      </c>
      <c r="W1043" t="s">
        <v>11031</v>
      </c>
      <c r="X1043" t="s">
        <v>1415</v>
      </c>
    </row>
    <row r="1044" spans="1:24" x14ac:dyDescent="0.3">
      <c r="A1044" t="s">
        <v>3521</v>
      </c>
      <c r="B1044" t="s">
        <v>3522</v>
      </c>
      <c r="C1044" t="s">
        <v>3522</v>
      </c>
      <c r="D1044">
        <v>133</v>
      </c>
      <c r="E1044" t="s">
        <v>10917</v>
      </c>
      <c r="F1044">
        <v>2.2166666666666668</v>
      </c>
      <c r="G1044" t="s">
        <v>7406</v>
      </c>
      <c r="H1044" t="s">
        <v>10887</v>
      </c>
      <c r="I1044" t="s">
        <v>5170</v>
      </c>
      <c r="J1044">
        <v>6.1</v>
      </c>
      <c r="K1044" t="s">
        <v>10912</v>
      </c>
      <c r="L1044">
        <v>226201</v>
      </c>
      <c r="M1044">
        <v>142000000</v>
      </c>
      <c r="N1044">
        <v>431971116</v>
      </c>
      <c r="O1044">
        <v>289971116</v>
      </c>
      <c r="P1044" t="s">
        <v>10928</v>
      </c>
      <c r="Q1044" t="s">
        <v>3523</v>
      </c>
      <c r="R1044">
        <v>11</v>
      </c>
      <c r="S1044" t="s">
        <v>11015</v>
      </c>
      <c r="T1044" t="s">
        <v>11023</v>
      </c>
      <c r="U1044" t="s">
        <v>10925</v>
      </c>
      <c r="V1044" t="s">
        <v>10989</v>
      </c>
      <c r="W1044" t="s">
        <v>11031</v>
      </c>
      <c r="X1044" t="s">
        <v>2322</v>
      </c>
    </row>
    <row r="1045" spans="1:24" x14ac:dyDescent="0.3">
      <c r="A1045" t="s">
        <v>3524</v>
      </c>
      <c r="B1045" t="s">
        <v>3525</v>
      </c>
      <c r="C1045" t="s">
        <v>3525</v>
      </c>
      <c r="D1045">
        <v>113</v>
      </c>
      <c r="E1045" t="s">
        <v>10911</v>
      </c>
      <c r="F1045">
        <v>1.8833333333333333</v>
      </c>
      <c r="G1045" t="s">
        <v>190</v>
      </c>
      <c r="H1045" t="s">
        <v>10895</v>
      </c>
      <c r="I1045" t="s">
        <v>10890</v>
      </c>
      <c r="J1045">
        <v>8</v>
      </c>
      <c r="K1045" t="s">
        <v>10922</v>
      </c>
      <c r="L1045">
        <v>834474</v>
      </c>
      <c r="M1045">
        <v>6000000</v>
      </c>
      <c r="N1045">
        <v>7081449</v>
      </c>
      <c r="O1045">
        <v>1081449</v>
      </c>
      <c r="P1045" t="s">
        <v>10918</v>
      </c>
      <c r="Q1045" t="s">
        <v>3526</v>
      </c>
      <c r="R1045">
        <v>19</v>
      </c>
      <c r="S1045" t="s">
        <v>1956</v>
      </c>
      <c r="T1045" t="s">
        <v>11019</v>
      </c>
      <c r="U1045" t="s">
        <v>10919</v>
      </c>
      <c r="V1045" t="s">
        <v>10954</v>
      </c>
      <c r="W1045" t="s">
        <v>11031</v>
      </c>
      <c r="X1045" t="s">
        <v>3527</v>
      </c>
    </row>
    <row r="1046" spans="1:24" x14ac:dyDescent="0.3">
      <c r="A1046" t="s">
        <v>3528</v>
      </c>
      <c r="B1046" t="s">
        <v>3529</v>
      </c>
      <c r="C1046" t="s">
        <v>3530</v>
      </c>
      <c r="D1046">
        <v>114</v>
      </c>
      <c r="E1046" t="s">
        <v>10911</v>
      </c>
      <c r="F1046">
        <v>1.9</v>
      </c>
      <c r="G1046" t="s">
        <v>10891</v>
      </c>
      <c r="H1046" t="s">
        <v>190</v>
      </c>
      <c r="I1046" t="s">
        <v>5170</v>
      </c>
      <c r="J1046">
        <v>7.9</v>
      </c>
      <c r="K1046" t="s">
        <v>10916</v>
      </c>
      <c r="L1046">
        <v>55844</v>
      </c>
      <c r="M1046">
        <v>1500000</v>
      </c>
      <c r="N1046">
        <v>12413888</v>
      </c>
      <c r="O1046">
        <v>10913888</v>
      </c>
      <c r="P1046" t="s">
        <v>10913</v>
      </c>
      <c r="Q1046" t="s">
        <v>3531</v>
      </c>
      <c r="R1046">
        <v>31</v>
      </c>
      <c r="S1046" t="s">
        <v>11012</v>
      </c>
      <c r="T1046" t="s">
        <v>11028</v>
      </c>
      <c r="U1046" t="s">
        <v>10931</v>
      </c>
      <c r="V1046" t="s">
        <v>10987</v>
      </c>
      <c r="W1046" t="s">
        <v>11031</v>
      </c>
      <c r="X1046" t="s">
        <v>3532</v>
      </c>
    </row>
    <row r="1047" spans="1:24" x14ac:dyDescent="0.3">
      <c r="A1047" t="s">
        <v>3533</v>
      </c>
      <c r="B1047" t="s">
        <v>3534</v>
      </c>
      <c r="C1047" t="s">
        <v>3534</v>
      </c>
      <c r="D1047">
        <v>115</v>
      </c>
      <c r="E1047" t="s">
        <v>10911</v>
      </c>
      <c r="F1047">
        <v>1.9166666666666667</v>
      </c>
      <c r="G1047" t="s">
        <v>172</v>
      </c>
      <c r="H1047" t="s">
        <v>10892</v>
      </c>
      <c r="I1047" t="s">
        <v>10886</v>
      </c>
      <c r="J1047">
        <v>6.4</v>
      </c>
      <c r="K1047" t="s">
        <v>10912</v>
      </c>
      <c r="L1047">
        <v>158779</v>
      </c>
      <c r="M1047">
        <v>26000000</v>
      </c>
      <c r="N1047">
        <v>165335153</v>
      </c>
      <c r="O1047">
        <v>139335153</v>
      </c>
      <c r="P1047" t="s">
        <v>10928</v>
      </c>
      <c r="Q1047" t="s">
        <v>3535</v>
      </c>
      <c r="R1047">
        <v>29</v>
      </c>
      <c r="S1047" t="s">
        <v>11013</v>
      </c>
      <c r="T1047" t="s">
        <v>11025</v>
      </c>
      <c r="U1047" t="s">
        <v>10927</v>
      </c>
      <c r="V1047" t="s">
        <v>10954</v>
      </c>
      <c r="W1047" t="s">
        <v>11031</v>
      </c>
      <c r="X1047" t="s">
        <v>960</v>
      </c>
    </row>
    <row r="1048" spans="1:24" x14ac:dyDescent="0.3">
      <c r="A1048" t="s">
        <v>3536</v>
      </c>
      <c r="B1048" t="s">
        <v>3537</v>
      </c>
      <c r="C1048" t="s">
        <v>3537</v>
      </c>
      <c r="D1048">
        <v>100</v>
      </c>
      <c r="E1048" t="s">
        <v>10911</v>
      </c>
      <c r="F1048">
        <v>1.6666666666666667</v>
      </c>
      <c r="G1048" t="s">
        <v>172</v>
      </c>
      <c r="H1048" t="s">
        <v>10891</v>
      </c>
      <c r="I1048" t="s">
        <v>10895</v>
      </c>
      <c r="J1048">
        <v>7</v>
      </c>
      <c r="K1048" t="s">
        <v>10916</v>
      </c>
      <c r="L1048">
        <v>110652</v>
      </c>
      <c r="M1048">
        <v>3000000</v>
      </c>
      <c r="N1048">
        <v>23182223</v>
      </c>
      <c r="O1048">
        <v>20182223</v>
      </c>
      <c r="P1048" t="s">
        <v>10913</v>
      </c>
      <c r="Q1048" t="s">
        <v>3526</v>
      </c>
      <c r="R1048">
        <v>19</v>
      </c>
      <c r="S1048" t="s">
        <v>1956</v>
      </c>
      <c r="T1048" t="s">
        <v>11019</v>
      </c>
      <c r="U1048" t="s">
        <v>10919</v>
      </c>
      <c r="V1048" t="s">
        <v>10954</v>
      </c>
      <c r="W1048" t="s">
        <v>11031</v>
      </c>
      <c r="X1048" t="s">
        <v>3538</v>
      </c>
    </row>
    <row r="1049" spans="1:24" x14ac:dyDescent="0.3">
      <c r="A1049" t="s">
        <v>3539</v>
      </c>
      <c r="B1049" t="s">
        <v>3540</v>
      </c>
      <c r="C1049" t="s">
        <v>3540</v>
      </c>
      <c r="D1049">
        <v>210</v>
      </c>
      <c r="E1049" t="s">
        <v>10917</v>
      </c>
      <c r="F1049">
        <v>3.5</v>
      </c>
      <c r="G1049" t="s">
        <v>190</v>
      </c>
      <c r="H1049" t="s">
        <v>10893</v>
      </c>
      <c r="I1049" t="s">
        <v>10886</v>
      </c>
      <c r="J1049">
        <v>7.4</v>
      </c>
      <c r="K1049" t="s">
        <v>10916</v>
      </c>
      <c r="L1049">
        <v>53841</v>
      </c>
      <c r="M1049">
        <v>7500000</v>
      </c>
      <c r="N1049">
        <v>11336308</v>
      </c>
      <c r="O1049">
        <v>3836308</v>
      </c>
      <c r="P1049" t="s">
        <v>10918</v>
      </c>
      <c r="Q1049" t="s">
        <v>3541</v>
      </c>
      <c r="R1049">
        <v>14</v>
      </c>
      <c r="S1049" t="s">
        <v>1956</v>
      </c>
      <c r="T1049" t="s">
        <v>11018</v>
      </c>
      <c r="U1049" t="s">
        <v>10914</v>
      </c>
      <c r="V1049" t="s">
        <v>10954</v>
      </c>
      <c r="W1049" t="s">
        <v>11031</v>
      </c>
      <c r="X1049" t="s">
        <v>3542</v>
      </c>
    </row>
    <row r="1050" spans="1:24" x14ac:dyDescent="0.3">
      <c r="A1050" t="s">
        <v>3543</v>
      </c>
      <c r="B1050" t="s">
        <v>3544</v>
      </c>
      <c r="C1050" t="s">
        <v>3544</v>
      </c>
      <c r="D1050">
        <v>157</v>
      </c>
      <c r="E1050" t="s">
        <v>10917</v>
      </c>
      <c r="F1050">
        <v>2.6166666666666667</v>
      </c>
      <c r="G1050" t="s">
        <v>10889</v>
      </c>
      <c r="H1050" t="s">
        <v>190</v>
      </c>
      <c r="I1050" t="s">
        <v>10897</v>
      </c>
      <c r="J1050">
        <v>6.7</v>
      </c>
      <c r="K1050" t="s">
        <v>10912</v>
      </c>
      <c r="L1050">
        <v>104037</v>
      </c>
      <c r="M1050">
        <v>107000000</v>
      </c>
      <c r="N1050">
        <v>87812729</v>
      </c>
      <c r="O1050">
        <v>-19187271</v>
      </c>
      <c r="P1050" t="s">
        <v>10924</v>
      </c>
      <c r="Q1050" t="s">
        <v>12</v>
      </c>
      <c r="R1050">
        <v>11</v>
      </c>
      <c r="S1050" t="s">
        <v>11011</v>
      </c>
      <c r="T1050" t="s">
        <v>11018</v>
      </c>
      <c r="U1050" t="s">
        <v>10914</v>
      </c>
      <c r="V1050" t="s">
        <v>10954</v>
      </c>
      <c r="W1050" t="s">
        <v>11031</v>
      </c>
      <c r="X1050" t="s">
        <v>866</v>
      </c>
    </row>
    <row r="1051" spans="1:24" x14ac:dyDescent="0.3">
      <c r="A1051" t="s">
        <v>3545</v>
      </c>
      <c r="B1051" t="s">
        <v>3546</v>
      </c>
      <c r="C1051" t="s">
        <v>3546</v>
      </c>
      <c r="D1051">
        <v>110</v>
      </c>
      <c r="E1051" t="s">
        <v>10911</v>
      </c>
      <c r="F1051">
        <v>1.8333333333333333</v>
      </c>
      <c r="G1051" t="s">
        <v>190</v>
      </c>
      <c r="H1051" t="s">
        <v>10894</v>
      </c>
      <c r="I1051" t="s">
        <v>10899</v>
      </c>
      <c r="J1051">
        <v>7.7</v>
      </c>
      <c r="K1051" t="s">
        <v>10916</v>
      </c>
      <c r="L1051">
        <v>140374</v>
      </c>
      <c r="M1051">
        <v>5000000</v>
      </c>
      <c r="N1051">
        <v>109283018</v>
      </c>
      <c r="O1051">
        <v>104283018</v>
      </c>
      <c r="P1051" t="s">
        <v>10928</v>
      </c>
      <c r="Q1051" t="s">
        <v>3183</v>
      </c>
      <c r="R1051">
        <v>19</v>
      </c>
      <c r="S1051" t="s">
        <v>1956</v>
      </c>
      <c r="T1051" t="s">
        <v>11029</v>
      </c>
      <c r="U1051" t="s">
        <v>10932</v>
      </c>
      <c r="V1051" t="s">
        <v>10987</v>
      </c>
      <c r="W1051" t="s">
        <v>11031</v>
      </c>
      <c r="X1051" t="s">
        <v>3547</v>
      </c>
    </row>
    <row r="1052" spans="1:24" x14ac:dyDescent="0.3">
      <c r="A1052" t="s">
        <v>3548</v>
      </c>
      <c r="B1052" t="s">
        <v>3549</v>
      </c>
      <c r="C1052" t="s">
        <v>3549</v>
      </c>
      <c r="D1052">
        <v>96</v>
      </c>
      <c r="E1052" t="s">
        <v>10911</v>
      </c>
      <c r="F1052">
        <v>1.6</v>
      </c>
      <c r="G1052" t="s">
        <v>172</v>
      </c>
      <c r="H1052" t="s">
        <v>10886</v>
      </c>
      <c r="I1052" t="s">
        <v>10899</v>
      </c>
      <c r="J1052">
        <v>6.4</v>
      </c>
      <c r="K1052" t="s">
        <v>10912</v>
      </c>
      <c r="L1052">
        <v>238297</v>
      </c>
      <c r="M1052">
        <v>18000000</v>
      </c>
      <c r="N1052">
        <v>141774679</v>
      </c>
      <c r="O1052">
        <v>123774679</v>
      </c>
      <c r="P1052" t="s">
        <v>10928</v>
      </c>
      <c r="Q1052" t="s">
        <v>3336</v>
      </c>
      <c r="R1052">
        <v>26</v>
      </c>
      <c r="S1052" t="s">
        <v>11011</v>
      </c>
      <c r="T1052" t="s">
        <v>11024</v>
      </c>
      <c r="U1052" t="s">
        <v>10926</v>
      </c>
      <c r="V1052" t="s">
        <v>10954</v>
      </c>
      <c r="W1052" t="s">
        <v>11031</v>
      </c>
      <c r="X1052" t="s">
        <v>3550</v>
      </c>
    </row>
    <row r="1053" spans="1:24" x14ac:dyDescent="0.3">
      <c r="A1053" t="s">
        <v>3551</v>
      </c>
      <c r="B1053" t="s">
        <v>3552</v>
      </c>
      <c r="C1053" t="s">
        <v>3552</v>
      </c>
      <c r="D1053">
        <v>112</v>
      </c>
      <c r="E1053" t="s">
        <v>10911</v>
      </c>
      <c r="F1053">
        <v>1.8666666666666667</v>
      </c>
      <c r="G1053" t="s">
        <v>7406</v>
      </c>
      <c r="H1053" t="s">
        <v>10887</v>
      </c>
      <c r="I1053" t="s">
        <v>172</v>
      </c>
      <c r="J1053">
        <v>6.4</v>
      </c>
      <c r="K1053" t="s">
        <v>10912</v>
      </c>
      <c r="L1053">
        <v>121200</v>
      </c>
      <c r="M1053">
        <v>48000000</v>
      </c>
      <c r="N1053">
        <v>85498534</v>
      </c>
      <c r="O1053">
        <v>37498534</v>
      </c>
      <c r="P1053" t="s">
        <v>10913</v>
      </c>
      <c r="Q1053" t="s">
        <v>3553</v>
      </c>
      <c r="R1053">
        <v>30</v>
      </c>
      <c r="S1053" t="s">
        <v>11015</v>
      </c>
      <c r="T1053" t="s">
        <v>11025</v>
      </c>
      <c r="U1053" t="s">
        <v>10927</v>
      </c>
      <c r="V1053" t="s">
        <v>10954</v>
      </c>
      <c r="W1053" t="s">
        <v>11031</v>
      </c>
      <c r="X1053" t="s">
        <v>1277</v>
      </c>
    </row>
    <row r="1054" spans="1:24" x14ac:dyDescent="0.3">
      <c r="A1054" t="s">
        <v>3554</v>
      </c>
      <c r="B1054" t="s">
        <v>3555</v>
      </c>
      <c r="C1054" t="s">
        <v>3555</v>
      </c>
      <c r="D1054">
        <v>124</v>
      </c>
      <c r="E1054" t="s">
        <v>10917</v>
      </c>
      <c r="F1054">
        <v>2.0666666666666669</v>
      </c>
      <c r="G1054" t="s">
        <v>190</v>
      </c>
      <c r="H1054" t="s">
        <v>10886</v>
      </c>
      <c r="I1054" t="s">
        <v>5170</v>
      </c>
      <c r="J1054">
        <v>6.7</v>
      </c>
      <c r="K1054" t="s">
        <v>10912</v>
      </c>
      <c r="L1054">
        <v>95589</v>
      </c>
      <c r="M1054">
        <v>50000000</v>
      </c>
      <c r="N1054">
        <v>119137784</v>
      </c>
      <c r="O1054">
        <v>69137784</v>
      </c>
      <c r="P1054" t="s">
        <v>10913</v>
      </c>
      <c r="Q1054" t="s">
        <v>3556</v>
      </c>
      <c r="R1054">
        <v>8</v>
      </c>
      <c r="S1054" t="s">
        <v>11014</v>
      </c>
      <c r="T1054" t="s">
        <v>11029</v>
      </c>
      <c r="U1054" t="s">
        <v>10932</v>
      </c>
      <c r="V1054" t="s">
        <v>10989</v>
      </c>
      <c r="W1054" t="s">
        <v>11031</v>
      </c>
      <c r="X1054" t="s">
        <v>537</v>
      </c>
    </row>
    <row r="1055" spans="1:24" x14ac:dyDescent="0.3">
      <c r="A1055" t="s">
        <v>3557</v>
      </c>
      <c r="B1055" t="s">
        <v>3558</v>
      </c>
      <c r="C1055" t="s">
        <v>3558</v>
      </c>
      <c r="D1055">
        <v>101</v>
      </c>
      <c r="E1055" t="s">
        <v>10911</v>
      </c>
      <c r="F1055">
        <v>1.6833333333333333</v>
      </c>
      <c r="G1055" t="s">
        <v>172</v>
      </c>
      <c r="H1055" t="s">
        <v>10890</v>
      </c>
      <c r="I1055" t="s">
        <v>10899</v>
      </c>
      <c r="J1055">
        <v>6.1</v>
      </c>
      <c r="K1055" t="s">
        <v>10912</v>
      </c>
      <c r="L1055">
        <v>134155</v>
      </c>
      <c r="M1055">
        <v>80000000</v>
      </c>
      <c r="N1055">
        <v>98376292</v>
      </c>
      <c r="O1055">
        <v>18376292</v>
      </c>
      <c r="P1055" t="s">
        <v>10913</v>
      </c>
      <c r="Q1055" t="s">
        <v>3502</v>
      </c>
      <c r="R1055">
        <v>8</v>
      </c>
      <c r="S1055" t="s">
        <v>1956</v>
      </c>
      <c r="T1055" t="s">
        <v>11024</v>
      </c>
      <c r="U1055" t="s">
        <v>10926</v>
      </c>
      <c r="V1055" t="s">
        <v>10954</v>
      </c>
      <c r="W1055" t="s">
        <v>11031</v>
      </c>
      <c r="X1055" t="s">
        <v>455</v>
      </c>
    </row>
    <row r="1056" spans="1:24" x14ac:dyDescent="0.3">
      <c r="A1056" t="s">
        <v>3559</v>
      </c>
      <c r="B1056" t="s">
        <v>3560</v>
      </c>
      <c r="C1056" t="s">
        <v>3560</v>
      </c>
      <c r="D1056">
        <v>125</v>
      </c>
      <c r="E1056" t="s">
        <v>10917</v>
      </c>
      <c r="F1056">
        <v>2.0833333333333335</v>
      </c>
      <c r="G1056" t="s">
        <v>190</v>
      </c>
      <c r="H1056" t="s">
        <v>5878</v>
      </c>
      <c r="I1056" t="s">
        <v>10899</v>
      </c>
      <c r="J1056">
        <v>6.3</v>
      </c>
      <c r="K1056" t="s">
        <v>10912</v>
      </c>
      <c r="L1056">
        <v>54691</v>
      </c>
      <c r="M1056">
        <v>70000000</v>
      </c>
      <c r="N1056">
        <v>32287044</v>
      </c>
      <c r="O1056">
        <v>-37712956</v>
      </c>
      <c r="P1056" t="s">
        <v>10924</v>
      </c>
      <c r="Q1056" t="s">
        <v>3561</v>
      </c>
      <c r="R1056">
        <v>15</v>
      </c>
      <c r="S1056" t="s">
        <v>1956</v>
      </c>
      <c r="T1056" t="s">
        <v>11020</v>
      </c>
      <c r="U1056" t="s">
        <v>10920</v>
      </c>
      <c r="V1056" t="s">
        <v>10989</v>
      </c>
      <c r="W1056" t="s">
        <v>11031</v>
      </c>
      <c r="X1056" t="s">
        <v>2185</v>
      </c>
    </row>
    <row r="1057" spans="1:24" x14ac:dyDescent="0.3">
      <c r="A1057" t="s">
        <v>3562</v>
      </c>
      <c r="B1057" t="s">
        <v>3563</v>
      </c>
      <c r="C1057" t="s">
        <v>3563</v>
      </c>
      <c r="D1057">
        <v>116</v>
      </c>
      <c r="E1057" t="s">
        <v>10911</v>
      </c>
      <c r="F1057">
        <v>1.9333333333333333</v>
      </c>
      <c r="G1057" t="s">
        <v>172</v>
      </c>
      <c r="H1057" t="s">
        <v>10886</v>
      </c>
      <c r="I1057" t="s">
        <v>10899</v>
      </c>
      <c r="J1057">
        <v>6.5</v>
      </c>
      <c r="K1057" t="s">
        <v>10912</v>
      </c>
      <c r="L1057">
        <v>259900</v>
      </c>
      <c r="M1057">
        <v>50000000</v>
      </c>
      <c r="N1057">
        <v>177502387</v>
      </c>
      <c r="O1057">
        <v>127502387</v>
      </c>
      <c r="P1057" t="s">
        <v>10928</v>
      </c>
      <c r="Q1057" t="s">
        <v>3564</v>
      </c>
      <c r="R1057">
        <v>27</v>
      </c>
      <c r="S1057" t="s">
        <v>11015</v>
      </c>
      <c r="T1057" t="s">
        <v>11019</v>
      </c>
      <c r="U1057" t="s">
        <v>10919</v>
      </c>
      <c r="V1057" t="s">
        <v>10990</v>
      </c>
      <c r="W1057" t="s">
        <v>11031</v>
      </c>
      <c r="X1057" t="s">
        <v>1818</v>
      </c>
    </row>
    <row r="1058" spans="1:24" x14ac:dyDescent="0.3">
      <c r="A1058" t="s">
        <v>3565</v>
      </c>
      <c r="B1058" t="s">
        <v>3566</v>
      </c>
      <c r="C1058" t="s">
        <v>3566</v>
      </c>
      <c r="D1058">
        <v>116</v>
      </c>
      <c r="E1058" t="s">
        <v>10911</v>
      </c>
      <c r="F1058">
        <v>1.9333333333333333</v>
      </c>
      <c r="G1058" t="s">
        <v>10891</v>
      </c>
      <c r="H1058" t="s">
        <v>190</v>
      </c>
      <c r="I1058" t="s">
        <v>5170</v>
      </c>
      <c r="J1058">
        <v>7.1</v>
      </c>
      <c r="K1058" t="s">
        <v>10916</v>
      </c>
      <c r="L1058">
        <v>141261</v>
      </c>
      <c r="M1058">
        <v>36000000</v>
      </c>
      <c r="N1058">
        <v>102244770</v>
      </c>
      <c r="O1058">
        <v>66244770</v>
      </c>
      <c r="P1058" t="s">
        <v>10913</v>
      </c>
      <c r="Q1058" t="s">
        <v>3561</v>
      </c>
      <c r="R1058">
        <v>15</v>
      </c>
      <c r="S1058" t="s">
        <v>1956</v>
      </c>
      <c r="T1058" t="s">
        <v>11020</v>
      </c>
      <c r="U1058" t="s">
        <v>10920</v>
      </c>
      <c r="V1058" t="s">
        <v>10989</v>
      </c>
      <c r="W1058" t="s">
        <v>11031</v>
      </c>
      <c r="X1058" t="s">
        <v>3567</v>
      </c>
    </row>
    <row r="1059" spans="1:24" x14ac:dyDescent="0.3">
      <c r="A1059" t="s">
        <v>3568</v>
      </c>
      <c r="B1059" t="s">
        <v>3569</v>
      </c>
      <c r="C1059" t="s">
        <v>3569</v>
      </c>
      <c r="D1059">
        <v>89</v>
      </c>
      <c r="E1059" t="s">
        <v>10915</v>
      </c>
      <c r="F1059">
        <v>1.4833333333333334</v>
      </c>
      <c r="G1059" t="s">
        <v>105</v>
      </c>
      <c r="H1059" t="s">
        <v>10899</v>
      </c>
      <c r="I1059" t="s">
        <v>10899</v>
      </c>
      <c r="J1059">
        <v>6</v>
      </c>
      <c r="K1059" t="s">
        <v>10912</v>
      </c>
      <c r="L1059">
        <v>91783</v>
      </c>
      <c r="M1059">
        <v>7000000</v>
      </c>
      <c r="N1059">
        <v>16829545</v>
      </c>
      <c r="O1059">
        <v>9829545</v>
      </c>
      <c r="P1059" t="s">
        <v>10918</v>
      </c>
      <c r="Q1059" t="s">
        <v>3570</v>
      </c>
      <c r="R1059">
        <v>13</v>
      </c>
      <c r="S1059" t="s">
        <v>11012</v>
      </c>
      <c r="T1059" t="s">
        <v>11021</v>
      </c>
      <c r="U1059" t="s">
        <v>10921</v>
      </c>
      <c r="V1059" t="s">
        <v>10990</v>
      </c>
      <c r="W1059" t="s">
        <v>11031</v>
      </c>
      <c r="X1059" t="s">
        <v>3571</v>
      </c>
    </row>
    <row r="1060" spans="1:24" x14ac:dyDescent="0.3">
      <c r="A1060" t="s">
        <v>3572</v>
      </c>
      <c r="B1060" t="s">
        <v>3573</v>
      </c>
      <c r="C1060" t="s">
        <v>3573</v>
      </c>
      <c r="D1060">
        <v>105</v>
      </c>
      <c r="E1060" t="s">
        <v>10911</v>
      </c>
      <c r="F1060">
        <v>1.75</v>
      </c>
      <c r="G1060" t="s">
        <v>172</v>
      </c>
      <c r="H1060" t="s">
        <v>190</v>
      </c>
      <c r="I1060" t="s">
        <v>10886</v>
      </c>
      <c r="J1060">
        <v>5.4</v>
      </c>
      <c r="K1060" t="s">
        <v>10933</v>
      </c>
      <c r="L1060">
        <v>94486</v>
      </c>
      <c r="M1060">
        <v>55000000</v>
      </c>
      <c r="N1060">
        <v>154906693</v>
      </c>
      <c r="O1060">
        <v>99906693</v>
      </c>
      <c r="P1060" t="s">
        <v>10913</v>
      </c>
      <c r="Q1060" t="s">
        <v>3574</v>
      </c>
      <c r="R1060">
        <v>13</v>
      </c>
      <c r="S1060" t="s">
        <v>1956</v>
      </c>
      <c r="T1060" t="s">
        <v>11018</v>
      </c>
      <c r="U1060" t="s">
        <v>10914</v>
      </c>
      <c r="V1060" t="s">
        <v>10989</v>
      </c>
      <c r="W1060" t="s">
        <v>11031</v>
      </c>
      <c r="X1060" t="s">
        <v>3575</v>
      </c>
    </row>
    <row r="1061" spans="1:24" x14ac:dyDescent="0.3">
      <c r="A1061" t="s">
        <v>3576</v>
      </c>
      <c r="B1061" t="s">
        <v>3577</v>
      </c>
      <c r="C1061" t="s">
        <v>3577</v>
      </c>
      <c r="D1061">
        <v>108</v>
      </c>
      <c r="E1061" t="s">
        <v>10911</v>
      </c>
      <c r="F1061">
        <v>1.8</v>
      </c>
      <c r="G1061" t="s">
        <v>172</v>
      </c>
      <c r="H1061" t="s">
        <v>10899</v>
      </c>
      <c r="I1061" t="s">
        <v>10899</v>
      </c>
      <c r="J1061">
        <v>6.4</v>
      </c>
      <c r="K1061" t="s">
        <v>10912</v>
      </c>
      <c r="L1061">
        <v>266355</v>
      </c>
      <c r="M1061">
        <v>30000000</v>
      </c>
      <c r="N1061">
        <v>287553595</v>
      </c>
      <c r="O1061">
        <v>257553595</v>
      </c>
      <c r="P1061" t="s">
        <v>10928</v>
      </c>
      <c r="Q1061" t="s">
        <v>3578</v>
      </c>
      <c r="R1061">
        <v>6</v>
      </c>
      <c r="S1061" t="s">
        <v>11015</v>
      </c>
      <c r="T1061" t="s">
        <v>11028</v>
      </c>
      <c r="U1061" t="s">
        <v>10931</v>
      </c>
      <c r="V1061" t="s">
        <v>10954</v>
      </c>
      <c r="W1061" t="s">
        <v>11031</v>
      </c>
      <c r="X1061" t="s">
        <v>3579</v>
      </c>
    </row>
    <row r="1062" spans="1:24" x14ac:dyDescent="0.3">
      <c r="A1062" t="s">
        <v>3580</v>
      </c>
      <c r="B1062" t="s">
        <v>3581</v>
      </c>
      <c r="C1062" t="s">
        <v>3581</v>
      </c>
      <c r="D1062">
        <v>150</v>
      </c>
      <c r="E1062" t="s">
        <v>10917</v>
      </c>
      <c r="F1062">
        <v>2.5</v>
      </c>
      <c r="G1062" t="s">
        <v>10889</v>
      </c>
      <c r="H1062" t="s">
        <v>190</v>
      </c>
      <c r="I1062" t="s">
        <v>10894</v>
      </c>
      <c r="J1062">
        <v>8.5</v>
      </c>
      <c r="K1062" t="s">
        <v>10922</v>
      </c>
      <c r="L1062">
        <v>885165</v>
      </c>
      <c r="M1062">
        <v>35000000</v>
      </c>
      <c r="N1062">
        <v>120072577</v>
      </c>
      <c r="O1062">
        <v>85072577</v>
      </c>
      <c r="P1062" t="s">
        <v>10913</v>
      </c>
      <c r="Q1062" t="s">
        <v>3582</v>
      </c>
      <c r="R1062">
        <v>24</v>
      </c>
      <c r="S1062" t="s">
        <v>1956</v>
      </c>
      <c r="T1062" t="s">
        <v>11029</v>
      </c>
      <c r="U1062" t="s">
        <v>10932</v>
      </c>
      <c r="V1062" t="s">
        <v>10989</v>
      </c>
      <c r="W1062" t="s">
        <v>11031</v>
      </c>
      <c r="X1062" t="s">
        <v>156</v>
      </c>
    </row>
    <row r="1063" spans="1:24" x14ac:dyDescent="0.3">
      <c r="A1063" t="s">
        <v>3583</v>
      </c>
      <c r="B1063" t="s">
        <v>3584</v>
      </c>
      <c r="C1063" t="s">
        <v>3584</v>
      </c>
      <c r="D1063">
        <v>101</v>
      </c>
      <c r="E1063" t="s">
        <v>10911</v>
      </c>
      <c r="F1063">
        <v>1.6833333333333333</v>
      </c>
      <c r="G1063" t="s">
        <v>7406</v>
      </c>
      <c r="H1063" t="s">
        <v>10887</v>
      </c>
      <c r="I1063" t="s">
        <v>10885</v>
      </c>
      <c r="J1063">
        <v>6.2</v>
      </c>
      <c r="K1063" t="s">
        <v>10912</v>
      </c>
      <c r="L1063">
        <v>143337</v>
      </c>
      <c r="M1063">
        <v>60000000</v>
      </c>
      <c r="N1063">
        <v>82150183</v>
      </c>
      <c r="O1063">
        <v>22150183</v>
      </c>
      <c r="P1063" t="s">
        <v>10913</v>
      </c>
      <c r="Q1063" t="s">
        <v>3585</v>
      </c>
      <c r="R1063">
        <v>9</v>
      </c>
      <c r="S1063" t="s">
        <v>11011</v>
      </c>
      <c r="T1063" t="s">
        <v>11025</v>
      </c>
      <c r="U1063" t="s">
        <v>10927</v>
      </c>
      <c r="V1063" t="s">
        <v>10989</v>
      </c>
      <c r="W1063" t="s">
        <v>11031</v>
      </c>
      <c r="X1063" t="s">
        <v>2686</v>
      </c>
    </row>
    <row r="1064" spans="1:24" x14ac:dyDescent="0.3">
      <c r="A1064" t="s">
        <v>3586</v>
      </c>
      <c r="B1064" t="s">
        <v>3587</v>
      </c>
      <c r="C1064" t="s">
        <v>3587</v>
      </c>
      <c r="D1064">
        <v>116</v>
      </c>
      <c r="E1064" t="s">
        <v>10911</v>
      </c>
      <c r="F1064">
        <v>1.9333333333333333</v>
      </c>
      <c r="G1064" t="s">
        <v>7406</v>
      </c>
      <c r="H1064" t="s">
        <v>10887</v>
      </c>
      <c r="I1064" t="s">
        <v>10890</v>
      </c>
      <c r="J1064">
        <v>6.4</v>
      </c>
      <c r="K1064" t="s">
        <v>10912</v>
      </c>
      <c r="L1064">
        <v>82807</v>
      </c>
      <c r="M1064">
        <v>60000000</v>
      </c>
      <c r="N1064">
        <v>67336470</v>
      </c>
      <c r="O1064">
        <v>7336470</v>
      </c>
      <c r="P1064" t="s">
        <v>10918</v>
      </c>
      <c r="Q1064" t="s">
        <v>3355</v>
      </c>
      <c r="R1064">
        <v>9</v>
      </c>
      <c r="S1064" t="s">
        <v>11015</v>
      </c>
      <c r="T1064" t="s">
        <v>11018</v>
      </c>
      <c r="U1064" t="s">
        <v>10914</v>
      </c>
      <c r="V1064" t="s">
        <v>10989</v>
      </c>
      <c r="W1064" t="s">
        <v>11031</v>
      </c>
      <c r="X1064" t="s">
        <v>2112</v>
      </c>
    </row>
    <row r="1065" spans="1:24" x14ac:dyDescent="0.3">
      <c r="A1065" t="s">
        <v>3588</v>
      </c>
      <c r="B1065" t="s">
        <v>3589</v>
      </c>
      <c r="C1065" t="s">
        <v>3589</v>
      </c>
      <c r="D1065">
        <v>84</v>
      </c>
      <c r="E1065" t="s">
        <v>10915</v>
      </c>
      <c r="F1065">
        <v>1.4</v>
      </c>
      <c r="G1065" t="s">
        <v>172</v>
      </c>
      <c r="H1065" t="s">
        <v>10886</v>
      </c>
      <c r="I1065" t="s">
        <v>10899</v>
      </c>
      <c r="J1065">
        <v>5.2</v>
      </c>
      <c r="K1065" t="s">
        <v>10933</v>
      </c>
      <c r="L1065">
        <v>61483</v>
      </c>
      <c r="M1065">
        <v>43000000</v>
      </c>
      <c r="N1065">
        <v>69319426</v>
      </c>
      <c r="O1065">
        <v>26319426</v>
      </c>
      <c r="P1065" t="s">
        <v>10913</v>
      </c>
      <c r="Q1065" t="s">
        <v>3590</v>
      </c>
      <c r="R1065">
        <v>12</v>
      </c>
      <c r="S1065" t="s">
        <v>1956</v>
      </c>
      <c r="T1065" t="s">
        <v>11026</v>
      </c>
      <c r="U1065" t="s">
        <v>10929</v>
      </c>
      <c r="V1065" t="s">
        <v>10989</v>
      </c>
      <c r="W1065" t="s">
        <v>11031</v>
      </c>
      <c r="X1065" t="s">
        <v>2860</v>
      </c>
    </row>
    <row r="1066" spans="1:24" x14ac:dyDescent="0.3">
      <c r="A1066" t="s">
        <v>3591</v>
      </c>
      <c r="B1066" t="s">
        <v>3592</v>
      </c>
      <c r="C1066" t="s">
        <v>3592</v>
      </c>
      <c r="D1066">
        <v>84</v>
      </c>
      <c r="E1066" t="s">
        <v>10915</v>
      </c>
      <c r="F1066">
        <v>1.4</v>
      </c>
      <c r="G1066" t="s">
        <v>172</v>
      </c>
      <c r="H1066" t="s">
        <v>10890</v>
      </c>
      <c r="I1066" t="s">
        <v>10899</v>
      </c>
      <c r="J1066">
        <v>4.8</v>
      </c>
      <c r="K1066" t="s">
        <v>10933</v>
      </c>
      <c r="L1066">
        <v>62619</v>
      </c>
      <c r="M1066">
        <v>47000000</v>
      </c>
      <c r="N1066">
        <v>85191134</v>
      </c>
      <c r="O1066">
        <v>38191134</v>
      </c>
      <c r="P1066" t="s">
        <v>10913</v>
      </c>
      <c r="Q1066" t="s">
        <v>3593</v>
      </c>
      <c r="R1066">
        <v>21</v>
      </c>
      <c r="S1066" t="s">
        <v>11014</v>
      </c>
      <c r="T1066" t="s">
        <v>11021</v>
      </c>
      <c r="U1066" t="s">
        <v>10921</v>
      </c>
      <c r="V1066" t="s">
        <v>10954</v>
      </c>
      <c r="W1066" t="s">
        <v>11031</v>
      </c>
      <c r="X1066" t="s">
        <v>3594</v>
      </c>
    </row>
    <row r="1067" spans="1:24" x14ac:dyDescent="0.3">
      <c r="A1067" t="s">
        <v>3595</v>
      </c>
      <c r="B1067" t="s">
        <v>3596</v>
      </c>
      <c r="C1067" t="s">
        <v>3597</v>
      </c>
      <c r="D1067">
        <v>106</v>
      </c>
      <c r="E1067" t="s">
        <v>10911</v>
      </c>
      <c r="F1067">
        <v>1.7666666666666666</v>
      </c>
      <c r="G1067" t="s">
        <v>190</v>
      </c>
      <c r="H1067" t="s">
        <v>105</v>
      </c>
      <c r="I1067" t="s">
        <v>5170</v>
      </c>
      <c r="J1067">
        <v>7.4</v>
      </c>
      <c r="K1067" t="s">
        <v>10916</v>
      </c>
      <c r="L1067">
        <v>69974</v>
      </c>
      <c r="M1067">
        <v>4500000</v>
      </c>
      <c r="N1067">
        <v>6582065</v>
      </c>
      <c r="O1067">
        <v>2082065</v>
      </c>
      <c r="P1067" t="s">
        <v>10918</v>
      </c>
      <c r="Q1067" t="s">
        <v>3598</v>
      </c>
      <c r="R1067">
        <v>20</v>
      </c>
      <c r="S1067" t="s">
        <v>1956</v>
      </c>
      <c r="T1067" t="s">
        <v>11026</v>
      </c>
      <c r="U1067" t="s">
        <v>10929</v>
      </c>
      <c r="V1067" t="s">
        <v>10954</v>
      </c>
      <c r="W1067" t="s">
        <v>11031</v>
      </c>
      <c r="X1067" t="s">
        <v>2413</v>
      </c>
    </row>
    <row r="1068" spans="1:24" x14ac:dyDescent="0.3">
      <c r="A1068" t="s">
        <v>3599</v>
      </c>
      <c r="B1068" t="s">
        <v>3600</v>
      </c>
      <c r="C1068" t="s">
        <v>3600</v>
      </c>
      <c r="D1068">
        <v>114</v>
      </c>
      <c r="E1068" t="s">
        <v>10911</v>
      </c>
      <c r="F1068">
        <v>1.9</v>
      </c>
      <c r="G1068" t="s">
        <v>172</v>
      </c>
      <c r="H1068" t="s">
        <v>190</v>
      </c>
      <c r="I1068" t="s">
        <v>10885</v>
      </c>
      <c r="J1068">
        <v>6</v>
      </c>
      <c r="K1068" t="s">
        <v>10912</v>
      </c>
      <c r="L1068">
        <v>141306</v>
      </c>
      <c r="M1068">
        <v>40000000</v>
      </c>
      <c r="N1068">
        <v>141069860</v>
      </c>
      <c r="O1068">
        <v>101069860</v>
      </c>
      <c r="P1068" t="s">
        <v>10928</v>
      </c>
      <c r="Q1068" t="s">
        <v>3601</v>
      </c>
      <c r="R1068">
        <v>1</v>
      </c>
      <c r="S1068" t="s">
        <v>11012</v>
      </c>
      <c r="T1068" t="s">
        <v>11023</v>
      </c>
      <c r="U1068" t="s">
        <v>10925</v>
      </c>
      <c r="V1068" t="s">
        <v>10954</v>
      </c>
      <c r="W1068" t="s">
        <v>11031</v>
      </c>
      <c r="X1068" t="s">
        <v>2156</v>
      </c>
    </row>
    <row r="1069" spans="1:24" x14ac:dyDescent="0.3">
      <c r="A1069" t="s">
        <v>3602</v>
      </c>
      <c r="B1069" t="s">
        <v>3603</v>
      </c>
      <c r="C1069" t="s">
        <v>3603</v>
      </c>
      <c r="D1069">
        <v>108</v>
      </c>
      <c r="E1069" t="s">
        <v>10911</v>
      </c>
      <c r="F1069">
        <v>1.8</v>
      </c>
      <c r="G1069" t="s">
        <v>172</v>
      </c>
      <c r="H1069" t="s">
        <v>10886</v>
      </c>
      <c r="I1069" t="s">
        <v>10899</v>
      </c>
      <c r="J1069">
        <v>6.2</v>
      </c>
      <c r="K1069" t="s">
        <v>10912</v>
      </c>
      <c r="L1069">
        <v>120895</v>
      </c>
      <c r="M1069">
        <v>30000000</v>
      </c>
      <c r="N1069">
        <v>180622424</v>
      </c>
      <c r="O1069">
        <v>150622424</v>
      </c>
      <c r="P1069" t="s">
        <v>10928</v>
      </c>
      <c r="Q1069" t="s">
        <v>3604</v>
      </c>
      <c r="R1069">
        <v>20</v>
      </c>
      <c r="S1069" t="s">
        <v>1956</v>
      </c>
      <c r="T1069" t="s">
        <v>11027</v>
      </c>
      <c r="U1069" t="s">
        <v>10930</v>
      </c>
      <c r="V1069" t="s">
        <v>10989</v>
      </c>
      <c r="W1069" t="s">
        <v>11031</v>
      </c>
      <c r="X1069" t="s">
        <v>2533</v>
      </c>
    </row>
    <row r="1070" spans="1:24" x14ac:dyDescent="0.3">
      <c r="A1070" t="s">
        <v>3605</v>
      </c>
      <c r="B1070" t="s">
        <v>3606</v>
      </c>
      <c r="C1070" t="s">
        <v>3606</v>
      </c>
      <c r="D1070">
        <v>117</v>
      </c>
      <c r="E1070" t="s">
        <v>10911</v>
      </c>
      <c r="F1070">
        <v>1.95</v>
      </c>
      <c r="G1070" t="s">
        <v>10891</v>
      </c>
      <c r="H1070" t="s">
        <v>190</v>
      </c>
      <c r="I1070" t="s">
        <v>5170</v>
      </c>
      <c r="J1070">
        <v>7.7</v>
      </c>
      <c r="K1070" t="s">
        <v>10916</v>
      </c>
      <c r="L1070">
        <v>279973</v>
      </c>
      <c r="M1070">
        <v>80000000</v>
      </c>
      <c r="N1070">
        <v>181001478</v>
      </c>
      <c r="O1070">
        <v>101001478</v>
      </c>
      <c r="P1070" t="s">
        <v>10928</v>
      </c>
      <c r="Q1070" t="s">
        <v>3585</v>
      </c>
      <c r="R1070">
        <v>9</v>
      </c>
      <c r="S1070" t="s">
        <v>11011</v>
      </c>
      <c r="T1070" t="s">
        <v>11025</v>
      </c>
      <c r="U1070" t="s">
        <v>10927</v>
      </c>
      <c r="V1070" t="s">
        <v>10989</v>
      </c>
      <c r="W1070" t="s">
        <v>11031</v>
      </c>
      <c r="X1070" t="s">
        <v>3091</v>
      </c>
    </row>
    <row r="1071" spans="1:24" x14ac:dyDescent="0.3">
      <c r="A1071" t="s">
        <v>3607</v>
      </c>
      <c r="B1071" t="s">
        <v>3608</v>
      </c>
      <c r="C1071" t="s">
        <v>3608</v>
      </c>
      <c r="D1071">
        <v>117</v>
      </c>
      <c r="E1071" t="s">
        <v>10911</v>
      </c>
      <c r="F1071">
        <v>1.95</v>
      </c>
      <c r="G1071" t="s">
        <v>7406</v>
      </c>
      <c r="H1071" t="s">
        <v>10887</v>
      </c>
      <c r="I1071" t="s">
        <v>10891</v>
      </c>
      <c r="J1071">
        <v>6</v>
      </c>
      <c r="K1071" t="s">
        <v>10912</v>
      </c>
      <c r="L1071">
        <v>152431</v>
      </c>
      <c r="M1071">
        <v>80000000</v>
      </c>
      <c r="N1071">
        <v>207725639</v>
      </c>
      <c r="O1071">
        <v>127725639</v>
      </c>
      <c r="P1071" t="s">
        <v>10928</v>
      </c>
      <c r="Q1071" t="s">
        <v>3609</v>
      </c>
      <c r="R1071">
        <v>8</v>
      </c>
      <c r="S1071" t="s">
        <v>1956</v>
      </c>
      <c r="T1071" t="s">
        <v>11028</v>
      </c>
      <c r="U1071" t="s">
        <v>10931</v>
      </c>
      <c r="V1071" t="s">
        <v>10990</v>
      </c>
      <c r="W1071" t="s">
        <v>11031</v>
      </c>
      <c r="X1071" t="s">
        <v>3610</v>
      </c>
    </row>
    <row r="1072" spans="1:24" x14ac:dyDescent="0.3">
      <c r="A1072" t="s">
        <v>3611</v>
      </c>
      <c r="B1072" t="s">
        <v>3612</v>
      </c>
      <c r="C1072" t="s">
        <v>3612</v>
      </c>
      <c r="D1072">
        <v>83</v>
      </c>
      <c r="E1072" t="s">
        <v>10915</v>
      </c>
      <c r="F1072">
        <v>1.3833333333333333</v>
      </c>
      <c r="G1072" t="s">
        <v>172</v>
      </c>
      <c r="H1072" t="s">
        <v>105</v>
      </c>
      <c r="I1072" t="s">
        <v>10899</v>
      </c>
      <c r="J1072">
        <v>5.3</v>
      </c>
      <c r="K1072" t="s">
        <v>10933</v>
      </c>
      <c r="L1072">
        <v>171594</v>
      </c>
      <c r="M1072">
        <v>45000000</v>
      </c>
      <c r="N1072">
        <v>141220678</v>
      </c>
      <c r="O1072">
        <v>96220678</v>
      </c>
      <c r="P1072" t="s">
        <v>10913</v>
      </c>
      <c r="Q1072" t="s">
        <v>3613</v>
      </c>
      <c r="R1072">
        <v>4</v>
      </c>
      <c r="S1072" t="s">
        <v>11014</v>
      </c>
      <c r="T1072" t="s">
        <v>11025</v>
      </c>
      <c r="U1072" t="s">
        <v>10927</v>
      </c>
      <c r="V1072" t="s">
        <v>10954</v>
      </c>
      <c r="W1072" t="s">
        <v>11031</v>
      </c>
      <c r="X1072" t="s">
        <v>3124</v>
      </c>
    </row>
    <row r="1073" spans="1:24" x14ac:dyDescent="0.3">
      <c r="A1073" t="s">
        <v>3614</v>
      </c>
      <c r="B1073" t="s">
        <v>3615</v>
      </c>
      <c r="C1073" t="s">
        <v>3615</v>
      </c>
      <c r="D1073">
        <v>125</v>
      </c>
      <c r="E1073" t="s">
        <v>10917</v>
      </c>
      <c r="F1073">
        <v>2.0833333333333335</v>
      </c>
      <c r="G1073" t="s">
        <v>190</v>
      </c>
      <c r="H1073" t="s">
        <v>10899</v>
      </c>
      <c r="I1073" t="s">
        <v>10899</v>
      </c>
      <c r="J1073">
        <v>7.2</v>
      </c>
      <c r="K1073" t="s">
        <v>10916</v>
      </c>
      <c r="L1073">
        <v>131945</v>
      </c>
      <c r="M1073">
        <v>30000000</v>
      </c>
      <c r="N1073">
        <v>105834556</v>
      </c>
      <c r="O1073">
        <v>75834556</v>
      </c>
      <c r="P1073" t="s">
        <v>10913</v>
      </c>
      <c r="Q1073" t="s">
        <v>3616</v>
      </c>
      <c r="R1073">
        <v>22</v>
      </c>
      <c r="S1073" t="s">
        <v>11014</v>
      </c>
      <c r="T1073" t="s">
        <v>11029</v>
      </c>
      <c r="U1073" t="s">
        <v>10932</v>
      </c>
      <c r="V1073" t="s">
        <v>10989</v>
      </c>
      <c r="W1073" t="s">
        <v>11031</v>
      </c>
      <c r="X1073" t="s">
        <v>2758</v>
      </c>
    </row>
    <row r="1074" spans="1:24" x14ac:dyDescent="0.3">
      <c r="A1074" t="s">
        <v>3617</v>
      </c>
      <c r="B1074" t="s">
        <v>3618</v>
      </c>
      <c r="C1074" t="s">
        <v>3618</v>
      </c>
      <c r="D1074">
        <v>112</v>
      </c>
      <c r="E1074" t="s">
        <v>10911</v>
      </c>
      <c r="F1074">
        <v>1.8666666666666667</v>
      </c>
      <c r="G1074" t="s">
        <v>10891</v>
      </c>
      <c r="H1074" t="s">
        <v>190</v>
      </c>
      <c r="I1074" t="s">
        <v>5170</v>
      </c>
      <c r="J1074">
        <v>6.8</v>
      </c>
      <c r="K1074" t="s">
        <v>10912</v>
      </c>
      <c r="L1074">
        <v>291377</v>
      </c>
      <c r="M1074">
        <v>48000000</v>
      </c>
      <c r="N1074">
        <v>197079546</v>
      </c>
      <c r="O1074">
        <v>149079546</v>
      </c>
      <c r="P1074" t="s">
        <v>10928</v>
      </c>
      <c r="Q1074" t="s">
        <v>3619</v>
      </c>
      <c r="R1074">
        <v>18</v>
      </c>
      <c r="S1074" t="s">
        <v>11015</v>
      </c>
      <c r="T1074" t="s">
        <v>11021</v>
      </c>
      <c r="U1074" t="s">
        <v>10921</v>
      </c>
      <c r="V1074" t="s">
        <v>10989</v>
      </c>
      <c r="W1074" t="s">
        <v>11031</v>
      </c>
      <c r="X1074" t="s">
        <v>1449</v>
      </c>
    </row>
    <row r="1075" spans="1:24" x14ac:dyDescent="0.3">
      <c r="A1075" t="s">
        <v>3620</v>
      </c>
      <c r="B1075" t="s">
        <v>3621</v>
      </c>
      <c r="C1075" t="s">
        <v>3621</v>
      </c>
      <c r="D1075">
        <v>117</v>
      </c>
      <c r="E1075" t="s">
        <v>10911</v>
      </c>
      <c r="F1075">
        <v>1.95</v>
      </c>
      <c r="G1075" t="s">
        <v>172</v>
      </c>
      <c r="H1075" t="s">
        <v>190</v>
      </c>
      <c r="I1075" t="s">
        <v>10890</v>
      </c>
      <c r="J1075">
        <v>6.1</v>
      </c>
      <c r="K1075" t="s">
        <v>10912</v>
      </c>
      <c r="L1075">
        <v>62022</v>
      </c>
      <c r="M1075">
        <v>10000000</v>
      </c>
      <c r="N1075">
        <v>19576023</v>
      </c>
      <c r="O1075">
        <v>9576023</v>
      </c>
      <c r="P1075" t="s">
        <v>10918</v>
      </c>
      <c r="Q1075" t="s">
        <v>3622</v>
      </c>
      <c r="R1075">
        <v>23</v>
      </c>
      <c r="S1075" t="s">
        <v>1956</v>
      </c>
      <c r="T1075" t="s">
        <v>11028</v>
      </c>
      <c r="U1075" t="s">
        <v>10931</v>
      </c>
      <c r="V1075" t="s">
        <v>10989</v>
      </c>
      <c r="W1075" t="s">
        <v>11031</v>
      </c>
      <c r="X1075" t="s">
        <v>2350</v>
      </c>
    </row>
    <row r="1076" spans="1:24" x14ac:dyDescent="0.3">
      <c r="A1076" t="s">
        <v>3623</v>
      </c>
      <c r="B1076" t="s">
        <v>3624</v>
      </c>
      <c r="C1076" t="s">
        <v>3624</v>
      </c>
      <c r="D1076">
        <v>119</v>
      </c>
      <c r="E1076" t="s">
        <v>10911</v>
      </c>
      <c r="F1076">
        <v>1.9833333333333334</v>
      </c>
      <c r="G1076" t="s">
        <v>7406</v>
      </c>
      <c r="H1076" t="s">
        <v>10895</v>
      </c>
      <c r="I1076" t="s">
        <v>5170</v>
      </c>
      <c r="J1076">
        <v>7.8</v>
      </c>
      <c r="K1076" t="s">
        <v>10916</v>
      </c>
      <c r="L1076">
        <v>567022</v>
      </c>
      <c r="M1076">
        <v>60000000</v>
      </c>
      <c r="N1076">
        <v>214034224</v>
      </c>
      <c r="O1076">
        <v>154034224</v>
      </c>
      <c r="P1076" t="s">
        <v>10928</v>
      </c>
      <c r="Q1076" t="s">
        <v>3625</v>
      </c>
      <c r="R1076">
        <v>6</v>
      </c>
      <c r="S1076" t="s">
        <v>11012</v>
      </c>
      <c r="T1076" t="s">
        <v>11024</v>
      </c>
      <c r="U1076" t="s">
        <v>10926</v>
      </c>
      <c r="V1076" t="s">
        <v>10989</v>
      </c>
      <c r="W1076" t="s">
        <v>11031</v>
      </c>
      <c r="X1076" t="s">
        <v>2217</v>
      </c>
    </row>
    <row r="1077" spans="1:24" x14ac:dyDescent="0.3">
      <c r="A1077" t="s">
        <v>3626</v>
      </c>
      <c r="B1077" t="s">
        <v>3627</v>
      </c>
      <c r="C1077" t="s">
        <v>3627</v>
      </c>
      <c r="D1077">
        <v>110</v>
      </c>
      <c r="E1077" t="s">
        <v>10911</v>
      </c>
      <c r="F1077">
        <v>1.8333333333333333</v>
      </c>
      <c r="G1077" t="s">
        <v>7406</v>
      </c>
      <c r="H1077" t="s">
        <v>10885</v>
      </c>
      <c r="I1077" t="s">
        <v>5170</v>
      </c>
      <c r="J1077">
        <v>5.3</v>
      </c>
      <c r="K1077" t="s">
        <v>10933</v>
      </c>
      <c r="L1077">
        <v>248519</v>
      </c>
      <c r="M1077">
        <v>110000000</v>
      </c>
      <c r="N1077">
        <v>228738393</v>
      </c>
      <c r="O1077">
        <v>118738393</v>
      </c>
      <c r="P1077" t="s">
        <v>10928</v>
      </c>
      <c r="Q1077" t="s">
        <v>3628</v>
      </c>
      <c r="R1077">
        <v>14</v>
      </c>
      <c r="S1077" t="s">
        <v>11014</v>
      </c>
      <c r="T1077" t="s">
        <v>11020</v>
      </c>
      <c r="U1077" t="s">
        <v>10920</v>
      </c>
      <c r="V1077" t="s">
        <v>10994</v>
      </c>
      <c r="W1077" t="s">
        <v>11031</v>
      </c>
      <c r="X1077" t="s">
        <v>3629</v>
      </c>
    </row>
    <row r="1078" spans="1:24" x14ac:dyDescent="0.3">
      <c r="A1078" t="s">
        <v>3630</v>
      </c>
      <c r="B1078" t="s">
        <v>3631</v>
      </c>
      <c r="C1078" t="s">
        <v>3631</v>
      </c>
      <c r="D1078">
        <v>95</v>
      </c>
      <c r="E1078" t="s">
        <v>10911</v>
      </c>
      <c r="F1078">
        <v>1.5833333333333333</v>
      </c>
      <c r="G1078" t="s">
        <v>172</v>
      </c>
      <c r="H1078" t="s">
        <v>190</v>
      </c>
      <c r="I1078" t="s">
        <v>10886</v>
      </c>
      <c r="J1078">
        <v>6.6</v>
      </c>
      <c r="K1078" t="s">
        <v>10912</v>
      </c>
      <c r="L1078">
        <v>141965</v>
      </c>
      <c r="M1078">
        <v>5000000</v>
      </c>
      <c r="N1078">
        <v>368744044</v>
      </c>
      <c r="O1078">
        <v>363744044</v>
      </c>
      <c r="P1078" t="s">
        <v>10928</v>
      </c>
      <c r="Q1078" t="s">
        <v>3632</v>
      </c>
      <c r="R1078">
        <v>22</v>
      </c>
      <c r="S1078" t="s">
        <v>1956</v>
      </c>
      <c r="T1078" t="s">
        <v>11020</v>
      </c>
      <c r="U1078" t="s">
        <v>10920</v>
      </c>
      <c r="V1078" t="s">
        <v>10989</v>
      </c>
      <c r="W1078" t="s">
        <v>11031</v>
      </c>
      <c r="X1078" t="s">
        <v>3633</v>
      </c>
    </row>
    <row r="1079" spans="1:24" x14ac:dyDescent="0.3">
      <c r="A1079" t="s">
        <v>3634</v>
      </c>
      <c r="B1079" t="s">
        <v>3635</v>
      </c>
      <c r="C1079" t="s">
        <v>3635</v>
      </c>
      <c r="D1079">
        <v>136</v>
      </c>
      <c r="E1079" t="s">
        <v>10917</v>
      </c>
      <c r="F1079">
        <v>2.2666666666666666</v>
      </c>
      <c r="G1079" t="s">
        <v>10885</v>
      </c>
      <c r="H1079" t="s">
        <v>10895</v>
      </c>
      <c r="I1079" t="s">
        <v>10886</v>
      </c>
      <c r="J1079">
        <v>6.9</v>
      </c>
      <c r="K1079" t="s">
        <v>10912</v>
      </c>
      <c r="L1079">
        <v>281174</v>
      </c>
      <c r="M1079">
        <v>68000000</v>
      </c>
      <c r="N1079">
        <v>203388341</v>
      </c>
      <c r="O1079">
        <v>135388341</v>
      </c>
      <c r="P1079" t="s">
        <v>10928</v>
      </c>
      <c r="Q1079" t="s">
        <v>2586</v>
      </c>
      <c r="R1079">
        <v>10</v>
      </c>
      <c r="S1079" t="s">
        <v>11015</v>
      </c>
      <c r="T1079" t="s">
        <v>11018</v>
      </c>
      <c r="U1079" t="s">
        <v>10914</v>
      </c>
      <c r="V1079" t="s">
        <v>10954</v>
      </c>
      <c r="W1079" t="s">
        <v>11031</v>
      </c>
      <c r="X1079" t="s">
        <v>2149</v>
      </c>
    </row>
    <row r="1080" spans="1:24" x14ac:dyDescent="0.3">
      <c r="A1080" t="s">
        <v>3636</v>
      </c>
      <c r="B1080" t="s">
        <v>3637</v>
      </c>
      <c r="C1080" t="s">
        <v>3637</v>
      </c>
      <c r="D1080">
        <v>113</v>
      </c>
      <c r="E1080" t="s">
        <v>10911</v>
      </c>
      <c r="F1080">
        <v>1.8833333333333333</v>
      </c>
      <c r="G1080" t="s">
        <v>190</v>
      </c>
      <c r="H1080" t="s">
        <v>10895</v>
      </c>
      <c r="I1080" t="s">
        <v>5170</v>
      </c>
      <c r="J1080">
        <v>6.3</v>
      </c>
      <c r="K1080" t="s">
        <v>10912</v>
      </c>
      <c r="L1080">
        <v>56224</v>
      </c>
      <c r="M1080">
        <v>50000000</v>
      </c>
      <c r="N1080">
        <v>100020092</v>
      </c>
      <c r="O1080">
        <v>50020092</v>
      </c>
      <c r="P1080" t="s">
        <v>10913</v>
      </c>
      <c r="Q1080" t="s">
        <v>3638</v>
      </c>
      <c r="R1080">
        <v>24</v>
      </c>
      <c r="S1080" t="s">
        <v>11015</v>
      </c>
      <c r="T1080" t="s">
        <v>11027</v>
      </c>
      <c r="U1080" t="s">
        <v>10930</v>
      </c>
      <c r="V1080" t="s">
        <v>10954</v>
      </c>
      <c r="W1080" t="s">
        <v>11031</v>
      </c>
      <c r="X1080" t="s">
        <v>2391</v>
      </c>
    </row>
    <row r="1081" spans="1:24" x14ac:dyDescent="0.3">
      <c r="A1081" t="s">
        <v>3639</v>
      </c>
      <c r="B1081" t="s">
        <v>3640</v>
      </c>
      <c r="C1081" t="s">
        <v>3640</v>
      </c>
      <c r="D1081">
        <v>104</v>
      </c>
      <c r="E1081" t="s">
        <v>10911</v>
      </c>
      <c r="F1081">
        <v>1.7333333333333334</v>
      </c>
      <c r="G1081" t="s">
        <v>172</v>
      </c>
      <c r="H1081" t="s">
        <v>10899</v>
      </c>
      <c r="I1081" t="s">
        <v>10899</v>
      </c>
      <c r="J1081">
        <v>6.8</v>
      </c>
      <c r="K1081" t="s">
        <v>10912</v>
      </c>
      <c r="L1081">
        <v>159413</v>
      </c>
      <c r="M1081">
        <v>22000000</v>
      </c>
      <c r="N1081">
        <v>33788161</v>
      </c>
      <c r="O1081">
        <v>11788161</v>
      </c>
      <c r="P1081" t="s">
        <v>10913</v>
      </c>
      <c r="Q1081" t="s">
        <v>3641</v>
      </c>
      <c r="R1081">
        <v>22</v>
      </c>
      <c r="S1081" t="s">
        <v>11014</v>
      </c>
      <c r="T1081" t="s">
        <v>11028</v>
      </c>
      <c r="U1081" t="s">
        <v>10931</v>
      </c>
      <c r="V1081" t="s">
        <v>10954</v>
      </c>
      <c r="W1081" t="s">
        <v>11031</v>
      </c>
      <c r="X1081" t="s">
        <v>1736</v>
      </c>
    </row>
    <row r="1082" spans="1:24" x14ac:dyDescent="0.3">
      <c r="A1082" t="s">
        <v>3642</v>
      </c>
      <c r="B1082" t="s">
        <v>3643</v>
      </c>
      <c r="C1082" t="s">
        <v>3643</v>
      </c>
      <c r="D1082">
        <v>100</v>
      </c>
      <c r="E1082" t="s">
        <v>10911</v>
      </c>
      <c r="F1082">
        <v>1.6666666666666667</v>
      </c>
      <c r="G1082" t="s">
        <v>190</v>
      </c>
      <c r="H1082" t="s">
        <v>105</v>
      </c>
      <c r="I1082" t="s">
        <v>10895</v>
      </c>
      <c r="J1082">
        <v>6.4</v>
      </c>
      <c r="K1082" t="s">
        <v>10912</v>
      </c>
      <c r="L1082">
        <v>61949</v>
      </c>
      <c r="M1082">
        <v>1500000</v>
      </c>
      <c r="N1082">
        <v>1612259</v>
      </c>
      <c r="O1082">
        <v>112259</v>
      </c>
      <c r="P1082" t="s">
        <v>10918</v>
      </c>
      <c r="Q1082" t="s">
        <v>3644</v>
      </c>
      <c r="R1082">
        <v>31</v>
      </c>
      <c r="S1082" t="s">
        <v>11011</v>
      </c>
      <c r="T1082" t="s">
        <v>11025</v>
      </c>
      <c r="U1082" t="s">
        <v>10927</v>
      </c>
      <c r="V1082" t="s">
        <v>10954</v>
      </c>
      <c r="W1082" t="s">
        <v>11031</v>
      </c>
      <c r="X1082" t="s">
        <v>3645</v>
      </c>
    </row>
    <row r="1083" spans="1:24" x14ac:dyDescent="0.3">
      <c r="A1083" t="s">
        <v>3646</v>
      </c>
      <c r="B1083" t="s">
        <v>3647</v>
      </c>
      <c r="C1083" t="s">
        <v>3647</v>
      </c>
      <c r="D1083">
        <v>90</v>
      </c>
      <c r="E1083" t="s">
        <v>10911</v>
      </c>
      <c r="F1083">
        <v>1.5</v>
      </c>
      <c r="G1083" t="s">
        <v>105</v>
      </c>
      <c r="H1083" t="s">
        <v>10895</v>
      </c>
      <c r="I1083" t="s">
        <v>10899</v>
      </c>
      <c r="J1083">
        <v>6.2</v>
      </c>
      <c r="K1083" t="s">
        <v>10912</v>
      </c>
      <c r="L1083">
        <v>139405</v>
      </c>
      <c r="M1083">
        <v>10000000</v>
      </c>
      <c r="N1083">
        <v>59371303</v>
      </c>
      <c r="O1083">
        <v>49371303</v>
      </c>
      <c r="P1083" t="s">
        <v>10913</v>
      </c>
      <c r="Q1083">
        <v>37073</v>
      </c>
      <c r="S1083" t="s">
        <v>11013</v>
      </c>
      <c r="T1083" t="s">
        <v>11025</v>
      </c>
      <c r="U1083" t="e">
        <v>#VALUE!</v>
      </c>
      <c r="V1083" t="s">
        <v>10954</v>
      </c>
      <c r="W1083" t="s">
        <v>11031</v>
      </c>
      <c r="X1083" t="s">
        <v>3648</v>
      </c>
    </row>
    <row r="1084" spans="1:24" x14ac:dyDescent="0.3">
      <c r="A1084" t="s">
        <v>3649</v>
      </c>
      <c r="B1084" t="s">
        <v>3650</v>
      </c>
      <c r="C1084" t="s">
        <v>3650</v>
      </c>
      <c r="D1084">
        <v>98</v>
      </c>
      <c r="E1084" t="s">
        <v>10911</v>
      </c>
      <c r="F1084">
        <v>1.6333333333333333</v>
      </c>
      <c r="G1084" t="s">
        <v>7406</v>
      </c>
      <c r="H1084" t="s">
        <v>10891</v>
      </c>
      <c r="I1084" t="s">
        <v>190</v>
      </c>
      <c r="J1084">
        <v>6.4</v>
      </c>
      <c r="K1084" t="s">
        <v>10912</v>
      </c>
      <c r="L1084">
        <v>65533</v>
      </c>
      <c r="M1084">
        <v>50000000</v>
      </c>
      <c r="N1084">
        <v>42792561</v>
      </c>
      <c r="O1084">
        <v>-7207439</v>
      </c>
      <c r="P1084" t="s">
        <v>10924</v>
      </c>
      <c r="Q1084" t="s">
        <v>3651</v>
      </c>
      <c r="R1084">
        <v>28</v>
      </c>
      <c r="S1084" t="s">
        <v>1956</v>
      </c>
      <c r="T1084" t="s">
        <v>11021</v>
      </c>
      <c r="U1084" t="s">
        <v>10921</v>
      </c>
      <c r="V1084" t="s">
        <v>10990</v>
      </c>
      <c r="W1084" t="s">
        <v>11031</v>
      </c>
      <c r="X1084" t="s">
        <v>967</v>
      </c>
    </row>
    <row r="1085" spans="1:24" x14ac:dyDescent="0.3">
      <c r="A1085" t="s">
        <v>3652</v>
      </c>
      <c r="B1085" t="s">
        <v>3653</v>
      </c>
      <c r="C1085" t="s">
        <v>3653</v>
      </c>
      <c r="D1085">
        <v>141</v>
      </c>
      <c r="E1085" t="s">
        <v>10917</v>
      </c>
      <c r="F1085">
        <v>2.35</v>
      </c>
      <c r="G1085" t="s">
        <v>10889</v>
      </c>
      <c r="H1085" t="s">
        <v>10891</v>
      </c>
      <c r="I1085" t="s">
        <v>190</v>
      </c>
      <c r="J1085">
        <v>8.1</v>
      </c>
      <c r="K1085" t="s">
        <v>10922</v>
      </c>
      <c r="L1085">
        <v>1057400</v>
      </c>
      <c r="M1085">
        <v>52000000</v>
      </c>
      <c r="N1085">
        <v>352114312</v>
      </c>
      <c r="O1085">
        <v>300114312</v>
      </c>
      <c r="P1085" t="s">
        <v>10928</v>
      </c>
      <c r="Q1085" t="s">
        <v>3654</v>
      </c>
      <c r="R1085">
        <v>16</v>
      </c>
      <c r="S1085" t="s">
        <v>11015</v>
      </c>
      <c r="T1085" t="s">
        <v>11018</v>
      </c>
      <c r="U1085" t="s">
        <v>10914</v>
      </c>
      <c r="V1085" t="s">
        <v>10989</v>
      </c>
      <c r="W1085" t="s">
        <v>11031</v>
      </c>
      <c r="X1085" t="s">
        <v>183</v>
      </c>
    </row>
    <row r="1086" spans="1:24" x14ac:dyDescent="0.3">
      <c r="A1086" t="s">
        <v>3655</v>
      </c>
      <c r="B1086" t="s">
        <v>3656</v>
      </c>
      <c r="C1086" t="s">
        <v>3656</v>
      </c>
      <c r="D1086">
        <v>98</v>
      </c>
      <c r="E1086" t="s">
        <v>10911</v>
      </c>
      <c r="F1086">
        <v>1.6333333333333333</v>
      </c>
      <c r="G1086" t="s">
        <v>190</v>
      </c>
      <c r="H1086" t="s">
        <v>5170</v>
      </c>
      <c r="I1086" t="s">
        <v>10899</v>
      </c>
      <c r="J1086">
        <v>6.5</v>
      </c>
      <c r="K1086" t="s">
        <v>10912</v>
      </c>
      <c r="L1086">
        <v>73712</v>
      </c>
      <c r="M1086">
        <v>45000000</v>
      </c>
      <c r="N1086">
        <v>94935764</v>
      </c>
      <c r="O1086">
        <v>49935764</v>
      </c>
      <c r="P1086" t="s">
        <v>10913</v>
      </c>
      <c r="Q1086" t="s">
        <v>3657</v>
      </c>
      <c r="R1086">
        <v>7</v>
      </c>
      <c r="S1086" t="s">
        <v>11013</v>
      </c>
      <c r="T1086" t="s">
        <v>11026</v>
      </c>
      <c r="U1086" t="s">
        <v>10929</v>
      </c>
      <c r="V1086" t="s">
        <v>10989</v>
      </c>
      <c r="W1086" t="s">
        <v>11031</v>
      </c>
      <c r="X1086" t="s">
        <v>2747</v>
      </c>
    </row>
    <row r="1087" spans="1:24" x14ac:dyDescent="0.3">
      <c r="A1087" t="s">
        <v>3658</v>
      </c>
      <c r="B1087" t="s">
        <v>3659</v>
      </c>
      <c r="C1087" t="s">
        <v>3659</v>
      </c>
      <c r="D1087">
        <v>100</v>
      </c>
      <c r="E1087" t="s">
        <v>10911</v>
      </c>
      <c r="F1087">
        <v>1.6666666666666667</v>
      </c>
      <c r="G1087" t="s">
        <v>10891</v>
      </c>
      <c r="H1087" t="s">
        <v>190</v>
      </c>
      <c r="I1087" t="s">
        <v>5170</v>
      </c>
      <c r="J1087">
        <v>7.2</v>
      </c>
      <c r="K1087" t="s">
        <v>10916</v>
      </c>
      <c r="L1087">
        <v>89071</v>
      </c>
      <c r="M1087">
        <v>11000000</v>
      </c>
      <c r="N1087">
        <v>17423030</v>
      </c>
      <c r="O1087">
        <v>6423030</v>
      </c>
      <c r="P1087" t="s">
        <v>10918</v>
      </c>
      <c r="Q1087" t="s">
        <v>2992</v>
      </c>
      <c r="R1087">
        <v>17</v>
      </c>
      <c r="S1087" t="s">
        <v>11016</v>
      </c>
      <c r="T1087" t="s">
        <v>11023</v>
      </c>
      <c r="U1087" t="s">
        <v>10925</v>
      </c>
      <c r="V1087" t="s">
        <v>10954</v>
      </c>
      <c r="W1087" t="s">
        <v>11031</v>
      </c>
      <c r="X1087" t="s">
        <v>3660</v>
      </c>
    </row>
    <row r="1088" spans="1:24" x14ac:dyDescent="0.3">
      <c r="A1088" t="s">
        <v>3661</v>
      </c>
      <c r="B1088" t="s">
        <v>3662</v>
      </c>
      <c r="C1088" t="s">
        <v>3662</v>
      </c>
      <c r="D1088">
        <v>115</v>
      </c>
      <c r="E1088" t="s">
        <v>10911</v>
      </c>
      <c r="F1088">
        <v>1.9166666666666667</v>
      </c>
      <c r="G1088" t="s">
        <v>10891</v>
      </c>
      <c r="H1088" t="s">
        <v>10895</v>
      </c>
      <c r="I1088" t="s">
        <v>5170</v>
      </c>
      <c r="J1088">
        <v>6.1</v>
      </c>
      <c r="K1088" t="s">
        <v>10912</v>
      </c>
      <c r="L1088">
        <v>61252</v>
      </c>
      <c r="M1088">
        <v>50000000</v>
      </c>
      <c r="N1088">
        <v>56714147</v>
      </c>
      <c r="O1088">
        <v>6714147</v>
      </c>
      <c r="P1088" t="s">
        <v>10918</v>
      </c>
      <c r="Q1088" t="s">
        <v>3663</v>
      </c>
      <c r="R1088">
        <v>19</v>
      </c>
      <c r="S1088" t="s">
        <v>1956</v>
      </c>
      <c r="T1088" t="s">
        <v>11026</v>
      </c>
      <c r="U1088" t="s">
        <v>10929</v>
      </c>
      <c r="V1088" t="s">
        <v>10989</v>
      </c>
      <c r="W1088" t="s">
        <v>11031</v>
      </c>
      <c r="X1088" t="s">
        <v>3664</v>
      </c>
    </row>
    <row r="1089" spans="1:24" x14ac:dyDescent="0.3">
      <c r="A1089" t="s">
        <v>3665</v>
      </c>
      <c r="B1089" t="s">
        <v>3666</v>
      </c>
      <c r="C1089" t="s">
        <v>3666</v>
      </c>
      <c r="D1089">
        <v>102</v>
      </c>
      <c r="E1089" t="s">
        <v>10911</v>
      </c>
      <c r="F1089">
        <v>1.7</v>
      </c>
      <c r="G1089" t="s">
        <v>172</v>
      </c>
      <c r="H1089" t="s">
        <v>10886</v>
      </c>
      <c r="I1089" t="s">
        <v>10899</v>
      </c>
      <c r="J1089">
        <v>5.7</v>
      </c>
      <c r="K1089" t="s">
        <v>10933</v>
      </c>
      <c r="L1089">
        <v>59494</v>
      </c>
      <c r="M1089">
        <v>46000000</v>
      </c>
      <c r="N1089">
        <v>138307673</v>
      </c>
      <c r="O1089">
        <v>92307673</v>
      </c>
      <c r="P1089" t="s">
        <v>10913</v>
      </c>
      <c r="Q1089" t="s">
        <v>3667</v>
      </c>
      <c r="R1089">
        <v>17</v>
      </c>
      <c r="S1089" t="s">
        <v>11011</v>
      </c>
      <c r="T1089" t="s">
        <v>11025</v>
      </c>
      <c r="U1089" t="s">
        <v>10927</v>
      </c>
      <c r="V1089" t="s">
        <v>10954</v>
      </c>
      <c r="W1089" t="s">
        <v>11031</v>
      </c>
      <c r="X1089" t="s">
        <v>3668</v>
      </c>
    </row>
    <row r="1090" spans="1:24" x14ac:dyDescent="0.3">
      <c r="A1090" t="s">
        <v>3669</v>
      </c>
      <c r="B1090" t="s">
        <v>3670</v>
      </c>
      <c r="C1090" t="s">
        <v>3670</v>
      </c>
      <c r="D1090">
        <v>144</v>
      </c>
      <c r="E1090" t="s">
        <v>10917</v>
      </c>
      <c r="F1090">
        <v>2.4</v>
      </c>
      <c r="G1090" t="s">
        <v>7406</v>
      </c>
      <c r="H1090" t="s">
        <v>190</v>
      </c>
      <c r="I1090" t="s">
        <v>10896</v>
      </c>
      <c r="J1090">
        <v>7.7</v>
      </c>
      <c r="K1090" t="s">
        <v>10916</v>
      </c>
      <c r="L1090">
        <v>415423</v>
      </c>
      <c r="M1090">
        <v>92000000</v>
      </c>
      <c r="N1090">
        <v>172989651</v>
      </c>
      <c r="O1090">
        <v>80989651</v>
      </c>
      <c r="P1090" t="s">
        <v>10913</v>
      </c>
      <c r="Q1090" t="s">
        <v>3671</v>
      </c>
      <c r="R1090">
        <v>18</v>
      </c>
      <c r="S1090" t="s">
        <v>11011</v>
      </c>
      <c r="T1090" t="s">
        <v>11018</v>
      </c>
      <c r="U1090" t="s">
        <v>10914</v>
      </c>
      <c r="V1090" t="s">
        <v>10954</v>
      </c>
      <c r="W1090" t="s">
        <v>11031</v>
      </c>
      <c r="X1090" t="s">
        <v>312</v>
      </c>
    </row>
    <row r="1091" spans="1:24" x14ac:dyDescent="0.3">
      <c r="A1091" t="s">
        <v>3672</v>
      </c>
      <c r="B1091" t="s">
        <v>3673</v>
      </c>
      <c r="C1091" t="s">
        <v>3673</v>
      </c>
      <c r="D1091">
        <v>109</v>
      </c>
      <c r="E1091" t="s">
        <v>10911</v>
      </c>
      <c r="F1091">
        <v>1.8166666666666667</v>
      </c>
      <c r="G1091" t="s">
        <v>172</v>
      </c>
      <c r="H1091" t="s">
        <v>190</v>
      </c>
      <c r="I1091" t="s">
        <v>10886</v>
      </c>
      <c r="J1091">
        <v>6.7</v>
      </c>
      <c r="K1091" t="s">
        <v>10912</v>
      </c>
      <c r="L1091">
        <v>235136</v>
      </c>
      <c r="M1091">
        <v>25000000</v>
      </c>
      <c r="N1091">
        <v>30381722</v>
      </c>
      <c r="O1091">
        <v>5381722</v>
      </c>
      <c r="P1091" t="s">
        <v>10918</v>
      </c>
      <c r="Q1091" t="s">
        <v>3674</v>
      </c>
      <c r="R1091">
        <v>18</v>
      </c>
      <c r="S1091" t="s">
        <v>11014</v>
      </c>
      <c r="T1091" t="s">
        <v>11020</v>
      </c>
      <c r="U1091" t="s">
        <v>10920</v>
      </c>
      <c r="V1091" t="s">
        <v>10991</v>
      </c>
      <c r="W1091" t="s">
        <v>11031</v>
      </c>
      <c r="X1091" t="s">
        <v>3594</v>
      </c>
    </row>
    <row r="1092" spans="1:24" x14ac:dyDescent="0.3">
      <c r="A1092" t="s">
        <v>3675</v>
      </c>
      <c r="B1092" t="s">
        <v>3676</v>
      </c>
      <c r="C1092" t="s">
        <v>3676</v>
      </c>
      <c r="D1092">
        <v>119</v>
      </c>
      <c r="E1092" t="s">
        <v>10911</v>
      </c>
      <c r="F1092">
        <v>1.9833333333333334</v>
      </c>
      <c r="G1092" t="s">
        <v>190</v>
      </c>
      <c r="H1092" t="s">
        <v>105</v>
      </c>
      <c r="I1092" t="s">
        <v>10895</v>
      </c>
      <c r="J1092">
        <v>6.4</v>
      </c>
      <c r="K1092" t="s">
        <v>10912</v>
      </c>
      <c r="L1092">
        <v>83608</v>
      </c>
      <c r="M1092">
        <v>32000000</v>
      </c>
      <c r="N1092">
        <v>55305279</v>
      </c>
      <c r="O1092">
        <v>23305279</v>
      </c>
      <c r="P1092" t="s">
        <v>10913</v>
      </c>
      <c r="Q1092" t="s">
        <v>3677</v>
      </c>
      <c r="R1092">
        <v>25</v>
      </c>
      <c r="S1092" t="s">
        <v>1956</v>
      </c>
      <c r="T1092" t="s">
        <v>11019</v>
      </c>
      <c r="U1092" t="s">
        <v>10919</v>
      </c>
      <c r="V1092" t="s">
        <v>10989</v>
      </c>
      <c r="W1092" t="s">
        <v>11031</v>
      </c>
      <c r="X1092" t="s">
        <v>2833</v>
      </c>
    </row>
    <row r="1093" spans="1:24" x14ac:dyDescent="0.3">
      <c r="A1093" t="s">
        <v>3678</v>
      </c>
      <c r="B1093" t="s">
        <v>3679</v>
      </c>
      <c r="C1093" t="s">
        <v>3679</v>
      </c>
      <c r="D1093">
        <v>96</v>
      </c>
      <c r="E1093" t="s">
        <v>10911</v>
      </c>
      <c r="F1093">
        <v>1.6</v>
      </c>
      <c r="G1093" t="s">
        <v>190</v>
      </c>
      <c r="H1093" t="s">
        <v>5170</v>
      </c>
      <c r="I1093" t="s">
        <v>10899</v>
      </c>
      <c r="J1093">
        <v>6.8</v>
      </c>
      <c r="K1093" t="s">
        <v>10912</v>
      </c>
      <c r="L1093">
        <v>129790</v>
      </c>
      <c r="M1093">
        <v>12000000</v>
      </c>
      <c r="N1093">
        <v>52223306</v>
      </c>
      <c r="O1093">
        <v>40223306</v>
      </c>
      <c r="P1093" t="s">
        <v>10913</v>
      </c>
      <c r="Q1093" t="s">
        <v>3680</v>
      </c>
      <c r="R1093">
        <v>13</v>
      </c>
      <c r="S1093" t="s">
        <v>11013</v>
      </c>
      <c r="T1093" t="s">
        <v>11019</v>
      </c>
      <c r="U1093" t="s">
        <v>10919</v>
      </c>
      <c r="V1093" t="s">
        <v>10989</v>
      </c>
      <c r="W1093" t="s">
        <v>11031</v>
      </c>
      <c r="X1093" t="s">
        <v>3681</v>
      </c>
    </row>
    <row r="1094" spans="1:24" x14ac:dyDescent="0.3">
      <c r="A1094" t="s">
        <v>3682</v>
      </c>
      <c r="B1094" t="s">
        <v>3683</v>
      </c>
      <c r="C1094" t="s">
        <v>3683</v>
      </c>
      <c r="D1094">
        <v>110</v>
      </c>
      <c r="E1094" t="s">
        <v>10911</v>
      </c>
      <c r="F1094">
        <v>1.8333333333333333</v>
      </c>
      <c r="G1094" t="s">
        <v>172</v>
      </c>
      <c r="H1094" t="s">
        <v>190</v>
      </c>
      <c r="I1094" t="s">
        <v>10899</v>
      </c>
      <c r="J1094">
        <v>7.6</v>
      </c>
      <c r="K1094" t="s">
        <v>10916</v>
      </c>
      <c r="L1094">
        <v>308042</v>
      </c>
      <c r="M1094">
        <v>21000000</v>
      </c>
      <c r="N1094">
        <v>71441655</v>
      </c>
      <c r="O1094">
        <v>50441655</v>
      </c>
      <c r="P1094" t="s">
        <v>10913</v>
      </c>
      <c r="Q1094" t="s">
        <v>3684</v>
      </c>
      <c r="R1094">
        <v>5</v>
      </c>
      <c r="S1094" t="s">
        <v>1956</v>
      </c>
      <c r="T1094" t="s">
        <v>11022</v>
      </c>
      <c r="U1094" t="s">
        <v>10923</v>
      </c>
      <c r="V1094" t="s">
        <v>10954</v>
      </c>
      <c r="W1094" t="s">
        <v>11031</v>
      </c>
      <c r="X1094" t="s">
        <v>2066</v>
      </c>
    </row>
    <row r="1095" spans="1:24" x14ac:dyDescent="0.3">
      <c r="A1095" t="s">
        <v>3685</v>
      </c>
      <c r="B1095" t="s">
        <v>3686</v>
      </c>
      <c r="C1095" t="s">
        <v>3687</v>
      </c>
      <c r="D1095">
        <v>114</v>
      </c>
      <c r="E1095" t="s">
        <v>10911</v>
      </c>
      <c r="F1095">
        <v>1.9</v>
      </c>
      <c r="G1095" t="s">
        <v>7406</v>
      </c>
      <c r="H1095" t="s">
        <v>10887</v>
      </c>
      <c r="I1095" t="s">
        <v>190</v>
      </c>
      <c r="J1095">
        <v>7.5</v>
      </c>
      <c r="K1095" t="s">
        <v>10916</v>
      </c>
      <c r="L1095">
        <v>191406</v>
      </c>
      <c r="M1095">
        <v>4500000</v>
      </c>
      <c r="N1095">
        <v>1340715</v>
      </c>
      <c r="O1095">
        <v>-3159285</v>
      </c>
      <c r="P1095" t="s">
        <v>10924</v>
      </c>
      <c r="Q1095">
        <v>36800</v>
      </c>
      <c r="S1095" t="s">
        <v>11013</v>
      </c>
      <c r="T1095" t="s">
        <v>11022</v>
      </c>
      <c r="U1095" t="e">
        <v>#VALUE!</v>
      </c>
      <c r="V1095" t="s">
        <v>10987</v>
      </c>
      <c r="W1095" t="s">
        <v>11031</v>
      </c>
      <c r="X1095" t="s">
        <v>3688</v>
      </c>
    </row>
    <row r="1096" spans="1:24" x14ac:dyDescent="0.3">
      <c r="A1096" t="s">
        <v>3689</v>
      </c>
      <c r="B1096" t="s">
        <v>3690</v>
      </c>
      <c r="C1096" t="s">
        <v>3690</v>
      </c>
      <c r="D1096">
        <v>89</v>
      </c>
      <c r="E1096" t="s">
        <v>10915</v>
      </c>
      <c r="F1096">
        <v>1.4833333333333334</v>
      </c>
      <c r="G1096" t="s">
        <v>172</v>
      </c>
      <c r="H1096" t="s">
        <v>10899</v>
      </c>
      <c r="I1096" t="s">
        <v>10899</v>
      </c>
      <c r="J1096">
        <v>5.9</v>
      </c>
      <c r="K1096" t="s">
        <v>10933</v>
      </c>
      <c r="L1096">
        <v>59949</v>
      </c>
      <c r="M1096">
        <v>40000000</v>
      </c>
      <c r="N1096">
        <v>19322135</v>
      </c>
      <c r="O1096">
        <v>-20677865</v>
      </c>
      <c r="P1096" t="s">
        <v>10924</v>
      </c>
      <c r="Q1096" t="s">
        <v>3691</v>
      </c>
      <c r="R1096">
        <v>26</v>
      </c>
      <c r="S1096" t="s">
        <v>1956</v>
      </c>
      <c r="T1096" t="s">
        <v>11027</v>
      </c>
      <c r="U1096" t="s">
        <v>10930</v>
      </c>
      <c r="V1096" t="s">
        <v>10990</v>
      </c>
      <c r="W1096" t="s">
        <v>11031</v>
      </c>
      <c r="X1096" t="s">
        <v>1225</v>
      </c>
    </row>
    <row r="1097" spans="1:24" x14ac:dyDescent="0.3">
      <c r="A1097" t="s">
        <v>3692</v>
      </c>
      <c r="B1097" t="s">
        <v>3693</v>
      </c>
      <c r="C1097" t="s">
        <v>3693</v>
      </c>
      <c r="D1097">
        <v>100</v>
      </c>
      <c r="E1097" t="s">
        <v>10911</v>
      </c>
      <c r="F1097">
        <v>1.6666666666666667</v>
      </c>
      <c r="G1097" t="s">
        <v>10887</v>
      </c>
      <c r="H1097" t="s">
        <v>10888</v>
      </c>
      <c r="I1097" t="s">
        <v>172</v>
      </c>
      <c r="J1097">
        <v>8.1999999999999993</v>
      </c>
      <c r="K1097" t="s">
        <v>10922</v>
      </c>
      <c r="L1097">
        <v>1089445</v>
      </c>
      <c r="M1097">
        <v>94000000</v>
      </c>
      <c r="N1097">
        <v>941637960</v>
      </c>
      <c r="O1097">
        <v>847637960</v>
      </c>
      <c r="P1097" t="s">
        <v>10928</v>
      </c>
      <c r="Q1097" t="s">
        <v>3694</v>
      </c>
      <c r="R1097">
        <v>18</v>
      </c>
      <c r="S1097" t="s">
        <v>11013</v>
      </c>
      <c r="T1097" t="s">
        <v>11029</v>
      </c>
      <c r="U1097" t="s">
        <v>10932</v>
      </c>
      <c r="V1097" t="s">
        <v>10990</v>
      </c>
      <c r="W1097" t="s">
        <v>11031</v>
      </c>
      <c r="X1097" t="s">
        <v>3695</v>
      </c>
    </row>
    <row r="1098" spans="1:24" x14ac:dyDescent="0.3">
      <c r="A1098" t="s">
        <v>3696</v>
      </c>
      <c r="B1098" t="s">
        <v>3697</v>
      </c>
      <c r="C1098" t="s">
        <v>3697</v>
      </c>
      <c r="D1098">
        <v>111</v>
      </c>
      <c r="E1098" t="s">
        <v>10911</v>
      </c>
      <c r="F1098">
        <v>1.85</v>
      </c>
      <c r="G1098" t="s">
        <v>7406</v>
      </c>
      <c r="H1098" t="s">
        <v>10891</v>
      </c>
      <c r="I1098" t="s">
        <v>5170</v>
      </c>
      <c r="J1098">
        <v>8.1999999999999993</v>
      </c>
      <c r="K1098" t="s">
        <v>10922</v>
      </c>
      <c r="L1098">
        <v>1165299</v>
      </c>
      <c r="M1098">
        <v>30000000</v>
      </c>
      <c r="N1098">
        <v>180906076</v>
      </c>
      <c r="O1098">
        <v>150906076</v>
      </c>
      <c r="P1098" t="s">
        <v>10928</v>
      </c>
      <c r="Q1098" t="s">
        <v>3698</v>
      </c>
      <c r="R1098">
        <v>29</v>
      </c>
      <c r="S1098" t="s">
        <v>11015</v>
      </c>
      <c r="T1098" t="s">
        <v>11027</v>
      </c>
      <c r="U1098" t="s">
        <v>10930</v>
      </c>
      <c r="V1098" t="s">
        <v>10990</v>
      </c>
      <c r="W1098" t="s">
        <v>11031</v>
      </c>
      <c r="X1098" t="s">
        <v>1534</v>
      </c>
    </row>
    <row r="1099" spans="1:24" x14ac:dyDescent="0.3">
      <c r="A1099" t="s">
        <v>3699</v>
      </c>
      <c r="B1099" t="s">
        <v>3700</v>
      </c>
      <c r="C1099" t="s">
        <v>3700</v>
      </c>
      <c r="D1099">
        <v>90</v>
      </c>
      <c r="E1099" t="s">
        <v>10911</v>
      </c>
      <c r="F1099">
        <v>1.5</v>
      </c>
      <c r="G1099" t="s">
        <v>7406</v>
      </c>
      <c r="H1099" t="s">
        <v>172</v>
      </c>
      <c r="I1099" t="s">
        <v>10891</v>
      </c>
      <c r="J1099">
        <v>6.7</v>
      </c>
      <c r="K1099" t="s">
        <v>10912</v>
      </c>
      <c r="L1099">
        <v>234090</v>
      </c>
      <c r="M1099">
        <v>90000000</v>
      </c>
      <c r="N1099">
        <v>347325802</v>
      </c>
      <c r="O1099">
        <v>257325802</v>
      </c>
      <c r="P1099" t="s">
        <v>10928</v>
      </c>
      <c r="Q1099" t="s">
        <v>2809</v>
      </c>
      <c r="R1099">
        <v>26</v>
      </c>
      <c r="S1099" t="s">
        <v>11012</v>
      </c>
      <c r="T1099" t="s">
        <v>11025</v>
      </c>
      <c r="U1099" t="s">
        <v>10927</v>
      </c>
      <c r="V1099" t="s">
        <v>10954</v>
      </c>
      <c r="W1099" t="s">
        <v>11031</v>
      </c>
      <c r="X1099" t="s">
        <v>2640</v>
      </c>
    </row>
    <row r="1100" spans="1:24" x14ac:dyDescent="0.3">
      <c r="A1100" t="s">
        <v>3701</v>
      </c>
      <c r="B1100" t="s">
        <v>3702</v>
      </c>
      <c r="C1100" t="s">
        <v>3702</v>
      </c>
      <c r="D1100">
        <v>126</v>
      </c>
      <c r="E1100" t="s">
        <v>10917</v>
      </c>
      <c r="F1100">
        <v>2.1</v>
      </c>
      <c r="G1100" t="s">
        <v>7406</v>
      </c>
      <c r="H1100" t="s">
        <v>10891</v>
      </c>
      <c r="I1100" t="s">
        <v>5170</v>
      </c>
      <c r="J1100">
        <v>7.1</v>
      </c>
      <c r="K1100" t="s">
        <v>10916</v>
      </c>
      <c r="L1100">
        <v>164060</v>
      </c>
      <c r="M1100">
        <v>115000000</v>
      </c>
      <c r="N1100">
        <v>143049560</v>
      </c>
      <c r="O1100">
        <v>28049560</v>
      </c>
      <c r="P1100" t="s">
        <v>10913</v>
      </c>
      <c r="Q1100" t="s">
        <v>3703</v>
      </c>
      <c r="R1100">
        <v>19</v>
      </c>
      <c r="S1100" t="s">
        <v>11015</v>
      </c>
      <c r="T1100" t="s">
        <v>11023</v>
      </c>
      <c r="U1100" t="s">
        <v>10925</v>
      </c>
      <c r="V1100" t="s">
        <v>10954</v>
      </c>
      <c r="W1100" t="s">
        <v>11031</v>
      </c>
      <c r="X1100" t="s">
        <v>900</v>
      </c>
    </row>
    <row r="1101" spans="1:24" x14ac:dyDescent="0.3">
      <c r="A1101" t="s">
        <v>3704</v>
      </c>
      <c r="B1101" t="s">
        <v>3705</v>
      </c>
      <c r="C1101" t="s">
        <v>3705</v>
      </c>
      <c r="D1101">
        <v>138</v>
      </c>
      <c r="E1101" t="s">
        <v>10917</v>
      </c>
      <c r="F1101">
        <v>2.2999999999999998</v>
      </c>
      <c r="G1101" t="s">
        <v>190</v>
      </c>
      <c r="H1101" t="s">
        <v>10896</v>
      </c>
      <c r="I1101" t="s">
        <v>5170</v>
      </c>
      <c r="J1101">
        <v>6.7</v>
      </c>
      <c r="K1101" t="s">
        <v>10912</v>
      </c>
      <c r="L1101">
        <v>66251</v>
      </c>
      <c r="M1101">
        <v>100000000</v>
      </c>
      <c r="N1101">
        <v>65716126</v>
      </c>
      <c r="O1101">
        <v>-34283874</v>
      </c>
      <c r="P1101" t="s">
        <v>10924</v>
      </c>
      <c r="Q1101" t="s">
        <v>3706</v>
      </c>
      <c r="R1101">
        <v>19</v>
      </c>
      <c r="S1101" t="s">
        <v>1956</v>
      </c>
      <c r="T1101" t="s">
        <v>11025</v>
      </c>
      <c r="U1101" t="s">
        <v>10927</v>
      </c>
      <c r="V1101" t="s">
        <v>10989</v>
      </c>
      <c r="W1101" t="s">
        <v>11031</v>
      </c>
      <c r="X1101" t="s">
        <v>1411</v>
      </c>
    </row>
    <row r="1102" spans="1:24" x14ac:dyDescent="0.3">
      <c r="A1102" t="s">
        <v>3707</v>
      </c>
      <c r="B1102" t="s">
        <v>3708</v>
      </c>
      <c r="C1102" t="s">
        <v>3708</v>
      </c>
      <c r="D1102">
        <v>87</v>
      </c>
      <c r="E1102" t="s">
        <v>10915</v>
      </c>
      <c r="F1102">
        <v>1.45</v>
      </c>
      <c r="G1102" t="s">
        <v>7406</v>
      </c>
      <c r="H1102" t="s">
        <v>10890</v>
      </c>
      <c r="I1102" t="s">
        <v>5170</v>
      </c>
      <c r="J1102">
        <v>5.9</v>
      </c>
      <c r="K1102" t="s">
        <v>10933</v>
      </c>
      <c r="L1102">
        <v>94969</v>
      </c>
      <c r="M1102">
        <v>49000000</v>
      </c>
      <c r="N1102">
        <v>79630178</v>
      </c>
      <c r="O1102">
        <v>30630178</v>
      </c>
      <c r="P1102" t="s">
        <v>10913</v>
      </c>
      <c r="Q1102" t="s">
        <v>3709</v>
      </c>
      <c r="R1102">
        <v>2</v>
      </c>
      <c r="S1102" t="s">
        <v>1956</v>
      </c>
      <c r="T1102" t="s">
        <v>11023</v>
      </c>
      <c r="U1102" t="s">
        <v>10925</v>
      </c>
      <c r="V1102" t="s">
        <v>10954</v>
      </c>
      <c r="W1102" t="s">
        <v>11031</v>
      </c>
      <c r="X1102" t="s">
        <v>3241</v>
      </c>
    </row>
    <row r="1103" spans="1:24" x14ac:dyDescent="0.3">
      <c r="A1103" t="s">
        <v>3710</v>
      </c>
      <c r="B1103" t="s">
        <v>3711</v>
      </c>
      <c r="C1103" t="s">
        <v>3711</v>
      </c>
      <c r="D1103">
        <v>89</v>
      </c>
      <c r="E1103" t="s">
        <v>10915</v>
      </c>
      <c r="F1103">
        <v>1.4833333333333334</v>
      </c>
      <c r="G1103" t="s">
        <v>10887</v>
      </c>
      <c r="H1103" t="s">
        <v>172</v>
      </c>
      <c r="I1103" t="s">
        <v>10892</v>
      </c>
      <c r="J1103">
        <v>5.3</v>
      </c>
      <c r="K1103" t="s">
        <v>10933</v>
      </c>
      <c r="L1103">
        <v>122482</v>
      </c>
      <c r="M1103">
        <v>84000000</v>
      </c>
      <c r="N1103">
        <v>275678613</v>
      </c>
      <c r="O1103">
        <v>191678613</v>
      </c>
      <c r="P1103" t="s">
        <v>10928</v>
      </c>
      <c r="Q1103" t="s">
        <v>3712</v>
      </c>
      <c r="R1103">
        <v>8</v>
      </c>
      <c r="S1103" t="s">
        <v>11016</v>
      </c>
      <c r="T1103" t="s">
        <v>11024</v>
      </c>
      <c r="U1103" t="s">
        <v>10926</v>
      </c>
      <c r="V1103" t="s">
        <v>10989</v>
      </c>
      <c r="W1103" t="s">
        <v>11031</v>
      </c>
      <c r="X1103" t="s">
        <v>2375</v>
      </c>
    </row>
    <row r="1104" spans="1:24" x14ac:dyDescent="0.3">
      <c r="A1104" t="s">
        <v>3713</v>
      </c>
      <c r="B1104" t="s">
        <v>3714</v>
      </c>
      <c r="C1104" t="s">
        <v>3714</v>
      </c>
      <c r="D1104">
        <v>115</v>
      </c>
      <c r="E1104" t="s">
        <v>10911</v>
      </c>
      <c r="F1104">
        <v>1.9166666666666667</v>
      </c>
      <c r="G1104" t="s">
        <v>172</v>
      </c>
      <c r="H1104" t="s">
        <v>190</v>
      </c>
      <c r="I1104" t="s">
        <v>10899</v>
      </c>
      <c r="J1104">
        <v>7.7</v>
      </c>
      <c r="K1104" t="s">
        <v>10916</v>
      </c>
      <c r="L1104">
        <v>199763</v>
      </c>
      <c r="M1104">
        <v>19000000</v>
      </c>
      <c r="N1104">
        <v>32801173</v>
      </c>
      <c r="O1104">
        <v>13801173</v>
      </c>
      <c r="P1104" t="s">
        <v>10913</v>
      </c>
      <c r="Q1104" t="s">
        <v>3715</v>
      </c>
      <c r="R1104">
        <v>3</v>
      </c>
      <c r="S1104" t="s">
        <v>11011</v>
      </c>
      <c r="T1104" t="s">
        <v>11018</v>
      </c>
      <c r="U1104" t="s">
        <v>10914</v>
      </c>
      <c r="V1104" t="s">
        <v>10989</v>
      </c>
      <c r="W1104" t="s">
        <v>11031</v>
      </c>
      <c r="X1104" t="s">
        <v>2512</v>
      </c>
    </row>
    <row r="1105" spans="1:24" x14ac:dyDescent="0.3">
      <c r="A1105" t="s">
        <v>3716</v>
      </c>
      <c r="B1105" t="s">
        <v>3717</v>
      </c>
      <c r="C1105" t="s">
        <v>3717</v>
      </c>
      <c r="D1105">
        <v>81</v>
      </c>
      <c r="E1105" t="s">
        <v>10915</v>
      </c>
      <c r="F1105">
        <v>1.35</v>
      </c>
      <c r="G1105" t="s">
        <v>10887</v>
      </c>
      <c r="H1105" t="s">
        <v>10888</v>
      </c>
      <c r="I1105" t="s">
        <v>172</v>
      </c>
      <c r="J1105">
        <v>7.5</v>
      </c>
      <c r="K1105" t="s">
        <v>10916</v>
      </c>
      <c r="L1105">
        <v>506137</v>
      </c>
      <c r="M1105">
        <v>59000000</v>
      </c>
      <c r="N1105">
        <v>383257136</v>
      </c>
      <c r="O1105">
        <v>324257136</v>
      </c>
      <c r="P1105" t="s">
        <v>10928</v>
      </c>
      <c r="Q1105" t="s">
        <v>2636</v>
      </c>
      <c r="R1105">
        <v>12</v>
      </c>
      <c r="S1105" t="s">
        <v>11011</v>
      </c>
      <c r="T1105" t="s">
        <v>11021</v>
      </c>
      <c r="U1105" t="s">
        <v>10921</v>
      </c>
      <c r="V1105" t="s">
        <v>10989</v>
      </c>
      <c r="W1105" t="s">
        <v>11031</v>
      </c>
      <c r="X1105" t="s">
        <v>3718</v>
      </c>
    </row>
    <row r="1106" spans="1:24" x14ac:dyDescent="0.3">
      <c r="A1106" t="s">
        <v>3719</v>
      </c>
      <c r="B1106" t="s">
        <v>3720</v>
      </c>
      <c r="C1106" t="s">
        <v>3720</v>
      </c>
      <c r="D1106">
        <v>96</v>
      </c>
      <c r="E1106" t="s">
        <v>10911</v>
      </c>
      <c r="F1106">
        <v>1.6</v>
      </c>
      <c r="G1106" t="s">
        <v>7406</v>
      </c>
      <c r="H1106" t="s">
        <v>10887</v>
      </c>
      <c r="I1106" t="s">
        <v>10890</v>
      </c>
      <c r="J1106">
        <v>6</v>
      </c>
      <c r="K1106" t="s">
        <v>10912</v>
      </c>
      <c r="L1106">
        <v>128709</v>
      </c>
      <c r="M1106">
        <v>80000000</v>
      </c>
      <c r="N1106">
        <v>123729176</v>
      </c>
      <c r="O1106">
        <v>43729176</v>
      </c>
      <c r="P1106" t="s">
        <v>10913</v>
      </c>
      <c r="Q1106" t="s">
        <v>3721</v>
      </c>
      <c r="R1106">
        <v>4</v>
      </c>
      <c r="S1106" t="s">
        <v>11015</v>
      </c>
      <c r="T1106" t="s">
        <v>11021</v>
      </c>
      <c r="U1106" t="s">
        <v>10921</v>
      </c>
      <c r="V1106" t="s">
        <v>10989</v>
      </c>
      <c r="W1106" t="s">
        <v>11031</v>
      </c>
      <c r="X1106" t="s">
        <v>3722</v>
      </c>
    </row>
    <row r="1107" spans="1:24" x14ac:dyDescent="0.3">
      <c r="A1107" t="s">
        <v>3723</v>
      </c>
      <c r="B1107" t="s">
        <v>3724</v>
      </c>
      <c r="C1107" t="s">
        <v>3724</v>
      </c>
      <c r="D1107">
        <v>135</v>
      </c>
      <c r="E1107" t="s">
        <v>10917</v>
      </c>
      <c r="F1107">
        <v>2.25</v>
      </c>
      <c r="G1107" t="s">
        <v>10889</v>
      </c>
      <c r="H1107" t="s">
        <v>190</v>
      </c>
      <c r="I1107" t="s">
        <v>10899</v>
      </c>
      <c r="J1107">
        <v>8.1999999999999993</v>
      </c>
      <c r="K1107" t="s">
        <v>10922</v>
      </c>
      <c r="L1107">
        <v>967825</v>
      </c>
      <c r="M1107">
        <v>58000000</v>
      </c>
      <c r="N1107">
        <v>316791257</v>
      </c>
      <c r="O1107">
        <v>258791257</v>
      </c>
      <c r="P1107" t="s">
        <v>10928</v>
      </c>
      <c r="Q1107" t="s">
        <v>3725</v>
      </c>
      <c r="R1107">
        <v>13</v>
      </c>
      <c r="S1107" t="s">
        <v>11012</v>
      </c>
      <c r="T1107" t="s">
        <v>11018</v>
      </c>
      <c r="U1107" t="s">
        <v>10914</v>
      </c>
      <c r="V1107" t="s">
        <v>10954</v>
      </c>
      <c r="W1107" t="s">
        <v>11031</v>
      </c>
      <c r="X1107" t="s">
        <v>676</v>
      </c>
    </row>
    <row r="1108" spans="1:24" x14ac:dyDescent="0.3">
      <c r="A1108" t="s">
        <v>3726</v>
      </c>
      <c r="B1108" t="s">
        <v>3727</v>
      </c>
      <c r="C1108" t="s">
        <v>3727</v>
      </c>
      <c r="D1108">
        <v>152</v>
      </c>
      <c r="E1108" t="s">
        <v>10917</v>
      </c>
      <c r="F1108">
        <v>2.5333333333333332</v>
      </c>
      <c r="G1108" t="s">
        <v>190</v>
      </c>
      <c r="H1108" t="s">
        <v>10886</v>
      </c>
      <c r="I1108" t="s">
        <v>10899</v>
      </c>
      <c r="J1108">
        <v>6.9</v>
      </c>
      <c r="K1108" t="s">
        <v>10912</v>
      </c>
      <c r="L1108">
        <v>56783</v>
      </c>
      <c r="M1108">
        <v>72000000</v>
      </c>
      <c r="N1108">
        <v>37317673</v>
      </c>
      <c r="O1108">
        <v>-34682327</v>
      </c>
      <c r="P1108" t="s">
        <v>10924</v>
      </c>
      <c r="Q1108" t="s">
        <v>12</v>
      </c>
      <c r="R1108">
        <v>11</v>
      </c>
      <c r="S1108" t="s">
        <v>11011</v>
      </c>
      <c r="T1108" t="s">
        <v>11018</v>
      </c>
      <c r="U1108" t="s">
        <v>10914</v>
      </c>
      <c r="V1108" t="s">
        <v>10954</v>
      </c>
      <c r="W1108" t="s">
        <v>11031</v>
      </c>
      <c r="X1108" t="s">
        <v>1830</v>
      </c>
    </row>
    <row r="1109" spans="1:24" x14ac:dyDescent="0.3">
      <c r="A1109" t="s">
        <v>3728</v>
      </c>
      <c r="B1109" t="s">
        <v>3729</v>
      </c>
      <c r="C1109" t="s">
        <v>3729</v>
      </c>
      <c r="D1109">
        <v>94</v>
      </c>
      <c r="E1109" t="s">
        <v>10911</v>
      </c>
      <c r="F1109">
        <v>1.5666666666666667</v>
      </c>
      <c r="G1109" t="s">
        <v>7406</v>
      </c>
      <c r="H1109" t="s">
        <v>10891</v>
      </c>
      <c r="I1109" t="s">
        <v>190</v>
      </c>
      <c r="J1109">
        <v>6.1</v>
      </c>
      <c r="K1109" t="s">
        <v>10912</v>
      </c>
      <c r="L1109">
        <v>50402</v>
      </c>
      <c r="M1109">
        <v>55000000</v>
      </c>
      <c r="N1109">
        <v>46061847</v>
      </c>
      <c r="O1109">
        <v>-8938153</v>
      </c>
      <c r="P1109" t="s">
        <v>10924</v>
      </c>
      <c r="Q1109" t="s">
        <v>3730</v>
      </c>
      <c r="R1109">
        <v>11</v>
      </c>
      <c r="S1109" t="s">
        <v>11011</v>
      </c>
      <c r="T1109" t="s">
        <v>11021</v>
      </c>
      <c r="U1109" t="s">
        <v>10921</v>
      </c>
      <c r="V1109" t="s">
        <v>10990</v>
      </c>
      <c r="W1109" t="s">
        <v>11031</v>
      </c>
      <c r="X1109" t="s">
        <v>50</v>
      </c>
    </row>
    <row r="1110" spans="1:24" x14ac:dyDescent="0.3">
      <c r="A1110" t="s">
        <v>3731</v>
      </c>
      <c r="B1110" t="s">
        <v>3732</v>
      </c>
      <c r="C1110" t="s">
        <v>3732</v>
      </c>
      <c r="D1110">
        <v>113</v>
      </c>
      <c r="E1110" t="s">
        <v>10911</v>
      </c>
      <c r="F1110">
        <v>1.8833333333333333</v>
      </c>
      <c r="G1110" t="s">
        <v>10889</v>
      </c>
      <c r="H1110" t="s">
        <v>172</v>
      </c>
      <c r="I1110" t="s">
        <v>10891</v>
      </c>
      <c r="J1110">
        <v>7</v>
      </c>
      <c r="K1110" t="s">
        <v>10916</v>
      </c>
      <c r="L1110">
        <v>90992</v>
      </c>
      <c r="M1110">
        <v>30000000</v>
      </c>
      <c r="N1110">
        <v>33013805</v>
      </c>
      <c r="O1110">
        <v>3013805</v>
      </c>
      <c r="P1110" t="s">
        <v>10918</v>
      </c>
      <c r="Q1110" t="s">
        <v>3733</v>
      </c>
      <c r="R1110">
        <v>11</v>
      </c>
      <c r="S1110" t="s">
        <v>11014</v>
      </c>
      <c r="T1110" t="s">
        <v>11018</v>
      </c>
      <c r="U1110" t="s">
        <v>10914</v>
      </c>
      <c r="V1110" t="s">
        <v>10989</v>
      </c>
      <c r="W1110" t="s">
        <v>11031</v>
      </c>
      <c r="X1110" t="s">
        <v>3734</v>
      </c>
    </row>
    <row r="1111" spans="1:24" x14ac:dyDescent="0.3">
      <c r="A1111" t="s">
        <v>3735</v>
      </c>
      <c r="B1111" t="s">
        <v>3736</v>
      </c>
      <c r="C1111" t="s">
        <v>3736</v>
      </c>
      <c r="D1111">
        <v>98</v>
      </c>
      <c r="E1111" t="s">
        <v>10911</v>
      </c>
      <c r="F1111">
        <v>1.6333333333333333</v>
      </c>
      <c r="G1111" t="s">
        <v>7406</v>
      </c>
      <c r="H1111" t="s">
        <v>10891</v>
      </c>
      <c r="I1111" t="s">
        <v>5170</v>
      </c>
      <c r="J1111">
        <v>6.6</v>
      </c>
      <c r="K1111" t="s">
        <v>10912</v>
      </c>
      <c r="L1111">
        <v>65859</v>
      </c>
      <c r="M1111">
        <v>25000000</v>
      </c>
      <c r="N1111">
        <v>64437847</v>
      </c>
      <c r="O1111">
        <v>39437847</v>
      </c>
      <c r="P1111" t="s">
        <v>10913</v>
      </c>
      <c r="Q1111" t="s">
        <v>3737</v>
      </c>
      <c r="R1111">
        <v>25</v>
      </c>
      <c r="S1111" t="s">
        <v>11015</v>
      </c>
      <c r="T1111" t="s">
        <v>11024</v>
      </c>
      <c r="U1111" t="s">
        <v>10926</v>
      </c>
      <c r="V1111" t="s">
        <v>10954</v>
      </c>
      <c r="W1111" t="s">
        <v>11031</v>
      </c>
      <c r="X1111" t="s">
        <v>3738</v>
      </c>
    </row>
    <row r="1112" spans="1:24" x14ac:dyDescent="0.3">
      <c r="A1112" t="s">
        <v>3739</v>
      </c>
      <c r="B1112" t="s">
        <v>3740</v>
      </c>
      <c r="C1112" t="s">
        <v>3740</v>
      </c>
      <c r="D1112">
        <v>99</v>
      </c>
      <c r="E1112" t="s">
        <v>10911</v>
      </c>
      <c r="F1112">
        <v>1.65</v>
      </c>
      <c r="G1112" t="s">
        <v>7406</v>
      </c>
      <c r="H1112" t="s">
        <v>10887</v>
      </c>
      <c r="I1112" t="s">
        <v>172</v>
      </c>
      <c r="J1112">
        <v>5.5</v>
      </c>
      <c r="K1112" t="s">
        <v>10933</v>
      </c>
      <c r="L1112">
        <v>59534</v>
      </c>
      <c r="M1112">
        <v>30000000</v>
      </c>
      <c r="N1112">
        <v>45867333</v>
      </c>
      <c r="O1112">
        <v>15867333</v>
      </c>
      <c r="P1112" t="s">
        <v>10913</v>
      </c>
      <c r="Q1112" t="s">
        <v>3741</v>
      </c>
      <c r="R1112">
        <v>30</v>
      </c>
      <c r="S1112" t="s">
        <v>11012</v>
      </c>
      <c r="T1112" t="s">
        <v>11029</v>
      </c>
      <c r="U1112" t="s">
        <v>10932</v>
      </c>
      <c r="V1112" t="s">
        <v>10989</v>
      </c>
      <c r="W1112" t="s">
        <v>11031</v>
      </c>
      <c r="X1112" t="s">
        <v>3742</v>
      </c>
    </row>
    <row r="1113" spans="1:24" x14ac:dyDescent="0.3">
      <c r="A1113" t="s">
        <v>3743</v>
      </c>
      <c r="B1113" t="s">
        <v>3744</v>
      </c>
      <c r="C1113" t="s">
        <v>3744</v>
      </c>
      <c r="D1113">
        <v>131</v>
      </c>
      <c r="E1113" t="s">
        <v>10917</v>
      </c>
      <c r="F1113">
        <v>2.1833333333333331</v>
      </c>
      <c r="G1113" t="s">
        <v>7406</v>
      </c>
      <c r="H1113" t="s">
        <v>190</v>
      </c>
      <c r="I1113" t="s">
        <v>5170</v>
      </c>
      <c r="J1113">
        <v>6.9</v>
      </c>
      <c r="K1113" t="s">
        <v>10912</v>
      </c>
      <c r="L1113">
        <v>84085</v>
      </c>
      <c r="M1113">
        <v>72000000</v>
      </c>
      <c r="N1113">
        <v>27642707</v>
      </c>
      <c r="O1113">
        <v>-44357293</v>
      </c>
      <c r="P1113" t="s">
        <v>10924</v>
      </c>
      <c r="Q1113" t="s">
        <v>3745</v>
      </c>
      <c r="R1113">
        <v>19</v>
      </c>
      <c r="S1113" t="s">
        <v>1956</v>
      </c>
      <c r="T1113" t="s">
        <v>11022</v>
      </c>
      <c r="U1113" t="s">
        <v>10923</v>
      </c>
      <c r="V1113" t="s">
        <v>10954</v>
      </c>
      <c r="W1113" t="s">
        <v>11031</v>
      </c>
      <c r="X1113" t="s">
        <v>3746</v>
      </c>
    </row>
    <row r="1114" spans="1:24" x14ac:dyDescent="0.3">
      <c r="A1114" t="s">
        <v>3747</v>
      </c>
      <c r="B1114" t="s">
        <v>3748</v>
      </c>
      <c r="C1114" t="s">
        <v>3748</v>
      </c>
      <c r="D1114">
        <v>120</v>
      </c>
      <c r="E1114" t="s">
        <v>10911</v>
      </c>
      <c r="F1114">
        <v>2</v>
      </c>
      <c r="G1114" t="s">
        <v>190</v>
      </c>
      <c r="H1114" t="s">
        <v>10895</v>
      </c>
      <c r="I1114" t="s">
        <v>10890</v>
      </c>
      <c r="J1114">
        <v>7.4</v>
      </c>
      <c r="K1114" t="s">
        <v>10916</v>
      </c>
      <c r="L1114">
        <v>190762</v>
      </c>
      <c r="M1114">
        <v>68000000</v>
      </c>
      <c r="N1114">
        <v>65001485</v>
      </c>
      <c r="O1114">
        <v>-2998515</v>
      </c>
      <c r="P1114" t="s">
        <v>10924</v>
      </c>
      <c r="Q1114" t="s">
        <v>3749</v>
      </c>
      <c r="R1114">
        <v>22</v>
      </c>
      <c r="S1114" t="s">
        <v>11015</v>
      </c>
      <c r="T1114" t="s">
        <v>11022</v>
      </c>
      <c r="U1114" t="s">
        <v>10923</v>
      </c>
      <c r="V1114" t="s">
        <v>10954</v>
      </c>
      <c r="W1114" t="s">
        <v>11031</v>
      </c>
      <c r="X1114" t="s">
        <v>1973</v>
      </c>
    </row>
    <row r="1115" spans="1:24" x14ac:dyDescent="0.3">
      <c r="A1115" t="s">
        <v>3750</v>
      </c>
      <c r="B1115" t="s">
        <v>3751</v>
      </c>
      <c r="C1115" t="s">
        <v>3751</v>
      </c>
      <c r="D1115">
        <v>95</v>
      </c>
      <c r="E1115" t="s">
        <v>10911</v>
      </c>
      <c r="F1115">
        <v>1.5833333333333333</v>
      </c>
      <c r="G1115" t="s">
        <v>172</v>
      </c>
      <c r="H1115" t="s">
        <v>190</v>
      </c>
      <c r="I1115" t="s">
        <v>10886</v>
      </c>
      <c r="J1115">
        <v>7.3</v>
      </c>
      <c r="K1115" t="s">
        <v>10916</v>
      </c>
      <c r="L1115">
        <v>173297</v>
      </c>
      <c r="M1115">
        <v>25000000</v>
      </c>
      <c r="N1115">
        <v>24675714</v>
      </c>
      <c r="O1115">
        <v>-324286</v>
      </c>
      <c r="P1115" t="s">
        <v>10924</v>
      </c>
      <c r="Q1115" t="s">
        <v>3752</v>
      </c>
      <c r="R1115">
        <v>19</v>
      </c>
      <c r="S1115" t="s">
        <v>11013</v>
      </c>
      <c r="T1115" t="s">
        <v>11029</v>
      </c>
      <c r="U1115" t="s">
        <v>10932</v>
      </c>
      <c r="V1115" t="s">
        <v>10989</v>
      </c>
      <c r="W1115" t="s">
        <v>11031</v>
      </c>
      <c r="X1115" t="s">
        <v>2267</v>
      </c>
    </row>
    <row r="1116" spans="1:24" x14ac:dyDescent="0.3">
      <c r="A1116" t="s">
        <v>3753</v>
      </c>
      <c r="B1116" t="s">
        <v>3754</v>
      </c>
      <c r="C1116" t="s">
        <v>3754</v>
      </c>
      <c r="D1116">
        <v>82</v>
      </c>
      <c r="E1116" t="s">
        <v>10915</v>
      </c>
      <c r="F1116">
        <v>1.3666666666666667</v>
      </c>
      <c r="G1116" t="s">
        <v>172</v>
      </c>
      <c r="H1116" t="s">
        <v>190</v>
      </c>
      <c r="I1116" t="s">
        <v>10899</v>
      </c>
      <c r="J1116">
        <v>6.2</v>
      </c>
      <c r="K1116" t="s">
        <v>10912</v>
      </c>
      <c r="L1116">
        <v>51506</v>
      </c>
      <c r="M1116">
        <v>18000000</v>
      </c>
      <c r="N1116">
        <v>43325009</v>
      </c>
      <c r="O1116">
        <v>25325009</v>
      </c>
      <c r="P1116" t="s">
        <v>10913</v>
      </c>
      <c r="Q1116" t="s">
        <v>3755</v>
      </c>
      <c r="R1116">
        <v>7</v>
      </c>
      <c r="S1116" t="s">
        <v>11015</v>
      </c>
      <c r="T1116" t="s">
        <v>11019</v>
      </c>
      <c r="U1116" t="s">
        <v>10919</v>
      </c>
      <c r="V1116" t="s">
        <v>10989</v>
      </c>
      <c r="W1116" t="s">
        <v>11031</v>
      </c>
      <c r="X1116" t="s">
        <v>3756</v>
      </c>
    </row>
    <row r="1117" spans="1:24" x14ac:dyDescent="0.3">
      <c r="A1117" t="s">
        <v>3757</v>
      </c>
      <c r="B1117" t="s">
        <v>3758</v>
      </c>
      <c r="C1117" t="s">
        <v>3758</v>
      </c>
      <c r="D1117">
        <v>89</v>
      </c>
      <c r="E1117" t="s">
        <v>10915</v>
      </c>
      <c r="F1117">
        <v>1.4833333333333334</v>
      </c>
      <c r="G1117" t="s">
        <v>7406</v>
      </c>
      <c r="H1117" t="s">
        <v>10887</v>
      </c>
      <c r="I1117" t="s">
        <v>172</v>
      </c>
      <c r="J1117">
        <v>6.2</v>
      </c>
      <c r="K1117" t="s">
        <v>10912</v>
      </c>
      <c r="L1117">
        <v>170838</v>
      </c>
      <c r="M1117">
        <v>40000000</v>
      </c>
      <c r="N1117">
        <v>160466000</v>
      </c>
      <c r="O1117">
        <v>120466000</v>
      </c>
      <c r="P1117" t="s">
        <v>10928</v>
      </c>
      <c r="Q1117" t="s">
        <v>3759</v>
      </c>
      <c r="R1117">
        <v>6</v>
      </c>
      <c r="S1117" t="s">
        <v>11013</v>
      </c>
      <c r="T1117" t="s">
        <v>11026</v>
      </c>
      <c r="U1117" t="s">
        <v>10929</v>
      </c>
      <c r="V1117" t="s">
        <v>10990</v>
      </c>
      <c r="W1117" t="s">
        <v>11031</v>
      </c>
      <c r="X1117" t="s">
        <v>2451</v>
      </c>
    </row>
    <row r="1118" spans="1:24" x14ac:dyDescent="0.3">
      <c r="A1118" t="s">
        <v>3760</v>
      </c>
      <c r="B1118" t="s">
        <v>3761</v>
      </c>
      <c r="C1118" t="s">
        <v>3761</v>
      </c>
      <c r="D1118">
        <v>110</v>
      </c>
      <c r="E1118" t="s">
        <v>10911</v>
      </c>
      <c r="F1118">
        <v>1.8333333333333333</v>
      </c>
      <c r="G1118" t="s">
        <v>190</v>
      </c>
      <c r="H1118" t="s">
        <v>10886</v>
      </c>
      <c r="I1118" t="s">
        <v>10899</v>
      </c>
      <c r="J1118">
        <v>7.5</v>
      </c>
      <c r="K1118" t="s">
        <v>10916</v>
      </c>
      <c r="L1118">
        <v>136859</v>
      </c>
      <c r="M1118">
        <v>25000000</v>
      </c>
      <c r="N1118">
        <v>108846072</v>
      </c>
      <c r="O1118">
        <v>83846072</v>
      </c>
      <c r="P1118" t="s">
        <v>10913</v>
      </c>
      <c r="Q1118" t="s">
        <v>3762</v>
      </c>
      <c r="R1118">
        <v>15</v>
      </c>
      <c r="S1118" t="s">
        <v>11013</v>
      </c>
      <c r="T1118" t="s">
        <v>11018</v>
      </c>
      <c r="U1118" t="s">
        <v>10914</v>
      </c>
      <c r="V1118" t="s">
        <v>10989</v>
      </c>
      <c r="W1118" t="s">
        <v>11031</v>
      </c>
      <c r="X1118" t="s">
        <v>3547</v>
      </c>
    </row>
    <row r="1119" spans="1:24" x14ac:dyDescent="0.3">
      <c r="A1119" t="s">
        <v>3763</v>
      </c>
      <c r="B1119" t="s">
        <v>3764</v>
      </c>
      <c r="C1119" t="s">
        <v>3764</v>
      </c>
      <c r="D1119">
        <v>107</v>
      </c>
      <c r="E1119" t="s">
        <v>10911</v>
      </c>
      <c r="F1119">
        <v>1.7833333333333334</v>
      </c>
      <c r="G1119" t="s">
        <v>172</v>
      </c>
      <c r="H1119" t="s">
        <v>190</v>
      </c>
      <c r="I1119" t="s">
        <v>10886</v>
      </c>
      <c r="J1119">
        <v>6.9</v>
      </c>
      <c r="K1119" t="s">
        <v>10912</v>
      </c>
      <c r="L1119">
        <v>96263</v>
      </c>
      <c r="M1119">
        <v>4000000</v>
      </c>
      <c r="N1119">
        <v>9304609</v>
      </c>
      <c r="O1119">
        <v>5304609</v>
      </c>
      <c r="P1119" t="s">
        <v>10918</v>
      </c>
      <c r="Q1119" t="s">
        <v>3765</v>
      </c>
      <c r="R1119">
        <v>11</v>
      </c>
      <c r="S1119" t="s">
        <v>1956</v>
      </c>
      <c r="T1119" t="s">
        <v>11019</v>
      </c>
      <c r="U1119" t="s">
        <v>10919</v>
      </c>
      <c r="V1119" t="s">
        <v>10989</v>
      </c>
      <c r="W1119" t="s">
        <v>11031</v>
      </c>
      <c r="X1119" t="s">
        <v>3766</v>
      </c>
    </row>
    <row r="1120" spans="1:24" x14ac:dyDescent="0.3">
      <c r="A1120" t="s">
        <v>3767</v>
      </c>
      <c r="B1120" t="s">
        <v>3768</v>
      </c>
      <c r="C1120" t="s">
        <v>3769</v>
      </c>
      <c r="D1120">
        <v>106</v>
      </c>
      <c r="E1120" t="s">
        <v>10911</v>
      </c>
      <c r="F1120">
        <v>1.7666666666666666</v>
      </c>
      <c r="G1120" t="s">
        <v>10891</v>
      </c>
      <c r="H1120" t="s">
        <v>190</v>
      </c>
      <c r="I1120" t="s">
        <v>10899</v>
      </c>
      <c r="J1120">
        <v>7.4</v>
      </c>
      <c r="K1120" t="s">
        <v>10916</v>
      </c>
      <c r="L1120">
        <v>62684</v>
      </c>
      <c r="M1120">
        <v>5000000</v>
      </c>
      <c r="N1120">
        <v>40431100</v>
      </c>
      <c r="O1120">
        <v>35431100</v>
      </c>
      <c r="P1120" t="s">
        <v>10913</v>
      </c>
      <c r="Q1120" t="s">
        <v>3770</v>
      </c>
      <c r="R1120">
        <v>19</v>
      </c>
      <c r="S1120" t="s">
        <v>1956</v>
      </c>
      <c r="T1120" t="s">
        <v>11021</v>
      </c>
      <c r="U1120" t="s">
        <v>10921</v>
      </c>
      <c r="V1120" t="s">
        <v>10991</v>
      </c>
      <c r="W1120" t="s">
        <v>11031</v>
      </c>
      <c r="X1120" t="s">
        <v>3771</v>
      </c>
    </row>
    <row r="1121" spans="1:24" x14ac:dyDescent="0.3">
      <c r="A1121" t="s">
        <v>3772</v>
      </c>
      <c r="B1121" t="s">
        <v>3773</v>
      </c>
      <c r="C1121" t="s">
        <v>3773</v>
      </c>
      <c r="D1121">
        <v>85</v>
      </c>
      <c r="E1121" t="s">
        <v>10915</v>
      </c>
      <c r="F1121">
        <v>1.4166666666666667</v>
      </c>
      <c r="G1121" t="s">
        <v>10887</v>
      </c>
      <c r="H1121" t="s">
        <v>10888</v>
      </c>
      <c r="I1121" t="s">
        <v>172</v>
      </c>
      <c r="J1121">
        <v>7.3</v>
      </c>
      <c r="K1121" t="s">
        <v>10916</v>
      </c>
      <c r="L1121">
        <v>205861</v>
      </c>
      <c r="M1121">
        <v>80000000</v>
      </c>
      <c r="N1121">
        <v>273144151</v>
      </c>
      <c r="O1121">
        <v>193144151</v>
      </c>
      <c r="P1121" t="s">
        <v>10928</v>
      </c>
      <c r="Q1121" t="s">
        <v>3774</v>
      </c>
      <c r="R1121">
        <v>16</v>
      </c>
      <c r="S1121" t="s">
        <v>11013</v>
      </c>
      <c r="T1121" t="s">
        <v>11024</v>
      </c>
      <c r="U1121" t="s">
        <v>10926</v>
      </c>
      <c r="V1121" t="s">
        <v>10989</v>
      </c>
      <c r="W1121" t="s">
        <v>11031</v>
      </c>
      <c r="X1121" t="s">
        <v>3775</v>
      </c>
    </row>
    <row r="1122" spans="1:24" x14ac:dyDescent="0.3">
      <c r="A1122" t="s">
        <v>3776</v>
      </c>
      <c r="B1122" t="s">
        <v>3777</v>
      </c>
      <c r="C1122" t="s">
        <v>3777</v>
      </c>
      <c r="D1122">
        <v>101</v>
      </c>
      <c r="E1122" t="s">
        <v>10911</v>
      </c>
      <c r="F1122">
        <v>1.6833333333333333</v>
      </c>
      <c r="G1122" t="s">
        <v>172</v>
      </c>
      <c r="H1122" t="s">
        <v>190</v>
      </c>
      <c r="I1122" t="s">
        <v>10886</v>
      </c>
      <c r="J1122">
        <v>7.1</v>
      </c>
      <c r="K1122" t="s">
        <v>10916</v>
      </c>
      <c r="L1122">
        <v>189494</v>
      </c>
      <c r="M1122">
        <v>30000000</v>
      </c>
      <c r="N1122">
        <v>130549455</v>
      </c>
      <c r="O1122">
        <v>100549455</v>
      </c>
      <c r="P1122" t="s">
        <v>10928</v>
      </c>
      <c r="Q1122" t="s">
        <v>3778</v>
      </c>
      <c r="R1122">
        <v>26</v>
      </c>
      <c r="S1122" t="s">
        <v>1956</v>
      </c>
      <c r="T1122" t="s">
        <v>11026</v>
      </c>
      <c r="U1122" t="s">
        <v>10929</v>
      </c>
      <c r="V1122" t="s">
        <v>10989</v>
      </c>
      <c r="W1122" t="s">
        <v>11031</v>
      </c>
      <c r="X1122" t="s">
        <v>3779</v>
      </c>
    </row>
    <row r="1123" spans="1:24" x14ac:dyDescent="0.3">
      <c r="A1123" t="s">
        <v>3780</v>
      </c>
      <c r="B1123" t="s">
        <v>3781</v>
      </c>
      <c r="C1123" t="s">
        <v>3781</v>
      </c>
      <c r="D1123">
        <v>178</v>
      </c>
      <c r="E1123" t="s">
        <v>10917</v>
      </c>
      <c r="F1123">
        <v>2.9666666666666668</v>
      </c>
      <c r="G1123" t="s">
        <v>10891</v>
      </c>
      <c r="H1123" t="s">
        <v>190</v>
      </c>
      <c r="I1123" t="s">
        <v>10899</v>
      </c>
      <c r="J1123">
        <v>8</v>
      </c>
      <c r="K1123" t="s">
        <v>10922</v>
      </c>
      <c r="L1123">
        <v>155869</v>
      </c>
      <c r="M1123">
        <v>10000000</v>
      </c>
      <c r="N1123">
        <v>16690617</v>
      </c>
      <c r="O1123">
        <v>6690617</v>
      </c>
      <c r="P1123" t="s">
        <v>10918</v>
      </c>
      <c r="Q1123" t="s">
        <v>3782</v>
      </c>
      <c r="R1123">
        <v>19</v>
      </c>
      <c r="S1123" t="s">
        <v>11015</v>
      </c>
      <c r="T1123" t="s">
        <v>11029</v>
      </c>
      <c r="U1123" t="s">
        <v>10932</v>
      </c>
      <c r="V1123" t="s">
        <v>10990</v>
      </c>
      <c r="W1123" t="s">
        <v>11031</v>
      </c>
      <c r="X1123" t="s">
        <v>3087</v>
      </c>
    </row>
    <row r="1124" spans="1:24" x14ac:dyDescent="0.3">
      <c r="A1124" t="s">
        <v>3783</v>
      </c>
      <c r="B1124" t="s">
        <v>3784</v>
      </c>
      <c r="C1124" t="s">
        <v>3784</v>
      </c>
      <c r="D1124">
        <v>132</v>
      </c>
      <c r="E1124" t="s">
        <v>10917</v>
      </c>
      <c r="F1124">
        <v>2.2000000000000002</v>
      </c>
      <c r="G1124" t="s">
        <v>190</v>
      </c>
      <c r="H1124" t="s">
        <v>10899</v>
      </c>
      <c r="I1124" t="s">
        <v>10899</v>
      </c>
      <c r="J1124">
        <v>7.6</v>
      </c>
      <c r="K1124" t="s">
        <v>10916</v>
      </c>
      <c r="L1124">
        <v>153780</v>
      </c>
      <c r="M1124">
        <v>22000000</v>
      </c>
      <c r="N1124">
        <v>97818139</v>
      </c>
      <c r="O1124">
        <v>75818139</v>
      </c>
      <c r="P1124" t="s">
        <v>10913</v>
      </c>
      <c r="Q1124" t="s">
        <v>3785</v>
      </c>
      <c r="R1124">
        <v>3</v>
      </c>
      <c r="S1124" t="s">
        <v>11015</v>
      </c>
      <c r="T1124" t="s">
        <v>11018</v>
      </c>
      <c r="U1124" t="s">
        <v>10914</v>
      </c>
      <c r="V1124" t="s">
        <v>10954</v>
      </c>
      <c r="W1124" t="s">
        <v>11031</v>
      </c>
      <c r="X1124" t="s">
        <v>3786</v>
      </c>
    </row>
    <row r="1125" spans="1:24" x14ac:dyDescent="0.3">
      <c r="A1125" t="s">
        <v>3787</v>
      </c>
      <c r="B1125" t="s">
        <v>3788</v>
      </c>
      <c r="C1125" t="s">
        <v>3788</v>
      </c>
      <c r="D1125">
        <v>92</v>
      </c>
      <c r="E1125" t="s">
        <v>10911</v>
      </c>
      <c r="F1125">
        <v>1.5333333333333334</v>
      </c>
      <c r="G1125" t="s">
        <v>7406</v>
      </c>
      <c r="H1125" t="s">
        <v>10887</v>
      </c>
      <c r="I1125" t="s">
        <v>10885</v>
      </c>
      <c r="J1125">
        <v>5.5</v>
      </c>
      <c r="K1125" t="s">
        <v>10933</v>
      </c>
      <c r="L1125">
        <v>143726</v>
      </c>
      <c r="M1125">
        <v>60000000</v>
      </c>
      <c r="N1125">
        <v>180630907</v>
      </c>
      <c r="O1125">
        <v>120630907</v>
      </c>
      <c r="P1125" t="s">
        <v>10928</v>
      </c>
      <c r="Q1125" t="s">
        <v>3789</v>
      </c>
      <c r="R1125">
        <v>15</v>
      </c>
      <c r="S1125" t="s">
        <v>11015</v>
      </c>
      <c r="T1125" t="s">
        <v>11026</v>
      </c>
      <c r="U1125" t="s">
        <v>10929</v>
      </c>
      <c r="V1125" t="s">
        <v>10989</v>
      </c>
      <c r="W1125" t="s">
        <v>11031</v>
      </c>
      <c r="X1125" t="s">
        <v>952</v>
      </c>
    </row>
    <row r="1126" spans="1:24" x14ac:dyDescent="0.3">
      <c r="A1126" t="s">
        <v>3790</v>
      </c>
      <c r="B1126" t="s">
        <v>3791</v>
      </c>
      <c r="C1126" t="s">
        <v>3791</v>
      </c>
      <c r="D1126">
        <v>89</v>
      </c>
      <c r="E1126" t="s">
        <v>10915</v>
      </c>
      <c r="F1126">
        <v>1.4833333333333334</v>
      </c>
      <c r="G1126" t="s">
        <v>172</v>
      </c>
      <c r="H1126" t="s">
        <v>10899</v>
      </c>
      <c r="I1126" t="s">
        <v>10899</v>
      </c>
      <c r="J1126">
        <v>5.7</v>
      </c>
      <c r="K1126" t="s">
        <v>10933</v>
      </c>
      <c r="L1126">
        <v>112990</v>
      </c>
      <c r="M1126">
        <v>15000000</v>
      </c>
      <c r="N1126">
        <v>66468985</v>
      </c>
      <c r="O1126">
        <v>51468985</v>
      </c>
      <c r="P1126" t="s">
        <v>10913</v>
      </c>
      <c r="Q1126">
        <v>2001</v>
      </c>
      <c r="S1126" t="s">
        <v>1956</v>
      </c>
      <c r="T1126" t="s">
        <v>11024</v>
      </c>
      <c r="U1126" t="e">
        <v>#VALUE!</v>
      </c>
      <c r="V1126" t="s">
        <v>10963</v>
      </c>
      <c r="W1126" t="s">
        <v>11032</v>
      </c>
      <c r="X1126" t="s">
        <v>3792</v>
      </c>
    </row>
    <row r="1127" spans="1:24" x14ac:dyDescent="0.3">
      <c r="A1127" t="s">
        <v>3793</v>
      </c>
      <c r="B1127" t="s">
        <v>3794</v>
      </c>
      <c r="C1127" t="s">
        <v>3794</v>
      </c>
      <c r="D1127">
        <v>138</v>
      </c>
      <c r="E1127" t="s">
        <v>10917</v>
      </c>
      <c r="F1127">
        <v>2.2999999999999998</v>
      </c>
      <c r="G1127" t="s">
        <v>7406</v>
      </c>
      <c r="H1127" t="s">
        <v>190</v>
      </c>
      <c r="I1127" t="s">
        <v>10896</v>
      </c>
      <c r="J1127">
        <v>7.2</v>
      </c>
      <c r="K1127" t="s">
        <v>10916</v>
      </c>
      <c r="L1127">
        <v>148790</v>
      </c>
      <c r="M1127">
        <v>75000000</v>
      </c>
      <c r="N1127">
        <v>115374915</v>
      </c>
      <c r="O1127">
        <v>40374915</v>
      </c>
      <c r="P1127" t="s">
        <v>10913</v>
      </c>
      <c r="Q1127" t="s">
        <v>3795</v>
      </c>
      <c r="R1127">
        <v>25</v>
      </c>
      <c r="S1127" t="s">
        <v>11015</v>
      </c>
      <c r="T1127" t="s">
        <v>11020</v>
      </c>
      <c r="U1127" t="s">
        <v>10920</v>
      </c>
      <c r="V1127" t="s">
        <v>10989</v>
      </c>
      <c r="W1127" t="s">
        <v>11031</v>
      </c>
      <c r="X1127" t="s">
        <v>2592</v>
      </c>
    </row>
    <row r="1128" spans="1:24" x14ac:dyDescent="0.3">
      <c r="A1128" t="s">
        <v>3796</v>
      </c>
      <c r="B1128" t="s">
        <v>3797</v>
      </c>
      <c r="C1128" t="s">
        <v>3797</v>
      </c>
      <c r="D1128">
        <v>93</v>
      </c>
      <c r="E1128" t="s">
        <v>10911</v>
      </c>
      <c r="F1128">
        <v>1.55</v>
      </c>
      <c r="G1128" t="s">
        <v>172</v>
      </c>
      <c r="H1128" t="s">
        <v>10885</v>
      </c>
      <c r="I1128" t="s">
        <v>10899</v>
      </c>
      <c r="J1128">
        <v>6.2</v>
      </c>
      <c r="K1128" t="s">
        <v>10912</v>
      </c>
      <c r="L1128">
        <v>60943</v>
      </c>
      <c r="M1128">
        <v>20000000</v>
      </c>
      <c r="N1128">
        <v>31283740</v>
      </c>
      <c r="O1128">
        <v>11283740</v>
      </c>
      <c r="P1128" t="s">
        <v>10913</v>
      </c>
      <c r="Q1128" t="s">
        <v>3798</v>
      </c>
      <c r="R1128">
        <v>17</v>
      </c>
      <c r="S1128" t="s">
        <v>11015</v>
      </c>
      <c r="T1128" t="s">
        <v>11018</v>
      </c>
      <c r="U1128" t="s">
        <v>10914</v>
      </c>
      <c r="V1128" t="s">
        <v>10954</v>
      </c>
      <c r="W1128" t="s">
        <v>11031</v>
      </c>
      <c r="X1128" t="s">
        <v>3799</v>
      </c>
    </row>
    <row r="1129" spans="1:24" x14ac:dyDescent="0.3">
      <c r="A1129" t="s">
        <v>3800</v>
      </c>
      <c r="B1129" t="s">
        <v>3801</v>
      </c>
      <c r="C1129" t="s">
        <v>3801</v>
      </c>
      <c r="D1129">
        <v>118</v>
      </c>
      <c r="E1129" t="s">
        <v>10911</v>
      </c>
      <c r="F1129">
        <v>1.9666666666666666</v>
      </c>
      <c r="G1129" t="s">
        <v>190</v>
      </c>
      <c r="H1129" t="s">
        <v>10895</v>
      </c>
      <c r="I1129" t="s">
        <v>5170</v>
      </c>
      <c r="J1129">
        <v>7.2</v>
      </c>
      <c r="K1129" t="s">
        <v>10916</v>
      </c>
      <c r="L1129">
        <v>312127</v>
      </c>
      <c r="M1129">
        <v>46000000</v>
      </c>
      <c r="N1129">
        <v>113758770</v>
      </c>
      <c r="O1129">
        <v>67758770</v>
      </c>
      <c r="P1129" t="s">
        <v>10913</v>
      </c>
      <c r="Q1129" t="s">
        <v>3802</v>
      </c>
      <c r="R1129">
        <v>3</v>
      </c>
      <c r="S1129" t="s">
        <v>1956</v>
      </c>
      <c r="T1129" t="s">
        <v>11029</v>
      </c>
      <c r="U1129" t="s">
        <v>10932</v>
      </c>
      <c r="V1129" t="s">
        <v>10989</v>
      </c>
      <c r="W1129" t="s">
        <v>11031</v>
      </c>
      <c r="X1129" t="s">
        <v>2976</v>
      </c>
    </row>
    <row r="1130" spans="1:24" x14ac:dyDescent="0.3">
      <c r="A1130" t="s">
        <v>3803</v>
      </c>
      <c r="B1130" t="s">
        <v>3804</v>
      </c>
      <c r="C1130" t="s">
        <v>3804</v>
      </c>
      <c r="D1130">
        <v>96</v>
      </c>
      <c r="E1130" t="s">
        <v>10911</v>
      </c>
      <c r="F1130">
        <v>1.6</v>
      </c>
      <c r="G1130" t="s">
        <v>172</v>
      </c>
      <c r="H1130" t="s">
        <v>10886</v>
      </c>
      <c r="I1130" t="s">
        <v>10899</v>
      </c>
      <c r="J1130">
        <v>5.8</v>
      </c>
      <c r="K1130" t="s">
        <v>10933</v>
      </c>
      <c r="L1130">
        <v>150183</v>
      </c>
      <c r="M1130">
        <v>50000000</v>
      </c>
      <c r="N1130">
        <v>171269535</v>
      </c>
      <c r="O1130">
        <v>121269535</v>
      </c>
      <c r="P1130" t="s">
        <v>10928</v>
      </c>
      <c r="Q1130" t="s">
        <v>3805</v>
      </c>
      <c r="R1130">
        <v>28</v>
      </c>
      <c r="S1130" t="s">
        <v>1956</v>
      </c>
      <c r="T1130" t="s">
        <v>11024</v>
      </c>
      <c r="U1130" t="s">
        <v>10926</v>
      </c>
      <c r="V1130" t="s">
        <v>10989</v>
      </c>
      <c r="W1130" t="s">
        <v>11031</v>
      </c>
      <c r="X1130" t="s">
        <v>3199</v>
      </c>
    </row>
    <row r="1131" spans="1:24" x14ac:dyDescent="0.3">
      <c r="A1131" t="s">
        <v>3806</v>
      </c>
      <c r="B1131" t="s">
        <v>3807</v>
      </c>
      <c r="C1131" t="s">
        <v>3807</v>
      </c>
      <c r="D1131">
        <v>105</v>
      </c>
      <c r="E1131" t="s">
        <v>10911</v>
      </c>
      <c r="F1131">
        <v>1.75</v>
      </c>
      <c r="G1131" t="s">
        <v>7406</v>
      </c>
      <c r="H1131" t="s">
        <v>105</v>
      </c>
      <c r="I1131" t="s">
        <v>5170</v>
      </c>
      <c r="J1131">
        <v>6.8</v>
      </c>
      <c r="K1131" t="s">
        <v>10912</v>
      </c>
      <c r="L1131">
        <v>64566</v>
      </c>
      <c r="M1131">
        <v>2000000</v>
      </c>
      <c r="N1131">
        <v>3537283</v>
      </c>
      <c r="O1131">
        <v>1537283</v>
      </c>
      <c r="P1131" t="s">
        <v>10918</v>
      </c>
      <c r="Q1131" t="s">
        <v>3808</v>
      </c>
      <c r="R1131">
        <v>22</v>
      </c>
      <c r="S1131" t="s">
        <v>1956</v>
      </c>
      <c r="T1131" t="s">
        <v>11021</v>
      </c>
      <c r="U1131" t="s">
        <v>10921</v>
      </c>
      <c r="V1131" t="s">
        <v>10989</v>
      </c>
      <c r="W1131" t="s">
        <v>11031</v>
      </c>
      <c r="X1131" t="s">
        <v>3809</v>
      </c>
    </row>
    <row r="1132" spans="1:24" x14ac:dyDescent="0.3">
      <c r="A1132" t="s">
        <v>3810</v>
      </c>
      <c r="B1132" t="s">
        <v>3811</v>
      </c>
      <c r="C1132" t="s">
        <v>3811</v>
      </c>
      <c r="D1132">
        <v>137</v>
      </c>
      <c r="E1132" t="s">
        <v>10917</v>
      </c>
      <c r="F1132">
        <v>2.2833333333333332</v>
      </c>
      <c r="G1132" t="s">
        <v>172</v>
      </c>
      <c r="H1132" t="s">
        <v>190</v>
      </c>
      <c r="I1132" t="s">
        <v>10895</v>
      </c>
      <c r="J1132">
        <v>7.2</v>
      </c>
      <c r="K1132" t="s">
        <v>10916</v>
      </c>
      <c r="L1132">
        <v>92204</v>
      </c>
      <c r="M1132">
        <v>19800000</v>
      </c>
      <c r="N1132">
        <v>87754044</v>
      </c>
      <c r="O1132">
        <v>67954044</v>
      </c>
      <c r="P1132" t="s">
        <v>10913</v>
      </c>
      <c r="Q1132" t="s">
        <v>3812</v>
      </c>
      <c r="R1132">
        <v>7</v>
      </c>
      <c r="S1132" t="s">
        <v>11014</v>
      </c>
      <c r="T1132" t="s">
        <v>11023</v>
      </c>
      <c r="U1132" t="s">
        <v>10925</v>
      </c>
      <c r="V1132" t="s">
        <v>10954</v>
      </c>
      <c r="W1132" t="s">
        <v>11031</v>
      </c>
      <c r="X1132" t="s">
        <v>26</v>
      </c>
    </row>
    <row r="1133" spans="1:24" x14ac:dyDescent="0.3">
      <c r="A1133" t="s">
        <v>3813</v>
      </c>
      <c r="B1133" t="s">
        <v>3814</v>
      </c>
      <c r="C1133" t="s">
        <v>3814</v>
      </c>
      <c r="D1133">
        <v>101</v>
      </c>
      <c r="E1133" t="s">
        <v>10911</v>
      </c>
      <c r="F1133">
        <v>1.6833333333333333</v>
      </c>
      <c r="G1133" t="s">
        <v>190</v>
      </c>
      <c r="H1133" t="s">
        <v>10886</v>
      </c>
      <c r="I1133" t="s">
        <v>10899</v>
      </c>
      <c r="J1133">
        <v>7.3</v>
      </c>
      <c r="K1133" t="s">
        <v>10916</v>
      </c>
      <c r="L1133">
        <v>218374</v>
      </c>
      <c r="M1133">
        <v>11800000</v>
      </c>
      <c r="N1133">
        <v>47494916</v>
      </c>
      <c r="O1133">
        <v>35694916</v>
      </c>
      <c r="P1133" t="s">
        <v>10913</v>
      </c>
      <c r="Q1133" t="s">
        <v>3520</v>
      </c>
      <c r="R1133">
        <v>23</v>
      </c>
      <c r="S1133" t="s">
        <v>11014</v>
      </c>
      <c r="T1133" t="s">
        <v>11019</v>
      </c>
      <c r="U1133" t="s">
        <v>10919</v>
      </c>
      <c r="V1133" t="s">
        <v>10989</v>
      </c>
      <c r="W1133" t="s">
        <v>11031</v>
      </c>
      <c r="X1133" t="s">
        <v>3301</v>
      </c>
    </row>
    <row r="1134" spans="1:24" x14ac:dyDescent="0.3">
      <c r="A1134" t="s">
        <v>3815</v>
      </c>
      <c r="B1134" t="s">
        <v>3816</v>
      </c>
      <c r="C1134" t="s">
        <v>3816</v>
      </c>
      <c r="D1134">
        <v>92</v>
      </c>
      <c r="E1134" t="s">
        <v>10911</v>
      </c>
      <c r="F1134">
        <v>1.5333333333333334</v>
      </c>
      <c r="G1134" t="s">
        <v>172</v>
      </c>
      <c r="H1134" t="s">
        <v>10885</v>
      </c>
      <c r="I1134" t="s">
        <v>105</v>
      </c>
      <c r="J1134">
        <v>6.9</v>
      </c>
      <c r="K1134" t="s">
        <v>10912</v>
      </c>
      <c r="L1134">
        <v>50877</v>
      </c>
      <c r="M1134">
        <v>1000000</v>
      </c>
      <c r="N1134">
        <v>1239183</v>
      </c>
      <c r="O1134">
        <v>239183</v>
      </c>
      <c r="P1134" t="s">
        <v>10918</v>
      </c>
      <c r="Q1134" t="s">
        <v>3817</v>
      </c>
      <c r="R1134">
        <v>9</v>
      </c>
      <c r="S1134" t="s">
        <v>11013</v>
      </c>
      <c r="T1134" t="s">
        <v>11024</v>
      </c>
      <c r="U1134" t="s">
        <v>10926</v>
      </c>
      <c r="V1134" t="s">
        <v>10989</v>
      </c>
      <c r="W1134" t="s">
        <v>11031</v>
      </c>
      <c r="X1134" t="s">
        <v>3818</v>
      </c>
    </row>
    <row r="1135" spans="1:24" x14ac:dyDescent="0.3">
      <c r="A1135" t="s">
        <v>3819</v>
      </c>
      <c r="B1135" t="s">
        <v>3820</v>
      </c>
      <c r="C1135" t="s">
        <v>3820</v>
      </c>
      <c r="D1135">
        <v>92</v>
      </c>
      <c r="E1135" t="s">
        <v>10911</v>
      </c>
      <c r="F1135">
        <v>1.5333333333333334</v>
      </c>
      <c r="G1135" t="s">
        <v>172</v>
      </c>
      <c r="H1135" t="s">
        <v>10886</v>
      </c>
      <c r="I1135" t="s">
        <v>10899</v>
      </c>
      <c r="J1135">
        <v>6.4</v>
      </c>
      <c r="K1135" t="s">
        <v>10912</v>
      </c>
      <c r="L1135">
        <v>113821</v>
      </c>
      <c r="M1135">
        <v>5000000</v>
      </c>
      <c r="N1135">
        <v>38275483</v>
      </c>
      <c r="O1135">
        <v>33275483</v>
      </c>
      <c r="P1135" t="s">
        <v>10913</v>
      </c>
      <c r="Q1135" t="s">
        <v>3821</v>
      </c>
      <c r="R1135">
        <v>4</v>
      </c>
      <c r="S1135" t="s">
        <v>11012</v>
      </c>
      <c r="T1135" t="s">
        <v>11026</v>
      </c>
      <c r="U1135" t="s">
        <v>10929</v>
      </c>
      <c r="V1135" t="s">
        <v>10989</v>
      </c>
      <c r="W1135" t="s">
        <v>11031</v>
      </c>
      <c r="X1135" t="s">
        <v>3822</v>
      </c>
    </row>
    <row r="1136" spans="1:24" x14ac:dyDescent="0.3">
      <c r="A1136" t="s">
        <v>3823</v>
      </c>
      <c r="B1136" t="s">
        <v>3824</v>
      </c>
      <c r="C1136" t="s">
        <v>3824</v>
      </c>
      <c r="D1136">
        <v>95</v>
      </c>
      <c r="E1136" t="s">
        <v>10911</v>
      </c>
      <c r="F1136">
        <v>1.5833333333333333</v>
      </c>
      <c r="G1136" t="s">
        <v>7406</v>
      </c>
      <c r="H1136" t="s">
        <v>172</v>
      </c>
      <c r="I1136" t="s">
        <v>10891</v>
      </c>
      <c r="J1136">
        <v>5.5</v>
      </c>
      <c r="K1136" t="s">
        <v>10933</v>
      </c>
      <c r="L1136">
        <v>64617</v>
      </c>
      <c r="M1136">
        <v>85000000</v>
      </c>
      <c r="N1136">
        <v>77885672</v>
      </c>
      <c r="O1136">
        <v>-7114328</v>
      </c>
      <c r="P1136" t="s">
        <v>10924</v>
      </c>
      <c r="Q1136" t="s">
        <v>3825</v>
      </c>
      <c r="R1136">
        <v>11</v>
      </c>
      <c r="S1136" t="s">
        <v>11015</v>
      </c>
      <c r="T1136" t="s">
        <v>11021</v>
      </c>
      <c r="U1136" t="s">
        <v>10921</v>
      </c>
      <c r="V1136" t="s">
        <v>10989</v>
      </c>
      <c r="W1136" t="s">
        <v>11031</v>
      </c>
      <c r="X1136" t="s">
        <v>3184</v>
      </c>
    </row>
    <row r="1137" spans="1:24" x14ac:dyDescent="0.3">
      <c r="A1137" t="s">
        <v>3826</v>
      </c>
      <c r="B1137" t="s">
        <v>3827</v>
      </c>
      <c r="C1137" t="s">
        <v>3827</v>
      </c>
      <c r="D1137">
        <v>136</v>
      </c>
      <c r="E1137" t="s">
        <v>10917</v>
      </c>
      <c r="F1137">
        <v>2.2666666666666666</v>
      </c>
      <c r="G1137" t="s">
        <v>190</v>
      </c>
      <c r="H1137" t="s">
        <v>105</v>
      </c>
      <c r="I1137" t="s">
        <v>10890</v>
      </c>
      <c r="J1137">
        <v>5.5</v>
      </c>
      <c r="K1137" t="s">
        <v>10933</v>
      </c>
      <c r="L1137">
        <v>95445</v>
      </c>
      <c r="M1137">
        <v>68000000</v>
      </c>
      <c r="N1137">
        <v>81240406</v>
      </c>
      <c r="O1137">
        <v>13240406</v>
      </c>
      <c r="P1137" t="s">
        <v>10913</v>
      </c>
      <c r="Q1137" t="s">
        <v>3828</v>
      </c>
      <c r="R1137">
        <v>6</v>
      </c>
      <c r="S1137" t="s">
        <v>11012</v>
      </c>
      <c r="T1137" t="s">
        <v>11021</v>
      </c>
      <c r="U1137" t="s">
        <v>10921</v>
      </c>
      <c r="V1137" t="s">
        <v>10990</v>
      </c>
      <c r="W1137" t="s">
        <v>11031</v>
      </c>
      <c r="X1137" t="s">
        <v>1864</v>
      </c>
    </row>
    <row r="1138" spans="1:24" x14ac:dyDescent="0.3">
      <c r="A1138" t="s">
        <v>3829</v>
      </c>
      <c r="B1138" t="s">
        <v>3830</v>
      </c>
      <c r="C1138" t="s">
        <v>3830</v>
      </c>
      <c r="D1138">
        <v>111</v>
      </c>
      <c r="E1138" t="s">
        <v>10911</v>
      </c>
      <c r="F1138">
        <v>1.85</v>
      </c>
      <c r="G1138" t="s">
        <v>190</v>
      </c>
      <c r="H1138" t="s">
        <v>10886</v>
      </c>
      <c r="I1138" t="s">
        <v>10899</v>
      </c>
      <c r="J1138">
        <v>7.1</v>
      </c>
      <c r="K1138" t="s">
        <v>10916</v>
      </c>
      <c r="L1138">
        <v>92838</v>
      </c>
      <c r="M1138">
        <v>4000000</v>
      </c>
      <c r="N1138">
        <v>45011434</v>
      </c>
      <c r="O1138">
        <v>41011434</v>
      </c>
      <c r="P1138" t="s">
        <v>10913</v>
      </c>
      <c r="Q1138" t="s">
        <v>3831</v>
      </c>
      <c r="R1138">
        <v>11</v>
      </c>
      <c r="S1138" t="s">
        <v>11013</v>
      </c>
      <c r="T1138" t="s">
        <v>11023</v>
      </c>
      <c r="U1138" t="s">
        <v>10925</v>
      </c>
      <c r="V1138" t="s">
        <v>10954</v>
      </c>
      <c r="W1138" t="s">
        <v>11031</v>
      </c>
      <c r="X1138" t="s">
        <v>3832</v>
      </c>
    </row>
    <row r="1139" spans="1:24" x14ac:dyDescent="0.3">
      <c r="A1139" t="s">
        <v>3833</v>
      </c>
      <c r="B1139" t="s">
        <v>3834</v>
      </c>
      <c r="C1139" t="s">
        <v>3834</v>
      </c>
      <c r="D1139">
        <v>102</v>
      </c>
      <c r="E1139" t="s">
        <v>10911</v>
      </c>
      <c r="F1139">
        <v>1.7</v>
      </c>
      <c r="G1139" t="s">
        <v>7406</v>
      </c>
      <c r="H1139" t="s">
        <v>10891</v>
      </c>
      <c r="I1139" t="s">
        <v>5170</v>
      </c>
      <c r="J1139">
        <v>6.3</v>
      </c>
      <c r="K1139" t="s">
        <v>10912</v>
      </c>
      <c r="L1139">
        <v>167751</v>
      </c>
      <c r="M1139">
        <v>29000000</v>
      </c>
      <c r="N1139">
        <v>98769390</v>
      </c>
      <c r="O1139">
        <v>69769390</v>
      </c>
      <c r="P1139" t="s">
        <v>10913</v>
      </c>
      <c r="Q1139" t="s">
        <v>3835</v>
      </c>
      <c r="R1139">
        <v>27</v>
      </c>
      <c r="S1139" t="s">
        <v>11014</v>
      </c>
      <c r="T1139" t="s">
        <v>11028</v>
      </c>
      <c r="U1139" t="s">
        <v>10931</v>
      </c>
      <c r="V1139" t="s">
        <v>10990</v>
      </c>
      <c r="W1139" t="s">
        <v>11031</v>
      </c>
      <c r="X1139" t="s">
        <v>1509</v>
      </c>
    </row>
    <row r="1140" spans="1:24" x14ac:dyDescent="0.3">
      <c r="A1140" t="s">
        <v>3836</v>
      </c>
      <c r="B1140" t="s">
        <v>3837</v>
      </c>
      <c r="C1140" t="s">
        <v>3837</v>
      </c>
      <c r="D1140">
        <v>106</v>
      </c>
      <c r="E1140" t="s">
        <v>10911</v>
      </c>
      <c r="F1140">
        <v>1.7666666666666666</v>
      </c>
      <c r="G1140" t="s">
        <v>190</v>
      </c>
      <c r="H1140" t="s">
        <v>10895</v>
      </c>
      <c r="I1140" t="s">
        <v>10890</v>
      </c>
      <c r="J1140">
        <v>6.8</v>
      </c>
      <c r="K1140" t="s">
        <v>10912</v>
      </c>
      <c r="L1140">
        <v>379705</v>
      </c>
      <c r="M1140">
        <v>72000000</v>
      </c>
      <c r="N1140">
        <v>408247917</v>
      </c>
      <c r="O1140">
        <v>336247917</v>
      </c>
      <c r="P1140" t="s">
        <v>10928</v>
      </c>
      <c r="Q1140" t="s">
        <v>3838</v>
      </c>
      <c r="R1140">
        <v>29</v>
      </c>
      <c r="S1140" t="s">
        <v>11015</v>
      </c>
      <c r="T1140" t="s">
        <v>11025</v>
      </c>
      <c r="U1140" t="s">
        <v>10927</v>
      </c>
      <c r="V1140" t="s">
        <v>10989</v>
      </c>
      <c r="W1140" t="s">
        <v>11031</v>
      </c>
      <c r="X1140" t="s">
        <v>3083</v>
      </c>
    </row>
    <row r="1141" spans="1:24" x14ac:dyDescent="0.3">
      <c r="A1141" t="s">
        <v>3839</v>
      </c>
      <c r="B1141" t="s">
        <v>3840</v>
      </c>
      <c r="C1141" t="s">
        <v>3841</v>
      </c>
      <c r="D1141">
        <v>113</v>
      </c>
      <c r="E1141" t="s">
        <v>10911</v>
      </c>
      <c r="F1141">
        <v>1.8833333333333333</v>
      </c>
      <c r="G1141" t="s">
        <v>7406</v>
      </c>
      <c r="H1141" t="s">
        <v>172</v>
      </c>
      <c r="I1141" t="s">
        <v>10885</v>
      </c>
      <c r="J1141">
        <v>7.3</v>
      </c>
      <c r="K1141" t="s">
        <v>10916</v>
      </c>
      <c r="L1141">
        <v>86038</v>
      </c>
      <c r="M1141">
        <v>10000000</v>
      </c>
      <c r="N1141">
        <v>42776760</v>
      </c>
      <c r="O1141">
        <v>32776760</v>
      </c>
      <c r="P1141" t="s">
        <v>10913</v>
      </c>
      <c r="Q1141" t="s">
        <v>3842</v>
      </c>
      <c r="R1141">
        <v>5</v>
      </c>
      <c r="S1141" t="s">
        <v>11012</v>
      </c>
      <c r="T1141" t="s">
        <v>11025</v>
      </c>
      <c r="U1141" t="s">
        <v>10927</v>
      </c>
      <c r="V1141" t="s">
        <v>10954</v>
      </c>
      <c r="W1141" t="s">
        <v>11031</v>
      </c>
      <c r="X1141" t="s">
        <v>3843</v>
      </c>
    </row>
    <row r="1142" spans="1:24" x14ac:dyDescent="0.3">
      <c r="A1142" t="s">
        <v>3844</v>
      </c>
      <c r="B1142" t="s">
        <v>3845</v>
      </c>
      <c r="C1142" t="s">
        <v>3846</v>
      </c>
      <c r="D1142">
        <v>80</v>
      </c>
      <c r="E1142" t="s">
        <v>10915</v>
      </c>
      <c r="F1142">
        <v>1.3333333333333333</v>
      </c>
      <c r="G1142" t="s">
        <v>10887</v>
      </c>
      <c r="H1142" t="s">
        <v>10888</v>
      </c>
      <c r="I1142" t="s">
        <v>172</v>
      </c>
      <c r="J1142">
        <v>7.7</v>
      </c>
      <c r="K1142" t="s">
        <v>10916</v>
      </c>
      <c r="L1142">
        <v>56371</v>
      </c>
      <c r="M1142">
        <v>9500000</v>
      </c>
      <c r="N1142">
        <v>14776760</v>
      </c>
      <c r="O1142">
        <v>5276760</v>
      </c>
      <c r="P1142" t="s">
        <v>10918</v>
      </c>
      <c r="Q1142" t="s">
        <v>3694</v>
      </c>
      <c r="R1142">
        <v>18</v>
      </c>
      <c r="S1142" t="s">
        <v>11013</v>
      </c>
      <c r="T1142" t="s">
        <v>11029</v>
      </c>
      <c r="U1142" t="s">
        <v>10932</v>
      </c>
      <c r="V1142" t="s">
        <v>10990</v>
      </c>
      <c r="W1142" t="s">
        <v>11031</v>
      </c>
      <c r="X1142" t="s">
        <v>3847</v>
      </c>
    </row>
    <row r="1143" spans="1:24" x14ac:dyDescent="0.3">
      <c r="A1143" t="s">
        <v>3848</v>
      </c>
      <c r="B1143" t="s">
        <v>3849</v>
      </c>
      <c r="C1143" t="s">
        <v>3849</v>
      </c>
      <c r="D1143">
        <v>138</v>
      </c>
      <c r="E1143" t="s">
        <v>10917</v>
      </c>
      <c r="F1143">
        <v>2.2999999999999998</v>
      </c>
      <c r="G1143" t="s">
        <v>7406</v>
      </c>
      <c r="H1143" t="s">
        <v>10890</v>
      </c>
      <c r="I1143" t="s">
        <v>10899</v>
      </c>
      <c r="J1143">
        <v>5.6</v>
      </c>
      <c r="K1143" t="s">
        <v>10933</v>
      </c>
      <c r="L1143">
        <v>275643</v>
      </c>
      <c r="M1143">
        <v>137000000</v>
      </c>
      <c r="N1143">
        <v>245285165</v>
      </c>
      <c r="O1143">
        <v>108285165</v>
      </c>
      <c r="P1143" t="s">
        <v>10928</v>
      </c>
      <c r="Q1143" t="s">
        <v>3850</v>
      </c>
      <c r="R1143">
        <v>17</v>
      </c>
      <c r="S1143" t="s">
        <v>11011</v>
      </c>
      <c r="T1143" t="s">
        <v>11024</v>
      </c>
      <c r="U1143" t="s">
        <v>10926</v>
      </c>
      <c r="V1143" t="s">
        <v>10990</v>
      </c>
      <c r="W1143" t="s">
        <v>11031</v>
      </c>
      <c r="X1143" t="s">
        <v>2020</v>
      </c>
    </row>
    <row r="1144" spans="1:24" x14ac:dyDescent="0.3">
      <c r="A1144" t="s">
        <v>3851</v>
      </c>
      <c r="B1144" t="s">
        <v>3852</v>
      </c>
      <c r="C1144" t="s">
        <v>3852</v>
      </c>
      <c r="D1144">
        <v>105</v>
      </c>
      <c r="E1144" t="s">
        <v>10911</v>
      </c>
      <c r="F1144">
        <v>1.75</v>
      </c>
      <c r="G1144" t="s">
        <v>172</v>
      </c>
      <c r="H1144" t="s">
        <v>190</v>
      </c>
      <c r="I1144" t="s">
        <v>10892</v>
      </c>
      <c r="J1144">
        <v>5.8</v>
      </c>
      <c r="K1144" t="s">
        <v>10933</v>
      </c>
      <c r="L1144">
        <v>65527</v>
      </c>
      <c r="M1144">
        <v>25000000</v>
      </c>
      <c r="N1144">
        <v>50732139</v>
      </c>
      <c r="O1144">
        <v>25732139</v>
      </c>
      <c r="P1144" t="s">
        <v>10913</v>
      </c>
      <c r="Q1144" t="s">
        <v>3853</v>
      </c>
      <c r="R1144">
        <v>27</v>
      </c>
      <c r="S1144" t="s">
        <v>11012</v>
      </c>
      <c r="T1144" t="s">
        <v>11021</v>
      </c>
      <c r="U1144" t="s">
        <v>10921</v>
      </c>
      <c r="V1144" t="s">
        <v>10990</v>
      </c>
      <c r="W1144" t="s">
        <v>11031</v>
      </c>
      <c r="X1144" t="s">
        <v>3509</v>
      </c>
    </row>
    <row r="1145" spans="1:24" x14ac:dyDescent="0.3">
      <c r="A1145" t="s">
        <v>3854</v>
      </c>
      <c r="B1145" t="s">
        <v>3855</v>
      </c>
      <c r="C1145" t="s">
        <v>3855</v>
      </c>
      <c r="D1145">
        <v>100</v>
      </c>
      <c r="E1145" t="s">
        <v>10911</v>
      </c>
      <c r="F1145">
        <v>1.6666666666666667</v>
      </c>
      <c r="G1145" t="s">
        <v>7406</v>
      </c>
      <c r="H1145" t="s">
        <v>10887</v>
      </c>
      <c r="I1145" t="s">
        <v>172</v>
      </c>
      <c r="J1145">
        <v>5.3</v>
      </c>
      <c r="K1145" t="s">
        <v>10933</v>
      </c>
      <c r="L1145">
        <v>72239</v>
      </c>
      <c r="M1145">
        <v>38000000</v>
      </c>
      <c r="N1145">
        <v>119723358</v>
      </c>
      <c r="O1145">
        <v>81723358</v>
      </c>
      <c r="P1145" t="s">
        <v>10913</v>
      </c>
      <c r="Q1145" t="s">
        <v>3856</v>
      </c>
      <c r="R1145">
        <v>7</v>
      </c>
      <c r="S1145" t="s">
        <v>11014</v>
      </c>
      <c r="T1145" t="s">
        <v>11028</v>
      </c>
      <c r="U1145" t="s">
        <v>10931</v>
      </c>
      <c r="V1145" t="s">
        <v>10989</v>
      </c>
      <c r="W1145" t="s">
        <v>11031</v>
      </c>
      <c r="X1145" t="s">
        <v>1509</v>
      </c>
    </row>
    <row r="1146" spans="1:24" x14ac:dyDescent="0.3">
      <c r="A1146" t="s">
        <v>3857</v>
      </c>
      <c r="B1146" t="s">
        <v>3858</v>
      </c>
      <c r="C1146" t="s">
        <v>3858</v>
      </c>
      <c r="D1146">
        <v>103</v>
      </c>
      <c r="E1146" t="s">
        <v>10911</v>
      </c>
      <c r="F1146">
        <v>1.7166666666666666</v>
      </c>
      <c r="G1146" t="s">
        <v>7406</v>
      </c>
      <c r="H1146" t="s">
        <v>10891</v>
      </c>
      <c r="I1146" t="s">
        <v>10899</v>
      </c>
      <c r="J1146">
        <v>5.3</v>
      </c>
      <c r="K1146" t="s">
        <v>10933</v>
      </c>
      <c r="L1146">
        <v>226627</v>
      </c>
      <c r="M1146">
        <v>78000000</v>
      </c>
      <c r="N1146">
        <v>179179718</v>
      </c>
      <c r="O1146">
        <v>101179718</v>
      </c>
      <c r="P1146" t="s">
        <v>10928</v>
      </c>
      <c r="Q1146" t="s">
        <v>3859</v>
      </c>
      <c r="R1146">
        <v>9</v>
      </c>
      <c r="S1146" t="s">
        <v>11013</v>
      </c>
      <c r="T1146" t="s">
        <v>11020</v>
      </c>
      <c r="U1146" t="s">
        <v>10920</v>
      </c>
      <c r="V1146" t="s">
        <v>10990</v>
      </c>
      <c r="W1146" t="s">
        <v>11031</v>
      </c>
      <c r="X1146" t="s">
        <v>3629</v>
      </c>
    </row>
    <row r="1147" spans="1:24" x14ac:dyDescent="0.3">
      <c r="A1147" t="s">
        <v>3860</v>
      </c>
      <c r="B1147" t="s">
        <v>3861</v>
      </c>
      <c r="C1147" t="s">
        <v>3861</v>
      </c>
      <c r="D1147">
        <v>91</v>
      </c>
      <c r="E1147" t="s">
        <v>10911</v>
      </c>
      <c r="F1147">
        <v>1.5166666666666666</v>
      </c>
      <c r="G1147" t="s">
        <v>105</v>
      </c>
      <c r="H1147" t="s">
        <v>10895</v>
      </c>
      <c r="I1147" t="s">
        <v>5170</v>
      </c>
      <c r="J1147">
        <v>5.6</v>
      </c>
      <c r="K1147" t="s">
        <v>10933</v>
      </c>
      <c r="L1147">
        <v>107434</v>
      </c>
      <c r="M1147">
        <v>20000000</v>
      </c>
      <c r="N1147">
        <v>68349884</v>
      </c>
      <c r="O1147">
        <v>48349884</v>
      </c>
      <c r="P1147" t="s">
        <v>10913</v>
      </c>
      <c r="Q1147" t="s">
        <v>3862</v>
      </c>
      <c r="R1147">
        <v>22</v>
      </c>
      <c r="S1147" t="s">
        <v>11011</v>
      </c>
      <c r="T1147" t="s">
        <v>11022</v>
      </c>
      <c r="U1147" t="s">
        <v>10923</v>
      </c>
      <c r="V1147" t="s">
        <v>10989</v>
      </c>
      <c r="W1147" t="s">
        <v>11031</v>
      </c>
      <c r="X1147" t="s">
        <v>3506</v>
      </c>
    </row>
    <row r="1148" spans="1:24" x14ac:dyDescent="0.3">
      <c r="A1148" t="s">
        <v>3863</v>
      </c>
      <c r="B1148" t="s">
        <v>3864</v>
      </c>
      <c r="C1148" t="s">
        <v>3865</v>
      </c>
      <c r="D1148">
        <v>113</v>
      </c>
      <c r="E1148" t="s">
        <v>10911</v>
      </c>
      <c r="F1148">
        <v>1.8833333333333333</v>
      </c>
      <c r="G1148" t="s">
        <v>190</v>
      </c>
      <c r="H1148" t="s">
        <v>105</v>
      </c>
      <c r="I1148" t="s">
        <v>10890</v>
      </c>
      <c r="J1148">
        <v>7.5</v>
      </c>
      <c r="K1148" t="s">
        <v>10916</v>
      </c>
      <c r="L1148">
        <v>434210</v>
      </c>
      <c r="M1148">
        <v>8000000</v>
      </c>
      <c r="N1148">
        <v>84661434</v>
      </c>
      <c r="O1148">
        <v>76661434</v>
      </c>
      <c r="P1148" t="s">
        <v>10913</v>
      </c>
      <c r="Q1148" t="s">
        <v>3866</v>
      </c>
      <c r="R1148">
        <v>1</v>
      </c>
      <c r="S1148" t="s">
        <v>1956</v>
      </c>
      <c r="T1148" t="s">
        <v>11023</v>
      </c>
      <c r="U1148" t="s">
        <v>10925</v>
      </c>
      <c r="V1148" t="s">
        <v>10989</v>
      </c>
      <c r="W1148" t="s">
        <v>11031</v>
      </c>
      <c r="X1148" t="s">
        <v>1826</v>
      </c>
    </row>
    <row r="1149" spans="1:24" x14ac:dyDescent="0.3">
      <c r="A1149" t="s">
        <v>3867</v>
      </c>
      <c r="B1149" t="s">
        <v>3868</v>
      </c>
      <c r="C1149" t="s">
        <v>3868</v>
      </c>
      <c r="D1149">
        <v>124</v>
      </c>
      <c r="E1149" t="s">
        <v>10917</v>
      </c>
      <c r="F1149">
        <v>2.0666666666666669</v>
      </c>
      <c r="G1149" t="s">
        <v>10891</v>
      </c>
      <c r="H1149" t="s">
        <v>190</v>
      </c>
      <c r="I1149" t="s">
        <v>5170</v>
      </c>
      <c r="J1149">
        <v>7.2</v>
      </c>
      <c r="K1149" t="s">
        <v>10916</v>
      </c>
      <c r="L1149">
        <v>286081</v>
      </c>
      <c r="M1149">
        <v>78000000</v>
      </c>
      <c r="N1149">
        <v>209196298</v>
      </c>
      <c r="O1149">
        <v>131196298</v>
      </c>
      <c r="P1149" t="s">
        <v>10928</v>
      </c>
      <c r="Q1149" t="s">
        <v>3869</v>
      </c>
      <c r="R1149">
        <v>30</v>
      </c>
      <c r="S1149" t="s">
        <v>11015</v>
      </c>
      <c r="T1149" t="s">
        <v>11027</v>
      </c>
      <c r="U1149" t="s">
        <v>10930</v>
      </c>
      <c r="V1149" t="s">
        <v>10989</v>
      </c>
      <c r="W1149" t="s">
        <v>11031</v>
      </c>
      <c r="X1149" t="s">
        <v>2640</v>
      </c>
    </row>
    <row r="1150" spans="1:24" x14ac:dyDescent="0.3">
      <c r="A1150" t="s">
        <v>3870</v>
      </c>
      <c r="B1150" t="s">
        <v>3871</v>
      </c>
      <c r="C1150" t="s">
        <v>3871</v>
      </c>
      <c r="D1150">
        <v>96</v>
      </c>
      <c r="E1150" t="s">
        <v>10911</v>
      </c>
      <c r="F1150">
        <v>1.6</v>
      </c>
      <c r="G1150" t="s">
        <v>172</v>
      </c>
      <c r="H1150" t="s">
        <v>10891</v>
      </c>
      <c r="I1150" t="s">
        <v>10899</v>
      </c>
      <c r="J1150">
        <v>5.9</v>
      </c>
      <c r="K1150" t="s">
        <v>10933</v>
      </c>
      <c r="L1150">
        <v>88603</v>
      </c>
      <c r="M1150">
        <v>60000000</v>
      </c>
      <c r="N1150">
        <v>55003135</v>
      </c>
      <c r="O1150">
        <v>-4996865</v>
      </c>
      <c r="P1150" t="s">
        <v>10924</v>
      </c>
      <c r="Q1150" t="s">
        <v>3438</v>
      </c>
      <c r="R1150">
        <v>6</v>
      </c>
      <c r="S1150" t="s">
        <v>1956</v>
      </c>
      <c r="T1150" t="s">
        <v>11018</v>
      </c>
      <c r="U1150" t="s">
        <v>10914</v>
      </c>
      <c r="V1150" t="s">
        <v>10989</v>
      </c>
      <c r="W1150" t="s">
        <v>11031</v>
      </c>
      <c r="X1150" t="s">
        <v>367</v>
      </c>
    </row>
    <row r="1151" spans="1:24" x14ac:dyDescent="0.3">
      <c r="A1151" t="s">
        <v>3872</v>
      </c>
      <c r="B1151" t="s">
        <v>3873</v>
      </c>
      <c r="C1151" t="s">
        <v>3873</v>
      </c>
      <c r="D1151">
        <v>113</v>
      </c>
      <c r="E1151" t="s">
        <v>10911</v>
      </c>
      <c r="F1151">
        <v>1.8833333333333333</v>
      </c>
      <c r="G1151" t="s">
        <v>190</v>
      </c>
      <c r="H1151" t="s">
        <v>10890</v>
      </c>
      <c r="I1151" t="s">
        <v>5170</v>
      </c>
      <c r="J1151">
        <v>7.6</v>
      </c>
      <c r="K1151" t="s">
        <v>10916</v>
      </c>
      <c r="L1151">
        <v>511848</v>
      </c>
      <c r="M1151">
        <v>13000000</v>
      </c>
      <c r="N1151">
        <v>96822421</v>
      </c>
      <c r="O1151">
        <v>83822421</v>
      </c>
      <c r="P1151" t="s">
        <v>10913</v>
      </c>
      <c r="Q1151" t="s">
        <v>3874</v>
      </c>
      <c r="R1151">
        <v>17</v>
      </c>
      <c r="S1151" t="s">
        <v>11016</v>
      </c>
      <c r="T1151" t="s">
        <v>11019</v>
      </c>
      <c r="U1151" t="s">
        <v>10919</v>
      </c>
      <c r="V1151" t="s">
        <v>10991</v>
      </c>
      <c r="W1151" t="s">
        <v>11031</v>
      </c>
      <c r="X1151" t="s">
        <v>3875</v>
      </c>
    </row>
    <row r="1152" spans="1:24" x14ac:dyDescent="0.3">
      <c r="A1152" t="s">
        <v>3876</v>
      </c>
      <c r="B1152" t="s">
        <v>3877</v>
      </c>
      <c r="C1152" t="s">
        <v>3877</v>
      </c>
      <c r="D1152">
        <v>130</v>
      </c>
      <c r="E1152" t="s">
        <v>10917</v>
      </c>
      <c r="F1152">
        <v>2.1666666666666665</v>
      </c>
      <c r="G1152" t="s">
        <v>10891</v>
      </c>
      <c r="H1152" t="s">
        <v>190</v>
      </c>
      <c r="I1152" t="s">
        <v>10895</v>
      </c>
      <c r="J1152">
        <v>7.5</v>
      </c>
      <c r="K1152" t="s">
        <v>10916</v>
      </c>
      <c r="L1152">
        <v>124504</v>
      </c>
      <c r="M1152">
        <v>38000000</v>
      </c>
      <c r="N1152">
        <v>38955598</v>
      </c>
      <c r="O1152">
        <v>955598</v>
      </c>
      <c r="P1152" t="s">
        <v>10918</v>
      </c>
      <c r="Q1152" t="s">
        <v>3878</v>
      </c>
      <c r="R1152">
        <v>7</v>
      </c>
      <c r="S1152" t="s">
        <v>1956</v>
      </c>
      <c r="T1152" t="s">
        <v>11020</v>
      </c>
      <c r="U1152" t="s">
        <v>10920</v>
      </c>
      <c r="V1152" t="s">
        <v>10990</v>
      </c>
      <c r="W1152" t="s">
        <v>11031</v>
      </c>
      <c r="X1152" t="s">
        <v>301</v>
      </c>
    </row>
    <row r="1153" spans="1:24" x14ac:dyDescent="0.3">
      <c r="A1153" t="s">
        <v>3879</v>
      </c>
      <c r="B1153" t="s">
        <v>3880</v>
      </c>
      <c r="C1153" t="s">
        <v>3880</v>
      </c>
      <c r="D1153">
        <v>115</v>
      </c>
      <c r="E1153" t="s">
        <v>10911</v>
      </c>
      <c r="F1153">
        <v>1.9166666666666667</v>
      </c>
      <c r="G1153" t="s">
        <v>172</v>
      </c>
      <c r="H1153" t="s">
        <v>10886</v>
      </c>
      <c r="I1153" t="s">
        <v>10899</v>
      </c>
      <c r="J1153">
        <v>6.3</v>
      </c>
      <c r="K1153" t="s">
        <v>10912</v>
      </c>
      <c r="L1153">
        <v>281996</v>
      </c>
      <c r="M1153">
        <v>80000000</v>
      </c>
      <c r="N1153">
        <v>522657936</v>
      </c>
      <c r="O1153">
        <v>442657936</v>
      </c>
      <c r="P1153" t="s">
        <v>10928</v>
      </c>
      <c r="Q1153" t="s">
        <v>3881</v>
      </c>
      <c r="R1153">
        <v>16</v>
      </c>
      <c r="S1153" t="s">
        <v>11012</v>
      </c>
      <c r="T1153" t="s">
        <v>11018</v>
      </c>
      <c r="U1153" t="s">
        <v>10914</v>
      </c>
      <c r="V1153" t="s">
        <v>10991</v>
      </c>
      <c r="W1153" t="s">
        <v>11031</v>
      </c>
      <c r="X1153" t="s">
        <v>2254</v>
      </c>
    </row>
    <row r="1154" spans="1:24" x14ac:dyDescent="0.3">
      <c r="A1154" t="s">
        <v>3882</v>
      </c>
      <c r="B1154" t="s">
        <v>3883</v>
      </c>
      <c r="C1154" t="s">
        <v>3883</v>
      </c>
      <c r="D1154">
        <v>98</v>
      </c>
      <c r="E1154" t="s">
        <v>10911</v>
      </c>
      <c r="F1154">
        <v>1.6333333333333333</v>
      </c>
      <c r="G1154" t="s">
        <v>7406</v>
      </c>
      <c r="H1154" t="s">
        <v>172</v>
      </c>
      <c r="I1154" t="s">
        <v>10890</v>
      </c>
      <c r="J1154">
        <v>5.4</v>
      </c>
      <c r="K1154" t="s">
        <v>10933</v>
      </c>
      <c r="L1154">
        <v>87408</v>
      </c>
      <c r="M1154">
        <v>60000000</v>
      </c>
      <c r="N1154">
        <v>104391623</v>
      </c>
      <c r="O1154">
        <v>44391623</v>
      </c>
      <c r="P1154" t="s">
        <v>10913</v>
      </c>
      <c r="Q1154" t="s">
        <v>3884</v>
      </c>
      <c r="R1154">
        <v>19</v>
      </c>
      <c r="S1154" t="s">
        <v>11012</v>
      </c>
      <c r="T1154" t="s">
        <v>11027</v>
      </c>
      <c r="U1154" t="s">
        <v>10930</v>
      </c>
      <c r="V1154" t="s">
        <v>10989</v>
      </c>
      <c r="W1154" t="s">
        <v>11031</v>
      </c>
      <c r="X1154" t="s">
        <v>3885</v>
      </c>
    </row>
    <row r="1155" spans="1:24" x14ac:dyDescent="0.3">
      <c r="A1155" t="s">
        <v>3886</v>
      </c>
      <c r="B1155" t="s">
        <v>3887</v>
      </c>
      <c r="C1155" t="s">
        <v>3887</v>
      </c>
      <c r="D1155">
        <v>134</v>
      </c>
      <c r="E1155" t="s">
        <v>10917</v>
      </c>
      <c r="F1155">
        <v>2.2333333333333334</v>
      </c>
      <c r="G1155" t="s">
        <v>7406</v>
      </c>
      <c r="H1155" t="s">
        <v>10890</v>
      </c>
      <c r="I1155" t="s">
        <v>5170</v>
      </c>
      <c r="J1155">
        <v>7.4</v>
      </c>
      <c r="K1155" t="s">
        <v>10916</v>
      </c>
      <c r="L1155">
        <v>567888</v>
      </c>
      <c r="M1155">
        <v>110000000</v>
      </c>
      <c r="N1155">
        <v>407711549</v>
      </c>
      <c r="O1155">
        <v>297711549</v>
      </c>
      <c r="P1155" t="s">
        <v>10928</v>
      </c>
      <c r="Q1155" t="s">
        <v>3888</v>
      </c>
      <c r="R1155">
        <v>24</v>
      </c>
      <c r="S1155" t="s">
        <v>11012</v>
      </c>
      <c r="T1155" t="s">
        <v>11026</v>
      </c>
      <c r="U1155" t="s">
        <v>10929</v>
      </c>
      <c r="V1155" t="s">
        <v>10990</v>
      </c>
      <c r="W1155" t="s">
        <v>11031</v>
      </c>
      <c r="X1155" t="s">
        <v>2047</v>
      </c>
    </row>
    <row r="1156" spans="1:24" x14ac:dyDescent="0.3">
      <c r="A1156" t="s">
        <v>3889</v>
      </c>
      <c r="B1156" t="s">
        <v>3890</v>
      </c>
      <c r="C1156" t="s">
        <v>3890</v>
      </c>
      <c r="D1156">
        <v>115</v>
      </c>
      <c r="E1156" t="s">
        <v>10911</v>
      </c>
      <c r="F1156">
        <v>1.9166666666666667</v>
      </c>
      <c r="G1156" t="s">
        <v>7406</v>
      </c>
      <c r="H1156" t="s">
        <v>5170</v>
      </c>
      <c r="I1156" t="s">
        <v>10899</v>
      </c>
      <c r="J1156">
        <v>6.6</v>
      </c>
      <c r="K1156" t="s">
        <v>10912</v>
      </c>
      <c r="L1156">
        <v>140621</v>
      </c>
      <c r="M1156">
        <v>46000000</v>
      </c>
      <c r="N1156">
        <v>101191884</v>
      </c>
      <c r="O1156">
        <v>55191884</v>
      </c>
      <c r="P1156" t="s">
        <v>10913</v>
      </c>
      <c r="Q1156" t="s">
        <v>3891</v>
      </c>
      <c r="R1156">
        <v>25</v>
      </c>
      <c r="S1156" t="s">
        <v>11016</v>
      </c>
      <c r="T1156" t="s">
        <v>11019</v>
      </c>
      <c r="U1156" t="s">
        <v>10919</v>
      </c>
      <c r="V1156" t="s">
        <v>10990</v>
      </c>
      <c r="W1156" t="s">
        <v>11031</v>
      </c>
      <c r="X1156" t="s">
        <v>1018</v>
      </c>
    </row>
    <row r="1157" spans="1:24" x14ac:dyDescent="0.3">
      <c r="A1157" t="s">
        <v>3892</v>
      </c>
      <c r="B1157" t="s">
        <v>3893</v>
      </c>
      <c r="C1157" t="s">
        <v>3893</v>
      </c>
      <c r="D1157">
        <v>110</v>
      </c>
      <c r="E1157" t="s">
        <v>10911</v>
      </c>
      <c r="F1157">
        <v>1.8333333333333333</v>
      </c>
      <c r="G1157" t="s">
        <v>172</v>
      </c>
      <c r="H1157" t="s">
        <v>190</v>
      </c>
      <c r="I1157" t="s">
        <v>10886</v>
      </c>
      <c r="J1157">
        <v>6.6</v>
      </c>
      <c r="K1157" t="s">
        <v>10912</v>
      </c>
      <c r="L1157">
        <v>52858</v>
      </c>
      <c r="M1157">
        <v>4000000</v>
      </c>
      <c r="N1157">
        <v>11832822</v>
      </c>
      <c r="O1157">
        <v>7832822</v>
      </c>
      <c r="P1157" t="s">
        <v>10918</v>
      </c>
      <c r="Q1157" t="s">
        <v>3894</v>
      </c>
      <c r="R1157">
        <v>11</v>
      </c>
      <c r="S1157" t="s">
        <v>1956</v>
      </c>
      <c r="T1157" t="s">
        <v>11022</v>
      </c>
      <c r="U1157" t="s">
        <v>10923</v>
      </c>
      <c r="V1157" t="s">
        <v>10989</v>
      </c>
      <c r="W1157" t="s">
        <v>11031</v>
      </c>
      <c r="X1157" t="s">
        <v>3895</v>
      </c>
    </row>
    <row r="1158" spans="1:24" x14ac:dyDescent="0.3">
      <c r="A1158" t="s">
        <v>3896</v>
      </c>
      <c r="B1158" t="s">
        <v>3897</v>
      </c>
      <c r="C1158" t="s">
        <v>3897</v>
      </c>
      <c r="D1158">
        <v>117</v>
      </c>
      <c r="E1158" t="s">
        <v>10911</v>
      </c>
      <c r="F1158">
        <v>1.95</v>
      </c>
      <c r="G1158" t="s">
        <v>10891</v>
      </c>
      <c r="H1158" t="s">
        <v>190</v>
      </c>
      <c r="I1158" t="s">
        <v>5170</v>
      </c>
      <c r="J1158">
        <v>7.3</v>
      </c>
      <c r="K1158" t="s">
        <v>10916</v>
      </c>
      <c r="L1158">
        <v>109102</v>
      </c>
      <c r="M1158">
        <v>18000000</v>
      </c>
      <c r="N1158">
        <v>25038466</v>
      </c>
      <c r="O1158">
        <v>7038466</v>
      </c>
      <c r="P1158" t="s">
        <v>10918</v>
      </c>
      <c r="Q1158" t="s">
        <v>3898</v>
      </c>
      <c r="R1158">
        <v>7</v>
      </c>
      <c r="S1158" t="s">
        <v>1956</v>
      </c>
      <c r="T1158" t="s">
        <v>11027</v>
      </c>
      <c r="U1158" t="s">
        <v>10930</v>
      </c>
      <c r="V1158" t="s">
        <v>10994</v>
      </c>
      <c r="W1158" t="s">
        <v>11031</v>
      </c>
      <c r="X1158" t="s">
        <v>127</v>
      </c>
    </row>
    <row r="1159" spans="1:24" x14ac:dyDescent="0.3">
      <c r="A1159" t="s">
        <v>3899</v>
      </c>
      <c r="B1159" t="s">
        <v>1999</v>
      </c>
      <c r="C1159" t="s">
        <v>1999</v>
      </c>
      <c r="D1159">
        <v>110</v>
      </c>
      <c r="E1159" t="s">
        <v>10911</v>
      </c>
      <c r="F1159">
        <v>1.8333333333333333</v>
      </c>
      <c r="G1159" t="s">
        <v>7406</v>
      </c>
      <c r="H1159" t="s">
        <v>10887</v>
      </c>
      <c r="I1159" t="s">
        <v>10885</v>
      </c>
      <c r="J1159">
        <v>6</v>
      </c>
      <c r="K1159" t="s">
        <v>10912</v>
      </c>
      <c r="L1159">
        <v>185852</v>
      </c>
      <c r="M1159">
        <v>55000000</v>
      </c>
      <c r="N1159">
        <v>84426031</v>
      </c>
      <c r="O1159">
        <v>29426031</v>
      </c>
      <c r="P1159" t="s">
        <v>10913</v>
      </c>
      <c r="Q1159">
        <v>44287</v>
      </c>
      <c r="S1159" t="s">
        <v>11012</v>
      </c>
      <c r="T1159" t="s">
        <v>11026</v>
      </c>
      <c r="U1159" t="e">
        <v>#VALUE!</v>
      </c>
      <c r="V1159" t="s">
        <v>10995</v>
      </c>
      <c r="W1159" t="s">
        <v>11035</v>
      </c>
      <c r="X1159" t="s">
        <v>3900</v>
      </c>
    </row>
    <row r="1160" spans="1:24" x14ac:dyDescent="0.3">
      <c r="A1160" t="s">
        <v>3901</v>
      </c>
      <c r="B1160" t="s">
        <v>3902</v>
      </c>
      <c r="C1160" t="s">
        <v>3902</v>
      </c>
      <c r="D1160">
        <v>143</v>
      </c>
      <c r="E1160" t="s">
        <v>10917</v>
      </c>
      <c r="F1160">
        <v>2.3833333333333333</v>
      </c>
      <c r="G1160" t="s">
        <v>190</v>
      </c>
      <c r="H1160" t="s">
        <v>10893</v>
      </c>
      <c r="I1160" t="s">
        <v>10886</v>
      </c>
      <c r="J1160">
        <v>7.2</v>
      </c>
      <c r="K1160" t="s">
        <v>10916</v>
      </c>
      <c r="L1160">
        <v>128540</v>
      </c>
      <c r="M1160">
        <v>70000000</v>
      </c>
      <c r="N1160">
        <v>154674241</v>
      </c>
      <c r="O1160">
        <v>84674241</v>
      </c>
      <c r="P1160" t="s">
        <v>10913</v>
      </c>
      <c r="Q1160" t="s">
        <v>3903</v>
      </c>
      <c r="R1160">
        <v>9</v>
      </c>
      <c r="S1160" t="s">
        <v>11012</v>
      </c>
      <c r="T1160" t="s">
        <v>11018</v>
      </c>
      <c r="U1160" t="s">
        <v>10914</v>
      </c>
      <c r="V1160" t="s">
        <v>10991</v>
      </c>
      <c r="W1160" t="s">
        <v>11031</v>
      </c>
      <c r="X1160" t="s">
        <v>944</v>
      </c>
    </row>
    <row r="1161" spans="1:24" x14ac:dyDescent="0.3">
      <c r="A1161" t="s">
        <v>3904</v>
      </c>
      <c r="B1161" t="s">
        <v>3905</v>
      </c>
      <c r="C1161" t="s">
        <v>3905</v>
      </c>
      <c r="D1161">
        <v>91</v>
      </c>
      <c r="E1161" t="s">
        <v>10911</v>
      </c>
      <c r="F1161">
        <v>1.5166666666666666</v>
      </c>
      <c r="G1161" t="s">
        <v>7406</v>
      </c>
      <c r="H1161" t="s">
        <v>172</v>
      </c>
      <c r="I1161" t="s">
        <v>10891</v>
      </c>
      <c r="J1161">
        <v>6.2</v>
      </c>
      <c r="K1161" t="s">
        <v>10912</v>
      </c>
      <c r="L1161">
        <v>179542</v>
      </c>
      <c r="M1161">
        <v>140000000</v>
      </c>
      <c r="N1161">
        <v>258097122</v>
      </c>
      <c r="O1161">
        <v>118097122</v>
      </c>
      <c r="P1161" t="s">
        <v>10928</v>
      </c>
      <c r="Q1161" t="s">
        <v>3906</v>
      </c>
      <c r="R1161">
        <v>30</v>
      </c>
      <c r="S1161" t="s">
        <v>11015</v>
      </c>
      <c r="T1161" t="s">
        <v>11025</v>
      </c>
      <c r="U1161" t="s">
        <v>10927</v>
      </c>
      <c r="V1161" t="s">
        <v>10994</v>
      </c>
      <c r="W1161" t="s">
        <v>11031</v>
      </c>
      <c r="X1161" t="s">
        <v>2640</v>
      </c>
    </row>
    <row r="1162" spans="1:24" x14ac:dyDescent="0.3">
      <c r="A1162" t="s">
        <v>3907</v>
      </c>
      <c r="B1162" t="s">
        <v>3908</v>
      </c>
      <c r="C1162" t="s">
        <v>3908</v>
      </c>
      <c r="D1162">
        <v>92</v>
      </c>
      <c r="E1162" t="s">
        <v>10911</v>
      </c>
      <c r="F1162">
        <v>1.5333333333333334</v>
      </c>
      <c r="G1162" t="s">
        <v>7406</v>
      </c>
      <c r="H1162" t="s">
        <v>10891</v>
      </c>
      <c r="I1162" t="s">
        <v>5170</v>
      </c>
      <c r="J1162">
        <v>6.8</v>
      </c>
      <c r="K1162" t="s">
        <v>10912</v>
      </c>
      <c r="L1162">
        <v>316082</v>
      </c>
      <c r="M1162">
        <v>21000000</v>
      </c>
      <c r="N1162">
        <v>43928932</v>
      </c>
      <c r="O1162">
        <v>22928932</v>
      </c>
      <c r="P1162" t="s">
        <v>10913</v>
      </c>
      <c r="Q1162" t="s">
        <v>3909</v>
      </c>
      <c r="R1162">
        <v>2</v>
      </c>
      <c r="S1162" t="s">
        <v>11014</v>
      </c>
      <c r="T1162" t="s">
        <v>11022</v>
      </c>
      <c r="U1162" t="s">
        <v>10923</v>
      </c>
      <c r="V1162" t="s">
        <v>10989</v>
      </c>
      <c r="W1162" t="s">
        <v>11031</v>
      </c>
      <c r="X1162" t="s">
        <v>3910</v>
      </c>
    </row>
    <row r="1163" spans="1:24" x14ac:dyDescent="0.3">
      <c r="A1163" t="s">
        <v>3911</v>
      </c>
      <c r="B1163" t="s">
        <v>3912</v>
      </c>
      <c r="C1163" t="s">
        <v>3912</v>
      </c>
      <c r="D1163">
        <v>135</v>
      </c>
      <c r="E1163" t="s">
        <v>10917</v>
      </c>
      <c r="F1163">
        <v>2.25</v>
      </c>
      <c r="G1163" t="s">
        <v>190</v>
      </c>
      <c r="H1163" t="s">
        <v>10893</v>
      </c>
      <c r="I1163" t="s">
        <v>10886</v>
      </c>
      <c r="J1163">
        <v>6.8</v>
      </c>
      <c r="K1163" t="s">
        <v>10912</v>
      </c>
      <c r="L1163">
        <v>55315</v>
      </c>
      <c r="M1163">
        <v>40000000</v>
      </c>
      <c r="N1163">
        <v>31670620</v>
      </c>
      <c r="O1163">
        <v>-8329380</v>
      </c>
      <c r="P1163" t="s">
        <v>10924</v>
      </c>
      <c r="Q1163" t="s">
        <v>3913</v>
      </c>
      <c r="R1163">
        <v>23</v>
      </c>
      <c r="S1163" t="s">
        <v>11014</v>
      </c>
      <c r="T1163" t="s">
        <v>11023</v>
      </c>
      <c r="U1163" t="s">
        <v>10925</v>
      </c>
      <c r="V1163" t="s">
        <v>10988</v>
      </c>
      <c r="W1163" t="s">
        <v>11031</v>
      </c>
      <c r="X1163" t="s">
        <v>1291</v>
      </c>
    </row>
    <row r="1164" spans="1:24" x14ac:dyDescent="0.3">
      <c r="A1164" t="s">
        <v>3914</v>
      </c>
      <c r="B1164" t="s">
        <v>3915</v>
      </c>
      <c r="C1164" t="s">
        <v>3915</v>
      </c>
      <c r="D1164">
        <v>94</v>
      </c>
      <c r="E1164" t="s">
        <v>10911</v>
      </c>
      <c r="F1164">
        <v>1.5666666666666667</v>
      </c>
      <c r="G1164" t="s">
        <v>7406</v>
      </c>
      <c r="H1164" t="s">
        <v>10887</v>
      </c>
      <c r="I1164" t="s">
        <v>172</v>
      </c>
      <c r="J1164">
        <v>6.2</v>
      </c>
      <c r="K1164" t="s">
        <v>10912</v>
      </c>
      <c r="L1164">
        <v>219390</v>
      </c>
      <c r="M1164">
        <v>63000000</v>
      </c>
      <c r="N1164">
        <v>296938801</v>
      </c>
      <c r="O1164">
        <v>233938801</v>
      </c>
      <c r="P1164" t="s">
        <v>10928</v>
      </c>
      <c r="Q1164" t="s">
        <v>3916</v>
      </c>
      <c r="R1164">
        <v>22</v>
      </c>
      <c r="S1164" t="s">
        <v>11015</v>
      </c>
      <c r="T1164" t="s">
        <v>11025</v>
      </c>
      <c r="U1164" t="s">
        <v>10927</v>
      </c>
      <c r="V1164" t="s">
        <v>10989</v>
      </c>
      <c r="W1164" t="s">
        <v>11031</v>
      </c>
      <c r="X1164" t="s">
        <v>2254</v>
      </c>
    </row>
    <row r="1165" spans="1:24" x14ac:dyDescent="0.3">
      <c r="A1165" t="s">
        <v>3917</v>
      </c>
      <c r="B1165" t="s">
        <v>3918</v>
      </c>
      <c r="C1165" t="s">
        <v>3918</v>
      </c>
      <c r="D1165">
        <v>161</v>
      </c>
      <c r="E1165" t="s">
        <v>10917</v>
      </c>
      <c r="F1165">
        <v>2.6833333333333331</v>
      </c>
      <c r="G1165" t="s">
        <v>10887</v>
      </c>
      <c r="H1165" t="s">
        <v>10892</v>
      </c>
      <c r="I1165" t="s">
        <v>10885</v>
      </c>
      <c r="J1165">
        <v>7.4</v>
      </c>
      <c r="K1165" t="s">
        <v>10916</v>
      </c>
      <c r="L1165">
        <v>672770</v>
      </c>
      <c r="M1165">
        <v>100000000</v>
      </c>
      <c r="N1165">
        <v>926201000</v>
      </c>
      <c r="O1165">
        <v>826201000</v>
      </c>
      <c r="P1165" t="s">
        <v>10928</v>
      </c>
      <c r="Q1165" t="s">
        <v>3919</v>
      </c>
      <c r="R1165">
        <v>3</v>
      </c>
      <c r="S1165" t="s">
        <v>11013</v>
      </c>
      <c r="T1165" t="s">
        <v>11023</v>
      </c>
      <c r="U1165" t="s">
        <v>10925</v>
      </c>
      <c r="V1165" t="s">
        <v>10989</v>
      </c>
      <c r="W1165" t="s">
        <v>11031</v>
      </c>
      <c r="X1165" t="s">
        <v>1291</v>
      </c>
    </row>
    <row r="1166" spans="1:24" x14ac:dyDescent="0.3">
      <c r="A1166" t="s">
        <v>3920</v>
      </c>
      <c r="B1166" t="s">
        <v>3921</v>
      </c>
      <c r="C1166" t="s">
        <v>3921</v>
      </c>
      <c r="D1166">
        <v>84</v>
      </c>
      <c r="E1166" t="s">
        <v>10915</v>
      </c>
      <c r="F1166">
        <v>1.4</v>
      </c>
      <c r="G1166" t="s">
        <v>105</v>
      </c>
      <c r="H1166" t="s">
        <v>5170</v>
      </c>
      <c r="I1166" t="s">
        <v>10899</v>
      </c>
      <c r="J1166">
        <v>6.1</v>
      </c>
      <c r="K1166" t="s">
        <v>10912</v>
      </c>
      <c r="L1166">
        <v>128664</v>
      </c>
      <c r="M1166">
        <v>12600000</v>
      </c>
      <c r="N1166">
        <v>28650575</v>
      </c>
      <c r="O1166">
        <v>16050575</v>
      </c>
      <c r="P1166" t="s">
        <v>10913</v>
      </c>
      <c r="Q1166" t="s">
        <v>3922</v>
      </c>
      <c r="R1166">
        <v>30</v>
      </c>
      <c r="S1166" t="s">
        <v>1956</v>
      </c>
      <c r="T1166" t="s">
        <v>11029</v>
      </c>
      <c r="U1166" t="s">
        <v>10932</v>
      </c>
      <c r="V1166" t="s">
        <v>10990</v>
      </c>
      <c r="W1166" t="s">
        <v>11031</v>
      </c>
      <c r="X1166" t="s">
        <v>3923</v>
      </c>
    </row>
    <row r="1167" spans="1:24" x14ac:dyDescent="0.3">
      <c r="A1167" t="s">
        <v>3924</v>
      </c>
      <c r="B1167" t="s">
        <v>3925</v>
      </c>
      <c r="C1167" t="s">
        <v>3925</v>
      </c>
      <c r="D1167">
        <v>124</v>
      </c>
      <c r="E1167" t="s">
        <v>10917</v>
      </c>
      <c r="F1167">
        <v>2.0666666666666669</v>
      </c>
      <c r="G1167" t="s">
        <v>7406</v>
      </c>
      <c r="H1167" t="s">
        <v>10887</v>
      </c>
      <c r="I1167" t="s">
        <v>5170</v>
      </c>
      <c r="J1167">
        <v>5.8</v>
      </c>
      <c r="K1167" t="s">
        <v>10933</v>
      </c>
      <c r="L1167">
        <v>184724</v>
      </c>
      <c r="M1167">
        <v>70000000</v>
      </c>
      <c r="N1167">
        <v>277448382</v>
      </c>
      <c r="O1167">
        <v>207448382</v>
      </c>
      <c r="P1167" t="s">
        <v>10928</v>
      </c>
      <c r="Q1167" t="s">
        <v>3926</v>
      </c>
      <c r="R1167">
        <v>9</v>
      </c>
      <c r="S1167" t="s">
        <v>1956</v>
      </c>
      <c r="T1167" t="s">
        <v>11028</v>
      </c>
      <c r="U1167" t="s">
        <v>10931</v>
      </c>
      <c r="V1167" t="s">
        <v>10989</v>
      </c>
      <c r="W1167" t="s">
        <v>11031</v>
      </c>
      <c r="X1167" t="s">
        <v>2092</v>
      </c>
    </row>
    <row r="1168" spans="1:24" x14ac:dyDescent="0.3">
      <c r="A1168" t="s">
        <v>3927</v>
      </c>
      <c r="B1168" t="s">
        <v>3928</v>
      </c>
      <c r="C1168" t="s">
        <v>3929</v>
      </c>
      <c r="D1168">
        <v>129</v>
      </c>
      <c r="E1168" t="s">
        <v>10917</v>
      </c>
      <c r="F1168">
        <v>2.15</v>
      </c>
      <c r="G1168" t="s">
        <v>7406</v>
      </c>
      <c r="H1168" t="s">
        <v>10891</v>
      </c>
      <c r="I1168" t="s">
        <v>190</v>
      </c>
      <c r="J1168">
        <v>7</v>
      </c>
      <c r="K1168" t="s">
        <v>10916</v>
      </c>
      <c r="L1168">
        <v>59043</v>
      </c>
      <c r="M1168">
        <v>1400000</v>
      </c>
      <c r="N1168">
        <v>80631</v>
      </c>
      <c r="O1168">
        <v>-1319369</v>
      </c>
      <c r="P1168" t="s">
        <v>10924</v>
      </c>
      <c r="Q1168" t="s">
        <v>3930</v>
      </c>
      <c r="R1168">
        <v>14</v>
      </c>
      <c r="S1168" t="s">
        <v>1956</v>
      </c>
      <c r="T1168" t="s">
        <v>11027</v>
      </c>
      <c r="U1168" t="s">
        <v>10930</v>
      </c>
      <c r="V1168" t="s">
        <v>10954</v>
      </c>
      <c r="W1168" t="s">
        <v>11031</v>
      </c>
      <c r="X1168" t="s">
        <v>3931</v>
      </c>
    </row>
    <row r="1169" spans="1:24" x14ac:dyDescent="0.3">
      <c r="A1169" t="s">
        <v>3932</v>
      </c>
      <c r="B1169" t="s">
        <v>3933</v>
      </c>
      <c r="C1169" t="s">
        <v>3933</v>
      </c>
      <c r="D1169">
        <v>119</v>
      </c>
      <c r="E1169" t="s">
        <v>10911</v>
      </c>
      <c r="F1169">
        <v>1.9833333333333334</v>
      </c>
      <c r="G1169" t="s">
        <v>7406</v>
      </c>
      <c r="H1169" t="s">
        <v>10887</v>
      </c>
      <c r="I1169" t="s">
        <v>10890</v>
      </c>
      <c r="J1169">
        <v>6.6</v>
      </c>
      <c r="K1169" t="s">
        <v>10912</v>
      </c>
      <c r="L1169">
        <v>238678</v>
      </c>
      <c r="M1169">
        <v>105000000</v>
      </c>
      <c r="N1169">
        <v>115900534</v>
      </c>
      <c r="O1169">
        <v>10900534</v>
      </c>
      <c r="P1169" t="s">
        <v>10913</v>
      </c>
      <c r="Q1169" t="s">
        <v>3934</v>
      </c>
      <c r="R1169">
        <v>3</v>
      </c>
      <c r="S1169" t="s">
        <v>11012</v>
      </c>
      <c r="T1169" t="s">
        <v>11024</v>
      </c>
      <c r="U1169" t="s">
        <v>10926</v>
      </c>
      <c r="V1169" t="s">
        <v>10991</v>
      </c>
      <c r="W1169" t="s">
        <v>11031</v>
      </c>
      <c r="X1169" t="s">
        <v>2829</v>
      </c>
    </row>
    <row r="1170" spans="1:24" x14ac:dyDescent="0.3">
      <c r="A1170" t="s">
        <v>3935</v>
      </c>
      <c r="B1170" t="s">
        <v>3936</v>
      </c>
      <c r="C1170" t="s">
        <v>3936</v>
      </c>
      <c r="D1170">
        <v>97</v>
      </c>
      <c r="E1170" t="s">
        <v>10911</v>
      </c>
      <c r="F1170">
        <v>1.6166666666666667</v>
      </c>
      <c r="G1170" t="s">
        <v>7406</v>
      </c>
      <c r="H1170" t="s">
        <v>10887</v>
      </c>
      <c r="I1170" t="s">
        <v>172</v>
      </c>
      <c r="J1170">
        <v>5.4</v>
      </c>
      <c r="K1170" t="s">
        <v>10933</v>
      </c>
      <c r="L1170">
        <v>52907</v>
      </c>
      <c r="M1170">
        <v>70000000</v>
      </c>
      <c r="N1170">
        <v>51386477</v>
      </c>
      <c r="O1170">
        <v>-18613523</v>
      </c>
      <c r="P1170" t="s">
        <v>10924</v>
      </c>
      <c r="Q1170" t="s">
        <v>3937</v>
      </c>
      <c r="R1170">
        <v>23</v>
      </c>
      <c r="S1170" t="s">
        <v>11014</v>
      </c>
      <c r="T1170" t="s">
        <v>11022</v>
      </c>
      <c r="U1170" t="s">
        <v>10923</v>
      </c>
      <c r="V1170" t="s">
        <v>10989</v>
      </c>
      <c r="W1170" t="s">
        <v>11031</v>
      </c>
      <c r="X1170" t="s">
        <v>2315</v>
      </c>
    </row>
    <row r="1171" spans="1:24" x14ac:dyDescent="0.3">
      <c r="A1171" t="s">
        <v>3938</v>
      </c>
      <c r="B1171" t="s">
        <v>3939</v>
      </c>
      <c r="C1171" t="s">
        <v>3939</v>
      </c>
      <c r="D1171">
        <v>106</v>
      </c>
      <c r="E1171" t="s">
        <v>10911</v>
      </c>
      <c r="F1171">
        <v>1.7666666666666666</v>
      </c>
      <c r="G1171" t="s">
        <v>10891</v>
      </c>
      <c r="H1171" t="s">
        <v>105</v>
      </c>
      <c r="I1171" t="s">
        <v>5170</v>
      </c>
      <c r="J1171">
        <v>6.3</v>
      </c>
      <c r="K1171" t="s">
        <v>10912</v>
      </c>
      <c r="L1171">
        <v>63274</v>
      </c>
      <c r="M1171">
        <v>27000000</v>
      </c>
      <c r="N1171">
        <v>21148829</v>
      </c>
      <c r="O1171">
        <v>-5851171</v>
      </c>
      <c r="P1171" t="s">
        <v>10924</v>
      </c>
      <c r="Q1171" t="s">
        <v>3770</v>
      </c>
      <c r="R1171">
        <v>19</v>
      </c>
      <c r="S1171" t="s">
        <v>1956</v>
      </c>
      <c r="T1171" t="s">
        <v>11021</v>
      </c>
      <c r="U1171" t="s">
        <v>10921</v>
      </c>
      <c r="V1171" t="s">
        <v>10991</v>
      </c>
      <c r="W1171" t="s">
        <v>11031</v>
      </c>
      <c r="X1171" t="s">
        <v>1070</v>
      </c>
    </row>
    <row r="1172" spans="1:24" x14ac:dyDescent="0.3">
      <c r="A1172" t="s">
        <v>3940</v>
      </c>
      <c r="B1172" t="s">
        <v>3941</v>
      </c>
      <c r="C1172" t="s">
        <v>3941</v>
      </c>
      <c r="D1172">
        <v>115</v>
      </c>
      <c r="E1172" t="s">
        <v>10911</v>
      </c>
      <c r="F1172">
        <v>1.9166666666666667</v>
      </c>
      <c r="G1172" t="s">
        <v>105</v>
      </c>
      <c r="H1172" t="s">
        <v>10895</v>
      </c>
      <c r="I1172" t="s">
        <v>10899</v>
      </c>
      <c r="J1172">
        <v>7.1</v>
      </c>
      <c r="K1172" t="s">
        <v>10916</v>
      </c>
      <c r="L1172">
        <v>368180</v>
      </c>
      <c r="M1172">
        <v>48000000</v>
      </c>
      <c r="N1172">
        <v>249348933</v>
      </c>
      <c r="O1172">
        <v>201348933</v>
      </c>
      <c r="P1172" t="s">
        <v>10928</v>
      </c>
      <c r="Q1172" t="s">
        <v>3909</v>
      </c>
      <c r="R1172">
        <v>2</v>
      </c>
      <c r="S1172" t="s">
        <v>11014</v>
      </c>
      <c r="T1172" t="s">
        <v>11022</v>
      </c>
      <c r="U1172" t="s">
        <v>10923</v>
      </c>
      <c r="V1172" t="s">
        <v>10989</v>
      </c>
      <c r="W1172" t="s">
        <v>11031</v>
      </c>
      <c r="X1172" t="s">
        <v>2422</v>
      </c>
    </row>
    <row r="1173" spans="1:24" x14ac:dyDescent="0.3">
      <c r="A1173" t="s">
        <v>3942</v>
      </c>
      <c r="B1173" t="s">
        <v>3943</v>
      </c>
      <c r="C1173" t="s">
        <v>3943</v>
      </c>
      <c r="D1173">
        <v>93</v>
      </c>
      <c r="E1173" t="s">
        <v>10911</v>
      </c>
      <c r="F1173">
        <v>1.55</v>
      </c>
      <c r="G1173" t="s">
        <v>10887</v>
      </c>
      <c r="H1173" t="s">
        <v>10888</v>
      </c>
      <c r="I1173" t="s">
        <v>172</v>
      </c>
      <c r="J1173">
        <v>7.3</v>
      </c>
      <c r="K1173" t="s">
        <v>10916</v>
      </c>
      <c r="L1173">
        <v>492360</v>
      </c>
      <c r="M1173">
        <v>150000000</v>
      </c>
      <c r="N1173">
        <v>928760770</v>
      </c>
      <c r="O1173">
        <v>778760770</v>
      </c>
      <c r="P1173" t="s">
        <v>10928</v>
      </c>
      <c r="Q1173" t="s">
        <v>3944</v>
      </c>
      <c r="R1173">
        <v>8</v>
      </c>
      <c r="S1173" t="s">
        <v>11016</v>
      </c>
      <c r="T1173" t="s">
        <v>11029</v>
      </c>
      <c r="U1173" t="s">
        <v>10932</v>
      </c>
      <c r="V1173" t="s">
        <v>10991</v>
      </c>
      <c r="W1173" t="s">
        <v>11031</v>
      </c>
      <c r="X1173" t="s">
        <v>3945</v>
      </c>
    </row>
    <row r="1174" spans="1:24" x14ac:dyDescent="0.3">
      <c r="A1174" t="s">
        <v>3946</v>
      </c>
      <c r="B1174" t="s">
        <v>3947</v>
      </c>
      <c r="C1174" t="s">
        <v>3947</v>
      </c>
      <c r="D1174">
        <v>110</v>
      </c>
      <c r="E1174" t="s">
        <v>10911</v>
      </c>
      <c r="F1174">
        <v>1.8333333333333333</v>
      </c>
      <c r="G1174" t="s">
        <v>190</v>
      </c>
      <c r="H1174" t="s">
        <v>10894</v>
      </c>
      <c r="I1174" t="s">
        <v>10899</v>
      </c>
      <c r="J1174">
        <v>7.2</v>
      </c>
      <c r="K1174" t="s">
        <v>10916</v>
      </c>
      <c r="L1174">
        <v>311661</v>
      </c>
      <c r="M1174">
        <v>41000000</v>
      </c>
      <c r="N1174">
        <v>242875078</v>
      </c>
      <c r="O1174">
        <v>201875078</v>
      </c>
      <c r="P1174" t="s">
        <v>10928</v>
      </c>
      <c r="Q1174" t="s">
        <v>3948</v>
      </c>
      <c r="R1174">
        <v>8</v>
      </c>
      <c r="S1174" t="s">
        <v>11013</v>
      </c>
      <c r="T1174" t="s">
        <v>11027</v>
      </c>
      <c r="U1174" t="s">
        <v>10930</v>
      </c>
      <c r="V1174" t="s">
        <v>10989</v>
      </c>
      <c r="W1174" t="s">
        <v>11031</v>
      </c>
      <c r="X1174" t="s">
        <v>2395</v>
      </c>
    </row>
    <row r="1175" spans="1:24" x14ac:dyDescent="0.3">
      <c r="A1175" t="s">
        <v>3949</v>
      </c>
      <c r="B1175" t="s">
        <v>3950</v>
      </c>
      <c r="C1175" t="s">
        <v>3950</v>
      </c>
      <c r="D1175">
        <v>135</v>
      </c>
      <c r="E1175" t="s">
        <v>10917</v>
      </c>
      <c r="F1175">
        <v>2.25</v>
      </c>
      <c r="G1175" t="s">
        <v>7406</v>
      </c>
      <c r="H1175" t="s">
        <v>10887</v>
      </c>
      <c r="I1175" t="s">
        <v>10890</v>
      </c>
      <c r="J1175">
        <v>5.5</v>
      </c>
      <c r="K1175" t="s">
        <v>10933</v>
      </c>
      <c r="L1175">
        <v>105768</v>
      </c>
      <c r="M1175">
        <v>60000000</v>
      </c>
      <c r="N1175">
        <v>73498611</v>
      </c>
      <c r="O1175">
        <v>13498611</v>
      </c>
      <c r="P1175" t="s">
        <v>10913</v>
      </c>
      <c r="Q1175" t="s">
        <v>3951</v>
      </c>
      <c r="R1175">
        <v>25</v>
      </c>
      <c r="S1175" t="s">
        <v>11011</v>
      </c>
      <c r="T1175" t="s">
        <v>11021</v>
      </c>
      <c r="U1175" t="s">
        <v>10921</v>
      </c>
      <c r="V1175" t="s">
        <v>10990</v>
      </c>
      <c r="W1175" t="s">
        <v>11031</v>
      </c>
      <c r="X1175" t="s">
        <v>1923</v>
      </c>
    </row>
    <row r="1176" spans="1:24" x14ac:dyDescent="0.3">
      <c r="A1176" t="s">
        <v>3952</v>
      </c>
      <c r="B1176" t="s">
        <v>3953</v>
      </c>
      <c r="C1176" t="s">
        <v>3953</v>
      </c>
      <c r="D1176">
        <v>113</v>
      </c>
      <c r="E1176" t="s">
        <v>10911</v>
      </c>
      <c r="F1176">
        <v>1.8833333333333333</v>
      </c>
      <c r="G1176" t="s">
        <v>172</v>
      </c>
      <c r="H1176" t="s">
        <v>10891</v>
      </c>
      <c r="I1176" t="s">
        <v>10893</v>
      </c>
      <c r="J1176">
        <v>7.2</v>
      </c>
      <c r="K1176" t="s">
        <v>10916</v>
      </c>
      <c r="L1176">
        <v>239180</v>
      </c>
      <c r="M1176">
        <v>45000000</v>
      </c>
      <c r="N1176">
        <v>306776732</v>
      </c>
      <c r="O1176">
        <v>261776732</v>
      </c>
      <c r="P1176" t="s">
        <v>10928</v>
      </c>
      <c r="Q1176" t="s">
        <v>3954</v>
      </c>
      <c r="R1176">
        <v>10</v>
      </c>
      <c r="S1176" t="s">
        <v>11011</v>
      </c>
      <c r="T1176" t="s">
        <v>11018</v>
      </c>
      <c r="U1176" t="s">
        <v>10914</v>
      </c>
      <c r="V1176" t="s">
        <v>10989</v>
      </c>
      <c r="W1176" t="s">
        <v>11031</v>
      </c>
      <c r="X1176" t="s">
        <v>3955</v>
      </c>
    </row>
    <row r="1177" spans="1:24" x14ac:dyDescent="0.3">
      <c r="A1177" t="s">
        <v>3956</v>
      </c>
      <c r="B1177" t="s">
        <v>3957</v>
      </c>
      <c r="C1177" t="s">
        <v>3957</v>
      </c>
      <c r="D1177">
        <v>121</v>
      </c>
      <c r="E1177" t="s">
        <v>10917</v>
      </c>
      <c r="F1177">
        <v>2.0166666666666666</v>
      </c>
      <c r="G1177" t="s">
        <v>172</v>
      </c>
      <c r="H1177" t="s">
        <v>10891</v>
      </c>
      <c r="I1177" t="s">
        <v>10886</v>
      </c>
      <c r="J1177">
        <v>2.6</v>
      </c>
      <c r="K1177" t="s">
        <v>10933</v>
      </c>
      <c r="L1177">
        <v>50335</v>
      </c>
      <c r="M1177">
        <v>54000000</v>
      </c>
      <c r="N1177">
        <v>7266209</v>
      </c>
      <c r="O1177">
        <v>-46733791</v>
      </c>
      <c r="P1177" t="s">
        <v>10924</v>
      </c>
      <c r="Q1177" t="s">
        <v>3958</v>
      </c>
      <c r="R1177">
        <v>27</v>
      </c>
      <c r="S1177" t="s">
        <v>11013</v>
      </c>
      <c r="T1177" t="s">
        <v>11025</v>
      </c>
      <c r="U1177" t="s">
        <v>10927</v>
      </c>
      <c r="V1177" t="s">
        <v>10990</v>
      </c>
      <c r="W1177" t="s">
        <v>11031</v>
      </c>
      <c r="X1177" t="s">
        <v>599</v>
      </c>
    </row>
    <row r="1178" spans="1:24" x14ac:dyDescent="0.3">
      <c r="A1178" t="s">
        <v>3959</v>
      </c>
      <c r="B1178" t="s">
        <v>3960</v>
      </c>
      <c r="C1178" t="s">
        <v>3961</v>
      </c>
      <c r="D1178">
        <v>120</v>
      </c>
      <c r="E1178" t="s">
        <v>10911</v>
      </c>
      <c r="F1178">
        <v>2</v>
      </c>
      <c r="G1178" t="s">
        <v>7406</v>
      </c>
      <c r="H1178" t="s">
        <v>10887</v>
      </c>
      <c r="I1178" t="s">
        <v>190</v>
      </c>
      <c r="J1178">
        <v>7.9</v>
      </c>
      <c r="K1178" t="s">
        <v>10916</v>
      </c>
      <c r="L1178">
        <v>185990</v>
      </c>
      <c r="M1178">
        <v>31000000</v>
      </c>
      <c r="N1178">
        <v>177395557</v>
      </c>
      <c r="O1178">
        <v>146395557</v>
      </c>
      <c r="P1178" t="s">
        <v>10928</v>
      </c>
      <c r="Q1178" t="s">
        <v>3962</v>
      </c>
      <c r="R1178">
        <v>24</v>
      </c>
      <c r="S1178" t="s">
        <v>11012</v>
      </c>
      <c r="T1178" t="s">
        <v>11022</v>
      </c>
      <c r="U1178" t="s">
        <v>10923</v>
      </c>
      <c r="V1178" t="s">
        <v>10989</v>
      </c>
      <c r="W1178" t="s">
        <v>11031</v>
      </c>
      <c r="X1178" t="s">
        <v>3963</v>
      </c>
    </row>
    <row r="1179" spans="1:24" x14ac:dyDescent="0.3">
      <c r="A1179" t="s">
        <v>3964</v>
      </c>
      <c r="B1179" t="s">
        <v>3965</v>
      </c>
      <c r="C1179" t="s">
        <v>3965</v>
      </c>
      <c r="D1179">
        <v>102</v>
      </c>
      <c r="E1179" t="s">
        <v>10911</v>
      </c>
      <c r="F1179">
        <v>1.7</v>
      </c>
      <c r="G1179" t="s">
        <v>172</v>
      </c>
      <c r="H1179" t="s">
        <v>190</v>
      </c>
      <c r="I1179" t="s">
        <v>10886</v>
      </c>
      <c r="J1179">
        <v>6.2</v>
      </c>
      <c r="K1179" t="s">
        <v>10912</v>
      </c>
      <c r="L1179">
        <v>68660</v>
      </c>
      <c r="M1179">
        <v>35000000</v>
      </c>
      <c r="N1179">
        <v>35492921</v>
      </c>
      <c r="O1179">
        <v>492921</v>
      </c>
      <c r="P1179" t="s">
        <v>10918</v>
      </c>
      <c r="Q1179" t="s">
        <v>3966</v>
      </c>
      <c r="R1179">
        <v>9</v>
      </c>
      <c r="S1179" t="s">
        <v>11011</v>
      </c>
      <c r="T1179" t="s">
        <v>11021</v>
      </c>
      <c r="U1179" t="s">
        <v>10921</v>
      </c>
      <c r="V1179" t="s">
        <v>10991</v>
      </c>
      <c r="W1179" t="s">
        <v>11031</v>
      </c>
      <c r="X1179" t="s">
        <v>1736</v>
      </c>
    </row>
    <row r="1180" spans="1:24" x14ac:dyDescent="0.3">
      <c r="A1180" t="s">
        <v>3967</v>
      </c>
      <c r="B1180" t="s">
        <v>3968</v>
      </c>
      <c r="C1180" t="s">
        <v>3968</v>
      </c>
      <c r="D1180">
        <v>114</v>
      </c>
      <c r="E1180" t="s">
        <v>10911</v>
      </c>
      <c r="F1180">
        <v>1.9</v>
      </c>
      <c r="G1180" t="s">
        <v>7406</v>
      </c>
      <c r="H1180" t="s">
        <v>10887</v>
      </c>
      <c r="I1180" t="s">
        <v>172</v>
      </c>
      <c r="J1180">
        <v>6.2</v>
      </c>
      <c r="K1180" t="s">
        <v>10912</v>
      </c>
      <c r="L1180">
        <v>111091</v>
      </c>
      <c r="M1180">
        <v>50000000</v>
      </c>
      <c r="N1180">
        <v>88323487</v>
      </c>
      <c r="O1180">
        <v>38323487</v>
      </c>
      <c r="P1180" t="s">
        <v>10913</v>
      </c>
      <c r="Q1180" t="s">
        <v>3969</v>
      </c>
      <c r="R1180">
        <v>30</v>
      </c>
      <c r="S1180" t="s">
        <v>11012</v>
      </c>
      <c r="T1180" t="s">
        <v>11019</v>
      </c>
      <c r="U1180" t="s">
        <v>10919</v>
      </c>
      <c r="V1180" t="s">
        <v>10990</v>
      </c>
      <c r="W1180" t="s">
        <v>11031</v>
      </c>
      <c r="X1180" t="s">
        <v>3970</v>
      </c>
    </row>
    <row r="1181" spans="1:24" x14ac:dyDescent="0.3">
      <c r="A1181" t="s">
        <v>3971</v>
      </c>
      <c r="B1181" t="s">
        <v>3972</v>
      </c>
      <c r="C1181" t="s">
        <v>3972</v>
      </c>
      <c r="D1181">
        <v>116</v>
      </c>
      <c r="E1181" t="s">
        <v>10911</v>
      </c>
      <c r="F1181">
        <v>1.9333333333333333</v>
      </c>
      <c r="G1181" t="s">
        <v>7406</v>
      </c>
      <c r="H1181" t="s">
        <v>10887</v>
      </c>
      <c r="I1181" t="s">
        <v>10890</v>
      </c>
      <c r="J1181">
        <v>5.6</v>
      </c>
      <c r="K1181" t="s">
        <v>10933</v>
      </c>
      <c r="L1181">
        <v>65110</v>
      </c>
      <c r="M1181">
        <v>80000000</v>
      </c>
      <c r="N1181">
        <v>43935763</v>
      </c>
      <c r="O1181">
        <v>-36064237</v>
      </c>
      <c r="P1181" t="s">
        <v>10924</v>
      </c>
      <c r="Q1181" t="s">
        <v>3973</v>
      </c>
      <c r="R1181">
        <v>19</v>
      </c>
      <c r="S1181" t="s">
        <v>11014</v>
      </c>
      <c r="T1181" t="s">
        <v>11023</v>
      </c>
      <c r="U1181" t="s">
        <v>10925</v>
      </c>
      <c r="V1181" t="s">
        <v>10990</v>
      </c>
      <c r="W1181" t="s">
        <v>11031</v>
      </c>
      <c r="X1181" t="s">
        <v>231</v>
      </c>
    </row>
    <row r="1182" spans="1:24" x14ac:dyDescent="0.3">
      <c r="A1182" t="s">
        <v>3974</v>
      </c>
      <c r="B1182" t="s">
        <v>3975</v>
      </c>
      <c r="C1182" t="s">
        <v>3975</v>
      </c>
      <c r="D1182">
        <v>106</v>
      </c>
      <c r="E1182" t="s">
        <v>10911</v>
      </c>
      <c r="F1182">
        <v>1.7666666666666666</v>
      </c>
      <c r="G1182" t="s">
        <v>105</v>
      </c>
      <c r="H1182" t="s">
        <v>10899</v>
      </c>
      <c r="I1182" t="s">
        <v>10899</v>
      </c>
      <c r="J1182">
        <v>5.6</v>
      </c>
      <c r="K1182" t="s">
        <v>10933</v>
      </c>
      <c r="L1182">
        <v>69434</v>
      </c>
      <c r="M1182">
        <v>17000000</v>
      </c>
      <c r="N1182">
        <v>63102666</v>
      </c>
      <c r="O1182">
        <v>46102666</v>
      </c>
      <c r="P1182" t="s">
        <v>10913</v>
      </c>
      <c r="Q1182" t="s">
        <v>3609</v>
      </c>
      <c r="R1182">
        <v>8</v>
      </c>
      <c r="S1182" t="s">
        <v>1956</v>
      </c>
      <c r="T1182" t="s">
        <v>11028</v>
      </c>
      <c r="U1182" t="s">
        <v>10931</v>
      </c>
      <c r="V1182" t="s">
        <v>10990</v>
      </c>
      <c r="W1182" t="s">
        <v>11031</v>
      </c>
      <c r="X1182" t="s">
        <v>3648</v>
      </c>
    </row>
    <row r="1183" spans="1:24" x14ac:dyDescent="0.3">
      <c r="A1183" t="s">
        <v>3976</v>
      </c>
      <c r="B1183" t="s">
        <v>3977</v>
      </c>
      <c r="C1183" t="s">
        <v>3977</v>
      </c>
      <c r="D1183">
        <v>88</v>
      </c>
      <c r="E1183" t="s">
        <v>10915</v>
      </c>
      <c r="F1183">
        <v>1.4666666666666666</v>
      </c>
      <c r="G1183" t="s">
        <v>172</v>
      </c>
      <c r="H1183" t="s">
        <v>10899</v>
      </c>
      <c r="I1183" t="s">
        <v>10899</v>
      </c>
      <c r="J1183">
        <v>7</v>
      </c>
      <c r="K1183" t="s">
        <v>10916</v>
      </c>
      <c r="L1183">
        <v>240124</v>
      </c>
      <c r="M1183">
        <v>24000000</v>
      </c>
      <c r="N1183">
        <v>87135520</v>
      </c>
      <c r="O1183">
        <v>63135520</v>
      </c>
      <c r="P1183" t="s">
        <v>10913</v>
      </c>
      <c r="Q1183" t="s">
        <v>3978</v>
      </c>
      <c r="R1183">
        <v>13</v>
      </c>
      <c r="S1183" t="s">
        <v>11012</v>
      </c>
      <c r="T1183" t="s">
        <v>11020</v>
      </c>
      <c r="U1183" t="s">
        <v>10920</v>
      </c>
      <c r="V1183" t="s">
        <v>10990</v>
      </c>
      <c r="W1183" t="s">
        <v>11031</v>
      </c>
      <c r="X1183" t="s">
        <v>3346</v>
      </c>
    </row>
    <row r="1184" spans="1:24" x14ac:dyDescent="0.3">
      <c r="A1184" t="s">
        <v>3979</v>
      </c>
      <c r="B1184" t="s">
        <v>3980</v>
      </c>
      <c r="C1184" t="s">
        <v>3980</v>
      </c>
      <c r="D1184">
        <v>93</v>
      </c>
      <c r="E1184" t="s">
        <v>10911</v>
      </c>
      <c r="F1184">
        <v>1.55</v>
      </c>
      <c r="G1184" t="s">
        <v>105</v>
      </c>
      <c r="H1184" t="s">
        <v>10899</v>
      </c>
      <c r="I1184" t="s">
        <v>10899</v>
      </c>
      <c r="J1184">
        <v>5.6</v>
      </c>
      <c r="K1184" t="s">
        <v>10933</v>
      </c>
      <c r="L1184">
        <v>82134</v>
      </c>
      <c r="M1184">
        <v>1500000</v>
      </c>
      <c r="N1184">
        <v>30553394</v>
      </c>
      <c r="O1184">
        <v>29053394</v>
      </c>
      <c r="P1184" t="s">
        <v>10913</v>
      </c>
      <c r="Q1184" t="s">
        <v>3981</v>
      </c>
      <c r="R1184">
        <v>14</v>
      </c>
      <c r="S1184" t="s">
        <v>11016</v>
      </c>
      <c r="T1184" t="s">
        <v>11027</v>
      </c>
      <c r="U1184" t="s">
        <v>10930</v>
      </c>
      <c r="V1184" t="s">
        <v>10989</v>
      </c>
      <c r="W1184" t="s">
        <v>11031</v>
      </c>
      <c r="X1184" t="s">
        <v>3982</v>
      </c>
    </row>
    <row r="1185" spans="1:24" x14ac:dyDescent="0.3">
      <c r="A1185" t="s">
        <v>3983</v>
      </c>
      <c r="B1185" t="s">
        <v>3984</v>
      </c>
      <c r="C1185" t="s">
        <v>3984</v>
      </c>
      <c r="D1185">
        <v>142</v>
      </c>
      <c r="E1185" t="s">
        <v>10917</v>
      </c>
      <c r="F1185">
        <v>2.3666666666666667</v>
      </c>
      <c r="G1185" t="s">
        <v>10887</v>
      </c>
      <c r="H1185" t="s">
        <v>10892</v>
      </c>
      <c r="I1185" t="s">
        <v>10885</v>
      </c>
      <c r="J1185">
        <v>7.9</v>
      </c>
      <c r="K1185" t="s">
        <v>10916</v>
      </c>
      <c r="L1185">
        <v>671759</v>
      </c>
      <c r="M1185">
        <v>130000000</v>
      </c>
      <c r="N1185">
        <v>807047946</v>
      </c>
      <c r="O1185">
        <v>677047946</v>
      </c>
      <c r="P1185" t="s">
        <v>10928</v>
      </c>
      <c r="Q1185" t="s">
        <v>3985</v>
      </c>
      <c r="R1185">
        <v>23</v>
      </c>
      <c r="S1185" t="s">
        <v>11013</v>
      </c>
      <c r="T1185" t="s">
        <v>11029</v>
      </c>
      <c r="U1185" t="s">
        <v>10932</v>
      </c>
      <c r="V1185" t="s">
        <v>10991</v>
      </c>
      <c r="W1185" t="s">
        <v>11031</v>
      </c>
      <c r="X1185" t="s">
        <v>2360</v>
      </c>
    </row>
    <row r="1186" spans="1:24" x14ac:dyDescent="0.3">
      <c r="A1186" t="s">
        <v>3986</v>
      </c>
      <c r="B1186" t="s">
        <v>3987</v>
      </c>
      <c r="C1186" t="s">
        <v>3987</v>
      </c>
      <c r="D1186">
        <v>117</v>
      </c>
      <c r="E1186" t="s">
        <v>10911</v>
      </c>
      <c r="F1186">
        <v>1.95</v>
      </c>
      <c r="G1186" t="s">
        <v>190</v>
      </c>
      <c r="H1186" t="s">
        <v>10899</v>
      </c>
      <c r="I1186" t="s">
        <v>10899</v>
      </c>
      <c r="J1186">
        <v>6.5</v>
      </c>
      <c r="K1186" t="s">
        <v>10912</v>
      </c>
      <c r="L1186">
        <v>88135</v>
      </c>
      <c r="M1186">
        <v>65000000</v>
      </c>
      <c r="N1186">
        <v>141337989</v>
      </c>
      <c r="O1186">
        <v>76337989</v>
      </c>
      <c r="P1186" t="s">
        <v>10913</v>
      </c>
      <c r="Q1186" t="s">
        <v>3988</v>
      </c>
      <c r="R1186">
        <v>19</v>
      </c>
      <c r="S1186" t="s">
        <v>1956</v>
      </c>
      <c r="T1186" t="s">
        <v>11018</v>
      </c>
      <c r="U1186" t="s">
        <v>10914</v>
      </c>
      <c r="V1186" t="s">
        <v>10990</v>
      </c>
      <c r="W1186" t="s">
        <v>11031</v>
      </c>
      <c r="X1186" t="s">
        <v>1762</v>
      </c>
    </row>
    <row r="1187" spans="1:24" x14ac:dyDescent="0.3">
      <c r="A1187" t="s">
        <v>3989</v>
      </c>
      <c r="B1187" t="s">
        <v>3990</v>
      </c>
      <c r="C1187" t="s">
        <v>3990</v>
      </c>
      <c r="D1187">
        <v>104</v>
      </c>
      <c r="E1187" t="s">
        <v>10911</v>
      </c>
      <c r="F1187">
        <v>1.7333333333333334</v>
      </c>
      <c r="G1187" t="s">
        <v>172</v>
      </c>
      <c r="H1187" t="s">
        <v>10892</v>
      </c>
      <c r="I1187" t="s">
        <v>10885</v>
      </c>
      <c r="J1187">
        <v>5.7</v>
      </c>
      <c r="K1187" t="s">
        <v>10933</v>
      </c>
      <c r="L1187">
        <v>61586</v>
      </c>
      <c r="M1187">
        <v>65000000</v>
      </c>
      <c r="N1187">
        <v>172855065</v>
      </c>
      <c r="O1187">
        <v>107855065</v>
      </c>
      <c r="P1187" t="s">
        <v>10928</v>
      </c>
      <c r="Q1187" t="s">
        <v>3991</v>
      </c>
      <c r="R1187">
        <v>27</v>
      </c>
      <c r="S1187" t="s">
        <v>11013</v>
      </c>
      <c r="T1187" t="s">
        <v>11022</v>
      </c>
      <c r="U1187" t="s">
        <v>10923</v>
      </c>
      <c r="V1187" t="s">
        <v>10989</v>
      </c>
      <c r="W1187" t="s">
        <v>11031</v>
      </c>
      <c r="X1187" t="s">
        <v>3992</v>
      </c>
    </row>
    <row r="1188" spans="1:24" x14ac:dyDescent="0.3">
      <c r="A1188" t="s">
        <v>3993</v>
      </c>
      <c r="B1188" t="s">
        <v>3994</v>
      </c>
      <c r="C1188" t="s">
        <v>3994</v>
      </c>
      <c r="D1188">
        <v>106</v>
      </c>
      <c r="E1188" t="s">
        <v>10911</v>
      </c>
      <c r="F1188">
        <v>1.7666666666666666</v>
      </c>
      <c r="G1188" t="s">
        <v>172</v>
      </c>
      <c r="H1188" t="s">
        <v>10899</v>
      </c>
      <c r="I1188" t="s">
        <v>10899</v>
      </c>
      <c r="J1188">
        <v>6.2</v>
      </c>
      <c r="K1188" t="s">
        <v>10912</v>
      </c>
      <c r="L1188">
        <v>224697</v>
      </c>
      <c r="M1188">
        <v>75000000</v>
      </c>
      <c r="N1188">
        <v>195745823</v>
      </c>
      <c r="O1188">
        <v>120745823</v>
      </c>
      <c r="P1188" t="s">
        <v>10928</v>
      </c>
      <c r="Q1188" t="s">
        <v>3995</v>
      </c>
      <c r="R1188">
        <v>5</v>
      </c>
      <c r="S1188" t="s">
        <v>11014</v>
      </c>
      <c r="T1188" t="s">
        <v>11021</v>
      </c>
      <c r="U1188" t="s">
        <v>10921</v>
      </c>
      <c r="V1188" t="s">
        <v>10990</v>
      </c>
      <c r="W1188" t="s">
        <v>11031</v>
      </c>
      <c r="X1188" t="s">
        <v>1802</v>
      </c>
    </row>
    <row r="1189" spans="1:24" x14ac:dyDescent="0.3">
      <c r="A1189" t="s">
        <v>3996</v>
      </c>
      <c r="B1189" t="s">
        <v>3997</v>
      </c>
      <c r="C1189" t="s">
        <v>3997</v>
      </c>
      <c r="D1189">
        <v>106</v>
      </c>
      <c r="E1189" t="s">
        <v>10911</v>
      </c>
      <c r="F1189">
        <v>1.7666666666666666</v>
      </c>
      <c r="G1189" t="s">
        <v>7406</v>
      </c>
      <c r="H1189" t="s">
        <v>10887</v>
      </c>
      <c r="I1189" t="s">
        <v>172</v>
      </c>
      <c r="J1189">
        <v>4.9000000000000004</v>
      </c>
      <c r="K1189" t="s">
        <v>10933</v>
      </c>
      <c r="L1189">
        <v>131622</v>
      </c>
      <c r="M1189">
        <v>120000000</v>
      </c>
      <c r="N1189">
        <v>259175788</v>
      </c>
      <c r="O1189">
        <v>139175788</v>
      </c>
      <c r="P1189" t="s">
        <v>10928</v>
      </c>
      <c r="Q1189" t="s">
        <v>3998</v>
      </c>
      <c r="R1189">
        <v>18</v>
      </c>
      <c r="S1189" t="s">
        <v>11014</v>
      </c>
      <c r="T1189" t="s">
        <v>11024</v>
      </c>
      <c r="U1189" t="s">
        <v>10926</v>
      </c>
      <c r="V1189" t="s">
        <v>10990</v>
      </c>
      <c r="W1189" t="s">
        <v>11031</v>
      </c>
      <c r="X1189" t="s">
        <v>3000</v>
      </c>
    </row>
    <row r="1190" spans="1:24" x14ac:dyDescent="0.3">
      <c r="A1190" t="s">
        <v>3999</v>
      </c>
      <c r="B1190" t="s">
        <v>4000</v>
      </c>
      <c r="C1190" t="s">
        <v>4000</v>
      </c>
      <c r="D1190">
        <v>95</v>
      </c>
      <c r="E1190" t="s">
        <v>10911</v>
      </c>
      <c r="F1190">
        <v>1.5833333333333333</v>
      </c>
      <c r="G1190" t="s">
        <v>172</v>
      </c>
      <c r="H1190" t="s">
        <v>10886</v>
      </c>
      <c r="I1190" t="s">
        <v>10899</v>
      </c>
      <c r="J1190">
        <v>5.5</v>
      </c>
      <c r="K1190" t="s">
        <v>10933</v>
      </c>
      <c r="L1190">
        <v>73500</v>
      </c>
      <c r="M1190">
        <v>18000000</v>
      </c>
      <c r="N1190">
        <v>101564935</v>
      </c>
      <c r="O1190">
        <v>83564935</v>
      </c>
      <c r="P1190" t="s">
        <v>10913</v>
      </c>
      <c r="Q1190" t="s">
        <v>4001</v>
      </c>
      <c r="R1190">
        <v>8</v>
      </c>
      <c r="S1190" t="s">
        <v>11014</v>
      </c>
      <c r="T1190" t="s">
        <v>11019</v>
      </c>
      <c r="U1190" t="s">
        <v>10919</v>
      </c>
      <c r="V1190" t="s">
        <v>10990</v>
      </c>
      <c r="W1190" t="s">
        <v>11031</v>
      </c>
      <c r="X1190" t="s">
        <v>4002</v>
      </c>
    </row>
    <row r="1191" spans="1:24" x14ac:dyDescent="0.3">
      <c r="A1191" t="s">
        <v>4003</v>
      </c>
      <c r="B1191" t="s">
        <v>4004</v>
      </c>
      <c r="C1191" t="s">
        <v>4004</v>
      </c>
      <c r="D1191">
        <v>84</v>
      </c>
      <c r="E1191" t="s">
        <v>10915</v>
      </c>
      <c r="F1191">
        <v>1.4</v>
      </c>
      <c r="G1191" t="s">
        <v>172</v>
      </c>
      <c r="H1191" t="s">
        <v>10899</v>
      </c>
      <c r="I1191" t="s">
        <v>10899</v>
      </c>
      <c r="J1191">
        <v>5.5</v>
      </c>
      <c r="K1191" t="s">
        <v>10933</v>
      </c>
      <c r="L1191">
        <v>155399</v>
      </c>
      <c r="M1191">
        <v>48000000</v>
      </c>
      <c r="N1191">
        <v>220673217</v>
      </c>
      <c r="O1191">
        <v>172673217</v>
      </c>
      <c r="P1191" t="s">
        <v>10928</v>
      </c>
      <c r="Q1191" t="s">
        <v>4005</v>
      </c>
      <c r="R1191">
        <v>20</v>
      </c>
      <c r="S1191" t="s">
        <v>11015</v>
      </c>
      <c r="T1191" t="s">
        <v>11022</v>
      </c>
      <c r="U1191" t="s">
        <v>10923</v>
      </c>
      <c r="V1191" t="s">
        <v>10990</v>
      </c>
      <c r="W1191" t="s">
        <v>11031</v>
      </c>
      <c r="X1191" t="s">
        <v>1066</v>
      </c>
    </row>
    <row r="1192" spans="1:24" x14ac:dyDescent="0.3">
      <c r="A1192" t="s">
        <v>4006</v>
      </c>
      <c r="B1192" t="s">
        <v>4007</v>
      </c>
      <c r="C1192" t="s">
        <v>4007</v>
      </c>
      <c r="D1192">
        <v>90</v>
      </c>
      <c r="E1192" t="s">
        <v>10911</v>
      </c>
      <c r="F1192">
        <v>1.5</v>
      </c>
      <c r="G1192" t="s">
        <v>10887</v>
      </c>
      <c r="H1192" t="s">
        <v>10888</v>
      </c>
      <c r="I1192" t="s">
        <v>172</v>
      </c>
      <c r="J1192">
        <v>6</v>
      </c>
      <c r="K1192" t="s">
        <v>10912</v>
      </c>
      <c r="L1192">
        <v>194771</v>
      </c>
      <c r="M1192">
        <v>75000000</v>
      </c>
      <c r="N1192">
        <v>374583879</v>
      </c>
      <c r="O1192">
        <v>299583879</v>
      </c>
      <c r="P1192" t="s">
        <v>10928</v>
      </c>
      <c r="S1192" t="s">
        <v>11016</v>
      </c>
      <c r="T1192" t="s">
        <v>11019</v>
      </c>
      <c r="U1192" t="e">
        <v>#VALUE!</v>
      </c>
      <c r="V1192" t="s">
        <v>10980</v>
      </c>
      <c r="W1192" t="s">
        <v>11032</v>
      </c>
      <c r="X1192" t="s">
        <v>4008</v>
      </c>
    </row>
    <row r="1193" spans="1:24" x14ac:dyDescent="0.3">
      <c r="A1193" t="s">
        <v>4009</v>
      </c>
      <c r="B1193" t="s">
        <v>4010</v>
      </c>
      <c r="C1193" t="s">
        <v>4010</v>
      </c>
      <c r="D1193">
        <v>99</v>
      </c>
      <c r="E1193" t="s">
        <v>10911</v>
      </c>
      <c r="F1193">
        <v>1.65</v>
      </c>
      <c r="G1193" t="s">
        <v>190</v>
      </c>
      <c r="H1193" t="s">
        <v>10895</v>
      </c>
      <c r="I1193" t="s">
        <v>10886</v>
      </c>
      <c r="J1193">
        <v>6.2</v>
      </c>
      <c r="K1193" t="s">
        <v>10912</v>
      </c>
      <c r="L1193">
        <v>85320</v>
      </c>
      <c r="M1193">
        <v>47000000</v>
      </c>
      <c r="N1193">
        <v>30002758</v>
      </c>
      <c r="O1193">
        <v>-16997242</v>
      </c>
      <c r="P1193" t="s">
        <v>10924</v>
      </c>
      <c r="Q1193" t="s">
        <v>4011</v>
      </c>
      <c r="R1193">
        <v>19</v>
      </c>
      <c r="S1193" t="s">
        <v>11011</v>
      </c>
      <c r="T1193" t="s">
        <v>11023</v>
      </c>
      <c r="U1193" t="s">
        <v>10925</v>
      </c>
      <c r="V1193" t="s">
        <v>10989</v>
      </c>
      <c r="W1193" t="s">
        <v>11031</v>
      </c>
      <c r="X1193" t="s">
        <v>1232</v>
      </c>
    </row>
    <row r="1194" spans="1:24" x14ac:dyDescent="0.3">
      <c r="A1194" t="s">
        <v>4012</v>
      </c>
      <c r="B1194" t="s">
        <v>4013</v>
      </c>
      <c r="C1194" t="s">
        <v>4013</v>
      </c>
      <c r="D1194">
        <v>135</v>
      </c>
      <c r="E1194" t="s">
        <v>10917</v>
      </c>
      <c r="F1194">
        <v>2.25</v>
      </c>
      <c r="G1194" t="s">
        <v>190</v>
      </c>
      <c r="H1194" t="s">
        <v>10899</v>
      </c>
      <c r="I1194" t="s">
        <v>10899</v>
      </c>
      <c r="J1194">
        <v>7.6</v>
      </c>
      <c r="K1194" t="s">
        <v>10916</v>
      </c>
      <c r="L1194">
        <v>183164</v>
      </c>
      <c r="M1194">
        <v>5000000</v>
      </c>
      <c r="N1194">
        <v>23932055</v>
      </c>
      <c r="O1194">
        <v>18932055</v>
      </c>
      <c r="P1194" t="s">
        <v>10913</v>
      </c>
      <c r="Q1194" t="s">
        <v>3654</v>
      </c>
      <c r="R1194">
        <v>16</v>
      </c>
      <c r="S1194" t="s">
        <v>11015</v>
      </c>
      <c r="T1194" t="s">
        <v>11018</v>
      </c>
      <c r="U1194" t="s">
        <v>10914</v>
      </c>
      <c r="V1194" t="s">
        <v>10989</v>
      </c>
      <c r="W1194" t="s">
        <v>11031</v>
      </c>
      <c r="X1194" t="s">
        <v>1146</v>
      </c>
    </row>
    <row r="1195" spans="1:24" x14ac:dyDescent="0.3">
      <c r="A1195" t="s">
        <v>4014</v>
      </c>
      <c r="B1195" t="s">
        <v>4015</v>
      </c>
      <c r="C1195" t="s">
        <v>4015</v>
      </c>
      <c r="D1195">
        <v>92</v>
      </c>
      <c r="E1195" t="s">
        <v>10911</v>
      </c>
      <c r="F1195">
        <v>1.5333333333333334</v>
      </c>
      <c r="G1195" t="s">
        <v>172</v>
      </c>
      <c r="H1195" t="s">
        <v>10891</v>
      </c>
      <c r="I1195" t="s">
        <v>190</v>
      </c>
      <c r="J1195">
        <v>7.1</v>
      </c>
      <c r="K1195" t="s">
        <v>10916</v>
      </c>
      <c r="L1195">
        <v>150117</v>
      </c>
      <c r="M1195">
        <v>23000000</v>
      </c>
      <c r="N1195">
        <v>76490720</v>
      </c>
      <c r="O1195">
        <v>53490720</v>
      </c>
      <c r="P1195" t="s">
        <v>10913</v>
      </c>
      <c r="Q1195" t="s">
        <v>4016</v>
      </c>
      <c r="R1195">
        <v>18</v>
      </c>
      <c r="S1195" t="s">
        <v>11011</v>
      </c>
      <c r="T1195" t="s">
        <v>11023</v>
      </c>
      <c r="U1195" t="s">
        <v>10925</v>
      </c>
      <c r="V1195" t="s">
        <v>10990</v>
      </c>
      <c r="W1195" t="s">
        <v>11031</v>
      </c>
      <c r="X1195" t="s">
        <v>3014</v>
      </c>
    </row>
    <row r="1196" spans="1:24" x14ac:dyDescent="0.3">
      <c r="A1196" t="s">
        <v>4017</v>
      </c>
      <c r="B1196" t="s">
        <v>4018</v>
      </c>
      <c r="C1196" t="s">
        <v>4018</v>
      </c>
      <c r="D1196">
        <v>106</v>
      </c>
      <c r="E1196" t="s">
        <v>10911</v>
      </c>
      <c r="F1196">
        <v>1.7666666666666666</v>
      </c>
      <c r="G1196" t="s">
        <v>10889</v>
      </c>
      <c r="H1196" t="s">
        <v>190</v>
      </c>
      <c r="I1196" t="s">
        <v>10892</v>
      </c>
      <c r="J1196">
        <v>7.7</v>
      </c>
      <c r="K1196" t="s">
        <v>10916</v>
      </c>
      <c r="L1196">
        <v>210506</v>
      </c>
      <c r="M1196">
        <v>25000000</v>
      </c>
      <c r="N1196">
        <v>116650613</v>
      </c>
      <c r="O1196">
        <v>91650613</v>
      </c>
      <c r="P1196" t="s">
        <v>10913</v>
      </c>
      <c r="Q1196" t="s">
        <v>4019</v>
      </c>
      <c r="R1196">
        <v>4</v>
      </c>
      <c r="S1196" t="s">
        <v>11016</v>
      </c>
      <c r="T1196" t="s">
        <v>11027</v>
      </c>
      <c r="U1196" t="s">
        <v>10930</v>
      </c>
      <c r="V1196" t="s">
        <v>10991</v>
      </c>
      <c r="W1196" t="s">
        <v>11031</v>
      </c>
      <c r="X1196" t="s">
        <v>3832</v>
      </c>
    </row>
    <row r="1197" spans="1:24" x14ac:dyDescent="0.3">
      <c r="A1197" t="s">
        <v>4020</v>
      </c>
      <c r="B1197" t="s">
        <v>4021</v>
      </c>
      <c r="C1197" t="s">
        <v>4021</v>
      </c>
      <c r="D1197">
        <v>90</v>
      </c>
      <c r="E1197" t="s">
        <v>10911</v>
      </c>
      <c r="F1197">
        <v>1.5</v>
      </c>
      <c r="G1197" t="s">
        <v>105</v>
      </c>
      <c r="H1197" t="s">
        <v>5170</v>
      </c>
      <c r="I1197" t="s">
        <v>10899</v>
      </c>
      <c r="J1197">
        <v>6.2</v>
      </c>
      <c r="K1197" t="s">
        <v>10912</v>
      </c>
      <c r="L1197">
        <v>178305</v>
      </c>
      <c r="M1197">
        <v>26000000</v>
      </c>
      <c r="N1197">
        <v>90941129</v>
      </c>
      <c r="O1197">
        <v>64941129</v>
      </c>
      <c r="P1197" t="s">
        <v>10913</v>
      </c>
      <c r="Q1197" t="s">
        <v>3969</v>
      </c>
      <c r="R1197">
        <v>30</v>
      </c>
      <c r="S1197" t="s">
        <v>11012</v>
      </c>
      <c r="T1197" t="s">
        <v>11019</v>
      </c>
      <c r="U1197" t="s">
        <v>10919</v>
      </c>
      <c r="V1197" t="s">
        <v>10990</v>
      </c>
      <c r="W1197" t="s">
        <v>11031</v>
      </c>
      <c r="X1197" t="s">
        <v>4022</v>
      </c>
    </row>
    <row r="1198" spans="1:24" x14ac:dyDescent="0.3">
      <c r="A1198" t="s">
        <v>4023</v>
      </c>
      <c r="B1198" t="s">
        <v>4024</v>
      </c>
      <c r="C1198" t="s">
        <v>4024</v>
      </c>
      <c r="D1198">
        <v>90</v>
      </c>
      <c r="E1198" t="s">
        <v>10911</v>
      </c>
      <c r="F1198">
        <v>1.5</v>
      </c>
      <c r="G1198" t="s">
        <v>10895</v>
      </c>
      <c r="H1198" t="s">
        <v>5170</v>
      </c>
      <c r="I1198" t="s">
        <v>10899</v>
      </c>
      <c r="J1198">
        <v>7.3</v>
      </c>
      <c r="K1198" t="s">
        <v>10916</v>
      </c>
      <c r="L1198">
        <v>262068</v>
      </c>
      <c r="M1198">
        <v>28000000</v>
      </c>
      <c r="N1198">
        <v>90259536</v>
      </c>
      <c r="O1198">
        <v>62259536</v>
      </c>
      <c r="P1198" t="s">
        <v>10913</v>
      </c>
      <c r="Q1198" t="s">
        <v>4025</v>
      </c>
      <c r="R1198">
        <v>23</v>
      </c>
      <c r="S1198" t="s">
        <v>11014</v>
      </c>
      <c r="T1198" t="s">
        <v>11026</v>
      </c>
      <c r="U1198" t="s">
        <v>10929</v>
      </c>
      <c r="V1198" t="s">
        <v>10990</v>
      </c>
      <c r="W1198" t="s">
        <v>11031</v>
      </c>
      <c r="X1198" t="s">
        <v>13</v>
      </c>
    </row>
    <row r="1199" spans="1:24" x14ac:dyDescent="0.3">
      <c r="A1199" t="s">
        <v>4026</v>
      </c>
      <c r="B1199" t="s">
        <v>4027</v>
      </c>
      <c r="C1199" t="s">
        <v>4027</v>
      </c>
      <c r="D1199">
        <v>115</v>
      </c>
      <c r="E1199" t="s">
        <v>10911</v>
      </c>
      <c r="F1199">
        <v>1.9166666666666667</v>
      </c>
      <c r="G1199" t="s">
        <v>190</v>
      </c>
      <c r="H1199" t="s">
        <v>10886</v>
      </c>
      <c r="I1199" t="s">
        <v>10899</v>
      </c>
      <c r="J1199">
        <v>7.1</v>
      </c>
      <c r="K1199" t="s">
        <v>10916</v>
      </c>
      <c r="L1199">
        <v>128480</v>
      </c>
      <c r="M1199">
        <v>15000000</v>
      </c>
      <c r="N1199">
        <v>24152155</v>
      </c>
      <c r="O1199">
        <v>9152155</v>
      </c>
      <c r="P1199" t="s">
        <v>10918</v>
      </c>
      <c r="Q1199" t="s">
        <v>4028</v>
      </c>
      <c r="R1199">
        <v>1</v>
      </c>
      <c r="S1199" t="s">
        <v>11015</v>
      </c>
      <c r="T1199" t="s">
        <v>11027</v>
      </c>
      <c r="U1199" t="s">
        <v>10930</v>
      </c>
      <c r="V1199" t="s">
        <v>10990</v>
      </c>
      <c r="W1199" t="s">
        <v>11031</v>
      </c>
      <c r="X1199" t="s">
        <v>140</v>
      </c>
    </row>
    <row r="1200" spans="1:24" x14ac:dyDescent="0.3">
      <c r="A1200" t="s">
        <v>4029</v>
      </c>
      <c r="B1200" t="s">
        <v>4030</v>
      </c>
      <c r="C1200" t="s">
        <v>4031</v>
      </c>
      <c r="D1200">
        <v>129</v>
      </c>
      <c r="E1200" t="s">
        <v>10917</v>
      </c>
      <c r="F1200">
        <v>2.15</v>
      </c>
      <c r="G1200" t="s">
        <v>10891</v>
      </c>
      <c r="H1200" t="s">
        <v>190</v>
      </c>
      <c r="I1200" t="s">
        <v>5170</v>
      </c>
      <c r="J1200">
        <v>7.5</v>
      </c>
      <c r="K1200" t="s">
        <v>10916</v>
      </c>
      <c r="L1200">
        <v>73577</v>
      </c>
      <c r="M1200">
        <v>4000000</v>
      </c>
      <c r="N1200">
        <v>2046061</v>
      </c>
      <c r="O1200">
        <v>-1953939</v>
      </c>
      <c r="P1200" t="s">
        <v>10924</v>
      </c>
      <c r="Q1200" t="s">
        <v>4032</v>
      </c>
      <c r="R1200">
        <v>29</v>
      </c>
      <c r="S1200" t="s">
        <v>1956</v>
      </c>
      <c r="T1200" t="s">
        <v>11021</v>
      </c>
      <c r="U1200" t="s">
        <v>10921</v>
      </c>
      <c r="V1200" t="s">
        <v>10989</v>
      </c>
      <c r="W1200" t="s">
        <v>11031</v>
      </c>
      <c r="X1200" t="s">
        <v>4033</v>
      </c>
    </row>
    <row r="1201" spans="1:24" x14ac:dyDescent="0.3">
      <c r="A1201" t="s">
        <v>4034</v>
      </c>
      <c r="B1201" t="s">
        <v>4035</v>
      </c>
      <c r="C1201" t="s">
        <v>4035</v>
      </c>
      <c r="D1201">
        <v>120</v>
      </c>
      <c r="E1201" t="s">
        <v>10911</v>
      </c>
      <c r="F1201">
        <v>2</v>
      </c>
      <c r="G1201" t="s">
        <v>10891</v>
      </c>
      <c r="H1201" t="s">
        <v>4855</v>
      </c>
      <c r="I1201" t="s">
        <v>190</v>
      </c>
      <c r="J1201">
        <v>8</v>
      </c>
      <c r="K1201" t="s">
        <v>10922</v>
      </c>
      <c r="L1201">
        <v>147608</v>
      </c>
      <c r="M1201">
        <v>4000000</v>
      </c>
      <c r="N1201">
        <v>58011975</v>
      </c>
      <c r="O1201">
        <v>54011975</v>
      </c>
      <c r="P1201" t="s">
        <v>10913</v>
      </c>
      <c r="Q1201" t="s">
        <v>4036</v>
      </c>
      <c r="R1201">
        <v>16</v>
      </c>
      <c r="S1201" t="s">
        <v>11012</v>
      </c>
      <c r="T1201" t="s">
        <v>11029</v>
      </c>
      <c r="U1201" t="s">
        <v>10932</v>
      </c>
      <c r="V1201" t="s">
        <v>10989</v>
      </c>
      <c r="W1201" t="s">
        <v>11031</v>
      </c>
      <c r="X1201" t="s">
        <v>4037</v>
      </c>
    </row>
    <row r="1202" spans="1:24" x14ac:dyDescent="0.3">
      <c r="A1202" t="s">
        <v>4038</v>
      </c>
      <c r="B1202" t="s">
        <v>4039</v>
      </c>
      <c r="C1202" t="s">
        <v>4039</v>
      </c>
      <c r="D1202">
        <v>138</v>
      </c>
      <c r="E1202" t="s">
        <v>10917</v>
      </c>
      <c r="F1202">
        <v>2.2999999999999998</v>
      </c>
      <c r="G1202" t="s">
        <v>7406</v>
      </c>
      <c r="H1202" t="s">
        <v>10887</v>
      </c>
      <c r="I1202" t="s">
        <v>190</v>
      </c>
      <c r="J1202">
        <v>7.5</v>
      </c>
      <c r="K1202" t="s">
        <v>10916</v>
      </c>
      <c r="L1202">
        <v>232865</v>
      </c>
      <c r="M1202">
        <v>150000000</v>
      </c>
      <c r="N1202">
        <v>211622535</v>
      </c>
      <c r="O1202">
        <v>61622535</v>
      </c>
      <c r="P1202" t="s">
        <v>10913</v>
      </c>
      <c r="Q1202" t="s">
        <v>4040</v>
      </c>
      <c r="R1202">
        <v>11</v>
      </c>
      <c r="S1202" t="s">
        <v>11011</v>
      </c>
      <c r="T1202" t="s">
        <v>11023</v>
      </c>
      <c r="U1202" t="s">
        <v>10925</v>
      </c>
      <c r="V1202" t="s">
        <v>10990</v>
      </c>
      <c r="W1202" t="s">
        <v>11031</v>
      </c>
      <c r="X1202" t="s">
        <v>802</v>
      </c>
    </row>
    <row r="1203" spans="1:24" x14ac:dyDescent="0.3">
      <c r="A1203" t="s">
        <v>4041</v>
      </c>
      <c r="B1203" t="s">
        <v>4042</v>
      </c>
      <c r="C1203" t="s">
        <v>4042</v>
      </c>
      <c r="D1203">
        <v>117</v>
      </c>
      <c r="E1203" t="s">
        <v>10911</v>
      </c>
      <c r="F1203">
        <v>1.95</v>
      </c>
      <c r="G1203" t="s">
        <v>10887</v>
      </c>
      <c r="H1203" t="s">
        <v>172</v>
      </c>
      <c r="I1203" t="s">
        <v>190</v>
      </c>
      <c r="J1203">
        <v>7</v>
      </c>
      <c r="K1203" t="s">
        <v>10916</v>
      </c>
      <c r="L1203">
        <v>97228</v>
      </c>
      <c r="M1203">
        <v>20000000</v>
      </c>
      <c r="N1203">
        <v>71406573</v>
      </c>
      <c r="O1203">
        <v>51406573</v>
      </c>
      <c r="P1203" t="s">
        <v>10913</v>
      </c>
      <c r="Q1203" t="s">
        <v>4043</v>
      </c>
      <c r="R1203">
        <v>11</v>
      </c>
      <c r="S1203" t="s">
        <v>1956</v>
      </c>
      <c r="T1203" t="s">
        <v>11026</v>
      </c>
      <c r="U1203" t="s">
        <v>10929</v>
      </c>
      <c r="V1203" t="s">
        <v>10990</v>
      </c>
      <c r="W1203" t="s">
        <v>11031</v>
      </c>
      <c r="X1203" t="s">
        <v>1551</v>
      </c>
    </row>
    <row r="1204" spans="1:24" x14ac:dyDescent="0.3">
      <c r="A1204" t="s">
        <v>4044</v>
      </c>
      <c r="B1204" t="s">
        <v>4045</v>
      </c>
      <c r="C1204" t="s">
        <v>4045</v>
      </c>
      <c r="D1204">
        <v>110</v>
      </c>
      <c r="E1204" t="s">
        <v>10911</v>
      </c>
      <c r="F1204">
        <v>1.8333333333333333</v>
      </c>
      <c r="G1204" t="s">
        <v>7406</v>
      </c>
      <c r="H1204" t="s">
        <v>10887</v>
      </c>
      <c r="I1204" t="s">
        <v>10885</v>
      </c>
      <c r="J1204">
        <v>5.8</v>
      </c>
      <c r="K1204" t="s">
        <v>10933</v>
      </c>
      <c r="L1204">
        <v>181832</v>
      </c>
      <c r="M1204">
        <v>78000000</v>
      </c>
      <c r="N1204">
        <v>179265204</v>
      </c>
      <c r="O1204">
        <v>101265204</v>
      </c>
      <c r="P1204" t="s">
        <v>10928</v>
      </c>
      <c r="Q1204" t="s">
        <v>4046</v>
      </c>
      <c r="R1204">
        <v>11</v>
      </c>
      <c r="S1204" t="s">
        <v>1956</v>
      </c>
      <c r="T1204" t="s">
        <v>11025</v>
      </c>
      <c r="U1204" t="s">
        <v>10927</v>
      </c>
      <c r="V1204" t="s">
        <v>10990</v>
      </c>
      <c r="W1204" t="s">
        <v>11031</v>
      </c>
      <c r="X1204" t="s">
        <v>2516</v>
      </c>
    </row>
    <row r="1205" spans="1:24" x14ac:dyDescent="0.3">
      <c r="A1205" t="s">
        <v>4047</v>
      </c>
      <c r="B1205" t="s">
        <v>4048</v>
      </c>
      <c r="C1205" t="s">
        <v>4049</v>
      </c>
      <c r="D1205">
        <v>85</v>
      </c>
      <c r="E1205" t="s">
        <v>10915</v>
      </c>
      <c r="F1205">
        <v>1.4166666666666667</v>
      </c>
      <c r="G1205" t="s">
        <v>10887</v>
      </c>
      <c r="H1205" t="s">
        <v>10888</v>
      </c>
      <c r="I1205" t="s">
        <v>172</v>
      </c>
      <c r="J1205">
        <v>7.5</v>
      </c>
      <c r="K1205" t="s">
        <v>10916</v>
      </c>
      <c r="L1205">
        <v>143475</v>
      </c>
      <c r="M1205">
        <v>30000000</v>
      </c>
      <c r="N1205">
        <v>192641209</v>
      </c>
      <c r="O1205">
        <v>162641209</v>
      </c>
      <c r="P1205" t="s">
        <v>10928</v>
      </c>
      <c r="Q1205" t="s">
        <v>4050</v>
      </c>
      <c r="R1205">
        <v>4</v>
      </c>
      <c r="S1205" t="s">
        <v>11013</v>
      </c>
      <c r="T1205" t="s">
        <v>11027</v>
      </c>
      <c r="U1205" t="s">
        <v>10930</v>
      </c>
      <c r="V1205" t="s">
        <v>10988</v>
      </c>
      <c r="W1205" t="s">
        <v>11031</v>
      </c>
      <c r="X1205" t="s">
        <v>4051</v>
      </c>
    </row>
    <row r="1206" spans="1:24" x14ac:dyDescent="0.3">
      <c r="A1206" t="s">
        <v>4052</v>
      </c>
      <c r="B1206" t="s">
        <v>4053</v>
      </c>
      <c r="C1206" t="s">
        <v>4053</v>
      </c>
      <c r="D1206">
        <v>82</v>
      </c>
      <c r="E1206" t="s">
        <v>10915</v>
      </c>
      <c r="F1206">
        <v>1.3666666666666667</v>
      </c>
      <c r="G1206" t="s">
        <v>10887</v>
      </c>
      <c r="H1206" t="s">
        <v>172</v>
      </c>
      <c r="I1206" t="s">
        <v>10892</v>
      </c>
      <c r="J1206">
        <v>4</v>
      </c>
      <c r="K1206" t="s">
        <v>10933</v>
      </c>
      <c r="L1206">
        <v>86647</v>
      </c>
      <c r="M1206">
        <v>109000000</v>
      </c>
      <c r="N1206">
        <v>133960541</v>
      </c>
      <c r="O1206">
        <v>24960541</v>
      </c>
      <c r="P1206" t="s">
        <v>10913</v>
      </c>
      <c r="Q1206" t="s">
        <v>4054</v>
      </c>
      <c r="R1206">
        <v>8</v>
      </c>
      <c r="S1206" t="s">
        <v>11016</v>
      </c>
      <c r="T1206" t="s">
        <v>11023</v>
      </c>
      <c r="U1206" t="s">
        <v>10925</v>
      </c>
      <c r="V1206" t="s">
        <v>10990</v>
      </c>
      <c r="W1206" t="s">
        <v>11031</v>
      </c>
      <c r="X1206" t="s">
        <v>4055</v>
      </c>
    </row>
    <row r="1207" spans="1:24" x14ac:dyDescent="0.3">
      <c r="A1207" t="s">
        <v>4056</v>
      </c>
      <c r="B1207" t="s">
        <v>4057</v>
      </c>
      <c r="C1207" t="s">
        <v>4057</v>
      </c>
      <c r="D1207">
        <v>105</v>
      </c>
      <c r="E1207" t="s">
        <v>10911</v>
      </c>
      <c r="F1207">
        <v>1.75</v>
      </c>
      <c r="G1207" t="s">
        <v>10891</v>
      </c>
      <c r="H1207" t="s">
        <v>190</v>
      </c>
      <c r="I1207" t="s">
        <v>10895</v>
      </c>
      <c r="J1207">
        <v>6.5</v>
      </c>
      <c r="K1207" t="s">
        <v>10912</v>
      </c>
      <c r="L1207">
        <v>64256</v>
      </c>
      <c r="M1207">
        <v>50000000</v>
      </c>
      <c r="N1207">
        <v>55495563</v>
      </c>
      <c r="O1207">
        <v>5495563</v>
      </c>
      <c r="P1207" t="s">
        <v>10918</v>
      </c>
      <c r="Q1207" t="s">
        <v>4058</v>
      </c>
      <c r="R1207">
        <v>7</v>
      </c>
      <c r="S1207" t="s">
        <v>11013</v>
      </c>
      <c r="T1207" t="s">
        <v>11027</v>
      </c>
      <c r="U1207" t="s">
        <v>10930</v>
      </c>
      <c r="V1207" t="s">
        <v>10990</v>
      </c>
      <c r="W1207" t="s">
        <v>11031</v>
      </c>
      <c r="X1207" t="s">
        <v>4059</v>
      </c>
    </row>
    <row r="1208" spans="1:24" x14ac:dyDescent="0.3">
      <c r="A1208" t="s">
        <v>4060</v>
      </c>
      <c r="B1208" t="s">
        <v>4061</v>
      </c>
      <c r="C1208" t="s">
        <v>4061</v>
      </c>
      <c r="D1208">
        <v>127</v>
      </c>
      <c r="E1208" t="s">
        <v>10917</v>
      </c>
      <c r="F1208">
        <v>2.1166666666666667</v>
      </c>
      <c r="G1208" t="s">
        <v>10891</v>
      </c>
      <c r="H1208" t="s">
        <v>190</v>
      </c>
      <c r="I1208" t="s">
        <v>5170</v>
      </c>
      <c r="J1208">
        <v>7.1</v>
      </c>
      <c r="K1208" t="s">
        <v>10916</v>
      </c>
      <c r="L1208">
        <v>102839</v>
      </c>
      <c r="M1208">
        <v>60000000</v>
      </c>
      <c r="N1208">
        <v>80154140</v>
      </c>
      <c r="O1208">
        <v>20154140</v>
      </c>
      <c r="P1208" t="s">
        <v>10913</v>
      </c>
      <c r="Q1208" t="s">
        <v>4062</v>
      </c>
      <c r="R1208">
        <v>9</v>
      </c>
      <c r="S1208" t="s">
        <v>11012</v>
      </c>
      <c r="T1208" t="s">
        <v>11022</v>
      </c>
      <c r="U1208" t="s">
        <v>10923</v>
      </c>
      <c r="V1208" t="s">
        <v>10990</v>
      </c>
      <c r="W1208" t="s">
        <v>11031</v>
      </c>
      <c r="X1208" t="s">
        <v>2391</v>
      </c>
    </row>
    <row r="1209" spans="1:24" x14ac:dyDescent="0.3">
      <c r="A1209" t="s">
        <v>4063</v>
      </c>
      <c r="B1209" t="s">
        <v>4064</v>
      </c>
      <c r="C1209" t="s">
        <v>4064</v>
      </c>
      <c r="D1209">
        <v>101</v>
      </c>
      <c r="E1209" t="s">
        <v>10911</v>
      </c>
      <c r="F1209">
        <v>1.6833333333333333</v>
      </c>
      <c r="G1209" t="s">
        <v>172</v>
      </c>
      <c r="H1209" t="s">
        <v>10886</v>
      </c>
      <c r="I1209" t="s">
        <v>10899</v>
      </c>
      <c r="J1209">
        <v>6.1</v>
      </c>
      <c r="K1209" t="s">
        <v>10912</v>
      </c>
      <c r="L1209">
        <v>123885</v>
      </c>
      <c r="M1209">
        <v>60000000</v>
      </c>
      <c r="N1209">
        <v>199043471</v>
      </c>
      <c r="O1209">
        <v>139043471</v>
      </c>
      <c r="P1209" t="s">
        <v>10928</v>
      </c>
      <c r="Q1209" t="s">
        <v>4065</v>
      </c>
      <c r="R1209">
        <v>12</v>
      </c>
      <c r="S1209" t="s">
        <v>11012</v>
      </c>
      <c r="T1209" t="s">
        <v>11018</v>
      </c>
      <c r="U1209" t="s">
        <v>10914</v>
      </c>
      <c r="V1209" t="s">
        <v>10989</v>
      </c>
      <c r="W1209" t="s">
        <v>11031</v>
      </c>
      <c r="X1209" t="s">
        <v>4066</v>
      </c>
    </row>
    <row r="1210" spans="1:24" x14ac:dyDescent="0.3">
      <c r="A1210" t="s">
        <v>4067</v>
      </c>
      <c r="B1210" t="s">
        <v>4068</v>
      </c>
      <c r="C1210" t="s">
        <v>4068</v>
      </c>
      <c r="D1210">
        <v>135</v>
      </c>
      <c r="E1210" t="s">
        <v>10917</v>
      </c>
      <c r="F1210">
        <v>2.25</v>
      </c>
      <c r="G1210" t="s">
        <v>172</v>
      </c>
      <c r="H1210" t="s">
        <v>190</v>
      </c>
      <c r="I1210" t="s">
        <v>10886</v>
      </c>
      <c r="J1210">
        <v>7.6</v>
      </c>
      <c r="K1210" t="s">
        <v>10916</v>
      </c>
      <c r="L1210">
        <v>508533</v>
      </c>
      <c r="M1210">
        <v>40000000</v>
      </c>
      <c r="N1210">
        <v>247933248</v>
      </c>
      <c r="O1210">
        <v>207933248</v>
      </c>
      <c r="P1210" t="s">
        <v>10928</v>
      </c>
      <c r="Q1210" t="s">
        <v>4058</v>
      </c>
      <c r="R1210">
        <v>7</v>
      </c>
      <c r="S1210" t="s">
        <v>11013</v>
      </c>
      <c r="T1210" t="s">
        <v>11027</v>
      </c>
      <c r="U1210" t="s">
        <v>10930</v>
      </c>
      <c r="V1210" t="s">
        <v>10990</v>
      </c>
      <c r="W1210" t="s">
        <v>11031</v>
      </c>
      <c r="X1210" t="s">
        <v>4069</v>
      </c>
    </row>
    <row r="1211" spans="1:24" x14ac:dyDescent="0.3">
      <c r="A1211" t="s">
        <v>4070</v>
      </c>
      <c r="B1211" t="s">
        <v>4071</v>
      </c>
      <c r="C1211" t="s">
        <v>4071</v>
      </c>
      <c r="D1211">
        <v>121</v>
      </c>
      <c r="E1211" t="s">
        <v>10917</v>
      </c>
      <c r="F1211">
        <v>2.0166666666666666</v>
      </c>
      <c r="G1211" t="s">
        <v>7406</v>
      </c>
      <c r="H1211" t="s">
        <v>190</v>
      </c>
      <c r="I1211" t="s">
        <v>5170</v>
      </c>
      <c r="J1211">
        <v>6.6</v>
      </c>
      <c r="K1211" t="s">
        <v>10912</v>
      </c>
      <c r="L1211">
        <v>128396</v>
      </c>
      <c r="M1211">
        <v>75000000</v>
      </c>
      <c r="N1211">
        <v>86468162</v>
      </c>
      <c r="O1211">
        <v>11468162</v>
      </c>
      <c r="P1211" t="s">
        <v>10913</v>
      </c>
      <c r="Q1211" t="s">
        <v>4072</v>
      </c>
      <c r="R1211">
        <v>3</v>
      </c>
      <c r="S1211" t="s">
        <v>11015</v>
      </c>
      <c r="T1211" t="s">
        <v>11021</v>
      </c>
      <c r="U1211" t="s">
        <v>10921</v>
      </c>
      <c r="V1211" t="s">
        <v>10990</v>
      </c>
      <c r="W1211" t="s">
        <v>11031</v>
      </c>
      <c r="X1211" t="s">
        <v>2870</v>
      </c>
    </row>
    <row r="1212" spans="1:24" x14ac:dyDescent="0.3">
      <c r="A1212" t="s">
        <v>4073</v>
      </c>
      <c r="B1212" t="s">
        <v>4074</v>
      </c>
      <c r="C1212" t="s">
        <v>4074</v>
      </c>
      <c r="D1212">
        <v>101</v>
      </c>
      <c r="E1212" t="s">
        <v>10911</v>
      </c>
      <c r="F1212">
        <v>1.6833333333333333</v>
      </c>
      <c r="G1212" t="s">
        <v>172</v>
      </c>
      <c r="H1212" t="s">
        <v>10885</v>
      </c>
      <c r="I1212" t="s">
        <v>10899</v>
      </c>
      <c r="J1212">
        <v>6.8</v>
      </c>
      <c r="K1212" t="s">
        <v>10912</v>
      </c>
      <c r="L1212">
        <v>423995</v>
      </c>
      <c r="M1212">
        <v>81000000</v>
      </c>
      <c r="N1212">
        <v>484592874</v>
      </c>
      <c r="O1212">
        <v>403592874</v>
      </c>
      <c r="P1212" t="s">
        <v>10928</v>
      </c>
      <c r="Q1212" t="s">
        <v>4075</v>
      </c>
      <c r="R1212">
        <v>14</v>
      </c>
      <c r="S1212" t="s">
        <v>11014</v>
      </c>
      <c r="T1212" t="s">
        <v>11029</v>
      </c>
      <c r="U1212" t="s">
        <v>10932</v>
      </c>
      <c r="V1212" t="s">
        <v>10990</v>
      </c>
      <c r="W1212" t="s">
        <v>11031</v>
      </c>
      <c r="X1212" t="s">
        <v>1724</v>
      </c>
    </row>
    <row r="1213" spans="1:24" x14ac:dyDescent="0.3">
      <c r="A1213" t="s">
        <v>4076</v>
      </c>
      <c r="B1213" t="s">
        <v>4077</v>
      </c>
      <c r="C1213" t="s">
        <v>4077</v>
      </c>
      <c r="D1213">
        <v>124</v>
      </c>
      <c r="E1213" t="s">
        <v>10917</v>
      </c>
      <c r="F1213">
        <v>2.0666666666666669</v>
      </c>
      <c r="G1213" t="s">
        <v>10891</v>
      </c>
      <c r="H1213" t="s">
        <v>190</v>
      </c>
      <c r="I1213" t="s">
        <v>5170</v>
      </c>
      <c r="J1213">
        <v>7.6</v>
      </c>
      <c r="K1213" t="s">
        <v>10916</v>
      </c>
      <c r="L1213">
        <v>243454</v>
      </c>
      <c r="M1213">
        <v>20000000</v>
      </c>
      <c r="N1213">
        <v>60466876</v>
      </c>
      <c r="O1213">
        <v>40466876</v>
      </c>
      <c r="P1213" t="s">
        <v>10913</v>
      </c>
      <c r="Q1213" t="s">
        <v>4078</v>
      </c>
      <c r="R1213">
        <v>5</v>
      </c>
      <c r="S1213" t="s">
        <v>1956</v>
      </c>
      <c r="T1213" t="s">
        <v>11027</v>
      </c>
      <c r="U1213" t="s">
        <v>10930</v>
      </c>
      <c r="V1213" t="s">
        <v>10990</v>
      </c>
      <c r="W1213" t="s">
        <v>11031</v>
      </c>
      <c r="X1213" t="s">
        <v>3513</v>
      </c>
    </row>
    <row r="1214" spans="1:24" x14ac:dyDescent="0.3">
      <c r="A1214" t="s">
        <v>4079</v>
      </c>
      <c r="B1214" t="s">
        <v>4080</v>
      </c>
      <c r="C1214" t="s">
        <v>4080</v>
      </c>
      <c r="D1214">
        <v>126</v>
      </c>
      <c r="E1214" t="s">
        <v>10917</v>
      </c>
      <c r="F1214">
        <v>2.1</v>
      </c>
      <c r="G1214" t="s">
        <v>10891</v>
      </c>
      <c r="H1214" t="s">
        <v>190</v>
      </c>
      <c r="I1214" t="s">
        <v>10899</v>
      </c>
      <c r="J1214">
        <v>7.5</v>
      </c>
      <c r="K1214" t="s">
        <v>10916</v>
      </c>
      <c r="L1214">
        <v>71366</v>
      </c>
      <c r="M1214">
        <v>16500000</v>
      </c>
      <c r="N1214">
        <v>16763804</v>
      </c>
      <c r="O1214">
        <v>263804</v>
      </c>
      <c r="P1214" t="s">
        <v>10918</v>
      </c>
      <c r="Q1214" t="s">
        <v>3988</v>
      </c>
      <c r="R1214">
        <v>19</v>
      </c>
      <c r="S1214" t="s">
        <v>1956</v>
      </c>
      <c r="T1214" t="s">
        <v>11018</v>
      </c>
      <c r="U1214" t="s">
        <v>10914</v>
      </c>
      <c r="V1214" t="s">
        <v>10990</v>
      </c>
      <c r="W1214" t="s">
        <v>11031</v>
      </c>
      <c r="X1214" t="s">
        <v>4081</v>
      </c>
    </row>
    <row r="1215" spans="1:24" x14ac:dyDescent="0.3">
      <c r="A1215" t="s">
        <v>4082</v>
      </c>
      <c r="B1215" t="s">
        <v>4083</v>
      </c>
      <c r="C1215" t="s">
        <v>4083</v>
      </c>
      <c r="D1215">
        <v>139</v>
      </c>
      <c r="E1215" t="s">
        <v>10917</v>
      </c>
      <c r="F1215">
        <v>2.3166666666666669</v>
      </c>
      <c r="G1215" t="s">
        <v>7406</v>
      </c>
      <c r="H1215" t="s">
        <v>190</v>
      </c>
      <c r="I1215" t="s">
        <v>10886</v>
      </c>
      <c r="J1215">
        <v>7.4</v>
      </c>
      <c r="K1215" t="s">
        <v>10916</v>
      </c>
      <c r="L1215">
        <v>76777</v>
      </c>
      <c r="M1215">
        <v>22000000</v>
      </c>
      <c r="N1215">
        <v>68296293</v>
      </c>
      <c r="O1215">
        <v>46296293</v>
      </c>
      <c r="P1215" t="s">
        <v>10913</v>
      </c>
      <c r="Q1215" t="s">
        <v>4084</v>
      </c>
      <c r="R1215">
        <v>11</v>
      </c>
      <c r="S1215" t="s">
        <v>11015</v>
      </c>
      <c r="T1215" t="s">
        <v>11028</v>
      </c>
      <c r="U1215" t="s">
        <v>10931</v>
      </c>
      <c r="V1215" t="s">
        <v>10990</v>
      </c>
      <c r="W1215" t="s">
        <v>11031</v>
      </c>
      <c r="X1215" t="s">
        <v>1254</v>
      </c>
    </row>
    <row r="1216" spans="1:24" x14ac:dyDescent="0.3">
      <c r="A1216" t="s">
        <v>4085</v>
      </c>
      <c r="B1216" t="s">
        <v>4086</v>
      </c>
      <c r="C1216" t="s">
        <v>4086</v>
      </c>
      <c r="D1216">
        <v>113</v>
      </c>
      <c r="E1216" t="s">
        <v>10911</v>
      </c>
      <c r="F1216">
        <v>1.8833333333333333</v>
      </c>
      <c r="G1216" t="s">
        <v>10887</v>
      </c>
      <c r="H1216" t="s">
        <v>10892</v>
      </c>
      <c r="I1216" t="s">
        <v>10885</v>
      </c>
      <c r="J1216">
        <v>6.8</v>
      </c>
      <c r="K1216" t="s">
        <v>10912</v>
      </c>
      <c r="L1216">
        <v>78631</v>
      </c>
      <c r="M1216">
        <v>100000000</v>
      </c>
      <c r="N1216">
        <v>121975011</v>
      </c>
      <c r="O1216">
        <v>21975011</v>
      </c>
      <c r="P1216" t="s">
        <v>10913</v>
      </c>
      <c r="Q1216" t="s">
        <v>4087</v>
      </c>
      <c r="R1216">
        <v>9</v>
      </c>
      <c r="S1216" t="s">
        <v>11011</v>
      </c>
      <c r="T1216" t="s">
        <v>11018</v>
      </c>
      <c r="U1216" t="s">
        <v>10914</v>
      </c>
      <c r="V1216" t="s">
        <v>10990</v>
      </c>
      <c r="W1216" t="s">
        <v>11031</v>
      </c>
      <c r="X1216" t="s">
        <v>2426</v>
      </c>
    </row>
    <row r="1217" spans="1:24" x14ac:dyDescent="0.3">
      <c r="A1217" t="s">
        <v>4088</v>
      </c>
      <c r="B1217" t="s">
        <v>4089</v>
      </c>
      <c r="C1217" t="s">
        <v>4089</v>
      </c>
      <c r="D1217">
        <v>127</v>
      </c>
      <c r="E1217" t="s">
        <v>10917</v>
      </c>
      <c r="F1217">
        <v>2.1166666666666667</v>
      </c>
      <c r="G1217" t="s">
        <v>7406</v>
      </c>
      <c r="H1217" t="s">
        <v>10887</v>
      </c>
      <c r="I1217" t="s">
        <v>10890</v>
      </c>
      <c r="J1217">
        <v>7.5</v>
      </c>
      <c r="K1217" t="s">
        <v>10916</v>
      </c>
      <c r="L1217">
        <v>690210</v>
      </c>
      <c r="M1217">
        <v>200000000</v>
      </c>
      <c r="N1217">
        <v>788976453</v>
      </c>
      <c r="O1217">
        <v>588976453</v>
      </c>
      <c r="P1217" t="s">
        <v>10928</v>
      </c>
      <c r="Q1217" t="s">
        <v>4090</v>
      </c>
      <c r="R1217">
        <v>25</v>
      </c>
      <c r="S1217" t="s">
        <v>1956</v>
      </c>
      <c r="T1217" t="s">
        <v>11024</v>
      </c>
      <c r="U1217" t="s">
        <v>10926</v>
      </c>
      <c r="V1217" t="s">
        <v>10991</v>
      </c>
      <c r="W1217" t="s">
        <v>11031</v>
      </c>
      <c r="X1217" t="s">
        <v>479</v>
      </c>
    </row>
    <row r="1218" spans="1:24" x14ac:dyDescent="0.3">
      <c r="A1218" t="s">
        <v>4091</v>
      </c>
      <c r="B1218" t="s">
        <v>4092</v>
      </c>
      <c r="C1218" t="s">
        <v>4092</v>
      </c>
      <c r="D1218">
        <v>108</v>
      </c>
      <c r="E1218" t="s">
        <v>10911</v>
      </c>
      <c r="F1218">
        <v>1.8</v>
      </c>
      <c r="G1218" t="s">
        <v>172</v>
      </c>
      <c r="H1218" t="s">
        <v>190</v>
      </c>
      <c r="I1218" t="s">
        <v>10886</v>
      </c>
      <c r="J1218">
        <v>6</v>
      </c>
      <c r="K1218" t="s">
        <v>10912</v>
      </c>
      <c r="L1218">
        <v>119790</v>
      </c>
      <c r="M1218">
        <v>40000000</v>
      </c>
      <c r="N1218">
        <v>265126918</v>
      </c>
      <c r="O1218">
        <v>225126918</v>
      </c>
      <c r="P1218" t="s">
        <v>10928</v>
      </c>
      <c r="Q1218" t="s">
        <v>4093</v>
      </c>
      <c r="R1218">
        <v>28</v>
      </c>
      <c r="S1218" t="s">
        <v>11012</v>
      </c>
      <c r="T1218" t="s">
        <v>11022</v>
      </c>
      <c r="U1218" t="s">
        <v>10923</v>
      </c>
      <c r="V1218" t="s">
        <v>10991</v>
      </c>
      <c r="W1218" t="s">
        <v>11031</v>
      </c>
      <c r="X1218" t="s">
        <v>4094</v>
      </c>
    </row>
    <row r="1219" spans="1:24" x14ac:dyDescent="0.3">
      <c r="A1219" t="s">
        <v>4095</v>
      </c>
      <c r="B1219" t="s">
        <v>4096</v>
      </c>
      <c r="C1219" t="s">
        <v>4096</v>
      </c>
      <c r="D1219">
        <v>117</v>
      </c>
      <c r="E1219" t="s">
        <v>10911</v>
      </c>
      <c r="F1219">
        <v>1.95</v>
      </c>
      <c r="G1219" t="s">
        <v>10887</v>
      </c>
      <c r="H1219" t="s">
        <v>10888</v>
      </c>
      <c r="I1219" t="s">
        <v>172</v>
      </c>
      <c r="J1219">
        <v>7.2</v>
      </c>
      <c r="K1219" t="s">
        <v>10916</v>
      </c>
      <c r="L1219">
        <v>453291</v>
      </c>
      <c r="M1219">
        <v>120000000</v>
      </c>
      <c r="N1219">
        <v>461991867</v>
      </c>
      <c r="O1219">
        <v>341991867</v>
      </c>
      <c r="P1219" t="s">
        <v>10928</v>
      </c>
      <c r="Q1219" t="s">
        <v>4097</v>
      </c>
      <c r="R1219">
        <v>14</v>
      </c>
      <c r="S1219" t="s">
        <v>11011</v>
      </c>
      <c r="T1219" t="s">
        <v>11021</v>
      </c>
      <c r="U1219" t="s">
        <v>10921</v>
      </c>
      <c r="V1219" t="s">
        <v>10993</v>
      </c>
      <c r="W1219" t="s">
        <v>11031</v>
      </c>
      <c r="X1219" t="s">
        <v>4098</v>
      </c>
    </row>
    <row r="1220" spans="1:24" x14ac:dyDescent="0.3">
      <c r="A1220" t="s">
        <v>4099</v>
      </c>
      <c r="B1220" t="s">
        <v>4100</v>
      </c>
      <c r="C1220" t="s">
        <v>4100</v>
      </c>
      <c r="D1220">
        <v>92</v>
      </c>
      <c r="E1220" t="s">
        <v>10911</v>
      </c>
      <c r="F1220">
        <v>1.5333333333333334</v>
      </c>
      <c r="G1220" t="s">
        <v>172</v>
      </c>
      <c r="H1220" t="s">
        <v>10892</v>
      </c>
      <c r="I1220" t="s">
        <v>10899</v>
      </c>
      <c r="J1220">
        <v>5.6</v>
      </c>
      <c r="K1220" t="s">
        <v>10933</v>
      </c>
      <c r="L1220">
        <v>72542</v>
      </c>
      <c r="M1220">
        <v>60000000</v>
      </c>
      <c r="N1220">
        <v>164433867</v>
      </c>
      <c r="O1220">
        <v>104433867</v>
      </c>
      <c r="P1220" t="s">
        <v>10928</v>
      </c>
      <c r="Q1220" t="s">
        <v>4101</v>
      </c>
      <c r="R1220">
        <v>4</v>
      </c>
      <c r="S1220" t="s">
        <v>11013</v>
      </c>
      <c r="T1220" t="s">
        <v>11029</v>
      </c>
      <c r="U1220" t="s">
        <v>10932</v>
      </c>
      <c r="V1220" t="s">
        <v>10990</v>
      </c>
      <c r="W1220" t="s">
        <v>11031</v>
      </c>
      <c r="X1220" t="s">
        <v>4102</v>
      </c>
    </row>
    <row r="1221" spans="1:24" x14ac:dyDescent="0.3">
      <c r="A1221" t="s">
        <v>4103</v>
      </c>
      <c r="B1221" t="s">
        <v>4104</v>
      </c>
      <c r="C1221" t="s">
        <v>4104</v>
      </c>
      <c r="D1221">
        <v>136</v>
      </c>
      <c r="E1221" t="s">
        <v>10917</v>
      </c>
      <c r="F1221">
        <v>2.2666666666666666</v>
      </c>
      <c r="G1221" t="s">
        <v>7406</v>
      </c>
      <c r="H1221" t="s">
        <v>10887</v>
      </c>
      <c r="I1221" t="s">
        <v>10889</v>
      </c>
      <c r="J1221">
        <v>6.7</v>
      </c>
      <c r="K1221" t="s">
        <v>10912</v>
      </c>
      <c r="L1221">
        <v>84709</v>
      </c>
      <c r="M1221">
        <v>100000000</v>
      </c>
      <c r="N1221">
        <v>108040622</v>
      </c>
      <c r="O1221">
        <v>8040622</v>
      </c>
      <c r="P1221" t="s">
        <v>10918</v>
      </c>
      <c r="Q1221" t="s">
        <v>4105</v>
      </c>
      <c r="R1221">
        <v>17</v>
      </c>
      <c r="S1221" t="s">
        <v>11011</v>
      </c>
      <c r="T1221" t="s">
        <v>11020</v>
      </c>
      <c r="U1221" t="s">
        <v>10920</v>
      </c>
      <c r="V1221" t="s">
        <v>10991</v>
      </c>
      <c r="W1221" t="s">
        <v>11031</v>
      </c>
      <c r="X1221" t="s">
        <v>1168</v>
      </c>
    </row>
    <row r="1222" spans="1:24" x14ac:dyDescent="0.3">
      <c r="A1222" t="s">
        <v>4106</v>
      </c>
      <c r="B1222" t="s">
        <v>4107</v>
      </c>
      <c r="C1222" t="s">
        <v>4107</v>
      </c>
      <c r="D1222">
        <v>115</v>
      </c>
      <c r="E1222" t="s">
        <v>10911</v>
      </c>
      <c r="F1222">
        <v>1.9166666666666667</v>
      </c>
      <c r="G1222" t="s">
        <v>7406</v>
      </c>
      <c r="H1222" t="s">
        <v>10887</v>
      </c>
      <c r="I1222" t="s">
        <v>10888</v>
      </c>
      <c r="J1222">
        <v>8</v>
      </c>
      <c r="K1222" t="s">
        <v>10922</v>
      </c>
      <c r="L1222">
        <v>784814</v>
      </c>
      <c r="M1222">
        <v>92000000</v>
      </c>
      <c r="N1222">
        <v>631684650</v>
      </c>
      <c r="O1222">
        <v>539684650</v>
      </c>
      <c r="P1222" t="s">
        <v>10928</v>
      </c>
      <c r="Q1222" t="s">
        <v>4108</v>
      </c>
      <c r="R1222">
        <v>27</v>
      </c>
      <c r="S1222" t="s">
        <v>11014</v>
      </c>
      <c r="T1222" t="s">
        <v>11022</v>
      </c>
      <c r="U1222" t="s">
        <v>10923</v>
      </c>
      <c r="V1222" t="s">
        <v>10991</v>
      </c>
      <c r="W1222" t="s">
        <v>11031</v>
      </c>
      <c r="X1222" t="s">
        <v>2778</v>
      </c>
    </row>
    <row r="1223" spans="1:24" x14ac:dyDescent="0.3">
      <c r="A1223" t="s">
        <v>4109</v>
      </c>
      <c r="B1223" t="s">
        <v>4110</v>
      </c>
      <c r="C1223" t="s">
        <v>4110</v>
      </c>
      <c r="D1223">
        <v>111</v>
      </c>
      <c r="E1223" t="s">
        <v>10911</v>
      </c>
      <c r="F1223">
        <v>1.85</v>
      </c>
      <c r="G1223" t="s">
        <v>7406</v>
      </c>
      <c r="H1223" t="s">
        <v>10891</v>
      </c>
      <c r="I1223" t="s">
        <v>5170</v>
      </c>
      <c r="J1223">
        <v>7</v>
      </c>
      <c r="K1223" t="s">
        <v>10916</v>
      </c>
      <c r="L1223">
        <v>383070</v>
      </c>
      <c r="M1223">
        <v>60000000</v>
      </c>
      <c r="N1223">
        <v>176070171</v>
      </c>
      <c r="O1223">
        <v>116070171</v>
      </c>
      <c r="P1223" t="s">
        <v>10928</v>
      </c>
      <c r="Q1223" t="s">
        <v>3922</v>
      </c>
      <c r="R1223">
        <v>30</v>
      </c>
      <c r="S1223" t="s">
        <v>1956</v>
      </c>
      <c r="T1223" t="s">
        <v>11029</v>
      </c>
      <c r="U1223" t="s">
        <v>10932</v>
      </c>
      <c r="V1223" t="s">
        <v>10990</v>
      </c>
      <c r="W1223" t="s">
        <v>11031</v>
      </c>
      <c r="X1223" t="s">
        <v>1958</v>
      </c>
    </row>
    <row r="1224" spans="1:24" x14ac:dyDescent="0.3">
      <c r="A1224" t="s">
        <v>4111</v>
      </c>
      <c r="B1224" t="s">
        <v>4112</v>
      </c>
      <c r="C1224" t="s">
        <v>4112</v>
      </c>
      <c r="D1224">
        <v>126</v>
      </c>
      <c r="E1224" t="s">
        <v>10917</v>
      </c>
      <c r="F1224">
        <v>2.1</v>
      </c>
      <c r="G1224" t="s">
        <v>7406</v>
      </c>
      <c r="H1224" t="s">
        <v>10887</v>
      </c>
      <c r="I1224" t="s">
        <v>5170</v>
      </c>
      <c r="J1224">
        <v>6.9</v>
      </c>
      <c r="K1224" t="s">
        <v>10912</v>
      </c>
      <c r="L1224">
        <v>383126</v>
      </c>
      <c r="M1224">
        <v>150000000</v>
      </c>
      <c r="N1224">
        <v>398479497</v>
      </c>
      <c r="O1224">
        <v>248479497</v>
      </c>
      <c r="P1224" t="s">
        <v>10928</v>
      </c>
      <c r="Q1224" t="s">
        <v>4113</v>
      </c>
      <c r="R1224">
        <v>24</v>
      </c>
      <c r="S1224" t="s">
        <v>11015</v>
      </c>
      <c r="T1224" t="s">
        <v>11026</v>
      </c>
      <c r="U1224" t="s">
        <v>10929</v>
      </c>
      <c r="V1224" t="s">
        <v>10993</v>
      </c>
      <c r="W1224" t="s">
        <v>11031</v>
      </c>
      <c r="X1224" t="s">
        <v>4114</v>
      </c>
    </row>
    <row r="1225" spans="1:24" x14ac:dyDescent="0.3">
      <c r="A1225" t="s">
        <v>4115</v>
      </c>
      <c r="B1225" t="s">
        <v>4116</v>
      </c>
      <c r="C1225" t="s">
        <v>4116</v>
      </c>
      <c r="D1225">
        <v>94</v>
      </c>
      <c r="E1225" t="s">
        <v>10911</v>
      </c>
      <c r="F1225">
        <v>1.5666666666666667</v>
      </c>
      <c r="G1225" t="s">
        <v>7406</v>
      </c>
      <c r="H1225" t="s">
        <v>105</v>
      </c>
      <c r="I1225" t="s">
        <v>10890</v>
      </c>
      <c r="J1225">
        <v>6.1</v>
      </c>
      <c r="K1225" t="s">
        <v>10912</v>
      </c>
      <c r="L1225">
        <v>207020</v>
      </c>
      <c r="M1225">
        <v>45000000</v>
      </c>
      <c r="N1225">
        <v>129342769</v>
      </c>
      <c r="O1225">
        <v>84342769</v>
      </c>
      <c r="P1225" t="s">
        <v>10913</v>
      </c>
      <c r="Q1225" t="s">
        <v>4117</v>
      </c>
      <c r="R1225">
        <v>23</v>
      </c>
      <c r="S1225" t="s">
        <v>11015</v>
      </c>
      <c r="T1225" t="s">
        <v>11028</v>
      </c>
      <c r="U1225" t="s">
        <v>10931</v>
      </c>
      <c r="V1225" t="s">
        <v>10991</v>
      </c>
      <c r="W1225" t="s">
        <v>11031</v>
      </c>
      <c r="X1225" t="s">
        <v>4118</v>
      </c>
    </row>
    <row r="1226" spans="1:24" x14ac:dyDescent="0.3">
      <c r="A1226" t="s">
        <v>4119</v>
      </c>
      <c r="B1226" t="s">
        <v>4120</v>
      </c>
      <c r="C1226" t="s">
        <v>4120</v>
      </c>
      <c r="D1226">
        <v>124</v>
      </c>
      <c r="E1226" t="s">
        <v>10917</v>
      </c>
      <c r="F1226">
        <v>2.0666666666666669</v>
      </c>
      <c r="G1226" t="s">
        <v>7406</v>
      </c>
      <c r="H1226" t="s">
        <v>10887</v>
      </c>
      <c r="I1226" t="s">
        <v>172</v>
      </c>
      <c r="J1226">
        <v>6</v>
      </c>
      <c r="K1226" t="s">
        <v>10912</v>
      </c>
      <c r="L1226">
        <v>102000</v>
      </c>
      <c r="M1226">
        <v>130000000</v>
      </c>
      <c r="N1226">
        <v>119240351</v>
      </c>
      <c r="O1226">
        <v>-10759649</v>
      </c>
      <c r="P1226" t="s">
        <v>10924</v>
      </c>
      <c r="Q1226" t="s">
        <v>4121</v>
      </c>
      <c r="R1226">
        <v>4</v>
      </c>
      <c r="S1226" t="s">
        <v>11015</v>
      </c>
      <c r="T1226" t="s">
        <v>11026</v>
      </c>
      <c r="U1226" t="s">
        <v>10929</v>
      </c>
      <c r="V1226" t="s">
        <v>10988</v>
      </c>
      <c r="W1226" t="s">
        <v>11031</v>
      </c>
      <c r="X1226" t="s">
        <v>4122</v>
      </c>
    </row>
    <row r="1227" spans="1:24" x14ac:dyDescent="0.3">
      <c r="A1227" t="s">
        <v>4123</v>
      </c>
      <c r="B1227" t="s">
        <v>4124</v>
      </c>
      <c r="C1227" t="s">
        <v>4124</v>
      </c>
      <c r="D1227">
        <v>125</v>
      </c>
      <c r="E1227" t="s">
        <v>10917</v>
      </c>
      <c r="F1227">
        <v>2.0833333333333335</v>
      </c>
      <c r="G1227" t="s">
        <v>10887</v>
      </c>
      <c r="H1227" t="s">
        <v>190</v>
      </c>
      <c r="I1227" t="s">
        <v>10885</v>
      </c>
      <c r="J1227">
        <v>8</v>
      </c>
      <c r="K1227" t="s">
        <v>10922</v>
      </c>
      <c r="L1227">
        <v>453259</v>
      </c>
      <c r="M1227">
        <v>70000000</v>
      </c>
      <c r="N1227">
        <v>123218424</v>
      </c>
      <c r="O1227">
        <v>53218424</v>
      </c>
      <c r="P1227" t="s">
        <v>10913</v>
      </c>
      <c r="Q1227" t="s">
        <v>4125</v>
      </c>
      <c r="R1227">
        <v>4</v>
      </c>
      <c r="S1227" t="s">
        <v>11012</v>
      </c>
      <c r="T1227" t="s">
        <v>11018</v>
      </c>
      <c r="U1227" t="s">
        <v>10914</v>
      </c>
      <c r="V1227" t="s">
        <v>10990</v>
      </c>
      <c r="W1227" t="s">
        <v>11031</v>
      </c>
      <c r="X1227" t="s">
        <v>766</v>
      </c>
    </row>
    <row r="1228" spans="1:24" x14ac:dyDescent="0.3">
      <c r="A1228" t="s">
        <v>4126</v>
      </c>
      <c r="B1228" t="s">
        <v>4127</v>
      </c>
      <c r="C1228" t="s">
        <v>4127</v>
      </c>
      <c r="D1228">
        <v>124</v>
      </c>
      <c r="E1228" t="s">
        <v>10917</v>
      </c>
      <c r="F1228">
        <v>2.0666666666666669</v>
      </c>
      <c r="G1228" t="s">
        <v>7406</v>
      </c>
      <c r="H1228" t="s">
        <v>10887</v>
      </c>
      <c r="I1228" t="s">
        <v>10890</v>
      </c>
      <c r="J1228">
        <v>6.5</v>
      </c>
      <c r="K1228" t="s">
        <v>10912</v>
      </c>
      <c r="L1228">
        <v>467685</v>
      </c>
      <c r="M1228">
        <v>125000000</v>
      </c>
      <c r="N1228">
        <v>552639571</v>
      </c>
      <c r="O1228">
        <v>427639571</v>
      </c>
      <c r="P1228" t="s">
        <v>10928</v>
      </c>
      <c r="Q1228" t="s">
        <v>4128</v>
      </c>
      <c r="R1228">
        <v>17</v>
      </c>
      <c r="S1228" t="s">
        <v>11015</v>
      </c>
      <c r="T1228" t="s">
        <v>11029</v>
      </c>
      <c r="U1228" t="s">
        <v>10932</v>
      </c>
      <c r="V1228" t="s">
        <v>10991</v>
      </c>
      <c r="W1228" t="s">
        <v>11031</v>
      </c>
      <c r="X1228" t="s">
        <v>1556</v>
      </c>
    </row>
    <row r="1229" spans="1:24" x14ac:dyDescent="0.3">
      <c r="A1229" t="s">
        <v>4129</v>
      </c>
      <c r="B1229" t="s">
        <v>4130</v>
      </c>
      <c r="C1229" t="s">
        <v>4130</v>
      </c>
      <c r="D1229">
        <v>97</v>
      </c>
      <c r="E1229" t="s">
        <v>10911</v>
      </c>
      <c r="F1229">
        <v>1.6166666666666667</v>
      </c>
      <c r="G1229" t="s">
        <v>10887</v>
      </c>
      <c r="H1229" t="s">
        <v>172</v>
      </c>
      <c r="I1229" t="s">
        <v>10892</v>
      </c>
      <c r="J1229">
        <v>7.1</v>
      </c>
      <c r="K1229" t="s">
        <v>10916</v>
      </c>
      <c r="L1229">
        <v>291397</v>
      </c>
      <c r="M1229">
        <v>33000000</v>
      </c>
      <c r="N1229">
        <v>227356156</v>
      </c>
      <c r="O1229">
        <v>194356156</v>
      </c>
      <c r="P1229" t="s">
        <v>10928</v>
      </c>
      <c r="Q1229" t="s">
        <v>4062</v>
      </c>
      <c r="R1229">
        <v>9</v>
      </c>
      <c r="S1229" t="s">
        <v>11012</v>
      </c>
      <c r="T1229" t="s">
        <v>11022</v>
      </c>
      <c r="U1229" t="s">
        <v>10923</v>
      </c>
      <c r="V1229" t="s">
        <v>10990</v>
      </c>
      <c r="W1229" t="s">
        <v>11031</v>
      </c>
      <c r="X1229" t="s">
        <v>4131</v>
      </c>
    </row>
    <row r="1230" spans="1:24" x14ac:dyDescent="0.3">
      <c r="A1230" t="s">
        <v>4132</v>
      </c>
      <c r="B1230" t="s">
        <v>4133</v>
      </c>
      <c r="C1230" t="s">
        <v>4133</v>
      </c>
      <c r="D1230">
        <v>144</v>
      </c>
      <c r="E1230" t="s">
        <v>10917</v>
      </c>
      <c r="F1230">
        <v>2.4</v>
      </c>
      <c r="G1230" t="s">
        <v>7406</v>
      </c>
      <c r="H1230" t="s">
        <v>10887</v>
      </c>
      <c r="I1230" t="s">
        <v>190</v>
      </c>
      <c r="J1230">
        <v>7.2</v>
      </c>
      <c r="K1230" t="s">
        <v>10916</v>
      </c>
      <c r="L1230">
        <v>304736</v>
      </c>
      <c r="M1230">
        <v>130000000</v>
      </c>
      <c r="N1230">
        <v>218122627</v>
      </c>
      <c r="O1230">
        <v>88122627</v>
      </c>
      <c r="P1230" t="s">
        <v>10913</v>
      </c>
      <c r="Q1230" t="s">
        <v>4134</v>
      </c>
      <c r="R1230">
        <v>2</v>
      </c>
      <c r="S1230" t="s">
        <v>11015</v>
      </c>
      <c r="T1230" t="s">
        <v>11029</v>
      </c>
      <c r="U1230" t="s">
        <v>10932</v>
      </c>
      <c r="V1230" t="s">
        <v>10988</v>
      </c>
      <c r="W1230" t="s">
        <v>11031</v>
      </c>
      <c r="X1230" t="s">
        <v>312</v>
      </c>
    </row>
    <row r="1231" spans="1:24" x14ac:dyDescent="0.3">
      <c r="A1231" t="s">
        <v>4135</v>
      </c>
      <c r="B1231" t="s">
        <v>4136</v>
      </c>
      <c r="C1231" t="s">
        <v>4136</v>
      </c>
      <c r="D1231">
        <v>121</v>
      </c>
      <c r="E1231" t="s">
        <v>10917</v>
      </c>
      <c r="F1231">
        <v>2.0166666666666666</v>
      </c>
      <c r="G1231" t="s">
        <v>7406</v>
      </c>
      <c r="H1231" t="s">
        <v>10885</v>
      </c>
      <c r="I1231" t="s">
        <v>5170</v>
      </c>
      <c r="J1231">
        <v>7</v>
      </c>
      <c r="K1231" t="s">
        <v>10916</v>
      </c>
      <c r="L1231">
        <v>281070</v>
      </c>
      <c r="M1231">
        <v>22000000</v>
      </c>
      <c r="N1231">
        <v>95708457</v>
      </c>
      <c r="O1231">
        <v>73708457</v>
      </c>
      <c r="P1231" t="s">
        <v>10913</v>
      </c>
      <c r="Q1231" t="s">
        <v>4137</v>
      </c>
      <c r="R1231">
        <v>8</v>
      </c>
      <c r="S1231" t="s">
        <v>11015</v>
      </c>
      <c r="T1231" t="s">
        <v>11027</v>
      </c>
      <c r="U1231" t="s">
        <v>10930</v>
      </c>
      <c r="V1231" t="s">
        <v>10990</v>
      </c>
      <c r="W1231" t="s">
        <v>11031</v>
      </c>
      <c r="X1231" t="s">
        <v>4138</v>
      </c>
    </row>
    <row r="1232" spans="1:24" x14ac:dyDescent="0.3">
      <c r="A1232" t="s">
        <v>4139</v>
      </c>
      <c r="B1232" t="s">
        <v>4140</v>
      </c>
      <c r="C1232" t="s">
        <v>4140</v>
      </c>
      <c r="D1232">
        <v>107</v>
      </c>
      <c r="E1232" t="s">
        <v>10911</v>
      </c>
      <c r="F1232">
        <v>1.7833333333333334</v>
      </c>
      <c r="G1232" t="s">
        <v>7406</v>
      </c>
      <c r="H1232" t="s">
        <v>10891</v>
      </c>
      <c r="I1232" t="s">
        <v>5170</v>
      </c>
      <c r="J1232">
        <v>5.9</v>
      </c>
      <c r="K1232" t="s">
        <v>10933</v>
      </c>
      <c r="L1232">
        <v>291018</v>
      </c>
      <c r="M1232">
        <v>76000000</v>
      </c>
      <c r="N1232">
        <v>236350661</v>
      </c>
      <c r="O1232">
        <v>160350661</v>
      </c>
      <c r="P1232" t="s">
        <v>10928</v>
      </c>
      <c r="Q1232" t="s">
        <v>4141</v>
      </c>
      <c r="R1232">
        <v>3</v>
      </c>
      <c r="S1232" t="s">
        <v>11011</v>
      </c>
      <c r="T1232" t="s">
        <v>11024</v>
      </c>
      <c r="U1232" t="s">
        <v>10926</v>
      </c>
      <c r="V1232" t="s">
        <v>10990</v>
      </c>
      <c r="W1232" t="s">
        <v>11031</v>
      </c>
      <c r="X1232" t="s">
        <v>1353</v>
      </c>
    </row>
    <row r="1233" spans="1:24" x14ac:dyDescent="0.3">
      <c r="A1233" t="s">
        <v>4142</v>
      </c>
      <c r="B1233" t="s">
        <v>4143</v>
      </c>
      <c r="C1233" t="s">
        <v>4143</v>
      </c>
      <c r="D1233">
        <v>97</v>
      </c>
      <c r="E1233" t="s">
        <v>10911</v>
      </c>
      <c r="F1233">
        <v>1.6166666666666667</v>
      </c>
      <c r="G1233" t="s">
        <v>172</v>
      </c>
      <c r="H1233" t="s">
        <v>10892</v>
      </c>
      <c r="I1233" t="s">
        <v>10885</v>
      </c>
      <c r="J1233">
        <v>6.3</v>
      </c>
      <c r="K1233" t="s">
        <v>10912</v>
      </c>
      <c r="L1233">
        <v>148839</v>
      </c>
      <c r="M1233">
        <v>20000000</v>
      </c>
      <c r="N1233">
        <v>160846332</v>
      </c>
      <c r="O1233">
        <v>140846332</v>
      </c>
      <c r="P1233" t="s">
        <v>10928</v>
      </c>
      <c r="Q1233" t="s">
        <v>4144</v>
      </c>
      <c r="R1233">
        <v>4</v>
      </c>
      <c r="S1233" t="s">
        <v>11015</v>
      </c>
      <c r="T1233" t="s">
        <v>11028</v>
      </c>
      <c r="U1233" t="s">
        <v>10931</v>
      </c>
      <c r="V1233" t="s">
        <v>10990</v>
      </c>
      <c r="W1233" t="s">
        <v>11031</v>
      </c>
      <c r="X1233" t="s">
        <v>4145</v>
      </c>
    </row>
    <row r="1234" spans="1:24" x14ac:dyDescent="0.3">
      <c r="A1234" t="s">
        <v>4146</v>
      </c>
      <c r="B1234" t="s">
        <v>4147</v>
      </c>
      <c r="C1234" t="s">
        <v>4147</v>
      </c>
      <c r="D1234">
        <v>85</v>
      </c>
      <c r="E1234" t="s">
        <v>10915</v>
      </c>
      <c r="F1234">
        <v>1.4166666666666667</v>
      </c>
      <c r="G1234" t="s">
        <v>7406</v>
      </c>
      <c r="H1234" t="s">
        <v>172</v>
      </c>
      <c r="I1234" t="s">
        <v>4855</v>
      </c>
      <c r="J1234">
        <v>6.6</v>
      </c>
      <c r="K1234" t="s">
        <v>10912</v>
      </c>
      <c r="L1234">
        <v>100668</v>
      </c>
      <c r="M1234">
        <v>5000000</v>
      </c>
      <c r="N1234">
        <v>79493831</v>
      </c>
      <c r="O1234">
        <v>74493831</v>
      </c>
      <c r="P1234" t="s">
        <v>10913</v>
      </c>
      <c r="Q1234" t="s">
        <v>4148</v>
      </c>
      <c r="R1234">
        <v>21</v>
      </c>
      <c r="S1234" t="s">
        <v>11015</v>
      </c>
      <c r="T1234" t="s">
        <v>11022</v>
      </c>
      <c r="U1234" t="s">
        <v>10923</v>
      </c>
      <c r="V1234" t="s">
        <v>10989</v>
      </c>
      <c r="W1234" t="s">
        <v>11031</v>
      </c>
      <c r="X1234" t="s">
        <v>4149</v>
      </c>
    </row>
    <row r="1235" spans="1:24" x14ac:dyDescent="0.3">
      <c r="A1235" t="s">
        <v>4150</v>
      </c>
      <c r="B1235" t="s">
        <v>4151</v>
      </c>
      <c r="C1235" t="s">
        <v>4151</v>
      </c>
      <c r="D1235">
        <v>98</v>
      </c>
      <c r="E1235" t="s">
        <v>10911</v>
      </c>
      <c r="F1235">
        <v>1.6333333333333333</v>
      </c>
      <c r="G1235" t="s">
        <v>105</v>
      </c>
      <c r="H1235" t="s">
        <v>10899</v>
      </c>
      <c r="I1235" t="s">
        <v>10899</v>
      </c>
      <c r="J1235">
        <v>6.2</v>
      </c>
      <c r="K1235" t="s">
        <v>10912</v>
      </c>
      <c r="L1235">
        <v>150320</v>
      </c>
      <c r="M1235">
        <v>9500000</v>
      </c>
      <c r="N1235">
        <v>107363905</v>
      </c>
      <c r="O1235">
        <v>97863905</v>
      </c>
      <c r="P1235" t="s">
        <v>10913</v>
      </c>
      <c r="Q1235" t="s">
        <v>4152</v>
      </c>
      <c r="R1235">
        <v>15</v>
      </c>
      <c r="S1235" t="s">
        <v>11014</v>
      </c>
      <c r="T1235" t="s">
        <v>11022</v>
      </c>
      <c r="U1235" t="s">
        <v>10923</v>
      </c>
      <c r="V1235" t="s">
        <v>10990</v>
      </c>
      <c r="W1235" t="s">
        <v>11031</v>
      </c>
      <c r="X1235" t="s">
        <v>4153</v>
      </c>
    </row>
    <row r="1236" spans="1:24" x14ac:dyDescent="0.3">
      <c r="A1236" t="s">
        <v>4154</v>
      </c>
      <c r="B1236" t="s">
        <v>4155</v>
      </c>
      <c r="C1236" t="s">
        <v>4155</v>
      </c>
      <c r="D1236">
        <v>114</v>
      </c>
      <c r="E1236" t="s">
        <v>10911</v>
      </c>
      <c r="F1236">
        <v>1.9</v>
      </c>
      <c r="G1236" t="s">
        <v>190</v>
      </c>
      <c r="H1236" t="s">
        <v>10895</v>
      </c>
      <c r="I1236" t="s">
        <v>10886</v>
      </c>
      <c r="J1236">
        <v>6.9</v>
      </c>
      <c r="K1236" t="s">
        <v>10912</v>
      </c>
      <c r="L1236">
        <v>58068</v>
      </c>
      <c r="M1236">
        <v>30000000</v>
      </c>
      <c r="N1236">
        <v>21741598</v>
      </c>
      <c r="O1236">
        <v>-8258402</v>
      </c>
      <c r="P1236" t="s">
        <v>10924</v>
      </c>
      <c r="Q1236" t="s">
        <v>4156</v>
      </c>
      <c r="R1236">
        <v>4</v>
      </c>
      <c r="S1236" t="s">
        <v>11013</v>
      </c>
      <c r="T1236" t="s">
        <v>11025</v>
      </c>
      <c r="U1236" t="s">
        <v>10927</v>
      </c>
      <c r="V1236" t="s">
        <v>10991</v>
      </c>
      <c r="W1236" t="s">
        <v>11031</v>
      </c>
      <c r="X1236" t="s">
        <v>4157</v>
      </c>
    </row>
    <row r="1237" spans="1:24" x14ac:dyDescent="0.3">
      <c r="A1237" t="s">
        <v>4158</v>
      </c>
      <c r="B1237" t="s">
        <v>4159</v>
      </c>
      <c r="C1237" t="s">
        <v>4159</v>
      </c>
      <c r="D1237">
        <v>117</v>
      </c>
      <c r="E1237" t="s">
        <v>10911</v>
      </c>
      <c r="F1237">
        <v>1.95</v>
      </c>
      <c r="G1237" t="s">
        <v>7406</v>
      </c>
      <c r="H1237" t="s">
        <v>10887</v>
      </c>
      <c r="I1237" t="s">
        <v>10885</v>
      </c>
      <c r="J1237">
        <v>5.5</v>
      </c>
      <c r="K1237" t="s">
        <v>10933</v>
      </c>
      <c r="L1237">
        <v>143171</v>
      </c>
      <c r="M1237">
        <v>95000000</v>
      </c>
      <c r="N1237">
        <v>160099222</v>
      </c>
      <c r="O1237">
        <v>65099222</v>
      </c>
      <c r="P1237" t="s">
        <v>10913</v>
      </c>
      <c r="Q1237" t="s">
        <v>4160</v>
      </c>
      <c r="R1237">
        <v>21</v>
      </c>
      <c r="S1237" t="s">
        <v>11015</v>
      </c>
      <c r="T1237" t="s">
        <v>11025</v>
      </c>
      <c r="U1237" t="s">
        <v>10927</v>
      </c>
      <c r="V1237" t="s">
        <v>10990</v>
      </c>
      <c r="W1237" t="s">
        <v>11031</v>
      </c>
      <c r="X1237" t="s">
        <v>1838</v>
      </c>
    </row>
    <row r="1238" spans="1:24" x14ac:dyDescent="0.3">
      <c r="A1238" t="s">
        <v>4161</v>
      </c>
      <c r="B1238" t="s">
        <v>4162</v>
      </c>
      <c r="C1238" t="s">
        <v>4162</v>
      </c>
      <c r="D1238">
        <v>154</v>
      </c>
      <c r="E1238" t="s">
        <v>10917</v>
      </c>
      <c r="F1238">
        <v>2.5666666666666669</v>
      </c>
      <c r="G1238" t="s">
        <v>7406</v>
      </c>
      <c r="H1238" t="s">
        <v>190</v>
      </c>
      <c r="I1238" t="s">
        <v>10899</v>
      </c>
      <c r="J1238">
        <v>7.8</v>
      </c>
      <c r="K1238" t="s">
        <v>10916</v>
      </c>
      <c r="L1238">
        <v>461081</v>
      </c>
      <c r="M1238">
        <v>140000000</v>
      </c>
      <c r="N1238">
        <v>454627263</v>
      </c>
      <c r="O1238">
        <v>314627263</v>
      </c>
      <c r="P1238" t="s">
        <v>10928</v>
      </c>
      <c r="Q1238" t="s">
        <v>4163</v>
      </c>
      <c r="R1238">
        <v>22</v>
      </c>
      <c r="S1238" t="s">
        <v>11016</v>
      </c>
      <c r="T1238" t="s">
        <v>11023</v>
      </c>
      <c r="U1238" t="s">
        <v>10925</v>
      </c>
      <c r="V1238" t="s">
        <v>10990</v>
      </c>
      <c r="W1238" t="s">
        <v>11031</v>
      </c>
      <c r="X1238" t="s">
        <v>1161</v>
      </c>
    </row>
    <row r="1239" spans="1:24" x14ac:dyDescent="0.3">
      <c r="A1239" t="s">
        <v>4164</v>
      </c>
      <c r="B1239" t="s">
        <v>4165</v>
      </c>
      <c r="C1239" t="s">
        <v>4165</v>
      </c>
      <c r="D1239">
        <v>116</v>
      </c>
      <c r="E1239" t="s">
        <v>10911</v>
      </c>
      <c r="F1239">
        <v>1.9333333333333333</v>
      </c>
      <c r="G1239" t="s">
        <v>172</v>
      </c>
      <c r="H1239" t="s">
        <v>10891</v>
      </c>
      <c r="I1239" t="s">
        <v>190</v>
      </c>
      <c r="J1239">
        <v>7.3</v>
      </c>
      <c r="K1239" t="s">
        <v>10916</v>
      </c>
      <c r="L1239">
        <v>136075</v>
      </c>
      <c r="M1239">
        <v>62000000</v>
      </c>
      <c r="N1239">
        <v>65565672</v>
      </c>
      <c r="O1239">
        <v>3565672</v>
      </c>
      <c r="P1239" t="s">
        <v>10918</v>
      </c>
      <c r="Q1239" t="s">
        <v>2849</v>
      </c>
      <c r="R1239">
        <v>2</v>
      </c>
      <c r="S1239" t="s">
        <v>11011</v>
      </c>
      <c r="T1239" t="s">
        <v>11027</v>
      </c>
      <c r="U1239" t="s">
        <v>10930</v>
      </c>
      <c r="V1239" t="s">
        <v>10990</v>
      </c>
      <c r="W1239" t="s">
        <v>11031</v>
      </c>
      <c r="X1239" t="s">
        <v>312</v>
      </c>
    </row>
    <row r="1240" spans="1:24" x14ac:dyDescent="0.3">
      <c r="A1240" t="s">
        <v>4166</v>
      </c>
      <c r="B1240" t="s">
        <v>4167</v>
      </c>
      <c r="C1240" t="s">
        <v>4167</v>
      </c>
      <c r="D1240">
        <v>143</v>
      </c>
      <c r="E1240" t="s">
        <v>10917</v>
      </c>
      <c r="F1240">
        <v>2.3833333333333333</v>
      </c>
      <c r="G1240" t="s">
        <v>7406</v>
      </c>
      <c r="H1240" t="s">
        <v>10887</v>
      </c>
      <c r="I1240" t="s">
        <v>10885</v>
      </c>
      <c r="J1240">
        <v>8.1</v>
      </c>
      <c r="K1240" t="s">
        <v>10922</v>
      </c>
      <c r="L1240">
        <v>1181496</v>
      </c>
      <c r="M1240">
        <v>140000000</v>
      </c>
      <c r="N1240">
        <v>654264015</v>
      </c>
      <c r="O1240">
        <v>514264015</v>
      </c>
      <c r="P1240" t="s">
        <v>10928</v>
      </c>
      <c r="Q1240" t="s">
        <v>4168</v>
      </c>
      <c r="R1240">
        <v>28</v>
      </c>
      <c r="S1240" t="s">
        <v>11016</v>
      </c>
      <c r="T1240" t="s">
        <v>11024</v>
      </c>
      <c r="U1240" t="s">
        <v>10926</v>
      </c>
      <c r="V1240" t="s">
        <v>10990</v>
      </c>
      <c r="W1240" t="s">
        <v>11031</v>
      </c>
      <c r="X1240" t="s">
        <v>2422</v>
      </c>
    </row>
    <row r="1241" spans="1:24" x14ac:dyDescent="0.3">
      <c r="A1241" t="s">
        <v>4169</v>
      </c>
      <c r="B1241" t="s">
        <v>4170</v>
      </c>
      <c r="C1241" t="s">
        <v>4170</v>
      </c>
      <c r="D1241">
        <v>138</v>
      </c>
      <c r="E1241" t="s">
        <v>10917</v>
      </c>
      <c r="F1241">
        <v>2.2999999999999998</v>
      </c>
      <c r="G1241" t="s">
        <v>10891</v>
      </c>
      <c r="H1241" t="s">
        <v>190</v>
      </c>
      <c r="I1241" t="s">
        <v>10895</v>
      </c>
      <c r="J1241">
        <v>7.9</v>
      </c>
      <c r="K1241" t="s">
        <v>10916</v>
      </c>
      <c r="L1241">
        <v>475435</v>
      </c>
      <c r="M1241">
        <v>25000000</v>
      </c>
      <c r="N1241">
        <v>156595191</v>
      </c>
      <c r="O1241">
        <v>131595191</v>
      </c>
      <c r="P1241" t="s">
        <v>10928</v>
      </c>
      <c r="Q1241" t="s">
        <v>4171</v>
      </c>
      <c r="R1241">
        <v>23</v>
      </c>
      <c r="S1241" t="s">
        <v>1956</v>
      </c>
      <c r="T1241" t="s">
        <v>11029</v>
      </c>
      <c r="U1241" t="s">
        <v>10932</v>
      </c>
      <c r="V1241" t="s">
        <v>10990</v>
      </c>
      <c r="W1241" t="s">
        <v>11031</v>
      </c>
      <c r="X1241" t="s">
        <v>87</v>
      </c>
    </row>
    <row r="1242" spans="1:24" x14ac:dyDescent="0.3">
      <c r="A1242" t="s">
        <v>4172</v>
      </c>
      <c r="B1242" t="s">
        <v>4173</v>
      </c>
      <c r="C1242" t="s">
        <v>4173</v>
      </c>
      <c r="D1242">
        <v>83</v>
      </c>
      <c r="E1242" t="s">
        <v>10915</v>
      </c>
      <c r="F1242">
        <v>1.3833333333333333</v>
      </c>
      <c r="G1242" t="s">
        <v>10887</v>
      </c>
      <c r="H1242" t="s">
        <v>10888</v>
      </c>
      <c r="I1242" t="s">
        <v>172</v>
      </c>
      <c r="J1242">
        <v>6.7</v>
      </c>
      <c r="K1242" t="s">
        <v>10912</v>
      </c>
      <c r="L1242">
        <v>186125</v>
      </c>
      <c r="M1242">
        <v>80000000</v>
      </c>
      <c r="N1242">
        <v>339795890</v>
      </c>
      <c r="O1242">
        <v>259795890</v>
      </c>
      <c r="P1242" t="s">
        <v>10928</v>
      </c>
      <c r="Q1242" t="s">
        <v>4174</v>
      </c>
      <c r="R1242">
        <v>22</v>
      </c>
      <c r="S1242" t="s">
        <v>11016</v>
      </c>
      <c r="T1242" t="s">
        <v>11026</v>
      </c>
      <c r="U1242" t="s">
        <v>10929</v>
      </c>
      <c r="V1242" t="s">
        <v>10993</v>
      </c>
      <c r="W1242" t="s">
        <v>11031</v>
      </c>
      <c r="X1242" t="s">
        <v>4175</v>
      </c>
    </row>
    <row r="1243" spans="1:24" x14ac:dyDescent="0.3">
      <c r="A1243" t="s">
        <v>4176</v>
      </c>
      <c r="B1243" t="s">
        <v>4177</v>
      </c>
      <c r="C1243" t="s">
        <v>4177</v>
      </c>
      <c r="D1243">
        <v>111</v>
      </c>
      <c r="E1243" t="s">
        <v>10911</v>
      </c>
      <c r="F1243">
        <v>1.85</v>
      </c>
      <c r="G1243" t="s">
        <v>172</v>
      </c>
      <c r="H1243" t="s">
        <v>190</v>
      </c>
      <c r="I1243" t="s">
        <v>10892</v>
      </c>
      <c r="J1243">
        <v>7.5</v>
      </c>
      <c r="K1243" t="s">
        <v>10916</v>
      </c>
      <c r="L1243">
        <v>60308</v>
      </c>
      <c r="M1243">
        <v>30000000</v>
      </c>
      <c r="N1243">
        <v>48260279</v>
      </c>
      <c r="O1243">
        <v>18260279</v>
      </c>
      <c r="P1243" t="s">
        <v>10913</v>
      </c>
      <c r="Q1243" t="s">
        <v>4078</v>
      </c>
      <c r="R1243">
        <v>5</v>
      </c>
      <c r="S1243" t="s">
        <v>1956</v>
      </c>
      <c r="T1243" t="s">
        <v>11027</v>
      </c>
      <c r="U1243" t="s">
        <v>10930</v>
      </c>
      <c r="V1243" t="s">
        <v>10990</v>
      </c>
      <c r="W1243" t="s">
        <v>11031</v>
      </c>
      <c r="X1243" t="s">
        <v>4178</v>
      </c>
    </row>
    <row r="1244" spans="1:24" x14ac:dyDescent="0.3">
      <c r="A1244" t="s">
        <v>4179</v>
      </c>
      <c r="B1244" t="s">
        <v>4180</v>
      </c>
      <c r="C1244" t="s">
        <v>4180</v>
      </c>
      <c r="D1244">
        <v>93</v>
      </c>
      <c r="E1244" t="s">
        <v>10911</v>
      </c>
      <c r="F1244">
        <v>1.55</v>
      </c>
      <c r="G1244" t="s">
        <v>172</v>
      </c>
      <c r="H1244" t="s">
        <v>105</v>
      </c>
      <c r="I1244" t="s">
        <v>10890</v>
      </c>
      <c r="J1244">
        <v>5.3</v>
      </c>
      <c r="K1244" t="s">
        <v>10933</v>
      </c>
      <c r="L1244">
        <v>68839</v>
      </c>
      <c r="M1244">
        <v>90000000</v>
      </c>
      <c r="N1244">
        <v>103370127</v>
      </c>
      <c r="O1244">
        <v>13370127</v>
      </c>
      <c r="P1244" t="s">
        <v>10913</v>
      </c>
      <c r="Q1244" t="s">
        <v>4181</v>
      </c>
      <c r="R1244">
        <v>6</v>
      </c>
      <c r="S1244" t="s">
        <v>11013</v>
      </c>
      <c r="T1244" t="s">
        <v>11024</v>
      </c>
      <c r="U1244" t="s">
        <v>10926</v>
      </c>
      <c r="V1244" t="s">
        <v>10991</v>
      </c>
      <c r="W1244" t="s">
        <v>11031</v>
      </c>
      <c r="X1244" t="s">
        <v>863</v>
      </c>
    </row>
    <row r="1245" spans="1:24" x14ac:dyDescent="0.3">
      <c r="A1245" t="s">
        <v>4182</v>
      </c>
      <c r="B1245" t="s">
        <v>4183</v>
      </c>
      <c r="C1245" t="s">
        <v>4183</v>
      </c>
      <c r="D1245">
        <v>98</v>
      </c>
      <c r="E1245" t="s">
        <v>10911</v>
      </c>
      <c r="F1245">
        <v>1.6333333333333333</v>
      </c>
      <c r="G1245" t="s">
        <v>172</v>
      </c>
      <c r="H1245" t="s">
        <v>10891</v>
      </c>
      <c r="I1245" t="s">
        <v>5170</v>
      </c>
      <c r="J1245">
        <v>5.5</v>
      </c>
      <c r="K1245" t="s">
        <v>10933</v>
      </c>
      <c r="L1245">
        <v>58022</v>
      </c>
      <c r="M1245">
        <v>40000000</v>
      </c>
      <c r="N1245">
        <v>26170671</v>
      </c>
      <c r="O1245">
        <v>-13829329</v>
      </c>
      <c r="P1245" t="s">
        <v>10924</v>
      </c>
      <c r="Q1245" t="s">
        <v>4184</v>
      </c>
      <c r="R1245">
        <v>7</v>
      </c>
      <c r="S1245" t="s">
        <v>11014</v>
      </c>
      <c r="T1245" t="s">
        <v>11026</v>
      </c>
      <c r="U1245" t="s">
        <v>10929</v>
      </c>
      <c r="V1245" t="s">
        <v>10991</v>
      </c>
      <c r="W1245" t="s">
        <v>11031</v>
      </c>
      <c r="X1245" t="s">
        <v>880</v>
      </c>
    </row>
    <row r="1246" spans="1:24" x14ac:dyDescent="0.3">
      <c r="A1246" t="s">
        <v>4185</v>
      </c>
      <c r="B1246" t="s">
        <v>4186</v>
      </c>
      <c r="C1246" t="s">
        <v>4186</v>
      </c>
      <c r="D1246">
        <v>120</v>
      </c>
      <c r="E1246" t="s">
        <v>10911</v>
      </c>
      <c r="F1246">
        <v>2</v>
      </c>
      <c r="G1246" t="s">
        <v>7406</v>
      </c>
      <c r="H1246" t="s">
        <v>10887</v>
      </c>
      <c r="I1246" t="s">
        <v>172</v>
      </c>
      <c r="J1246">
        <v>5.8</v>
      </c>
      <c r="K1246" t="s">
        <v>10933</v>
      </c>
      <c r="L1246">
        <v>93521</v>
      </c>
      <c r="M1246">
        <v>110000000</v>
      </c>
      <c r="N1246">
        <v>72178895</v>
      </c>
      <c r="O1246">
        <v>-37821105</v>
      </c>
      <c r="P1246" t="s">
        <v>10924</v>
      </c>
      <c r="Q1246" t="s">
        <v>4187</v>
      </c>
      <c r="R1246">
        <v>13</v>
      </c>
      <c r="S1246" t="s">
        <v>11013</v>
      </c>
      <c r="T1246" t="s">
        <v>11024</v>
      </c>
      <c r="U1246" t="s">
        <v>10926</v>
      </c>
      <c r="V1246" t="s">
        <v>10991</v>
      </c>
      <c r="W1246" t="s">
        <v>11031</v>
      </c>
      <c r="X1246" t="s">
        <v>2497</v>
      </c>
    </row>
    <row r="1247" spans="1:24" x14ac:dyDescent="0.3">
      <c r="A1247" t="s">
        <v>4188</v>
      </c>
      <c r="B1247" t="s">
        <v>4189</v>
      </c>
      <c r="C1247" t="s">
        <v>4189</v>
      </c>
      <c r="D1247">
        <v>104</v>
      </c>
      <c r="E1247" t="s">
        <v>10911</v>
      </c>
      <c r="F1247">
        <v>1.7333333333333334</v>
      </c>
      <c r="G1247" t="s">
        <v>7406</v>
      </c>
      <c r="H1247" t="s">
        <v>10891</v>
      </c>
      <c r="I1247" t="s">
        <v>10885</v>
      </c>
      <c r="J1247">
        <v>3.4</v>
      </c>
      <c r="K1247" t="s">
        <v>10933</v>
      </c>
      <c r="L1247">
        <v>124099</v>
      </c>
      <c r="M1247">
        <v>100000000</v>
      </c>
      <c r="N1247">
        <v>82402379</v>
      </c>
      <c r="O1247">
        <v>-17597621</v>
      </c>
      <c r="P1247" t="s">
        <v>10924</v>
      </c>
      <c r="Q1247" t="s">
        <v>4190</v>
      </c>
      <c r="R1247">
        <v>19</v>
      </c>
      <c r="S1247" t="s">
        <v>11015</v>
      </c>
      <c r="T1247" t="s">
        <v>11025</v>
      </c>
      <c r="U1247" t="s">
        <v>10927</v>
      </c>
      <c r="V1247" t="s">
        <v>10991</v>
      </c>
      <c r="W1247" t="s">
        <v>11031</v>
      </c>
      <c r="X1247" t="s">
        <v>4191</v>
      </c>
    </row>
    <row r="1248" spans="1:24" x14ac:dyDescent="0.3">
      <c r="A1248" t="s">
        <v>4192</v>
      </c>
      <c r="B1248" t="s">
        <v>4193</v>
      </c>
      <c r="C1248" t="s">
        <v>4193</v>
      </c>
      <c r="D1248">
        <v>100</v>
      </c>
      <c r="E1248" t="s">
        <v>10911</v>
      </c>
      <c r="F1248">
        <v>1.6666666666666667</v>
      </c>
      <c r="G1248" t="s">
        <v>10888</v>
      </c>
      <c r="H1248" t="s">
        <v>190</v>
      </c>
      <c r="I1248" t="s">
        <v>10892</v>
      </c>
      <c r="J1248">
        <v>7.7</v>
      </c>
      <c r="K1248" t="s">
        <v>10916</v>
      </c>
      <c r="L1248">
        <v>255803</v>
      </c>
      <c r="M1248">
        <v>60000000</v>
      </c>
      <c r="N1248">
        <v>131777210</v>
      </c>
      <c r="O1248">
        <v>71777210</v>
      </c>
      <c r="P1248" t="s">
        <v>10913</v>
      </c>
      <c r="Q1248" t="s">
        <v>4194</v>
      </c>
      <c r="R1248">
        <v>5</v>
      </c>
      <c r="S1248" t="s">
        <v>11012</v>
      </c>
      <c r="T1248" t="s">
        <v>11020</v>
      </c>
      <c r="U1248" t="s">
        <v>10920</v>
      </c>
      <c r="V1248" t="s">
        <v>10996</v>
      </c>
      <c r="W1248" t="s">
        <v>11031</v>
      </c>
      <c r="X1248" t="s">
        <v>1663</v>
      </c>
    </row>
    <row r="1249" spans="1:24" x14ac:dyDescent="0.3">
      <c r="A1249" t="s">
        <v>4195</v>
      </c>
      <c r="B1249" t="s">
        <v>4196</v>
      </c>
      <c r="C1249" t="s">
        <v>4196</v>
      </c>
      <c r="D1249">
        <v>96</v>
      </c>
      <c r="E1249" t="s">
        <v>10911</v>
      </c>
      <c r="F1249">
        <v>1.6</v>
      </c>
      <c r="G1249" t="s">
        <v>172</v>
      </c>
      <c r="H1249" t="s">
        <v>10892</v>
      </c>
      <c r="I1249" t="s">
        <v>10885</v>
      </c>
      <c r="J1249">
        <v>6.3</v>
      </c>
      <c r="K1249" t="s">
        <v>10912</v>
      </c>
      <c r="L1249">
        <v>72728</v>
      </c>
      <c r="M1249">
        <v>31000000</v>
      </c>
      <c r="N1249">
        <v>27388767</v>
      </c>
      <c r="O1249">
        <v>-3611233</v>
      </c>
      <c r="P1249" t="s">
        <v>10924</v>
      </c>
      <c r="Q1249" t="s">
        <v>4197</v>
      </c>
      <c r="R1249">
        <v>9</v>
      </c>
      <c r="S1249" t="s">
        <v>1956</v>
      </c>
      <c r="T1249" t="s">
        <v>11026</v>
      </c>
      <c r="U1249" t="s">
        <v>10929</v>
      </c>
      <c r="V1249" t="s">
        <v>10991</v>
      </c>
      <c r="W1249" t="s">
        <v>11031</v>
      </c>
      <c r="X1249" t="s">
        <v>4198</v>
      </c>
    </row>
    <row r="1250" spans="1:24" x14ac:dyDescent="0.3">
      <c r="A1250" t="s">
        <v>4199</v>
      </c>
      <c r="B1250" t="s">
        <v>4200</v>
      </c>
      <c r="C1250" t="s">
        <v>4200</v>
      </c>
      <c r="D1250">
        <v>104</v>
      </c>
      <c r="E1250" t="s">
        <v>10911</v>
      </c>
      <c r="F1250">
        <v>1.7333333333333334</v>
      </c>
      <c r="G1250" t="s">
        <v>7406</v>
      </c>
      <c r="H1250" t="s">
        <v>10887</v>
      </c>
      <c r="I1250" t="s">
        <v>172</v>
      </c>
      <c r="J1250">
        <v>6.6</v>
      </c>
      <c r="K1250" t="s">
        <v>10912</v>
      </c>
      <c r="L1250">
        <v>113505</v>
      </c>
      <c r="M1250">
        <v>85000000</v>
      </c>
      <c r="N1250">
        <v>80981914</v>
      </c>
      <c r="O1250">
        <v>-4018086</v>
      </c>
      <c r="P1250" t="s">
        <v>10924</v>
      </c>
      <c r="Q1250" t="s">
        <v>4201</v>
      </c>
      <c r="R1250">
        <v>22</v>
      </c>
      <c r="S1250" t="s">
        <v>11015</v>
      </c>
      <c r="T1250" t="s">
        <v>11027</v>
      </c>
      <c r="U1250" t="s">
        <v>10930</v>
      </c>
      <c r="V1250" t="s">
        <v>10990</v>
      </c>
      <c r="W1250" t="s">
        <v>11031</v>
      </c>
      <c r="X1250" t="s">
        <v>4202</v>
      </c>
    </row>
    <row r="1251" spans="1:24" x14ac:dyDescent="0.3">
      <c r="A1251" t="s">
        <v>4203</v>
      </c>
      <c r="B1251" t="s">
        <v>4204</v>
      </c>
      <c r="C1251" t="s">
        <v>4204</v>
      </c>
      <c r="D1251">
        <v>146</v>
      </c>
      <c r="E1251" t="s">
        <v>10917</v>
      </c>
      <c r="F1251">
        <v>2.4333333333333331</v>
      </c>
      <c r="G1251" t="s">
        <v>7406</v>
      </c>
      <c r="H1251" t="s">
        <v>10891</v>
      </c>
      <c r="I1251" t="s">
        <v>190</v>
      </c>
      <c r="J1251">
        <v>7.7</v>
      </c>
      <c r="K1251" t="s">
        <v>10916</v>
      </c>
      <c r="L1251">
        <v>381303</v>
      </c>
      <c r="M1251">
        <v>70000000</v>
      </c>
      <c r="N1251">
        <v>130834852</v>
      </c>
      <c r="O1251">
        <v>60834852</v>
      </c>
      <c r="P1251" t="s">
        <v>10913</v>
      </c>
      <c r="Q1251" t="s">
        <v>4205</v>
      </c>
      <c r="R1251">
        <v>18</v>
      </c>
      <c r="S1251" t="s">
        <v>11013</v>
      </c>
      <c r="T1251" t="s">
        <v>11026</v>
      </c>
      <c r="U1251" t="s">
        <v>10929</v>
      </c>
      <c r="V1251" t="s">
        <v>10991</v>
      </c>
      <c r="W1251" t="s">
        <v>11031</v>
      </c>
      <c r="X1251" t="s">
        <v>900</v>
      </c>
    </row>
    <row r="1252" spans="1:24" x14ac:dyDescent="0.3">
      <c r="A1252" t="s">
        <v>4206</v>
      </c>
      <c r="B1252" t="s">
        <v>4207</v>
      </c>
      <c r="C1252" t="s">
        <v>4207</v>
      </c>
      <c r="D1252">
        <v>100</v>
      </c>
      <c r="E1252" t="s">
        <v>10911</v>
      </c>
      <c r="F1252">
        <v>1.6666666666666667</v>
      </c>
      <c r="G1252" t="s">
        <v>190</v>
      </c>
      <c r="H1252" t="s">
        <v>10899</v>
      </c>
      <c r="I1252" t="s">
        <v>10899</v>
      </c>
      <c r="J1252">
        <v>6.8</v>
      </c>
      <c r="K1252" t="s">
        <v>10912</v>
      </c>
      <c r="L1252">
        <v>95365</v>
      </c>
      <c r="M1252">
        <v>2000000</v>
      </c>
      <c r="N1252">
        <v>10128960</v>
      </c>
      <c r="O1252">
        <v>8128960</v>
      </c>
      <c r="P1252" t="s">
        <v>10918</v>
      </c>
      <c r="Q1252" t="s">
        <v>4208</v>
      </c>
      <c r="R1252">
        <v>17</v>
      </c>
      <c r="S1252" t="s">
        <v>1956</v>
      </c>
      <c r="T1252" t="s">
        <v>11019</v>
      </c>
      <c r="U1252" t="s">
        <v>10919</v>
      </c>
      <c r="V1252" t="s">
        <v>10990</v>
      </c>
      <c r="W1252" t="s">
        <v>11031</v>
      </c>
      <c r="X1252" t="s">
        <v>4209</v>
      </c>
    </row>
    <row r="1253" spans="1:24" x14ac:dyDescent="0.3">
      <c r="A1253" t="s">
        <v>4210</v>
      </c>
      <c r="B1253" t="s">
        <v>4211</v>
      </c>
      <c r="C1253" t="s">
        <v>4211</v>
      </c>
      <c r="D1253">
        <v>113</v>
      </c>
      <c r="E1253" t="s">
        <v>10911</v>
      </c>
      <c r="F1253">
        <v>1.8833333333333333</v>
      </c>
      <c r="G1253" t="s">
        <v>172</v>
      </c>
      <c r="H1253" t="s">
        <v>190</v>
      </c>
      <c r="I1253" t="s">
        <v>10886</v>
      </c>
      <c r="J1253">
        <v>6.7</v>
      </c>
      <c r="K1253" t="s">
        <v>10912</v>
      </c>
      <c r="L1253">
        <v>56381</v>
      </c>
      <c r="M1253">
        <v>18000000</v>
      </c>
      <c r="N1253">
        <v>58878723</v>
      </c>
      <c r="O1253">
        <v>40878723</v>
      </c>
      <c r="P1253" t="s">
        <v>10913</v>
      </c>
      <c r="Q1253" t="s">
        <v>4212</v>
      </c>
      <c r="R1253">
        <v>20</v>
      </c>
      <c r="S1253" t="s">
        <v>11016</v>
      </c>
      <c r="T1253" t="s">
        <v>11027</v>
      </c>
      <c r="U1253" t="s">
        <v>10930</v>
      </c>
      <c r="V1253" t="s">
        <v>10990</v>
      </c>
      <c r="W1253" t="s">
        <v>11031</v>
      </c>
      <c r="X1253" t="s">
        <v>4213</v>
      </c>
    </row>
    <row r="1254" spans="1:24" x14ac:dyDescent="0.3">
      <c r="A1254" t="s">
        <v>4214</v>
      </c>
      <c r="B1254" t="s">
        <v>4215</v>
      </c>
      <c r="C1254" t="s">
        <v>4215</v>
      </c>
      <c r="D1254">
        <v>96</v>
      </c>
      <c r="E1254" t="s">
        <v>10911</v>
      </c>
      <c r="F1254">
        <v>1.6</v>
      </c>
      <c r="G1254" t="s">
        <v>172</v>
      </c>
      <c r="H1254" t="s">
        <v>10899</v>
      </c>
      <c r="I1254" t="s">
        <v>10899</v>
      </c>
      <c r="J1254">
        <v>6.3</v>
      </c>
      <c r="K1254" t="s">
        <v>10912</v>
      </c>
      <c r="L1254">
        <v>214298</v>
      </c>
      <c r="M1254">
        <v>55000000</v>
      </c>
      <c r="N1254">
        <v>232722935</v>
      </c>
      <c r="O1254">
        <v>177722935</v>
      </c>
      <c r="P1254" t="s">
        <v>10928</v>
      </c>
      <c r="Q1254" t="s">
        <v>4216</v>
      </c>
      <c r="R1254">
        <v>24</v>
      </c>
      <c r="S1254" t="s">
        <v>11012</v>
      </c>
      <c r="T1254" t="s">
        <v>11025</v>
      </c>
      <c r="U1254" t="s">
        <v>10927</v>
      </c>
      <c r="V1254" t="s">
        <v>10990</v>
      </c>
      <c r="W1254" t="s">
        <v>11031</v>
      </c>
      <c r="X1254" t="s">
        <v>3799</v>
      </c>
    </row>
    <row r="1255" spans="1:24" x14ac:dyDescent="0.3">
      <c r="A1255" t="s">
        <v>4217</v>
      </c>
      <c r="B1255" t="s">
        <v>4218</v>
      </c>
      <c r="C1255" t="s">
        <v>4218</v>
      </c>
      <c r="D1255">
        <v>85</v>
      </c>
      <c r="E1255" t="s">
        <v>10915</v>
      </c>
      <c r="F1255">
        <v>1.4166666666666667</v>
      </c>
      <c r="G1255" t="s">
        <v>10887</v>
      </c>
      <c r="H1255" t="s">
        <v>10888</v>
      </c>
      <c r="I1255" t="s">
        <v>172</v>
      </c>
      <c r="J1255">
        <v>6.8</v>
      </c>
      <c r="K1255" t="s">
        <v>10912</v>
      </c>
      <c r="L1255">
        <v>120193</v>
      </c>
      <c r="M1255">
        <v>128000000</v>
      </c>
      <c r="N1255">
        <v>250397798</v>
      </c>
      <c r="O1255">
        <v>122397798</v>
      </c>
      <c r="P1255" t="s">
        <v>10928</v>
      </c>
      <c r="Q1255" t="s">
        <v>4005</v>
      </c>
      <c r="R1255">
        <v>20</v>
      </c>
      <c r="S1255" t="s">
        <v>11015</v>
      </c>
      <c r="T1255" t="s">
        <v>11022</v>
      </c>
      <c r="U1255" t="s">
        <v>10923</v>
      </c>
      <c r="V1255" t="s">
        <v>10990</v>
      </c>
      <c r="W1255" t="s">
        <v>11031</v>
      </c>
      <c r="X1255" t="s">
        <v>4219</v>
      </c>
    </row>
    <row r="1256" spans="1:24" x14ac:dyDescent="0.3">
      <c r="A1256" t="s">
        <v>4220</v>
      </c>
      <c r="B1256" t="s">
        <v>4221</v>
      </c>
      <c r="C1256" t="s">
        <v>4221</v>
      </c>
      <c r="D1256">
        <v>97</v>
      </c>
      <c r="E1256" t="s">
        <v>10911</v>
      </c>
      <c r="F1256">
        <v>1.6166666666666667</v>
      </c>
      <c r="G1256" t="s">
        <v>7406</v>
      </c>
      <c r="H1256" t="s">
        <v>105</v>
      </c>
      <c r="I1256" t="s">
        <v>10899</v>
      </c>
      <c r="J1256">
        <v>5.7</v>
      </c>
      <c r="K1256" t="s">
        <v>10933</v>
      </c>
      <c r="L1256">
        <v>125605</v>
      </c>
      <c r="M1256">
        <v>30000000</v>
      </c>
      <c r="N1256">
        <v>116643421</v>
      </c>
      <c r="O1256">
        <v>86643421</v>
      </c>
      <c r="P1256" t="s">
        <v>10913</v>
      </c>
      <c r="Q1256" t="s">
        <v>4222</v>
      </c>
      <c r="R1256">
        <v>13</v>
      </c>
      <c r="S1256" t="s">
        <v>11014</v>
      </c>
      <c r="T1256" t="s">
        <v>11028</v>
      </c>
      <c r="U1256" t="s">
        <v>10931</v>
      </c>
      <c r="V1256" t="s">
        <v>10990</v>
      </c>
      <c r="W1256" t="s">
        <v>11031</v>
      </c>
      <c r="X1256" t="s">
        <v>2904</v>
      </c>
    </row>
    <row r="1257" spans="1:24" x14ac:dyDescent="0.3">
      <c r="A1257" t="s">
        <v>4223</v>
      </c>
      <c r="B1257" t="s">
        <v>4224</v>
      </c>
      <c r="C1257" t="s">
        <v>4224</v>
      </c>
      <c r="D1257">
        <v>140</v>
      </c>
      <c r="E1257" t="s">
        <v>10917</v>
      </c>
      <c r="F1257">
        <v>2.3333333333333335</v>
      </c>
      <c r="G1257" t="s">
        <v>190</v>
      </c>
      <c r="H1257" t="s">
        <v>10896</v>
      </c>
      <c r="I1257" t="s">
        <v>10897</v>
      </c>
      <c r="J1257">
        <v>7.3</v>
      </c>
      <c r="K1257" t="s">
        <v>10916</v>
      </c>
      <c r="L1257">
        <v>75873</v>
      </c>
      <c r="M1257">
        <v>87000000</v>
      </c>
      <c r="N1257">
        <v>148336445</v>
      </c>
      <c r="O1257">
        <v>61336445</v>
      </c>
      <c r="P1257" t="s">
        <v>10913</v>
      </c>
      <c r="Q1257" t="s">
        <v>4225</v>
      </c>
      <c r="R1257">
        <v>22</v>
      </c>
      <c r="S1257" t="s">
        <v>11011</v>
      </c>
      <c r="T1257" t="s">
        <v>11025</v>
      </c>
      <c r="U1257" t="s">
        <v>10927</v>
      </c>
      <c r="V1257" t="s">
        <v>10990</v>
      </c>
      <c r="W1257" t="s">
        <v>11031</v>
      </c>
      <c r="X1257" t="s">
        <v>2625</v>
      </c>
    </row>
    <row r="1258" spans="1:24" x14ac:dyDescent="0.3">
      <c r="A1258" t="s">
        <v>4226</v>
      </c>
      <c r="B1258" t="s">
        <v>4227</v>
      </c>
      <c r="C1258" t="s">
        <v>4227</v>
      </c>
      <c r="D1258">
        <v>101</v>
      </c>
      <c r="E1258" t="s">
        <v>10911</v>
      </c>
      <c r="F1258">
        <v>1.6833333333333333</v>
      </c>
      <c r="G1258" t="s">
        <v>7406</v>
      </c>
      <c r="H1258" t="s">
        <v>10887</v>
      </c>
      <c r="I1258" t="s">
        <v>10891</v>
      </c>
      <c r="J1258">
        <v>4.5</v>
      </c>
      <c r="K1258" t="s">
        <v>10933</v>
      </c>
      <c r="L1258">
        <v>72867</v>
      </c>
      <c r="M1258">
        <v>113000000</v>
      </c>
      <c r="N1258">
        <v>71410636</v>
      </c>
      <c r="O1258">
        <v>-41589364</v>
      </c>
      <c r="P1258" t="s">
        <v>10924</v>
      </c>
      <c r="Q1258" t="s">
        <v>4228</v>
      </c>
      <c r="R1258">
        <v>27</v>
      </c>
      <c r="S1258" t="s">
        <v>11014</v>
      </c>
      <c r="T1258" t="s">
        <v>11026</v>
      </c>
      <c r="U1258" t="s">
        <v>10929</v>
      </c>
      <c r="V1258" t="s">
        <v>10988</v>
      </c>
      <c r="W1258" t="s">
        <v>11031</v>
      </c>
      <c r="X1258" t="s">
        <v>2322</v>
      </c>
    </row>
    <row r="1259" spans="1:24" x14ac:dyDescent="0.3">
      <c r="A1259" t="s">
        <v>4229</v>
      </c>
      <c r="B1259" t="s">
        <v>4230</v>
      </c>
      <c r="C1259" t="s">
        <v>4230</v>
      </c>
      <c r="D1259">
        <v>157</v>
      </c>
      <c r="E1259" t="s">
        <v>10917</v>
      </c>
      <c r="F1259">
        <v>2.6166666666666667</v>
      </c>
      <c r="G1259" t="s">
        <v>10887</v>
      </c>
      <c r="H1259" t="s">
        <v>10892</v>
      </c>
      <c r="I1259" t="s">
        <v>10885</v>
      </c>
      <c r="J1259">
        <v>7.7</v>
      </c>
      <c r="K1259" t="s">
        <v>10916</v>
      </c>
      <c r="L1259">
        <v>662599</v>
      </c>
      <c r="M1259">
        <v>150000000</v>
      </c>
      <c r="N1259">
        <v>897048648</v>
      </c>
      <c r="O1259">
        <v>747048648</v>
      </c>
      <c r="P1259" t="s">
        <v>10928</v>
      </c>
      <c r="Q1259" t="s">
        <v>4231</v>
      </c>
      <c r="R1259">
        <v>6</v>
      </c>
      <c r="S1259" t="s">
        <v>11013</v>
      </c>
      <c r="T1259" t="s">
        <v>11023</v>
      </c>
      <c r="U1259" t="s">
        <v>10925</v>
      </c>
      <c r="V1259" t="s">
        <v>10988</v>
      </c>
      <c r="W1259" t="s">
        <v>11031</v>
      </c>
      <c r="X1259" t="s">
        <v>1762</v>
      </c>
    </row>
    <row r="1260" spans="1:24" x14ac:dyDescent="0.3">
      <c r="A1260" t="s">
        <v>4232</v>
      </c>
      <c r="B1260" t="s">
        <v>4233</v>
      </c>
      <c r="C1260" t="s">
        <v>4233</v>
      </c>
      <c r="D1260">
        <v>124</v>
      </c>
      <c r="E1260" t="s">
        <v>10917</v>
      </c>
      <c r="F1260">
        <v>2.0666666666666669</v>
      </c>
      <c r="G1260" t="s">
        <v>7406</v>
      </c>
      <c r="H1260" t="s">
        <v>10891</v>
      </c>
      <c r="I1260" t="s">
        <v>190</v>
      </c>
      <c r="J1260">
        <v>6.4</v>
      </c>
      <c r="K1260" t="s">
        <v>10912</v>
      </c>
      <c r="L1260">
        <v>168113</v>
      </c>
      <c r="M1260">
        <v>33000000</v>
      </c>
      <c r="N1260">
        <v>54700105</v>
      </c>
      <c r="O1260">
        <v>21700105</v>
      </c>
      <c r="P1260" t="s">
        <v>10913</v>
      </c>
      <c r="Q1260" t="s">
        <v>4234</v>
      </c>
      <c r="R1260">
        <v>12</v>
      </c>
      <c r="S1260" t="s">
        <v>11015</v>
      </c>
      <c r="T1260" t="s">
        <v>11026</v>
      </c>
      <c r="U1260" t="s">
        <v>10929</v>
      </c>
      <c r="V1260" t="s">
        <v>10991</v>
      </c>
      <c r="W1260" t="s">
        <v>11031</v>
      </c>
      <c r="X1260" t="s">
        <v>4235</v>
      </c>
    </row>
    <row r="1261" spans="1:24" x14ac:dyDescent="0.3">
      <c r="A1261" t="s">
        <v>4236</v>
      </c>
      <c r="B1261" t="s">
        <v>4237</v>
      </c>
      <c r="C1261" t="s">
        <v>4237</v>
      </c>
      <c r="D1261">
        <v>93</v>
      </c>
      <c r="E1261" t="s">
        <v>10911</v>
      </c>
      <c r="F1261">
        <v>1.55</v>
      </c>
      <c r="G1261" t="s">
        <v>10887</v>
      </c>
      <c r="H1261" t="s">
        <v>172</v>
      </c>
      <c r="I1261" t="s">
        <v>10892</v>
      </c>
      <c r="J1261">
        <v>5.2</v>
      </c>
      <c r="K1261" t="s">
        <v>10933</v>
      </c>
      <c r="L1261">
        <v>63225</v>
      </c>
      <c r="M1261">
        <v>80000000</v>
      </c>
      <c r="N1261">
        <v>181239132</v>
      </c>
      <c r="O1261">
        <v>101239132</v>
      </c>
      <c r="P1261" t="s">
        <v>10928</v>
      </c>
      <c r="Q1261" t="s">
        <v>4238</v>
      </c>
      <c r="R1261">
        <v>20</v>
      </c>
      <c r="S1261" t="s">
        <v>11016</v>
      </c>
      <c r="T1261" t="s">
        <v>11021</v>
      </c>
      <c r="U1261" t="s">
        <v>10921</v>
      </c>
      <c r="V1261" t="s">
        <v>10991</v>
      </c>
      <c r="W1261" t="s">
        <v>11031</v>
      </c>
      <c r="X1261" t="s">
        <v>2375</v>
      </c>
    </row>
    <row r="1262" spans="1:24" x14ac:dyDescent="0.3">
      <c r="A1262" t="s">
        <v>4239</v>
      </c>
      <c r="B1262" t="s">
        <v>4240</v>
      </c>
      <c r="C1262" t="s">
        <v>4240</v>
      </c>
      <c r="D1262">
        <v>123</v>
      </c>
      <c r="E1262" t="s">
        <v>10917</v>
      </c>
      <c r="F1262">
        <v>2.0499999999999998</v>
      </c>
      <c r="G1262" t="s">
        <v>190</v>
      </c>
      <c r="H1262" t="s">
        <v>10886</v>
      </c>
      <c r="I1262" t="s">
        <v>10899</v>
      </c>
      <c r="J1262">
        <v>7.8</v>
      </c>
      <c r="K1262" t="s">
        <v>10916</v>
      </c>
      <c r="L1262">
        <v>602388</v>
      </c>
      <c r="M1262">
        <v>29000000</v>
      </c>
      <c r="N1262">
        <v>118231114</v>
      </c>
      <c r="O1262">
        <v>89231114</v>
      </c>
      <c r="P1262" t="s">
        <v>10913</v>
      </c>
      <c r="Q1262">
        <v>2004</v>
      </c>
      <c r="S1262" t="s">
        <v>11015</v>
      </c>
      <c r="T1262" t="s">
        <v>11024</v>
      </c>
      <c r="U1262" t="e">
        <v>#VALUE!</v>
      </c>
      <c r="V1262" t="s">
        <v>10963</v>
      </c>
      <c r="W1262" t="s">
        <v>11032</v>
      </c>
      <c r="X1262" t="s">
        <v>3567</v>
      </c>
    </row>
    <row r="1263" spans="1:24" x14ac:dyDescent="0.3">
      <c r="A1263" t="s">
        <v>4241</v>
      </c>
      <c r="B1263" t="s">
        <v>4242</v>
      </c>
      <c r="C1263" t="s">
        <v>4242</v>
      </c>
      <c r="D1263">
        <v>109</v>
      </c>
      <c r="E1263" t="s">
        <v>10911</v>
      </c>
      <c r="F1263">
        <v>1.8166666666666667</v>
      </c>
      <c r="G1263" t="s">
        <v>172</v>
      </c>
      <c r="H1263" t="s">
        <v>10894</v>
      </c>
      <c r="I1263" t="s">
        <v>10899</v>
      </c>
      <c r="J1263">
        <v>7.2</v>
      </c>
      <c r="K1263" t="s">
        <v>10916</v>
      </c>
      <c r="L1263">
        <v>322502</v>
      </c>
      <c r="M1263">
        <v>35000000</v>
      </c>
      <c r="N1263">
        <v>131095990</v>
      </c>
      <c r="O1263">
        <v>96095990</v>
      </c>
      <c r="P1263" t="s">
        <v>10913</v>
      </c>
      <c r="Q1263" t="s">
        <v>4243</v>
      </c>
      <c r="R1263">
        <v>9</v>
      </c>
      <c r="S1263" t="s">
        <v>11011</v>
      </c>
      <c r="T1263" t="s">
        <v>11027</v>
      </c>
      <c r="U1263" t="s">
        <v>10930</v>
      </c>
      <c r="V1263" t="s">
        <v>10990</v>
      </c>
      <c r="W1263" t="s">
        <v>11031</v>
      </c>
      <c r="X1263" t="s">
        <v>1597</v>
      </c>
    </row>
    <row r="1264" spans="1:24" x14ac:dyDescent="0.3">
      <c r="A1264" t="s">
        <v>4244</v>
      </c>
      <c r="B1264" t="s">
        <v>4245</v>
      </c>
      <c r="C1264" t="s">
        <v>4245</v>
      </c>
      <c r="D1264">
        <v>163</v>
      </c>
      <c r="E1264" t="s">
        <v>10917</v>
      </c>
      <c r="F1264">
        <v>2.7166666666666668</v>
      </c>
      <c r="G1264" t="s">
        <v>190</v>
      </c>
      <c r="H1264" t="s">
        <v>10899</v>
      </c>
      <c r="I1264" t="s">
        <v>10899</v>
      </c>
      <c r="J1264">
        <v>7.3</v>
      </c>
      <c r="K1264" t="s">
        <v>10916</v>
      </c>
      <c r="L1264">
        <v>558787</v>
      </c>
      <c r="M1264">
        <v>175000000</v>
      </c>
      <c r="N1264">
        <v>497409852</v>
      </c>
      <c r="O1264">
        <v>322409852</v>
      </c>
      <c r="P1264" t="s">
        <v>10928</v>
      </c>
      <c r="Q1264" t="s">
        <v>4246</v>
      </c>
      <c r="R1264">
        <v>9</v>
      </c>
      <c r="S1264" t="s">
        <v>11013</v>
      </c>
      <c r="T1264" t="s">
        <v>11029</v>
      </c>
      <c r="U1264" t="s">
        <v>10932</v>
      </c>
      <c r="V1264" t="s">
        <v>10991</v>
      </c>
      <c r="W1264" t="s">
        <v>11031</v>
      </c>
      <c r="X1264" t="s">
        <v>698</v>
      </c>
    </row>
    <row r="1265" spans="1:24" x14ac:dyDescent="0.3">
      <c r="A1265" t="s">
        <v>4247</v>
      </c>
      <c r="B1265" t="s">
        <v>4248</v>
      </c>
      <c r="C1265" t="s">
        <v>4248</v>
      </c>
      <c r="D1265">
        <v>102</v>
      </c>
      <c r="E1265" t="s">
        <v>10911</v>
      </c>
      <c r="F1265">
        <v>1.7</v>
      </c>
      <c r="G1265" t="s">
        <v>172</v>
      </c>
      <c r="H1265" t="s">
        <v>190</v>
      </c>
      <c r="I1265" t="s">
        <v>10886</v>
      </c>
      <c r="J1265">
        <v>7.4</v>
      </c>
      <c r="K1265" t="s">
        <v>10916</v>
      </c>
      <c r="L1265">
        <v>221537</v>
      </c>
      <c r="M1265">
        <v>2500000</v>
      </c>
      <c r="N1265">
        <v>35825316</v>
      </c>
      <c r="O1265">
        <v>33325316</v>
      </c>
      <c r="P1265" t="s">
        <v>10913</v>
      </c>
      <c r="Q1265" t="s">
        <v>4249</v>
      </c>
      <c r="R1265">
        <v>16</v>
      </c>
      <c r="S1265" t="s">
        <v>1956</v>
      </c>
      <c r="T1265" t="s">
        <v>11019</v>
      </c>
      <c r="U1265" t="s">
        <v>10919</v>
      </c>
      <c r="V1265" t="s">
        <v>10991</v>
      </c>
      <c r="W1265" t="s">
        <v>11031</v>
      </c>
      <c r="X1265" t="s">
        <v>4250</v>
      </c>
    </row>
    <row r="1266" spans="1:24" x14ac:dyDescent="0.3">
      <c r="A1266" t="s">
        <v>4251</v>
      </c>
      <c r="B1266" t="s">
        <v>4252</v>
      </c>
      <c r="C1266" t="s">
        <v>4252</v>
      </c>
      <c r="D1266">
        <v>95</v>
      </c>
      <c r="E1266" t="s">
        <v>10911</v>
      </c>
      <c r="F1266">
        <v>1.5833333333333333</v>
      </c>
      <c r="G1266" t="s">
        <v>172</v>
      </c>
      <c r="H1266" t="s">
        <v>10899</v>
      </c>
      <c r="I1266" t="s">
        <v>10899</v>
      </c>
      <c r="J1266">
        <v>4.8</v>
      </c>
      <c r="K1266" t="s">
        <v>10933</v>
      </c>
      <c r="L1266">
        <v>71253</v>
      </c>
      <c r="M1266">
        <v>45000000</v>
      </c>
      <c r="N1266">
        <v>124914842</v>
      </c>
      <c r="O1266">
        <v>79914842</v>
      </c>
      <c r="P1266" t="s">
        <v>10913</v>
      </c>
      <c r="Q1266" t="s">
        <v>3157</v>
      </c>
      <c r="R1266">
        <v>30</v>
      </c>
      <c r="S1266" t="s">
        <v>11015</v>
      </c>
      <c r="T1266" t="s">
        <v>11024</v>
      </c>
      <c r="U1266" t="s">
        <v>10926</v>
      </c>
      <c r="V1266" t="s">
        <v>10990</v>
      </c>
      <c r="W1266" t="s">
        <v>11031</v>
      </c>
      <c r="X1266" t="s">
        <v>4253</v>
      </c>
    </row>
    <row r="1267" spans="1:24" x14ac:dyDescent="0.3">
      <c r="A1267" t="s">
        <v>4254</v>
      </c>
      <c r="B1267" t="s">
        <v>4255</v>
      </c>
      <c r="C1267" t="s">
        <v>4255</v>
      </c>
      <c r="D1267">
        <v>100</v>
      </c>
      <c r="E1267" t="s">
        <v>10911</v>
      </c>
      <c r="F1267">
        <v>1.6666666666666667</v>
      </c>
      <c r="G1267" t="s">
        <v>10889</v>
      </c>
      <c r="H1267" t="s">
        <v>190</v>
      </c>
      <c r="I1267" t="s">
        <v>10886</v>
      </c>
      <c r="J1267">
        <v>6.9</v>
      </c>
      <c r="K1267" t="s">
        <v>10912</v>
      </c>
      <c r="L1267">
        <v>81490</v>
      </c>
      <c r="M1267">
        <v>12000000</v>
      </c>
      <c r="N1267">
        <v>33030115</v>
      </c>
      <c r="O1267">
        <v>21030115</v>
      </c>
      <c r="P1267" t="s">
        <v>10913</v>
      </c>
      <c r="Q1267" t="s">
        <v>4256</v>
      </c>
      <c r="R1267">
        <v>31</v>
      </c>
      <c r="S1267" t="s">
        <v>11013</v>
      </c>
      <c r="T1267" t="s">
        <v>11028</v>
      </c>
      <c r="U1267" t="s">
        <v>10931</v>
      </c>
      <c r="V1267" t="s">
        <v>10990</v>
      </c>
      <c r="W1267" t="s">
        <v>11031</v>
      </c>
      <c r="X1267" t="s">
        <v>4257</v>
      </c>
    </row>
    <row r="1268" spans="1:24" x14ac:dyDescent="0.3">
      <c r="A1268" t="s">
        <v>4258</v>
      </c>
      <c r="B1268" t="s">
        <v>4259</v>
      </c>
      <c r="C1268" t="s">
        <v>4259</v>
      </c>
      <c r="D1268">
        <v>104</v>
      </c>
      <c r="E1268" t="s">
        <v>10911</v>
      </c>
      <c r="F1268">
        <v>1.7333333333333334</v>
      </c>
      <c r="G1268" t="s">
        <v>172</v>
      </c>
      <c r="H1268" t="s">
        <v>10891</v>
      </c>
      <c r="I1268" t="s">
        <v>5170</v>
      </c>
      <c r="J1268">
        <v>6.2</v>
      </c>
      <c r="K1268" t="s">
        <v>10912</v>
      </c>
      <c r="L1268">
        <v>107855</v>
      </c>
      <c r="M1268">
        <v>35000000</v>
      </c>
      <c r="N1268">
        <v>76665191</v>
      </c>
      <c r="O1268">
        <v>41665191</v>
      </c>
      <c r="P1268" t="s">
        <v>10913</v>
      </c>
      <c r="Q1268" t="s">
        <v>4260</v>
      </c>
      <c r="R1268">
        <v>26</v>
      </c>
      <c r="S1268" t="s">
        <v>1956</v>
      </c>
      <c r="T1268" t="s">
        <v>11021</v>
      </c>
      <c r="U1268" t="s">
        <v>10921</v>
      </c>
      <c r="V1268" t="s">
        <v>10991</v>
      </c>
      <c r="W1268" t="s">
        <v>11031</v>
      </c>
      <c r="X1268" t="s">
        <v>973</v>
      </c>
    </row>
    <row r="1269" spans="1:24" x14ac:dyDescent="0.3">
      <c r="A1269" t="s">
        <v>4261</v>
      </c>
      <c r="B1269" t="s">
        <v>4262</v>
      </c>
      <c r="C1269" t="s">
        <v>4262</v>
      </c>
      <c r="D1269">
        <v>102</v>
      </c>
      <c r="E1269" t="s">
        <v>10911</v>
      </c>
      <c r="F1269">
        <v>1.7</v>
      </c>
      <c r="G1269" t="s">
        <v>172</v>
      </c>
      <c r="H1269" t="s">
        <v>190</v>
      </c>
      <c r="I1269" t="s">
        <v>10899</v>
      </c>
      <c r="J1269">
        <v>7.7</v>
      </c>
      <c r="K1269" t="s">
        <v>10916</v>
      </c>
      <c r="L1269">
        <v>477361</v>
      </c>
      <c r="M1269">
        <v>4000000</v>
      </c>
      <c r="N1269">
        <v>118686937</v>
      </c>
      <c r="O1269">
        <v>114686937</v>
      </c>
      <c r="P1269" t="s">
        <v>10928</v>
      </c>
      <c r="Q1269" t="s">
        <v>4263</v>
      </c>
      <c r="R1269">
        <v>29</v>
      </c>
      <c r="S1269" t="s">
        <v>1956</v>
      </c>
      <c r="T1269" t="s">
        <v>11028</v>
      </c>
      <c r="U1269" t="s">
        <v>10931</v>
      </c>
      <c r="V1269" t="s">
        <v>10990</v>
      </c>
      <c r="W1269" t="s">
        <v>11031</v>
      </c>
      <c r="X1269" t="s">
        <v>2989</v>
      </c>
    </row>
    <row r="1270" spans="1:24" x14ac:dyDescent="0.3">
      <c r="A1270" t="s">
        <v>4264</v>
      </c>
      <c r="B1270" t="s">
        <v>4265</v>
      </c>
      <c r="C1270" t="s">
        <v>4265</v>
      </c>
      <c r="D1270">
        <v>127</v>
      </c>
      <c r="E1270" t="s">
        <v>10917</v>
      </c>
      <c r="F1270">
        <v>2.1166666666666667</v>
      </c>
      <c r="G1270" t="s">
        <v>190</v>
      </c>
      <c r="H1270" t="s">
        <v>10899</v>
      </c>
      <c r="I1270" t="s">
        <v>10899</v>
      </c>
      <c r="J1270">
        <v>7.2</v>
      </c>
      <c r="K1270" t="s">
        <v>10916</v>
      </c>
      <c r="L1270">
        <v>245270</v>
      </c>
      <c r="M1270">
        <v>30000000</v>
      </c>
      <c r="N1270">
        <v>612054506</v>
      </c>
      <c r="O1270">
        <v>582054506</v>
      </c>
      <c r="P1270" t="s">
        <v>10928</v>
      </c>
      <c r="Q1270" t="s">
        <v>4266</v>
      </c>
      <c r="R1270">
        <v>25</v>
      </c>
      <c r="S1270" t="s">
        <v>11014</v>
      </c>
      <c r="T1270" t="s">
        <v>11020</v>
      </c>
      <c r="U1270" t="s">
        <v>10920</v>
      </c>
      <c r="V1270" t="s">
        <v>10991</v>
      </c>
      <c r="W1270" t="s">
        <v>11031</v>
      </c>
      <c r="X1270" t="s">
        <v>1902</v>
      </c>
    </row>
    <row r="1271" spans="1:24" x14ac:dyDescent="0.3">
      <c r="A1271" t="s">
        <v>4267</v>
      </c>
      <c r="B1271" t="s">
        <v>4268</v>
      </c>
      <c r="C1271" t="s">
        <v>4268</v>
      </c>
      <c r="D1271">
        <v>101</v>
      </c>
      <c r="E1271" t="s">
        <v>10911</v>
      </c>
      <c r="F1271">
        <v>1.6833333333333333</v>
      </c>
      <c r="G1271" t="s">
        <v>172</v>
      </c>
      <c r="H1271" t="s">
        <v>10891</v>
      </c>
      <c r="I1271" t="s">
        <v>10899</v>
      </c>
      <c r="J1271">
        <v>6.1</v>
      </c>
      <c r="K1271" t="s">
        <v>10912</v>
      </c>
      <c r="L1271">
        <v>152688</v>
      </c>
      <c r="M1271">
        <v>60000000</v>
      </c>
      <c r="N1271">
        <v>170268750</v>
      </c>
      <c r="O1271">
        <v>110268750</v>
      </c>
      <c r="P1271" t="s">
        <v>10928</v>
      </c>
      <c r="Q1271" t="s">
        <v>4269</v>
      </c>
      <c r="R1271">
        <v>26</v>
      </c>
      <c r="S1271" t="s">
        <v>11012</v>
      </c>
      <c r="T1271" t="s">
        <v>11020</v>
      </c>
      <c r="U1271" t="s">
        <v>10920</v>
      </c>
      <c r="V1271" t="s">
        <v>10991</v>
      </c>
      <c r="W1271" t="s">
        <v>11031</v>
      </c>
      <c r="X1271" t="s">
        <v>3346</v>
      </c>
    </row>
    <row r="1272" spans="1:24" x14ac:dyDescent="0.3">
      <c r="A1272" t="s">
        <v>4270</v>
      </c>
      <c r="B1272" t="s">
        <v>4271</v>
      </c>
      <c r="C1272" t="s">
        <v>4271</v>
      </c>
      <c r="D1272">
        <v>98</v>
      </c>
      <c r="E1272" t="s">
        <v>10911</v>
      </c>
      <c r="F1272">
        <v>1.6333333333333333</v>
      </c>
      <c r="G1272" t="s">
        <v>172</v>
      </c>
      <c r="H1272" t="s">
        <v>10885</v>
      </c>
      <c r="I1272" t="s">
        <v>10886</v>
      </c>
      <c r="J1272">
        <v>6.3</v>
      </c>
      <c r="K1272" t="s">
        <v>10912</v>
      </c>
      <c r="L1272">
        <v>208588</v>
      </c>
      <c r="M1272">
        <v>37000000</v>
      </c>
      <c r="N1272">
        <v>96455697</v>
      </c>
      <c r="O1272">
        <v>59455697</v>
      </c>
      <c r="P1272" t="s">
        <v>10913</v>
      </c>
      <c r="Q1272" t="s">
        <v>4272</v>
      </c>
      <c r="R1272">
        <v>14</v>
      </c>
      <c r="S1272" t="s">
        <v>11014</v>
      </c>
      <c r="T1272" t="s">
        <v>11026</v>
      </c>
      <c r="U1272" t="s">
        <v>10929</v>
      </c>
      <c r="V1272" t="s">
        <v>10991</v>
      </c>
      <c r="W1272" t="s">
        <v>11031</v>
      </c>
      <c r="X1272" t="s">
        <v>4273</v>
      </c>
    </row>
    <row r="1273" spans="1:24" x14ac:dyDescent="0.3">
      <c r="A1273" t="s">
        <v>4274</v>
      </c>
      <c r="B1273" t="s">
        <v>4275</v>
      </c>
      <c r="C1273" t="s">
        <v>4275</v>
      </c>
      <c r="D1273">
        <v>128</v>
      </c>
      <c r="E1273" t="s">
        <v>10917</v>
      </c>
      <c r="F1273">
        <v>2.1333333333333333</v>
      </c>
      <c r="G1273" t="s">
        <v>172</v>
      </c>
      <c r="H1273" t="s">
        <v>190</v>
      </c>
      <c r="I1273" t="s">
        <v>10886</v>
      </c>
      <c r="J1273">
        <v>6.7</v>
      </c>
      <c r="K1273" t="s">
        <v>10912</v>
      </c>
      <c r="L1273">
        <v>126893</v>
      </c>
      <c r="M1273">
        <v>80000000</v>
      </c>
      <c r="N1273">
        <v>265328738</v>
      </c>
      <c r="O1273">
        <v>185328738</v>
      </c>
      <c r="P1273" t="s">
        <v>10928</v>
      </c>
      <c r="Q1273" t="s">
        <v>4276</v>
      </c>
      <c r="R1273">
        <v>3</v>
      </c>
      <c r="S1273" t="s">
        <v>11014</v>
      </c>
      <c r="T1273" t="s">
        <v>11018</v>
      </c>
      <c r="U1273" t="s">
        <v>10914</v>
      </c>
      <c r="V1273" t="s">
        <v>10990</v>
      </c>
      <c r="W1273" t="s">
        <v>11031</v>
      </c>
      <c r="X1273" t="s">
        <v>3288</v>
      </c>
    </row>
    <row r="1274" spans="1:24" x14ac:dyDescent="0.3">
      <c r="A1274" t="s">
        <v>4277</v>
      </c>
      <c r="B1274" t="s">
        <v>4278</v>
      </c>
      <c r="C1274" t="s">
        <v>4278</v>
      </c>
      <c r="D1274">
        <v>94</v>
      </c>
      <c r="E1274" t="s">
        <v>10911</v>
      </c>
      <c r="F1274">
        <v>1.5666666666666667</v>
      </c>
      <c r="G1274" t="s">
        <v>7406</v>
      </c>
      <c r="H1274" t="s">
        <v>10891</v>
      </c>
      <c r="I1274" t="s">
        <v>5170</v>
      </c>
      <c r="J1274">
        <v>6.5</v>
      </c>
      <c r="K1274" t="s">
        <v>10912</v>
      </c>
      <c r="L1274">
        <v>104243</v>
      </c>
      <c r="M1274">
        <v>25000000</v>
      </c>
      <c r="N1274">
        <v>57678321</v>
      </c>
      <c r="O1274">
        <v>32678321</v>
      </c>
      <c r="P1274" t="s">
        <v>10913</v>
      </c>
      <c r="Q1274" t="s">
        <v>4279</v>
      </c>
      <c r="R1274">
        <v>10</v>
      </c>
      <c r="S1274" t="s">
        <v>1956</v>
      </c>
      <c r="T1274" t="s">
        <v>11027</v>
      </c>
      <c r="U1274" t="s">
        <v>10930</v>
      </c>
      <c r="V1274" t="s">
        <v>10991</v>
      </c>
      <c r="W1274" t="s">
        <v>11031</v>
      </c>
      <c r="X1274" t="s">
        <v>4022</v>
      </c>
    </row>
    <row r="1275" spans="1:24" x14ac:dyDescent="0.3">
      <c r="A1275" t="s">
        <v>4280</v>
      </c>
      <c r="B1275" t="s">
        <v>4281</v>
      </c>
      <c r="C1275" t="s">
        <v>4281</v>
      </c>
      <c r="D1275">
        <v>128</v>
      </c>
      <c r="E1275" t="s">
        <v>10917</v>
      </c>
      <c r="F1275">
        <v>2.1333333333333333</v>
      </c>
      <c r="G1275" t="s">
        <v>7406</v>
      </c>
      <c r="H1275" t="s">
        <v>5170</v>
      </c>
      <c r="I1275" t="s">
        <v>10899</v>
      </c>
      <c r="J1275">
        <v>7.1</v>
      </c>
      <c r="K1275" t="s">
        <v>10916</v>
      </c>
      <c r="L1275">
        <v>416142</v>
      </c>
      <c r="M1275">
        <v>110000000</v>
      </c>
      <c r="N1275">
        <v>388156011</v>
      </c>
      <c r="O1275">
        <v>278156011</v>
      </c>
      <c r="P1275" t="s">
        <v>10928</v>
      </c>
      <c r="Q1275" t="s">
        <v>4282</v>
      </c>
      <c r="R1275">
        <v>12</v>
      </c>
      <c r="S1275" t="s">
        <v>11011</v>
      </c>
      <c r="T1275" t="s">
        <v>11024</v>
      </c>
      <c r="U1275" t="s">
        <v>10926</v>
      </c>
      <c r="V1275" t="s">
        <v>10994</v>
      </c>
      <c r="W1275" t="s">
        <v>11031</v>
      </c>
      <c r="X1275" t="s">
        <v>4138</v>
      </c>
    </row>
    <row r="1276" spans="1:24" x14ac:dyDescent="0.3">
      <c r="A1276" t="s">
        <v>4283</v>
      </c>
      <c r="B1276" t="s">
        <v>4284</v>
      </c>
      <c r="C1276" t="s">
        <v>4284</v>
      </c>
      <c r="D1276">
        <v>108</v>
      </c>
      <c r="E1276" t="s">
        <v>10911</v>
      </c>
      <c r="F1276">
        <v>1.8</v>
      </c>
      <c r="G1276" t="s">
        <v>190</v>
      </c>
      <c r="H1276" t="s">
        <v>10886</v>
      </c>
      <c r="I1276" t="s">
        <v>10890</v>
      </c>
      <c r="J1276">
        <v>8.3000000000000007</v>
      </c>
      <c r="K1276" t="s">
        <v>10922</v>
      </c>
      <c r="L1276">
        <v>1052265</v>
      </c>
      <c r="M1276">
        <v>20000000</v>
      </c>
      <c r="N1276">
        <v>74036715</v>
      </c>
      <c r="O1276">
        <v>54036715</v>
      </c>
      <c r="P1276" t="s">
        <v>10913</v>
      </c>
      <c r="Q1276" t="s">
        <v>3966</v>
      </c>
      <c r="R1276">
        <v>9</v>
      </c>
      <c r="S1276" t="s">
        <v>11011</v>
      </c>
      <c r="T1276" t="s">
        <v>11021</v>
      </c>
      <c r="U1276" t="s">
        <v>10921</v>
      </c>
      <c r="V1276" t="s">
        <v>10991</v>
      </c>
      <c r="W1276" t="s">
        <v>11031</v>
      </c>
      <c r="X1276" t="s">
        <v>4285</v>
      </c>
    </row>
    <row r="1277" spans="1:24" x14ac:dyDescent="0.3">
      <c r="A1277" t="s">
        <v>4286</v>
      </c>
      <c r="B1277" t="s">
        <v>4287</v>
      </c>
      <c r="C1277" t="s">
        <v>4287</v>
      </c>
      <c r="D1277">
        <v>99</v>
      </c>
      <c r="E1277" t="s">
        <v>10911</v>
      </c>
      <c r="F1277">
        <v>1.65</v>
      </c>
      <c r="G1277" t="s">
        <v>172</v>
      </c>
      <c r="H1277" t="s">
        <v>10892</v>
      </c>
      <c r="I1277" t="s">
        <v>10885</v>
      </c>
      <c r="J1277">
        <v>5.2</v>
      </c>
      <c r="K1277" t="s">
        <v>10933</v>
      </c>
      <c r="L1277">
        <v>55779</v>
      </c>
      <c r="M1277">
        <v>90000000</v>
      </c>
      <c r="N1277">
        <v>182290266</v>
      </c>
      <c r="O1277">
        <v>92290266</v>
      </c>
      <c r="P1277" t="s">
        <v>10913</v>
      </c>
      <c r="Q1277" t="s">
        <v>4288</v>
      </c>
      <c r="R1277">
        <v>26</v>
      </c>
      <c r="S1277" t="s">
        <v>11014</v>
      </c>
      <c r="T1277" t="s">
        <v>11023</v>
      </c>
      <c r="U1277" t="s">
        <v>10925</v>
      </c>
      <c r="V1277" t="s">
        <v>10990</v>
      </c>
      <c r="W1277" t="s">
        <v>11031</v>
      </c>
      <c r="X1277" t="s">
        <v>3052</v>
      </c>
    </row>
    <row r="1278" spans="1:24" x14ac:dyDescent="0.3">
      <c r="A1278" t="s">
        <v>4289</v>
      </c>
      <c r="B1278" t="s">
        <v>4290</v>
      </c>
      <c r="C1278" t="s">
        <v>4290</v>
      </c>
      <c r="D1278">
        <v>119</v>
      </c>
      <c r="E1278" t="s">
        <v>10911</v>
      </c>
      <c r="F1278">
        <v>1.9833333333333334</v>
      </c>
      <c r="G1278" t="s">
        <v>7406</v>
      </c>
      <c r="H1278" t="s">
        <v>10895</v>
      </c>
      <c r="I1278" t="s">
        <v>10890</v>
      </c>
      <c r="J1278">
        <v>6.3</v>
      </c>
      <c r="K1278" t="s">
        <v>10912</v>
      </c>
      <c r="L1278">
        <v>111950</v>
      </c>
      <c r="M1278">
        <v>60000000</v>
      </c>
      <c r="N1278">
        <v>117248958</v>
      </c>
      <c r="O1278">
        <v>57248958</v>
      </c>
      <c r="P1278" t="s">
        <v>10913</v>
      </c>
      <c r="Q1278" t="s">
        <v>3988</v>
      </c>
      <c r="R1278">
        <v>19</v>
      </c>
      <c r="S1278" t="s">
        <v>1956</v>
      </c>
      <c r="T1278" t="s">
        <v>11018</v>
      </c>
      <c r="U1278" t="s">
        <v>10914</v>
      </c>
      <c r="V1278" t="s">
        <v>10990</v>
      </c>
      <c r="W1278" t="s">
        <v>11031</v>
      </c>
      <c r="X1278" t="s">
        <v>1494</v>
      </c>
    </row>
    <row r="1279" spans="1:24" x14ac:dyDescent="0.3">
      <c r="A1279" t="s">
        <v>4291</v>
      </c>
      <c r="B1279" t="s">
        <v>4292</v>
      </c>
      <c r="C1279" t="s">
        <v>4292</v>
      </c>
      <c r="D1279">
        <v>100</v>
      </c>
      <c r="E1279" t="s">
        <v>10911</v>
      </c>
      <c r="F1279">
        <v>1.6666666666666667</v>
      </c>
      <c r="G1279" t="s">
        <v>10887</v>
      </c>
      <c r="H1279" t="s">
        <v>10888</v>
      </c>
      <c r="I1279" t="s">
        <v>172</v>
      </c>
      <c r="J1279">
        <v>6.6</v>
      </c>
      <c r="K1279" t="s">
        <v>10912</v>
      </c>
      <c r="L1279">
        <v>227877</v>
      </c>
      <c r="M1279">
        <v>165000000</v>
      </c>
      <c r="N1279">
        <v>316897787</v>
      </c>
      <c r="O1279">
        <v>151897787</v>
      </c>
      <c r="P1279" t="s">
        <v>10928</v>
      </c>
      <c r="Q1279" t="s">
        <v>4293</v>
      </c>
      <c r="R1279">
        <v>21</v>
      </c>
      <c r="S1279" t="s">
        <v>11012</v>
      </c>
      <c r="T1279" t="s">
        <v>11022</v>
      </c>
      <c r="U1279" t="s">
        <v>10923</v>
      </c>
      <c r="V1279" t="s">
        <v>10991</v>
      </c>
      <c r="W1279" t="s">
        <v>11031</v>
      </c>
      <c r="X1279" t="s">
        <v>669</v>
      </c>
    </row>
    <row r="1280" spans="1:24" x14ac:dyDescent="0.3">
      <c r="A1280" t="s">
        <v>4294</v>
      </c>
      <c r="B1280" t="s">
        <v>4295</v>
      </c>
      <c r="C1280" t="s">
        <v>4295</v>
      </c>
      <c r="D1280">
        <v>84</v>
      </c>
      <c r="E1280" t="s">
        <v>10915</v>
      </c>
      <c r="F1280">
        <v>1.4</v>
      </c>
      <c r="G1280" t="s">
        <v>7406</v>
      </c>
      <c r="H1280" t="s">
        <v>10887</v>
      </c>
      <c r="I1280" t="s">
        <v>172</v>
      </c>
      <c r="J1280">
        <v>4.3</v>
      </c>
      <c r="K1280" t="s">
        <v>10933</v>
      </c>
      <c r="L1280">
        <v>64801</v>
      </c>
      <c r="M1280">
        <v>38000000</v>
      </c>
      <c r="N1280">
        <v>197101678</v>
      </c>
      <c r="O1280">
        <v>159101678</v>
      </c>
      <c r="P1280" t="s">
        <v>10928</v>
      </c>
      <c r="Q1280" t="s">
        <v>4296</v>
      </c>
      <c r="R1280">
        <v>13</v>
      </c>
      <c r="S1280" t="s">
        <v>11013</v>
      </c>
      <c r="T1280" t="s">
        <v>11025</v>
      </c>
      <c r="U1280" t="s">
        <v>10927</v>
      </c>
      <c r="V1280" t="s">
        <v>10990</v>
      </c>
      <c r="W1280" t="s">
        <v>11031</v>
      </c>
      <c r="X1280" t="s">
        <v>1509</v>
      </c>
    </row>
    <row r="1281" spans="1:24" x14ac:dyDescent="0.3">
      <c r="A1281" t="s">
        <v>4297</v>
      </c>
      <c r="B1281" t="s">
        <v>4298</v>
      </c>
      <c r="C1281" t="s">
        <v>4298</v>
      </c>
      <c r="D1281">
        <v>118</v>
      </c>
      <c r="E1281" t="s">
        <v>10911</v>
      </c>
      <c r="F1281">
        <v>1.9666666666666666</v>
      </c>
      <c r="G1281" t="s">
        <v>172</v>
      </c>
      <c r="H1281" t="s">
        <v>10899</v>
      </c>
      <c r="I1281" t="s">
        <v>10899</v>
      </c>
      <c r="J1281">
        <v>5.8</v>
      </c>
      <c r="K1281" t="s">
        <v>10933</v>
      </c>
      <c r="L1281">
        <v>54656</v>
      </c>
      <c r="M1281">
        <v>55000000</v>
      </c>
      <c r="N1281">
        <v>65784503</v>
      </c>
      <c r="O1281">
        <v>10784503</v>
      </c>
      <c r="P1281" t="s">
        <v>10913</v>
      </c>
      <c r="Q1281" t="s">
        <v>4299</v>
      </c>
      <c r="R1281">
        <v>10</v>
      </c>
      <c r="S1281" t="s">
        <v>11014</v>
      </c>
      <c r="T1281" t="s">
        <v>11018</v>
      </c>
      <c r="U1281" t="s">
        <v>10914</v>
      </c>
      <c r="V1281" t="s">
        <v>10990</v>
      </c>
      <c r="W1281" t="s">
        <v>11031</v>
      </c>
      <c r="X1281" t="s">
        <v>2156</v>
      </c>
    </row>
    <row r="1282" spans="1:24" x14ac:dyDescent="0.3">
      <c r="A1282" t="s">
        <v>4300</v>
      </c>
      <c r="B1282" t="s">
        <v>4301</v>
      </c>
      <c r="C1282" t="s">
        <v>4301</v>
      </c>
      <c r="D1282">
        <v>131</v>
      </c>
      <c r="E1282" t="s">
        <v>10917</v>
      </c>
      <c r="F1282">
        <v>2.1833333333333331</v>
      </c>
      <c r="G1282" t="s">
        <v>7406</v>
      </c>
      <c r="H1282" t="s">
        <v>10887</v>
      </c>
      <c r="I1282" t="s">
        <v>10885</v>
      </c>
      <c r="J1282">
        <v>6.1</v>
      </c>
      <c r="K1282" t="s">
        <v>10912</v>
      </c>
      <c r="L1282">
        <v>279777</v>
      </c>
      <c r="M1282">
        <v>160000000</v>
      </c>
      <c r="N1282">
        <v>300157638</v>
      </c>
      <c r="O1282">
        <v>140157638</v>
      </c>
      <c r="P1282" t="s">
        <v>10928</v>
      </c>
      <c r="Q1282" t="s">
        <v>4302</v>
      </c>
      <c r="R1282">
        <v>3</v>
      </c>
      <c r="S1282" t="s">
        <v>11015</v>
      </c>
      <c r="T1282" t="s">
        <v>11029</v>
      </c>
      <c r="U1282" t="s">
        <v>10932</v>
      </c>
      <c r="V1282" t="s">
        <v>10991</v>
      </c>
      <c r="W1282" t="s">
        <v>11031</v>
      </c>
      <c r="X1282" t="s">
        <v>2520</v>
      </c>
    </row>
    <row r="1283" spans="1:24" x14ac:dyDescent="0.3">
      <c r="A1283" t="s">
        <v>4303</v>
      </c>
      <c r="B1283" t="s">
        <v>4304</v>
      </c>
      <c r="C1283" t="s">
        <v>4305</v>
      </c>
      <c r="D1283">
        <v>101</v>
      </c>
      <c r="E1283" t="s">
        <v>10911</v>
      </c>
      <c r="F1283">
        <v>1.6833333333333333</v>
      </c>
      <c r="G1283" t="s">
        <v>7406</v>
      </c>
      <c r="H1283" t="s">
        <v>10891</v>
      </c>
      <c r="I1283" t="s">
        <v>190</v>
      </c>
      <c r="J1283">
        <v>8</v>
      </c>
      <c r="K1283" t="s">
        <v>10922</v>
      </c>
      <c r="L1283">
        <v>129392</v>
      </c>
      <c r="M1283">
        <v>6428966</v>
      </c>
      <c r="N1283">
        <v>8836958</v>
      </c>
      <c r="O1283">
        <v>2407992</v>
      </c>
      <c r="P1283" t="s">
        <v>10918</v>
      </c>
      <c r="Q1283" t="s">
        <v>4065</v>
      </c>
      <c r="R1283">
        <v>12</v>
      </c>
      <c r="S1283" t="s">
        <v>11012</v>
      </c>
      <c r="T1283" t="s">
        <v>11018</v>
      </c>
      <c r="U1283" t="s">
        <v>10914</v>
      </c>
      <c r="V1283" t="s">
        <v>10989</v>
      </c>
      <c r="W1283" t="s">
        <v>11031</v>
      </c>
      <c r="X1283" t="s">
        <v>4306</v>
      </c>
    </row>
    <row r="1284" spans="1:24" x14ac:dyDescent="0.3">
      <c r="A1284" t="s">
        <v>4307</v>
      </c>
      <c r="B1284" t="s">
        <v>4308</v>
      </c>
      <c r="C1284" t="s">
        <v>4308</v>
      </c>
      <c r="D1284">
        <v>170</v>
      </c>
      <c r="E1284" t="s">
        <v>10917</v>
      </c>
      <c r="F1284">
        <v>2.8333333333333335</v>
      </c>
      <c r="G1284" t="s">
        <v>10889</v>
      </c>
      <c r="H1284" t="s">
        <v>190</v>
      </c>
      <c r="I1284" t="s">
        <v>10899</v>
      </c>
      <c r="J1284">
        <v>7.5</v>
      </c>
      <c r="K1284" t="s">
        <v>10916</v>
      </c>
      <c r="L1284">
        <v>377834</v>
      </c>
      <c r="M1284">
        <v>110000000</v>
      </c>
      <c r="N1284">
        <v>213719942</v>
      </c>
      <c r="O1284">
        <v>103719942</v>
      </c>
      <c r="P1284" t="s">
        <v>10928</v>
      </c>
      <c r="Q1284" t="s">
        <v>4309</v>
      </c>
      <c r="R1284">
        <v>14</v>
      </c>
      <c r="S1284" t="s">
        <v>11011</v>
      </c>
      <c r="T1284" t="s">
        <v>11018</v>
      </c>
      <c r="U1284" t="s">
        <v>10914</v>
      </c>
      <c r="V1284" t="s">
        <v>10991</v>
      </c>
      <c r="W1284" t="s">
        <v>11031</v>
      </c>
      <c r="X1284" t="s">
        <v>113</v>
      </c>
    </row>
    <row r="1285" spans="1:24" x14ac:dyDescent="0.3">
      <c r="A1285" t="s">
        <v>4310</v>
      </c>
      <c r="B1285" t="s">
        <v>4311</v>
      </c>
      <c r="C1285" t="s">
        <v>4311</v>
      </c>
      <c r="D1285">
        <v>108</v>
      </c>
      <c r="E1285" t="s">
        <v>10911</v>
      </c>
      <c r="F1285">
        <v>1.8</v>
      </c>
      <c r="G1285" t="s">
        <v>10887</v>
      </c>
      <c r="H1285" t="s">
        <v>172</v>
      </c>
      <c r="I1285" t="s">
        <v>10892</v>
      </c>
      <c r="J1285">
        <v>6.8</v>
      </c>
      <c r="K1285" t="s">
        <v>10912</v>
      </c>
      <c r="L1285">
        <v>217557</v>
      </c>
      <c r="M1285">
        <v>140000000</v>
      </c>
      <c r="N1285">
        <v>211468235</v>
      </c>
      <c r="O1285">
        <v>71468235</v>
      </c>
      <c r="P1285" t="s">
        <v>10913</v>
      </c>
      <c r="Q1285" t="s">
        <v>3881</v>
      </c>
      <c r="R1285">
        <v>16</v>
      </c>
      <c r="S1285" t="s">
        <v>11012</v>
      </c>
      <c r="T1285" t="s">
        <v>11018</v>
      </c>
      <c r="U1285" t="s">
        <v>10914</v>
      </c>
      <c r="V1285" t="s">
        <v>10991</v>
      </c>
      <c r="W1285" t="s">
        <v>11031</v>
      </c>
      <c r="X1285" t="s">
        <v>1912</v>
      </c>
    </row>
    <row r="1286" spans="1:24" x14ac:dyDescent="0.3">
      <c r="A1286" t="s">
        <v>4312</v>
      </c>
      <c r="B1286" t="s">
        <v>4313</v>
      </c>
      <c r="C1286" t="s">
        <v>4313</v>
      </c>
      <c r="D1286">
        <v>113</v>
      </c>
      <c r="E1286" t="s">
        <v>10911</v>
      </c>
      <c r="F1286">
        <v>1.8833333333333333</v>
      </c>
      <c r="G1286" t="s">
        <v>7406</v>
      </c>
      <c r="H1286" t="s">
        <v>10891</v>
      </c>
      <c r="I1286" t="s">
        <v>190</v>
      </c>
      <c r="J1286">
        <v>6.5</v>
      </c>
      <c r="K1286" t="s">
        <v>10912</v>
      </c>
      <c r="L1286">
        <v>112891</v>
      </c>
      <c r="M1286">
        <v>52000000</v>
      </c>
      <c r="N1286">
        <v>77663556</v>
      </c>
      <c r="O1286">
        <v>25663556</v>
      </c>
      <c r="P1286" t="s">
        <v>10913</v>
      </c>
      <c r="Q1286" t="s">
        <v>4314</v>
      </c>
      <c r="R1286">
        <v>9</v>
      </c>
      <c r="S1286" t="s">
        <v>11014</v>
      </c>
      <c r="T1286" t="s">
        <v>11021</v>
      </c>
      <c r="U1286" t="s">
        <v>10921</v>
      </c>
      <c r="V1286" t="s">
        <v>10988</v>
      </c>
      <c r="W1286" t="s">
        <v>11031</v>
      </c>
      <c r="X1286" t="s">
        <v>4315</v>
      </c>
    </row>
    <row r="1287" spans="1:24" x14ac:dyDescent="0.3">
      <c r="A1287" t="s">
        <v>4316</v>
      </c>
      <c r="B1287" t="s">
        <v>4317</v>
      </c>
      <c r="C1287" t="s">
        <v>4317</v>
      </c>
      <c r="D1287">
        <v>89</v>
      </c>
      <c r="E1287" t="s">
        <v>10915</v>
      </c>
      <c r="F1287">
        <v>1.4833333333333334</v>
      </c>
      <c r="G1287" t="s">
        <v>172</v>
      </c>
      <c r="H1287" t="s">
        <v>190</v>
      </c>
      <c r="I1287" t="s">
        <v>10899</v>
      </c>
      <c r="J1287">
        <v>7.6</v>
      </c>
      <c r="K1287" t="s">
        <v>10916</v>
      </c>
      <c r="L1287">
        <v>72526</v>
      </c>
      <c r="M1287">
        <v>500000</v>
      </c>
      <c r="N1287">
        <v>8701337</v>
      </c>
      <c r="O1287">
        <v>8201337</v>
      </c>
      <c r="P1287" t="s">
        <v>10918</v>
      </c>
      <c r="Q1287" t="s">
        <v>4318</v>
      </c>
      <c r="R1287">
        <v>26</v>
      </c>
      <c r="S1287" t="s">
        <v>11013</v>
      </c>
      <c r="T1287" t="s">
        <v>11019</v>
      </c>
      <c r="U1287" t="s">
        <v>10919</v>
      </c>
      <c r="V1287" t="s">
        <v>10990</v>
      </c>
      <c r="W1287" t="s">
        <v>11031</v>
      </c>
      <c r="X1287" t="s">
        <v>4319</v>
      </c>
    </row>
    <row r="1288" spans="1:24" x14ac:dyDescent="0.3">
      <c r="A1288" t="s">
        <v>4320</v>
      </c>
      <c r="B1288" t="s">
        <v>4321</v>
      </c>
      <c r="C1288" t="s">
        <v>4321</v>
      </c>
      <c r="D1288">
        <v>109</v>
      </c>
      <c r="E1288" t="s">
        <v>10911</v>
      </c>
      <c r="F1288">
        <v>1.8166666666666667</v>
      </c>
      <c r="G1288" t="s">
        <v>10889</v>
      </c>
      <c r="H1288" t="s">
        <v>10891</v>
      </c>
      <c r="I1288" t="s">
        <v>190</v>
      </c>
      <c r="J1288">
        <v>7.3</v>
      </c>
      <c r="K1288" t="s">
        <v>10916</v>
      </c>
      <c r="L1288">
        <v>158828</v>
      </c>
      <c r="M1288">
        <v>8000000</v>
      </c>
      <c r="N1288">
        <v>58469210</v>
      </c>
      <c r="O1288">
        <v>50469210</v>
      </c>
      <c r="P1288" t="s">
        <v>10913</v>
      </c>
      <c r="Q1288" t="s">
        <v>4322</v>
      </c>
      <c r="R1288">
        <v>16</v>
      </c>
      <c r="S1288" t="s">
        <v>11013</v>
      </c>
      <c r="T1288" t="s">
        <v>11023</v>
      </c>
      <c r="U1288" t="s">
        <v>10925</v>
      </c>
      <c r="V1288" t="s">
        <v>10990</v>
      </c>
      <c r="W1288" t="s">
        <v>11031</v>
      </c>
      <c r="X1288" t="s">
        <v>4323</v>
      </c>
    </row>
    <row r="1289" spans="1:24" x14ac:dyDescent="0.3">
      <c r="A1289" t="s">
        <v>4324</v>
      </c>
      <c r="B1289" t="s">
        <v>4325</v>
      </c>
      <c r="C1289" t="s">
        <v>4325</v>
      </c>
      <c r="D1289">
        <v>103</v>
      </c>
      <c r="E1289" t="s">
        <v>10911</v>
      </c>
      <c r="F1289">
        <v>1.7166666666666666</v>
      </c>
      <c r="G1289" t="s">
        <v>7406</v>
      </c>
      <c r="H1289" t="s">
        <v>10891</v>
      </c>
      <c r="I1289" t="s">
        <v>5170</v>
      </c>
      <c r="J1289">
        <v>7</v>
      </c>
      <c r="K1289" t="s">
        <v>10916</v>
      </c>
      <c r="L1289">
        <v>106908</v>
      </c>
      <c r="M1289">
        <v>45000000</v>
      </c>
      <c r="N1289">
        <v>50871113</v>
      </c>
      <c r="O1289">
        <v>5871113</v>
      </c>
      <c r="P1289" t="s">
        <v>10918</v>
      </c>
      <c r="Q1289" t="s">
        <v>4326</v>
      </c>
      <c r="R1289">
        <v>10</v>
      </c>
      <c r="S1289" t="s">
        <v>11015</v>
      </c>
      <c r="T1289" t="s">
        <v>11019</v>
      </c>
      <c r="U1289" t="s">
        <v>10919</v>
      </c>
      <c r="V1289" t="s">
        <v>10988</v>
      </c>
      <c r="W1289" t="s">
        <v>11031</v>
      </c>
      <c r="X1289" t="s">
        <v>4327</v>
      </c>
    </row>
    <row r="1290" spans="1:24" x14ac:dyDescent="0.3">
      <c r="A1290" t="s">
        <v>4328</v>
      </c>
      <c r="B1290" t="s">
        <v>4329</v>
      </c>
      <c r="C1290" t="s">
        <v>4329</v>
      </c>
      <c r="D1290">
        <v>90</v>
      </c>
      <c r="E1290" t="s">
        <v>10911</v>
      </c>
      <c r="F1290">
        <v>1.5</v>
      </c>
      <c r="G1290" t="s">
        <v>172</v>
      </c>
      <c r="H1290" t="s">
        <v>10886</v>
      </c>
      <c r="I1290" t="s">
        <v>10899</v>
      </c>
      <c r="J1290">
        <v>6</v>
      </c>
      <c r="K1290" t="s">
        <v>10912</v>
      </c>
      <c r="L1290">
        <v>141835</v>
      </c>
      <c r="M1290">
        <v>42000000</v>
      </c>
      <c r="N1290">
        <v>178311729</v>
      </c>
      <c r="O1290">
        <v>136311729</v>
      </c>
      <c r="P1290" t="s">
        <v>10928</v>
      </c>
      <c r="Q1290" t="s">
        <v>4330</v>
      </c>
      <c r="R1290">
        <v>12</v>
      </c>
      <c r="S1290" t="s">
        <v>11015</v>
      </c>
      <c r="T1290" t="s">
        <v>11019</v>
      </c>
      <c r="U1290" t="s">
        <v>10919</v>
      </c>
      <c r="V1290" t="s">
        <v>10991</v>
      </c>
      <c r="W1290" t="s">
        <v>11031</v>
      </c>
      <c r="X1290" t="s">
        <v>4331</v>
      </c>
    </row>
    <row r="1291" spans="1:24" x14ac:dyDescent="0.3">
      <c r="A1291" t="s">
        <v>4332</v>
      </c>
      <c r="B1291" t="s">
        <v>4333</v>
      </c>
      <c r="C1291" t="s">
        <v>4333</v>
      </c>
      <c r="D1291">
        <v>99</v>
      </c>
      <c r="E1291" t="s">
        <v>10911</v>
      </c>
      <c r="F1291">
        <v>1.65</v>
      </c>
      <c r="G1291" t="s">
        <v>172</v>
      </c>
      <c r="H1291" t="s">
        <v>190</v>
      </c>
      <c r="I1291" t="s">
        <v>10886</v>
      </c>
      <c r="J1291">
        <v>6.8</v>
      </c>
      <c r="K1291" t="s">
        <v>10912</v>
      </c>
      <c r="L1291">
        <v>373509</v>
      </c>
      <c r="M1291">
        <v>75000000</v>
      </c>
      <c r="N1291">
        <v>198520934</v>
      </c>
      <c r="O1291">
        <v>123520934</v>
      </c>
      <c r="P1291" t="s">
        <v>10928</v>
      </c>
      <c r="Q1291" t="s">
        <v>4334</v>
      </c>
      <c r="R1291">
        <v>3</v>
      </c>
      <c r="S1291" t="s">
        <v>11011</v>
      </c>
      <c r="T1291" t="s">
        <v>11020</v>
      </c>
      <c r="U1291" t="s">
        <v>10920</v>
      </c>
      <c r="V1291" t="s">
        <v>10991</v>
      </c>
      <c r="W1291" t="s">
        <v>11031</v>
      </c>
      <c r="X1291" t="s">
        <v>1802</v>
      </c>
    </row>
    <row r="1292" spans="1:24" x14ac:dyDescent="0.3">
      <c r="A1292" t="s">
        <v>4335</v>
      </c>
      <c r="B1292" t="s">
        <v>4336</v>
      </c>
      <c r="C1292" t="s">
        <v>4336</v>
      </c>
      <c r="D1292">
        <v>167</v>
      </c>
      <c r="E1292" t="s">
        <v>10917</v>
      </c>
      <c r="F1292">
        <v>2.7833333333333332</v>
      </c>
      <c r="G1292" t="s">
        <v>190</v>
      </c>
      <c r="H1292" t="s">
        <v>10896</v>
      </c>
      <c r="I1292" t="s">
        <v>5170</v>
      </c>
      <c r="J1292">
        <v>6.7</v>
      </c>
      <c r="K1292" t="s">
        <v>10912</v>
      </c>
      <c r="L1292">
        <v>106746</v>
      </c>
      <c r="M1292">
        <v>110000000</v>
      </c>
      <c r="N1292">
        <v>100266865</v>
      </c>
      <c r="O1292">
        <v>-9733135</v>
      </c>
      <c r="P1292" t="s">
        <v>10924</v>
      </c>
      <c r="Q1292" t="s">
        <v>4337</v>
      </c>
      <c r="R1292">
        <v>11</v>
      </c>
      <c r="S1292" t="s">
        <v>11015</v>
      </c>
      <c r="T1292" t="s">
        <v>11018</v>
      </c>
      <c r="U1292" t="s">
        <v>10914</v>
      </c>
      <c r="V1292" t="s">
        <v>10993</v>
      </c>
      <c r="W1292" t="s">
        <v>11031</v>
      </c>
      <c r="X1292" t="s">
        <v>1579</v>
      </c>
    </row>
    <row r="1293" spans="1:24" x14ac:dyDescent="0.3">
      <c r="A1293" t="s">
        <v>4338</v>
      </c>
      <c r="B1293" t="s">
        <v>4339</v>
      </c>
      <c r="C1293" t="s">
        <v>4339</v>
      </c>
      <c r="D1293">
        <v>115</v>
      </c>
      <c r="E1293" t="s">
        <v>10911</v>
      </c>
      <c r="F1293">
        <v>1.9166666666666667</v>
      </c>
      <c r="G1293" t="s">
        <v>7406</v>
      </c>
      <c r="H1293" t="s">
        <v>10895</v>
      </c>
      <c r="I1293" t="s">
        <v>10890</v>
      </c>
      <c r="J1293">
        <v>7.1</v>
      </c>
      <c r="K1293" t="s">
        <v>10916</v>
      </c>
      <c r="L1293">
        <v>564774</v>
      </c>
      <c r="M1293">
        <v>120000000</v>
      </c>
      <c r="N1293">
        <v>353133898</v>
      </c>
      <c r="O1293">
        <v>233133898</v>
      </c>
      <c r="P1293" t="s">
        <v>10928</v>
      </c>
      <c r="Q1293" t="s">
        <v>4340</v>
      </c>
      <c r="R1293">
        <v>7</v>
      </c>
      <c r="S1293" t="s">
        <v>11014</v>
      </c>
      <c r="T1293" t="s">
        <v>11025</v>
      </c>
      <c r="U1293" t="s">
        <v>10927</v>
      </c>
      <c r="V1293" t="s">
        <v>10991</v>
      </c>
      <c r="W1293" t="s">
        <v>11031</v>
      </c>
      <c r="X1293" t="s">
        <v>1742</v>
      </c>
    </row>
    <row r="1294" spans="1:24" x14ac:dyDescent="0.3">
      <c r="A1294" t="s">
        <v>4341</v>
      </c>
      <c r="B1294" t="s">
        <v>4342</v>
      </c>
      <c r="C1294" t="s">
        <v>4343</v>
      </c>
      <c r="D1294">
        <v>133</v>
      </c>
      <c r="E1294" t="s">
        <v>10917</v>
      </c>
      <c r="F1294">
        <v>2.2166666666666668</v>
      </c>
      <c r="G1294" t="s">
        <v>190</v>
      </c>
      <c r="H1294" t="s">
        <v>10895</v>
      </c>
      <c r="I1294" t="s">
        <v>10886</v>
      </c>
      <c r="J1294">
        <v>7.6</v>
      </c>
      <c r="K1294" t="s">
        <v>10916</v>
      </c>
      <c r="L1294">
        <v>75353</v>
      </c>
      <c r="M1294">
        <v>56600000</v>
      </c>
      <c r="N1294">
        <v>69424389</v>
      </c>
      <c r="O1294">
        <v>12824389</v>
      </c>
      <c r="P1294" t="s">
        <v>10913</v>
      </c>
      <c r="Q1294" t="s">
        <v>4108</v>
      </c>
      <c r="R1294">
        <v>27</v>
      </c>
      <c r="S1294" t="s">
        <v>11014</v>
      </c>
      <c r="T1294" t="s">
        <v>11022</v>
      </c>
      <c r="U1294" t="s">
        <v>10923</v>
      </c>
      <c r="V1294" t="s">
        <v>10991</v>
      </c>
      <c r="W1294" t="s">
        <v>11031</v>
      </c>
      <c r="X1294" t="s">
        <v>2240</v>
      </c>
    </row>
    <row r="1295" spans="1:24" x14ac:dyDescent="0.3">
      <c r="A1295" t="s">
        <v>4344</v>
      </c>
      <c r="B1295" t="s">
        <v>4345</v>
      </c>
      <c r="C1295" t="s">
        <v>4345</v>
      </c>
      <c r="D1295">
        <v>87</v>
      </c>
      <c r="E1295" t="s">
        <v>10915</v>
      </c>
      <c r="F1295">
        <v>1.45</v>
      </c>
      <c r="G1295" t="s">
        <v>10887</v>
      </c>
      <c r="H1295" t="s">
        <v>10888</v>
      </c>
      <c r="I1295" t="s">
        <v>172</v>
      </c>
      <c r="J1295">
        <v>7.1</v>
      </c>
      <c r="K1295" t="s">
        <v>10916</v>
      </c>
      <c r="L1295">
        <v>99311</v>
      </c>
      <c r="M1295">
        <v>30000000</v>
      </c>
      <c r="N1295">
        <v>141067127</v>
      </c>
      <c r="O1295">
        <v>111067127</v>
      </c>
      <c r="P1295" t="s">
        <v>10928</v>
      </c>
      <c r="Q1295" t="s">
        <v>4346</v>
      </c>
      <c r="R1295">
        <v>14</v>
      </c>
      <c r="S1295" t="s">
        <v>11013</v>
      </c>
      <c r="T1295" t="s">
        <v>11023</v>
      </c>
      <c r="U1295" t="s">
        <v>10925</v>
      </c>
      <c r="V1295" t="s">
        <v>10991</v>
      </c>
      <c r="W1295" t="s">
        <v>11031</v>
      </c>
      <c r="X1295" t="s">
        <v>4347</v>
      </c>
    </row>
    <row r="1296" spans="1:24" x14ac:dyDescent="0.3">
      <c r="A1296" t="s">
        <v>4348</v>
      </c>
      <c r="B1296" t="s">
        <v>4349</v>
      </c>
      <c r="C1296" t="s">
        <v>4349</v>
      </c>
      <c r="D1296">
        <v>106</v>
      </c>
      <c r="E1296" t="s">
        <v>10911</v>
      </c>
      <c r="F1296">
        <v>1.7666666666666666</v>
      </c>
      <c r="G1296" t="s">
        <v>7406</v>
      </c>
      <c r="H1296" t="s">
        <v>10887</v>
      </c>
      <c r="I1296" t="s">
        <v>10895</v>
      </c>
      <c r="J1296">
        <v>6.1</v>
      </c>
      <c r="K1296" t="s">
        <v>10912</v>
      </c>
      <c r="L1296">
        <v>86791</v>
      </c>
      <c r="M1296">
        <v>70000000</v>
      </c>
      <c r="N1296">
        <v>57947036</v>
      </c>
      <c r="O1296">
        <v>-12052964</v>
      </c>
      <c r="P1296" t="s">
        <v>10924</v>
      </c>
      <c r="Q1296" t="s">
        <v>4350</v>
      </c>
      <c r="R1296">
        <v>4</v>
      </c>
      <c r="S1296" t="s">
        <v>11013</v>
      </c>
      <c r="T1296" t="s">
        <v>11026</v>
      </c>
      <c r="U1296" t="s">
        <v>10929</v>
      </c>
      <c r="V1296" t="s">
        <v>10991</v>
      </c>
      <c r="W1296" t="s">
        <v>11031</v>
      </c>
      <c r="X1296" t="s">
        <v>4351</v>
      </c>
    </row>
    <row r="1297" spans="1:24" x14ac:dyDescent="0.3">
      <c r="A1297" t="s">
        <v>4352</v>
      </c>
      <c r="B1297" t="s">
        <v>4353</v>
      </c>
      <c r="C1297" t="s">
        <v>4353</v>
      </c>
      <c r="D1297">
        <v>175</v>
      </c>
      <c r="E1297" t="s">
        <v>10917</v>
      </c>
      <c r="F1297">
        <v>2.9166666666666665</v>
      </c>
      <c r="G1297" t="s">
        <v>7406</v>
      </c>
      <c r="H1297" t="s">
        <v>10889</v>
      </c>
      <c r="I1297" t="s">
        <v>190</v>
      </c>
      <c r="J1297">
        <v>5.6</v>
      </c>
      <c r="K1297" t="s">
        <v>10933</v>
      </c>
      <c r="L1297">
        <v>174552</v>
      </c>
      <c r="M1297">
        <v>155000000</v>
      </c>
      <c r="N1297">
        <v>167298192</v>
      </c>
      <c r="O1297">
        <v>12298192</v>
      </c>
      <c r="P1297" t="s">
        <v>10913</v>
      </c>
      <c r="Q1297" t="s">
        <v>4354</v>
      </c>
      <c r="R1297">
        <v>16</v>
      </c>
      <c r="S1297" t="s">
        <v>11011</v>
      </c>
      <c r="T1297" t="s">
        <v>11023</v>
      </c>
      <c r="U1297" t="s">
        <v>10925</v>
      </c>
      <c r="V1297" t="s">
        <v>10991</v>
      </c>
      <c r="W1297" t="s">
        <v>11031</v>
      </c>
      <c r="X1297" t="s">
        <v>876</v>
      </c>
    </row>
    <row r="1298" spans="1:24" x14ac:dyDescent="0.3">
      <c r="A1298" t="s">
        <v>4355</v>
      </c>
      <c r="B1298" t="s">
        <v>4356</v>
      </c>
      <c r="C1298" t="s">
        <v>4357</v>
      </c>
      <c r="D1298">
        <v>119</v>
      </c>
      <c r="E1298" t="s">
        <v>10911</v>
      </c>
      <c r="F1298">
        <v>1.9833333333333334</v>
      </c>
      <c r="G1298" t="s">
        <v>10887</v>
      </c>
      <c r="H1298" t="s">
        <v>10888</v>
      </c>
      <c r="I1298" t="s">
        <v>10892</v>
      </c>
      <c r="J1298">
        <v>8.1999999999999993</v>
      </c>
      <c r="K1298" t="s">
        <v>10922</v>
      </c>
      <c r="L1298">
        <v>428799</v>
      </c>
      <c r="M1298">
        <v>24000000</v>
      </c>
      <c r="N1298">
        <v>237536126</v>
      </c>
      <c r="O1298">
        <v>213536126</v>
      </c>
      <c r="P1298" t="s">
        <v>10928</v>
      </c>
      <c r="Q1298" t="s">
        <v>4358</v>
      </c>
      <c r="R1298">
        <v>5</v>
      </c>
      <c r="S1298" t="s">
        <v>11013</v>
      </c>
      <c r="T1298" t="s">
        <v>11027</v>
      </c>
      <c r="U1298" t="s">
        <v>10930</v>
      </c>
      <c r="V1298" t="s">
        <v>10991</v>
      </c>
      <c r="W1298" t="s">
        <v>11031</v>
      </c>
      <c r="X1298" t="s">
        <v>639</v>
      </c>
    </row>
    <row r="1299" spans="1:24" x14ac:dyDescent="0.3">
      <c r="A1299" t="s">
        <v>4359</v>
      </c>
      <c r="B1299" t="s">
        <v>4360</v>
      </c>
      <c r="C1299" t="s">
        <v>4360</v>
      </c>
      <c r="D1299">
        <v>154</v>
      </c>
      <c r="E1299" t="s">
        <v>10917</v>
      </c>
      <c r="F1299">
        <v>2.5666666666666669</v>
      </c>
      <c r="G1299" t="s">
        <v>7406</v>
      </c>
      <c r="H1299" t="s">
        <v>10887</v>
      </c>
      <c r="I1299" t="s">
        <v>10890</v>
      </c>
      <c r="J1299">
        <v>6.1</v>
      </c>
      <c r="K1299" t="s">
        <v>10912</v>
      </c>
      <c r="L1299">
        <v>289349</v>
      </c>
      <c r="M1299">
        <v>270000000</v>
      </c>
      <c r="N1299">
        <v>391081192</v>
      </c>
      <c r="O1299">
        <v>121081192</v>
      </c>
      <c r="P1299" t="s">
        <v>10928</v>
      </c>
      <c r="Q1299" t="s">
        <v>4361</v>
      </c>
      <c r="R1299">
        <v>21</v>
      </c>
      <c r="S1299" t="s">
        <v>11014</v>
      </c>
      <c r="T1299" t="s">
        <v>11024</v>
      </c>
      <c r="U1299" t="s">
        <v>10926</v>
      </c>
      <c r="V1299" t="s">
        <v>10993</v>
      </c>
      <c r="W1299" t="s">
        <v>11031</v>
      </c>
      <c r="X1299" t="s">
        <v>2047</v>
      </c>
    </row>
    <row r="1300" spans="1:24" x14ac:dyDescent="0.3">
      <c r="A1300" t="s">
        <v>4362</v>
      </c>
      <c r="B1300" t="s">
        <v>4363</v>
      </c>
      <c r="C1300" t="s">
        <v>4363</v>
      </c>
      <c r="D1300">
        <v>94</v>
      </c>
      <c r="E1300" t="s">
        <v>10911</v>
      </c>
      <c r="F1300">
        <v>1.5666666666666667</v>
      </c>
      <c r="G1300" t="s">
        <v>172</v>
      </c>
      <c r="H1300" t="s">
        <v>10899</v>
      </c>
      <c r="I1300" t="s">
        <v>10899</v>
      </c>
      <c r="J1300">
        <v>6.7</v>
      </c>
      <c r="K1300" t="s">
        <v>10912</v>
      </c>
      <c r="L1300">
        <v>103903</v>
      </c>
      <c r="M1300">
        <v>3000000</v>
      </c>
      <c r="N1300">
        <v>18637690</v>
      </c>
      <c r="O1300">
        <v>15637690</v>
      </c>
      <c r="P1300" t="s">
        <v>10913</v>
      </c>
      <c r="S1300" t="s">
        <v>11016</v>
      </c>
      <c r="T1300" t="s">
        <v>11019</v>
      </c>
      <c r="U1300" t="e">
        <v>#VALUE!</v>
      </c>
      <c r="V1300" t="s">
        <v>10980</v>
      </c>
      <c r="W1300" t="s">
        <v>11032</v>
      </c>
      <c r="X1300" t="s">
        <v>4364</v>
      </c>
    </row>
    <row r="1301" spans="1:24" x14ac:dyDescent="0.3">
      <c r="A1301" t="s">
        <v>4365</v>
      </c>
      <c r="B1301" t="s">
        <v>4366</v>
      </c>
      <c r="C1301" t="s">
        <v>4366</v>
      </c>
      <c r="D1301">
        <v>98</v>
      </c>
      <c r="E1301" t="s">
        <v>10911</v>
      </c>
      <c r="F1301">
        <v>1.6333333333333333</v>
      </c>
      <c r="G1301" t="s">
        <v>105</v>
      </c>
      <c r="H1301" t="s">
        <v>10895</v>
      </c>
      <c r="I1301" t="s">
        <v>5170</v>
      </c>
      <c r="J1301">
        <v>5.8</v>
      </c>
      <c r="K1301" t="s">
        <v>10933</v>
      </c>
      <c r="L1301">
        <v>117496</v>
      </c>
      <c r="M1301">
        <v>40000000</v>
      </c>
      <c r="N1301">
        <v>141591324</v>
      </c>
      <c r="O1301">
        <v>101591324</v>
      </c>
      <c r="P1301" t="s">
        <v>10928</v>
      </c>
      <c r="Q1301" t="s">
        <v>4367</v>
      </c>
      <c r="R1301">
        <v>13</v>
      </c>
      <c r="S1301" t="s">
        <v>11012</v>
      </c>
      <c r="T1301" t="s">
        <v>11023</v>
      </c>
      <c r="U1301" t="s">
        <v>10925</v>
      </c>
      <c r="V1301" t="s">
        <v>10990</v>
      </c>
      <c r="W1301" t="s">
        <v>11031</v>
      </c>
      <c r="X1301" t="s">
        <v>3401</v>
      </c>
    </row>
    <row r="1302" spans="1:24" x14ac:dyDescent="0.3">
      <c r="A1302" t="s">
        <v>4368</v>
      </c>
      <c r="B1302" t="s">
        <v>4369</v>
      </c>
      <c r="C1302" t="s">
        <v>4369</v>
      </c>
      <c r="D1302">
        <v>98</v>
      </c>
      <c r="E1302" t="s">
        <v>10911</v>
      </c>
      <c r="F1302">
        <v>1.6333333333333333</v>
      </c>
      <c r="G1302" t="s">
        <v>172</v>
      </c>
      <c r="H1302" t="s">
        <v>10892</v>
      </c>
      <c r="I1302" t="s">
        <v>10899</v>
      </c>
      <c r="J1302">
        <v>5.9</v>
      </c>
      <c r="K1302" t="s">
        <v>10933</v>
      </c>
      <c r="L1302">
        <v>107166</v>
      </c>
      <c r="M1302">
        <v>40000000</v>
      </c>
      <c r="N1302">
        <v>190538630</v>
      </c>
      <c r="O1302">
        <v>150538630</v>
      </c>
      <c r="P1302" t="s">
        <v>10928</v>
      </c>
      <c r="Q1302" t="s">
        <v>4163</v>
      </c>
      <c r="R1302">
        <v>22</v>
      </c>
      <c r="S1302" t="s">
        <v>11016</v>
      </c>
      <c r="T1302" t="s">
        <v>11023</v>
      </c>
      <c r="U1302" t="s">
        <v>10925</v>
      </c>
      <c r="V1302" t="s">
        <v>10990</v>
      </c>
      <c r="W1302" t="s">
        <v>11031</v>
      </c>
      <c r="X1302" t="s">
        <v>4002</v>
      </c>
    </row>
    <row r="1303" spans="1:24" x14ac:dyDescent="0.3">
      <c r="A1303" t="s">
        <v>4370</v>
      </c>
      <c r="B1303" t="s">
        <v>4371</v>
      </c>
      <c r="C1303" t="s">
        <v>4371</v>
      </c>
      <c r="D1303">
        <v>126</v>
      </c>
      <c r="E1303" t="s">
        <v>10917</v>
      </c>
      <c r="F1303">
        <v>2.1</v>
      </c>
      <c r="G1303" t="s">
        <v>7406</v>
      </c>
      <c r="H1303" t="s">
        <v>10887</v>
      </c>
      <c r="I1303" t="s">
        <v>190</v>
      </c>
      <c r="J1303">
        <v>6.3</v>
      </c>
      <c r="K1303" t="s">
        <v>10912</v>
      </c>
      <c r="L1303">
        <v>173873</v>
      </c>
      <c r="M1303">
        <v>120000000</v>
      </c>
      <c r="N1303">
        <v>203567857</v>
      </c>
      <c r="O1303">
        <v>83567857</v>
      </c>
      <c r="P1303" t="s">
        <v>10913</v>
      </c>
      <c r="Q1303" t="s">
        <v>4372</v>
      </c>
      <c r="R1303">
        <v>28</v>
      </c>
      <c r="S1303" t="s">
        <v>11015</v>
      </c>
      <c r="T1303" t="s">
        <v>11024</v>
      </c>
      <c r="U1303" t="s">
        <v>10926</v>
      </c>
      <c r="V1303" t="s">
        <v>10991</v>
      </c>
      <c r="W1303" t="s">
        <v>11031</v>
      </c>
      <c r="X1303" t="s">
        <v>2870</v>
      </c>
    </row>
    <row r="1304" spans="1:24" x14ac:dyDescent="0.3">
      <c r="A1304" t="s">
        <v>4373</v>
      </c>
      <c r="B1304" t="s">
        <v>4374</v>
      </c>
      <c r="C1304" t="s">
        <v>4374</v>
      </c>
      <c r="D1304">
        <v>115</v>
      </c>
      <c r="E1304" t="s">
        <v>10911</v>
      </c>
      <c r="F1304">
        <v>1.9166666666666667</v>
      </c>
      <c r="G1304" t="s">
        <v>7406</v>
      </c>
      <c r="H1304" t="s">
        <v>190</v>
      </c>
      <c r="I1304" t="s">
        <v>5170</v>
      </c>
      <c r="J1304">
        <v>6.5</v>
      </c>
      <c r="K1304" t="s">
        <v>10912</v>
      </c>
      <c r="L1304">
        <v>58971</v>
      </c>
      <c r="M1304">
        <v>45000000</v>
      </c>
      <c r="N1304">
        <v>100572044</v>
      </c>
      <c r="O1304">
        <v>55572044</v>
      </c>
      <c r="P1304" t="s">
        <v>10913</v>
      </c>
      <c r="Q1304" t="s">
        <v>4375</v>
      </c>
      <c r="R1304">
        <v>20</v>
      </c>
      <c r="S1304" t="s">
        <v>11015</v>
      </c>
      <c r="T1304" t="s">
        <v>11027</v>
      </c>
      <c r="U1304" t="s">
        <v>10930</v>
      </c>
      <c r="V1304" t="s">
        <v>10991</v>
      </c>
      <c r="W1304" t="s">
        <v>11031</v>
      </c>
      <c r="X1304" t="s">
        <v>4376</v>
      </c>
    </row>
    <row r="1305" spans="1:24" x14ac:dyDescent="0.3">
      <c r="A1305" t="s">
        <v>4377</v>
      </c>
      <c r="B1305" t="s">
        <v>4378</v>
      </c>
      <c r="C1305" t="s">
        <v>4378</v>
      </c>
      <c r="D1305">
        <v>135</v>
      </c>
      <c r="E1305" t="s">
        <v>10917</v>
      </c>
      <c r="F1305">
        <v>2.25</v>
      </c>
      <c r="G1305" t="s">
        <v>10889</v>
      </c>
      <c r="H1305" t="s">
        <v>190</v>
      </c>
      <c r="I1305" t="s">
        <v>10896</v>
      </c>
      <c r="J1305">
        <v>7.4</v>
      </c>
      <c r="K1305" t="s">
        <v>10916</v>
      </c>
      <c r="L1305">
        <v>57540</v>
      </c>
      <c r="M1305">
        <v>28000000</v>
      </c>
      <c r="N1305">
        <v>64445708</v>
      </c>
      <c r="O1305">
        <v>36445708</v>
      </c>
      <c r="P1305" t="s">
        <v>10913</v>
      </c>
      <c r="Q1305" t="s">
        <v>4379</v>
      </c>
      <c r="R1305">
        <v>2</v>
      </c>
      <c r="S1305" t="s">
        <v>11015</v>
      </c>
      <c r="T1305" t="s">
        <v>11020</v>
      </c>
      <c r="U1305" t="s">
        <v>10920</v>
      </c>
      <c r="V1305" t="s">
        <v>10991</v>
      </c>
      <c r="W1305" t="s">
        <v>11031</v>
      </c>
      <c r="X1305" t="s">
        <v>4380</v>
      </c>
    </row>
    <row r="1306" spans="1:24" x14ac:dyDescent="0.3">
      <c r="A1306" t="s">
        <v>4381</v>
      </c>
      <c r="B1306" t="s">
        <v>4382</v>
      </c>
      <c r="C1306" t="s">
        <v>4382</v>
      </c>
      <c r="D1306">
        <v>125</v>
      </c>
      <c r="E1306" t="s">
        <v>10917</v>
      </c>
      <c r="F1306">
        <v>2.0833333333333335</v>
      </c>
      <c r="G1306" t="s">
        <v>10891</v>
      </c>
      <c r="H1306" t="s">
        <v>5170</v>
      </c>
      <c r="I1306" t="s">
        <v>10899</v>
      </c>
      <c r="J1306">
        <v>6.5</v>
      </c>
      <c r="K1306" t="s">
        <v>10912</v>
      </c>
      <c r="L1306">
        <v>407294</v>
      </c>
      <c r="M1306">
        <v>110000000</v>
      </c>
      <c r="N1306">
        <v>362744280</v>
      </c>
      <c r="O1306">
        <v>252744280</v>
      </c>
      <c r="P1306" t="s">
        <v>10928</v>
      </c>
      <c r="Q1306" t="s">
        <v>4383</v>
      </c>
      <c r="R1306">
        <v>8</v>
      </c>
      <c r="S1306" t="s">
        <v>11014</v>
      </c>
      <c r="T1306" t="s">
        <v>11018</v>
      </c>
      <c r="U1306" t="s">
        <v>10914</v>
      </c>
      <c r="V1306" t="s">
        <v>10991</v>
      </c>
      <c r="W1306" t="s">
        <v>11031</v>
      </c>
      <c r="X1306" t="s">
        <v>1232</v>
      </c>
    </row>
    <row r="1307" spans="1:24" x14ac:dyDescent="0.3">
      <c r="A1307" t="s">
        <v>4384</v>
      </c>
      <c r="B1307" t="s">
        <v>4385</v>
      </c>
      <c r="C1307" t="s">
        <v>4385</v>
      </c>
      <c r="D1307">
        <v>152</v>
      </c>
      <c r="E1307" t="s">
        <v>10917</v>
      </c>
      <c r="F1307">
        <v>2.5333333333333332</v>
      </c>
      <c r="G1307" t="s">
        <v>10889</v>
      </c>
      <c r="H1307" t="s">
        <v>190</v>
      </c>
      <c r="I1307" t="s">
        <v>10894</v>
      </c>
      <c r="J1307">
        <v>7.7</v>
      </c>
      <c r="K1307" t="s">
        <v>10916</v>
      </c>
      <c r="L1307">
        <v>154876</v>
      </c>
      <c r="M1307">
        <v>40000000</v>
      </c>
      <c r="N1307">
        <v>123971376</v>
      </c>
      <c r="O1307">
        <v>83971376</v>
      </c>
      <c r="P1307" t="s">
        <v>10913</v>
      </c>
      <c r="Q1307" t="s">
        <v>4386</v>
      </c>
      <c r="R1307">
        <v>12</v>
      </c>
      <c r="S1307" t="s">
        <v>11013</v>
      </c>
      <c r="T1307" t="s">
        <v>11027</v>
      </c>
      <c r="U1307" t="s">
        <v>10930</v>
      </c>
      <c r="V1307" t="s">
        <v>10991</v>
      </c>
      <c r="W1307" t="s">
        <v>11031</v>
      </c>
      <c r="X1307" t="s">
        <v>501</v>
      </c>
    </row>
    <row r="1308" spans="1:24" x14ac:dyDescent="0.3">
      <c r="A1308" t="s">
        <v>4387</v>
      </c>
      <c r="B1308" t="s">
        <v>4388</v>
      </c>
      <c r="C1308" t="s">
        <v>4388</v>
      </c>
      <c r="D1308">
        <v>86</v>
      </c>
      <c r="E1308" t="s">
        <v>10915</v>
      </c>
      <c r="F1308">
        <v>1.4333333333333333</v>
      </c>
      <c r="G1308" t="s">
        <v>10887</v>
      </c>
      <c r="H1308" t="s">
        <v>10888</v>
      </c>
      <c r="I1308" t="s">
        <v>172</v>
      </c>
      <c r="J1308">
        <v>6.9</v>
      </c>
      <c r="K1308" t="s">
        <v>10912</v>
      </c>
      <c r="L1308">
        <v>426684</v>
      </c>
      <c r="M1308">
        <v>75000000</v>
      </c>
      <c r="N1308">
        <v>542063846</v>
      </c>
      <c r="O1308">
        <v>467063846</v>
      </c>
      <c r="P1308" t="s">
        <v>10928</v>
      </c>
      <c r="Q1308" t="s">
        <v>4389</v>
      </c>
      <c r="R1308">
        <v>25</v>
      </c>
      <c r="S1308" t="s">
        <v>11014</v>
      </c>
      <c r="T1308" t="s">
        <v>11029</v>
      </c>
      <c r="U1308" t="s">
        <v>10932</v>
      </c>
      <c r="V1308" t="s">
        <v>10988</v>
      </c>
      <c r="W1308" t="s">
        <v>11031</v>
      </c>
      <c r="X1308" t="s">
        <v>4390</v>
      </c>
    </row>
    <row r="1309" spans="1:24" x14ac:dyDescent="0.3">
      <c r="A1309" t="s">
        <v>4391</v>
      </c>
      <c r="B1309" t="s">
        <v>4392</v>
      </c>
      <c r="C1309" t="s">
        <v>4392</v>
      </c>
      <c r="D1309">
        <v>86</v>
      </c>
      <c r="E1309" t="s">
        <v>10915</v>
      </c>
      <c r="F1309">
        <v>1.4333333333333333</v>
      </c>
      <c r="G1309" t="s">
        <v>7406</v>
      </c>
      <c r="H1309" t="s">
        <v>10891</v>
      </c>
      <c r="I1309" t="s">
        <v>10899</v>
      </c>
      <c r="J1309">
        <v>6.3</v>
      </c>
      <c r="K1309" t="s">
        <v>10912</v>
      </c>
      <c r="L1309">
        <v>108947</v>
      </c>
      <c r="M1309">
        <v>46000000</v>
      </c>
      <c r="N1309">
        <v>57223890</v>
      </c>
      <c r="O1309">
        <v>11223890</v>
      </c>
      <c r="P1309" t="s">
        <v>10913</v>
      </c>
      <c r="Q1309" t="s">
        <v>4393</v>
      </c>
      <c r="R1309">
        <v>29</v>
      </c>
      <c r="S1309" t="s">
        <v>11015</v>
      </c>
      <c r="T1309" t="s">
        <v>11021</v>
      </c>
      <c r="U1309" t="s">
        <v>10921</v>
      </c>
      <c r="V1309" t="s">
        <v>10991</v>
      </c>
      <c r="W1309" t="s">
        <v>11031</v>
      </c>
      <c r="X1309" t="s">
        <v>4394</v>
      </c>
    </row>
    <row r="1310" spans="1:24" x14ac:dyDescent="0.3">
      <c r="A1310" t="s">
        <v>4395</v>
      </c>
      <c r="B1310" t="s">
        <v>4396</v>
      </c>
      <c r="C1310" t="s">
        <v>4396</v>
      </c>
      <c r="D1310">
        <v>144</v>
      </c>
      <c r="E1310" t="s">
        <v>10917</v>
      </c>
      <c r="F1310">
        <v>2.4</v>
      </c>
      <c r="G1310" t="s">
        <v>10889</v>
      </c>
      <c r="H1310" t="s">
        <v>190</v>
      </c>
      <c r="I1310" t="s">
        <v>10886</v>
      </c>
      <c r="J1310">
        <v>8</v>
      </c>
      <c r="K1310" t="s">
        <v>10922</v>
      </c>
      <c r="L1310">
        <v>195114</v>
      </c>
      <c r="M1310">
        <v>88000000</v>
      </c>
      <c r="N1310">
        <v>108539911</v>
      </c>
      <c r="O1310">
        <v>20539911</v>
      </c>
      <c r="P1310" t="s">
        <v>10913</v>
      </c>
      <c r="Q1310" t="s">
        <v>4397</v>
      </c>
      <c r="R1310">
        <v>23</v>
      </c>
      <c r="S1310" t="s">
        <v>11015</v>
      </c>
      <c r="T1310" t="s">
        <v>11029</v>
      </c>
      <c r="U1310" t="s">
        <v>10932</v>
      </c>
      <c r="V1310" t="s">
        <v>10988</v>
      </c>
      <c r="W1310" t="s">
        <v>11031</v>
      </c>
      <c r="X1310" t="s">
        <v>676</v>
      </c>
    </row>
    <row r="1311" spans="1:24" x14ac:dyDescent="0.3">
      <c r="A1311" t="s">
        <v>4398</v>
      </c>
      <c r="B1311" t="s">
        <v>4399</v>
      </c>
      <c r="C1311" t="s">
        <v>4400</v>
      </c>
      <c r="D1311">
        <v>131</v>
      </c>
      <c r="E1311" t="s">
        <v>10917</v>
      </c>
      <c r="F1311">
        <v>2.1833333333333331</v>
      </c>
      <c r="G1311" t="s">
        <v>10891</v>
      </c>
      <c r="H1311" t="s">
        <v>190</v>
      </c>
      <c r="I1311" t="s">
        <v>10895</v>
      </c>
      <c r="J1311">
        <v>8.1</v>
      </c>
      <c r="K1311" t="s">
        <v>10922</v>
      </c>
      <c r="L1311">
        <v>206029</v>
      </c>
      <c r="M1311">
        <v>2800000</v>
      </c>
      <c r="N1311">
        <v>1204841</v>
      </c>
      <c r="O1311">
        <v>-1595159</v>
      </c>
      <c r="P1311" t="s">
        <v>10924</v>
      </c>
      <c r="Q1311" t="s">
        <v>4401</v>
      </c>
      <c r="R1311">
        <v>2</v>
      </c>
      <c r="S1311" t="s">
        <v>1956</v>
      </c>
      <c r="T1311" t="s">
        <v>11029</v>
      </c>
      <c r="U1311" t="s">
        <v>10932</v>
      </c>
      <c r="V1311" t="s">
        <v>10990</v>
      </c>
      <c r="W1311" t="s">
        <v>11031</v>
      </c>
      <c r="X1311" t="s">
        <v>4402</v>
      </c>
    </row>
    <row r="1312" spans="1:24" x14ac:dyDescent="0.3">
      <c r="A1312" t="s">
        <v>4403</v>
      </c>
      <c r="B1312" t="s">
        <v>4404</v>
      </c>
      <c r="C1312" t="s">
        <v>4405</v>
      </c>
      <c r="D1312">
        <v>105</v>
      </c>
      <c r="E1312" t="s">
        <v>10911</v>
      </c>
      <c r="F1312">
        <v>1.75</v>
      </c>
      <c r="G1312" t="s">
        <v>172</v>
      </c>
      <c r="H1312" t="s">
        <v>190</v>
      </c>
      <c r="I1312" t="s">
        <v>10885</v>
      </c>
      <c r="J1312">
        <v>7.2</v>
      </c>
      <c r="K1312" t="s">
        <v>10916</v>
      </c>
      <c r="L1312">
        <v>70458</v>
      </c>
      <c r="M1312">
        <v>6000000</v>
      </c>
      <c r="N1312">
        <v>15116179</v>
      </c>
      <c r="O1312">
        <v>9116179</v>
      </c>
      <c r="P1312" t="s">
        <v>10918</v>
      </c>
      <c r="Q1312" t="s">
        <v>4406</v>
      </c>
      <c r="R1312">
        <v>11</v>
      </c>
      <c r="S1312" t="s">
        <v>11016</v>
      </c>
      <c r="T1312" t="s">
        <v>11020</v>
      </c>
      <c r="U1312" t="s">
        <v>10920</v>
      </c>
      <c r="V1312" t="s">
        <v>10993</v>
      </c>
      <c r="W1312" t="s">
        <v>11031</v>
      </c>
      <c r="X1312" t="s">
        <v>4285</v>
      </c>
    </row>
    <row r="1313" spans="1:24" x14ac:dyDescent="0.3">
      <c r="A1313" t="s">
        <v>4407</v>
      </c>
      <c r="B1313" t="s">
        <v>4408</v>
      </c>
      <c r="C1313" t="s">
        <v>4408</v>
      </c>
      <c r="D1313">
        <v>118</v>
      </c>
      <c r="E1313" t="s">
        <v>10911</v>
      </c>
      <c r="F1313">
        <v>1.9666666666666666</v>
      </c>
      <c r="G1313" t="s">
        <v>7406</v>
      </c>
      <c r="H1313" t="s">
        <v>10887</v>
      </c>
      <c r="I1313" t="s">
        <v>172</v>
      </c>
      <c r="J1313">
        <v>5.9</v>
      </c>
      <c r="K1313" t="s">
        <v>10933</v>
      </c>
      <c r="L1313">
        <v>125015</v>
      </c>
      <c r="M1313">
        <v>88000000</v>
      </c>
      <c r="N1313">
        <v>105316267</v>
      </c>
      <c r="O1313">
        <v>17316267</v>
      </c>
      <c r="P1313" t="s">
        <v>10913</v>
      </c>
      <c r="Q1313" t="s">
        <v>4409</v>
      </c>
      <c r="R1313">
        <v>26</v>
      </c>
      <c r="S1313" t="s">
        <v>1956</v>
      </c>
      <c r="T1313" t="s">
        <v>11028</v>
      </c>
      <c r="U1313" t="s">
        <v>10931</v>
      </c>
      <c r="V1313" t="s">
        <v>10988</v>
      </c>
      <c r="W1313" t="s">
        <v>11031</v>
      </c>
      <c r="X1313" t="s">
        <v>405</v>
      </c>
    </row>
    <row r="1314" spans="1:24" x14ac:dyDescent="0.3">
      <c r="A1314" t="s">
        <v>4410</v>
      </c>
      <c r="B1314" t="s">
        <v>4411</v>
      </c>
      <c r="C1314" t="s">
        <v>4411</v>
      </c>
      <c r="D1314">
        <v>107</v>
      </c>
      <c r="E1314" t="s">
        <v>10911</v>
      </c>
      <c r="F1314">
        <v>1.7833333333333334</v>
      </c>
      <c r="G1314" t="s">
        <v>10889</v>
      </c>
      <c r="H1314" t="s">
        <v>190</v>
      </c>
      <c r="I1314" t="s">
        <v>10897</v>
      </c>
      <c r="J1314">
        <v>7.1</v>
      </c>
      <c r="K1314" t="s">
        <v>10916</v>
      </c>
      <c r="L1314">
        <v>57294</v>
      </c>
      <c r="M1314">
        <v>25000000</v>
      </c>
      <c r="N1314">
        <v>13411957</v>
      </c>
      <c r="O1314">
        <v>-11588043</v>
      </c>
      <c r="P1314" t="s">
        <v>10924</v>
      </c>
      <c r="Q1314" t="s">
        <v>4412</v>
      </c>
      <c r="R1314">
        <v>3</v>
      </c>
      <c r="S1314" t="s">
        <v>1956</v>
      </c>
      <c r="T1314" t="s">
        <v>11024</v>
      </c>
      <c r="U1314" t="s">
        <v>10926</v>
      </c>
      <c r="V1314" t="s">
        <v>10988</v>
      </c>
      <c r="W1314" t="s">
        <v>11031</v>
      </c>
      <c r="X1314" t="s">
        <v>4209</v>
      </c>
    </row>
    <row r="1315" spans="1:24" x14ac:dyDescent="0.3">
      <c r="A1315" t="s">
        <v>4413</v>
      </c>
      <c r="B1315" t="s">
        <v>4414</v>
      </c>
      <c r="C1315" t="s">
        <v>4414</v>
      </c>
      <c r="D1315">
        <v>92</v>
      </c>
      <c r="E1315" t="s">
        <v>10911</v>
      </c>
      <c r="F1315">
        <v>1.5333333333333334</v>
      </c>
      <c r="G1315" t="s">
        <v>172</v>
      </c>
      <c r="H1315" t="s">
        <v>10899</v>
      </c>
      <c r="I1315" t="s">
        <v>10899</v>
      </c>
      <c r="J1315">
        <v>6.6</v>
      </c>
      <c r="K1315" t="s">
        <v>10912</v>
      </c>
      <c r="L1315">
        <v>218614</v>
      </c>
      <c r="M1315">
        <v>25000000</v>
      </c>
      <c r="N1315">
        <v>22605153</v>
      </c>
      <c r="O1315">
        <v>-2394847</v>
      </c>
      <c r="P1315" t="s">
        <v>10924</v>
      </c>
      <c r="Q1315" t="s">
        <v>4415</v>
      </c>
      <c r="R1315">
        <v>20</v>
      </c>
      <c r="S1315" t="s">
        <v>1956</v>
      </c>
      <c r="T1315" t="s">
        <v>11020</v>
      </c>
      <c r="U1315" t="s">
        <v>10920</v>
      </c>
      <c r="V1315" t="s">
        <v>10991</v>
      </c>
      <c r="W1315" t="s">
        <v>11031</v>
      </c>
      <c r="X1315" t="s">
        <v>4416</v>
      </c>
    </row>
    <row r="1316" spans="1:24" x14ac:dyDescent="0.3">
      <c r="A1316" t="s">
        <v>4417</v>
      </c>
      <c r="B1316" t="s">
        <v>4418</v>
      </c>
      <c r="C1316" t="s">
        <v>4418</v>
      </c>
      <c r="D1316">
        <v>95</v>
      </c>
      <c r="E1316" t="s">
        <v>10911</v>
      </c>
      <c r="F1316">
        <v>1.5833333333333333</v>
      </c>
      <c r="G1316" t="s">
        <v>172</v>
      </c>
      <c r="H1316" t="s">
        <v>10892</v>
      </c>
      <c r="I1316" t="s">
        <v>10886</v>
      </c>
      <c r="J1316">
        <v>5.9</v>
      </c>
      <c r="K1316" t="s">
        <v>10933</v>
      </c>
      <c r="L1316">
        <v>92320</v>
      </c>
      <c r="M1316">
        <v>19000000</v>
      </c>
      <c r="N1316">
        <v>70067909</v>
      </c>
      <c r="O1316">
        <v>51067909</v>
      </c>
      <c r="P1316" t="s">
        <v>10913</v>
      </c>
      <c r="Q1316" t="s">
        <v>4419</v>
      </c>
      <c r="R1316">
        <v>10</v>
      </c>
      <c r="S1316" t="s">
        <v>11016</v>
      </c>
      <c r="T1316" t="s">
        <v>11025</v>
      </c>
      <c r="U1316" t="s">
        <v>10927</v>
      </c>
      <c r="V1316" t="s">
        <v>10991</v>
      </c>
      <c r="W1316" t="s">
        <v>11031</v>
      </c>
      <c r="X1316" t="s">
        <v>4420</v>
      </c>
    </row>
    <row r="1317" spans="1:24" x14ac:dyDescent="0.3">
      <c r="A1317" t="s">
        <v>4421</v>
      </c>
      <c r="B1317" t="s">
        <v>4422</v>
      </c>
      <c r="C1317" t="s">
        <v>4422</v>
      </c>
      <c r="D1317">
        <v>91</v>
      </c>
      <c r="E1317" t="s">
        <v>10911</v>
      </c>
      <c r="F1317">
        <v>1.5166666666666666</v>
      </c>
      <c r="G1317" t="s">
        <v>190</v>
      </c>
      <c r="H1317" t="s">
        <v>10895</v>
      </c>
      <c r="I1317" t="s">
        <v>10890</v>
      </c>
      <c r="J1317">
        <v>5.8</v>
      </c>
      <c r="K1317" t="s">
        <v>10933</v>
      </c>
      <c r="L1317">
        <v>67913</v>
      </c>
      <c r="M1317">
        <v>42000000</v>
      </c>
      <c r="N1317">
        <v>117592831</v>
      </c>
      <c r="O1317">
        <v>75592831</v>
      </c>
      <c r="P1317" t="s">
        <v>10913</v>
      </c>
      <c r="Q1317" t="s">
        <v>4423</v>
      </c>
      <c r="R1317">
        <v>24</v>
      </c>
      <c r="S1317" t="s">
        <v>1956</v>
      </c>
      <c r="T1317" t="s">
        <v>11027</v>
      </c>
      <c r="U1317" t="s">
        <v>10930</v>
      </c>
      <c r="V1317" t="s">
        <v>10991</v>
      </c>
      <c r="W1317" t="s">
        <v>11031</v>
      </c>
      <c r="X1317" t="s">
        <v>1426</v>
      </c>
    </row>
    <row r="1318" spans="1:24" x14ac:dyDescent="0.3">
      <c r="A1318" t="s">
        <v>4424</v>
      </c>
      <c r="B1318" t="s">
        <v>4425</v>
      </c>
      <c r="C1318" t="s">
        <v>4426</v>
      </c>
      <c r="D1318">
        <v>80</v>
      </c>
      <c r="E1318" t="s">
        <v>10915</v>
      </c>
      <c r="F1318">
        <v>1.3333333333333333</v>
      </c>
      <c r="G1318" t="s">
        <v>10887</v>
      </c>
      <c r="H1318" t="s">
        <v>172</v>
      </c>
      <c r="I1318" t="s">
        <v>10892</v>
      </c>
      <c r="J1318">
        <v>5</v>
      </c>
      <c r="K1318" t="s">
        <v>10933</v>
      </c>
      <c r="L1318">
        <v>91799</v>
      </c>
      <c r="M1318">
        <v>50000000</v>
      </c>
      <c r="N1318">
        <v>203172417</v>
      </c>
      <c r="O1318">
        <v>153172417</v>
      </c>
      <c r="P1318" t="s">
        <v>10928</v>
      </c>
      <c r="Q1318" t="s">
        <v>4181</v>
      </c>
      <c r="R1318">
        <v>6</v>
      </c>
      <c r="S1318" t="s">
        <v>11013</v>
      </c>
      <c r="T1318" t="s">
        <v>11024</v>
      </c>
      <c r="U1318" t="s">
        <v>10926</v>
      </c>
      <c r="V1318" t="s">
        <v>10991</v>
      </c>
      <c r="W1318" t="s">
        <v>11031</v>
      </c>
      <c r="X1318" t="s">
        <v>1349</v>
      </c>
    </row>
    <row r="1319" spans="1:24" x14ac:dyDescent="0.3">
      <c r="A1319" t="s">
        <v>4427</v>
      </c>
      <c r="B1319" t="s">
        <v>4428</v>
      </c>
      <c r="C1319" t="s">
        <v>4428</v>
      </c>
      <c r="D1319">
        <v>103</v>
      </c>
      <c r="E1319" t="s">
        <v>10911</v>
      </c>
      <c r="F1319">
        <v>1.7166666666666666</v>
      </c>
      <c r="G1319" t="s">
        <v>172</v>
      </c>
      <c r="H1319" t="s">
        <v>190</v>
      </c>
      <c r="I1319" t="s">
        <v>10886</v>
      </c>
      <c r="J1319">
        <v>6.3</v>
      </c>
      <c r="K1319" t="s">
        <v>10912</v>
      </c>
      <c r="L1319">
        <v>71824</v>
      </c>
      <c r="M1319">
        <v>18000000</v>
      </c>
      <c r="N1319">
        <v>92884429</v>
      </c>
      <c r="O1319">
        <v>74884429</v>
      </c>
      <c r="P1319" t="s">
        <v>10913</v>
      </c>
      <c r="Q1319" t="s">
        <v>4429</v>
      </c>
      <c r="R1319">
        <v>26</v>
      </c>
      <c r="S1319" t="s">
        <v>11016</v>
      </c>
      <c r="T1319" t="s">
        <v>11023</v>
      </c>
      <c r="U1319" t="s">
        <v>10925</v>
      </c>
      <c r="V1319" t="s">
        <v>10988</v>
      </c>
      <c r="W1319" t="s">
        <v>11031</v>
      </c>
      <c r="X1319" t="s">
        <v>4430</v>
      </c>
    </row>
    <row r="1320" spans="1:24" x14ac:dyDescent="0.3">
      <c r="A1320" t="s">
        <v>4431</v>
      </c>
      <c r="B1320" t="s">
        <v>4432</v>
      </c>
      <c r="C1320" t="s">
        <v>4432</v>
      </c>
      <c r="D1320">
        <v>107</v>
      </c>
      <c r="E1320" t="s">
        <v>10911</v>
      </c>
      <c r="F1320">
        <v>1.7833333333333334</v>
      </c>
      <c r="G1320" t="s">
        <v>172</v>
      </c>
      <c r="H1320" t="s">
        <v>10899</v>
      </c>
      <c r="I1320" t="s">
        <v>10899</v>
      </c>
      <c r="J1320">
        <v>6.5</v>
      </c>
      <c r="K1320" t="s">
        <v>10912</v>
      </c>
      <c r="L1320">
        <v>65879</v>
      </c>
      <c r="M1320">
        <v>20000000</v>
      </c>
      <c r="N1320">
        <v>20094909</v>
      </c>
      <c r="O1320">
        <v>94909</v>
      </c>
      <c r="P1320" t="s">
        <v>10918</v>
      </c>
      <c r="Q1320" t="s">
        <v>4279</v>
      </c>
      <c r="R1320">
        <v>10</v>
      </c>
      <c r="S1320" t="s">
        <v>1956</v>
      </c>
      <c r="T1320" t="s">
        <v>11027</v>
      </c>
      <c r="U1320" t="s">
        <v>10930</v>
      </c>
      <c r="V1320" t="s">
        <v>10991</v>
      </c>
      <c r="W1320" t="s">
        <v>11031</v>
      </c>
      <c r="X1320" t="s">
        <v>2466</v>
      </c>
    </row>
    <row r="1321" spans="1:24" x14ac:dyDescent="0.3">
      <c r="A1321" t="s">
        <v>4433</v>
      </c>
      <c r="B1321" t="s">
        <v>4434</v>
      </c>
      <c r="C1321" t="s">
        <v>4434</v>
      </c>
      <c r="D1321">
        <v>120</v>
      </c>
      <c r="E1321" t="s">
        <v>10911</v>
      </c>
      <c r="F1321">
        <v>2</v>
      </c>
      <c r="G1321" t="s">
        <v>7406</v>
      </c>
      <c r="H1321" t="s">
        <v>172</v>
      </c>
      <c r="I1321" t="s">
        <v>10891</v>
      </c>
      <c r="J1321">
        <v>6.5</v>
      </c>
      <c r="K1321" t="s">
        <v>10912</v>
      </c>
      <c r="L1321">
        <v>524920</v>
      </c>
      <c r="M1321">
        <v>110000000</v>
      </c>
      <c r="N1321">
        <v>487287646</v>
      </c>
      <c r="O1321">
        <v>377287646</v>
      </c>
      <c r="P1321" t="s">
        <v>10928</v>
      </c>
      <c r="Q1321" t="s">
        <v>4435</v>
      </c>
      <c r="R1321">
        <v>7</v>
      </c>
      <c r="S1321" t="s">
        <v>11011</v>
      </c>
      <c r="T1321" t="s">
        <v>11024</v>
      </c>
      <c r="U1321" t="s">
        <v>10926</v>
      </c>
      <c r="V1321" t="s">
        <v>10988</v>
      </c>
      <c r="W1321" t="s">
        <v>11031</v>
      </c>
      <c r="X1321" t="s">
        <v>2217</v>
      </c>
    </row>
    <row r="1322" spans="1:24" x14ac:dyDescent="0.3">
      <c r="A1322" t="s">
        <v>4436</v>
      </c>
      <c r="B1322" t="s">
        <v>4437</v>
      </c>
      <c r="C1322" t="s">
        <v>4437</v>
      </c>
      <c r="D1322">
        <v>97</v>
      </c>
      <c r="E1322" t="s">
        <v>10911</v>
      </c>
      <c r="F1322">
        <v>1.6166666666666667</v>
      </c>
      <c r="G1322" t="s">
        <v>7406</v>
      </c>
      <c r="H1322" t="s">
        <v>10887</v>
      </c>
      <c r="I1322" t="s">
        <v>10891</v>
      </c>
      <c r="J1322">
        <v>4.7</v>
      </c>
      <c r="K1322" t="s">
        <v>10933</v>
      </c>
      <c r="L1322">
        <v>96410</v>
      </c>
      <c r="M1322">
        <v>43000000</v>
      </c>
      <c r="N1322">
        <v>56995646</v>
      </c>
      <c r="O1322">
        <v>13995646</v>
      </c>
      <c r="P1322" t="s">
        <v>10913</v>
      </c>
      <c r="Q1322" t="s">
        <v>4438</v>
      </c>
      <c r="R1322">
        <v>8</v>
      </c>
      <c r="S1322" t="s">
        <v>11016</v>
      </c>
      <c r="T1322" t="s">
        <v>11019</v>
      </c>
      <c r="U1322" t="s">
        <v>10919</v>
      </c>
      <c r="V1322" t="s">
        <v>10988</v>
      </c>
      <c r="W1322" t="s">
        <v>11031</v>
      </c>
      <c r="X1322" t="s">
        <v>2686</v>
      </c>
    </row>
    <row r="1323" spans="1:24" x14ac:dyDescent="0.3">
      <c r="A1323" t="s">
        <v>4439</v>
      </c>
      <c r="B1323" t="s">
        <v>4440</v>
      </c>
      <c r="C1323" t="s">
        <v>4440</v>
      </c>
      <c r="D1323">
        <v>94</v>
      </c>
      <c r="E1323" t="s">
        <v>10911</v>
      </c>
      <c r="F1323">
        <v>1.5666666666666667</v>
      </c>
      <c r="G1323" t="s">
        <v>172</v>
      </c>
      <c r="H1323" t="s">
        <v>10899</v>
      </c>
      <c r="I1323" t="s">
        <v>10899</v>
      </c>
      <c r="J1323">
        <v>7.1</v>
      </c>
      <c r="K1323" t="s">
        <v>10916</v>
      </c>
      <c r="L1323">
        <v>372795</v>
      </c>
      <c r="M1323">
        <v>26000000</v>
      </c>
      <c r="N1323">
        <v>90709367</v>
      </c>
      <c r="O1323">
        <v>64709367</v>
      </c>
      <c r="P1323" t="s">
        <v>10913</v>
      </c>
      <c r="Q1323" t="s">
        <v>4441</v>
      </c>
      <c r="R1323">
        <v>9</v>
      </c>
      <c r="S1323" t="s">
        <v>11014</v>
      </c>
      <c r="T1323" t="s">
        <v>11024</v>
      </c>
      <c r="U1323" t="s">
        <v>10926</v>
      </c>
      <c r="V1323" t="s">
        <v>10991</v>
      </c>
      <c r="W1323" t="s">
        <v>11031</v>
      </c>
      <c r="X1323" t="s">
        <v>4442</v>
      </c>
    </row>
    <row r="1324" spans="1:24" x14ac:dyDescent="0.3">
      <c r="A1324" t="s">
        <v>4443</v>
      </c>
      <c r="B1324" t="s">
        <v>4444</v>
      </c>
      <c r="C1324" t="s">
        <v>4444</v>
      </c>
      <c r="D1324">
        <v>91</v>
      </c>
      <c r="E1324" t="s">
        <v>10911</v>
      </c>
      <c r="F1324">
        <v>1.5166666666666666</v>
      </c>
      <c r="G1324" t="s">
        <v>10887</v>
      </c>
      <c r="H1324" t="s">
        <v>10888</v>
      </c>
      <c r="I1324" t="s">
        <v>172</v>
      </c>
      <c r="J1324">
        <v>6.4</v>
      </c>
      <c r="K1324" t="s">
        <v>10912</v>
      </c>
      <c r="L1324">
        <v>158087</v>
      </c>
      <c r="M1324">
        <v>75000000</v>
      </c>
      <c r="N1324">
        <v>262511490</v>
      </c>
      <c r="O1324">
        <v>187511490</v>
      </c>
      <c r="P1324" t="s">
        <v>10928</v>
      </c>
      <c r="Q1324" t="s">
        <v>4445</v>
      </c>
      <c r="R1324">
        <v>10</v>
      </c>
      <c r="S1324" t="s">
        <v>11012</v>
      </c>
      <c r="T1324" t="s">
        <v>11021</v>
      </c>
      <c r="U1324" t="s">
        <v>10921</v>
      </c>
      <c r="V1324" t="s">
        <v>10988</v>
      </c>
      <c r="W1324" t="s">
        <v>11031</v>
      </c>
      <c r="X1324" t="s">
        <v>4446</v>
      </c>
    </row>
    <row r="1325" spans="1:24" x14ac:dyDescent="0.3">
      <c r="A1325" t="s">
        <v>4447</v>
      </c>
      <c r="B1325" t="s">
        <v>4448</v>
      </c>
      <c r="C1325" t="s">
        <v>4448</v>
      </c>
      <c r="D1325">
        <v>136</v>
      </c>
      <c r="E1325" t="s">
        <v>10917</v>
      </c>
      <c r="F1325">
        <v>2.2666666666666666</v>
      </c>
      <c r="G1325" t="s">
        <v>10889</v>
      </c>
      <c r="H1325" t="s">
        <v>190</v>
      </c>
      <c r="I1325" t="s">
        <v>10894</v>
      </c>
      <c r="J1325">
        <v>7.8</v>
      </c>
      <c r="K1325" t="s">
        <v>10916</v>
      </c>
      <c r="L1325">
        <v>261446</v>
      </c>
      <c r="M1325">
        <v>28000000</v>
      </c>
      <c r="N1325">
        <v>186797986</v>
      </c>
      <c r="O1325">
        <v>158797986</v>
      </c>
      <c r="P1325" t="s">
        <v>10928</v>
      </c>
      <c r="Q1325" t="s">
        <v>4050</v>
      </c>
      <c r="R1325">
        <v>4</v>
      </c>
      <c r="S1325" t="s">
        <v>11013</v>
      </c>
      <c r="T1325" t="s">
        <v>11027</v>
      </c>
      <c r="U1325" t="s">
        <v>10930</v>
      </c>
      <c r="V1325" t="s">
        <v>10988</v>
      </c>
      <c r="W1325" t="s">
        <v>11031</v>
      </c>
      <c r="X1325" t="s">
        <v>13</v>
      </c>
    </row>
    <row r="1326" spans="1:24" x14ac:dyDescent="0.3">
      <c r="A1326" t="s">
        <v>4449</v>
      </c>
      <c r="B1326" t="s">
        <v>4450</v>
      </c>
      <c r="C1326" t="s">
        <v>4450</v>
      </c>
      <c r="D1326">
        <v>113</v>
      </c>
      <c r="E1326" t="s">
        <v>10911</v>
      </c>
      <c r="F1326">
        <v>1.8833333333333333</v>
      </c>
      <c r="G1326" t="s">
        <v>7406</v>
      </c>
      <c r="H1326" t="s">
        <v>105</v>
      </c>
      <c r="I1326" t="s">
        <v>10890</v>
      </c>
      <c r="J1326">
        <v>5.8</v>
      </c>
      <c r="K1326" t="s">
        <v>10933</v>
      </c>
      <c r="L1326">
        <v>185562</v>
      </c>
      <c r="M1326">
        <v>65000000</v>
      </c>
      <c r="N1326">
        <v>131977904</v>
      </c>
      <c r="O1326">
        <v>66977904</v>
      </c>
      <c r="P1326" t="s">
        <v>10913</v>
      </c>
      <c r="Q1326" t="s">
        <v>4451</v>
      </c>
      <c r="R1326">
        <v>7</v>
      </c>
      <c r="S1326" t="s">
        <v>11011</v>
      </c>
      <c r="T1326" t="s">
        <v>11018</v>
      </c>
      <c r="U1326" t="s">
        <v>10914</v>
      </c>
      <c r="V1326" t="s">
        <v>10991</v>
      </c>
      <c r="W1326" t="s">
        <v>11031</v>
      </c>
      <c r="X1326" t="s">
        <v>4452</v>
      </c>
    </row>
    <row r="1327" spans="1:24" x14ac:dyDescent="0.3">
      <c r="A1327" t="s">
        <v>4453</v>
      </c>
      <c r="B1327" t="s">
        <v>4454</v>
      </c>
      <c r="C1327" t="s">
        <v>4454</v>
      </c>
      <c r="D1327">
        <v>114</v>
      </c>
      <c r="E1327" t="s">
        <v>10911</v>
      </c>
      <c r="F1327">
        <v>1.9</v>
      </c>
      <c r="G1327" t="s">
        <v>10887</v>
      </c>
      <c r="H1327" t="s">
        <v>172</v>
      </c>
      <c r="I1327" t="s">
        <v>190</v>
      </c>
      <c r="J1327">
        <v>7.3</v>
      </c>
      <c r="K1327" t="s">
        <v>10916</v>
      </c>
      <c r="L1327">
        <v>332091</v>
      </c>
      <c r="M1327">
        <v>90000000</v>
      </c>
      <c r="N1327">
        <v>188133322</v>
      </c>
      <c r="O1327">
        <v>98133322</v>
      </c>
      <c r="P1327" t="s">
        <v>10913</v>
      </c>
      <c r="Q1327" t="s">
        <v>4455</v>
      </c>
      <c r="R1327">
        <v>5</v>
      </c>
      <c r="S1327" t="s">
        <v>11016</v>
      </c>
      <c r="T1327" t="s">
        <v>11022</v>
      </c>
      <c r="U1327" t="s">
        <v>10923</v>
      </c>
      <c r="V1327" t="s">
        <v>10997</v>
      </c>
      <c r="W1327" t="s">
        <v>11031</v>
      </c>
      <c r="X1327" t="s">
        <v>1813</v>
      </c>
    </row>
    <row r="1328" spans="1:24" x14ac:dyDescent="0.3">
      <c r="A1328" t="s">
        <v>4456</v>
      </c>
      <c r="B1328" t="s">
        <v>4457</v>
      </c>
      <c r="C1328" t="s">
        <v>4457</v>
      </c>
      <c r="D1328">
        <v>98</v>
      </c>
      <c r="E1328" t="s">
        <v>10911</v>
      </c>
      <c r="F1328">
        <v>1.6333333333333333</v>
      </c>
      <c r="G1328" t="s">
        <v>172</v>
      </c>
      <c r="H1328" t="s">
        <v>10886</v>
      </c>
      <c r="I1328" t="s">
        <v>10897</v>
      </c>
      <c r="J1328">
        <v>6.3</v>
      </c>
      <c r="K1328" t="s">
        <v>10912</v>
      </c>
      <c r="L1328">
        <v>66012</v>
      </c>
      <c r="M1328">
        <v>31000000</v>
      </c>
      <c r="N1328">
        <v>41682237</v>
      </c>
      <c r="O1328">
        <v>10682237</v>
      </c>
      <c r="P1328" t="s">
        <v>10913</v>
      </c>
      <c r="Q1328" t="s">
        <v>4458</v>
      </c>
      <c r="R1328">
        <v>13</v>
      </c>
      <c r="S1328" t="s">
        <v>11015</v>
      </c>
      <c r="T1328" t="s">
        <v>11027</v>
      </c>
      <c r="U1328" t="s">
        <v>10930</v>
      </c>
      <c r="V1328" t="s">
        <v>10991</v>
      </c>
      <c r="W1328" t="s">
        <v>11031</v>
      </c>
      <c r="X1328" t="s">
        <v>4459</v>
      </c>
    </row>
    <row r="1329" spans="1:24" x14ac:dyDescent="0.3">
      <c r="A1329" t="s">
        <v>4460</v>
      </c>
      <c r="B1329" t="s">
        <v>4461</v>
      </c>
      <c r="C1329" t="s">
        <v>4461</v>
      </c>
      <c r="D1329">
        <v>121</v>
      </c>
      <c r="E1329" t="s">
        <v>10917</v>
      </c>
      <c r="F1329">
        <v>2.0166666666666666</v>
      </c>
      <c r="G1329" t="s">
        <v>7406</v>
      </c>
      <c r="H1329" t="s">
        <v>10885</v>
      </c>
      <c r="I1329" t="s">
        <v>105</v>
      </c>
      <c r="J1329">
        <v>7</v>
      </c>
      <c r="K1329" t="s">
        <v>10916</v>
      </c>
      <c r="L1329">
        <v>366005</v>
      </c>
      <c r="M1329">
        <v>100000000</v>
      </c>
      <c r="N1329">
        <v>230884728</v>
      </c>
      <c r="O1329">
        <v>130884728</v>
      </c>
      <c r="P1329" t="s">
        <v>10928</v>
      </c>
      <c r="Q1329" t="s">
        <v>4462</v>
      </c>
      <c r="R1329">
        <v>7</v>
      </c>
      <c r="S1329" t="s">
        <v>11015</v>
      </c>
      <c r="T1329" t="s">
        <v>11020</v>
      </c>
      <c r="U1329" t="s">
        <v>10920</v>
      </c>
      <c r="V1329" t="s">
        <v>10988</v>
      </c>
      <c r="W1329" t="s">
        <v>11031</v>
      </c>
      <c r="X1329" t="s">
        <v>4463</v>
      </c>
    </row>
    <row r="1330" spans="1:24" x14ac:dyDescent="0.3">
      <c r="A1330" t="s">
        <v>4464</v>
      </c>
      <c r="B1330" t="s">
        <v>4465</v>
      </c>
      <c r="C1330" t="s">
        <v>4465</v>
      </c>
      <c r="D1330">
        <v>187</v>
      </c>
      <c r="E1330" t="s">
        <v>10917</v>
      </c>
      <c r="F1330">
        <v>3.1166666666666667</v>
      </c>
      <c r="G1330" t="s">
        <v>7406</v>
      </c>
      <c r="H1330" t="s">
        <v>10887</v>
      </c>
      <c r="I1330" t="s">
        <v>10886</v>
      </c>
      <c r="J1330">
        <v>7.2</v>
      </c>
      <c r="K1330" t="s">
        <v>10916</v>
      </c>
      <c r="L1330">
        <v>439512</v>
      </c>
      <c r="M1330">
        <v>207000000</v>
      </c>
      <c r="N1330">
        <v>556906378</v>
      </c>
      <c r="O1330">
        <v>349906378</v>
      </c>
      <c r="P1330" t="s">
        <v>10928</v>
      </c>
      <c r="Q1330" t="s">
        <v>4466</v>
      </c>
      <c r="R1330">
        <v>5</v>
      </c>
      <c r="S1330" t="s">
        <v>11015</v>
      </c>
      <c r="T1330" t="s">
        <v>11018</v>
      </c>
      <c r="U1330" t="s">
        <v>10914</v>
      </c>
      <c r="V1330" t="s">
        <v>10988</v>
      </c>
      <c r="W1330" t="s">
        <v>11031</v>
      </c>
      <c r="X1330" t="s">
        <v>1464</v>
      </c>
    </row>
    <row r="1331" spans="1:24" x14ac:dyDescent="0.3">
      <c r="A1331" t="s">
        <v>4467</v>
      </c>
      <c r="B1331" t="s">
        <v>4468</v>
      </c>
      <c r="C1331" t="s">
        <v>4468</v>
      </c>
      <c r="D1331">
        <v>122</v>
      </c>
      <c r="E1331" t="s">
        <v>10917</v>
      </c>
      <c r="F1331">
        <v>2.0333333333333332</v>
      </c>
      <c r="G1331" t="s">
        <v>4855</v>
      </c>
      <c r="H1331" t="s">
        <v>190</v>
      </c>
      <c r="I1331" t="s">
        <v>5878</v>
      </c>
      <c r="J1331">
        <v>7.5</v>
      </c>
      <c r="K1331" t="s">
        <v>10916</v>
      </c>
      <c r="L1331">
        <v>131636</v>
      </c>
      <c r="M1331">
        <v>6000000</v>
      </c>
      <c r="N1331">
        <v>222446882</v>
      </c>
      <c r="O1331">
        <v>216446882</v>
      </c>
      <c r="P1331" t="s">
        <v>10928</v>
      </c>
      <c r="Q1331" t="s">
        <v>4128</v>
      </c>
      <c r="R1331">
        <v>17</v>
      </c>
      <c r="S1331" t="s">
        <v>11015</v>
      </c>
      <c r="T1331" t="s">
        <v>11029</v>
      </c>
      <c r="U1331" t="s">
        <v>10932</v>
      </c>
      <c r="V1331" t="s">
        <v>10991</v>
      </c>
      <c r="W1331" t="s">
        <v>11031</v>
      </c>
      <c r="X1331" t="s">
        <v>4037</v>
      </c>
    </row>
    <row r="1332" spans="1:24" x14ac:dyDescent="0.3">
      <c r="A1332" t="s">
        <v>4469</v>
      </c>
      <c r="B1332" t="s">
        <v>4470</v>
      </c>
      <c r="C1332" t="s">
        <v>4470</v>
      </c>
      <c r="D1332">
        <v>153</v>
      </c>
      <c r="E1332" t="s">
        <v>10917</v>
      </c>
      <c r="F1332">
        <v>2.5499999999999998</v>
      </c>
      <c r="G1332" t="s">
        <v>10887</v>
      </c>
      <c r="H1332" t="s">
        <v>190</v>
      </c>
      <c r="I1332" t="s">
        <v>5878</v>
      </c>
      <c r="J1332">
        <v>8.4</v>
      </c>
      <c r="K1332" t="s">
        <v>10922</v>
      </c>
      <c r="L1332">
        <v>1536520</v>
      </c>
      <c r="M1332">
        <v>70000000</v>
      </c>
      <c r="N1332">
        <v>321457747</v>
      </c>
      <c r="O1332">
        <v>251457747</v>
      </c>
      <c r="P1332" t="s">
        <v>10928</v>
      </c>
      <c r="Q1332" t="s">
        <v>4471</v>
      </c>
      <c r="R1332">
        <v>20</v>
      </c>
      <c r="S1332" t="s">
        <v>11014</v>
      </c>
      <c r="T1332" t="s">
        <v>11029</v>
      </c>
      <c r="U1332" t="s">
        <v>10932</v>
      </c>
      <c r="V1332" t="s">
        <v>10996</v>
      </c>
      <c r="W1332" t="s">
        <v>11031</v>
      </c>
      <c r="X1332" t="s">
        <v>1534</v>
      </c>
    </row>
    <row r="1333" spans="1:24" x14ac:dyDescent="0.3">
      <c r="A1333" t="s">
        <v>4472</v>
      </c>
      <c r="B1333" t="s">
        <v>4473</v>
      </c>
      <c r="C1333" t="s">
        <v>4473</v>
      </c>
      <c r="D1333">
        <v>101</v>
      </c>
      <c r="E1333" t="s">
        <v>10911</v>
      </c>
      <c r="F1333">
        <v>1.6833333333333333</v>
      </c>
      <c r="G1333" t="s">
        <v>190</v>
      </c>
      <c r="H1333" t="s">
        <v>5170</v>
      </c>
      <c r="I1333" t="s">
        <v>10899</v>
      </c>
      <c r="J1333">
        <v>7.6</v>
      </c>
      <c r="K1333" t="s">
        <v>10916</v>
      </c>
      <c r="L1333">
        <v>408586</v>
      </c>
      <c r="M1333">
        <v>5000000</v>
      </c>
      <c r="N1333">
        <v>8203235</v>
      </c>
      <c r="O1333">
        <v>3203235</v>
      </c>
      <c r="P1333" t="s">
        <v>10918</v>
      </c>
      <c r="Q1333" t="s">
        <v>4474</v>
      </c>
      <c r="R1333">
        <v>18</v>
      </c>
      <c r="S1333" t="s">
        <v>11013</v>
      </c>
      <c r="T1333" t="s">
        <v>11019</v>
      </c>
      <c r="U1333" t="s">
        <v>10919</v>
      </c>
      <c r="V1333" t="s">
        <v>10991</v>
      </c>
      <c r="W1333" t="s">
        <v>11031</v>
      </c>
      <c r="X1333" t="s">
        <v>3645</v>
      </c>
    </row>
    <row r="1334" spans="1:24" x14ac:dyDescent="0.3">
      <c r="A1334" t="s">
        <v>4475</v>
      </c>
      <c r="B1334" t="s">
        <v>4476</v>
      </c>
      <c r="C1334" t="s">
        <v>4476</v>
      </c>
      <c r="D1334">
        <v>83</v>
      </c>
      <c r="E1334" t="s">
        <v>10915</v>
      </c>
      <c r="F1334">
        <v>1.3833333333333333</v>
      </c>
      <c r="G1334" t="s">
        <v>172</v>
      </c>
      <c r="H1334" t="s">
        <v>10899</v>
      </c>
      <c r="I1334" t="s">
        <v>10899</v>
      </c>
      <c r="J1334">
        <v>5.0999999999999996</v>
      </c>
      <c r="K1334" t="s">
        <v>10933</v>
      </c>
      <c r="L1334">
        <v>127234</v>
      </c>
      <c r="M1334">
        <v>45000000</v>
      </c>
      <c r="N1334">
        <v>178262620</v>
      </c>
      <c r="O1334">
        <v>133262620</v>
      </c>
      <c r="P1334" t="s">
        <v>10928</v>
      </c>
      <c r="Q1334" t="s">
        <v>4477</v>
      </c>
      <c r="R1334">
        <v>12</v>
      </c>
      <c r="S1334" t="s">
        <v>11014</v>
      </c>
      <c r="T1334" t="s">
        <v>11026</v>
      </c>
      <c r="U1334" t="s">
        <v>10929</v>
      </c>
      <c r="V1334" t="s">
        <v>10993</v>
      </c>
      <c r="W1334" t="s">
        <v>11031</v>
      </c>
      <c r="X1334" t="s">
        <v>1066</v>
      </c>
    </row>
    <row r="1335" spans="1:24" x14ac:dyDescent="0.3">
      <c r="A1335" t="s">
        <v>4478</v>
      </c>
      <c r="B1335" t="s">
        <v>4479</v>
      </c>
      <c r="C1335" t="s">
        <v>4479</v>
      </c>
      <c r="D1335">
        <v>94</v>
      </c>
      <c r="E1335" t="s">
        <v>10911</v>
      </c>
      <c r="F1335">
        <v>1.5666666666666667</v>
      </c>
      <c r="G1335" t="s">
        <v>172</v>
      </c>
      <c r="H1335" t="s">
        <v>10892</v>
      </c>
      <c r="I1335" t="s">
        <v>10885</v>
      </c>
      <c r="J1335">
        <v>2.2999999999999998</v>
      </c>
      <c r="K1335" t="s">
        <v>10933</v>
      </c>
      <c r="L1335">
        <v>58583</v>
      </c>
      <c r="M1335">
        <v>84000000</v>
      </c>
      <c r="N1335">
        <v>59981548</v>
      </c>
      <c r="O1335">
        <v>-24018452</v>
      </c>
      <c r="P1335" t="s">
        <v>10924</v>
      </c>
      <c r="Q1335" t="s">
        <v>4480</v>
      </c>
      <c r="R1335">
        <v>11</v>
      </c>
      <c r="S1335" t="s">
        <v>1956</v>
      </c>
      <c r="T1335" t="s">
        <v>11020</v>
      </c>
      <c r="U1335" t="s">
        <v>10920</v>
      </c>
      <c r="V1335" t="s">
        <v>10988</v>
      </c>
      <c r="W1335" t="s">
        <v>11031</v>
      </c>
      <c r="X1335" t="s">
        <v>3447</v>
      </c>
    </row>
    <row r="1336" spans="1:24" x14ac:dyDescent="0.3">
      <c r="A1336" t="s">
        <v>4481</v>
      </c>
      <c r="B1336" t="s">
        <v>4482</v>
      </c>
      <c r="C1336" t="s">
        <v>4482</v>
      </c>
      <c r="D1336">
        <v>128</v>
      </c>
      <c r="E1336" t="s">
        <v>10917</v>
      </c>
      <c r="F1336">
        <v>2.1333333333333333</v>
      </c>
      <c r="G1336" t="s">
        <v>172</v>
      </c>
      <c r="H1336" t="s">
        <v>190</v>
      </c>
      <c r="I1336" t="s">
        <v>10886</v>
      </c>
      <c r="J1336">
        <v>7.4</v>
      </c>
      <c r="K1336" t="s">
        <v>10916</v>
      </c>
      <c r="L1336">
        <v>484078</v>
      </c>
      <c r="M1336">
        <v>60000000</v>
      </c>
      <c r="N1336">
        <v>219100084</v>
      </c>
      <c r="O1336">
        <v>159100084</v>
      </c>
      <c r="P1336" t="s">
        <v>10928</v>
      </c>
      <c r="Q1336" t="s">
        <v>4441</v>
      </c>
      <c r="R1336">
        <v>9</v>
      </c>
      <c r="S1336" t="s">
        <v>11014</v>
      </c>
      <c r="T1336" t="s">
        <v>11024</v>
      </c>
      <c r="U1336" t="s">
        <v>10926</v>
      </c>
      <c r="V1336" t="s">
        <v>10991</v>
      </c>
      <c r="W1336" t="s">
        <v>11031</v>
      </c>
      <c r="X1336" t="s">
        <v>183</v>
      </c>
    </row>
    <row r="1337" spans="1:24" x14ac:dyDescent="0.3">
      <c r="A1337" t="s">
        <v>4483</v>
      </c>
      <c r="B1337" t="s">
        <v>4484</v>
      </c>
      <c r="C1337" t="s">
        <v>4484</v>
      </c>
      <c r="D1337">
        <v>118</v>
      </c>
      <c r="E1337" t="s">
        <v>10911</v>
      </c>
      <c r="F1337">
        <v>1.9666666666666666</v>
      </c>
      <c r="G1337" t="s">
        <v>10889</v>
      </c>
      <c r="H1337" t="s">
        <v>190</v>
      </c>
      <c r="I1337" t="s">
        <v>10886</v>
      </c>
      <c r="J1337">
        <v>7.1</v>
      </c>
      <c r="K1337" t="s">
        <v>10916</v>
      </c>
      <c r="L1337">
        <v>50579</v>
      </c>
      <c r="M1337">
        <v>11000000</v>
      </c>
      <c r="N1337">
        <v>17050017</v>
      </c>
      <c r="O1337">
        <v>6050017</v>
      </c>
      <c r="P1337" t="s">
        <v>10918</v>
      </c>
      <c r="Q1337" t="s">
        <v>4019</v>
      </c>
      <c r="R1337">
        <v>4</v>
      </c>
      <c r="S1337" t="s">
        <v>11016</v>
      </c>
      <c r="T1337" t="s">
        <v>11027</v>
      </c>
      <c r="U1337" t="s">
        <v>10930</v>
      </c>
      <c r="V1337" t="s">
        <v>10991</v>
      </c>
      <c r="W1337" t="s">
        <v>11031</v>
      </c>
      <c r="X1337" t="s">
        <v>4485</v>
      </c>
    </row>
    <row r="1338" spans="1:24" x14ac:dyDescent="0.3">
      <c r="A1338" t="s">
        <v>4486</v>
      </c>
      <c r="B1338" t="s">
        <v>4487</v>
      </c>
      <c r="C1338" t="s">
        <v>4487</v>
      </c>
      <c r="D1338">
        <v>119</v>
      </c>
      <c r="E1338" t="s">
        <v>10911</v>
      </c>
      <c r="F1338">
        <v>1.9833333333333334</v>
      </c>
      <c r="G1338" t="s">
        <v>7406</v>
      </c>
      <c r="H1338" t="s">
        <v>10887</v>
      </c>
      <c r="I1338" t="s">
        <v>172</v>
      </c>
      <c r="J1338">
        <v>7.2</v>
      </c>
      <c r="K1338" t="s">
        <v>10916</v>
      </c>
      <c r="L1338">
        <v>207703</v>
      </c>
      <c r="M1338">
        <v>50000000</v>
      </c>
      <c r="N1338">
        <v>34809623</v>
      </c>
      <c r="O1338">
        <v>-15190377</v>
      </c>
      <c r="P1338" t="s">
        <v>10924</v>
      </c>
      <c r="Q1338" t="s">
        <v>4488</v>
      </c>
      <c r="R1338">
        <v>20</v>
      </c>
      <c r="S1338" t="s">
        <v>11016</v>
      </c>
      <c r="T1338" t="s">
        <v>11023</v>
      </c>
      <c r="U1338" t="s">
        <v>10925</v>
      </c>
      <c r="V1338" t="s">
        <v>10991</v>
      </c>
      <c r="W1338" t="s">
        <v>11031</v>
      </c>
      <c r="X1338" t="s">
        <v>2066</v>
      </c>
    </row>
    <row r="1339" spans="1:24" x14ac:dyDescent="0.3">
      <c r="A1339" t="s">
        <v>4489</v>
      </c>
      <c r="B1339" t="s">
        <v>4490</v>
      </c>
      <c r="C1339" t="s">
        <v>4490</v>
      </c>
      <c r="D1339">
        <v>115</v>
      </c>
      <c r="E1339" t="s">
        <v>10911</v>
      </c>
      <c r="F1339">
        <v>1.9166666666666667</v>
      </c>
      <c r="G1339" t="s">
        <v>190</v>
      </c>
      <c r="H1339" t="s">
        <v>10895</v>
      </c>
      <c r="I1339" t="s">
        <v>5170</v>
      </c>
      <c r="J1339">
        <v>5.6</v>
      </c>
      <c r="K1339" t="s">
        <v>10933</v>
      </c>
      <c r="L1339">
        <v>94272</v>
      </c>
      <c r="M1339">
        <v>30000000</v>
      </c>
      <c r="N1339">
        <v>33334176</v>
      </c>
      <c r="O1339">
        <v>3334176</v>
      </c>
      <c r="P1339" t="s">
        <v>10918</v>
      </c>
      <c r="Q1339" t="s">
        <v>4491</v>
      </c>
      <c r="R1339">
        <v>17</v>
      </c>
      <c r="S1339" t="s">
        <v>11012</v>
      </c>
      <c r="T1339" t="s">
        <v>11027</v>
      </c>
      <c r="U1339" t="s">
        <v>10930</v>
      </c>
      <c r="V1339" t="s">
        <v>10996</v>
      </c>
      <c r="W1339" t="s">
        <v>11031</v>
      </c>
      <c r="X1339" t="s">
        <v>3527</v>
      </c>
    </row>
    <row r="1340" spans="1:24" x14ac:dyDescent="0.3">
      <c r="A1340" t="s">
        <v>4492</v>
      </c>
      <c r="B1340" t="s">
        <v>274</v>
      </c>
      <c r="C1340" t="s">
        <v>274</v>
      </c>
      <c r="D1340">
        <v>101</v>
      </c>
      <c r="E1340" t="s">
        <v>10911</v>
      </c>
      <c r="F1340">
        <v>1.6833333333333333</v>
      </c>
      <c r="G1340" t="s">
        <v>7406</v>
      </c>
      <c r="H1340" t="s">
        <v>105</v>
      </c>
      <c r="I1340" t="s">
        <v>10899</v>
      </c>
      <c r="J1340">
        <v>7.3</v>
      </c>
      <c r="K1340" t="s">
        <v>10916</v>
      </c>
      <c r="L1340">
        <v>267147</v>
      </c>
      <c r="M1340">
        <v>26000000</v>
      </c>
      <c r="N1340">
        <v>102278712</v>
      </c>
      <c r="O1340">
        <v>76278712</v>
      </c>
      <c r="P1340" t="s">
        <v>10913</v>
      </c>
      <c r="Q1340">
        <v>2004</v>
      </c>
      <c r="S1340" t="s">
        <v>11015</v>
      </c>
      <c r="T1340" t="s">
        <v>11024</v>
      </c>
      <c r="U1340" t="e">
        <v>#VALUE!</v>
      </c>
      <c r="V1340" t="s">
        <v>10963</v>
      </c>
      <c r="W1340" t="s">
        <v>11032</v>
      </c>
      <c r="X1340" t="s">
        <v>4493</v>
      </c>
    </row>
    <row r="1341" spans="1:24" x14ac:dyDescent="0.3">
      <c r="A1341" t="s">
        <v>4494</v>
      </c>
      <c r="B1341" t="s">
        <v>4495</v>
      </c>
      <c r="C1341" t="s">
        <v>4495</v>
      </c>
      <c r="D1341">
        <v>81</v>
      </c>
      <c r="E1341" t="s">
        <v>10915</v>
      </c>
      <c r="F1341">
        <v>1.35</v>
      </c>
      <c r="G1341" t="s">
        <v>10891</v>
      </c>
      <c r="H1341" t="s">
        <v>190</v>
      </c>
      <c r="I1341" t="s">
        <v>5170</v>
      </c>
      <c r="J1341">
        <v>7.1</v>
      </c>
      <c r="K1341" t="s">
        <v>10916</v>
      </c>
      <c r="L1341">
        <v>95774</v>
      </c>
      <c r="M1341">
        <v>3000000</v>
      </c>
      <c r="N1341">
        <v>10012022</v>
      </c>
      <c r="O1341">
        <v>7012022</v>
      </c>
      <c r="P1341" t="s">
        <v>10918</v>
      </c>
      <c r="Q1341" t="s">
        <v>3694</v>
      </c>
      <c r="R1341">
        <v>18</v>
      </c>
      <c r="S1341" t="s">
        <v>11013</v>
      </c>
      <c r="T1341" t="s">
        <v>11029</v>
      </c>
      <c r="U1341" t="s">
        <v>10932</v>
      </c>
      <c r="V1341" t="s">
        <v>10990</v>
      </c>
      <c r="W1341" t="s">
        <v>11031</v>
      </c>
      <c r="X1341" t="s">
        <v>1400</v>
      </c>
    </row>
    <row r="1342" spans="1:24" x14ac:dyDescent="0.3">
      <c r="A1342" t="s">
        <v>4496</v>
      </c>
      <c r="B1342" t="s">
        <v>4497</v>
      </c>
      <c r="C1342" t="s">
        <v>4497</v>
      </c>
      <c r="D1342">
        <v>143</v>
      </c>
      <c r="E1342" t="s">
        <v>10917</v>
      </c>
      <c r="F1342">
        <v>2.3833333333333333</v>
      </c>
      <c r="G1342" t="s">
        <v>10887</v>
      </c>
      <c r="H1342" t="s">
        <v>10892</v>
      </c>
      <c r="I1342" t="s">
        <v>10885</v>
      </c>
      <c r="J1342">
        <v>6.9</v>
      </c>
      <c r="K1342" t="s">
        <v>10912</v>
      </c>
      <c r="L1342">
        <v>417718</v>
      </c>
      <c r="M1342">
        <v>180000000</v>
      </c>
      <c r="N1342">
        <v>745013115</v>
      </c>
      <c r="O1342">
        <v>565013115</v>
      </c>
      <c r="P1342" t="s">
        <v>10928</v>
      </c>
      <c r="Q1342" t="s">
        <v>4498</v>
      </c>
      <c r="R1342">
        <v>7</v>
      </c>
      <c r="S1342" t="s">
        <v>11014</v>
      </c>
      <c r="T1342" t="s">
        <v>11018</v>
      </c>
      <c r="U1342" t="s">
        <v>10914</v>
      </c>
      <c r="V1342" t="s">
        <v>10988</v>
      </c>
      <c r="W1342" t="s">
        <v>11031</v>
      </c>
      <c r="X1342" t="s">
        <v>4499</v>
      </c>
    </row>
    <row r="1343" spans="1:24" x14ac:dyDescent="0.3">
      <c r="A1343" t="s">
        <v>4500</v>
      </c>
      <c r="B1343" t="s">
        <v>4501</v>
      </c>
      <c r="C1343" t="s">
        <v>4501</v>
      </c>
      <c r="D1343">
        <v>96</v>
      </c>
      <c r="E1343" t="s">
        <v>10911</v>
      </c>
      <c r="F1343">
        <v>1.6</v>
      </c>
      <c r="G1343" t="s">
        <v>190</v>
      </c>
      <c r="H1343" t="s">
        <v>10895</v>
      </c>
      <c r="I1343" t="s">
        <v>5170</v>
      </c>
      <c r="J1343">
        <v>6.5</v>
      </c>
      <c r="K1343" t="s">
        <v>10912</v>
      </c>
      <c r="L1343">
        <v>206299</v>
      </c>
      <c r="M1343">
        <v>40000000</v>
      </c>
      <c r="N1343">
        <v>92913171</v>
      </c>
      <c r="O1343">
        <v>52913171</v>
      </c>
      <c r="P1343" t="s">
        <v>10913</v>
      </c>
      <c r="Q1343" t="s">
        <v>4502</v>
      </c>
      <c r="R1343">
        <v>7</v>
      </c>
      <c r="S1343" t="s">
        <v>11013</v>
      </c>
      <c r="T1343" t="s">
        <v>11021</v>
      </c>
      <c r="U1343" t="s">
        <v>10921</v>
      </c>
      <c r="V1343" t="s">
        <v>10991</v>
      </c>
      <c r="W1343" t="s">
        <v>11031</v>
      </c>
      <c r="X1343" t="s">
        <v>3042</v>
      </c>
    </row>
    <row r="1344" spans="1:24" x14ac:dyDescent="0.3">
      <c r="A1344" t="s">
        <v>4503</v>
      </c>
      <c r="B1344" t="s">
        <v>4504</v>
      </c>
      <c r="C1344" t="s">
        <v>4504</v>
      </c>
      <c r="D1344">
        <v>103</v>
      </c>
      <c r="E1344" t="s">
        <v>10911</v>
      </c>
      <c r="F1344">
        <v>1.7166666666666666</v>
      </c>
      <c r="G1344" t="s">
        <v>10891</v>
      </c>
      <c r="H1344" t="s">
        <v>10895</v>
      </c>
      <c r="I1344" t="s">
        <v>5170</v>
      </c>
      <c r="J1344">
        <v>6.2</v>
      </c>
      <c r="K1344" t="s">
        <v>10912</v>
      </c>
      <c r="L1344">
        <v>94093</v>
      </c>
      <c r="M1344">
        <v>45000000</v>
      </c>
      <c r="N1344">
        <v>65470529</v>
      </c>
      <c r="O1344">
        <v>20470529</v>
      </c>
      <c r="P1344" t="s">
        <v>10913</v>
      </c>
      <c r="Q1344" t="s">
        <v>4505</v>
      </c>
      <c r="R1344">
        <v>16</v>
      </c>
      <c r="S1344" t="s">
        <v>11011</v>
      </c>
      <c r="T1344" t="s">
        <v>11021</v>
      </c>
      <c r="U1344" t="s">
        <v>10921</v>
      </c>
      <c r="V1344" t="s">
        <v>10991</v>
      </c>
      <c r="W1344" t="s">
        <v>11031</v>
      </c>
      <c r="X1344" t="s">
        <v>4506</v>
      </c>
    </row>
    <row r="1345" spans="1:24" x14ac:dyDescent="0.3">
      <c r="A1345" t="s">
        <v>4507</v>
      </c>
      <c r="B1345" t="s">
        <v>4508</v>
      </c>
      <c r="C1345" t="s">
        <v>4509</v>
      </c>
      <c r="D1345">
        <v>120</v>
      </c>
      <c r="E1345" t="s">
        <v>10911</v>
      </c>
      <c r="F1345">
        <v>2</v>
      </c>
      <c r="G1345" t="s">
        <v>7406</v>
      </c>
      <c r="H1345" t="s">
        <v>190</v>
      </c>
      <c r="I1345" t="s">
        <v>10895</v>
      </c>
      <c r="J1345">
        <v>8.4</v>
      </c>
      <c r="K1345" t="s">
        <v>10922</v>
      </c>
      <c r="L1345">
        <v>615988</v>
      </c>
      <c r="M1345">
        <v>3000000</v>
      </c>
      <c r="N1345">
        <v>17346865</v>
      </c>
      <c r="O1345">
        <v>14346865</v>
      </c>
      <c r="P1345" t="s">
        <v>10913</v>
      </c>
      <c r="Q1345" t="s">
        <v>4510</v>
      </c>
      <c r="R1345">
        <v>21</v>
      </c>
      <c r="S1345" t="s">
        <v>1956</v>
      </c>
      <c r="T1345" t="s">
        <v>11023</v>
      </c>
      <c r="U1345" t="s">
        <v>10925</v>
      </c>
      <c r="V1345" t="s">
        <v>10990</v>
      </c>
      <c r="W1345" t="s">
        <v>11031</v>
      </c>
      <c r="X1345" t="s">
        <v>4033</v>
      </c>
    </row>
    <row r="1346" spans="1:24" x14ac:dyDescent="0.3">
      <c r="A1346" t="s">
        <v>4511</v>
      </c>
      <c r="B1346" t="s">
        <v>4512</v>
      </c>
      <c r="C1346" t="s">
        <v>4512</v>
      </c>
      <c r="D1346">
        <v>92</v>
      </c>
      <c r="E1346" t="s">
        <v>10911</v>
      </c>
      <c r="F1346">
        <v>1.5333333333333334</v>
      </c>
      <c r="G1346" t="s">
        <v>172</v>
      </c>
      <c r="H1346" t="s">
        <v>10897</v>
      </c>
      <c r="I1346" t="s">
        <v>10899</v>
      </c>
      <c r="J1346">
        <v>6.7</v>
      </c>
      <c r="K1346" t="s">
        <v>10912</v>
      </c>
      <c r="L1346">
        <v>262298</v>
      </c>
      <c r="M1346">
        <v>20000000</v>
      </c>
      <c r="N1346">
        <v>168423227</v>
      </c>
      <c r="O1346">
        <v>148423227</v>
      </c>
      <c r="P1346" t="s">
        <v>10928</v>
      </c>
      <c r="Q1346" t="s">
        <v>4513</v>
      </c>
      <c r="R1346">
        <v>18</v>
      </c>
      <c r="S1346" t="s">
        <v>1956</v>
      </c>
      <c r="T1346" t="s">
        <v>11024</v>
      </c>
      <c r="U1346" t="s">
        <v>10926</v>
      </c>
      <c r="V1346" t="s">
        <v>10991</v>
      </c>
      <c r="W1346" t="s">
        <v>11031</v>
      </c>
      <c r="X1346" t="s">
        <v>4514</v>
      </c>
    </row>
    <row r="1347" spans="1:24" x14ac:dyDescent="0.3">
      <c r="A1347" t="s">
        <v>4515</v>
      </c>
      <c r="B1347" t="s">
        <v>4516</v>
      </c>
      <c r="C1347" t="s">
        <v>4516</v>
      </c>
      <c r="D1347">
        <v>95</v>
      </c>
      <c r="E1347" t="s">
        <v>10911</v>
      </c>
      <c r="F1347">
        <v>1.5833333333333333</v>
      </c>
      <c r="G1347" t="s">
        <v>10887</v>
      </c>
      <c r="H1347" t="s">
        <v>172</v>
      </c>
      <c r="I1347" t="s">
        <v>10895</v>
      </c>
      <c r="J1347">
        <v>5.8</v>
      </c>
      <c r="K1347" t="s">
        <v>10933</v>
      </c>
      <c r="L1347">
        <v>50250</v>
      </c>
      <c r="M1347">
        <v>19000000</v>
      </c>
      <c r="N1347">
        <v>73029190</v>
      </c>
      <c r="O1347">
        <v>54029190</v>
      </c>
      <c r="P1347" t="s">
        <v>10913</v>
      </c>
      <c r="Q1347" t="s">
        <v>4517</v>
      </c>
      <c r="R1347">
        <v>20</v>
      </c>
      <c r="S1347" t="s">
        <v>1956</v>
      </c>
      <c r="T1347" t="s">
        <v>11028</v>
      </c>
      <c r="U1347" t="s">
        <v>10931</v>
      </c>
      <c r="V1347" t="s">
        <v>10991</v>
      </c>
      <c r="W1347" t="s">
        <v>11031</v>
      </c>
      <c r="X1347" t="s">
        <v>3199</v>
      </c>
    </row>
    <row r="1348" spans="1:24" x14ac:dyDescent="0.3">
      <c r="A1348" t="s">
        <v>4518</v>
      </c>
      <c r="B1348" t="s">
        <v>4519</v>
      </c>
      <c r="C1348" t="s">
        <v>4519</v>
      </c>
      <c r="D1348">
        <v>90</v>
      </c>
      <c r="E1348" t="s">
        <v>10911</v>
      </c>
      <c r="F1348">
        <v>1.5</v>
      </c>
      <c r="G1348" t="s">
        <v>7406</v>
      </c>
      <c r="H1348" t="s">
        <v>10887</v>
      </c>
      <c r="I1348" t="s">
        <v>10890</v>
      </c>
      <c r="J1348">
        <v>5.5</v>
      </c>
      <c r="K1348" t="s">
        <v>10933</v>
      </c>
      <c r="L1348">
        <v>97833</v>
      </c>
      <c r="M1348">
        <v>70000000</v>
      </c>
      <c r="N1348">
        <v>72109200</v>
      </c>
      <c r="O1348">
        <v>2109200</v>
      </c>
      <c r="P1348" t="s">
        <v>10918</v>
      </c>
      <c r="Q1348" t="s">
        <v>4520</v>
      </c>
      <c r="R1348">
        <v>20</v>
      </c>
      <c r="S1348" t="s">
        <v>11014</v>
      </c>
      <c r="T1348" t="s">
        <v>11028</v>
      </c>
      <c r="U1348" t="s">
        <v>10931</v>
      </c>
      <c r="V1348" t="s">
        <v>10992</v>
      </c>
      <c r="W1348" t="s">
        <v>11031</v>
      </c>
      <c r="X1348" t="s">
        <v>3401</v>
      </c>
    </row>
    <row r="1349" spans="1:24" x14ac:dyDescent="0.3">
      <c r="A1349" t="s">
        <v>4521</v>
      </c>
      <c r="B1349" t="s">
        <v>4522</v>
      </c>
      <c r="C1349" t="s">
        <v>4522</v>
      </c>
      <c r="D1349">
        <v>128</v>
      </c>
      <c r="E1349" t="s">
        <v>10917</v>
      </c>
      <c r="F1349">
        <v>2.1333333333333333</v>
      </c>
      <c r="G1349" t="s">
        <v>190</v>
      </c>
      <c r="H1349" t="s">
        <v>5170</v>
      </c>
      <c r="I1349" t="s">
        <v>10899</v>
      </c>
      <c r="J1349">
        <v>6.9</v>
      </c>
      <c r="K1349" t="s">
        <v>10912</v>
      </c>
      <c r="L1349">
        <v>133347</v>
      </c>
      <c r="M1349">
        <v>50000000</v>
      </c>
      <c r="N1349">
        <v>93974620</v>
      </c>
      <c r="O1349">
        <v>43974620</v>
      </c>
      <c r="P1349" t="s">
        <v>10913</v>
      </c>
      <c r="Q1349" t="s">
        <v>3913</v>
      </c>
      <c r="R1349">
        <v>23</v>
      </c>
      <c r="S1349" t="s">
        <v>11014</v>
      </c>
      <c r="T1349" t="s">
        <v>11023</v>
      </c>
      <c r="U1349" t="s">
        <v>10925</v>
      </c>
      <c r="V1349" t="s">
        <v>10988</v>
      </c>
      <c r="W1349" t="s">
        <v>11031</v>
      </c>
      <c r="X1349" t="s">
        <v>4523</v>
      </c>
    </row>
    <row r="1350" spans="1:24" x14ac:dyDescent="0.3">
      <c r="A1350" t="s">
        <v>4524</v>
      </c>
      <c r="B1350" t="s">
        <v>4525</v>
      </c>
      <c r="C1350" t="s">
        <v>4526</v>
      </c>
      <c r="D1350">
        <v>94</v>
      </c>
      <c r="E1350" t="s">
        <v>10911</v>
      </c>
      <c r="F1350">
        <v>1.5666666666666667</v>
      </c>
      <c r="G1350" t="s">
        <v>10887</v>
      </c>
      <c r="H1350" t="s">
        <v>172</v>
      </c>
      <c r="I1350" t="s">
        <v>10894</v>
      </c>
      <c r="J1350">
        <v>6.8</v>
      </c>
      <c r="K1350" t="s">
        <v>10912</v>
      </c>
      <c r="L1350">
        <v>113808</v>
      </c>
      <c r="M1350">
        <v>20000000</v>
      </c>
      <c r="N1350">
        <v>13939963</v>
      </c>
      <c r="O1350">
        <v>-6060037</v>
      </c>
      <c r="P1350" t="s">
        <v>10924</v>
      </c>
      <c r="Q1350" t="s">
        <v>4527</v>
      </c>
      <c r="R1350">
        <v>26</v>
      </c>
      <c r="S1350" t="s">
        <v>11012</v>
      </c>
      <c r="T1350" t="s">
        <v>11022</v>
      </c>
      <c r="U1350" t="s">
        <v>10923</v>
      </c>
      <c r="V1350" t="s">
        <v>10993</v>
      </c>
      <c r="W1350" t="s">
        <v>11031</v>
      </c>
      <c r="X1350" t="s">
        <v>4528</v>
      </c>
    </row>
    <row r="1351" spans="1:24" x14ac:dyDescent="0.3">
      <c r="A1351" t="s">
        <v>4529</v>
      </c>
      <c r="B1351" t="s">
        <v>4530</v>
      </c>
      <c r="C1351" t="s">
        <v>4530</v>
      </c>
      <c r="D1351">
        <v>114</v>
      </c>
      <c r="E1351" t="s">
        <v>10911</v>
      </c>
      <c r="F1351">
        <v>1.9</v>
      </c>
      <c r="G1351" t="s">
        <v>7406</v>
      </c>
      <c r="H1351" t="s">
        <v>10891</v>
      </c>
      <c r="I1351" t="s">
        <v>190</v>
      </c>
      <c r="J1351">
        <v>6.5</v>
      </c>
      <c r="K1351" t="s">
        <v>10912</v>
      </c>
      <c r="L1351">
        <v>125840</v>
      </c>
      <c r="M1351">
        <v>28000000</v>
      </c>
      <c r="N1351">
        <v>58834384</v>
      </c>
      <c r="O1351">
        <v>30834384</v>
      </c>
      <c r="P1351" t="s">
        <v>10913</v>
      </c>
      <c r="Q1351" t="s">
        <v>4531</v>
      </c>
      <c r="R1351">
        <v>18</v>
      </c>
      <c r="S1351" t="s">
        <v>11012</v>
      </c>
      <c r="T1351" t="s">
        <v>11027</v>
      </c>
      <c r="U1351" t="s">
        <v>10930</v>
      </c>
      <c r="V1351" t="s">
        <v>10998</v>
      </c>
      <c r="W1351" t="s">
        <v>11031</v>
      </c>
      <c r="X1351" t="s">
        <v>4532</v>
      </c>
    </row>
    <row r="1352" spans="1:24" x14ac:dyDescent="0.3">
      <c r="A1352" t="s">
        <v>4533</v>
      </c>
      <c r="B1352" t="s">
        <v>4534</v>
      </c>
      <c r="C1352" t="s">
        <v>4534</v>
      </c>
      <c r="D1352">
        <v>108</v>
      </c>
      <c r="E1352" t="s">
        <v>10911</v>
      </c>
      <c r="F1352">
        <v>1.8</v>
      </c>
      <c r="G1352" t="s">
        <v>10887</v>
      </c>
      <c r="H1352" t="s">
        <v>10888</v>
      </c>
      <c r="I1352" t="s">
        <v>172</v>
      </c>
      <c r="J1352">
        <v>6.4</v>
      </c>
      <c r="K1352" t="s">
        <v>10912</v>
      </c>
      <c r="L1352">
        <v>196154</v>
      </c>
      <c r="M1352">
        <v>100000000</v>
      </c>
      <c r="N1352">
        <v>384336108</v>
      </c>
      <c r="O1352">
        <v>284336108</v>
      </c>
      <c r="P1352" t="s">
        <v>10928</v>
      </c>
      <c r="Q1352" t="s">
        <v>4535</v>
      </c>
      <c r="R1352">
        <v>12</v>
      </c>
      <c r="S1352" t="s">
        <v>11013</v>
      </c>
      <c r="T1352" t="s">
        <v>11023</v>
      </c>
      <c r="U1352" t="s">
        <v>10925</v>
      </c>
      <c r="V1352" t="s">
        <v>10993</v>
      </c>
      <c r="W1352" t="s">
        <v>11031</v>
      </c>
      <c r="X1352" t="s">
        <v>4536</v>
      </c>
    </row>
    <row r="1353" spans="1:24" x14ac:dyDescent="0.3">
      <c r="A1353" t="s">
        <v>4537</v>
      </c>
      <c r="B1353" t="s">
        <v>4538</v>
      </c>
      <c r="C1353" t="s">
        <v>4538</v>
      </c>
      <c r="D1353">
        <v>88</v>
      </c>
      <c r="E1353" t="s">
        <v>10915</v>
      </c>
      <c r="F1353">
        <v>1.4666666666666666</v>
      </c>
      <c r="G1353" t="s">
        <v>10887</v>
      </c>
      <c r="H1353" t="s">
        <v>172</v>
      </c>
      <c r="I1353" t="s">
        <v>10899</v>
      </c>
      <c r="J1353">
        <v>7</v>
      </c>
      <c r="K1353" t="s">
        <v>10916</v>
      </c>
      <c r="L1353">
        <v>203302</v>
      </c>
      <c r="M1353">
        <v>9000000</v>
      </c>
      <c r="N1353">
        <v>23936908</v>
      </c>
      <c r="O1353">
        <v>14936908</v>
      </c>
      <c r="P1353" t="s">
        <v>10913</v>
      </c>
      <c r="Q1353" t="s">
        <v>3332</v>
      </c>
      <c r="R1353">
        <v>20</v>
      </c>
      <c r="S1353" t="s">
        <v>11012</v>
      </c>
      <c r="T1353" t="s">
        <v>11029</v>
      </c>
      <c r="U1353" t="s">
        <v>10932</v>
      </c>
      <c r="V1353" t="s">
        <v>10991</v>
      </c>
      <c r="W1353" t="s">
        <v>11031</v>
      </c>
      <c r="X1353" t="s">
        <v>3468</v>
      </c>
    </row>
    <row r="1354" spans="1:24" x14ac:dyDescent="0.3">
      <c r="A1354" t="s">
        <v>4539</v>
      </c>
      <c r="B1354" t="s">
        <v>4540</v>
      </c>
      <c r="C1354" t="s">
        <v>4540</v>
      </c>
      <c r="D1354">
        <v>103</v>
      </c>
      <c r="E1354" t="s">
        <v>10911</v>
      </c>
      <c r="F1354">
        <v>1.7166666666666666</v>
      </c>
      <c r="G1354" t="s">
        <v>190</v>
      </c>
      <c r="H1354" t="s">
        <v>10885</v>
      </c>
      <c r="I1354" t="s">
        <v>10895</v>
      </c>
      <c r="J1354">
        <v>7.1</v>
      </c>
      <c r="K1354" t="s">
        <v>10916</v>
      </c>
      <c r="L1354">
        <v>117895</v>
      </c>
      <c r="M1354">
        <v>29000000</v>
      </c>
      <c r="N1354">
        <v>21733230</v>
      </c>
      <c r="O1354">
        <v>-7266770</v>
      </c>
      <c r="P1354" t="s">
        <v>10924</v>
      </c>
      <c r="Q1354" t="s">
        <v>4541</v>
      </c>
      <c r="R1354">
        <v>23</v>
      </c>
      <c r="S1354" t="s">
        <v>11013</v>
      </c>
      <c r="T1354" t="s">
        <v>11019</v>
      </c>
      <c r="U1354" t="s">
        <v>10919</v>
      </c>
      <c r="V1354" t="s">
        <v>10988</v>
      </c>
      <c r="W1354" t="s">
        <v>11031</v>
      </c>
      <c r="X1354" t="s">
        <v>4542</v>
      </c>
    </row>
    <row r="1355" spans="1:24" x14ac:dyDescent="0.3">
      <c r="A1355" t="s">
        <v>4543</v>
      </c>
      <c r="B1355" t="s">
        <v>4544</v>
      </c>
      <c r="C1355" t="s">
        <v>4544</v>
      </c>
      <c r="D1355">
        <v>81</v>
      </c>
      <c r="E1355" t="s">
        <v>10915</v>
      </c>
      <c r="F1355">
        <v>1.35</v>
      </c>
      <c r="G1355" t="s">
        <v>172</v>
      </c>
      <c r="H1355" t="s">
        <v>190</v>
      </c>
      <c r="I1355" t="s">
        <v>10899</v>
      </c>
      <c r="J1355">
        <v>7.3</v>
      </c>
      <c r="K1355" t="s">
        <v>10916</v>
      </c>
      <c r="L1355">
        <v>88301</v>
      </c>
      <c r="M1355">
        <v>1500000</v>
      </c>
      <c r="N1355">
        <v>11098131</v>
      </c>
      <c r="O1355">
        <v>9598131</v>
      </c>
      <c r="P1355" t="s">
        <v>10918</v>
      </c>
      <c r="Q1355" t="s">
        <v>4545</v>
      </c>
      <c r="R1355">
        <v>24</v>
      </c>
      <c r="S1355" t="s">
        <v>11015</v>
      </c>
      <c r="T1355" t="s">
        <v>11019</v>
      </c>
      <c r="U1355" t="s">
        <v>10919</v>
      </c>
      <c r="V1355" t="s">
        <v>10988</v>
      </c>
      <c r="W1355" t="s">
        <v>11031</v>
      </c>
      <c r="X1355" t="s">
        <v>4546</v>
      </c>
    </row>
    <row r="1356" spans="1:24" x14ac:dyDescent="0.3">
      <c r="A1356" t="s">
        <v>4547</v>
      </c>
      <c r="B1356" t="s">
        <v>4548</v>
      </c>
      <c r="C1356" t="s">
        <v>4548</v>
      </c>
      <c r="D1356">
        <v>115</v>
      </c>
      <c r="E1356" t="s">
        <v>10911</v>
      </c>
      <c r="F1356">
        <v>1.9166666666666667</v>
      </c>
      <c r="G1356" t="s">
        <v>10887</v>
      </c>
      <c r="H1356" t="s">
        <v>172</v>
      </c>
      <c r="I1356" t="s">
        <v>10892</v>
      </c>
      <c r="J1356">
        <v>6.7</v>
      </c>
      <c r="K1356" t="s">
        <v>10912</v>
      </c>
      <c r="L1356">
        <v>509598</v>
      </c>
      <c r="M1356">
        <v>150000000</v>
      </c>
      <c r="N1356">
        <v>474968763</v>
      </c>
      <c r="O1356">
        <v>324968763</v>
      </c>
      <c r="P1356" t="s">
        <v>10928</v>
      </c>
      <c r="Q1356" t="s">
        <v>4549</v>
      </c>
      <c r="R1356">
        <v>10</v>
      </c>
      <c r="S1356" t="s">
        <v>11013</v>
      </c>
      <c r="T1356" t="s">
        <v>11025</v>
      </c>
      <c r="U1356" t="s">
        <v>10927</v>
      </c>
      <c r="V1356" t="s">
        <v>10988</v>
      </c>
      <c r="W1356" t="s">
        <v>11031</v>
      </c>
      <c r="X1356" t="s">
        <v>766</v>
      </c>
    </row>
    <row r="1357" spans="1:24" x14ac:dyDescent="0.3">
      <c r="A1357" t="s">
        <v>4550</v>
      </c>
      <c r="B1357" t="s">
        <v>4551</v>
      </c>
      <c r="C1357" t="s">
        <v>4551</v>
      </c>
      <c r="D1357">
        <v>83</v>
      </c>
      <c r="E1357" t="s">
        <v>10915</v>
      </c>
      <c r="F1357">
        <v>1.3833333333333333</v>
      </c>
      <c r="G1357" t="s">
        <v>172</v>
      </c>
      <c r="H1357" t="s">
        <v>10899</v>
      </c>
      <c r="I1357" t="s">
        <v>10899</v>
      </c>
      <c r="J1357">
        <v>4.7</v>
      </c>
      <c r="K1357" t="s">
        <v>10933</v>
      </c>
      <c r="L1357">
        <v>52749</v>
      </c>
      <c r="M1357">
        <v>22000000</v>
      </c>
      <c r="N1357">
        <v>45109561</v>
      </c>
      <c r="O1357">
        <v>23109561</v>
      </c>
      <c r="P1357" t="s">
        <v>10913</v>
      </c>
      <c r="Q1357" t="s">
        <v>4552</v>
      </c>
      <c r="R1357">
        <v>6</v>
      </c>
      <c r="S1357" t="s">
        <v>11016</v>
      </c>
      <c r="T1357" t="s">
        <v>11028</v>
      </c>
      <c r="U1357" t="s">
        <v>10931</v>
      </c>
      <c r="V1357" t="s">
        <v>10988</v>
      </c>
      <c r="W1357" t="s">
        <v>11031</v>
      </c>
      <c r="X1357" t="s">
        <v>4553</v>
      </c>
    </row>
    <row r="1358" spans="1:24" x14ac:dyDescent="0.3">
      <c r="A1358" t="s">
        <v>4554</v>
      </c>
      <c r="B1358" t="s">
        <v>4555</v>
      </c>
      <c r="C1358" t="s">
        <v>4555</v>
      </c>
      <c r="D1358">
        <v>122</v>
      </c>
      <c r="E1358" t="s">
        <v>10917</v>
      </c>
      <c r="F1358">
        <v>2.0333333333333332</v>
      </c>
      <c r="G1358" t="s">
        <v>7406</v>
      </c>
      <c r="H1358" t="s">
        <v>10887</v>
      </c>
      <c r="I1358" t="s">
        <v>10899</v>
      </c>
      <c r="J1358">
        <v>6.2</v>
      </c>
      <c r="K1358" t="s">
        <v>10912</v>
      </c>
      <c r="L1358">
        <v>483123</v>
      </c>
      <c r="M1358">
        <v>185000000</v>
      </c>
      <c r="N1358">
        <v>790653942</v>
      </c>
      <c r="O1358">
        <v>605653942</v>
      </c>
      <c r="P1358" t="s">
        <v>10928</v>
      </c>
      <c r="Q1358" t="s">
        <v>4556</v>
      </c>
      <c r="R1358">
        <v>18</v>
      </c>
      <c r="S1358" t="s">
        <v>11013</v>
      </c>
      <c r="T1358" t="s">
        <v>11029</v>
      </c>
      <c r="U1358" t="s">
        <v>10932</v>
      </c>
      <c r="V1358" t="s">
        <v>10992</v>
      </c>
      <c r="W1358" t="s">
        <v>11031</v>
      </c>
      <c r="X1358" t="s">
        <v>183</v>
      </c>
    </row>
    <row r="1359" spans="1:24" x14ac:dyDescent="0.3">
      <c r="A1359" t="s">
        <v>4557</v>
      </c>
      <c r="B1359" t="s">
        <v>4558</v>
      </c>
      <c r="C1359" t="s">
        <v>4558</v>
      </c>
      <c r="D1359">
        <v>121</v>
      </c>
      <c r="E1359" t="s">
        <v>10917</v>
      </c>
      <c r="F1359">
        <v>2.0166666666666666</v>
      </c>
      <c r="G1359" t="s">
        <v>10887</v>
      </c>
      <c r="H1359" t="s">
        <v>10891</v>
      </c>
      <c r="I1359" t="s">
        <v>190</v>
      </c>
      <c r="J1359">
        <v>6.1</v>
      </c>
      <c r="K1359" t="s">
        <v>10912</v>
      </c>
      <c r="L1359">
        <v>114358</v>
      </c>
      <c r="M1359">
        <v>50000000</v>
      </c>
      <c r="N1359">
        <v>82169884</v>
      </c>
      <c r="O1359">
        <v>32169884</v>
      </c>
      <c r="P1359" t="s">
        <v>10913</v>
      </c>
      <c r="Q1359" t="s">
        <v>4559</v>
      </c>
      <c r="R1359">
        <v>7</v>
      </c>
      <c r="S1359" t="s">
        <v>11014</v>
      </c>
      <c r="T1359" t="s">
        <v>11020</v>
      </c>
      <c r="U1359" t="s">
        <v>10920</v>
      </c>
      <c r="V1359" t="s">
        <v>10994</v>
      </c>
      <c r="W1359" t="s">
        <v>11031</v>
      </c>
      <c r="X1359" t="s">
        <v>4257</v>
      </c>
    </row>
    <row r="1360" spans="1:24" x14ac:dyDescent="0.3">
      <c r="A1360" t="s">
        <v>4560</v>
      </c>
      <c r="B1360" t="s">
        <v>4561</v>
      </c>
      <c r="C1360" t="s">
        <v>4561</v>
      </c>
      <c r="D1360">
        <v>129</v>
      </c>
      <c r="E1360" t="s">
        <v>10917</v>
      </c>
      <c r="F1360">
        <v>2.15</v>
      </c>
      <c r="G1360" t="s">
        <v>190</v>
      </c>
      <c r="H1360" t="s">
        <v>10895</v>
      </c>
      <c r="I1360" t="s">
        <v>10890</v>
      </c>
      <c r="J1360">
        <v>6.6</v>
      </c>
      <c r="K1360" t="s">
        <v>10912</v>
      </c>
      <c r="L1360">
        <v>114971</v>
      </c>
      <c r="M1360">
        <v>80000000</v>
      </c>
      <c r="N1360">
        <v>96105910</v>
      </c>
      <c r="O1360">
        <v>16105910</v>
      </c>
      <c r="P1360" t="s">
        <v>10913</v>
      </c>
      <c r="Q1360" t="s">
        <v>4190</v>
      </c>
      <c r="R1360">
        <v>19</v>
      </c>
      <c r="S1360" t="s">
        <v>11015</v>
      </c>
      <c r="T1360" t="s">
        <v>11025</v>
      </c>
      <c r="U1360" t="s">
        <v>10927</v>
      </c>
      <c r="V1360" t="s">
        <v>10991</v>
      </c>
      <c r="W1360" t="s">
        <v>11031</v>
      </c>
      <c r="X1360" t="s">
        <v>1422</v>
      </c>
    </row>
    <row r="1361" spans="1:24" x14ac:dyDescent="0.3">
      <c r="A1361" t="s">
        <v>4562</v>
      </c>
      <c r="B1361" t="s">
        <v>4563</v>
      </c>
      <c r="C1361" t="s">
        <v>4563</v>
      </c>
      <c r="D1361">
        <v>99</v>
      </c>
      <c r="E1361" t="s">
        <v>10911</v>
      </c>
      <c r="F1361">
        <v>1.65</v>
      </c>
      <c r="G1361" t="s">
        <v>190</v>
      </c>
      <c r="H1361" t="s">
        <v>10899</v>
      </c>
      <c r="I1361" t="s">
        <v>10899</v>
      </c>
      <c r="J1361">
        <v>3.6</v>
      </c>
      <c r="K1361" t="s">
        <v>10933</v>
      </c>
      <c r="L1361">
        <v>93569</v>
      </c>
      <c r="M1361">
        <v>6000000</v>
      </c>
      <c r="N1361">
        <v>4989559</v>
      </c>
      <c r="O1361">
        <v>-1010441</v>
      </c>
      <c r="P1361" t="s">
        <v>10924</v>
      </c>
      <c r="Q1361" t="s">
        <v>4564</v>
      </c>
      <c r="R1361">
        <v>27</v>
      </c>
      <c r="S1361" t="s">
        <v>1956</v>
      </c>
      <c r="T1361" t="s">
        <v>11024</v>
      </c>
      <c r="U1361" t="s">
        <v>10926</v>
      </c>
      <c r="V1361" t="s">
        <v>10990</v>
      </c>
      <c r="W1361" t="s">
        <v>11031</v>
      </c>
      <c r="X1361" t="s">
        <v>4565</v>
      </c>
    </row>
    <row r="1362" spans="1:24" x14ac:dyDescent="0.3">
      <c r="A1362" t="s">
        <v>4566</v>
      </c>
      <c r="B1362" t="s">
        <v>4567</v>
      </c>
      <c r="C1362" t="s">
        <v>4567</v>
      </c>
      <c r="D1362">
        <v>108</v>
      </c>
      <c r="E1362" t="s">
        <v>10911</v>
      </c>
      <c r="F1362">
        <v>1.8</v>
      </c>
      <c r="G1362" t="s">
        <v>190</v>
      </c>
      <c r="H1362" t="s">
        <v>10895</v>
      </c>
      <c r="I1362" t="s">
        <v>5170</v>
      </c>
      <c r="J1362">
        <v>6.6</v>
      </c>
      <c r="K1362" t="s">
        <v>10912</v>
      </c>
      <c r="L1362">
        <v>273209</v>
      </c>
      <c r="M1362">
        <v>60000000</v>
      </c>
      <c r="N1362">
        <v>256697520</v>
      </c>
      <c r="O1362">
        <v>196697520</v>
      </c>
      <c r="P1362" t="s">
        <v>10928</v>
      </c>
      <c r="Q1362" t="s">
        <v>4568</v>
      </c>
      <c r="R1362">
        <v>26</v>
      </c>
      <c r="S1362" t="s">
        <v>11015</v>
      </c>
      <c r="T1362" t="s">
        <v>11025</v>
      </c>
      <c r="U1362" t="s">
        <v>10927</v>
      </c>
      <c r="V1362" t="s">
        <v>10991</v>
      </c>
      <c r="W1362" t="s">
        <v>11031</v>
      </c>
      <c r="X1362" t="s">
        <v>3083</v>
      </c>
    </row>
    <row r="1363" spans="1:24" x14ac:dyDescent="0.3">
      <c r="A1363" t="s">
        <v>4569</v>
      </c>
      <c r="B1363" t="s">
        <v>4570</v>
      </c>
      <c r="C1363" t="s">
        <v>4570</v>
      </c>
      <c r="D1363">
        <v>123</v>
      </c>
      <c r="E1363" t="s">
        <v>10917</v>
      </c>
      <c r="F1363">
        <v>2.0499999999999998</v>
      </c>
      <c r="G1363" t="s">
        <v>172</v>
      </c>
      <c r="H1363" t="s">
        <v>190</v>
      </c>
      <c r="I1363" t="s">
        <v>10886</v>
      </c>
      <c r="J1363">
        <v>6.3</v>
      </c>
      <c r="K1363" t="s">
        <v>10912</v>
      </c>
      <c r="L1363">
        <v>72054</v>
      </c>
      <c r="M1363">
        <v>45000000</v>
      </c>
      <c r="N1363">
        <v>52164016</v>
      </c>
      <c r="O1363">
        <v>7164016</v>
      </c>
      <c r="P1363" t="s">
        <v>10918</v>
      </c>
      <c r="Q1363" t="s">
        <v>4050</v>
      </c>
      <c r="R1363">
        <v>4</v>
      </c>
      <c r="S1363" t="s">
        <v>11013</v>
      </c>
      <c r="T1363" t="s">
        <v>11027</v>
      </c>
      <c r="U1363" t="s">
        <v>10930</v>
      </c>
      <c r="V1363" t="s">
        <v>10988</v>
      </c>
      <c r="W1363" t="s">
        <v>11031</v>
      </c>
      <c r="X1363" t="s">
        <v>2149</v>
      </c>
    </row>
    <row r="1364" spans="1:24" x14ac:dyDescent="0.3">
      <c r="A1364" t="s">
        <v>4571</v>
      </c>
      <c r="B1364" t="s">
        <v>4572</v>
      </c>
      <c r="C1364" t="s">
        <v>4572</v>
      </c>
      <c r="D1364">
        <v>135</v>
      </c>
      <c r="E1364" t="s">
        <v>10917</v>
      </c>
      <c r="F1364">
        <v>2.25</v>
      </c>
      <c r="G1364" t="s">
        <v>10889</v>
      </c>
      <c r="H1364" t="s">
        <v>190</v>
      </c>
      <c r="I1364" t="s">
        <v>10894</v>
      </c>
      <c r="J1364">
        <v>6.8</v>
      </c>
      <c r="K1364" t="s">
        <v>10912</v>
      </c>
      <c r="L1364">
        <v>60488</v>
      </c>
      <c r="M1364">
        <v>20000000</v>
      </c>
      <c r="N1364">
        <v>11792542</v>
      </c>
      <c r="O1364">
        <v>-8207458</v>
      </c>
      <c r="P1364" t="s">
        <v>10924</v>
      </c>
      <c r="Q1364">
        <v>39326</v>
      </c>
      <c r="S1364" t="s">
        <v>11016</v>
      </c>
      <c r="T1364" t="s">
        <v>11027</v>
      </c>
      <c r="U1364" t="e">
        <v>#VALUE!</v>
      </c>
      <c r="V1364" t="s">
        <v>10994</v>
      </c>
      <c r="W1364" t="s">
        <v>11031</v>
      </c>
      <c r="X1364" t="s">
        <v>4573</v>
      </c>
    </row>
    <row r="1365" spans="1:24" x14ac:dyDescent="0.3">
      <c r="A1365" t="s">
        <v>4574</v>
      </c>
      <c r="B1365" t="s">
        <v>4575</v>
      </c>
      <c r="C1365" t="s">
        <v>4575</v>
      </c>
      <c r="D1365">
        <v>131</v>
      </c>
      <c r="E1365" t="s">
        <v>10917</v>
      </c>
      <c r="F1365">
        <v>2.1833333333333331</v>
      </c>
      <c r="G1365" t="s">
        <v>7406</v>
      </c>
      <c r="H1365" t="s">
        <v>10887</v>
      </c>
      <c r="I1365" t="s">
        <v>10895</v>
      </c>
      <c r="J1365">
        <v>6.9</v>
      </c>
      <c r="K1365" t="s">
        <v>10912</v>
      </c>
      <c r="L1365">
        <v>348437</v>
      </c>
      <c r="M1365">
        <v>100000000</v>
      </c>
      <c r="N1365">
        <v>347512318</v>
      </c>
      <c r="O1365">
        <v>247512318</v>
      </c>
      <c r="P1365" t="s">
        <v>10928</v>
      </c>
      <c r="Q1365" t="s">
        <v>4576</v>
      </c>
      <c r="R1365">
        <v>8</v>
      </c>
      <c r="S1365" t="s">
        <v>11015</v>
      </c>
      <c r="T1365" t="s">
        <v>11023</v>
      </c>
      <c r="U1365" t="s">
        <v>10925</v>
      </c>
      <c r="V1365" t="s">
        <v>10991</v>
      </c>
      <c r="W1365" t="s">
        <v>11031</v>
      </c>
      <c r="X1365" t="s">
        <v>1591</v>
      </c>
    </row>
    <row r="1366" spans="1:24" x14ac:dyDescent="0.3">
      <c r="A1366" t="s">
        <v>4577</v>
      </c>
      <c r="B1366" t="s">
        <v>4578</v>
      </c>
      <c r="C1366" t="s">
        <v>4578</v>
      </c>
      <c r="D1366">
        <v>113</v>
      </c>
      <c r="E1366" t="s">
        <v>10911</v>
      </c>
      <c r="F1366">
        <v>1.8833333333333333</v>
      </c>
      <c r="G1366" t="s">
        <v>172</v>
      </c>
      <c r="H1366" t="s">
        <v>10892</v>
      </c>
      <c r="I1366" t="s">
        <v>10886</v>
      </c>
      <c r="J1366">
        <v>5.8</v>
      </c>
      <c r="K1366" t="s">
        <v>10933</v>
      </c>
      <c r="L1366">
        <v>86911</v>
      </c>
      <c r="M1366">
        <v>40000000</v>
      </c>
      <c r="N1366">
        <v>134734481</v>
      </c>
      <c r="O1366">
        <v>94734481</v>
      </c>
      <c r="P1366" t="s">
        <v>10913</v>
      </c>
      <c r="Q1366" t="s">
        <v>4579</v>
      </c>
      <c r="R1366">
        <v>7</v>
      </c>
      <c r="S1366" t="s">
        <v>11016</v>
      </c>
      <c r="T1366" t="s">
        <v>11028</v>
      </c>
      <c r="U1366" t="s">
        <v>10931</v>
      </c>
      <c r="V1366" t="s">
        <v>10991</v>
      </c>
      <c r="W1366" t="s">
        <v>11031</v>
      </c>
      <c r="X1366" t="s">
        <v>960</v>
      </c>
    </row>
    <row r="1367" spans="1:24" x14ac:dyDescent="0.3">
      <c r="A1367" t="s">
        <v>4580</v>
      </c>
      <c r="B1367" t="s">
        <v>4581</v>
      </c>
      <c r="C1367" t="s">
        <v>4581</v>
      </c>
      <c r="D1367">
        <v>120</v>
      </c>
      <c r="E1367" t="s">
        <v>10911</v>
      </c>
      <c r="F1367">
        <v>2</v>
      </c>
      <c r="G1367" t="s">
        <v>7406</v>
      </c>
      <c r="H1367" t="s">
        <v>10891</v>
      </c>
      <c r="I1367" t="s">
        <v>190</v>
      </c>
      <c r="J1367">
        <v>7.5</v>
      </c>
      <c r="K1367" t="s">
        <v>10916</v>
      </c>
      <c r="L1367">
        <v>424914</v>
      </c>
      <c r="M1367">
        <v>65000000</v>
      </c>
      <c r="N1367">
        <v>220239925</v>
      </c>
      <c r="O1367">
        <v>155239925</v>
      </c>
      <c r="P1367" t="s">
        <v>10928</v>
      </c>
      <c r="Q1367" t="s">
        <v>4582</v>
      </c>
      <c r="R1367">
        <v>2</v>
      </c>
      <c r="S1367" t="s">
        <v>11015</v>
      </c>
      <c r="T1367" t="s">
        <v>11028</v>
      </c>
      <c r="U1367" t="s">
        <v>10931</v>
      </c>
      <c r="V1367" t="s">
        <v>10991</v>
      </c>
      <c r="W1367" t="s">
        <v>11031</v>
      </c>
      <c r="X1367" t="s">
        <v>866</v>
      </c>
    </row>
    <row r="1368" spans="1:24" x14ac:dyDescent="0.3">
      <c r="A1368" t="s">
        <v>4583</v>
      </c>
      <c r="B1368" t="s">
        <v>4584</v>
      </c>
      <c r="C1368" t="s">
        <v>4584</v>
      </c>
      <c r="D1368">
        <v>88</v>
      </c>
      <c r="E1368" t="s">
        <v>10915</v>
      </c>
      <c r="F1368">
        <v>1.4666666666666666</v>
      </c>
      <c r="G1368" t="s">
        <v>172</v>
      </c>
      <c r="H1368" t="s">
        <v>190</v>
      </c>
      <c r="I1368" t="s">
        <v>10886</v>
      </c>
      <c r="J1368">
        <v>5.7</v>
      </c>
      <c r="K1368" t="s">
        <v>10933</v>
      </c>
      <c r="L1368">
        <v>76731</v>
      </c>
      <c r="M1368">
        <v>80000000</v>
      </c>
      <c r="N1368">
        <v>164112721</v>
      </c>
      <c r="O1368">
        <v>84112721</v>
      </c>
      <c r="P1368" t="s">
        <v>10913</v>
      </c>
      <c r="Q1368" t="s">
        <v>4585</v>
      </c>
      <c r="R1368">
        <v>20</v>
      </c>
      <c r="S1368" t="s">
        <v>11012</v>
      </c>
      <c r="T1368" t="s">
        <v>11023</v>
      </c>
      <c r="U1368" t="s">
        <v>10925</v>
      </c>
      <c r="V1368" t="s">
        <v>10992</v>
      </c>
      <c r="W1368" t="s">
        <v>11031</v>
      </c>
      <c r="X1368" t="s">
        <v>4586</v>
      </c>
    </row>
    <row r="1369" spans="1:24" x14ac:dyDescent="0.3">
      <c r="A1369" t="s">
        <v>4587</v>
      </c>
      <c r="B1369" t="s">
        <v>4588</v>
      </c>
      <c r="C1369" t="s">
        <v>4588</v>
      </c>
      <c r="D1369">
        <v>90</v>
      </c>
      <c r="E1369" t="s">
        <v>10911</v>
      </c>
      <c r="F1369">
        <v>1.5</v>
      </c>
      <c r="G1369" t="s">
        <v>172</v>
      </c>
      <c r="H1369" t="s">
        <v>10891</v>
      </c>
      <c r="I1369" t="s">
        <v>10899</v>
      </c>
      <c r="J1369">
        <v>6.2</v>
      </c>
      <c r="K1369" t="s">
        <v>10912</v>
      </c>
      <c r="L1369">
        <v>151625</v>
      </c>
      <c r="M1369">
        <v>100000000</v>
      </c>
      <c r="N1369">
        <v>204681899</v>
      </c>
      <c r="O1369">
        <v>104681899</v>
      </c>
      <c r="P1369" t="s">
        <v>10928</v>
      </c>
      <c r="Q1369" t="s">
        <v>4589</v>
      </c>
      <c r="R1369">
        <v>21</v>
      </c>
      <c r="S1369" t="s">
        <v>11014</v>
      </c>
      <c r="T1369" t="s">
        <v>11018</v>
      </c>
      <c r="U1369" t="s">
        <v>10914</v>
      </c>
      <c r="V1369" t="s">
        <v>10988</v>
      </c>
      <c r="W1369" t="s">
        <v>11031</v>
      </c>
      <c r="X1369" t="s">
        <v>3130</v>
      </c>
    </row>
    <row r="1370" spans="1:24" x14ac:dyDescent="0.3">
      <c r="A1370" t="s">
        <v>4590</v>
      </c>
      <c r="B1370" t="s">
        <v>4591</v>
      </c>
      <c r="C1370" t="s">
        <v>4591</v>
      </c>
      <c r="D1370">
        <v>124</v>
      </c>
      <c r="E1370" t="s">
        <v>10917</v>
      </c>
      <c r="F1370">
        <v>2.0666666666666669</v>
      </c>
      <c r="G1370" t="s">
        <v>7406</v>
      </c>
      <c r="H1370" t="s">
        <v>10887</v>
      </c>
      <c r="I1370" t="s">
        <v>10890</v>
      </c>
      <c r="J1370">
        <v>6.9</v>
      </c>
      <c r="K1370" t="s">
        <v>10912</v>
      </c>
      <c r="L1370">
        <v>668305</v>
      </c>
      <c r="M1370">
        <v>150000000</v>
      </c>
      <c r="N1370">
        <v>1671537444</v>
      </c>
      <c r="O1370">
        <v>1521537444</v>
      </c>
      <c r="P1370" t="s">
        <v>10928</v>
      </c>
      <c r="Q1370" t="s">
        <v>4592</v>
      </c>
      <c r="R1370">
        <v>29</v>
      </c>
      <c r="S1370" t="s">
        <v>1956</v>
      </c>
      <c r="T1370" t="s">
        <v>11029</v>
      </c>
      <c r="U1370" t="s">
        <v>10932</v>
      </c>
      <c r="V1370" t="s">
        <v>10999</v>
      </c>
      <c r="W1370" t="s">
        <v>11031</v>
      </c>
      <c r="X1370" t="s">
        <v>4593</v>
      </c>
    </row>
    <row r="1371" spans="1:24" x14ac:dyDescent="0.3">
      <c r="A1371" t="s">
        <v>4594</v>
      </c>
      <c r="B1371" t="s">
        <v>4595</v>
      </c>
      <c r="C1371" t="s">
        <v>4595</v>
      </c>
      <c r="D1371">
        <v>101</v>
      </c>
      <c r="E1371" t="s">
        <v>10911</v>
      </c>
      <c r="F1371">
        <v>1.6833333333333333</v>
      </c>
      <c r="G1371" t="s">
        <v>172</v>
      </c>
      <c r="H1371" t="s">
        <v>10886</v>
      </c>
      <c r="I1371" t="s">
        <v>10899</v>
      </c>
      <c r="J1371">
        <v>5.5</v>
      </c>
      <c r="K1371" t="s">
        <v>10933</v>
      </c>
      <c r="L1371">
        <v>64408</v>
      </c>
      <c r="M1371">
        <v>43000000</v>
      </c>
      <c r="N1371">
        <v>155457327</v>
      </c>
      <c r="O1371">
        <v>112457327</v>
      </c>
      <c r="P1371" t="s">
        <v>10928</v>
      </c>
      <c r="Q1371" t="s">
        <v>4596</v>
      </c>
      <c r="R1371">
        <v>5</v>
      </c>
      <c r="S1371" t="s">
        <v>11012</v>
      </c>
      <c r="T1371" t="s">
        <v>11029</v>
      </c>
      <c r="U1371" t="s">
        <v>10932</v>
      </c>
      <c r="V1371" t="s">
        <v>10988</v>
      </c>
      <c r="W1371" t="s">
        <v>11031</v>
      </c>
      <c r="X1371" t="s">
        <v>3550</v>
      </c>
    </row>
    <row r="1372" spans="1:24" x14ac:dyDescent="0.3">
      <c r="A1372" t="s">
        <v>4597</v>
      </c>
      <c r="B1372" t="s">
        <v>4598</v>
      </c>
      <c r="C1372" t="s">
        <v>4598</v>
      </c>
      <c r="D1372">
        <v>88</v>
      </c>
      <c r="E1372" t="s">
        <v>10915</v>
      </c>
      <c r="F1372">
        <v>1.4666666666666666</v>
      </c>
      <c r="G1372" t="s">
        <v>7406</v>
      </c>
      <c r="H1372" t="s">
        <v>10890</v>
      </c>
      <c r="I1372" t="s">
        <v>10899</v>
      </c>
      <c r="J1372">
        <v>4.3</v>
      </c>
      <c r="K1372" t="s">
        <v>10933</v>
      </c>
      <c r="L1372">
        <v>83498</v>
      </c>
      <c r="M1372">
        <v>30000000</v>
      </c>
      <c r="N1372">
        <v>31070211</v>
      </c>
      <c r="O1372">
        <v>1070211</v>
      </c>
      <c r="P1372" t="s">
        <v>10918</v>
      </c>
      <c r="Q1372" t="s">
        <v>4599</v>
      </c>
      <c r="R1372">
        <v>3</v>
      </c>
      <c r="S1372" t="s">
        <v>1956</v>
      </c>
      <c r="T1372" t="s">
        <v>11021</v>
      </c>
      <c r="U1372" t="s">
        <v>10921</v>
      </c>
      <c r="V1372" t="s">
        <v>10993</v>
      </c>
      <c r="W1372" t="s">
        <v>11031</v>
      </c>
      <c r="X1372" t="s">
        <v>3439</v>
      </c>
    </row>
    <row r="1373" spans="1:24" x14ac:dyDescent="0.3">
      <c r="A1373" t="s">
        <v>4600</v>
      </c>
      <c r="B1373" t="s">
        <v>4601</v>
      </c>
      <c r="C1373" t="s">
        <v>4602</v>
      </c>
      <c r="D1373">
        <v>101</v>
      </c>
      <c r="E1373" t="s">
        <v>10911</v>
      </c>
      <c r="F1373">
        <v>1.6833333333333333</v>
      </c>
      <c r="G1373" t="s">
        <v>7406</v>
      </c>
      <c r="H1373" t="s">
        <v>10887</v>
      </c>
      <c r="I1373" t="s">
        <v>105</v>
      </c>
      <c r="J1373">
        <v>5.7</v>
      </c>
      <c r="K1373" t="s">
        <v>10933</v>
      </c>
      <c r="L1373">
        <v>208765</v>
      </c>
      <c r="M1373">
        <v>60000000</v>
      </c>
      <c r="N1373">
        <v>177427090</v>
      </c>
      <c r="O1373">
        <v>117427090</v>
      </c>
      <c r="P1373" t="s">
        <v>10928</v>
      </c>
      <c r="Q1373" t="s">
        <v>4603</v>
      </c>
      <c r="R1373">
        <v>12</v>
      </c>
      <c r="S1373" t="s">
        <v>11012</v>
      </c>
      <c r="T1373" t="s">
        <v>11028</v>
      </c>
      <c r="U1373" t="s">
        <v>10931</v>
      </c>
      <c r="V1373" t="s">
        <v>10991</v>
      </c>
      <c r="W1373" t="s">
        <v>11031</v>
      </c>
      <c r="X1373" t="s">
        <v>2001</v>
      </c>
    </row>
    <row r="1374" spans="1:24" x14ac:dyDescent="0.3">
      <c r="A1374" t="s">
        <v>4604</v>
      </c>
      <c r="B1374" t="s">
        <v>4605</v>
      </c>
      <c r="C1374" t="s">
        <v>4605</v>
      </c>
      <c r="D1374">
        <v>131</v>
      </c>
      <c r="E1374" t="s">
        <v>10917</v>
      </c>
      <c r="F1374">
        <v>2.1833333333333331</v>
      </c>
      <c r="G1374" t="s">
        <v>172</v>
      </c>
      <c r="H1374" t="s">
        <v>190</v>
      </c>
      <c r="I1374" t="s">
        <v>10886</v>
      </c>
      <c r="J1374">
        <v>6.4</v>
      </c>
      <c r="K1374" t="s">
        <v>10912</v>
      </c>
      <c r="L1374">
        <v>87653</v>
      </c>
      <c r="M1374">
        <v>80000000</v>
      </c>
      <c r="N1374">
        <v>55470154</v>
      </c>
      <c r="O1374">
        <v>-24529846</v>
      </c>
      <c r="P1374" t="s">
        <v>10924</v>
      </c>
      <c r="Q1374" t="s">
        <v>4606</v>
      </c>
      <c r="R1374">
        <v>17</v>
      </c>
      <c r="S1374" t="s">
        <v>1956</v>
      </c>
      <c r="T1374" t="s">
        <v>11018</v>
      </c>
      <c r="U1374" t="s">
        <v>10914</v>
      </c>
      <c r="V1374" t="s">
        <v>10991</v>
      </c>
      <c r="W1374" t="s">
        <v>11031</v>
      </c>
      <c r="X1374" t="s">
        <v>579</v>
      </c>
    </row>
    <row r="1375" spans="1:24" x14ac:dyDescent="0.3">
      <c r="A1375" t="s">
        <v>4607</v>
      </c>
      <c r="B1375" t="s">
        <v>4608</v>
      </c>
      <c r="C1375" t="s">
        <v>4608</v>
      </c>
      <c r="D1375">
        <v>99</v>
      </c>
      <c r="E1375" t="s">
        <v>10911</v>
      </c>
      <c r="F1375">
        <v>1.65</v>
      </c>
      <c r="G1375" t="s">
        <v>190</v>
      </c>
      <c r="H1375" t="s">
        <v>10895</v>
      </c>
      <c r="I1375" t="s">
        <v>5170</v>
      </c>
      <c r="J1375">
        <v>6.7</v>
      </c>
      <c r="K1375" t="s">
        <v>10912</v>
      </c>
      <c r="L1375">
        <v>84180</v>
      </c>
      <c r="M1375">
        <v>50000000</v>
      </c>
      <c r="N1375">
        <v>8483797</v>
      </c>
      <c r="O1375">
        <v>-41516203</v>
      </c>
      <c r="P1375" t="s">
        <v>10924</v>
      </c>
      <c r="Q1375" t="s">
        <v>4609</v>
      </c>
      <c r="R1375">
        <v>24</v>
      </c>
      <c r="S1375" t="s">
        <v>11016</v>
      </c>
      <c r="T1375" t="s">
        <v>11027</v>
      </c>
      <c r="U1375" t="s">
        <v>10930</v>
      </c>
      <c r="V1375" t="s">
        <v>10988</v>
      </c>
      <c r="W1375" t="s">
        <v>11031</v>
      </c>
      <c r="X1375" t="s">
        <v>3832</v>
      </c>
    </row>
    <row r="1376" spans="1:24" x14ac:dyDescent="0.3">
      <c r="A1376" t="s">
        <v>4610</v>
      </c>
      <c r="B1376" t="s">
        <v>4611</v>
      </c>
      <c r="C1376" t="s">
        <v>4611</v>
      </c>
      <c r="D1376">
        <v>81</v>
      </c>
      <c r="E1376" t="s">
        <v>10915</v>
      </c>
      <c r="F1376">
        <v>1.35</v>
      </c>
      <c r="G1376" t="s">
        <v>10887</v>
      </c>
      <c r="H1376" t="s">
        <v>10888</v>
      </c>
      <c r="I1376" t="s">
        <v>172</v>
      </c>
      <c r="J1376">
        <v>5.7</v>
      </c>
      <c r="K1376" t="s">
        <v>10933</v>
      </c>
      <c r="L1376">
        <v>98597</v>
      </c>
      <c r="M1376">
        <v>150000000</v>
      </c>
      <c r="N1376">
        <v>314432837</v>
      </c>
      <c r="O1376">
        <v>164432837</v>
      </c>
      <c r="P1376" t="s">
        <v>10928</v>
      </c>
      <c r="Q1376" t="s">
        <v>4612</v>
      </c>
      <c r="R1376">
        <v>6</v>
      </c>
      <c r="S1376" t="s">
        <v>11012</v>
      </c>
      <c r="T1376" t="s">
        <v>11022</v>
      </c>
      <c r="U1376" t="s">
        <v>10923</v>
      </c>
      <c r="V1376" t="s">
        <v>10988</v>
      </c>
      <c r="W1376" t="s">
        <v>11031</v>
      </c>
      <c r="X1376" t="s">
        <v>2705</v>
      </c>
    </row>
    <row r="1377" spans="1:24" x14ac:dyDescent="0.3">
      <c r="A1377" t="s">
        <v>4613</v>
      </c>
      <c r="B1377" t="s">
        <v>4614</v>
      </c>
      <c r="C1377" t="s">
        <v>4614</v>
      </c>
      <c r="D1377">
        <v>109</v>
      </c>
      <c r="E1377" t="s">
        <v>10911</v>
      </c>
      <c r="F1377">
        <v>1.8166666666666667</v>
      </c>
      <c r="G1377" t="s">
        <v>10887</v>
      </c>
      <c r="H1377" t="s">
        <v>172</v>
      </c>
      <c r="I1377" t="s">
        <v>10890</v>
      </c>
      <c r="J1377">
        <v>6.7</v>
      </c>
      <c r="K1377" t="s">
        <v>10912</v>
      </c>
      <c r="L1377">
        <v>205645</v>
      </c>
      <c r="M1377">
        <v>50000000</v>
      </c>
      <c r="N1377">
        <v>104478416</v>
      </c>
      <c r="O1377">
        <v>54478416</v>
      </c>
      <c r="P1377" t="s">
        <v>10913</v>
      </c>
      <c r="Q1377" t="s">
        <v>4615</v>
      </c>
      <c r="R1377">
        <v>20</v>
      </c>
      <c r="S1377" t="s">
        <v>11014</v>
      </c>
      <c r="T1377" t="s">
        <v>11026</v>
      </c>
      <c r="U1377" t="s">
        <v>10929</v>
      </c>
      <c r="V1377" t="s">
        <v>10988</v>
      </c>
      <c r="W1377" t="s">
        <v>11031</v>
      </c>
      <c r="X1377" t="s">
        <v>4616</v>
      </c>
    </row>
    <row r="1378" spans="1:24" x14ac:dyDescent="0.3">
      <c r="A1378" t="s">
        <v>4617</v>
      </c>
      <c r="B1378" t="s">
        <v>4618</v>
      </c>
      <c r="C1378" t="s">
        <v>4618</v>
      </c>
      <c r="D1378">
        <v>126</v>
      </c>
      <c r="E1378" t="s">
        <v>10917</v>
      </c>
      <c r="F1378">
        <v>2.1</v>
      </c>
      <c r="G1378" t="s">
        <v>7406</v>
      </c>
      <c r="H1378" t="s">
        <v>10887</v>
      </c>
      <c r="I1378" t="s">
        <v>10890</v>
      </c>
      <c r="J1378">
        <v>7.9</v>
      </c>
      <c r="K1378" t="s">
        <v>10916</v>
      </c>
      <c r="L1378">
        <v>1102742</v>
      </c>
      <c r="M1378">
        <v>140000000</v>
      </c>
      <c r="N1378">
        <v>585796247</v>
      </c>
      <c r="O1378">
        <v>445796247</v>
      </c>
      <c r="P1378" t="s">
        <v>10928</v>
      </c>
      <c r="Q1378" t="s">
        <v>4619</v>
      </c>
      <c r="R1378">
        <v>14</v>
      </c>
      <c r="S1378" t="s">
        <v>11015</v>
      </c>
      <c r="T1378" t="s">
        <v>11026</v>
      </c>
      <c r="U1378" t="s">
        <v>10929</v>
      </c>
      <c r="V1378" t="s">
        <v>10992</v>
      </c>
      <c r="W1378" t="s">
        <v>11031</v>
      </c>
      <c r="X1378" t="s">
        <v>4131</v>
      </c>
    </row>
    <row r="1379" spans="1:24" x14ac:dyDescent="0.3">
      <c r="A1379" t="s">
        <v>4620</v>
      </c>
      <c r="B1379" t="s">
        <v>4621</v>
      </c>
      <c r="C1379" t="s">
        <v>4621</v>
      </c>
      <c r="D1379">
        <v>108</v>
      </c>
      <c r="E1379" t="s">
        <v>10911</v>
      </c>
      <c r="F1379">
        <v>1.8</v>
      </c>
      <c r="G1379" t="s">
        <v>7406</v>
      </c>
      <c r="H1379" t="s">
        <v>10895</v>
      </c>
      <c r="I1379" t="s">
        <v>5170</v>
      </c>
      <c r="J1379">
        <v>7.7</v>
      </c>
      <c r="K1379" t="s">
        <v>10916</v>
      </c>
      <c r="L1379">
        <v>479999</v>
      </c>
      <c r="M1379">
        <v>75000000</v>
      </c>
      <c r="N1379">
        <v>290835269</v>
      </c>
      <c r="O1379">
        <v>215835269</v>
      </c>
      <c r="P1379" t="s">
        <v>10928</v>
      </c>
      <c r="Q1379" t="s">
        <v>4622</v>
      </c>
      <c r="R1379">
        <v>16</v>
      </c>
      <c r="S1379" t="s">
        <v>1956</v>
      </c>
      <c r="T1379" t="s">
        <v>11025</v>
      </c>
      <c r="U1379" t="s">
        <v>10927</v>
      </c>
      <c r="V1379" t="s">
        <v>10991</v>
      </c>
      <c r="W1379" t="s">
        <v>11031</v>
      </c>
      <c r="X1379" t="s">
        <v>4623</v>
      </c>
    </row>
    <row r="1380" spans="1:24" x14ac:dyDescent="0.3">
      <c r="A1380" t="s">
        <v>4624</v>
      </c>
      <c r="B1380" t="s">
        <v>4625</v>
      </c>
      <c r="C1380" t="s">
        <v>4625</v>
      </c>
      <c r="D1380">
        <v>90</v>
      </c>
      <c r="E1380" t="s">
        <v>10911</v>
      </c>
      <c r="F1380">
        <v>1.5</v>
      </c>
      <c r="G1380" t="s">
        <v>172</v>
      </c>
      <c r="H1380" t="s">
        <v>10886</v>
      </c>
      <c r="I1380" t="s">
        <v>10899</v>
      </c>
      <c r="J1380">
        <v>6.1</v>
      </c>
      <c r="K1380" t="s">
        <v>10912</v>
      </c>
      <c r="L1380">
        <v>55481</v>
      </c>
      <c r="M1380">
        <v>15000000</v>
      </c>
      <c r="N1380">
        <v>47096206</v>
      </c>
      <c r="O1380">
        <v>32096206</v>
      </c>
      <c r="P1380" t="s">
        <v>10913</v>
      </c>
      <c r="Q1380" t="s">
        <v>4626</v>
      </c>
      <c r="R1380">
        <v>27</v>
      </c>
      <c r="S1380" t="s">
        <v>11012</v>
      </c>
      <c r="T1380" t="s">
        <v>11019</v>
      </c>
      <c r="U1380" t="s">
        <v>10919</v>
      </c>
      <c r="V1380" t="s">
        <v>10988</v>
      </c>
      <c r="W1380" t="s">
        <v>11031</v>
      </c>
      <c r="X1380" t="s">
        <v>4627</v>
      </c>
    </row>
    <row r="1381" spans="1:24" x14ac:dyDescent="0.3">
      <c r="A1381" t="s">
        <v>4628</v>
      </c>
      <c r="B1381" t="s">
        <v>4629</v>
      </c>
      <c r="C1381" t="s">
        <v>4629</v>
      </c>
      <c r="D1381">
        <v>98</v>
      </c>
      <c r="E1381" t="s">
        <v>10911</v>
      </c>
      <c r="F1381">
        <v>1.6333333333333333</v>
      </c>
      <c r="G1381" t="s">
        <v>7406</v>
      </c>
      <c r="H1381" t="s">
        <v>172</v>
      </c>
      <c r="I1381" t="s">
        <v>10899</v>
      </c>
      <c r="J1381">
        <v>7.2</v>
      </c>
      <c r="K1381" t="s">
        <v>10916</v>
      </c>
      <c r="L1381">
        <v>176264</v>
      </c>
      <c r="M1381">
        <v>32000000</v>
      </c>
      <c r="N1381">
        <v>50826898</v>
      </c>
      <c r="O1381">
        <v>18826898</v>
      </c>
      <c r="P1381" t="s">
        <v>10913</v>
      </c>
      <c r="Q1381" t="s">
        <v>4630</v>
      </c>
      <c r="R1381">
        <v>11</v>
      </c>
      <c r="S1381" t="s">
        <v>11015</v>
      </c>
      <c r="T1381" t="s">
        <v>11022</v>
      </c>
      <c r="U1381" t="s">
        <v>10923</v>
      </c>
      <c r="V1381" t="s">
        <v>10991</v>
      </c>
      <c r="W1381" t="s">
        <v>11031</v>
      </c>
      <c r="X1381" t="s">
        <v>2985</v>
      </c>
    </row>
    <row r="1382" spans="1:24" x14ac:dyDescent="0.3">
      <c r="A1382" t="s">
        <v>4631</v>
      </c>
      <c r="B1382" t="s">
        <v>4632</v>
      </c>
      <c r="C1382" t="s">
        <v>4632</v>
      </c>
      <c r="D1382">
        <v>140</v>
      </c>
      <c r="E1382" t="s">
        <v>10917</v>
      </c>
      <c r="F1382">
        <v>2.3333333333333335</v>
      </c>
      <c r="G1382" t="s">
        <v>7406</v>
      </c>
      <c r="H1382" t="s">
        <v>10891</v>
      </c>
      <c r="I1382" t="s">
        <v>190</v>
      </c>
      <c r="J1382">
        <v>8.1999999999999993</v>
      </c>
      <c r="K1382" t="s">
        <v>10922</v>
      </c>
      <c r="L1382">
        <v>1543042</v>
      </c>
      <c r="M1382">
        <v>150000000</v>
      </c>
      <c r="N1382">
        <v>375298946</v>
      </c>
      <c r="O1382">
        <v>225298946</v>
      </c>
      <c r="P1382" t="s">
        <v>10928</v>
      </c>
      <c r="Q1382" t="s">
        <v>4633</v>
      </c>
      <c r="R1382">
        <v>31</v>
      </c>
      <c r="S1382" t="s">
        <v>11011</v>
      </c>
      <c r="T1382" t="s">
        <v>11029</v>
      </c>
      <c r="U1382" t="s">
        <v>10932</v>
      </c>
      <c r="V1382" t="s">
        <v>10988</v>
      </c>
      <c r="W1382" t="s">
        <v>11031</v>
      </c>
      <c r="X1382" t="s">
        <v>2976</v>
      </c>
    </row>
    <row r="1383" spans="1:24" x14ac:dyDescent="0.3">
      <c r="A1383" t="s">
        <v>4634</v>
      </c>
      <c r="B1383" t="s">
        <v>4635</v>
      </c>
      <c r="C1383" t="s">
        <v>4635</v>
      </c>
      <c r="D1383">
        <v>93</v>
      </c>
      <c r="E1383" t="s">
        <v>10911</v>
      </c>
      <c r="F1383">
        <v>1.55</v>
      </c>
      <c r="G1383" t="s">
        <v>7406</v>
      </c>
      <c r="H1383" t="s">
        <v>10887</v>
      </c>
      <c r="I1383" t="s">
        <v>10892</v>
      </c>
      <c r="J1383">
        <v>5.8</v>
      </c>
      <c r="K1383" t="s">
        <v>10933</v>
      </c>
      <c r="L1383">
        <v>129254</v>
      </c>
      <c r="M1383">
        <v>60000000</v>
      </c>
      <c r="N1383">
        <v>244232688</v>
      </c>
      <c r="O1383">
        <v>184232688</v>
      </c>
      <c r="P1383" t="s">
        <v>10928</v>
      </c>
      <c r="Q1383" t="s">
        <v>4636</v>
      </c>
      <c r="R1383">
        <v>10</v>
      </c>
      <c r="S1383" t="s">
        <v>11012</v>
      </c>
      <c r="T1383" t="s">
        <v>11025</v>
      </c>
      <c r="U1383" t="s">
        <v>10927</v>
      </c>
      <c r="V1383" t="s">
        <v>10992</v>
      </c>
      <c r="W1383" t="s">
        <v>11031</v>
      </c>
      <c r="X1383" t="s">
        <v>4637</v>
      </c>
    </row>
    <row r="1384" spans="1:24" x14ac:dyDescent="0.3">
      <c r="A1384" t="s">
        <v>4638</v>
      </c>
      <c r="B1384" t="s">
        <v>4639</v>
      </c>
      <c r="C1384" t="s">
        <v>4640</v>
      </c>
      <c r="D1384">
        <v>99</v>
      </c>
      <c r="E1384" t="s">
        <v>10911</v>
      </c>
      <c r="F1384">
        <v>1.65</v>
      </c>
      <c r="G1384" t="s">
        <v>7406</v>
      </c>
      <c r="H1384" t="s">
        <v>172</v>
      </c>
      <c r="I1384" t="s">
        <v>10885</v>
      </c>
      <c r="J1384">
        <v>7.7</v>
      </c>
      <c r="K1384" t="s">
        <v>10916</v>
      </c>
      <c r="L1384">
        <v>147824</v>
      </c>
      <c r="M1384">
        <v>20000000</v>
      </c>
      <c r="N1384">
        <v>104882445</v>
      </c>
      <c r="O1384">
        <v>84882445</v>
      </c>
      <c r="P1384" t="s">
        <v>10913</v>
      </c>
      <c r="Q1384" t="s">
        <v>4641</v>
      </c>
      <c r="R1384">
        <v>10</v>
      </c>
      <c r="S1384" t="s">
        <v>11011</v>
      </c>
      <c r="T1384" t="s">
        <v>11020</v>
      </c>
      <c r="U1384" t="s">
        <v>10920</v>
      </c>
      <c r="V1384" t="s">
        <v>10991</v>
      </c>
      <c r="W1384" t="s">
        <v>11031</v>
      </c>
      <c r="X1384" t="s">
        <v>3843</v>
      </c>
    </row>
    <row r="1385" spans="1:24" x14ac:dyDescent="0.3">
      <c r="A1385" t="s">
        <v>4642</v>
      </c>
      <c r="B1385" t="s">
        <v>4643</v>
      </c>
      <c r="C1385" t="s">
        <v>4643</v>
      </c>
      <c r="D1385">
        <v>103</v>
      </c>
      <c r="E1385" t="s">
        <v>10911</v>
      </c>
      <c r="F1385">
        <v>1.7166666666666666</v>
      </c>
      <c r="G1385" t="s">
        <v>172</v>
      </c>
      <c r="H1385" t="s">
        <v>10891</v>
      </c>
      <c r="I1385" t="s">
        <v>10895</v>
      </c>
      <c r="J1385">
        <v>7.5</v>
      </c>
      <c r="K1385" t="s">
        <v>10916</v>
      </c>
      <c r="L1385">
        <v>234081</v>
      </c>
      <c r="M1385">
        <v>15000000</v>
      </c>
      <c r="N1385">
        <v>15785148</v>
      </c>
      <c r="O1385">
        <v>785148</v>
      </c>
      <c r="P1385" t="s">
        <v>10918</v>
      </c>
      <c r="Q1385" t="s">
        <v>4644</v>
      </c>
      <c r="R1385">
        <v>14</v>
      </c>
      <c r="S1385" t="s">
        <v>11016</v>
      </c>
      <c r="T1385" t="s">
        <v>11029</v>
      </c>
      <c r="U1385" t="s">
        <v>10932</v>
      </c>
      <c r="V1385" t="s">
        <v>10988</v>
      </c>
      <c r="W1385" t="s">
        <v>11031</v>
      </c>
      <c r="X1385" t="s">
        <v>4645</v>
      </c>
    </row>
    <row r="1386" spans="1:24" x14ac:dyDescent="0.3">
      <c r="A1386" t="s">
        <v>4646</v>
      </c>
      <c r="B1386" t="s">
        <v>289</v>
      </c>
      <c r="C1386" t="s">
        <v>289</v>
      </c>
      <c r="D1386">
        <v>109</v>
      </c>
      <c r="E1386" t="s">
        <v>10911</v>
      </c>
      <c r="F1386">
        <v>1.8166666666666667</v>
      </c>
      <c r="G1386" t="s">
        <v>105</v>
      </c>
      <c r="H1386" t="s">
        <v>10899</v>
      </c>
      <c r="I1386" t="s">
        <v>10899</v>
      </c>
      <c r="J1386">
        <v>6</v>
      </c>
      <c r="K1386" t="s">
        <v>10912</v>
      </c>
      <c r="L1386">
        <v>129060</v>
      </c>
      <c r="M1386">
        <v>15000000</v>
      </c>
      <c r="N1386">
        <v>80460948</v>
      </c>
      <c r="O1386">
        <v>65460948</v>
      </c>
      <c r="P1386" t="s">
        <v>10913</v>
      </c>
      <c r="Q1386" t="s">
        <v>4647</v>
      </c>
      <c r="R1386">
        <v>31</v>
      </c>
      <c r="S1386" t="s">
        <v>1956</v>
      </c>
      <c r="T1386" t="s">
        <v>11028</v>
      </c>
      <c r="U1386" t="s">
        <v>10931</v>
      </c>
      <c r="V1386" t="s">
        <v>10994</v>
      </c>
      <c r="W1386" t="s">
        <v>11031</v>
      </c>
      <c r="X1386" t="s">
        <v>3571</v>
      </c>
    </row>
    <row r="1387" spans="1:24" x14ac:dyDescent="0.3">
      <c r="A1387" t="s">
        <v>4648</v>
      </c>
      <c r="B1387" t="s">
        <v>4649</v>
      </c>
      <c r="C1387" t="s">
        <v>4649</v>
      </c>
      <c r="D1387">
        <v>138</v>
      </c>
      <c r="E1387" t="s">
        <v>10917</v>
      </c>
      <c r="F1387">
        <v>2.2999999999999998</v>
      </c>
      <c r="G1387" t="s">
        <v>7406</v>
      </c>
      <c r="H1387" t="s">
        <v>10887</v>
      </c>
      <c r="I1387" t="s">
        <v>10892</v>
      </c>
      <c r="J1387">
        <v>7.5</v>
      </c>
      <c r="K1387" t="s">
        <v>10916</v>
      </c>
      <c r="L1387">
        <v>615730</v>
      </c>
      <c r="M1387">
        <v>150000000</v>
      </c>
      <c r="N1387">
        <v>939288806</v>
      </c>
      <c r="O1387">
        <v>789288806</v>
      </c>
      <c r="P1387" t="s">
        <v>10928</v>
      </c>
      <c r="Q1387" t="s">
        <v>4650</v>
      </c>
      <c r="R1387">
        <v>28</v>
      </c>
      <c r="S1387" t="s">
        <v>11012</v>
      </c>
      <c r="T1387" t="s">
        <v>11024</v>
      </c>
      <c r="U1387" t="s">
        <v>10926</v>
      </c>
      <c r="V1387" t="s">
        <v>10994</v>
      </c>
      <c r="W1387" t="s">
        <v>11031</v>
      </c>
      <c r="X1387" t="s">
        <v>4651</v>
      </c>
    </row>
    <row r="1388" spans="1:24" x14ac:dyDescent="0.3">
      <c r="A1388" t="s">
        <v>4652</v>
      </c>
      <c r="B1388" t="s">
        <v>4653</v>
      </c>
      <c r="C1388" t="s">
        <v>4653</v>
      </c>
      <c r="D1388">
        <v>128</v>
      </c>
      <c r="E1388" t="s">
        <v>10917</v>
      </c>
      <c r="F1388">
        <v>2.1333333333333333</v>
      </c>
      <c r="G1388" t="s">
        <v>10891</v>
      </c>
      <c r="H1388" t="s">
        <v>10895</v>
      </c>
      <c r="I1388" t="s">
        <v>5170</v>
      </c>
      <c r="J1388">
        <v>6.4</v>
      </c>
      <c r="K1388" t="s">
        <v>10912</v>
      </c>
      <c r="L1388">
        <v>109958</v>
      </c>
      <c r="M1388">
        <v>80000000</v>
      </c>
      <c r="N1388">
        <v>162944923</v>
      </c>
      <c r="O1388">
        <v>82944923</v>
      </c>
      <c r="P1388" t="s">
        <v>10913</v>
      </c>
      <c r="Q1388" t="s">
        <v>4121</v>
      </c>
      <c r="R1388">
        <v>4</v>
      </c>
      <c r="S1388" t="s">
        <v>11015</v>
      </c>
      <c r="T1388" t="s">
        <v>11026</v>
      </c>
      <c r="U1388" t="s">
        <v>10929</v>
      </c>
      <c r="V1388" t="s">
        <v>10988</v>
      </c>
      <c r="W1388" t="s">
        <v>11031</v>
      </c>
      <c r="X1388" t="s">
        <v>200</v>
      </c>
    </row>
    <row r="1389" spans="1:24" x14ac:dyDescent="0.3">
      <c r="A1389" t="s">
        <v>4654</v>
      </c>
      <c r="B1389" t="s">
        <v>4655</v>
      </c>
      <c r="C1389" t="s">
        <v>4655</v>
      </c>
      <c r="D1389">
        <v>79</v>
      </c>
      <c r="E1389" t="s">
        <v>10915</v>
      </c>
      <c r="F1389">
        <v>1.3166666666666667</v>
      </c>
      <c r="G1389" t="s">
        <v>10887</v>
      </c>
      <c r="H1389" t="s">
        <v>190</v>
      </c>
      <c r="I1389" t="s">
        <v>105</v>
      </c>
      <c r="J1389">
        <v>5.8</v>
      </c>
      <c r="K1389" t="s">
        <v>10933</v>
      </c>
      <c r="L1389">
        <v>55909</v>
      </c>
      <c r="M1389">
        <v>500000</v>
      </c>
      <c r="N1389">
        <v>54683487</v>
      </c>
      <c r="O1389">
        <v>54183487</v>
      </c>
      <c r="P1389" t="s">
        <v>10913</v>
      </c>
      <c r="Q1389" t="s">
        <v>4656</v>
      </c>
      <c r="R1389">
        <v>26</v>
      </c>
      <c r="S1389" t="s">
        <v>11013</v>
      </c>
      <c r="T1389" t="s">
        <v>11022</v>
      </c>
      <c r="U1389" t="s">
        <v>10923</v>
      </c>
      <c r="V1389" t="s">
        <v>10990</v>
      </c>
      <c r="W1389" t="s">
        <v>11031</v>
      </c>
      <c r="X1389" t="s">
        <v>4657</v>
      </c>
    </row>
    <row r="1390" spans="1:24" x14ac:dyDescent="0.3">
      <c r="A1390" t="s">
        <v>4658</v>
      </c>
      <c r="B1390" t="s">
        <v>4659</v>
      </c>
      <c r="C1390" t="s">
        <v>4659</v>
      </c>
      <c r="D1390">
        <v>102</v>
      </c>
      <c r="E1390" t="s">
        <v>10911</v>
      </c>
      <c r="F1390">
        <v>1.7</v>
      </c>
      <c r="G1390" t="s">
        <v>172</v>
      </c>
      <c r="H1390" t="s">
        <v>10885</v>
      </c>
      <c r="I1390" t="s">
        <v>10886</v>
      </c>
      <c r="J1390">
        <v>4.8</v>
      </c>
      <c r="K1390" t="s">
        <v>10933</v>
      </c>
      <c r="L1390">
        <v>74724</v>
      </c>
      <c r="M1390">
        <v>85000000</v>
      </c>
      <c r="N1390">
        <v>131426169</v>
      </c>
      <c r="O1390">
        <v>46426169</v>
      </c>
      <c r="P1390" t="s">
        <v>10913</v>
      </c>
      <c r="Q1390" t="s">
        <v>4660</v>
      </c>
      <c r="R1390">
        <v>24</v>
      </c>
      <c r="S1390" t="s">
        <v>1956</v>
      </c>
      <c r="T1390" t="s">
        <v>11024</v>
      </c>
      <c r="U1390" t="s">
        <v>10926</v>
      </c>
      <c r="V1390" t="s">
        <v>10988</v>
      </c>
      <c r="W1390" t="s">
        <v>11031</v>
      </c>
      <c r="X1390" t="s">
        <v>1701</v>
      </c>
    </row>
    <row r="1391" spans="1:24" x14ac:dyDescent="0.3">
      <c r="A1391" t="s">
        <v>4661</v>
      </c>
      <c r="B1391" t="s">
        <v>4662</v>
      </c>
      <c r="C1391" t="s">
        <v>4662</v>
      </c>
      <c r="D1391">
        <v>96</v>
      </c>
      <c r="E1391" t="s">
        <v>10911</v>
      </c>
      <c r="F1391">
        <v>1.6</v>
      </c>
      <c r="G1391" t="s">
        <v>172</v>
      </c>
      <c r="H1391" t="s">
        <v>10899</v>
      </c>
      <c r="I1391" t="s">
        <v>10899</v>
      </c>
      <c r="J1391">
        <v>7</v>
      </c>
      <c r="K1391" t="s">
        <v>10916</v>
      </c>
      <c r="L1391">
        <v>232317</v>
      </c>
      <c r="M1391">
        <v>400000</v>
      </c>
      <c r="N1391">
        <v>46138887</v>
      </c>
      <c r="O1391">
        <v>45738887</v>
      </c>
      <c r="P1391" t="s">
        <v>10913</v>
      </c>
      <c r="Q1391" t="s">
        <v>3874</v>
      </c>
      <c r="R1391">
        <v>17</v>
      </c>
      <c r="S1391" t="s">
        <v>11016</v>
      </c>
      <c r="T1391" t="s">
        <v>11019</v>
      </c>
      <c r="U1391" t="s">
        <v>10919</v>
      </c>
      <c r="V1391" t="s">
        <v>10991</v>
      </c>
      <c r="W1391" t="s">
        <v>11031</v>
      </c>
      <c r="X1391" t="s">
        <v>4663</v>
      </c>
    </row>
    <row r="1392" spans="1:24" x14ac:dyDescent="0.3">
      <c r="A1392" t="s">
        <v>4664</v>
      </c>
      <c r="B1392" t="s">
        <v>4665</v>
      </c>
      <c r="C1392" t="s">
        <v>4665</v>
      </c>
      <c r="D1392">
        <v>127</v>
      </c>
      <c r="E1392" t="s">
        <v>10917</v>
      </c>
      <c r="F1392">
        <v>2.1166666666666667</v>
      </c>
      <c r="G1392" t="s">
        <v>172</v>
      </c>
      <c r="H1392" t="s">
        <v>190</v>
      </c>
      <c r="I1392" t="s">
        <v>10886</v>
      </c>
      <c r="J1392">
        <v>7.5</v>
      </c>
      <c r="K1392" t="s">
        <v>10916</v>
      </c>
      <c r="L1392">
        <v>198741</v>
      </c>
      <c r="M1392">
        <v>16000000</v>
      </c>
      <c r="N1392">
        <v>109706931</v>
      </c>
      <c r="O1392">
        <v>93706931</v>
      </c>
      <c r="P1392" t="s">
        <v>10913</v>
      </c>
      <c r="Q1392" t="s">
        <v>4458</v>
      </c>
      <c r="R1392">
        <v>13</v>
      </c>
      <c r="S1392" t="s">
        <v>11015</v>
      </c>
      <c r="T1392" t="s">
        <v>11027</v>
      </c>
      <c r="U1392" t="s">
        <v>10930</v>
      </c>
      <c r="V1392" t="s">
        <v>10991</v>
      </c>
      <c r="W1392" t="s">
        <v>11031</v>
      </c>
      <c r="X1392" t="s">
        <v>2758</v>
      </c>
    </row>
    <row r="1393" spans="1:24" x14ac:dyDescent="0.3">
      <c r="A1393" t="s">
        <v>4666</v>
      </c>
      <c r="B1393" t="s">
        <v>4667</v>
      </c>
      <c r="C1393" t="s">
        <v>4667</v>
      </c>
      <c r="D1393">
        <v>103</v>
      </c>
      <c r="E1393" t="s">
        <v>10911</v>
      </c>
      <c r="F1393">
        <v>1.7166666666666666</v>
      </c>
      <c r="G1393" t="s">
        <v>172</v>
      </c>
      <c r="H1393" t="s">
        <v>190</v>
      </c>
      <c r="I1393" t="s">
        <v>10886</v>
      </c>
      <c r="J1393">
        <v>6.2</v>
      </c>
      <c r="K1393" t="s">
        <v>10912</v>
      </c>
      <c r="L1393">
        <v>54442</v>
      </c>
      <c r="M1393">
        <v>60000000</v>
      </c>
      <c r="N1393">
        <v>35060882</v>
      </c>
      <c r="O1393">
        <v>-24939118</v>
      </c>
      <c r="P1393" t="s">
        <v>10924</v>
      </c>
      <c r="Q1393" t="s">
        <v>4668</v>
      </c>
      <c r="R1393">
        <v>22</v>
      </c>
      <c r="S1393" t="s">
        <v>1956</v>
      </c>
      <c r="T1393" t="s">
        <v>11022</v>
      </c>
      <c r="U1393" t="s">
        <v>10923</v>
      </c>
      <c r="V1393" t="s">
        <v>10991</v>
      </c>
      <c r="W1393" t="s">
        <v>11031</v>
      </c>
      <c r="X1393" t="s">
        <v>1366</v>
      </c>
    </row>
    <row r="1394" spans="1:24" x14ac:dyDescent="0.3">
      <c r="A1394" t="s">
        <v>4669</v>
      </c>
      <c r="B1394" t="s">
        <v>4670</v>
      </c>
      <c r="C1394" t="s">
        <v>4670</v>
      </c>
      <c r="D1394">
        <v>101</v>
      </c>
      <c r="E1394" t="s">
        <v>10911</v>
      </c>
      <c r="F1394">
        <v>1.6833333333333333</v>
      </c>
      <c r="G1394" t="s">
        <v>190</v>
      </c>
      <c r="H1394" t="s">
        <v>105</v>
      </c>
      <c r="I1394" t="s">
        <v>10895</v>
      </c>
      <c r="J1394">
        <v>5.5</v>
      </c>
      <c r="K1394" t="s">
        <v>10933</v>
      </c>
      <c r="L1394">
        <v>50329</v>
      </c>
      <c r="M1394">
        <v>10000000</v>
      </c>
      <c r="N1394">
        <v>91196419</v>
      </c>
      <c r="O1394">
        <v>81196419</v>
      </c>
      <c r="P1394" t="s">
        <v>10913</v>
      </c>
      <c r="Q1394" t="s">
        <v>4671</v>
      </c>
      <c r="R1394">
        <v>7</v>
      </c>
      <c r="S1394" t="s">
        <v>1956</v>
      </c>
      <c r="T1394" t="s">
        <v>11019</v>
      </c>
      <c r="U1394" t="s">
        <v>10919</v>
      </c>
      <c r="V1394" t="s">
        <v>10988</v>
      </c>
      <c r="W1394" t="s">
        <v>11031</v>
      </c>
      <c r="X1394" t="s">
        <v>4672</v>
      </c>
    </row>
    <row r="1395" spans="1:24" x14ac:dyDescent="0.3">
      <c r="A1395" t="s">
        <v>4673</v>
      </c>
      <c r="B1395" t="s">
        <v>2087</v>
      </c>
      <c r="C1395" t="s">
        <v>2087</v>
      </c>
      <c r="D1395">
        <v>112</v>
      </c>
      <c r="E1395" t="s">
        <v>10911</v>
      </c>
      <c r="F1395">
        <v>1.8666666666666667</v>
      </c>
      <c r="G1395" t="s">
        <v>10891</v>
      </c>
      <c r="H1395" t="s">
        <v>190</v>
      </c>
      <c r="I1395" t="s">
        <v>5170</v>
      </c>
      <c r="J1395">
        <v>7.7</v>
      </c>
      <c r="K1395" t="s">
        <v>10916</v>
      </c>
      <c r="L1395">
        <v>445551</v>
      </c>
      <c r="M1395">
        <v>6500000</v>
      </c>
      <c r="N1395">
        <v>98410061</v>
      </c>
      <c r="O1395">
        <v>91910061</v>
      </c>
      <c r="P1395" t="s">
        <v>10913</v>
      </c>
      <c r="Q1395" t="s">
        <v>4279</v>
      </c>
      <c r="R1395">
        <v>10</v>
      </c>
      <c r="S1395" t="s">
        <v>1956</v>
      </c>
      <c r="T1395" t="s">
        <v>11027</v>
      </c>
      <c r="U1395" t="s">
        <v>10930</v>
      </c>
      <c r="V1395" t="s">
        <v>10991</v>
      </c>
      <c r="W1395" t="s">
        <v>11031</v>
      </c>
      <c r="X1395" t="s">
        <v>4674</v>
      </c>
    </row>
    <row r="1396" spans="1:24" x14ac:dyDescent="0.3">
      <c r="A1396" t="s">
        <v>4675</v>
      </c>
      <c r="B1396" t="s">
        <v>4676</v>
      </c>
      <c r="C1396" t="s">
        <v>4676</v>
      </c>
      <c r="D1396">
        <v>119</v>
      </c>
      <c r="E1396" t="s">
        <v>10911</v>
      </c>
      <c r="F1396">
        <v>1.9833333333333334</v>
      </c>
      <c r="G1396" t="s">
        <v>172</v>
      </c>
      <c r="H1396" t="s">
        <v>190</v>
      </c>
      <c r="I1396" t="s">
        <v>10899</v>
      </c>
      <c r="J1396">
        <v>6.1</v>
      </c>
      <c r="K1396" t="s">
        <v>10912</v>
      </c>
      <c r="L1396">
        <v>107333</v>
      </c>
      <c r="M1396">
        <v>45000000</v>
      </c>
      <c r="N1396">
        <v>30134958</v>
      </c>
      <c r="O1396">
        <v>-14865042</v>
      </c>
      <c r="P1396" t="s">
        <v>10924</v>
      </c>
      <c r="Q1396" t="s">
        <v>4677</v>
      </c>
      <c r="R1396">
        <v>13</v>
      </c>
      <c r="S1396" t="s">
        <v>11012</v>
      </c>
      <c r="T1396" t="s">
        <v>11022</v>
      </c>
      <c r="U1396" t="s">
        <v>10923</v>
      </c>
      <c r="V1396" t="s">
        <v>11000</v>
      </c>
      <c r="W1396" t="s">
        <v>11031</v>
      </c>
      <c r="X1396" t="s">
        <v>4678</v>
      </c>
    </row>
    <row r="1397" spans="1:24" x14ac:dyDescent="0.3">
      <c r="A1397" t="s">
        <v>4679</v>
      </c>
      <c r="B1397" t="s">
        <v>4680</v>
      </c>
      <c r="C1397" t="s">
        <v>4680</v>
      </c>
      <c r="D1397">
        <v>104</v>
      </c>
      <c r="E1397" t="s">
        <v>10911</v>
      </c>
      <c r="F1397">
        <v>1.7333333333333334</v>
      </c>
      <c r="G1397" t="s">
        <v>190</v>
      </c>
      <c r="H1397" t="s">
        <v>10886</v>
      </c>
      <c r="I1397" t="s">
        <v>10899</v>
      </c>
      <c r="J1397">
        <v>7.2</v>
      </c>
      <c r="K1397" t="s">
        <v>10916</v>
      </c>
      <c r="L1397">
        <v>231597</v>
      </c>
      <c r="M1397">
        <v>27000000</v>
      </c>
      <c r="N1397">
        <v>115505027</v>
      </c>
      <c r="O1397">
        <v>88505027</v>
      </c>
      <c r="P1397" t="s">
        <v>10913</v>
      </c>
      <c r="Q1397" t="s">
        <v>4681</v>
      </c>
      <c r="R1397">
        <v>22</v>
      </c>
      <c r="S1397" t="s">
        <v>11015</v>
      </c>
      <c r="T1397" t="s">
        <v>11023</v>
      </c>
      <c r="U1397" t="s">
        <v>10925</v>
      </c>
      <c r="V1397" t="s">
        <v>10991</v>
      </c>
      <c r="W1397" t="s">
        <v>11031</v>
      </c>
      <c r="X1397" t="s">
        <v>1110</v>
      </c>
    </row>
    <row r="1398" spans="1:24" x14ac:dyDescent="0.3">
      <c r="A1398" t="s">
        <v>4682</v>
      </c>
      <c r="B1398" t="s">
        <v>4683</v>
      </c>
      <c r="C1398" t="s">
        <v>4683</v>
      </c>
      <c r="D1398">
        <v>104</v>
      </c>
      <c r="E1398" t="s">
        <v>10911</v>
      </c>
      <c r="F1398">
        <v>1.7333333333333334</v>
      </c>
      <c r="G1398" t="s">
        <v>7406</v>
      </c>
      <c r="H1398" t="s">
        <v>10887</v>
      </c>
      <c r="I1398" t="s">
        <v>10890</v>
      </c>
      <c r="J1398">
        <v>6.6</v>
      </c>
      <c r="K1398" t="s">
        <v>10912</v>
      </c>
      <c r="L1398">
        <v>533342</v>
      </c>
      <c r="M1398">
        <v>210000000</v>
      </c>
      <c r="N1398">
        <v>460435291</v>
      </c>
      <c r="O1398">
        <v>250435291</v>
      </c>
      <c r="P1398" t="s">
        <v>10928</v>
      </c>
      <c r="Q1398" t="s">
        <v>4684</v>
      </c>
      <c r="R1398">
        <v>22</v>
      </c>
      <c r="S1398" t="s">
        <v>11015</v>
      </c>
      <c r="T1398" t="s">
        <v>11029</v>
      </c>
      <c r="U1398" t="s">
        <v>10932</v>
      </c>
      <c r="V1398" t="s">
        <v>10993</v>
      </c>
      <c r="W1398" t="s">
        <v>11031</v>
      </c>
      <c r="X1398" t="s">
        <v>2640</v>
      </c>
    </row>
    <row r="1399" spans="1:24" x14ac:dyDescent="0.3">
      <c r="A1399" t="s">
        <v>4685</v>
      </c>
      <c r="B1399" t="s">
        <v>4686</v>
      </c>
      <c r="C1399" t="s">
        <v>4686</v>
      </c>
      <c r="D1399">
        <v>113</v>
      </c>
      <c r="E1399" t="s">
        <v>10911</v>
      </c>
      <c r="F1399">
        <v>1.8833333333333333</v>
      </c>
      <c r="G1399" t="s">
        <v>7406</v>
      </c>
      <c r="H1399" t="s">
        <v>10887</v>
      </c>
      <c r="I1399" t="s">
        <v>190</v>
      </c>
      <c r="J1399">
        <v>6.1</v>
      </c>
      <c r="K1399" t="s">
        <v>10912</v>
      </c>
      <c r="L1399">
        <v>56196</v>
      </c>
      <c r="M1399">
        <v>45000000</v>
      </c>
      <c r="N1399">
        <v>35021497</v>
      </c>
      <c r="O1399">
        <v>-9978503</v>
      </c>
      <c r="P1399" t="s">
        <v>10924</v>
      </c>
      <c r="Q1399" t="s">
        <v>4606</v>
      </c>
      <c r="R1399">
        <v>17</v>
      </c>
      <c r="S1399" t="s">
        <v>1956</v>
      </c>
      <c r="T1399" t="s">
        <v>11018</v>
      </c>
      <c r="U1399" t="s">
        <v>10914</v>
      </c>
      <c r="V1399" t="s">
        <v>10991</v>
      </c>
      <c r="W1399" t="s">
        <v>11031</v>
      </c>
      <c r="X1399" t="s">
        <v>2993</v>
      </c>
    </row>
    <row r="1400" spans="1:24" x14ac:dyDescent="0.3">
      <c r="A1400" t="s">
        <v>4687</v>
      </c>
      <c r="B1400" t="s">
        <v>4688</v>
      </c>
      <c r="C1400" t="s">
        <v>4688</v>
      </c>
      <c r="D1400">
        <v>97</v>
      </c>
      <c r="E1400" t="s">
        <v>10911</v>
      </c>
      <c r="F1400">
        <v>1.6166666666666667</v>
      </c>
      <c r="G1400" t="s">
        <v>172</v>
      </c>
      <c r="H1400" t="s">
        <v>10899</v>
      </c>
      <c r="I1400" t="s">
        <v>10899</v>
      </c>
      <c r="J1400">
        <v>7.1</v>
      </c>
      <c r="K1400" t="s">
        <v>10916</v>
      </c>
      <c r="L1400">
        <v>413753</v>
      </c>
      <c r="M1400">
        <v>17000000</v>
      </c>
      <c r="N1400">
        <v>130126277</v>
      </c>
      <c r="O1400">
        <v>113126277</v>
      </c>
      <c r="P1400" t="s">
        <v>10928</v>
      </c>
      <c r="Q1400" t="s">
        <v>4689</v>
      </c>
      <c r="R1400">
        <v>19</v>
      </c>
      <c r="S1400" t="s">
        <v>11015</v>
      </c>
      <c r="T1400" t="s">
        <v>11026</v>
      </c>
      <c r="U1400" t="s">
        <v>10929</v>
      </c>
      <c r="V1400" t="s">
        <v>10991</v>
      </c>
      <c r="W1400" t="s">
        <v>11031</v>
      </c>
      <c r="X1400" t="s">
        <v>4145</v>
      </c>
    </row>
    <row r="1401" spans="1:24" x14ac:dyDescent="0.3">
      <c r="A1401" t="s">
        <v>4690</v>
      </c>
      <c r="B1401" t="s">
        <v>4691</v>
      </c>
      <c r="C1401" t="s">
        <v>4691</v>
      </c>
      <c r="D1401">
        <v>110</v>
      </c>
      <c r="E1401" t="s">
        <v>10911</v>
      </c>
      <c r="F1401">
        <v>1.8333333333333333</v>
      </c>
      <c r="G1401" t="s">
        <v>105</v>
      </c>
      <c r="H1401" t="s">
        <v>10895</v>
      </c>
      <c r="I1401" t="s">
        <v>10899</v>
      </c>
      <c r="J1401">
        <v>5.4</v>
      </c>
      <c r="K1401" t="s">
        <v>10933</v>
      </c>
      <c r="L1401">
        <v>99794</v>
      </c>
      <c r="M1401">
        <v>50000000</v>
      </c>
      <c r="N1401">
        <v>163995949</v>
      </c>
      <c r="O1401">
        <v>113995949</v>
      </c>
      <c r="P1401" t="s">
        <v>10928</v>
      </c>
      <c r="Q1401" t="s">
        <v>4692</v>
      </c>
      <c r="R1401">
        <v>17</v>
      </c>
      <c r="S1401" t="s">
        <v>11012</v>
      </c>
      <c r="T1401" t="s">
        <v>11021</v>
      </c>
      <c r="U1401" t="s">
        <v>10921</v>
      </c>
      <c r="V1401" t="s">
        <v>10988</v>
      </c>
      <c r="W1401" t="s">
        <v>11031</v>
      </c>
      <c r="X1401" t="s">
        <v>3137</v>
      </c>
    </row>
    <row r="1402" spans="1:24" x14ac:dyDescent="0.3">
      <c r="A1402" t="s">
        <v>4693</v>
      </c>
      <c r="B1402" t="s">
        <v>4694</v>
      </c>
      <c r="C1402" t="s">
        <v>4694</v>
      </c>
      <c r="D1402">
        <v>118</v>
      </c>
      <c r="E1402" t="s">
        <v>10911</v>
      </c>
      <c r="F1402">
        <v>1.9666666666666666</v>
      </c>
      <c r="G1402" t="s">
        <v>172</v>
      </c>
      <c r="H1402" t="s">
        <v>10891</v>
      </c>
      <c r="I1402" t="s">
        <v>10894</v>
      </c>
      <c r="J1402">
        <v>5.6</v>
      </c>
      <c r="K1402" t="s">
        <v>10933</v>
      </c>
      <c r="L1402">
        <v>71538</v>
      </c>
      <c r="M1402">
        <v>53000000</v>
      </c>
      <c r="N1402">
        <v>95763716</v>
      </c>
      <c r="O1402">
        <v>42763716</v>
      </c>
      <c r="P1402" t="s">
        <v>10913</v>
      </c>
      <c r="Q1402" t="s">
        <v>4695</v>
      </c>
      <c r="R1402">
        <v>4</v>
      </c>
      <c r="S1402" t="s">
        <v>1956</v>
      </c>
      <c r="T1402" t="s">
        <v>11021</v>
      </c>
      <c r="U1402" t="s">
        <v>10921</v>
      </c>
      <c r="V1402" t="s">
        <v>10988</v>
      </c>
      <c r="W1402" t="s">
        <v>11031</v>
      </c>
      <c r="X1402" t="s">
        <v>1958</v>
      </c>
    </row>
    <row r="1403" spans="1:24" x14ac:dyDescent="0.3">
      <c r="A1403" t="s">
        <v>4696</v>
      </c>
      <c r="B1403" t="s">
        <v>4697</v>
      </c>
      <c r="C1403" t="s">
        <v>4697</v>
      </c>
      <c r="D1403">
        <v>104</v>
      </c>
      <c r="E1403" t="s">
        <v>10911</v>
      </c>
      <c r="F1403">
        <v>1.7333333333333334</v>
      </c>
      <c r="G1403" t="s">
        <v>172</v>
      </c>
      <c r="H1403" t="s">
        <v>10899</v>
      </c>
      <c r="I1403" t="s">
        <v>10899</v>
      </c>
      <c r="J1403">
        <v>5.0999999999999996</v>
      </c>
      <c r="K1403" t="s">
        <v>10933</v>
      </c>
      <c r="L1403">
        <v>81025</v>
      </c>
      <c r="M1403">
        <v>50000000</v>
      </c>
      <c r="N1403">
        <v>111069515</v>
      </c>
      <c r="O1403">
        <v>61069515</v>
      </c>
      <c r="P1403" t="s">
        <v>10913</v>
      </c>
      <c r="Q1403" t="s">
        <v>4698</v>
      </c>
      <c r="R1403">
        <v>27</v>
      </c>
      <c r="S1403" t="s">
        <v>11014</v>
      </c>
      <c r="T1403" t="s">
        <v>11025</v>
      </c>
      <c r="U1403" t="s">
        <v>10927</v>
      </c>
      <c r="V1403" t="s">
        <v>10988</v>
      </c>
      <c r="W1403" t="s">
        <v>11031</v>
      </c>
      <c r="X1403" t="s">
        <v>3538</v>
      </c>
    </row>
    <row r="1404" spans="1:24" x14ac:dyDescent="0.3">
      <c r="A1404" t="s">
        <v>4699</v>
      </c>
      <c r="B1404" t="s">
        <v>4700</v>
      </c>
      <c r="C1404" t="s">
        <v>4700</v>
      </c>
      <c r="D1404">
        <v>84</v>
      </c>
      <c r="E1404" t="s">
        <v>10915</v>
      </c>
      <c r="F1404">
        <v>1.4</v>
      </c>
      <c r="G1404" t="s">
        <v>10887</v>
      </c>
      <c r="H1404" t="s">
        <v>10888</v>
      </c>
      <c r="I1404" t="s">
        <v>172</v>
      </c>
      <c r="J1404">
        <v>5.9</v>
      </c>
      <c r="K1404" t="s">
        <v>10933</v>
      </c>
      <c r="L1404">
        <v>58525</v>
      </c>
      <c r="M1404">
        <v>36000000</v>
      </c>
      <c r="N1404">
        <v>193967670</v>
      </c>
      <c r="O1404">
        <v>157967670</v>
      </c>
      <c r="P1404" t="s">
        <v>10928</v>
      </c>
      <c r="Q1404" t="s">
        <v>4701</v>
      </c>
      <c r="R1404">
        <v>23</v>
      </c>
      <c r="S1404" t="s">
        <v>11013</v>
      </c>
      <c r="T1404" t="s">
        <v>11019</v>
      </c>
      <c r="U1404" t="s">
        <v>10919</v>
      </c>
      <c r="V1404" t="s">
        <v>11000</v>
      </c>
      <c r="W1404" t="s">
        <v>11031</v>
      </c>
      <c r="X1404" t="s">
        <v>4702</v>
      </c>
    </row>
    <row r="1405" spans="1:24" x14ac:dyDescent="0.3">
      <c r="A1405" t="s">
        <v>4703</v>
      </c>
      <c r="B1405" t="s">
        <v>4704</v>
      </c>
      <c r="C1405" t="s">
        <v>4704</v>
      </c>
      <c r="D1405">
        <v>110</v>
      </c>
      <c r="E1405" t="s">
        <v>10911</v>
      </c>
      <c r="F1405">
        <v>1.8333333333333333</v>
      </c>
      <c r="G1405" t="s">
        <v>7406</v>
      </c>
      <c r="H1405" t="s">
        <v>10887</v>
      </c>
      <c r="I1405" t="s">
        <v>10891</v>
      </c>
      <c r="J1405">
        <v>5.9</v>
      </c>
      <c r="K1405" t="s">
        <v>10933</v>
      </c>
      <c r="L1405">
        <v>78740</v>
      </c>
      <c r="M1405">
        <v>50000000</v>
      </c>
      <c r="N1405">
        <v>46117696</v>
      </c>
      <c r="O1405">
        <v>-3882304</v>
      </c>
      <c r="P1405" t="s">
        <v>10924</v>
      </c>
      <c r="Q1405">
        <v>2005</v>
      </c>
      <c r="S1405" t="s">
        <v>11011</v>
      </c>
      <c r="T1405" t="s">
        <v>11024</v>
      </c>
      <c r="U1405" t="e">
        <v>#VALUE!</v>
      </c>
      <c r="V1405" t="s">
        <v>10963</v>
      </c>
      <c r="W1405" t="s">
        <v>11032</v>
      </c>
      <c r="X1405" t="s">
        <v>4705</v>
      </c>
    </row>
    <row r="1406" spans="1:24" x14ac:dyDescent="0.3">
      <c r="A1406" t="s">
        <v>4706</v>
      </c>
      <c r="B1406" t="s">
        <v>4707</v>
      </c>
      <c r="C1406" t="s">
        <v>4707</v>
      </c>
      <c r="D1406">
        <v>137</v>
      </c>
      <c r="E1406" t="s">
        <v>10917</v>
      </c>
      <c r="F1406">
        <v>2.2833333333333332</v>
      </c>
      <c r="G1406" t="s">
        <v>7406</v>
      </c>
      <c r="H1406" t="s">
        <v>10891</v>
      </c>
      <c r="I1406" t="s">
        <v>5170</v>
      </c>
      <c r="J1406">
        <v>8</v>
      </c>
      <c r="K1406" t="s">
        <v>10922</v>
      </c>
      <c r="L1406">
        <v>788673</v>
      </c>
      <c r="M1406">
        <v>30000000</v>
      </c>
      <c r="N1406">
        <v>154117157</v>
      </c>
      <c r="O1406">
        <v>124117157</v>
      </c>
      <c r="P1406" t="s">
        <v>10928</v>
      </c>
      <c r="Q1406" t="s">
        <v>4708</v>
      </c>
      <c r="R1406">
        <v>8</v>
      </c>
      <c r="S1406" t="s">
        <v>11012</v>
      </c>
      <c r="T1406" t="s">
        <v>11026</v>
      </c>
      <c r="U1406" t="s">
        <v>10929</v>
      </c>
      <c r="V1406" t="s">
        <v>10991</v>
      </c>
      <c r="W1406" t="s">
        <v>11031</v>
      </c>
      <c r="X1406" t="s">
        <v>1534</v>
      </c>
    </row>
    <row r="1407" spans="1:24" x14ac:dyDescent="0.3">
      <c r="A1407" t="s">
        <v>4709</v>
      </c>
      <c r="B1407" t="s">
        <v>4710</v>
      </c>
      <c r="C1407" t="s">
        <v>4710</v>
      </c>
      <c r="D1407">
        <v>114</v>
      </c>
      <c r="E1407" t="s">
        <v>10911</v>
      </c>
      <c r="F1407">
        <v>1.9</v>
      </c>
      <c r="G1407" t="s">
        <v>10889</v>
      </c>
      <c r="H1407" t="s">
        <v>10891</v>
      </c>
      <c r="I1407" t="s">
        <v>190</v>
      </c>
      <c r="J1407">
        <v>7.3</v>
      </c>
      <c r="K1407" t="s">
        <v>10916</v>
      </c>
      <c r="L1407">
        <v>138511</v>
      </c>
      <c r="M1407">
        <v>7000000</v>
      </c>
      <c r="N1407">
        <v>49327405</v>
      </c>
      <c r="O1407">
        <v>42327405</v>
      </c>
      <c r="P1407" t="s">
        <v>10913</v>
      </c>
      <c r="Q1407" t="s">
        <v>4711</v>
      </c>
      <c r="R1407">
        <v>2</v>
      </c>
      <c r="S1407" t="s">
        <v>1956</v>
      </c>
      <c r="T1407" t="s">
        <v>11027</v>
      </c>
      <c r="U1407" t="s">
        <v>10930</v>
      </c>
      <c r="V1407" t="s">
        <v>10988</v>
      </c>
      <c r="W1407" t="s">
        <v>11031</v>
      </c>
      <c r="X1407" t="s">
        <v>4712</v>
      </c>
    </row>
    <row r="1408" spans="1:24" x14ac:dyDescent="0.3">
      <c r="A1408" t="s">
        <v>4713</v>
      </c>
      <c r="B1408" t="s">
        <v>4714</v>
      </c>
      <c r="C1408" t="s">
        <v>4714</v>
      </c>
      <c r="D1408">
        <v>119</v>
      </c>
      <c r="E1408" t="s">
        <v>10911</v>
      </c>
      <c r="F1408">
        <v>1.9833333333333334</v>
      </c>
      <c r="G1408" t="s">
        <v>7406</v>
      </c>
      <c r="H1408" t="s">
        <v>10887</v>
      </c>
      <c r="I1408" t="s">
        <v>10890</v>
      </c>
      <c r="J1408">
        <v>7.8</v>
      </c>
      <c r="K1408" t="s">
        <v>10916</v>
      </c>
      <c r="L1408">
        <v>302943</v>
      </c>
      <c r="M1408">
        <v>39000000</v>
      </c>
      <c r="N1408">
        <v>40445129</v>
      </c>
      <c r="O1408">
        <v>1445129</v>
      </c>
      <c r="P1408" t="s">
        <v>10918</v>
      </c>
      <c r="Q1408" t="s">
        <v>4715</v>
      </c>
      <c r="R1408">
        <v>22</v>
      </c>
      <c r="S1408" t="s">
        <v>11015</v>
      </c>
      <c r="T1408" t="s">
        <v>11028</v>
      </c>
      <c r="U1408" t="s">
        <v>10931</v>
      </c>
      <c r="V1408" t="s">
        <v>10988</v>
      </c>
      <c r="W1408" t="s">
        <v>11031</v>
      </c>
      <c r="X1408" t="s">
        <v>4716</v>
      </c>
    </row>
    <row r="1409" spans="1:24" x14ac:dyDescent="0.3">
      <c r="A1409" t="s">
        <v>4717</v>
      </c>
      <c r="B1409" t="s">
        <v>4718</v>
      </c>
      <c r="C1409" t="s">
        <v>4719</v>
      </c>
      <c r="D1409">
        <v>118</v>
      </c>
      <c r="E1409" t="s">
        <v>10911</v>
      </c>
      <c r="F1409">
        <v>1.9666666666666666</v>
      </c>
      <c r="G1409" t="s">
        <v>190</v>
      </c>
      <c r="H1409" t="s">
        <v>10886</v>
      </c>
      <c r="I1409" t="s">
        <v>10897</v>
      </c>
      <c r="J1409">
        <v>6.7</v>
      </c>
      <c r="K1409" t="s">
        <v>10912</v>
      </c>
      <c r="L1409">
        <v>65338</v>
      </c>
      <c r="M1409">
        <v>10000000</v>
      </c>
      <c r="N1409">
        <v>27610873</v>
      </c>
      <c r="O1409">
        <v>17610873</v>
      </c>
      <c r="P1409" t="s">
        <v>10913</v>
      </c>
      <c r="Q1409" t="s">
        <v>4720</v>
      </c>
      <c r="R1409">
        <v>8</v>
      </c>
      <c r="S1409" t="s">
        <v>11012</v>
      </c>
      <c r="T1409" t="s">
        <v>11027</v>
      </c>
      <c r="U1409" t="s">
        <v>10930</v>
      </c>
      <c r="V1409" t="s">
        <v>10988</v>
      </c>
      <c r="W1409" t="s">
        <v>11031</v>
      </c>
      <c r="X1409" t="s">
        <v>4721</v>
      </c>
    </row>
    <row r="1410" spans="1:24" x14ac:dyDescent="0.3">
      <c r="A1410" t="s">
        <v>4722</v>
      </c>
      <c r="B1410" t="s">
        <v>4723</v>
      </c>
      <c r="C1410" t="s">
        <v>4723</v>
      </c>
      <c r="D1410">
        <v>135</v>
      </c>
      <c r="E1410" t="s">
        <v>10917</v>
      </c>
      <c r="F1410">
        <v>2.25</v>
      </c>
      <c r="G1410" t="s">
        <v>190</v>
      </c>
      <c r="H1410" t="s">
        <v>10885</v>
      </c>
      <c r="I1410" t="s">
        <v>5170</v>
      </c>
      <c r="J1410">
        <v>6.6</v>
      </c>
      <c r="K1410" t="s">
        <v>10912</v>
      </c>
      <c r="L1410">
        <v>176821</v>
      </c>
      <c r="M1410">
        <v>65000000</v>
      </c>
      <c r="N1410">
        <v>93621340</v>
      </c>
      <c r="O1410">
        <v>28621340</v>
      </c>
      <c r="P1410" t="s">
        <v>10913</v>
      </c>
      <c r="Q1410" t="s">
        <v>4724</v>
      </c>
      <c r="R1410">
        <v>24</v>
      </c>
      <c r="S1410" t="s">
        <v>11011</v>
      </c>
      <c r="T1410" t="s">
        <v>11023</v>
      </c>
      <c r="U1410" t="s">
        <v>10925</v>
      </c>
      <c r="V1410" t="s">
        <v>10996</v>
      </c>
      <c r="W1410" t="s">
        <v>11031</v>
      </c>
      <c r="X1410" t="s">
        <v>1464</v>
      </c>
    </row>
    <row r="1411" spans="1:24" x14ac:dyDescent="0.3">
      <c r="A1411" t="s">
        <v>4725</v>
      </c>
      <c r="B1411" t="s">
        <v>4726</v>
      </c>
      <c r="C1411" t="s">
        <v>4726</v>
      </c>
      <c r="D1411">
        <v>144</v>
      </c>
      <c r="E1411" t="s">
        <v>10917</v>
      </c>
      <c r="F1411">
        <v>2.4</v>
      </c>
      <c r="G1411" t="s">
        <v>7406</v>
      </c>
      <c r="H1411" t="s">
        <v>10887</v>
      </c>
      <c r="I1411" t="s">
        <v>5170</v>
      </c>
      <c r="J1411">
        <v>8</v>
      </c>
      <c r="K1411" t="s">
        <v>10922</v>
      </c>
      <c r="L1411">
        <v>682117</v>
      </c>
      <c r="M1411">
        <v>150000000</v>
      </c>
      <c r="N1411">
        <v>616505162</v>
      </c>
      <c r="O1411">
        <v>466505162</v>
      </c>
      <c r="P1411" t="s">
        <v>10928</v>
      </c>
      <c r="Q1411" t="s">
        <v>4727</v>
      </c>
      <c r="R1411">
        <v>14</v>
      </c>
      <c r="S1411" t="s">
        <v>11011</v>
      </c>
      <c r="T1411" t="s">
        <v>11023</v>
      </c>
      <c r="U1411" t="s">
        <v>10925</v>
      </c>
      <c r="V1411" t="s">
        <v>10993</v>
      </c>
      <c r="W1411" t="s">
        <v>11031</v>
      </c>
      <c r="X1411" t="s">
        <v>1965</v>
      </c>
    </row>
    <row r="1412" spans="1:24" x14ac:dyDescent="0.3">
      <c r="A1412" t="s">
        <v>4728</v>
      </c>
      <c r="B1412" t="s">
        <v>4729</v>
      </c>
      <c r="C1412" t="s">
        <v>4729</v>
      </c>
      <c r="D1412">
        <v>80</v>
      </c>
      <c r="E1412" t="s">
        <v>10915</v>
      </c>
      <c r="F1412">
        <v>1.3333333333333333</v>
      </c>
      <c r="G1412" t="s">
        <v>190</v>
      </c>
      <c r="H1412" t="s">
        <v>10886</v>
      </c>
      <c r="I1412" t="s">
        <v>10899</v>
      </c>
      <c r="J1412">
        <v>8.1</v>
      </c>
      <c r="K1412" t="s">
        <v>10922</v>
      </c>
      <c r="L1412">
        <v>281073</v>
      </c>
      <c r="M1412">
        <v>2700000</v>
      </c>
      <c r="N1412">
        <v>15849759</v>
      </c>
      <c r="O1412">
        <v>13149759</v>
      </c>
      <c r="P1412" t="s">
        <v>10913</v>
      </c>
      <c r="Q1412" t="s">
        <v>4641</v>
      </c>
      <c r="R1412">
        <v>10</v>
      </c>
      <c r="S1412" t="s">
        <v>11011</v>
      </c>
      <c r="T1412" t="s">
        <v>11020</v>
      </c>
      <c r="U1412" t="s">
        <v>10920</v>
      </c>
      <c r="V1412" t="s">
        <v>10991</v>
      </c>
      <c r="W1412" t="s">
        <v>11031</v>
      </c>
      <c r="X1412" t="s">
        <v>1597</v>
      </c>
    </row>
    <row r="1413" spans="1:24" x14ac:dyDescent="0.3">
      <c r="A1413" t="s">
        <v>4730</v>
      </c>
      <c r="B1413" t="s">
        <v>4731</v>
      </c>
      <c r="C1413" t="s">
        <v>4731</v>
      </c>
      <c r="D1413">
        <v>109</v>
      </c>
      <c r="E1413" t="s">
        <v>10911</v>
      </c>
      <c r="F1413">
        <v>1.8166666666666667</v>
      </c>
      <c r="G1413" t="s">
        <v>172</v>
      </c>
      <c r="H1413" t="s">
        <v>10891</v>
      </c>
      <c r="I1413" t="s">
        <v>10899</v>
      </c>
      <c r="J1413">
        <v>5.8</v>
      </c>
      <c r="K1413" t="s">
        <v>10933</v>
      </c>
      <c r="L1413">
        <v>158405</v>
      </c>
      <c r="M1413">
        <v>37000000</v>
      </c>
      <c r="N1413">
        <v>113100873</v>
      </c>
      <c r="O1413">
        <v>76100873</v>
      </c>
      <c r="P1413" t="s">
        <v>10913</v>
      </c>
      <c r="Q1413" t="s">
        <v>4732</v>
      </c>
      <c r="R1413">
        <v>23</v>
      </c>
      <c r="S1413" t="s">
        <v>11014</v>
      </c>
      <c r="T1413" t="s">
        <v>11024</v>
      </c>
      <c r="U1413" t="s">
        <v>10926</v>
      </c>
      <c r="V1413" t="s">
        <v>10991</v>
      </c>
      <c r="W1413" t="s">
        <v>11031</v>
      </c>
      <c r="X1413" t="s">
        <v>3124</v>
      </c>
    </row>
    <row r="1414" spans="1:24" x14ac:dyDescent="0.3">
      <c r="A1414" t="s">
        <v>4733</v>
      </c>
      <c r="B1414" t="s">
        <v>4734</v>
      </c>
      <c r="C1414" t="s">
        <v>4734</v>
      </c>
      <c r="D1414">
        <v>122</v>
      </c>
      <c r="E1414" t="s">
        <v>10917</v>
      </c>
      <c r="F1414">
        <v>2.0333333333333332</v>
      </c>
      <c r="G1414" t="s">
        <v>7406</v>
      </c>
      <c r="H1414" t="s">
        <v>10891</v>
      </c>
      <c r="I1414" t="s">
        <v>190</v>
      </c>
      <c r="J1414">
        <v>7.7</v>
      </c>
      <c r="K1414" t="s">
        <v>10916</v>
      </c>
      <c r="L1414">
        <v>325982</v>
      </c>
      <c r="M1414">
        <v>55000000</v>
      </c>
      <c r="N1414">
        <v>70016220</v>
      </c>
      <c r="O1414">
        <v>15016220</v>
      </c>
      <c r="P1414" t="s">
        <v>10913</v>
      </c>
      <c r="Q1414" t="s">
        <v>4735</v>
      </c>
      <c r="R1414">
        <v>21</v>
      </c>
      <c r="S1414" t="s">
        <v>11011</v>
      </c>
      <c r="T1414" t="s">
        <v>11028</v>
      </c>
      <c r="U1414" t="s">
        <v>10931</v>
      </c>
      <c r="V1414" t="s">
        <v>10994</v>
      </c>
      <c r="W1414" t="s">
        <v>11031</v>
      </c>
      <c r="X1414" t="s">
        <v>13</v>
      </c>
    </row>
    <row r="1415" spans="1:24" x14ac:dyDescent="0.3">
      <c r="A1415" t="s">
        <v>4736</v>
      </c>
      <c r="B1415" t="s">
        <v>4737</v>
      </c>
      <c r="C1415" t="s">
        <v>4737</v>
      </c>
      <c r="D1415">
        <v>101</v>
      </c>
      <c r="E1415" t="s">
        <v>10911</v>
      </c>
      <c r="F1415">
        <v>1.6833333333333333</v>
      </c>
      <c r="G1415" t="s">
        <v>105</v>
      </c>
      <c r="H1415" t="s">
        <v>10895</v>
      </c>
      <c r="I1415" t="s">
        <v>10899</v>
      </c>
      <c r="J1415">
        <v>5.9</v>
      </c>
      <c r="K1415" t="s">
        <v>10933</v>
      </c>
      <c r="L1415">
        <v>87943</v>
      </c>
      <c r="M1415">
        <v>30000000</v>
      </c>
      <c r="N1415">
        <v>127369981</v>
      </c>
      <c r="O1415">
        <v>97369981</v>
      </c>
      <c r="P1415" t="s">
        <v>10913</v>
      </c>
      <c r="Q1415" t="s">
        <v>4626</v>
      </c>
      <c r="R1415">
        <v>27</v>
      </c>
      <c r="S1415" t="s">
        <v>11012</v>
      </c>
      <c r="T1415" t="s">
        <v>11019</v>
      </c>
      <c r="U1415" t="s">
        <v>10919</v>
      </c>
      <c r="V1415" t="s">
        <v>10988</v>
      </c>
      <c r="W1415" t="s">
        <v>11031</v>
      </c>
      <c r="X1415" t="s">
        <v>4738</v>
      </c>
    </row>
    <row r="1416" spans="1:24" x14ac:dyDescent="0.3">
      <c r="A1416" t="s">
        <v>4739</v>
      </c>
      <c r="B1416" t="s">
        <v>4740</v>
      </c>
      <c r="C1416" t="s">
        <v>4740</v>
      </c>
      <c r="D1416">
        <v>149</v>
      </c>
      <c r="E1416" t="s">
        <v>10917</v>
      </c>
      <c r="F1416">
        <v>2.4833333333333334</v>
      </c>
      <c r="G1416" t="s">
        <v>10895</v>
      </c>
      <c r="H1416" t="s">
        <v>5170</v>
      </c>
      <c r="I1416" t="s">
        <v>10899</v>
      </c>
      <c r="J1416">
        <v>6.6</v>
      </c>
      <c r="K1416" t="s">
        <v>10912</v>
      </c>
      <c r="L1416">
        <v>451451</v>
      </c>
      <c r="M1416">
        <v>125000000</v>
      </c>
      <c r="N1416">
        <v>760006945</v>
      </c>
      <c r="O1416">
        <v>635006945</v>
      </c>
      <c r="P1416" t="s">
        <v>10928</v>
      </c>
      <c r="Q1416" t="s">
        <v>4741</v>
      </c>
      <c r="R1416">
        <v>17</v>
      </c>
      <c r="S1416" t="s">
        <v>11014</v>
      </c>
      <c r="T1416" t="s">
        <v>11029</v>
      </c>
      <c r="U1416" t="s">
        <v>10932</v>
      </c>
      <c r="V1416" t="s">
        <v>10993</v>
      </c>
      <c r="W1416" t="s">
        <v>11031</v>
      </c>
      <c r="X1416" t="s">
        <v>676</v>
      </c>
    </row>
    <row r="1417" spans="1:24" x14ac:dyDescent="0.3">
      <c r="A1417" t="s">
        <v>4742</v>
      </c>
      <c r="B1417" t="s">
        <v>4743</v>
      </c>
      <c r="C1417" t="s">
        <v>4743</v>
      </c>
      <c r="D1417">
        <v>105</v>
      </c>
      <c r="E1417" t="s">
        <v>10911</v>
      </c>
      <c r="F1417">
        <v>1.75</v>
      </c>
      <c r="G1417" t="s">
        <v>190</v>
      </c>
      <c r="H1417" t="s">
        <v>105</v>
      </c>
      <c r="I1417" t="s">
        <v>10895</v>
      </c>
      <c r="J1417">
        <v>5.6</v>
      </c>
      <c r="K1417" t="s">
        <v>10933</v>
      </c>
      <c r="L1417">
        <v>64863</v>
      </c>
      <c r="M1417">
        <v>30000000</v>
      </c>
      <c r="N1417">
        <v>68357079</v>
      </c>
      <c r="O1417">
        <v>38357079</v>
      </c>
      <c r="P1417" t="s">
        <v>10913</v>
      </c>
      <c r="Q1417" t="s">
        <v>4744</v>
      </c>
      <c r="R1417">
        <v>27</v>
      </c>
      <c r="S1417" t="s">
        <v>11015</v>
      </c>
      <c r="T1417" t="s">
        <v>11024</v>
      </c>
      <c r="U1417" t="s">
        <v>10926</v>
      </c>
      <c r="V1417" t="s">
        <v>10988</v>
      </c>
      <c r="W1417" t="s">
        <v>11031</v>
      </c>
      <c r="X1417" t="s">
        <v>4745</v>
      </c>
    </row>
    <row r="1418" spans="1:24" x14ac:dyDescent="0.3">
      <c r="A1418" t="s">
        <v>4746</v>
      </c>
      <c r="B1418" t="s">
        <v>4747</v>
      </c>
      <c r="C1418" t="s">
        <v>4747</v>
      </c>
      <c r="D1418">
        <v>111</v>
      </c>
      <c r="E1418" t="s">
        <v>10911</v>
      </c>
      <c r="F1418">
        <v>1.85</v>
      </c>
      <c r="G1418" t="s">
        <v>10887</v>
      </c>
      <c r="H1418" t="s">
        <v>10888</v>
      </c>
      <c r="I1418" t="s">
        <v>172</v>
      </c>
      <c r="J1418">
        <v>8.1</v>
      </c>
      <c r="K1418" t="s">
        <v>10922</v>
      </c>
      <c r="L1418">
        <v>795344</v>
      </c>
      <c r="M1418">
        <v>150000000</v>
      </c>
      <c r="N1418">
        <v>623726085</v>
      </c>
      <c r="O1418">
        <v>473726085</v>
      </c>
      <c r="P1418" t="s">
        <v>10928</v>
      </c>
      <c r="Q1418" t="s">
        <v>4748</v>
      </c>
      <c r="R1418">
        <v>22</v>
      </c>
      <c r="S1418" t="s">
        <v>1956</v>
      </c>
      <c r="T1418" t="s">
        <v>11024</v>
      </c>
      <c r="U1418" t="s">
        <v>10926</v>
      </c>
      <c r="V1418" t="s">
        <v>10994</v>
      </c>
      <c r="W1418" t="s">
        <v>11031</v>
      </c>
      <c r="X1418" t="s">
        <v>4749</v>
      </c>
    </row>
    <row r="1419" spans="1:24" x14ac:dyDescent="0.3">
      <c r="A1419" t="s">
        <v>4750</v>
      </c>
      <c r="B1419" t="s">
        <v>4751</v>
      </c>
      <c r="C1419" t="s">
        <v>4751</v>
      </c>
      <c r="D1419">
        <v>121</v>
      </c>
      <c r="E1419" t="s">
        <v>10917</v>
      </c>
      <c r="F1419">
        <v>2.0166666666666666</v>
      </c>
      <c r="G1419" t="s">
        <v>7406</v>
      </c>
      <c r="H1419" t="s">
        <v>10887</v>
      </c>
      <c r="I1419" t="s">
        <v>10890</v>
      </c>
      <c r="J1419">
        <v>5.0999999999999996</v>
      </c>
      <c r="K1419" t="s">
        <v>10933</v>
      </c>
      <c r="L1419">
        <v>55696</v>
      </c>
      <c r="M1419">
        <v>135000000</v>
      </c>
      <c r="N1419">
        <v>79268322</v>
      </c>
      <c r="O1419">
        <v>-55731678</v>
      </c>
      <c r="P1419" t="s">
        <v>10924</v>
      </c>
      <c r="Q1419" t="s">
        <v>4752</v>
      </c>
      <c r="R1419">
        <v>17</v>
      </c>
      <c r="S1419" t="s">
        <v>11013</v>
      </c>
      <c r="T1419" t="s">
        <v>11025</v>
      </c>
      <c r="U1419" t="s">
        <v>10927</v>
      </c>
      <c r="V1419" t="s">
        <v>10988</v>
      </c>
      <c r="W1419" t="s">
        <v>11031</v>
      </c>
      <c r="X1419" t="s">
        <v>2092</v>
      </c>
    </row>
    <row r="1420" spans="1:24" x14ac:dyDescent="0.3">
      <c r="A1420" t="s">
        <v>4753</v>
      </c>
      <c r="B1420" t="s">
        <v>4754</v>
      </c>
      <c r="C1420" t="s">
        <v>4754</v>
      </c>
      <c r="D1420">
        <v>124</v>
      </c>
      <c r="E1420" t="s">
        <v>10917</v>
      </c>
      <c r="F1420">
        <v>2.0666666666666669</v>
      </c>
      <c r="G1420" t="s">
        <v>190</v>
      </c>
      <c r="H1420" t="s">
        <v>10899</v>
      </c>
      <c r="I1420" t="s">
        <v>10899</v>
      </c>
      <c r="J1420">
        <v>7.5</v>
      </c>
      <c r="K1420" t="s">
        <v>10916</v>
      </c>
      <c r="L1420">
        <v>96487</v>
      </c>
      <c r="M1420">
        <v>20000000</v>
      </c>
      <c r="N1420">
        <v>4658401</v>
      </c>
      <c r="O1420">
        <v>-15341599</v>
      </c>
      <c r="P1420" t="s">
        <v>10924</v>
      </c>
      <c r="Q1420" t="s">
        <v>4755</v>
      </c>
      <c r="R1420">
        <v>23</v>
      </c>
      <c r="S1420" t="s">
        <v>1956</v>
      </c>
      <c r="T1420" t="s">
        <v>11029</v>
      </c>
      <c r="U1420" t="s">
        <v>10932</v>
      </c>
      <c r="V1420" t="s">
        <v>10992</v>
      </c>
      <c r="W1420" t="s">
        <v>11031</v>
      </c>
      <c r="X1420" t="s">
        <v>4756</v>
      </c>
    </row>
    <row r="1421" spans="1:24" x14ac:dyDescent="0.3">
      <c r="A1421" t="s">
        <v>4757</v>
      </c>
      <c r="B1421" t="s">
        <v>4758</v>
      </c>
      <c r="C1421" t="s">
        <v>4758</v>
      </c>
      <c r="D1421">
        <v>93</v>
      </c>
      <c r="E1421" t="s">
        <v>10911</v>
      </c>
      <c r="F1421">
        <v>1.55</v>
      </c>
      <c r="G1421" t="s">
        <v>10887</v>
      </c>
      <c r="H1421" t="s">
        <v>172</v>
      </c>
      <c r="I1421" t="s">
        <v>10891</v>
      </c>
      <c r="J1421">
        <v>5.7</v>
      </c>
      <c r="K1421" t="s">
        <v>10933</v>
      </c>
      <c r="L1421">
        <v>90979</v>
      </c>
      <c r="M1421">
        <v>80000000</v>
      </c>
      <c r="N1421">
        <v>164115897</v>
      </c>
      <c r="O1421">
        <v>84115897</v>
      </c>
      <c r="P1421" t="s">
        <v>10913</v>
      </c>
      <c r="Q1421" t="s">
        <v>4759</v>
      </c>
      <c r="R1421">
        <v>19</v>
      </c>
      <c r="S1421" t="s">
        <v>11012</v>
      </c>
      <c r="T1421" t="s">
        <v>11019</v>
      </c>
      <c r="U1421" t="s">
        <v>10919</v>
      </c>
      <c r="V1421" t="s">
        <v>10993</v>
      </c>
      <c r="W1421" t="s">
        <v>11031</v>
      </c>
      <c r="X1421" t="s">
        <v>4002</v>
      </c>
    </row>
    <row r="1422" spans="1:24" x14ac:dyDescent="0.3">
      <c r="A1422" t="s">
        <v>4760</v>
      </c>
      <c r="B1422" t="s">
        <v>4761</v>
      </c>
      <c r="C1422" t="s">
        <v>4761</v>
      </c>
      <c r="D1422">
        <v>151</v>
      </c>
      <c r="E1422" t="s">
        <v>10917</v>
      </c>
      <c r="F1422">
        <v>2.5166666666666666</v>
      </c>
      <c r="G1422" t="s">
        <v>7406</v>
      </c>
      <c r="H1422" t="s">
        <v>10887</v>
      </c>
      <c r="I1422" t="s">
        <v>10885</v>
      </c>
      <c r="J1422">
        <v>7.4</v>
      </c>
      <c r="K1422" t="s">
        <v>10916</v>
      </c>
      <c r="L1422">
        <v>751633</v>
      </c>
      <c r="M1422">
        <v>225000000</v>
      </c>
      <c r="N1422">
        <v>1066179747</v>
      </c>
      <c r="O1422">
        <v>841179747</v>
      </c>
      <c r="P1422" t="s">
        <v>10928</v>
      </c>
      <c r="Q1422" t="s">
        <v>4762</v>
      </c>
      <c r="R1422">
        <v>24</v>
      </c>
      <c r="S1422" t="s">
        <v>11016</v>
      </c>
      <c r="T1422" t="s">
        <v>11024</v>
      </c>
      <c r="U1422" t="s">
        <v>10926</v>
      </c>
      <c r="V1422" t="s">
        <v>10993</v>
      </c>
      <c r="W1422" t="s">
        <v>11031</v>
      </c>
      <c r="X1422" t="s">
        <v>2422</v>
      </c>
    </row>
    <row r="1423" spans="1:24" x14ac:dyDescent="0.3">
      <c r="A1423" t="s">
        <v>4763</v>
      </c>
      <c r="B1423" t="s">
        <v>4764</v>
      </c>
      <c r="C1423" t="s">
        <v>4764</v>
      </c>
      <c r="D1423">
        <v>127</v>
      </c>
      <c r="E1423" t="s">
        <v>10917</v>
      </c>
      <c r="F1423">
        <v>2.1166666666666667</v>
      </c>
      <c r="G1423" t="s">
        <v>10887</v>
      </c>
      <c r="H1423" t="s">
        <v>172</v>
      </c>
      <c r="I1423" t="s">
        <v>10890</v>
      </c>
      <c r="J1423">
        <v>8</v>
      </c>
      <c r="K1423" t="s">
        <v>10922</v>
      </c>
      <c r="L1423">
        <v>65649</v>
      </c>
      <c r="M1423">
        <v>5000000</v>
      </c>
      <c r="N1423">
        <v>20839049</v>
      </c>
      <c r="O1423">
        <v>15839049</v>
      </c>
      <c r="P1423" t="s">
        <v>10913</v>
      </c>
      <c r="Q1423" t="s">
        <v>4765</v>
      </c>
      <c r="R1423">
        <v>12</v>
      </c>
      <c r="S1423" t="s">
        <v>1956</v>
      </c>
      <c r="T1423" t="s">
        <v>11023</v>
      </c>
      <c r="U1423" t="s">
        <v>10925</v>
      </c>
      <c r="V1423" t="s">
        <v>10991</v>
      </c>
      <c r="W1423" t="s">
        <v>11031</v>
      </c>
      <c r="X1423" t="s">
        <v>4766</v>
      </c>
    </row>
    <row r="1424" spans="1:24" x14ac:dyDescent="0.3">
      <c r="A1424" t="s">
        <v>4767</v>
      </c>
      <c r="B1424" t="s">
        <v>4768</v>
      </c>
      <c r="C1424" t="s">
        <v>4768</v>
      </c>
      <c r="D1424">
        <v>125</v>
      </c>
      <c r="E1424" t="s">
        <v>10917</v>
      </c>
      <c r="F1424">
        <v>2.0833333333333335</v>
      </c>
      <c r="G1424" t="s">
        <v>105</v>
      </c>
      <c r="H1424" t="s">
        <v>10895</v>
      </c>
      <c r="I1424" t="s">
        <v>10899</v>
      </c>
      <c r="J1424">
        <v>6.5</v>
      </c>
      <c r="K1424" t="s">
        <v>10912</v>
      </c>
      <c r="L1424">
        <v>240053</v>
      </c>
      <c r="M1424">
        <v>50000000</v>
      </c>
      <c r="N1424">
        <v>100605135</v>
      </c>
      <c r="O1424">
        <v>50605135</v>
      </c>
      <c r="P1424" t="s">
        <v>10913</v>
      </c>
      <c r="Q1424" t="s">
        <v>4769</v>
      </c>
      <c r="R1424">
        <v>20</v>
      </c>
      <c r="S1424" t="s">
        <v>11012</v>
      </c>
      <c r="T1424" t="s">
        <v>11026</v>
      </c>
      <c r="U1424" t="s">
        <v>10929</v>
      </c>
      <c r="V1424" t="s">
        <v>10993</v>
      </c>
      <c r="W1424" t="s">
        <v>11031</v>
      </c>
      <c r="X1424" t="s">
        <v>3432</v>
      </c>
    </row>
    <row r="1425" spans="1:24" x14ac:dyDescent="0.3">
      <c r="A1425" t="s">
        <v>4770</v>
      </c>
      <c r="B1425" t="s">
        <v>4771</v>
      </c>
      <c r="C1425" t="s">
        <v>4771</v>
      </c>
      <c r="D1425">
        <v>102</v>
      </c>
      <c r="E1425" t="s">
        <v>10911</v>
      </c>
      <c r="F1425">
        <v>1.7</v>
      </c>
      <c r="G1425" t="s">
        <v>172</v>
      </c>
      <c r="H1425" t="s">
        <v>190</v>
      </c>
      <c r="I1425" t="s">
        <v>10899</v>
      </c>
      <c r="J1425">
        <v>6.6</v>
      </c>
      <c r="K1425" t="s">
        <v>10912</v>
      </c>
      <c r="L1425">
        <v>82449</v>
      </c>
      <c r="M1425">
        <v>22000000</v>
      </c>
      <c r="N1425">
        <v>19126398</v>
      </c>
      <c r="O1425">
        <v>-2873602</v>
      </c>
      <c r="P1425" t="s">
        <v>10924</v>
      </c>
      <c r="Q1425" t="s">
        <v>4772</v>
      </c>
      <c r="R1425">
        <v>20</v>
      </c>
      <c r="S1425" t="s">
        <v>11012</v>
      </c>
      <c r="T1425" t="s">
        <v>11022</v>
      </c>
      <c r="U1425" t="s">
        <v>10923</v>
      </c>
      <c r="V1425" t="s">
        <v>10988</v>
      </c>
      <c r="W1425" t="s">
        <v>11031</v>
      </c>
      <c r="X1425" t="s">
        <v>2422</v>
      </c>
    </row>
    <row r="1426" spans="1:24" x14ac:dyDescent="0.3">
      <c r="A1426" t="s">
        <v>4773</v>
      </c>
      <c r="B1426" t="s">
        <v>4774</v>
      </c>
      <c r="C1426" t="s">
        <v>4774</v>
      </c>
      <c r="D1426">
        <v>93</v>
      </c>
      <c r="E1426" t="s">
        <v>10911</v>
      </c>
      <c r="F1426">
        <v>1.55</v>
      </c>
      <c r="G1426" t="s">
        <v>172</v>
      </c>
      <c r="H1426" t="s">
        <v>10899</v>
      </c>
      <c r="I1426" t="s">
        <v>10899</v>
      </c>
      <c r="J1426">
        <v>6.4</v>
      </c>
      <c r="K1426" t="s">
        <v>10912</v>
      </c>
      <c r="L1426">
        <v>138429</v>
      </c>
      <c r="M1426">
        <v>23000000</v>
      </c>
      <c r="N1426">
        <v>38623262</v>
      </c>
      <c r="O1426">
        <v>15623262</v>
      </c>
      <c r="P1426" t="s">
        <v>10913</v>
      </c>
      <c r="Q1426" t="s">
        <v>4775</v>
      </c>
      <c r="R1426">
        <v>18</v>
      </c>
      <c r="S1426" t="s">
        <v>1956</v>
      </c>
      <c r="T1426" t="s">
        <v>11028</v>
      </c>
      <c r="U1426" t="s">
        <v>10931</v>
      </c>
      <c r="V1426" t="s">
        <v>10993</v>
      </c>
      <c r="W1426" t="s">
        <v>11031</v>
      </c>
      <c r="X1426" t="s">
        <v>4776</v>
      </c>
    </row>
    <row r="1427" spans="1:24" x14ac:dyDescent="0.3">
      <c r="A1427" t="s">
        <v>4777</v>
      </c>
      <c r="B1427" t="s">
        <v>4778</v>
      </c>
      <c r="C1427" t="s">
        <v>4778</v>
      </c>
      <c r="D1427">
        <v>90</v>
      </c>
      <c r="E1427" t="s">
        <v>10911</v>
      </c>
      <c r="F1427">
        <v>1.5</v>
      </c>
      <c r="G1427" t="s">
        <v>105</v>
      </c>
      <c r="H1427" t="s">
        <v>10899</v>
      </c>
      <c r="I1427" t="s">
        <v>10899</v>
      </c>
      <c r="J1427">
        <v>5.9</v>
      </c>
      <c r="K1427" t="s">
        <v>10933</v>
      </c>
      <c r="L1427">
        <v>116101</v>
      </c>
      <c r="M1427">
        <v>19000000</v>
      </c>
      <c r="N1427">
        <v>107516369</v>
      </c>
      <c r="O1427">
        <v>88516369</v>
      </c>
      <c r="P1427" t="s">
        <v>10913</v>
      </c>
      <c r="Q1427" t="s">
        <v>4779</v>
      </c>
      <c r="R1427">
        <v>7</v>
      </c>
      <c r="S1427" t="s">
        <v>11012</v>
      </c>
      <c r="T1427" t="s">
        <v>11026</v>
      </c>
      <c r="U1427" t="s">
        <v>10929</v>
      </c>
      <c r="V1427" t="s">
        <v>10988</v>
      </c>
      <c r="W1427" t="s">
        <v>11031</v>
      </c>
      <c r="X1427" t="s">
        <v>4780</v>
      </c>
    </row>
    <row r="1428" spans="1:24" x14ac:dyDescent="0.3">
      <c r="A1428" t="s">
        <v>4781</v>
      </c>
      <c r="B1428" t="s">
        <v>4782</v>
      </c>
      <c r="C1428" t="s">
        <v>4782</v>
      </c>
      <c r="D1428">
        <v>110</v>
      </c>
      <c r="E1428" t="s">
        <v>10911</v>
      </c>
      <c r="F1428">
        <v>1.8333333333333333</v>
      </c>
      <c r="G1428" t="s">
        <v>172</v>
      </c>
      <c r="H1428" t="s">
        <v>190</v>
      </c>
      <c r="I1428" t="s">
        <v>10886</v>
      </c>
      <c r="J1428">
        <v>6.5</v>
      </c>
      <c r="K1428" t="s">
        <v>10912</v>
      </c>
      <c r="L1428">
        <v>56196</v>
      </c>
      <c r="M1428">
        <v>26000000</v>
      </c>
      <c r="N1428">
        <v>61315215</v>
      </c>
      <c r="O1428">
        <v>35315215</v>
      </c>
      <c r="P1428" t="s">
        <v>10913</v>
      </c>
      <c r="Q1428" t="s">
        <v>4783</v>
      </c>
      <c r="R1428">
        <v>6</v>
      </c>
      <c r="S1428" t="s">
        <v>11015</v>
      </c>
      <c r="T1428" t="s">
        <v>11018</v>
      </c>
      <c r="U1428" t="s">
        <v>10914</v>
      </c>
      <c r="V1428" t="s">
        <v>10991</v>
      </c>
      <c r="W1428" t="s">
        <v>11031</v>
      </c>
      <c r="X1428" t="s">
        <v>4784</v>
      </c>
    </row>
    <row r="1429" spans="1:24" x14ac:dyDescent="0.3">
      <c r="A1429" t="s">
        <v>4785</v>
      </c>
      <c r="B1429" t="s">
        <v>4786</v>
      </c>
      <c r="C1429" t="s">
        <v>4786</v>
      </c>
      <c r="D1429">
        <v>115</v>
      </c>
      <c r="E1429" t="s">
        <v>10911</v>
      </c>
      <c r="F1429">
        <v>1.9166666666666667</v>
      </c>
      <c r="G1429" t="s">
        <v>7406</v>
      </c>
      <c r="H1429" t="s">
        <v>172</v>
      </c>
      <c r="I1429" t="s">
        <v>10891</v>
      </c>
      <c r="J1429">
        <v>5.0999999999999996</v>
      </c>
      <c r="K1429" t="s">
        <v>10933</v>
      </c>
      <c r="L1429">
        <v>79009</v>
      </c>
      <c r="M1429">
        <v>45000000</v>
      </c>
      <c r="N1429">
        <v>101393569</v>
      </c>
      <c r="O1429">
        <v>56393569</v>
      </c>
      <c r="P1429" t="s">
        <v>10913</v>
      </c>
      <c r="Q1429" t="s">
        <v>4787</v>
      </c>
      <c r="R1429">
        <v>11</v>
      </c>
      <c r="S1429" t="s">
        <v>1956</v>
      </c>
      <c r="T1429" t="s">
        <v>11021</v>
      </c>
      <c r="U1429" t="s">
        <v>10921</v>
      </c>
      <c r="V1429" t="s">
        <v>10988</v>
      </c>
      <c r="W1429" t="s">
        <v>11031</v>
      </c>
      <c r="X1429" t="s">
        <v>1822</v>
      </c>
    </row>
    <row r="1430" spans="1:24" x14ac:dyDescent="0.3">
      <c r="A1430" t="s">
        <v>4788</v>
      </c>
      <c r="B1430" t="s">
        <v>4789</v>
      </c>
      <c r="C1430" t="s">
        <v>4789</v>
      </c>
      <c r="D1430">
        <v>113</v>
      </c>
      <c r="E1430" t="s">
        <v>10911</v>
      </c>
      <c r="F1430">
        <v>1.8833333333333333</v>
      </c>
      <c r="G1430" t="s">
        <v>10887</v>
      </c>
      <c r="H1430" t="s">
        <v>10892</v>
      </c>
      <c r="I1430" t="s">
        <v>10885</v>
      </c>
      <c r="J1430">
        <v>6.1</v>
      </c>
      <c r="K1430" t="s">
        <v>10912</v>
      </c>
      <c r="L1430">
        <v>194589</v>
      </c>
      <c r="M1430">
        <v>180000000</v>
      </c>
      <c r="N1430">
        <v>372234864</v>
      </c>
      <c r="O1430">
        <v>192234864</v>
      </c>
      <c r="P1430" t="s">
        <v>10928</v>
      </c>
      <c r="Q1430" t="s">
        <v>4790</v>
      </c>
      <c r="R1430">
        <v>27</v>
      </c>
      <c r="S1430" t="s">
        <v>11011</v>
      </c>
      <c r="T1430" t="s">
        <v>11023</v>
      </c>
      <c r="U1430" t="s">
        <v>10925</v>
      </c>
      <c r="V1430" t="s">
        <v>10994</v>
      </c>
      <c r="W1430" t="s">
        <v>11031</v>
      </c>
      <c r="X1430" t="s">
        <v>4791</v>
      </c>
    </row>
    <row r="1431" spans="1:24" x14ac:dyDescent="0.3">
      <c r="A1431" t="s">
        <v>4792</v>
      </c>
      <c r="B1431" t="s">
        <v>4793</v>
      </c>
      <c r="C1431" t="s">
        <v>4793</v>
      </c>
      <c r="D1431">
        <v>91</v>
      </c>
      <c r="E1431" t="s">
        <v>10911</v>
      </c>
      <c r="F1431">
        <v>1.5166666666666666</v>
      </c>
      <c r="G1431" t="s">
        <v>10888</v>
      </c>
      <c r="H1431" t="s">
        <v>172</v>
      </c>
      <c r="I1431" t="s">
        <v>10892</v>
      </c>
      <c r="J1431">
        <v>6.6</v>
      </c>
      <c r="K1431" t="s">
        <v>10912</v>
      </c>
      <c r="L1431">
        <v>134347</v>
      </c>
      <c r="M1431">
        <v>75000000</v>
      </c>
      <c r="N1431">
        <v>141861243</v>
      </c>
      <c r="O1431">
        <v>66861243</v>
      </c>
      <c r="P1431" t="s">
        <v>10913</v>
      </c>
      <c r="Q1431" t="s">
        <v>4794</v>
      </c>
      <c r="R1431">
        <v>15</v>
      </c>
      <c r="S1431" t="s">
        <v>11012</v>
      </c>
      <c r="T1431" t="s">
        <v>11024</v>
      </c>
      <c r="U1431" t="s">
        <v>10926</v>
      </c>
      <c r="V1431" t="s">
        <v>10993</v>
      </c>
      <c r="W1431" t="s">
        <v>11031</v>
      </c>
      <c r="X1431" t="s">
        <v>4795</v>
      </c>
    </row>
    <row r="1432" spans="1:24" x14ac:dyDescent="0.3">
      <c r="A1432" t="s">
        <v>4796</v>
      </c>
      <c r="B1432" t="s">
        <v>4797</v>
      </c>
      <c r="C1432" t="s">
        <v>4797</v>
      </c>
      <c r="D1432">
        <v>144</v>
      </c>
      <c r="E1432" t="s">
        <v>10917</v>
      </c>
      <c r="F1432">
        <v>2.4</v>
      </c>
      <c r="G1432" t="s">
        <v>10891</v>
      </c>
      <c r="H1432" t="s">
        <v>190</v>
      </c>
      <c r="I1432" t="s">
        <v>10895</v>
      </c>
      <c r="J1432">
        <v>6.8</v>
      </c>
      <c r="K1432" t="s">
        <v>10912</v>
      </c>
      <c r="L1432">
        <v>61525</v>
      </c>
      <c r="M1432">
        <v>26000000</v>
      </c>
      <c r="N1432">
        <v>18577736</v>
      </c>
      <c r="O1432">
        <v>-7422264</v>
      </c>
      <c r="P1432" t="s">
        <v>10924</v>
      </c>
      <c r="Q1432" t="s">
        <v>4798</v>
      </c>
      <c r="R1432">
        <v>30</v>
      </c>
      <c r="S1432" t="s">
        <v>1956</v>
      </c>
      <c r="T1432" t="s">
        <v>11028</v>
      </c>
      <c r="U1432" t="s">
        <v>10931</v>
      </c>
      <c r="V1432" t="s">
        <v>11001</v>
      </c>
      <c r="W1432" t="s">
        <v>11031</v>
      </c>
      <c r="X1432" t="s">
        <v>3101</v>
      </c>
    </row>
    <row r="1433" spans="1:24" x14ac:dyDescent="0.3">
      <c r="A1433" t="s">
        <v>4799</v>
      </c>
      <c r="B1433" t="s">
        <v>4800</v>
      </c>
      <c r="C1433" t="s">
        <v>4800</v>
      </c>
      <c r="D1433">
        <v>123</v>
      </c>
      <c r="E1433" t="s">
        <v>10917</v>
      </c>
      <c r="F1433">
        <v>2.0499999999999998</v>
      </c>
      <c r="G1433" t="s">
        <v>4855</v>
      </c>
      <c r="H1433" t="s">
        <v>190</v>
      </c>
      <c r="I1433" t="s">
        <v>10899</v>
      </c>
      <c r="J1433">
        <v>8</v>
      </c>
      <c r="K1433" t="s">
        <v>10922</v>
      </c>
      <c r="L1433">
        <v>76499</v>
      </c>
      <c r="M1433">
        <v>9000000</v>
      </c>
      <c r="N1433">
        <v>36163768</v>
      </c>
      <c r="O1433">
        <v>27163768</v>
      </c>
      <c r="P1433" t="s">
        <v>10913</v>
      </c>
      <c r="Q1433" t="s">
        <v>4801</v>
      </c>
      <c r="R1433">
        <v>19</v>
      </c>
      <c r="S1433" t="s">
        <v>11016</v>
      </c>
      <c r="T1433" t="s">
        <v>11029</v>
      </c>
      <c r="U1433" t="s">
        <v>10932</v>
      </c>
      <c r="V1433" t="s">
        <v>10994</v>
      </c>
      <c r="W1433" t="s">
        <v>11031</v>
      </c>
      <c r="X1433" t="s">
        <v>4037</v>
      </c>
    </row>
    <row r="1434" spans="1:24" x14ac:dyDescent="0.3">
      <c r="A1434" t="s">
        <v>4802</v>
      </c>
      <c r="B1434" t="s">
        <v>4803</v>
      </c>
      <c r="C1434" t="s">
        <v>4803</v>
      </c>
      <c r="D1434">
        <v>101</v>
      </c>
      <c r="E1434" t="s">
        <v>10911</v>
      </c>
      <c r="F1434">
        <v>1.6833333333333333</v>
      </c>
      <c r="G1434" t="s">
        <v>10887</v>
      </c>
      <c r="H1434" t="s">
        <v>190</v>
      </c>
      <c r="I1434" t="s">
        <v>10892</v>
      </c>
      <c r="J1434">
        <v>6.7</v>
      </c>
      <c r="K1434" t="s">
        <v>10912</v>
      </c>
      <c r="L1434">
        <v>107633</v>
      </c>
      <c r="M1434">
        <v>100000000</v>
      </c>
      <c r="N1434">
        <v>100140916</v>
      </c>
      <c r="O1434">
        <v>140916</v>
      </c>
      <c r="P1434" t="s">
        <v>10918</v>
      </c>
      <c r="Q1434" t="s">
        <v>4804</v>
      </c>
      <c r="R1434">
        <v>13</v>
      </c>
      <c r="S1434" t="s">
        <v>11011</v>
      </c>
      <c r="T1434" t="s">
        <v>11022</v>
      </c>
      <c r="U1434" t="s">
        <v>10923</v>
      </c>
      <c r="V1434" t="s">
        <v>10996</v>
      </c>
      <c r="W1434" t="s">
        <v>11031</v>
      </c>
      <c r="X1434" t="s">
        <v>2512</v>
      </c>
    </row>
    <row r="1435" spans="1:24" x14ac:dyDescent="0.3">
      <c r="A1435" t="s">
        <v>4805</v>
      </c>
      <c r="B1435" t="s">
        <v>4806</v>
      </c>
      <c r="C1435" t="s">
        <v>4806</v>
      </c>
      <c r="D1435">
        <v>129</v>
      </c>
      <c r="E1435" t="s">
        <v>10917</v>
      </c>
      <c r="F1435">
        <v>2.15</v>
      </c>
      <c r="G1435" t="s">
        <v>7406</v>
      </c>
      <c r="H1435" t="s">
        <v>10887</v>
      </c>
      <c r="I1435" t="s">
        <v>10886</v>
      </c>
      <c r="J1435">
        <v>5.9</v>
      </c>
      <c r="K1435" t="s">
        <v>10933</v>
      </c>
      <c r="L1435">
        <v>106165</v>
      </c>
      <c r="M1435">
        <v>75000000</v>
      </c>
      <c r="N1435">
        <v>142400065</v>
      </c>
      <c r="O1435">
        <v>67400065</v>
      </c>
      <c r="P1435" t="s">
        <v>10913</v>
      </c>
      <c r="Q1435" t="s">
        <v>4807</v>
      </c>
      <c r="R1435">
        <v>24</v>
      </c>
      <c r="S1435" t="s">
        <v>11015</v>
      </c>
      <c r="T1435" t="s">
        <v>11022</v>
      </c>
      <c r="U1435" t="s">
        <v>10923</v>
      </c>
      <c r="V1435" t="s">
        <v>10988</v>
      </c>
      <c r="W1435" t="s">
        <v>11031</v>
      </c>
      <c r="X1435" t="s">
        <v>1965</v>
      </c>
    </row>
    <row r="1436" spans="1:24" x14ac:dyDescent="0.3">
      <c r="A1436" t="s">
        <v>4808</v>
      </c>
      <c r="B1436" t="s">
        <v>4809</v>
      </c>
      <c r="C1436" t="s">
        <v>4809</v>
      </c>
      <c r="D1436">
        <v>118</v>
      </c>
      <c r="E1436" t="s">
        <v>10911</v>
      </c>
      <c r="F1436">
        <v>1.9666666666666666</v>
      </c>
      <c r="G1436" t="s">
        <v>172</v>
      </c>
      <c r="H1436" t="s">
        <v>10886</v>
      </c>
      <c r="I1436" t="s">
        <v>10899</v>
      </c>
      <c r="J1436">
        <v>6.6</v>
      </c>
      <c r="K1436" t="s">
        <v>10912</v>
      </c>
      <c r="L1436">
        <v>330145</v>
      </c>
      <c r="M1436">
        <v>70000000</v>
      </c>
      <c r="N1436">
        <v>371594210</v>
      </c>
      <c r="O1436">
        <v>301594210</v>
      </c>
      <c r="P1436" t="s">
        <v>10928</v>
      </c>
      <c r="Q1436" t="s">
        <v>4810</v>
      </c>
      <c r="R1436">
        <v>10</v>
      </c>
      <c r="S1436" t="s">
        <v>11012</v>
      </c>
      <c r="T1436" t="s">
        <v>11020</v>
      </c>
      <c r="U1436" t="s">
        <v>10920</v>
      </c>
      <c r="V1436" t="s">
        <v>10988</v>
      </c>
      <c r="W1436" t="s">
        <v>11031</v>
      </c>
      <c r="X1436" t="s">
        <v>2533</v>
      </c>
    </row>
    <row r="1437" spans="1:24" x14ac:dyDescent="0.3">
      <c r="A1437" t="s">
        <v>4811</v>
      </c>
      <c r="B1437" t="s">
        <v>4812</v>
      </c>
      <c r="C1437" t="s">
        <v>4812</v>
      </c>
      <c r="D1437">
        <v>129</v>
      </c>
      <c r="E1437" t="s">
        <v>10917</v>
      </c>
      <c r="F1437">
        <v>2.15</v>
      </c>
      <c r="G1437" t="s">
        <v>190</v>
      </c>
      <c r="H1437" t="s">
        <v>10895</v>
      </c>
      <c r="I1437" t="s">
        <v>10886</v>
      </c>
      <c r="J1437">
        <v>7.4</v>
      </c>
      <c r="K1437" t="s">
        <v>10916</v>
      </c>
      <c r="L1437">
        <v>147080</v>
      </c>
      <c r="M1437">
        <v>25000000</v>
      </c>
      <c r="N1437">
        <v>82468097</v>
      </c>
      <c r="O1437">
        <v>57468097</v>
      </c>
      <c r="P1437" t="s">
        <v>10913</v>
      </c>
      <c r="Q1437" t="s">
        <v>4813</v>
      </c>
      <c r="R1437">
        <v>31</v>
      </c>
      <c r="S1437" t="s">
        <v>11013</v>
      </c>
      <c r="T1437" t="s">
        <v>11025</v>
      </c>
      <c r="U1437" t="s">
        <v>10927</v>
      </c>
      <c r="V1437" t="s">
        <v>10988</v>
      </c>
      <c r="W1437" t="s">
        <v>11031</v>
      </c>
      <c r="X1437" t="s">
        <v>4814</v>
      </c>
    </row>
    <row r="1438" spans="1:24" x14ac:dyDescent="0.3">
      <c r="A1438" t="s">
        <v>4815</v>
      </c>
      <c r="B1438" t="s">
        <v>4816</v>
      </c>
      <c r="C1438" t="s">
        <v>4816</v>
      </c>
      <c r="D1438">
        <v>103</v>
      </c>
      <c r="E1438" t="s">
        <v>10911</v>
      </c>
      <c r="F1438">
        <v>1.7166666666666666</v>
      </c>
      <c r="G1438" t="s">
        <v>105</v>
      </c>
      <c r="H1438" t="s">
        <v>10895</v>
      </c>
      <c r="I1438" t="s">
        <v>5170</v>
      </c>
      <c r="J1438">
        <v>7.6</v>
      </c>
      <c r="K1438" t="s">
        <v>10916</v>
      </c>
      <c r="L1438">
        <v>456369</v>
      </c>
      <c r="M1438">
        <v>1200000</v>
      </c>
      <c r="N1438">
        <v>103911669</v>
      </c>
      <c r="O1438">
        <v>102711669</v>
      </c>
      <c r="P1438" t="s">
        <v>10928</v>
      </c>
      <c r="Q1438" t="s">
        <v>4817</v>
      </c>
      <c r="R1438">
        <v>19</v>
      </c>
      <c r="S1438" t="s">
        <v>11015</v>
      </c>
      <c r="T1438" t="s">
        <v>11019</v>
      </c>
      <c r="U1438" t="s">
        <v>10919</v>
      </c>
      <c r="V1438" t="s">
        <v>10991</v>
      </c>
      <c r="W1438" t="s">
        <v>11031</v>
      </c>
      <c r="X1438" t="s">
        <v>4818</v>
      </c>
    </row>
    <row r="1439" spans="1:24" x14ac:dyDescent="0.3">
      <c r="A1439" t="s">
        <v>4819</v>
      </c>
      <c r="B1439" t="s">
        <v>4820</v>
      </c>
      <c r="C1439" t="s">
        <v>4820</v>
      </c>
      <c r="D1439">
        <v>84</v>
      </c>
      <c r="E1439" t="s">
        <v>10915</v>
      </c>
      <c r="F1439">
        <v>1.4</v>
      </c>
      <c r="G1439" t="s">
        <v>10887</v>
      </c>
      <c r="H1439" t="s">
        <v>172</v>
      </c>
      <c r="I1439" t="s">
        <v>10890</v>
      </c>
      <c r="J1439">
        <v>6.5</v>
      </c>
      <c r="K1439" t="s">
        <v>10912</v>
      </c>
      <c r="L1439">
        <v>176829</v>
      </c>
      <c r="M1439">
        <v>2400000</v>
      </c>
      <c r="N1439">
        <v>495510</v>
      </c>
      <c r="O1439">
        <v>-1904490</v>
      </c>
      <c r="P1439" t="s">
        <v>10924</v>
      </c>
      <c r="Q1439" t="s">
        <v>4821</v>
      </c>
      <c r="R1439">
        <v>1</v>
      </c>
      <c r="S1439" t="s">
        <v>1956</v>
      </c>
      <c r="T1439" t="s">
        <v>11027</v>
      </c>
      <c r="U1439" t="s">
        <v>10930</v>
      </c>
      <c r="V1439" t="s">
        <v>10993</v>
      </c>
      <c r="W1439" t="s">
        <v>11031</v>
      </c>
      <c r="X1439" t="s">
        <v>2967</v>
      </c>
    </row>
    <row r="1440" spans="1:24" x14ac:dyDescent="0.3">
      <c r="A1440" t="s">
        <v>4822</v>
      </c>
      <c r="B1440" t="s">
        <v>4823</v>
      </c>
      <c r="C1440" t="s">
        <v>4823</v>
      </c>
      <c r="D1440">
        <v>121</v>
      </c>
      <c r="E1440" t="s">
        <v>10917</v>
      </c>
      <c r="F1440">
        <v>2.0166666666666666</v>
      </c>
      <c r="G1440" t="s">
        <v>10891</v>
      </c>
      <c r="H1440" t="s">
        <v>190</v>
      </c>
      <c r="I1440" t="s">
        <v>10895</v>
      </c>
      <c r="J1440">
        <v>5.6</v>
      </c>
      <c r="K1440" t="s">
        <v>10933</v>
      </c>
      <c r="L1440">
        <v>76284</v>
      </c>
      <c r="M1440">
        <v>50000000</v>
      </c>
      <c r="N1440">
        <v>49332692</v>
      </c>
      <c r="O1440">
        <v>-667308</v>
      </c>
      <c r="P1440" t="s">
        <v>10924</v>
      </c>
      <c r="Q1440" t="s">
        <v>4824</v>
      </c>
      <c r="R1440">
        <v>9</v>
      </c>
      <c r="S1440" t="s">
        <v>11014</v>
      </c>
      <c r="T1440" t="s">
        <v>11028</v>
      </c>
      <c r="U1440" t="s">
        <v>10931</v>
      </c>
      <c r="V1440" t="s">
        <v>10993</v>
      </c>
      <c r="W1440" t="s">
        <v>11031</v>
      </c>
      <c r="X1440" t="s">
        <v>212</v>
      </c>
    </row>
    <row r="1441" spans="1:24" x14ac:dyDescent="0.3">
      <c r="A1441" t="s">
        <v>4825</v>
      </c>
      <c r="B1441" t="s">
        <v>4826</v>
      </c>
      <c r="C1441" t="s">
        <v>4826</v>
      </c>
      <c r="D1441">
        <v>99</v>
      </c>
      <c r="E1441" t="s">
        <v>10911</v>
      </c>
      <c r="F1441">
        <v>1.65</v>
      </c>
      <c r="G1441" t="s">
        <v>172</v>
      </c>
      <c r="H1441" t="s">
        <v>10892</v>
      </c>
      <c r="I1441" t="s">
        <v>10899</v>
      </c>
      <c r="J1441">
        <v>5.4</v>
      </c>
      <c r="K1441" t="s">
        <v>10933</v>
      </c>
      <c r="L1441">
        <v>53894</v>
      </c>
      <c r="M1441">
        <v>60000000</v>
      </c>
      <c r="N1441">
        <v>96593018</v>
      </c>
      <c r="O1441">
        <v>36593018</v>
      </c>
      <c r="P1441" t="s">
        <v>10913</v>
      </c>
      <c r="Q1441" t="s">
        <v>4827</v>
      </c>
      <c r="R1441">
        <v>15</v>
      </c>
      <c r="S1441" t="s">
        <v>11015</v>
      </c>
      <c r="T1441" t="s">
        <v>11023</v>
      </c>
      <c r="U1441" t="s">
        <v>10925</v>
      </c>
      <c r="V1441" t="s">
        <v>10991</v>
      </c>
      <c r="W1441" t="s">
        <v>11031</v>
      </c>
      <c r="X1441" t="s">
        <v>3668</v>
      </c>
    </row>
    <row r="1442" spans="1:24" x14ac:dyDescent="0.3">
      <c r="A1442" t="s">
        <v>4828</v>
      </c>
      <c r="B1442" t="s">
        <v>4829</v>
      </c>
      <c r="C1442" t="s">
        <v>4829</v>
      </c>
      <c r="D1442">
        <v>87</v>
      </c>
      <c r="E1442" t="s">
        <v>10915</v>
      </c>
      <c r="F1442">
        <v>1.45</v>
      </c>
      <c r="G1442" t="s">
        <v>7406</v>
      </c>
      <c r="H1442" t="s">
        <v>10891</v>
      </c>
      <c r="I1442" t="s">
        <v>5170</v>
      </c>
      <c r="J1442">
        <v>6.3</v>
      </c>
      <c r="K1442" t="s">
        <v>10912</v>
      </c>
      <c r="L1442">
        <v>211780</v>
      </c>
      <c r="M1442">
        <v>32000000</v>
      </c>
      <c r="N1442">
        <v>89083229</v>
      </c>
      <c r="O1442">
        <v>57083229</v>
      </c>
      <c r="P1442" t="s">
        <v>10913</v>
      </c>
      <c r="Q1442" t="s">
        <v>4830</v>
      </c>
      <c r="R1442">
        <v>3</v>
      </c>
      <c r="S1442" t="s">
        <v>11014</v>
      </c>
      <c r="T1442" t="s">
        <v>11028</v>
      </c>
      <c r="U1442" t="s">
        <v>10931</v>
      </c>
      <c r="V1442" t="s">
        <v>10988</v>
      </c>
      <c r="W1442" t="s">
        <v>11031</v>
      </c>
      <c r="X1442" t="s">
        <v>4327</v>
      </c>
    </row>
    <row r="1443" spans="1:24" x14ac:dyDescent="0.3">
      <c r="A1443" t="s">
        <v>4831</v>
      </c>
      <c r="B1443" t="s">
        <v>4832</v>
      </c>
      <c r="C1443" t="s">
        <v>4832</v>
      </c>
      <c r="D1443">
        <v>134</v>
      </c>
      <c r="E1443" t="s">
        <v>10917</v>
      </c>
      <c r="F1443">
        <v>2.2333333333333334</v>
      </c>
      <c r="G1443" t="s">
        <v>190</v>
      </c>
      <c r="H1443" t="s">
        <v>10886</v>
      </c>
      <c r="I1443" t="s">
        <v>10899</v>
      </c>
      <c r="J1443">
        <v>7.7</v>
      </c>
      <c r="K1443" t="s">
        <v>10916</v>
      </c>
      <c r="L1443">
        <v>374357</v>
      </c>
      <c r="M1443">
        <v>14000000</v>
      </c>
      <c r="N1443">
        <v>178062759</v>
      </c>
      <c r="O1443">
        <v>164062759</v>
      </c>
      <c r="P1443" t="s">
        <v>10928</v>
      </c>
      <c r="Q1443" t="s">
        <v>4711</v>
      </c>
      <c r="R1443">
        <v>2</v>
      </c>
      <c r="S1443" t="s">
        <v>1956</v>
      </c>
      <c r="T1443" t="s">
        <v>11027</v>
      </c>
      <c r="U1443" t="s">
        <v>10930</v>
      </c>
      <c r="V1443" t="s">
        <v>10988</v>
      </c>
      <c r="W1443" t="s">
        <v>11031</v>
      </c>
      <c r="X1443" t="s">
        <v>2020</v>
      </c>
    </row>
    <row r="1444" spans="1:24" x14ac:dyDescent="0.3">
      <c r="A1444" t="s">
        <v>4833</v>
      </c>
      <c r="B1444" t="s">
        <v>4834</v>
      </c>
      <c r="C1444" t="s">
        <v>4835</v>
      </c>
      <c r="D1444">
        <v>145</v>
      </c>
      <c r="E1444" t="s">
        <v>10917</v>
      </c>
      <c r="F1444">
        <v>2.4166666666666665</v>
      </c>
      <c r="G1444" t="s">
        <v>190</v>
      </c>
      <c r="H1444" t="s">
        <v>5170</v>
      </c>
      <c r="I1444" t="s">
        <v>5878</v>
      </c>
      <c r="J1444">
        <v>7.7</v>
      </c>
      <c r="K1444" t="s">
        <v>10916</v>
      </c>
      <c r="L1444">
        <v>79514</v>
      </c>
      <c r="M1444">
        <v>21000000</v>
      </c>
      <c r="N1444">
        <v>26768563</v>
      </c>
      <c r="O1444">
        <v>5768563</v>
      </c>
      <c r="P1444" t="s">
        <v>10918</v>
      </c>
      <c r="Q1444" t="s">
        <v>4821</v>
      </c>
      <c r="R1444">
        <v>1</v>
      </c>
      <c r="S1444" t="s">
        <v>1956</v>
      </c>
      <c r="T1444" t="s">
        <v>11027</v>
      </c>
      <c r="U1444" t="s">
        <v>10930</v>
      </c>
      <c r="V1444" t="s">
        <v>10993</v>
      </c>
      <c r="W1444" t="s">
        <v>11031</v>
      </c>
      <c r="X1444" t="s">
        <v>977</v>
      </c>
    </row>
    <row r="1445" spans="1:24" x14ac:dyDescent="0.3">
      <c r="A1445" t="s">
        <v>4836</v>
      </c>
      <c r="B1445" t="s">
        <v>4837</v>
      </c>
      <c r="C1445" t="s">
        <v>4837</v>
      </c>
      <c r="D1445">
        <v>113</v>
      </c>
      <c r="E1445" t="s">
        <v>10911</v>
      </c>
      <c r="F1445">
        <v>1.8833333333333333</v>
      </c>
      <c r="G1445" t="s">
        <v>7406</v>
      </c>
      <c r="H1445" t="s">
        <v>105</v>
      </c>
      <c r="I1445" t="s">
        <v>5170</v>
      </c>
      <c r="J1445">
        <v>6.6</v>
      </c>
      <c r="K1445" t="s">
        <v>10912</v>
      </c>
      <c r="L1445">
        <v>185889</v>
      </c>
      <c r="M1445">
        <v>30000000</v>
      </c>
      <c r="N1445">
        <v>75513170</v>
      </c>
      <c r="O1445">
        <v>45513170</v>
      </c>
      <c r="P1445" t="s">
        <v>10913</v>
      </c>
      <c r="Q1445" t="s">
        <v>4838</v>
      </c>
      <c r="R1445">
        <v>16</v>
      </c>
      <c r="S1445" t="s">
        <v>11011</v>
      </c>
      <c r="T1445" t="s">
        <v>11022</v>
      </c>
      <c r="U1445" t="s">
        <v>10923</v>
      </c>
      <c r="V1445" t="s">
        <v>10994</v>
      </c>
      <c r="W1445" t="s">
        <v>11031</v>
      </c>
      <c r="X1445" t="s">
        <v>4839</v>
      </c>
    </row>
    <row r="1446" spans="1:24" x14ac:dyDescent="0.3">
      <c r="A1446" t="s">
        <v>4840</v>
      </c>
      <c r="B1446" t="s">
        <v>4841</v>
      </c>
      <c r="C1446" t="s">
        <v>4841</v>
      </c>
      <c r="D1446">
        <v>91</v>
      </c>
      <c r="E1446" t="s">
        <v>10911</v>
      </c>
      <c r="F1446">
        <v>1.5166666666666666</v>
      </c>
      <c r="G1446" t="s">
        <v>10887</v>
      </c>
      <c r="H1446" t="s">
        <v>10888</v>
      </c>
      <c r="I1446" t="s">
        <v>172</v>
      </c>
      <c r="J1446">
        <v>6.1</v>
      </c>
      <c r="K1446" t="s">
        <v>10912</v>
      </c>
      <c r="L1446">
        <v>175148</v>
      </c>
      <c r="M1446">
        <v>150000000</v>
      </c>
      <c r="N1446">
        <v>293514336</v>
      </c>
      <c r="O1446">
        <v>143514336</v>
      </c>
      <c r="P1446" t="s">
        <v>10928</v>
      </c>
      <c r="Q1446" t="s">
        <v>4842</v>
      </c>
      <c r="R1446">
        <v>28</v>
      </c>
      <c r="S1446" t="s">
        <v>11013</v>
      </c>
      <c r="T1446" t="s">
        <v>11022</v>
      </c>
      <c r="U1446" t="s">
        <v>10923</v>
      </c>
      <c r="V1446" t="s">
        <v>10994</v>
      </c>
      <c r="W1446" t="s">
        <v>11031</v>
      </c>
      <c r="X1446" t="s">
        <v>4843</v>
      </c>
    </row>
    <row r="1447" spans="1:24" x14ac:dyDescent="0.3">
      <c r="A1447" t="s">
        <v>4844</v>
      </c>
      <c r="B1447" t="s">
        <v>4845</v>
      </c>
      <c r="C1447" t="s">
        <v>4845</v>
      </c>
      <c r="D1447">
        <v>107</v>
      </c>
      <c r="E1447" t="s">
        <v>10911</v>
      </c>
      <c r="F1447">
        <v>1.7833333333333334</v>
      </c>
      <c r="G1447" t="s">
        <v>172</v>
      </c>
      <c r="H1447" t="s">
        <v>190</v>
      </c>
      <c r="I1447" t="s">
        <v>10885</v>
      </c>
      <c r="J1447">
        <v>6.4</v>
      </c>
      <c r="K1447" t="s">
        <v>10912</v>
      </c>
      <c r="L1447">
        <v>348923</v>
      </c>
      <c r="M1447">
        <v>82500000</v>
      </c>
      <c r="N1447">
        <v>240685326</v>
      </c>
      <c r="O1447">
        <v>158185326</v>
      </c>
      <c r="P1447" t="s">
        <v>10928</v>
      </c>
      <c r="Q1447" t="s">
        <v>4846</v>
      </c>
      <c r="R1447">
        <v>14</v>
      </c>
      <c r="S1447" t="s">
        <v>11014</v>
      </c>
      <c r="T1447" t="s">
        <v>11024</v>
      </c>
      <c r="U1447" t="s">
        <v>10926</v>
      </c>
      <c r="V1447" t="s">
        <v>10993</v>
      </c>
      <c r="W1447" t="s">
        <v>11031</v>
      </c>
      <c r="X1447" t="s">
        <v>2497</v>
      </c>
    </row>
    <row r="1448" spans="1:24" x14ac:dyDescent="0.3">
      <c r="A1448" t="s">
        <v>4847</v>
      </c>
      <c r="B1448" t="s">
        <v>4848</v>
      </c>
      <c r="C1448" t="s">
        <v>4848</v>
      </c>
      <c r="D1448">
        <v>118</v>
      </c>
      <c r="E1448" t="s">
        <v>10911</v>
      </c>
      <c r="F1448">
        <v>1.9666666666666666</v>
      </c>
      <c r="G1448" t="s">
        <v>7406</v>
      </c>
      <c r="H1448" t="s">
        <v>190</v>
      </c>
      <c r="I1448" t="s">
        <v>10897</v>
      </c>
      <c r="J1448">
        <v>7.2</v>
      </c>
      <c r="K1448" t="s">
        <v>10916</v>
      </c>
      <c r="L1448">
        <v>65999</v>
      </c>
      <c r="M1448">
        <v>30000000</v>
      </c>
      <c r="N1448">
        <v>61950770</v>
      </c>
      <c r="O1448">
        <v>31950770</v>
      </c>
      <c r="P1448" t="s">
        <v>10913</v>
      </c>
      <c r="Q1448" t="s">
        <v>4849</v>
      </c>
      <c r="R1448">
        <v>6</v>
      </c>
      <c r="S1448" t="s">
        <v>11014</v>
      </c>
      <c r="T1448" t="s">
        <v>11022</v>
      </c>
      <c r="U1448" t="s">
        <v>10923</v>
      </c>
      <c r="V1448" t="s">
        <v>10991</v>
      </c>
      <c r="W1448" t="s">
        <v>11031</v>
      </c>
      <c r="X1448" t="s">
        <v>4202</v>
      </c>
    </row>
    <row r="1449" spans="1:24" x14ac:dyDescent="0.3">
      <c r="A1449" t="s">
        <v>4850</v>
      </c>
      <c r="B1449" t="s">
        <v>4851</v>
      </c>
      <c r="C1449" t="s">
        <v>4851</v>
      </c>
      <c r="D1449">
        <v>77</v>
      </c>
      <c r="E1449" t="s">
        <v>10915</v>
      </c>
      <c r="F1449">
        <v>1.2833333333333334</v>
      </c>
      <c r="G1449" t="s">
        <v>190</v>
      </c>
      <c r="H1449" t="s">
        <v>10890</v>
      </c>
      <c r="I1449" t="s">
        <v>5170</v>
      </c>
      <c r="J1449">
        <v>6.7</v>
      </c>
      <c r="K1449" t="s">
        <v>10912</v>
      </c>
      <c r="L1449">
        <v>112136</v>
      </c>
      <c r="M1449">
        <v>7000</v>
      </c>
      <c r="N1449">
        <v>545436</v>
      </c>
      <c r="O1449">
        <v>538436</v>
      </c>
      <c r="P1449" t="s">
        <v>10918</v>
      </c>
      <c r="Q1449" t="s">
        <v>4249</v>
      </c>
      <c r="R1449">
        <v>16</v>
      </c>
      <c r="S1449" t="s">
        <v>1956</v>
      </c>
      <c r="T1449" t="s">
        <v>11019</v>
      </c>
      <c r="U1449" t="s">
        <v>10919</v>
      </c>
      <c r="V1449" t="s">
        <v>10991</v>
      </c>
      <c r="W1449" t="s">
        <v>11031</v>
      </c>
      <c r="X1449" t="s">
        <v>4852</v>
      </c>
    </row>
    <row r="1450" spans="1:24" x14ac:dyDescent="0.3">
      <c r="A1450" t="s">
        <v>4853</v>
      </c>
      <c r="B1450" t="s">
        <v>4854</v>
      </c>
      <c r="C1450" t="s">
        <v>4854</v>
      </c>
      <c r="D1450">
        <v>100</v>
      </c>
      <c r="E1450" t="s">
        <v>10911</v>
      </c>
      <c r="F1450">
        <v>1.6666666666666667</v>
      </c>
      <c r="G1450" t="s">
        <v>4855</v>
      </c>
      <c r="H1450" t="s">
        <v>10899</v>
      </c>
      <c r="I1450" t="s">
        <v>10899</v>
      </c>
      <c r="J1450">
        <v>7.2</v>
      </c>
      <c r="K1450" t="s">
        <v>10916</v>
      </c>
      <c r="L1450">
        <v>112088</v>
      </c>
      <c r="M1450">
        <v>65000</v>
      </c>
      <c r="N1450">
        <v>20645757</v>
      </c>
      <c r="O1450">
        <v>20580757</v>
      </c>
      <c r="P1450" t="s">
        <v>10913</v>
      </c>
      <c r="Q1450" t="s">
        <v>3874</v>
      </c>
      <c r="R1450">
        <v>17</v>
      </c>
      <c r="S1450" t="s">
        <v>11016</v>
      </c>
      <c r="T1450" t="s">
        <v>11019</v>
      </c>
      <c r="U1450" t="s">
        <v>10919</v>
      </c>
      <c r="V1450" t="s">
        <v>10991</v>
      </c>
      <c r="W1450" t="s">
        <v>11031</v>
      </c>
      <c r="X1450" t="s">
        <v>4856</v>
      </c>
    </row>
    <row r="1451" spans="1:24" x14ac:dyDescent="0.3">
      <c r="A1451" t="s">
        <v>4857</v>
      </c>
      <c r="B1451" t="s">
        <v>4858</v>
      </c>
      <c r="C1451" t="s">
        <v>4858</v>
      </c>
      <c r="D1451">
        <v>91</v>
      </c>
      <c r="E1451" t="s">
        <v>10911</v>
      </c>
      <c r="F1451">
        <v>1.5166666666666666</v>
      </c>
      <c r="G1451" t="s">
        <v>105</v>
      </c>
      <c r="H1451" t="s">
        <v>10895</v>
      </c>
      <c r="I1451" t="s">
        <v>5170</v>
      </c>
      <c r="J1451">
        <v>5.9</v>
      </c>
      <c r="K1451" t="s">
        <v>10933</v>
      </c>
      <c r="L1451">
        <v>149454</v>
      </c>
      <c r="M1451">
        <v>10000000</v>
      </c>
      <c r="N1451">
        <v>187281115</v>
      </c>
      <c r="O1451">
        <v>177281115</v>
      </c>
      <c r="P1451" t="s">
        <v>10928</v>
      </c>
      <c r="Q1451" t="s">
        <v>4859</v>
      </c>
      <c r="R1451">
        <v>12</v>
      </c>
      <c r="S1451" t="s">
        <v>11011</v>
      </c>
      <c r="T1451" t="s">
        <v>11022</v>
      </c>
      <c r="U1451" t="s">
        <v>10923</v>
      </c>
      <c r="V1451" t="s">
        <v>10991</v>
      </c>
      <c r="W1451" t="s">
        <v>11031</v>
      </c>
      <c r="X1451" t="s">
        <v>4860</v>
      </c>
    </row>
    <row r="1452" spans="1:24" x14ac:dyDescent="0.3">
      <c r="A1452" t="s">
        <v>4861</v>
      </c>
      <c r="B1452" t="s">
        <v>4862</v>
      </c>
      <c r="C1452" t="s">
        <v>4862</v>
      </c>
      <c r="D1452">
        <v>107</v>
      </c>
      <c r="E1452" t="s">
        <v>10911</v>
      </c>
      <c r="F1452">
        <v>1.7833333333333334</v>
      </c>
      <c r="G1452" t="s">
        <v>172</v>
      </c>
      <c r="H1452" t="s">
        <v>190</v>
      </c>
      <c r="I1452" t="s">
        <v>10886</v>
      </c>
      <c r="J1452">
        <v>6.6</v>
      </c>
      <c r="K1452" t="s">
        <v>10912</v>
      </c>
      <c r="L1452">
        <v>70752</v>
      </c>
      <c r="M1452">
        <v>30000000</v>
      </c>
      <c r="N1452">
        <v>42886719</v>
      </c>
      <c r="O1452">
        <v>12886719</v>
      </c>
      <c r="P1452" t="s">
        <v>10913</v>
      </c>
      <c r="Q1452" t="s">
        <v>4863</v>
      </c>
      <c r="R1452">
        <v>21</v>
      </c>
      <c r="S1452" t="s">
        <v>11012</v>
      </c>
      <c r="T1452" t="s">
        <v>11026</v>
      </c>
      <c r="U1452" t="s">
        <v>10929</v>
      </c>
      <c r="V1452" t="s">
        <v>10988</v>
      </c>
      <c r="W1452" t="s">
        <v>11031</v>
      </c>
      <c r="X1452" t="s">
        <v>4864</v>
      </c>
    </row>
    <row r="1453" spans="1:24" x14ac:dyDescent="0.3">
      <c r="A1453" t="s">
        <v>4865</v>
      </c>
      <c r="B1453" t="s">
        <v>4866</v>
      </c>
      <c r="C1453" t="s">
        <v>4866</v>
      </c>
      <c r="D1453">
        <v>110</v>
      </c>
      <c r="E1453" t="s">
        <v>10911</v>
      </c>
      <c r="F1453">
        <v>1.8333333333333333</v>
      </c>
      <c r="G1453" t="s">
        <v>10891</v>
      </c>
      <c r="H1453" t="s">
        <v>190</v>
      </c>
      <c r="I1453" t="s">
        <v>10895</v>
      </c>
      <c r="J1453">
        <v>7.2</v>
      </c>
      <c r="K1453" t="s">
        <v>10916</v>
      </c>
      <c r="L1453">
        <v>109100</v>
      </c>
      <c r="M1453">
        <v>475000</v>
      </c>
      <c r="N1453">
        <v>3947579</v>
      </c>
      <c r="O1453">
        <v>3472579</v>
      </c>
      <c r="P1453" t="s">
        <v>10918</v>
      </c>
      <c r="Q1453">
        <v>38353</v>
      </c>
      <c r="S1453" t="s">
        <v>11016</v>
      </c>
      <c r="T1453" t="s">
        <v>11019</v>
      </c>
      <c r="U1453" t="e">
        <v>#VALUE!</v>
      </c>
      <c r="V1453" t="s">
        <v>10988</v>
      </c>
      <c r="W1453" t="s">
        <v>11031</v>
      </c>
      <c r="X1453" t="s">
        <v>4867</v>
      </c>
    </row>
    <row r="1454" spans="1:24" x14ac:dyDescent="0.3">
      <c r="A1454" t="s">
        <v>4868</v>
      </c>
      <c r="B1454" t="s">
        <v>4869</v>
      </c>
      <c r="C1454" t="s">
        <v>4869</v>
      </c>
      <c r="D1454">
        <v>136</v>
      </c>
      <c r="E1454" t="s">
        <v>10917</v>
      </c>
      <c r="F1454">
        <v>2.2666666666666666</v>
      </c>
      <c r="G1454" t="s">
        <v>10889</v>
      </c>
      <c r="H1454" t="s">
        <v>190</v>
      </c>
      <c r="I1454" t="s">
        <v>10897</v>
      </c>
      <c r="J1454">
        <v>7.3</v>
      </c>
      <c r="K1454" t="s">
        <v>10916</v>
      </c>
      <c r="L1454">
        <v>166479</v>
      </c>
      <c r="M1454">
        <v>30000000</v>
      </c>
      <c r="N1454">
        <v>76669554</v>
      </c>
      <c r="O1454">
        <v>46669554</v>
      </c>
      <c r="P1454" t="s">
        <v>10913</v>
      </c>
      <c r="Q1454" t="s">
        <v>4870</v>
      </c>
      <c r="R1454">
        <v>13</v>
      </c>
      <c r="S1454" t="s">
        <v>11012</v>
      </c>
      <c r="T1454" t="s">
        <v>11019</v>
      </c>
      <c r="U1454" t="s">
        <v>10919</v>
      </c>
      <c r="V1454" t="s">
        <v>10988</v>
      </c>
      <c r="W1454" t="s">
        <v>11031</v>
      </c>
      <c r="X1454" t="s">
        <v>3278</v>
      </c>
    </row>
    <row r="1455" spans="1:24" x14ac:dyDescent="0.3">
      <c r="A1455" t="s">
        <v>4871</v>
      </c>
      <c r="B1455" t="s">
        <v>4872</v>
      </c>
      <c r="C1455" t="s">
        <v>4872</v>
      </c>
      <c r="D1455">
        <v>121</v>
      </c>
      <c r="E1455" t="s">
        <v>10917</v>
      </c>
      <c r="F1455">
        <v>2.0166666666666666</v>
      </c>
      <c r="G1455" t="s">
        <v>10889</v>
      </c>
      <c r="H1455" t="s">
        <v>190</v>
      </c>
      <c r="I1455" t="s">
        <v>10896</v>
      </c>
      <c r="J1455">
        <v>8.1</v>
      </c>
      <c r="K1455" t="s">
        <v>10922</v>
      </c>
      <c r="L1455">
        <v>367096</v>
      </c>
      <c r="M1455">
        <v>17500000</v>
      </c>
      <c r="N1455">
        <v>33882243</v>
      </c>
      <c r="O1455">
        <v>16382243</v>
      </c>
      <c r="P1455" t="s">
        <v>10913</v>
      </c>
      <c r="Q1455" t="s">
        <v>4873</v>
      </c>
      <c r="R1455">
        <v>11</v>
      </c>
      <c r="S1455" t="s">
        <v>11016</v>
      </c>
      <c r="T1455" t="s">
        <v>11027</v>
      </c>
      <c r="U1455" t="s">
        <v>10930</v>
      </c>
      <c r="V1455" t="s">
        <v>10991</v>
      </c>
      <c r="W1455" t="s">
        <v>11031</v>
      </c>
      <c r="X1455" t="s">
        <v>4874</v>
      </c>
    </row>
    <row r="1456" spans="1:24" x14ac:dyDescent="0.3">
      <c r="A1456" t="s">
        <v>4875</v>
      </c>
      <c r="B1456" t="s">
        <v>4876</v>
      </c>
      <c r="C1456" t="s">
        <v>4876</v>
      </c>
      <c r="D1456">
        <v>107</v>
      </c>
      <c r="E1456" t="s">
        <v>10911</v>
      </c>
      <c r="F1456">
        <v>1.7833333333333334</v>
      </c>
      <c r="G1456" t="s">
        <v>10891</v>
      </c>
      <c r="H1456" t="s">
        <v>190</v>
      </c>
      <c r="I1456" t="s">
        <v>105</v>
      </c>
      <c r="J1456">
        <v>6.7</v>
      </c>
      <c r="K1456" t="s">
        <v>10912</v>
      </c>
      <c r="L1456">
        <v>104606</v>
      </c>
      <c r="M1456">
        <v>7000000</v>
      </c>
      <c r="N1456">
        <v>20901859</v>
      </c>
      <c r="O1456">
        <v>13901859</v>
      </c>
      <c r="P1456" t="s">
        <v>10913</v>
      </c>
      <c r="Q1456" t="s">
        <v>4877</v>
      </c>
      <c r="R1456">
        <v>22</v>
      </c>
      <c r="S1456" t="s">
        <v>1956</v>
      </c>
      <c r="T1456" t="s">
        <v>11025</v>
      </c>
      <c r="U1456" t="s">
        <v>10927</v>
      </c>
      <c r="V1456" t="s">
        <v>10988</v>
      </c>
      <c r="W1456" t="s">
        <v>11031</v>
      </c>
      <c r="X1456" t="s">
        <v>3571</v>
      </c>
    </row>
    <row r="1457" spans="1:24" x14ac:dyDescent="0.3">
      <c r="A1457" t="s">
        <v>4878</v>
      </c>
      <c r="B1457" t="s">
        <v>4879</v>
      </c>
      <c r="C1457" t="s">
        <v>4879</v>
      </c>
      <c r="D1457">
        <v>95</v>
      </c>
      <c r="E1457" t="s">
        <v>10911</v>
      </c>
      <c r="F1457">
        <v>1.5833333333333333</v>
      </c>
      <c r="G1457" t="s">
        <v>7406</v>
      </c>
      <c r="H1457" t="s">
        <v>172</v>
      </c>
      <c r="I1457" t="s">
        <v>190</v>
      </c>
      <c r="J1457">
        <v>5.6</v>
      </c>
      <c r="K1457" t="s">
        <v>10933</v>
      </c>
      <c r="L1457">
        <v>99222</v>
      </c>
      <c r="M1457">
        <v>56000000</v>
      </c>
      <c r="N1457">
        <v>198636868</v>
      </c>
      <c r="O1457">
        <v>142636868</v>
      </c>
      <c r="P1457" t="s">
        <v>10928</v>
      </c>
      <c r="Q1457" t="s">
        <v>4880</v>
      </c>
      <c r="R1457">
        <v>1</v>
      </c>
      <c r="S1457" t="s">
        <v>11011</v>
      </c>
      <c r="T1457" t="s">
        <v>11021</v>
      </c>
      <c r="U1457" t="s">
        <v>10921</v>
      </c>
      <c r="V1457" t="s">
        <v>10988</v>
      </c>
      <c r="W1457" t="s">
        <v>11031</v>
      </c>
      <c r="X1457" t="s">
        <v>3301</v>
      </c>
    </row>
    <row r="1458" spans="1:24" x14ac:dyDescent="0.3">
      <c r="A1458" t="s">
        <v>4881</v>
      </c>
      <c r="B1458" t="s">
        <v>4882</v>
      </c>
      <c r="C1458" t="s">
        <v>4882</v>
      </c>
      <c r="D1458">
        <v>147</v>
      </c>
      <c r="E1458" t="s">
        <v>10917</v>
      </c>
      <c r="F1458">
        <v>2.4500000000000002</v>
      </c>
      <c r="G1458" t="s">
        <v>10891</v>
      </c>
      <c r="H1458" t="s">
        <v>190</v>
      </c>
      <c r="I1458" t="s">
        <v>10885</v>
      </c>
      <c r="J1458">
        <v>7.5</v>
      </c>
      <c r="K1458" t="s">
        <v>10916</v>
      </c>
      <c r="L1458">
        <v>261765</v>
      </c>
      <c r="M1458">
        <v>60000000</v>
      </c>
      <c r="N1458">
        <v>135039924</v>
      </c>
      <c r="O1458">
        <v>75039924</v>
      </c>
      <c r="P1458" t="s">
        <v>10913</v>
      </c>
      <c r="Q1458" t="s">
        <v>4883</v>
      </c>
      <c r="R1458">
        <v>7</v>
      </c>
      <c r="S1458" t="s">
        <v>11012</v>
      </c>
      <c r="T1458" t="s">
        <v>11027</v>
      </c>
      <c r="U1458" t="s">
        <v>10930</v>
      </c>
      <c r="V1458" t="s">
        <v>10993</v>
      </c>
      <c r="W1458" t="s">
        <v>11031</v>
      </c>
      <c r="X1458" t="s">
        <v>4884</v>
      </c>
    </row>
    <row r="1459" spans="1:24" x14ac:dyDescent="0.3">
      <c r="A1459" t="s">
        <v>4885</v>
      </c>
      <c r="B1459" t="s">
        <v>4886</v>
      </c>
      <c r="C1459" t="s">
        <v>4886</v>
      </c>
      <c r="D1459">
        <v>119</v>
      </c>
      <c r="E1459" t="s">
        <v>10911</v>
      </c>
      <c r="F1459">
        <v>1.9833333333333334</v>
      </c>
      <c r="G1459" t="s">
        <v>172</v>
      </c>
      <c r="H1459" t="s">
        <v>10886</v>
      </c>
      <c r="I1459" t="s">
        <v>10899</v>
      </c>
      <c r="J1459">
        <v>7</v>
      </c>
      <c r="K1459" t="s">
        <v>10916</v>
      </c>
      <c r="L1459">
        <v>370001</v>
      </c>
      <c r="M1459">
        <v>40000000</v>
      </c>
      <c r="N1459">
        <v>288485135</v>
      </c>
      <c r="O1459">
        <v>248485135</v>
      </c>
      <c r="P1459" t="s">
        <v>10928</v>
      </c>
      <c r="Q1459" t="s">
        <v>4887</v>
      </c>
      <c r="R1459">
        <v>13</v>
      </c>
      <c r="S1459" t="s">
        <v>11014</v>
      </c>
      <c r="T1459" t="s">
        <v>11025</v>
      </c>
      <c r="U1459" t="s">
        <v>10927</v>
      </c>
      <c r="V1459" t="s">
        <v>10988</v>
      </c>
      <c r="W1459" t="s">
        <v>11031</v>
      </c>
      <c r="X1459" t="s">
        <v>3970</v>
      </c>
    </row>
    <row r="1460" spans="1:24" x14ac:dyDescent="0.3">
      <c r="A1460" t="s">
        <v>4888</v>
      </c>
      <c r="B1460" t="s">
        <v>4889</v>
      </c>
      <c r="C1460" t="s">
        <v>4889</v>
      </c>
      <c r="D1460">
        <v>95</v>
      </c>
      <c r="E1460" t="s">
        <v>10911</v>
      </c>
      <c r="F1460">
        <v>1.5833333333333333</v>
      </c>
      <c r="G1460" t="s">
        <v>10887</v>
      </c>
      <c r="H1460" t="s">
        <v>10888</v>
      </c>
      <c r="I1460" t="s">
        <v>172</v>
      </c>
      <c r="J1460">
        <v>6.8</v>
      </c>
      <c r="K1460" t="s">
        <v>10912</v>
      </c>
      <c r="L1460">
        <v>108527</v>
      </c>
      <c r="M1460">
        <v>150000000</v>
      </c>
      <c r="N1460">
        <v>169333034</v>
      </c>
      <c r="O1460">
        <v>19333034</v>
      </c>
      <c r="P1460" t="s">
        <v>10913</v>
      </c>
      <c r="Q1460" t="s">
        <v>4890</v>
      </c>
      <c r="R1460">
        <v>23</v>
      </c>
      <c r="S1460" t="s">
        <v>1956</v>
      </c>
      <c r="T1460" t="s">
        <v>11021</v>
      </c>
      <c r="U1460" t="s">
        <v>10921</v>
      </c>
      <c r="V1460" t="s">
        <v>10994</v>
      </c>
      <c r="W1460" t="s">
        <v>11031</v>
      </c>
      <c r="X1460" t="s">
        <v>4891</v>
      </c>
    </row>
    <row r="1461" spans="1:24" x14ac:dyDescent="0.3">
      <c r="A1461" t="s">
        <v>4892</v>
      </c>
      <c r="B1461" t="s">
        <v>4893</v>
      </c>
      <c r="C1461" t="s">
        <v>4893</v>
      </c>
      <c r="D1461">
        <v>97</v>
      </c>
      <c r="E1461" t="s">
        <v>10911</v>
      </c>
      <c r="F1461">
        <v>1.6166666666666667</v>
      </c>
      <c r="G1461" t="s">
        <v>172</v>
      </c>
      <c r="H1461" t="s">
        <v>10892</v>
      </c>
      <c r="I1461" t="s">
        <v>10885</v>
      </c>
      <c r="J1461">
        <v>6.6</v>
      </c>
      <c r="K1461" t="s">
        <v>10912</v>
      </c>
      <c r="L1461">
        <v>83193</v>
      </c>
      <c r="M1461">
        <v>25000000</v>
      </c>
      <c r="N1461">
        <v>123276807</v>
      </c>
      <c r="O1461">
        <v>98276807</v>
      </c>
      <c r="P1461" t="s">
        <v>10913</v>
      </c>
      <c r="Q1461" t="s">
        <v>4894</v>
      </c>
      <c r="R1461">
        <v>21</v>
      </c>
      <c r="S1461" t="s">
        <v>1956</v>
      </c>
      <c r="T1461" t="s">
        <v>11022</v>
      </c>
      <c r="U1461" t="s">
        <v>10923</v>
      </c>
      <c r="V1461" t="s">
        <v>10988</v>
      </c>
      <c r="W1461" t="s">
        <v>11031</v>
      </c>
      <c r="X1461" t="s">
        <v>4895</v>
      </c>
    </row>
    <row r="1462" spans="1:24" x14ac:dyDescent="0.3">
      <c r="A1462" t="s">
        <v>4896</v>
      </c>
      <c r="B1462" t="s">
        <v>4897</v>
      </c>
      <c r="C1462" t="s">
        <v>4897</v>
      </c>
      <c r="D1462">
        <v>113</v>
      </c>
      <c r="E1462" t="s">
        <v>10911</v>
      </c>
      <c r="F1462">
        <v>1.8833333333333333</v>
      </c>
      <c r="G1462" t="s">
        <v>105</v>
      </c>
      <c r="H1462" t="s">
        <v>5170</v>
      </c>
      <c r="I1462" t="s">
        <v>10899</v>
      </c>
      <c r="J1462">
        <v>5.5</v>
      </c>
      <c r="K1462" t="s">
        <v>10933</v>
      </c>
      <c r="L1462">
        <v>131792</v>
      </c>
      <c r="M1462">
        <v>40000000</v>
      </c>
      <c r="N1462">
        <v>68766121</v>
      </c>
      <c r="O1462">
        <v>28766121</v>
      </c>
      <c r="P1462" t="s">
        <v>10913</v>
      </c>
      <c r="Q1462" t="s">
        <v>4898</v>
      </c>
      <c r="R1462">
        <v>26</v>
      </c>
      <c r="S1462" t="s">
        <v>11011</v>
      </c>
      <c r="T1462" t="s">
        <v>11026</v>
      </c>
      <c r="U1462" t="s">
        <v>10929</v>
      </c>
      <c r="V1462" t="s">
        <v>10988</v>
      </c>
      <c r="W1462" t="s">
        <v>11031</v>
      </c>
      <c r="X1462" t="s">
        <v>4899</v>
      </c>
    </row>
    <row r="1463" spans="1:24" x14ac:dyDescent="0.3">
      <c r="A1463" t="s">
        <v>4900</v>
      </c>
      <c r="B1463" t="s">
        <v>4901</v>
      </c>
      <c r="C1463" t="s">
        <v>4901</v>
      </c>
      <c r="D1463">
        <v>108</v>
      </c>
      <c r="E1463" t="s">
        <v>10911</v>
      </c>
      <c r="F1463">
        <v>1.8</v>
      </c>
      <c r="G1463" t="s">
        <v>172</v>
      </c>
      <c r="H1463" t="s">
        <v>10885</v>
      </c>
      <c r="I1463" t="s">
        <v>10886</v>
      </c>
      <c r="J1463">
        <v>5.4</v>
      </c>
      <c r="K1463" t="s">
        <v>10933</v>
      </c>
      <c r="L1463">
        <v>60254</v>
      </c>
      <c r="M1463">
        <v>28000000</v>
      </c>
      <c r="N1463">
        <v>38159905</v>
      </c>
      <c r="O1463">
        <v>10159905</v>
      </c>
      <c r="P1463" t="s">
        <v>10913</v>
      </c>
      <c r="Q1463" t="s">
        <v>4902</v>
      </c>
      <c r="R1463">
        <v>9</v>
      </c>
      <c r="S1463" t="s">
        <v>11011</v>
      </c>
      <c r="T1463" t="s">
        <v>11029</v>
      </c>
      <c r="U1463" t="s">
        <v>10932</v>
      </c>
      <c r="V1463" t="s">
        <v>10993</v>
      </c>
      <c r="W1463" t="s">
        <v>11031</v>
      </c>
      <c r="X1463" t="s">
        <v>1818</v>
      </c>
    </row>
    <row r="1464" spans="1:24" x14ac:dyDescent="0.3">
      <c r="A1464" t="s">
        <v>4903</v>
      </c>
      <c r="B1464" t="s">
        <v>4904</v>
      </c>
      <c r="C1464" t="s">
        <v>4904</v>
      </c>
      <c r="D1464">
        <v>104</v>
      </c>
      <c r="E1464" t="s">
        <v>10911</v>
      </c>
      <c r="F1464">
        <v>1.7333333333333334</v>
      </c>
      <c r="G1464" t="s">
        <v>190</v>
      </c>
      <c r="H1464" t="s">
        <v>105</v>
      </c>
      <c r="I1464" t="s">
        <v>10895</v>
      </c>
      <c r="J1464">
        <v>6.5</v>
      </c>
      <c r="K1464" t="s">
        <v>10912</v>
      </c>
      <c r="L1464">
        <v>121001</v>
      </c>
      <c r="M1464">
        <v>43000000</v>
      </c>
      <c r="N1464">
        <v>93983911</v>
      </c>
      <c r="O1464">
        <v>50983911</v>
      </c>
      <c r="P1464" t="s">
        <v>10913</v>
      </c>
      <c r="Q1464" t="s">
        <v>4905</v>
      </c>
      <c r="R1464">
        <v>29</v>
      </c>
      <c r="S1464" t="s">
        <v>1956</v>
      </c>
      <c r="T1464" t="s">
        <v>11025</v>
      </c>
      <c r="U1464" t="s">
        <v>10927</v>
      </c>
      <c r="V1464" t="s">
        <v>10988</v>
      </c>
      <c r="W1464" t="s">
        <v>11031</v>
      </c>
      <c r="X1464" t="s">
        <v>1973</v>
      </c>
    </row>
    <row r="1465" spans="1:24" x14ac:dyDescent="0.3">
      <c r="A1465" t="s">
        <v>4906</v>
      </c>
      <c r="B1465" t="s">
        <v>4907</v>
      </c>
      <c r="C1465" t="s">
        <v>4907</v>
      </c>
      <c r="D1465">
        <v>120</v>
      </c>
      <c r="E1465" t="s">
        <v>10911</v>
      </c>
      <c r="F1465">
        <v>2</v>
      </c>
      <c r="G1465" t="s">
        <v>10887</v>
      </c>
      <c r="H1465" t="s">
        <v>190</v>
      </c>
      <c r="I1465" t="s">
        <v>10892</v>
      </c>
      <c r="J1465">
        <v>7.3</v>
      </c>
      <c r="K1465" t="s">
        <v>10916</v>
      </c>
      <c r="L1465">
        <v>67255</v>
      </c>
      <c r="M1465">
        <v>40000000</v>
      </c>
      <c r="N1465">
        <v>120455994</v>
      </c>
      <c r="O1465">
        <v>80455994</v>
      </c>
      <c r="P1465" t="s">
        <v>10913</v>
      </c>
      <c r="Q1465" t="s">
        <v>4908</v>
      </c>
      <c r="R1465">
        <v>17</v>
      </c>
      <c r="S1465" t="s">
        <v>1956</v>
      </c>
      <c r="T1465" t="s">
        <v>11020</v>
      </c>
      <c r="U1465" t="s">
        <v>10920</v>
      </c>
      <c r="V1465" t="s">
        <v>10993</v>
      </c>
      <c r="W1465" t="s">
        <v>11031</v>
      </c>
      <c r="X1465" t="s">
        <v>1236</v>
      </c>
    </row>
    <row r="1466" spans="1:24" x14ac:dyDescent="0.3">
      <c r="A1466" t="s">
        <v>4909</v>
      </c>
      <c r="B1466" t="s">
        <v>4910</v>
      </c>
      <c r="C1466" t="s">
        <v>4910</v>
      </c>
      <c r="D1466">
        <v>145</v>
      </c>
      <c r="E1466" t="s">
        <v>10917</v>
      </c>
      <c r="F1466">
        <v>2.4166666666666665</v>
      </c>
      <c r="G1466" t="s">
        <v>190</v>
      </c>
      <c r="H1466" t="s">
        <v>10886</v>
      </c>
      <c r="I1466" t="s">
        <v>10899</v>
      </c>
      <c r="J1466">
        <v>7.3</v>
      </c>
      <c r="K1466" t="s">
        <v>10916</v>
      </c>
      <c r="L1466">
        <v>157602</v>
      </c>
      <c r="M1466">
        <v>85000000</v>
      </c>
      <c r="N1466">
        <v>162242962</v>
      </c>
      <c r="O1466">
        <v>77242962</v>
      </c>
      <c r="P1466" t="s">
        <v>10913</v>
      </c>
      <c r="Q1466" t="s">
        <v>4911</v>
      </c>
      <c r="R1466">
        <v>29</v>
      </c>
      <c r="S1466" t="s">
        <v>11011</v>
      </c>
      <c r="T1466" t="s">
        <v>11023</v>
      </c>
      <c r="U1466" t="s">
        <v>10925</v>
      </c>
      <c r="V1466" t="s">
        <v>10988</v>
      </c>
      <c r="W1466" t="s">
        <v>11031</v>
      </c>
      <c r="X1466" t="s">
        <v>3955</v>
      </c>
    </row>
    <row r="1467" spans="1:24" x14ac:dyDescent="0.3">
      <c r="A1467" t="s">
        <v>4912</v>
      </c>
      <c r="B1467" t="s">
        <v>4913</v>
      </c>
      <c r="C1467" t="s">
        <v>4913</v>
      </c>
      <c r="D1467">
        <v>96</v>
      </c>
      <c r="E1467" t="s">
        <v>10911</v>
      </c>
      <c r="F1467">
        <v>1.6</v>
      </c>
      <c r="G1467" t="s">
        <v>10887</v>
      </c>
      <c r="H1467" t="s">
        <v>10888</v>
      </c>
      <c r="I1467" t="s">
        <v>172</v>
      </c>
      <c r="J1467">
        <v>6.8</v>
      </c>
      <c r="K1467" t="s">
        <v>10912</v>
      </c>
      <c r="L1467">
        <v>224042</v>
      </c>
      <c r="M1467">
        <v>150000000</v>
      </c>
      <c r="N1467">
        <v>309979994</v>
      </c>
      <c r="O1467">
        <v>159979994</v>
      </c>
      <c r="P1467" t="s">
        <v>10928</v>
      </c>
      <c r="Q1467" t="s">
        <v>4914</v>
      </c>
      <c r="R1467">
        <v>17</v>
      </c>
      <c r="S1467" t="s">
        <v>11015</v>
      </c>
      <c r="T1467" t="s">
        <v>11023</v>
      </c>
      <c r="U1467" t="s">
        <v>10925</v>
      </c>
      <c r="V1467" t="s">
        <v>10992</v>
      </c>
      <c r="W1467" t="s">
        <v>11031</v>
      </c>
      <c r="X1467" t="s">
        <v>4915</v>
      </c>
    </row>
    <row r="1468" spans="1:24" x14ac:dyDescent="0.3">
      <c r="A1468" t="s">
        <v>4916</v>
      </c>
      <c r="B1468" t="s">
        <v>4917</v>
      </c>
      <c r="C1468" t="s">
        <v>4917</v>
      </c>
      <c r="D1468">
        <v>108</v>
      </c>
      <c r="E1468" t="s">
        <v>10911</v>
      </c>
      <c r="F1468">
        <v>1.8</v>
      </c>
      <c r="G1468" t="s">
        <v>10891</v>
      </c>
      <c r="H1468" t="s">
        <v>190</v>
      </c>
      <c r="I1468" t="s">
        <v>5170</v>
      </c>
      <c r="J1468">
        <v>6.6</v>
      </c>
      <c r="K1468" t="s">
        <v>10912</v>
      </c>
      <c r="L1468">
        <v>75653</v>
      </c>
      <c r="M1468">
        <v>22000000</v>
      </c>
      <c r="N1468">
        <v>57479076</v>
      </c>
      <c r="O1468">
        <v>35479076</v>
      </c>
      <c r="P1468" t="s">
        <v>10913</v>
      </c>
      <c r="Q1468" t="s">
        <v>4918</v>
      </c>
      <c r="R1468">
        <v>11</v>
      </c>
      <c r="S1468" t="s">
        <v>1956</v>
      </c>
      <c r="T1468" t="s">
        <v>11023</v>
      </c>
      <c r="U1468" t="s">
        <v>10925</v>
      </c>
      <c r="V1468" t="s">
        <v>10988</v>
      </c>
      <c r="W1468" t="s">
        <v>11031</v>
      </c>
      <c r="X1468" t="s">
        <v>4919</v>
      </c>
    </row>
    <row r="1469" spans="1:24" x14ac:dyDescent="0.3">
      <c r="A1469" t="s">
        <v>4920</v>
      </c>
      <c r="B1469" t="s">
        <v>4921</v>
      </c>
      <c r="C1469" t="s">
        <v>4921</v>
      </c>
      <c r="D1469">
        <v>113</v>
      </c>
      <c r="E1469" t="s">
        <v>10911</v>
      </c>
      <c r="F1469">
        <v>1.8833333333333333</v>
      </c>
      <c r="G1469" t="s">
        <v>172</v>
      </c>
      <c r="H1469" t="s">
        <v>10891</v>
      </c>
      <c r="I1469" t="s">
        <v>10897</v>
      </c>
      <c r="J1469">
        <v>6.4</v>
      </c>
      <c r="K1469" t="s">
        <v>10912</v>
      </c>
      <c r="L1469">
        <v>190730</v>
      </c>
      <c r="M1469">
        <v>82000000</v>
      </c>
      <c r="N1469">
        <v>191466556</v>
      </c>
      <c r="O1469">
        <v>109466556</v>
      </c>
      <c r="P1469" t="s">
        <v>10928</v>
      </c>
      <c r="Q1469" t="s">
        <v>4922</v>
      </c>
      <c r="R1469">
        <v>19</v>
      </c>
      <c r="S1469" t="s">
        <v>11012</v>
      </c>
      <c r="T1469" t="s">
        <v>11029</v>
      </c>
      <c r="U1469" t="s">
        <v>10932</v>
      </c>
      <c r="V1469" t="s">
        <v>10988</v>
      </c>
      <c r="W1469" t="s">
        <v>11031</v>
      </c>
      <c r="X1469" t="s">
        <v>1802</v>
      </c>
    </row>
    <row r="1470" spans="1:24" x14ac:dyDescent="0.3">
      <c r="A1470" t="s">
        <v>4923</v>
      </c>
      <c r="B1470" t="s">
        <v>4924</v>
      </c>
      <c r="C1470" t="s">
        <v>4924</v>
      </c>
      <c r="D1470">
        <v>100</v>
      </c>
      <c r="E1470" t="s">
        <v>10911</v>
      </c>
      <c r="F1470">
        <v>1.6666666666666667</v>
      </c>
      <c r="G1470" t="s">
        <v>10887</v>
      </c>
      <c r="H1470" t="s">
        <v>10888</v>
      </c>
      <c r="I1470" t="s">
        <v>172</v>
      </c>
      <c r="J1470">
        <v>7.7</v>
      </c>
      <c r="K1470" t="s">
        <v>10916</v>
      </c>
      <c r="L1470">
        <v>481325</v>
      </c>
      <c r="M1470">
        <v>260000000</v>
      </c>
      <c r="N1470">
        <v>592462816</v>
      </c>
      <c r="O1470">
        <v>332462816</v>
      </c>
      <c r="P1470" t="s">
        <v>10928</v>
      </c>
      <c r="Q1470" t="s">
        <v>4925</v>
      </c>
      <c r="R1470">
        <v>24</v>
      </c>
      <c r="S1470" t="s">
        <v>11014</v>
      </c>
      <c r="T1470" t="s">
        <v>11023</v>
      </c>
      <c r="U1470" t="s">
        <v>10925</v>
      </c>
      <c r="V1470" t="s">
        <v>11002</v>
      </c>
      <c r="W1470" t="s">
        <v>11031</v>
      </c>
      <c r="X1470" t="s">
        <v>4926</v>
      </c>
    </row>
    <row r="1471" spans="1:24" x14ac:dyDescent="0.3">
      <c r="A1471" t="s">
        <v>4927</v>
      </c>
      <c r="B1471" t="s">
        <v>4928</v>
      </c>
      <c r="C1471" t="s">
        <v>4928</v>
      </c>
      <c r="D1471">
        <v>97</v>
      </c>
      <c r="E1471" t="s">
        <v>10911</v>
      </c>
      <c r="F1471">
        <v>1.6166666666666667</v>
      </c>
      <c r="G1471" t="s">
        <v>172</v>
      </c>
      <c r="H1471" t="s">
        <v>190</v>
      </c>
      <c r="I1471" t="s">
        <v>10886</v>
      </c>
      <c r="J1471">
        <v>5.5</v>
      </c>
      <c r="K1471" t="s">
        <v>10933</v>
      </c>
      <c r="L1471">
        <v>60856</v>
      </c>
      <c r="M1471">
        <v>55000000</v>
      </c>
      <c r="N1471">
        <v>88933562</v>
      </c>
      <c r="O1471">
        <v>33933562</v>
      </c>
      <c r="P1471" t="s">
        <v>10913</v>
      </c>
      <c r="Q1471" t="s">
        <v>4929</v>
      </c>
      <c r="R1471">
        <v>22</v>
      </c>
      <c r="S1471" t="s">
        <v>11012</v>
      </c>
      <c r="T1471" t="s">
        <v>11018</v>
      </c>
      <c r="U1471" t="s">
        <v>10914</v>
      </c>
      <c r="V1471" t="s">
        <v>10988</v>
      </c>
      <c r="W1471" t="s">
        <v>11031</v>
      </c>
      <c r="X1471" t="s">
        <v>691</v>
      </c>
    </row>
    <row r="1472" spans="1:24" x14ac:dyDescent="0.3">
      <c r="A1472" t="s">
        <v>4930</v>
      </c>
      <c r="B1472" t="s">
        <v>206</v>
      </c>
      <c r="C1472" t="s">
        <v>206</v>
      </c>
      <c r="D1472">
        <v>109</v>
      </c>
      <c r="E1472" t="s">
        <v>10911</v>
      </c>
      <c r="F1472">
        <v>1.8166666666666667</v>
      </c>
      <c r="G1472" t="s">
        <v>7406</v>
      </c>
      <c r="H1472" t="s">
        <v>10891</v>
      </c>
      <c r="I1472" t="s">
        <v>190</v>
      </c>
      <c r="J1472">
        <v>6.3</v>
      </c>
      <c r="K1472" t="s">
        <v>10912</v>
      </c>
      <c r="L1472">
        <v>81195</v>
      </c>
      <c r="M1472">
        <v>30000000</v>
      </c>
      <c r="N1472">
        <v>35294470</v>
      </c>
      <c r="O1472">
        <v>5294470</v>
      </c>
      <c r="P1472" t="s">
        <v>10918</v>
      </c>
      <c r="Q1472" t="s">
        <v>4931</v>
      </c>
      <c r="R1472">
        <v>19</v>
      </c>
      <c r="S1472" t="s">
        <v>11014</v>
      </c>
      <c r="T1472" t="s">
        <v>11019</v>
      </c>
      <c r="U1472" t="s">
        <v>10919</v>
      </c>
      <c r="V1472" t="s">
        <v>10988</v>
      </c>
      <c r="W1472" t="s">
        <v>11031</v>
      </c>
      <c r="X1472" t="s">
        <v>4932</v>
      </c>
    </row>
    <row r="1473" spans="1:24" x14ac:dyDescent="0.3">
      <c r="A1473" t="s">
        <v>4933</v>
      </c>
      <c r="B1473" t="s">
        <v>4934</v>
      </c>
      <c r="C1473" t="s">
        <v>4934</v>
      </c>
      <c r="D1473">
        <v>96</v>
      </c>
      <c r="E1473" t="s">
        <v>10911</v>
      </c>
      <c r="F1473">
        <v>1.6</v>
      </c>
      <c r="G1473" t="s">
        <v>190</v>
      </c>
      <c r="H1473" t="s">
        <v>10892</v>
      </c>
      <c r="I1473" t="s">
        <v>10885</v>
      </c>
      <c r="J1473">
        <v>7.2</v>
      </c>
      <c r="K1473" t="s">
        <v>10916</v>
      </c>
      <c r="L1473">
        <v>168253</v>
      </c>
      <c r="M1473">
        <v>17000000</v>
      </c>
      <c r="N1473">
        <v>137587063</v>
      </c>
      <c r="O1473">
        <v>120587063</v>
      </c>
      <c r="P1473" t="s">
        <v>10928</v>
      </c>
      <c r="Q1473" t="s">
        <v>4935</v>
      </c>
      <c r="R1473">
        <v>15</v>
      </c>
      <c r="S1473" t="s">
        <v>11012</v>
      </c>
      <c r="T1473" t="s">
        <v>11020</v>
      </c>
      <c r="U1473" t="s">
        <v>10920</v>
      </c>
      <c r="V1473" t="s">
        <v>10994</v>
      </c>
      <c r="W1473" t="s">
        <v>11031</v>
      </c>
      <c r="X1473" t="s">
        <v>4936</v>
      </c>
    </row>
    <row r="1474" spans="1:24" x14ac:dyDescent="0.3">
      <c r="A1474" t="s">
        <v>4937</v>
      </c>
      <c r="B1474" t="s">
        <v>4938</v>
      </c>
      <c r="C1474" t="s">
        <v>4938</v>
      </c>
      <c r="D1474">
        <v>96</v>
      </c>
      <c r="E1474" t="s">
        <v>10911</v>
      </c>
      <c r="F1474">
        <v>1.6</v>
      </c>
      <c r="G1474" t="s">
        <v>7406</v>
      </c>
      <c r="H1474" t="s">
        <v>10891</v>
      </c>
      <c r="I1474" t="s">
        <v>190</v>
      </c>
      <c r="J1474">
        <v>7.4</v>
      </c>
      <c r="K1474" t="s">
        <v>10916</v>
      </c>
      <c r="L1474">
        <v>248951</v>
      </c>
      <c r="M1474">
        <v>32000000</v>
      </c>
      <c r="N1474">
        <v>61385065</v>
      </c>
      <c r="O1474">
        <v>29385065</v>
      </c>
      <c r="P1474" t="s">
        <v>10913</v>
      </c>
      <c r="Q1474" t="s">
        <v>4939</v>
      </c>
      <c r="R1474">
        <v>16</v>
      </c>
      <c r="S1474" t="s">
        <v>11015</v>
      </c>
      <c r="T1474" t="s">
        <v>11029</v>
      </c>
      <c r="U1474" t="s">
        <v>10932</v>
      </c>
      <c r="V1474" t="s">
        <v>10988</v>
      </c>
      <c r="W1474" t="s">
        <v>11031</v>
      </c>
      <c r="X1474" t="s">
        <v>533</v>
      </c>
    </row>
    <row r="1475" spans="1:24" x14ac:dyDescent="0.3">
      <c r="A1475" t="s">
        <v>4940</v>
      </c>
      <c r="B1475" t="s">
        <v>4941</v>
      </c>
      <c r="C1475" t="s">
        <v>4941</v>
      </c>
      <c r="D1475">
        <v>136</v>
      </c>
      <c r="E1475" t="s">
        <v>10917</v>
      </c>
      <c r="F1475">
        <v>2.2666666666666666</v>
      </c>
      <c r="G1475" t="s">
        <v>7406</v>
      </c>
      <c r="H1475" t="s">
        <v>10890</v>
      </c>
      <c r="I1475" t="s">
        <v>5170</v>
      </c>
      <c r="J1475">
        <v>6.8</v>
      </c>
      <c r="K1475" t="s">
        <v>10912</v>
      </c>
      <c r="L1475">
        <v>324045</v>
      </c>
      <c r="M1475">
        <v>126000000</v>
      </c>
      <c r="N1475">
        <v>162949164</v>
      </c>
      <c r="O1475">
        <v>36949164</v>
      </c>
      <c r="P1475" t="s">
        <v>10913</v>
      </c>
      <c r="Q1475" t="s">
        <v>4942</v>
      </c>
      <c r="R1475">
        <v>11</v>
      </c>
      <c r="S1475" t="s">
        <v>11015</v>
      </c>
      <c r="T1475" t="s">
        <v>11025</v>
      </c>
      <c r="U1475" t="s">
        <v>10927</v>
      </c>
      <c r="V1475" t="s">
        <v>10988</v>
      </c>
      <c r="W1475" t="s">
        <v>11031</v>
      </c>
      <c r="X1475" t="s">
        <v>1884</v>
      </c>
    </row>
    <row r="1476" spans="1:24" x14ac:dyDescent="0.3">
      <c r="A1476" t="s">
        <v>4943</v>
      </c>
      <c r="B1476" t="s">
        <v>4944</v>
      </c>
      <c r="C1476" t="s">
        <v>4944</v>
      </c>
      <c r="D1476">
        <v>122</v>
      </c>
      <c r="E1476" t="s">
        <v>10917</v>
      </c>
      <c r="F1476">
        <v>2.0333333333333332</v>
      </c>
      <c r="G1476" t="s">
        <v>10891</v>
      </c>
      <c r="H1476" t="s">
        <v>190</v>
      </c>
      <c r="I1476" t="s">
        <v>10899</v>
      </c>
      <c r="J1476">
        <v>7.6</v>
      </c>
      <c r="K1476" t="s">
        <v>10916</v>
      </c>
      <c r="L1476">
        <v>331411</v>
      </c>
      <c r="M1476">
        <v>50000000</v>
      </c>
      <c r="N1476">
        <v>72617068</v>
      </c>
      <c r="O1476">
        <v>22617068</v>
      </c>
      <c r="P1476" t="s">
        <v>10913</v>
      </c>
      <c r="Q1476" t="s">
        <v>4945</v>
      </c>
      <c r="R1476">
        <v>16</v>
      </c>
      <c r="S1476" t="s">
        <v>1956</v>
      </c>
      <c r="T1476" t="s">
        <v>11027</v>
      </c>
      <c r="U1476" t="s">
        <v>10930</v>
      </c>
      <c r="V1476" t="s">
        <v>10988</v>
      </c>
      <c r="W1476" t="s">
        <v>11031</v>
      </c>
      <c r="X1476" t="s">
        <v>2350</v>
      </c>
    </row>
    <row r="1477" spans="1:24" x14ac:dyDescent="0.3">
      <c r="A1477" t="s">
        <v>4946</v>
      </c>
      <c r="B1477" t="s">
        <v>4947</v>
      </c>
      <c r="C1477" t="s">
        <v>4947</v>
      </c>
      <c r="D1477">
        <v>101</v>
      </c>
      <c r="E1477" t="s">
        <v>10911</v>
      </c>
      <c r="F1477">
        <v>1.6833333333333333</v>
      </c>
      <c r="G1477" t="s">
        <v>10887</v>
      </c>
      <c r="H1477" t="s">
        <v>172</v>
      </c>
      <c r="I1477" t="s">
        <v>10892</v>
      </c>
      <c r="J1477">
        <v>4.9000000000000004</v>
      </c>
      <c r="K1477" t="s">
        <v>10933</v>
      </c>
      <c r="L1477">
        <v>50033</v>
      </c>
      <c r="M1477">
        <v>50000000</v>
      </c>
      <c r="N1477">
        <v>144146816</v>
      </c>
      <c r="O1477">
        <v>94146816</v>
      </c>
      <c r="P1477" t="s">
        <v>10913</v>
      </c>
      <c r="Q1477" t="s">
        <v>4948</v>
      </c>
      <c r="R1477">
        <v>19</v>
      </c>
      <c r="S1477" t="s">
        <v>11013</v>
      </c>
      <c r="T1477" t="s">
        <v>11024</v>
      </c>
      <c r="U1477" t="s">
        <v>10926</v>
      </c>
      <c r="V1477" t="s">
        <v>10988</v>
      </c>
      <c r="W1477" t="s">
        <v>11031</v>
      </c>
      <c r="X1477" t="s">
        <v>4949</v>
      </c>
    </row>
    <row r="1478" spans="1:24" x14ac:dyDescent="0.3">
      <c r="A1478" t="s">
        <v>4950</v>
      </c>
      <c r="B1478" t="s">
        <v>4951</v>
      </c>
      <c r="C1478" t="s">
        <v>4951</v>
      </c>
      <c r="D1478">
        <v>86</v>
      </c>
      <c r="E1478" t="s">
        <v>10915</v>
      </c>
      <c r="F1478">
        <v>1.4333333333333333</v>
      </c>
      <c r="G1478" t="s">
        <v>10887</v>
      </c>
      <c r="H1478" t="s">
        <v>10888</v>
      </c>
      <c r="I1478" t="s">
        <v>172</v>
      </c>
      <c r="J1478">
        <v>6.1</v>
      </c>
      <c r="K1478" t="s">
        <v>10912</v>
      </c>
      <c r="L1478">
        <v>103407</v>
      </c>
      <c r="M1478">
        <v>85000000</v>
      </c>
      <c r="N1478">
        <v>200811689</v>
      </c>
      <c r="O1478">
        <v>115811689</v>
      </c>
      <c r="P1478" t="s">
        <v>10928</v>
      </c>
      <c r="Q1478" t="s">
        <v>4952</v>
      </c>
      <c r="R1478">
        <v>27</v>
      </c>
      <c r="S1478" t="s">
        <v>11014</v>
      </c>
      <c r="T1478" t="s">
        <v>11027</v>
      </c>
      <c r="U1478" t="s">
        <v>10930</v>
      </c>
      <c r="V1478" t="s">
        <v>10993</v>
      </c>
      <c r="W1478" t="s">
        <v>11031</v>
      </c>
      <c r="X1478" t="s">
        <v>4953</v>
      </c>
    </row>
    <row r="1479" spans="1:24" x14ac:dyDescent="0.3">
      <c r="A1479" t="s">
        <v>4954</v>
      </c>
      <c r="B1479" t="s">
        <v>4955</v>
      </c>
      <c r="C1479" t="s">
        <v>4955</v>
      </c>
      <c r="D1479">
        <v>117</v>
      </c>
      <c r="E1479" t="s">
        <v>10911</v>
      </c>
      <c r="F1479">
        <v>1.95</v>
      </c>
      <c r="G1479" t="s">
        <v>172</v>
      </c>
      <c r="H1479" t="s">
        <v>190</v>
      </c>
      <c r="I1479" t="s">
        <v>10886</v>
      </c>
      <c r="J1479">
        <v>6.9</v>
      </c>
      <c r="K1479" t="s">
        <v>10912</v>
      </c>
      <c r="L1479">
        <v>99646</v>
      </c>
      <c r="M1479">
        <v>35000000</v>
      </c>
      <c r="N1479">
        <v>42269923</v>
      </c>
      <c r="O1479">
        <v>7269923</v>
      </c>
      <c r="P1479" t="s">
        <v>10918</v>
      </c>
      <c r="Q1479" t="s">
        <v>4956</v>
      </c>
      <c r="R1479">
        <v>9</v>
      </c>
      <c r="S1479" t="s">
        <v>11016</v>
      </c>
      <c r="T1479" t="s">
        <v>11027</v>
      </c>
      <c r="U1479" t="s">
        <v>10930</v>
      </c>
      <c r="V1479" t="s">
        <v>10993</v>
      </c>
      <c r="W1479" t="s">
        <v>11031</v>
      </c>
      <c r="X1479" t="s">
        <v>312</v>
      </c>
    </row>
    <row r="1480" spans="1:24" x14ac:dyDescent="0.3">
      <c r="A1480" t="s">
        <v>4957</v>
      </c>
      <c r="B1480" t="s">
        <v>4958</v>
      </c>
      <c r="C1480" t="s">
        <v>4958</v>
      </c>
      <c r="D1480">
        <v>120</v>
      </c>
      <c r="E1480" t="s">
        <v>10911</v>
      </c>
      <c r="F1480">
        <v>2</v>
      </c>
      <c r="G1480" t="s">
        <v>172</v>
      </c>
      <c r="H1480" t="s">
        <v>190</v>
      </c>
      <c r="I1480" t="s">
        <v>10886</v>
      </c>
      <c r="J1480">
        <v>7.2</v>
      </c>
      <c r="K1480" t="s">
        <v>10916</v>
      </c>
      <c r="L1480">
        <v>74026</v>
      </c>
      <c r="M1480">
        <v>13000000</v>
      </c>
      <c r="N1480">
        <v>17471727</v>
      </c>
      <c r="O1480">
        <v>4471727</v>
      </c>
      <c r="P1480" t="s">
        <v>10918</v>
      </c>
      <c r="Q1480" t="s">
        <v>4959</v>
      </c>
      <c r="R1480">
        <v>18</v>
      </c>
      <c r="S1480" t="s">
        <v>11012</v>
      </c>
      <c r="T1480" t="s">
        <v>11029</v>
      </c>
      <c r="U1480" t="s">
        <v>10932</v>
      </c>
      <c r="V1480" t="s">
        <v>10993</v>
      </c>
      <c r="W1480" t="s">
        <v>11031</v>
      </c>
      <c r="X1480" t="s">
        <v>4960</v>
      </c>
    </row>
    <row r="1481" spans="1:24" x14ac:dyDescent="0.3">
      <c r="A1481" t="s">
        <v>4961</v>
      </c>
      <c r="B1481" t="s">
        <v>4962</v>
      </c>
      <c r="C1481" t="s">
        <v>4962</v>
      </c>
      <c r="D1481">
        <v>132</v>
      </c>
      <c r="E1481" t="s">
        <v>10917</v>
      </c>
      <c r="F1481">
        <v>2.2000000000000002</v>
      </c>
      <c r="G1481" t="s">
        <v>7406</v>
      </c>
      <c r="H1481" t="s">
        <v>10887</v>
      </c>
      <c r="I1481" t="s">
        <v>10890</v>
      </c>
      <c r="J1481">
        <v>6.6</v>
      </c>
      <c r="K1481" t="s">
        <v>10912</v>
      </c>
      <c r="L1481">
        <v>282442</v>
      </c>
      <c r="M1481">
        <v>250000000</v>
      </c>
      <c r="N1481">
        <v>284139100</v>
      </c>
      <c r="O1481">
        <v>34139100</v>
      </c>
      <c r="P1481" t="s">
        <v>10913</v>
      </c>
      <c r="Q1481" t="s">
        <v>4963</v>
      </c>
      <c r="R1481">
        <v>22</v>
      </c>
      <c r="S1481" t="s">
        <v>11014</v>
      </c>
      <c r="T1481" t="s">
        <v>11020</v>
      </c>
      <c r="U1481" t="s">
        <v>10920</v>
      </c>
      <c r="V1481" t="s">
        <v>11003</v>
      </c>
      <c r="W1481" t="s">
        <v>11031</v>
      </c>
      <c r="X1481" t="s">
        <v>4964</v>
      </c>
    </row>
    <row r="1482" spans="1:24" x14ac:dyDescent="0.3">
      <c r="A1482" t="s">
        <v>4965</v>
      </c>
      <c r="B1482" t="s">
        <v>4966</v>
      </c>
      <c r="C1482" t="s">
        <v>4966</v>
      </c>
      <c r="D1482">
        <v>124</v>
      </c>
      <c r="E1482" t="s">
        <v>10917</v>
      </c>
      <c r="F1482">
        <v>2.0666666666666669</v>
      </c>
      <c r="G1482" t="s">
        <v>10891</v>
      </c>
      <c r="H1482" t="s">
        <v>5170</v>
      </c>
      <c r="I1482" t="s">
        <v>10899</v>
      </c>
      <c r="J1482">
        <v>8</v>
      </c>
      <c r="K1482" t="s">
        <v>10922</v>
      </c>
      <c r="L1482">
        <v>786518</v>
      </c>
      <c r="M1482">
        <v>40000000</v>
      </c>
      <c r="N1482">
        <v>158733820</v>
      </c>
      <c r="O1482">
        <v>118733820</v>
      </c>
      <c r="P1482" t="s">
        <v>10928</v>
      </c>
      <c r="Q1482" t="s">
        <v>4967</v>
      </c>
      <c r="R1482">
        <v>28</v>
      </c>
      <c r="S1482" t="s">
        <v>11015</v>
      </c>
      <c r="T1482" t="s">
        <v>11021</v>
      </c>
      <c r="U1482" t="s">
        <v>10921</v>
      </c>
      <c r="V1482" t="s">
        <v>10988</v>
      </c>
      <c r="W1482" t="s">
        <v>11031</v>
      </c>
      <c r="X1482" t="s">
        <v>4968</v>
      </c>
    </row>
    <row r="1483" spans="1:24" x14ac:dyDescent="0.3">
      <c r="A1483" t="s">
        <v>4969</v>
      </c>
      <c r="B1483" t="s">
        <v>4970</v>
      </c>
      <c r="C1483" t="s">
        <v>4970</v>
      </c>
      <c r="D1483">
        <v>106</v>
      </c>
      <c r="E1483" t="s">
        <v>10911</v>
      </c>
      <c r="F1483">
        <v>1.7666666666666666</v>
      </c>
      <c r="G1483" t="s">
        <v>7406</v>
      </c>
      <c r="H1483" t="s">
        <v>10885</v>
      </c>
      <c r="I1483" t="s">
        <v>5170</v>
      </c>
      <c r="J1483">
        <v>6.7</v>
      </c>
      <c r="K1483" t="s">
        <v>10912</v>
      </c>
      <c r="L1483">
        <v>206947</v>
      </c>
      <c r="M1483">
        <v>50000000</v>
      </c>
      <c r="N1483">
        <v>111476513</v>
      </c>
      <c r="O1483">
        <v>61476513</v>
      </c>
      <c r="P1483" t="s">
        <v>10913</v>
      </c>
      <c r="Q1483" t="s">
        <v>4971</v>
      </c>
      <c r="R1483">
        <v>12</v>
      </c>
      <c r="S1483" t="s">
        <v>11012</v>
      </c>
      <c r="T1483" t="s">
        <v>11019</v>
      </c>
      <c r="U1483" t="s">
        <v>10919</v>
      </c>
      <c r="V1483" t="s">
        <v>10993</v>
      </c>
      <c r="W1483" t="s">
        <v>11031</v>
      </c>
      <c r="X1483" t="s">
        <v>4138</v>
      </c>
    </row>
    <row r="1484" spans="1:24" x14ac:dyDescent="0.3">
      <c r="A1484" t="s">
        <v>4972</v>
      </c>
      <c r="B1484" t="s">
        <v>4973</v>
      </c>
      <c r="C1484" t="s">
        <v>4973</v>
      </c>
      <c r="D1484">
        <v>93</v>
      </c>
      <c r="E1484" t="s">
        <v>10911</v>
      </c>
      <c r="F1484">
        <v>1.55</v>
      </c>
      <c r="G1484" t="s">
        <v>7406</v>
      </c>
      <c r="H1484" t="s">
        <v>10887</v>
      </c>
      <c r="I1484" t="s">
        <v>10890</v>
      </c>
      <c r="J1484">
        <v>5.4</v>
      </c>
      <c r="K1484" t="s">
        <v>10933</v>
      </c>
      <c r="L1484">
        <v>131626</v>
      </c>
      <c r="M1484">
        <v>62000000</v>
      </c>
      <c r="N1484">
        <v>53321673</v>
      </c>
      <c r="O1484">
        <v>-8678327</v>
      </c>
      <c r="P1484" t="s">
        <v>10924</v>
      </c>
      <c r="Q1484" t="s">
        <v>4974</v>
      </c>
      <c r="R1484">
        <v>1</v>
      </c>
      <c r="S1484" t="s">
        <v>11012</v>
      </c>
      <c r="T1484" t="s">
        <v>11018</v>
      </c>
      <c r="U1484" t="s">
        <v>10914</v>
      </c>
      <c r="V1484" t="s">
        <v>10988</v>
      </c>
      <c r="W1484" t="s">
        <v>11031</v>
      </c>
      <c r="X1484" t="s">
        <v>4975</v>
      </c>
    </row>
    <row r="1485" spans="1:24" x14ac:dyDescent="0.3">
      <c r="A1485" t="s">
        <v>4976</v>
      </c>
      <c r="B1485" t="s">
        <v>4977</v>
      </c>
      <c r="C1485" t="s">
        <v>4977</v>
      </c>
      <c r="D1485">
        <v>135</v>
      </c>
      <c r="E1485" t="s">
        <v>10917</v>
      </c>
      <c r="F1485">
        <v>2.25</v>
      </c>
      <c r="G1485" t="s">
        <v>10889</v>
      </c>
      <c r="H1485" t="s">
        <v>190</v>
      </c>
      <c r="I1485" t="s">
        <v>10896</v>
      </c>
      <c r="J1485">
        <v>6.7</v>
      </c>
      <c r="K1485" t="s">
        <v>10912</v>
      </c>
      <c r="L1485">
        <v>88806</v>
      </c>
      <c r="M1485">
        <v>30000000</v>
      </c>
      <c r="N1485">
        <v>49334775</v>
      </c>
      <c r="O1485">
        <v>19334775</v>
      </c>
      <c r="P1485" t="s">
        <v>10913</v>
      </c>
      <c r="Q1485" t="s">
        <v>4978</v>
      </c>
      <c r="R1485">
        <v>25</v>
      </c>
      <c r="S1485" t="s">
        <v>11013</v>
      </c>
      <c r="T1485" t="s">
        <v>11018</v>
      </c>
      <c r="U1485" t="s">
        <v>10914</v>
      </c>
      <c r="V1485" t="s">
        <v>10988</v>
      </c>
      <c r="W1485" t="s">
        <v>11031</v>
      </c>
      <c r="X1485" t="s">
        <v>94</v>
      </c>
    </row>
    <row r="1486" spans="1:24" x14ac:dyDescent="0.3">
      <c r="A1486" t="s">
        <v>4979</v>
      </c>
      <c r="B1486" t="s">
        <v>4980</v>
      </c>
      <c r="C1486" t="s">
        <v>4980</v>
      </c>
      <c r="D1486">
        <v>106</v>
      </c>
      <c r="E1486" t="s">
        <v>10911</v>
      </c>
      <c r="F1486">
        <v>1.7666666666666666</v>
      </c>
      <c r="G1486" t="s">
        <v>7406</v>
      </c>
      <c r="H1486" t="s">
        <v>10891</v>
      </c>
      <c r="I1486" t="s">
        <v>190</v>
      </c>
      <c r="J1486">
        <v>6.4</v>
      </c>
      <c r="K1486" t="s">
        <v>10912</v>
      </c>
      <c r="L1486">
        <v>56882</v>
      </c>
      <c r="M1486">
        <v>12500000</v>
      </c>
      <c r="N1486">
        <v>7000248</v>
      </c>
      <c r="O1486">
        <v>-5499752</v>
      </c>
      <c r="P1486" t="s">
        <v>10924</v>
      </c>
      <c r="Q1486" t="s">
        <v>4981</v>
      </c>
      <c r="R1486">
        <v>15</v>
      </c>
      <c r="S1486" t="s">
        <v>11012</v>
      </c>
      <c r="T1486" t="s">
        <v>11018</v>
      </c>
      <c r="U1486" t="s">
        <v>10914</v>
      </c>
      <c r="V1486" t="s">
        <v>10988</v>
      </c>
      <c r="W1486" t="s">
        <v>11031</v>
      </c>
      <c r="X1486" t="s">
        <v>4982</v>
      </c>
    </row>
    <row r="1487" spans="1:24" x14ac:dyDescent="0.3">
      <c r="A1487" t="s">
        <v>4983</v>
      </c>
      <c r="B1487" t="s">
        <v>4984</v>
      </c>
      <c r="C1487" t="s">
        <v>4985</v>
      </c>
      <c r="D1487">
        <v>114</v>
      </c>
      <c r="E1487" t="s">
        <v>10911</v>
      </c>
      <c r="F1487">
        <v>1.9</v>
      </c>
      <c r="G1487" t="s">
        <v>7406</v>
      </c>
      <c r="H1487" t="s">
        <v>10885</v>
      </c>
      <c r="I1487" t="s">
        <v>105</v>
      </c>
      <c r="J1487">
        <v>6.4</v>
      </c>
      <c r="K1487" t="s">
        <v>10912</v>
      </c>
      <c r="L1487">
        <v>54975</v>
      </c>
      <c r="M1487">
        <v>4200000</v>
      </c>
      <c r="N1487">
        <v>50336279</v>
      </c>
      <c r="O1487">
        <v>46136279</v>
      </c>
      <c r="P1487" t="s">
        <v>10913</v>
      </c>
      <c r="Q1487" t="s">
        <v>4986</v>
      </c>
      <c r="R1487">
        <v>27</v>
      </c>
      <c r="S1487" t="s">
        <v>11013</v>
      </c>
      <c r="T1487" t="s">
        <v>11024</v>
      </c>
      <c r="U1487" t="s">
        <v>10926</v>
      </c>
      <c r="V1487" t="s">
        <v>10991</v>
      </c>
      <c r="W1487" t="s">
        <v>11031</v>
      </c>
      <c r="X1487" t="s">
        <v>4987</v>
      </c>
    </row>
    <row r="1488" spans="1:24" x14ac:dyDescent="0.3">
      <c r="A1488" t="s">
        <v>4988</v>
      </c>
      <c r="B1488" t="s">
        <v>4989</v>
      </c>
      <c r="C1488" t="s">
        <v>4989</v>
      </c>
      <c r="D1488">
        <v>119</v>
      </c>
      <c r="E1488" t="s">
        <v>10911</v>
      </c>
      <c r="F1488">
        <v>1.9833333333333334</v>
      </c>
      <c r="G1488" t="s">
        <v>172</v>
      </c>
      <c r="H1488" t="s">
        <v>190</v>
      </c>
      <c r="I1488" t="s">
        <v>10886</v>
      </c>
      <c r="J1488">
        <v>6.5</v>
      </c>
      <c r="K1488" t="s">
        <v>10912</v>
      </c>
      <c r="L1488">
        <v>63994</v>
      </c>
      <c r="M1488">
        <v>25000000</v>
      </c>
      <c r="N1488">
        <v>42013878</v>
      </c>
      <c r="O1488">
        <v>17013878</v>
      </c>
      <c r="P1488" t="s">
        <v>10913</v>
      </c>
      <c r="Q1488" t="s">
        <v>4633</v>
      </c>
      <c r="R1488">
        <v>31</v>
      </c>
      <c r="S1488" t="s">
        <v>11011</v>
      </c>
      <c r="T1488" t="s">
        <v>11029</v>
      </c>
      <c r="U1488" t="s">
        <v>10932</v>
      </c>
      <c r="V1488" t="s">
        <v>10988</v>
      </c>
      <c r="W1488" t="s">
        <v>11031</v>
      </c>
      <c r="X1488" t="s">
        <v>4990</v>
      </c>
    </row>
    <row r="1489" spans="1:24" x14ac:dyDescent="0.3">
      <c r="A1489" t="s">
        <v>4991</v>
      </c>
      <c r="B1489" t="s">
        <v>4992</v>
      </c>
      <c r="C1489" t="s">
        <v>4992</v>
      </c>
      <c r="D1489">
        <v>90</v>
      </c>
      <c r="E1489" t="s">
        <v>10911</v>
      </c>
      <c r="F1489">
        <v>1.5</v>
      </c>
      <c r="G1489" t="s">
        <v>172</v>
      </c>
      <c r="H1489" t="s">
        <v>190</v>
      </c>
      <c r="I1489" t="s">
        <v>10886</v>
      </c>
      <c r="J1489">
        <v>6.4</v>
      </c>
      <c r="K1489" t="s">
        <v>10912</v>
      </c>
      <c r="L1489">
        <v>75647</v>
      </c>
      <c r="M1489">
        <v>18000000</v>
      </c>
      <c r="N1489">
        <v>19651093</v>
      </c>
      <c r="O1489">
        <v>1651093</v>
      </c>
      <c r="P1489" t="s">
        <v>10918</v>
      </c>
      <c r="Q1489" t="s">
        <v>4993</v>
      </c>
      <c r="R1489">
        <v>11</v>
      </c>
      <c r="S1489" t="s">
        <v>1956</v>
      </c>
      <c r="T1489" t="s">
        <v>11027</v>
      </c>
      <c r="U1489" t="s">
        <v>10930</v>
      </c>
      <c r="V1489" t="s">
        <v>10996</v>
      </c>
      <c r="W1489" t="s">
        <v>11031</v>
      </c>
      <c r="X1489" t="s">
        <v>4994</v>
      </c>
    </row>
    <row r="1490" spans="1:24" x14ac:dyDescent="0.3">
      <c r="A1490" t="s">
        <v>4995</v>
      </c>
      <c r="B1490" t="s">
        <v>4996</v>
      </c>
      <c r="C1490" t="s">
        <v>4996</v>
      </c>
      <c r="D1490">
        <v>106</v>
      </c>
      <c r="E1490" t="s">
        <v>10911</v>
      </c>
      <c r="F1490">
        <v>1.7666666666666666</v>
      </c>
      <c r="G1490" t="s">
        <v>172</v>
      </c>
      <c r="H1490" t="s">
        <v>190</v>
      </c>
      <c r="I1490" t="s">
        <v>10899</v>
      </c>
      <c r="J1490">
        <v>7.4</v>
      </c>
      <c r="K1490" t="s">
        <v>10916</v>
      </c>
      <c r="L1490">
        <v>59517</v>
      </c>
      <c r="M1490">
        <v>7000000</v>
      </c>
      <c r="N1490">
        <v>3601974</v>
      </c>
      <c r="O1490">
        <v>-3398026</v>
      </c>
      <c r="P1490" t="s">
        <v>10924</v>
      </c>
      <c r="Q1490" t="s">
        <v>4997</v>
      </c>
      <c r="R1490">
        <v>3</v>
      </c>
      <c r="S1490" t="s">
        <v>11016</v>
      </c>
      <c r="T1490" t="s">
        <v>11027</v>
      </c>
      <c r="U1490" t="s">
        <v>10930</v>
      </c>
      <c r="V1490" t="s">
        <v>10988</v>
      </c>
      <c r="W1490" t="s">
        <v>11031</v>
      </c>
      <c r="X1490" t="s">
        <v>4998</v>
      </c>
    </row>
    <row r="1491" spans="1:24" x14ac:dyDescent="0.3">
      <c r="A1491" t="s">
        <v>4999</v>
      </c>
      <c r="B1491" t="s">
        <v>5000</v>
      </c>
      <c r="C1491" t="s">
        <v>5000</v>
      </c>
      <c r="D1491">
        <v>119</v>
      </c>
      <c r="E1491" t="s">
        <v>10911</v>
      </c>
      <c r="F1491">
        <v>1.9833333333333334</v>
      </c>
      <c r="G1491" t="s">
        <v>190</v>
      </c>
      <c r="H1491" t="s">
        <v>105</v>
      </c>
      <c r="I1491" t="s">
        <v>5170</v>
      </c>
      <c r="J1491">
        <v>6.7</v>
      </c>
      <c r="K1491" t="s">
        <v>10912</v>
      </c>
      <c r="L1491">
        <v>137799</v>
      </c>
      <c r="M1491">
        <v>19000000</v>
      </c>
      <c r="N1491">
        <v>145166804</v>
      </c>
      <c r="O1491">
        <v>126166804</v>
      </c>
      <c r="P1491" t="s">
        <v>10928</v>
      </c>
      <c r="Q1491" t="s">
        <v>5001</v>
      </c>
      <c r="R1491">
        <v>1</v>
      </c>
      <c r="S1491" t="s">
        <v>11012</v>
      </c>
      <c r="T1491" t="s">
        <v>11027</v>
      </c>
      <c r="U1491" t="s">
        <v>10930</v>
      </c>
      <c r="V1491" t="s">
        <v>10988</v>
      </c>
      <c r="W1491" t="s">
        <v>11031</v>
      </c>
      <c r="X1491" t="s">
        <v>5002</v>
      </c>
    </row>
    <row r="1492" spans="1:24" x14ac:dyDescent="0.3">
      <c r="A1492" t="s">
        <v>5003</v>
      </c>
      <c r="B1492" t="s">
        <v>5004</v>
      </c>
      <c r="C1492" t="s">
        <v>5004</v>
      </c>
      <c r="D1492">
        <v>137</v>
      </c>
      <c r="E1492" t="s">
        <v>10917</v>
      </c>
      <c r="F1492">
        <v>2.2833333333333332</v>
      </c>
      <c r="G1492" t="s">
        <v>190</v>
      </c>
      <c r="H1492" t="s">
        <v>10886</v>
      </c>
      <c r="I1492" t="s">
        <v>10899</v>
      </c>
      <c r="J1492">
        <v>7.5</v>
      </c>
      <c r="K1492" t="s">
        <v>10916</v>
      </c>
      <c r="L1492">
        <v>115274</v>
      </c>
      <c r="M1492">
        <v>26000000</v>
      </c>
      <c r="N1492">
        <v>14821658</v>
      </c>
      <c r="O1492">
        <v>-11178342</v>
      </c>
      <c r="P1492" t="s">
        <v>10924</v>
      </c>
      <c r="Q1492" t="s">
        <v>4821</v>
      </c>
      <c r="R1492">
        <v>1</v>
      </c>
      <c r="S1492" t="s">
        <v>1956</v>
      </c>
      <c r="T1492" t="s">
        <v>11027</v>
      </c>
      <c r="U1492" t="s">
        <v>10930</v>
      </c>
      <c r="V1492" t="s">
        <v>10993</v>
      </c>
      <c r="W1492" t="s">
        <v>11031</v>
      </c>
      <c r="X1492" t="s">
        <v>5005</v>
      </c>
    </row>
    <row r="1493" spans="1:24" x14ac:dyDescent="0.3">
      <c r="A1493" t="s">
        <v>5006</v>
      </c>
      <c r="B1493" t="s">
        <v>5007</v>
      </c>
      <c r="C1493" t="s">
        <v>5007</v>
      </c>
      <c r="D1493">
        <v>122</v>
      </c>
      <c r="E1493" t="s">
        <v>10917</v>
      </c>
      <c r="F1493">
        <v>2.0333333333333332</v>
      </c>
      <c r="G1493" t="s">
        <v>7406</v>
      </c>
      <c r="H1493" t="s">
        <v>10891</v>
      </c>
      <c r="I1493" t="s">
        <v>190</v>
      </c>
      <c r="J1493">
        <v>7.3</v>
      </c>
      <c r="K1493" t="s">
        <v>10916</v>
      </c>
      <c r="L1493">
        <v>102644</v>
      </c>
      <c r="M1493">
        <v>15000000</v>
      </c>
      <c r="N1493">
        <v>9380029</v>
      </c>
      <c r="O1493">
        <v>-5619971</v>
      </c>
      <c r="P1493" t="s">
        <v>10924</v>
      </c>
      <c r="Q1493" t="s">
        <v>5008</v>
      </c>
      <c r="R1493">
        <v>6</v>
      </c>
      <c r="S1493" t="s">
        <v>1956</v>
      </c>
      <c r="T1493" t="s">
        <v>11019</v>
      </c>
      <c r="U1493" t="s">
        <v>10919</v>
      </c>
      <c r="V1493" t="s">
        <v>10993</v>
      </c>
      <c r="W1493" t="s">
        <v>11031</v>
      </c>
      <c r="X1493" t="s">
        <v>5009</v>
      </c>
    </row>
    <row r="1494" spans="1:24" x14ac:dyDescent="0.3">
      <c r="A1494" t="s">
        <v>5010</v>
      </c>
      <c r="B1494" t="s">
        <v>5011</v>
      </c>
      <c r="C1494" t="s">
        <v>5012</v>
      </c>
      <c r="D1494">
        <v>137</v>
      </c>
      <c r="E1494" t="s">
        <v>10917</v>
      </c>
      <c r="F1494">
        <v>2.2833333333333332</v>
      </c>
      <c r="G1494" t="s">
        <v>190</v>
      </c>
      <c r="H1494" t="s">
        <v>10895</v>
      </c>
      <c r="I1494" t="s">
        <v>5170</v>
      </c>
      <c r="J1494">
        <v>8.4</v>
      </c>
      <c r="K1494" t="s">
        <v>10922</v>
      </c>
      <c r="L1494">
        <v>403233</v>
      </c>
      <c r="M1494">
        <v>2000000</v>
      </c>
      <c r="N1494">
        <v>77356942</v>
      </c>
      <c r="O1494">
        <v>75356942</v>
      </c>
      <c r="P1494" t="s">
        <v>10913</v>
      </c>
      <c r="Q1494" t="s">
        <v>5013</v>
      </c>
      <c r="R1494">
        <v>15</v>
      </c>
      <c r="S1494" t="s">
        <v>11014</v>
      </c>
      <c r="T1494" t="s">
        <v>11021</v>
      </c>
      <c r="U1494" t="s">
        <v>10921</v>
      </c>
      <c r="V1494" t="s">
        <v>10993</v>
      </c>
      <c r="W1494" t="s">
        <v>11031</v>
      </c>
      <c r="X1494" t="s">
        <v>5014</v>
      </c>
    </row>
    <row r="1495" spans="1:24" x14ac:dyDescent="0.3">
      <c r="A1495" t="s">
        <v>5015</v>
      </c>
      <c r="B1495" t="s">
        <v>5016</v>
      </c>
      <c r="C1495" t="s">
        <v>5016</v>
      </c>
      <c r="D1495">
        <v>132</v>
      </c>
      <c r="E1495" t="s">
        <v>10917</v>
      </c>
      <c r="F1495">
        <v>2.2000000000000002</v>
      </c>
      <c r="G1495" t="s">
        <v>190</v>
      </c>
      <c r="H1495" t="s">
        <v>10897</v>
      </c>
      <c r="I1495" t="s">
        <v>10899</v>
      </c>
      <c r="J1495">
        <v>8.1</v>
      </c>
      <c r="K1495" t="s">
        <v>10922</v>
      </c>
      <c r="L1495">
        <v>710317</v>
      </c>
      <c r="M1495">
        <v>30000000</v>
      </c>
      <c r="N1495">
        <v>216763646</v>
      </c>
      <c r="O1495">
        <v>186763646</v>
      </c>
      <c r="P1495" t="s">
        <v>10928</v>
      </c>
      <c r="Q1495" t="s">
        <v>5017</v>
      </c>
      <c r="R1495">
        <v>5</v>
      </c>
      <c r="S1495" t="s">
        <v>11013</v>
      </c>
      <c r="T1495" t="s">
        <v>11018</v>
      </c>
      <c r="U1495" t="s">
        <v>10914</v>
      </c>
      <c r="V1495" t="s">
        <v>10991</v>
      </c>
      <c r="W1495" t="s">
        <v>11031</v>
      </c>
      <c r="X1495" t="s">
        <v>87</v>
      </c>
    </row>
    <row r="1496" spans="1:24" x14ac:dyDescent="0.3">
      <c r="A1496" t="s">
        <v>5018</v>
      </c>
      <c r="B1496" t="s">
        <v>5019</v>
      </c>
      <c r="C1496" t="s">
        <v>5019</v>
      </c>
      <c r="D1496">
        <v>100</v>
      </c>
      <c r="E1496" t="s">
        <v>10911</v>
      </c>
      <c r="F1496">
        <v>1.6666666666666667</v>
      </c>
      <c r="G1496" t="s">
        <v>10888</v>
      </c>
      <c r="H1496" t="s">
        <v>172</v>
      </c>
      <c r="I1496" t="s">
        <v>10891</v>
      </c>
      <c r="J1496">
        <v>7</v>
      </c>
      <c r="K1496" t="s">
        <v>10916</v>
      </c>
      <c r="L1496">
        <v>115874</v>
      </c>
      <c r="M1496">
        <v>8700000</v>
      </c>
      <c r="N1496">
        <v>7659918</v>
      </c>
      <c r="O1496">
        <v>-1040082</v>
      </c>
      <c r="P1496" t="s">
        <v>10924</v>
      </c>
      <c r="Q1496" t="s">
        <v>5020</v>
      </c>
      <c r="R1496">
        <v>25</v>
      </c>
      <c r="S1496" t="s">
        <v>11012</v>
      </c>
      <c r="T1496" t="s">
        <v>11029</v>
      </c>
      <c r="U1496" t="s">
        <v>10932</v>
      </c>
      <c r="V1496" t="s">
        <v>10993</v>
      </c>
      <c r="W1496" t="s">
        <v>11031</v>
      </c>
      <c r="X1496" t="s">
        <v>1597</v>
      </c>
    </row>
    <row r="1497" spans="1:24" x14ac:dyDescent="0.3">
      <c r="A1497" t="s">
        <v>5021</v>
      </c>
      <c r="B1497" t="s">
        <v>5022</v>
      </c>
      <c r="C1497" t="s">
        <v>5022</v>
      </c>
      <c r="D1497">
        <v>100</v>
      </c>
      <c r="E1497" t="s">
        <v>10911</v>
      </c>
      <c r="F1497">
        <v>1.6666666666666667</v>
      </c>
      <c r="G1497" t="s">
        <v>7406</v>
      </c>
      <c r="H1497" t="s">
        <v>172</v>
      </c>
      <c r="I1497" t="s">
        <v>10892</v>
      </c>
      <c r="J1497">
        <v>6.3</v>
      </c>
      <c r="K1497" t="s">
        <v>10912</v>
      </c>
      <c r="L1497">
        <v>92806</v>
      </c>
      <c r="M1497">
        <v>35000000</v>
      </c>
      <c r="N1497">
        <v>86369815</v>
      </c>
      <c r="O1497">
        <v>51369815</v>
      </c>
      <c r="P1497" t="s">
        <v>10913</v>
      </c>
      <c r="Q1497" t="s">
        <v>5023</v>
      </c>
      <c r="R1497">
        <v>24</v>
      </c>
      <c r="S1497" t="s">
        <v>11013</v>
      </c>
      <c r="T1497" t="s">
        <v>11025</v>
      </c>
      <c r="U1497" t="s">
        <v>10927</v>
      </c>
      <c r="V1497" t="s">
        <v>10988</v>
      </c>
      <c r="W1497" t="s">
        <v>11031</v>
      </c>
      <c r="X1497" t="s">
        <v>3274</v>
      </c>
    </row>
    <row r="1498" spans="1:24" x14ac:dyDescent="0.3">
      <c r="A1498" t="s">
        <v>5024</v>
      </c>
      <c r="B1498" t="s">
        <v>5025</v>
      </c>
      <c r="C1498" t="s">
        <v>5026</v>
      </c>
      <c r="D1498">
        <v>116</v>
      </c>
      <c r="E1498" t="s">
        <v>10911</v>
      </c>
      <c r="F1498">
        <v>1.9333333333333333</v>
      </c>
      <c r="G1498" t="s">
        <v>172</v>
      </c>
      <c r="H1498" t="s">
        <v>10886</v>
      </c>
      <c r="I1498" t="s">
        <v>10899</v>
      </c>
      <c r="J1498">
        <v>7.1</v>
      </c>
      <c r="K1498" t="s">
        <v>10916</v>
      </c>
      <c r="L1498">
        <v>457589</v>
      </c>
      <c r="M1498">
        <v>26000000</v>
      </c>
      <c r="N1498">
        <v>177378645</v>
      </c>
      <c r="O1498">
        <v>151378645</v>
      </c>
      <c r="P1498" t="s">
        <v>10928</v>
      </c>
      <c r="Q1498" t="s">
        <v>5027</v>
      </c>
      <c r="R1498">
        <v>11</v>
      </c>
      <c r="S1498" t="s">
        <v>11012</v>
      </c>
      <c r="T1498" t="s">
        <v>11028</v>
      </c>
      <c r="U1498" t="s">
        <v>10931</v>
      </c>
      <c r="V1498" t="s">
        <v>10988</v>
      </c>
      <c r="W1498" t="s">
        <v>11031</v>
      </c>
      <c r="X1498" t="s">
        <v>5028</v>
      </c>
    </row>
    <row r="1499" spans="1:24" x14ac:dyDescent="0.3">
      <c r="A1499" t="s">
        <v>5029</v>
      </c>
      <c r="B1499" t="s">
        <v>5030</v>
      </c>
      <c r="C1499" t="s">
        <v>5030</v>
      </c>
      <c r="D1499">
        <v>101</v>
      </c>
      <c r="E1499" t="s">
        <v>10911</v>
      </c>
      <c r="F1499">
        <v>1.6833333333333333</v>
      </c>
      <c r="G1499" t="s">
        <v>7406</v>
      </c>
      <c r="H1499" t="s">
        <v>10887</v>
      </c>
      <c r="I1499" t="s">
        <v>172</v>
      </c>
      <c r="J1499">
        <v>6.2</v>
      </c>
      <c r="K1499" t="s">
        <v>10912</v>
      </c>
      <c r="L1499">
        <v>112435</v>
      </c>
      <c r="M1499">
        <v>65000000</v>
      </c>
      <c r="N1499">
        <v>65079104</v>
      </c>
      <c r="O1499">
        <v>79104</v>
      </c>
      <c r="P1499" t="s">
        <v>10918</v>
      </c>
      <c r="Q1499" t="s">
        <v>5031</v>
      </c>
      <c r="R1499">
        <v>10</v>
      </c>
      <c r="S1499" t="s">
        <v>1956</v>
      </c>
      <c r="T1499" t="s">
        <v>11024</v>
      </c>
      <c r="U1499" t="s">
        <v>10926</v>
      </c>
      <c r="V1499" t="s">
        <v>10988</v>
      </c>
      <c r="W1499" t="s">
        <v>11031</v>
      </c>
      <c r="X1499" t="s">
        <v>4131</v>
      </c>
    </row>
    <row r="1500" spans="1:24" x14ac:dyDescent="0.3">
      <c r="A1500" t="s">
        <v>5032</v>
      </c>
      <c r="B1500" t="s">
        <v>5033</v>
      </c>
      <c r="C1500" t="s">
        <v>5033</v>
      </c>
      <c r="D1500">
        <v>98</v>
      </c>
      <c r="E1500" t="s">
        <v>10911</v>
      </c>
      <c r="F1500">
        <v>1.6333333333333333</v>
      </c>
      <c r="G1500" t="s">
        <v>105</v>
      </c>
      <c r="H1500" t="s">
        <v>10895</v>
      </c>
      <c r="I1500" t="s">
        <v>10899</v>
      </c>
      <c r="J1500">
        <v>5.4</v>
      </c>
      <c r="K1500" t="s">
        <v>10933</v>
      </c>
      <c r="L1500">
        <v>55612</v>
      </c>
      <c r="M1500">
        <v>12000000</v>
      </c>
      <c r="N1500">
        <v>58010320</v>
      </c>
      <c r="O1500">
        <v>46010320</v>
      </c>
      <c r="P1500" t="s">
        <v>10913</v>
      </c>
      <c r="Q1500" t="s">
        <v>5034</v>
      </c>
      <c r="R1500">
        <v>31</v>
      </c>
      <c r="S1500" t="s">
        <v>11012</v>
      </c>
      <c r="T1500" t="s">
        <v>11019</v>
      </c>
      <c r="U1500" t="s">
        <v>10919</v>
      </c>
      <c r="V1500" t="s">
        <v>10992</v>
      </c>
      <c r="W1500" t="s">
        <v>11031</v>
      </c>
      <c r="X1500" t="s">
        <v>5035</v>
      </c>
    </row>
    <row r="1501" spans="1:24" x14ac:dyDescent="0.3">
      <c r="A1501" t="s">
        <v>5036</v>
      </c>
      <c r="B1501" t="s">
        <v>5037</v>
      </c>
      <c r="C1501" t="s">
        <v>5037</v>
      </c>
      <c r="D1501">
        <v>139</v>
      </c>
      <c r="E1501" t="s">
        <v>10917</v>
      </c>
      <c r="F1501">
        <v>2.3166666666666669</v>
      </c>
      <c r="G1501" t="s">
        <v>7406</v>
      </c>
      <c r="H1501" t="s">
        <v>10887</v>
      </c>
      <c r="I1501" t="s">
        <v>190</v>
      </c>
      <c r="J1501">
        <v>6.9</v>
      </c>
      <c r="K1501" t="s">
        <v>10912</v>
      </c>
      <c r="L1501">
        <v>96741</v>
      </c>
      <c r="M1501">
        <v>70000000</v>
      </c>
      <c r="N1501">
        <v>94973540</v>
      </c>
      <c r="O1501">
        <v>24973540</v>
      </c>
      <c r="P1501" t="s">
        <v>10913</v>
      </c>
      <c r="Q1501" t="s">
        <v>5038</v>
      </c>
      <c r="R1501">
        <v>28</v>
      </c>
      <c r="S1501" t="s">
        <v>11012</v>
      </c>
      <c r="T1501" t="s">
        <v>11027</v>
      </c>
      <c r="U1501" t="s">
        <v>10930</v>
      </c>
      <c r="V1501" t="s">
        <v>10993</v>
      </c>
      <c r="W1501" t="s">
        <v>11031</v>
      </c>
      <c r="X1501" t="s">
        <v>1551</v>
      </c>
    </row>
    <row r="1502" spans="1:24" x14ac:dyDescent="0.3">
      <c r="A1502" t="s">
        <v>5039</v>
      </c>
      <c r="B1502" t="s">
        <v>5040</v>
      </c>
      <c r="C1502" t="s">
        <v>5040</v>
      </c>
      <c r="D1502">
        <v>116</v>
      </c>
      <c r="E1502" t="s">
        <v>10911</v>
      </c>
      <c r="F1502">
        <v>1.9333333333333333</v>
      </c>
      <c r="G1502" t="s">
        <v>7406</v>
      </c>
      <c r="H1502" t="s">
        <v>10887</v>
      </c>
      <c r="I1502" t="s">
        <v>10890</v>
      </c>
      <c r="J1502">
        <v>6.5</v>
      </c>
      <c r="K1502" t="s">
        <v>10912</v>
      </c>
      <c r="L1502">
        <v>467437</v>
      </c>
      <c r="M1502">
        <v>132000000</v>
      </c>
      <c r="N1502">
        <v>603873119</v>
      </c>
      <c r="O1502">
        <v>471873119</v>
      </c>
      <c r="P1502" t="s">
        <v>10928</v>
      </c>
      <c r="Q1502" t="s">
        <v>5041</v>
      </c>
      <c r="R1502">
        <v>13</v>
      </c>
      <c r="S1502" t="s">
        <v>11015</v>
      </c>
      <c r="T1502" t="s">
        <v>11024</v>
      </c>
      <c r="U1502" t="s">
        <v>10926</v>
      </c>
      <c r="V1502" t="s">
        <v>10988</v>
      </c>
      <c r="W1502" t="s">
        <v>11031</v>
      </c>
      <c r="X1502" t="s">
        <v>183</v>
      </c>
    </row>
    <row r="1503" spans="1:24" x14ac:dyDescent="0.3">
      <c r="A1503" t="s">
        <v>5042</v>
      </c>
      <c r="B1503" t="s">
        <v>5043</v>
      </c>
      <c r="C1503" t="s">
        <v>5043</v>
      </c>
      <c r="D1503">
        <v>151</v>
      </c>
      <c r="E1503" t="s">
        <v>10917</v>
      </c>
      <c r="F1503">
        <v>2.5166666666666666</v>
      </c>
      <c r="G1503" t="s">
        <v>10891</v>
      </c>
      <c r="H1503" t="s">
        <v>190</v>
      </c>
      <c r="I1503" t="s">
        <v>5170</v>
      </c>
      <c r="J1503">
        <v>8.5</v>
      </c>
      <c r="K1503" t="s">
        <v>10922</v>
      </c>
      <c r="L1503">
        <v>1389086</v>
      </c>
      <c r="M1503">
        <v>90000000</v>
      </c>
      <c r="N1503">
        <v>291480452</v>
      </c>
      <c r="O1503">
        <v>201480452</v>
      </c>
      <c r="P1503" t="s">
        <v>10928</v>
      </c>
      <c r="Q1503" t="s">
        <v>5044</v>
      </c>
      <c r="R1503">
        <v>26</v>
      </c>
      <c r="S1503" t="s">
        <v>11011</v>
      </c>
      <c r="T1503" t="s">
        <v>11027</v>
      </c>
      <c r="U1503" t="s">
        <v>10930</v>
      </c>
      <c r="V1503" t="s">
        <v>10993</v>
      </c>
      <c r="W1503" t="s">
        <v>11031</v>
      </c>
      <c r="X1503" t="s">
        <v>113</v>
      </c>
    </row>
    <row r="1504" spans="1:24" x14ac:dyDescent="0.3">
      <c r="A1504" t="s">
        <v>5045</v>
      </c>
      <c r="B1504" t="s">
        <v>5046</v>
      </c>
      <c r="C1504" t="s">
        <v>5046</v>
      </c>
      <c r="D1504">
        <v>116</v>
      </c>
      <c r="E1504" t="s">
        <v>10911</v>
      </c>
      <c r="F1504">
        <v>1.9333333333333333</v>
      </c>
      <c r="G1504" t="s">
        <v>190</v>
      </c>
      <c r="H1504" t="s">
        <v>105</v>
      </c>
      <c r="I1504" t="s">
        <v>10893</v>
      </c>
      <c r="J1504">
        <v>7.3</v>
      </c>
      <c r="K1504" t="s">
        <v>10916</v>
      </c>
      <c r="L1504">
        <v>381783</v>
      </c>
      <c r="M1504">
        <v>50000000</v>
      </c>
      <c r="N1504">
        <v>153383627</v>
      </c>
      <c r="O1504">
        <v>103383627</v>
      </c>
      <c r="P1504" t="s">
        <v>10928</v>
      </c>
      <c r="Q1504" t="s">
        <v>5047</v>
      </c>
      <c r="R1504">
        <v>3</v>
      </c>
      <c r="S1504" t="s">
        <v>11015</v>
      </c>
      <c r="T1504" t="s">
        <v>11018</v>
      </c>
      <c r="U1504" t="s">
        <v>10914</v>
      </c>
      <c r="V1504" t="s">
        <v>10994</v>
      </c>
      <c r="W1504" t="s">
        <v>11031</v>
      </c>
      <c r="X1504" t="s">
        <v>766</v>
      </c>
    </row>
    <row r="1505" spans="1:24" x14ac:dyDescent="0.3">
      <c r="A1505" t="s">
        <v>5048</v>
      </c>
      <c r="B1505" t="s">
        <v>5049</v>
      </c>
      <c r="C1505" t="s">
        <v>5049</v>
      </c>
      <c r="D1505">
        <v>164</v>
      </c>
      <c r="E1505" t="s">
        <v>10917</v>
      </c>
      <c r="F1505">
        <v>2.7333333333333334</v>
      </c>
      <c r="G1505" t="s">
        <v>7406</v>
      </c>
      <c r="H1505" t="s">
        <v>190</v>
      </c>
      <c r="I1505" t="s">
        <v>10896</v>
      </c>
      <c r="J1505">
        <v>7.5</v>
      </c>
      <c r="K1505" t="s">
        <v>10916</v>
      </c>
      <c r="L1505">
        <v>235153</v>
      </c>
      <c r="M1505">
        <v>70000000</v>
      </c>
      <c r="N1505">
        <v>130982129</v>
      </c>
      <c r="O1505">
        <v>60982129</v>
      </c>
      <c r="P1505" t="s">
        <v>10913</v>
      </c>
      <c r="Q1505" t="s">
        <v>5050</v>
      </c>
      <c r="R1505">
        <v>23</v>
      </c>
      <c r="S1505" t="s">
        <v>1956</v>
      </c>
      <c r="T1505" t="s">
        <v>11018</v>
      </c>
      <c r="U1505" t="s">
        <v>10914</v>
      </c>
      <c r="V1505" t="s">
        <v>10988</v>
      </c>
      <c r="W1505" t="s">
        <v>11031</v>
      </c>
      <c r="X1505" t="s">
        <v>183</v>
      </c>
    </row>
    <row r="1506" spans="1:24" x14ac:dyDescent="0.3">
      <c r="A1506" t="s">
        <v>5051</v>
      </c>
      <c r="B1506" t="s">
        <v>5052</v>
      </c>
      <c r="C1506" t="s">
        <v>5052</v>
      </c>
      <c r="D1506">
        <v>105</v>
      </c>
      <c r="E1506" t="s">
        <v>10911</v>
      </c>
      <c r="F1506">
        <v>1.75</v>
      </c>
      <c r="G1506" t="s">
        <v>7406</v>
      </c>
      <c r="H1506" t="s">
        <v>10891</v>
      </c>
      <c r="I1506" t="s">
        <v>5170</v>
      </c>
      <c r="J1506">
        <v>5.8</v>
      </c>
      <c r="K1506" t="s">
        <v>10933</v>
      </c>
      <c r="L1506">
        <v>59175</v>
      </c>
      <c r="M1506">
        <v>50000000</v>
      </c>
      <c r="N1506">
        <v>82751189</v>
      </c>
      <c r="O1506">
        <v>32751189</v>
      </c>
      <c r="P1506" t="s">
        <v>10913</v>
      </c>
      <c r="Q1506" t="s">
        <v>5053</v>
      </c>
      <c r="R1506">
        <v>2</v>
      </c>
      <c r="S1506" t="s">
        <v>11012</v>
      </c>
      <c r="T1506" t="s">
        <v>11020</v>
      </c>
      <c r="U1506" t="s">
        <v>10920</v>
      </c>
      <c r="V1506" t="s">
        <v>10993</v>
      </c>
      <c r="W1506" t="s">
        <v>11031</v>
      </c>
      <c r="X1506" t="s">
        <v>4459</v>
      </c>
    </row>
    <row r="1507" spans="1:24" x14ac:dyDescent="0.3">
      <c r="A1507" t="s">
        <v>5054</v>
      </c>
      <c r="B1507" t="s">
        <v>5055</v>
      </c>
      <c r="C1507" t="s">
        <v>5055</v>
      </c>
      <c r="D1507">
        <v>98</v>
      </c>
      <c r="E1507" t="s">
        <v>10911</v>
      </c>
      <c r="F1507">
        <v>1.6333333333333333</v>
      </c>
      <c r="G1507" t="s">
        <v>190</v>
      </c>
      <c r="H1507" t="s">
        <v>10895</v>
      </c>
      <c r="I1507" t="s">
        <v>5170</v>
      </c>
      <c r="J1507">
        <v>6.3</v>
      </c>
      <c r="K1507" t="s">
        <v>10912</v>
      </c>
      <c r="L1507">
        <v>169303</v>
      </c>
      <c r="M1507">
        <v>55000000</v>
      </c>
      <c r="N1507">
        <v>223387299</v>
      </c>
      <c r="O1507">
        <v>168387299</v>
      </c>
      <c r="P1507" t="s">
        <v>10928</v>
      </c>
      <c r="Q1507" t="s">
        <v>5056</v>
      </c>
      <c r="R1507">
        <v>22</v>
      </c>
      <c r="S1507" t="s">
        <v>11012</v>
      </c>
      <c r="T1507" t="s">
        <v>11027</v>
      </c>
      <c r="U1507" t="s">
        <v>10930</v>
      </c>
      <c r="V1507" t="s">
        <v>10988</v>
      </c>
      <c r="W1507" t="s">
        <v>11031</v>
      </c>
      <c r="X1507" t="s">
        <v>5057</v>
      </c>
    </row>
    <row r="1508" spans="1:24" x14ac:dyDescent="0.3">
      <c r="A1508" t="s">
        <v>5058</v>
      </c>
      <c r="B1508" t="s">
        <v>5059</v>
      </c>
      <c r="C1508" t="s">
        <v>5059</v>
      </c>
      <c r="D1508">
        <v>116</v>
      </c>
      <c r="E1508" t="s">
        <v>10911</v>
      </c>
      <c r="F1508">
        <v>1.9333333333333333</v>
      </c>
      <c r="G1508" t="s">
        <v>172</v>
      </c>
      <c r="H1508" t="s">
        <v>10886</v>
      </c>
      <c r="I1508" t="s">
        <v>10899</v>
      </c>
      <c r="J1508">
        <v>5.8</v>
      </c>
      <c r="K1508" t="s">
        <v>10933</v>
      </c>
      <c r="L1508">
        <v>95470</v>
      </c>
      <c r="M1508">
        <v>60000000</v>
      </c>
      <c r="N1508">
        <v>128453183</v>
      </c>
      <c r="O1508">
        <v>68453183</v>
      </c>
      <c r="P1508" t="s">
        <v>10913</v>
      </c>
      <c r="Q1508" t="s">
        <v>5060</v>
      </c>
      <c r="R1508">
        <v>27</v>
      </c>
      <c r="S1508" t="s">
        <v>11012</v>
      </c>
      <c r="T1508" t="s">
        <v>11027</v>
      </c>
      <c r="U1508" t="s">
        <v>10930</v>
      </c>
      <c r="V1508" t="s">
        <v>10994</v>
      </c>
      <c r="W1508" t="s">
        <v>11031</v>
      </c>
      <c r="X1508" t="s">
        <v>1749</v>
      </c>
    </row>
    <row r="1509" spans="1:24" x14ac:dyDescent="0.3">
      <c r="A1509" t="s">
        <v>5061</v>
      </c>
      <c r="B1509" t="s">
        <v>5062</v>
      </c>
      <c r="C1509" t="s">
        <v>5062</v>
      </c>
      <c r="D1509">
        <v>98</v>
      </c>
      <c r="E1509" t="s">
        <v>10911</v>
      </c>
      <c r="F1509">
        <v>1.6333333333333333</v>
      </c>
      <c r="G1509" t="s">
        <v>7406</v>
      </c>
      <c r="H1509" t="s">
        <v>10887</v>
      </c>
      <c r="I1509" t="s">
        <v>5170</v>
      </c>
      <c r="J1509">
        <v>5.7</v>
      </c>
      <c r="K1509" t="s">
        <v>10933</v>
      </c>
      <c r="L1509">
        <v>108856</v>
      </c>
      <c r="M1509">
        <v>160000000</v>
      </c>
      <c r="N1509">
        <v>181674817</v>
      </c>
      <c r="O1509">
        <v>21674817</v>
      </c>
      <c r="P1509" t="s">
        <v>10913</v>
      </c>
      <c r="Q1509" t="s">
        <v>5063</v>
      </c>
      <c r="R1509">
        <v>10</v>
      </c>
      <c r="S1509" t="s">
        <v>11014</v>
      </c>
      <c r="T1509" t="s">
        <v>11029</v>
      </c>
      <c r="U1509" t="s">
        <v>10932</v>
      </c>
      <c r="V1509" t="s">
        <v>10993</v>
      </c>
      <c r="W1509" t="s">
        <v>11031</v>
      </c>
      <c r="X1509" t="s">
        <v>698</v>
      </c>
    </row>
    <row r="1510" spans="1:24" x14ac:dyDescent="0.3">
      <c r="A1510" t="s">
        <v>5064</v>
      </c>
      <c r="B1510" t="s">
        <v>5065</v>
      </c>
      <c r="C1510" t="s">
        <v>5065</v>
      </c>
      <c r="D1510">
        <v>162</v>
      </c>
      <c r="E1510" t="s">
        <v>10917</v>
      </c>
      <c r="F1510">
        <v>2.7</v>
      </c>
      <c r="G1510" t="s">
        <v>7406</v>
      </c>
      <c r="H1510" t="s">
        <v>190</v>
      </c>
      <c r="I1510" t="s">
        <v>10895</v>
      </c>
      <c r="J1510">
        <v>7.6</v>
      </c>
      <c r="K1510" t="s">
        <v>10916</v>
      </c>
      <c r="L1510">
        <v>572114</v>
      </c>
      <c r="M1510">
        <v>130000000</v>
      </c>
      <c r="N1510">
        <v>185382813</v>
      </c>
      <c r="O1510">
        <v>55382813</v>
      </c>
      <c r="P1510" t="s">
        <v>10913</v>
      </c>
      <c r="Q1510" t="s">
        <v>5066</v>
      </c>
      <c r="R1510">
        <v>23</v>
      </c>
      <c r="S1510" t="s">
        <v>11015</v>
      </c>
      <c r="T1510" t="s">
        <v>11020</v>
      </c>
      <c r="U1510" t="s">
        <v>10920</v>
      </c>
      <c r="V1510" t="s">
        <v>10996</v>
      </c>
      <c r="W1510" t="s">
        <v>11031</v>
      </c>
      <c r="X1510" t="s">
        <v>4493</v>
      </c>
    </row>
    <row r="1511" spans="1:24" x14ac:dyDescent="0.3">
      <c r="A1511" t="s">
        <v>5067</v>
      </c>
      <c r="B1511" t="s">
        <v>5068</v>
      </c>
      <c r="C1511" t="s">
        <v>5068</v>
      </c>
      <c r="D1511">
        <v>119</v>
      </c>
      <c r="E1511" t="s">
        <v>10911</v>
      </c>
      <c r="F1511">
        <v>1.9833333333333334</v>
      </c>
      <c r="G1511" t="s">
        <v>7406</v>
      </c>
      <c r="H1511" t="s">
        <v>190</v>
      </c>
      <c r="I1511" t="s">
        <v>10890</v>
      </c>
      <c r="J1511">
        <v>6</v>
      </c>
      <c r="K1511" t="s">
        <v>10912</v>
      </c>
      <c r="L1511">
        <v>228988</v>
      </c>
      <c r="M1511">
        <v>163000000</v>
      </c>
      <c r="N1511">
        <v>174822325</v>
      </c>
      <c r="O1511">
        <v>11822325</v>
      </c>
      <c r="P1511" t="s">
        <v>10913</v>
      </c>
      <c r="Q1511" t="s">
        <v>5069</v>
      </c>
      <c r="R1511">
        <v>29</v>
      </c>
      <c r="S1511" t="s">
        <v>1956</v>
      </c>
      <c r="T1511" t="s">
        <v>11025</v>
      </c>
      <c r="U1511" t="s">
        <v>10927</v>
      </c>
      <c r="V1511" t="s">
        <v>11000</v>
      </c>
      <c r="W1511" t="s">
        <v>11031</v>
      </c>
      <c r="X1511" t="s">
        <v>4131</v>
      </c>
    </row>
    <row r="1512" spans="1:24" x14ac:dyDescent="0.3">
      <c r="A1512" t="s">
        <v>5070</v>
      </c>
      <c r="B1512" t="s">
        <v>5071</v>
      </c>
      <c r="C1512" t="s">
        <v>5071</v>
      </c>
      <c r="D1512">
        <v>99</v>
      </c>
      <c r="E1512" t="s">
        <v>10911</v>
      </c>
      <c r="F1512">
        <v>1.65</v>
      </c>
      <c r="G1512" t="s">
        <v>190</v>
      </c>
      <c r="H1512" t="s">
        <v>10885</v>
      </c>
      <c r="I1512" t="s">
        <v>10886</v>
      </c>
      <c r="J1512">
        <v>6.8</v>
      </c>
      <c r="K1512" t="s">
        <v>10912</v>
      </c>
      <c r="L1512">
        <v>155700</v>
      </c>
      <c r="M1512">
        <v>40000000</v>
      </c>
      <c r="N1512">
        <v>114830111</v>
      </c>
      <c r="O1512">
        <v>74830111</v>
      </c>
      <c r="P1512" t="s">
        <v>10913</v>
      </c>
      <c r="Q1512" t="s">
        <v>5072</v>
      </c>
      <c r="R1512">
        <v>16</v>
      </c>
      <c r="S1512" t="s">
        <v>1956</v>
      </c>
      <c r="T1512" t="s">
        <v>11024</v>
      </c>
      <c r="U1512" t="s">
        <v>10926</v>
      </c>
      <c r="V1512" t="s">
        <v>10993</v>
      </c>
      <c r="W1512" t="s">
        <v>11031</v>
      </c>
      <c r="X1512" t="s">
        <v>5073</v>
      </c>
    </row>
    <row r="1513" spans="1:24" x14ac:dyDescent="0.3">
      <c r="A1513" t="s">
        <v>5074</v>
      </c>
      <c r="B1513" t="s">
        <v>5075</v>
      </c>
      <c r="C1513" t="s">
        <v>5075</v>
      </c>
      <c r="D1513">
        <v>108</v>
      </c>
      <c r="E1513" t="s">
        <v>10911</v>
      </c>
      <c r="F1513">
        <v>1.8</v>
      </c>
      <c r="G1513" t="s">
        <v>10891</v>
      </c>
      <c r="H1513" t="s">
        <v>190</v>
      </c>
      <c r="I1513" t="s">
        <v>10895</v>
      </c>
      <c r="J1513">
        <v>5.9</v>
      </c>
      <c r="K1513" t="s">
        <v>10933</v>
      </c>
      <c r="L1513">
        <v>77774</v>
      </c>
      <c r="M1513">
        <v>30000000</v>
      </c>
      <c r="N1513">
        <v>32593385</v>
      </c>
      <c r="O1513">
        <v>2593385</v>
      </c>
      <c r="P1513" t="s">
        <v>10918</v>
      </c>
      <c r="Q1513" t="s">
        <v>3628</v>
      </c>
      <c r="R1513">
        <v>14</v>
      </c>
      <c r="S1513" t="s">
        <v>11014</v>
      </c>
      <c r="T1513" t="s">
        <v>11020</v>
      </c>
      <c r="U1513" t="s">
        <v>10920</v>
      </c>
      <c r="V1513" t="s">
        <v>10994</v>
      </c>
      <c r="W1513" t="s">
        <v>11031</v>
      </c>
      <c r="X1513" t="s">
        <v>1377</v>
      </c>
    </row>
    <row r="1514" spans="1:24" x14ac:dyDescent="0.3">
      <c r="A1514" t="s">
        <v>5076</v>
      </c>
      <c r="B1514" t="s">
        <v>5077</v>
      </c>
      <c r="C1514" t="s">
        <v>5077</v>
      </c>
      <c r="D1514">
        <v>120</v>
      </c>
      <c r="E1514" t="s">
        <v>10911</v>
      </c>
      <c r="F1514">
        <v>2</v>
      </c>
      <c r="G1514" t="s">
        <v>7406</v>
      </c>
      <c r="H1514" t="s">
        <v>10887</v>
      </c>
      <c r="I1514" t="s">
        <v>10885</v>
      </c>
      <c r="J1514">
        <v>7</v>
      </c>
      <c r="K1514" t="s">
        <v>10916</v>
      </c>
      <c r="L1514">
        <v>282207</v>
      </c>
      <c r="M1514">
        <v>85000000</v>
      </c>
      <c r="N1514">
        <v>168319243</v>
      </c>
      <c r="O1514">
        <v>83319243</v>
      </c>
      <c r="P1514" t="s">
        <v>10913</v>
      </c>
      <c r="Q1514" t="s">
        <v>5078</v>
      </c>
      <c r="R1514">
        <v>28</v>
      </c>
      <c r="S1514" t="s">
        <v>11016</v>
      </c>
      <c r="T1514" t="s">
        <v>11024</v>
      </c>
      <c r="U1514" t="s">
        <v>10926</v>
      </c>
      <c r="V1514" t="s">
        <v>10992</v>
      </c>
      <c r="W1514" t="s">
        <v>11031</v>
      </c>
      <c r="X1514" t="s">
        <v>2413</v>
      </c>
    </row>
    <row r="1515" spans="1:24" x14ac:dyDescent="0.3">
      <c r="A1515" t="s">
        <v>5079</v>
      </c>
      <c r="B1515" t="s">
        <v>5080</v>
      </c>
      <c r="C1515" t="s">
        <v>5080</v>
      </c>
      <c r="D1515">
        <v>106</v>
      </c>
      <c r="E1515" t="s">
        <v>10911</v>
      </c>
      <c r="F1515">
        <v>1.7666666666666666</v>
      </c>
      <c r="G1515" t="s">
        <v>172</v>
      </c>
      <c r="H1515" t="s">
        <v>190</v>
      </c>
      <c r="I1515" t="s">
        <v>10895</v>
      </c>
      <c r="J1515">
        <v>7.1</v>
      </c>
      <c r="K1515" t="s">
        <v>10916</v>
      </c>
      <c r="L1515">
        <v>105805</v>
      </c>
      <c r="M1515">
        <v>10000000</v>
      </c>
      <c r="N1515">
        <v>47329961</v>
      </c>
      <c r="O1515">
        <v>37329961</v>
      </c>
      <c r="P1515" t="s">
        <v>10913</v>
      </c>
      <c r="Q1515" t="s">
        <v>5081</v>
      </c>
      <c r="R1515">
        <v>17</v>
      </c>
      <c r="S1515" t="s">
        <v>11011</v>
      </c>
      <c r="T1515" t="s">
        <v>11029</v>
      </c>
      <c r="U1515" t="s">
        <v>10932</v>
      </c>
      <c r="V1515" t="s">
        <v>10988</v>
      </c>
      <c r="W1515" t="s">
        <v>11031</v>
      </c>
      <c r="X1515" t="s">
        <v>824</v>
      </c>
    </row>
    <row r="1516" spans="1:24" x14ac:dyDescent="0.3">
      <c r="A1516" t="s">
        <v>5082</v>
      </c>
      <c r="B1516" t="s">
        <v>5083</v>
      </c>
      <c r="C1516" t="s">
        <v>5083</v>
      </c>
      <c r="D1516">
        <v>127</v>
      </c>
      <c r="E1516" t="s">
        <v>10917</v>
      </c>
      <c r="F1516">
        <v>2.1166666666666667</v>
      </c>
      <c r="G1516" t="s">
        <v>10889</v>
      </c>
      <c r="H1516" t="s">
        <v>190</v>
      </c>
      <c r="I1516" t="s">
        <v>10897</v>
      </c>
      <c r="J1516">
        <v>7.8</v>
      </c>
      <c r="K1516" t="s">
        <v>10916</v>
      </c>
      <c r="L1516">
        <v>57343</v>
      </c>
      <c r="M1516">
        <v>25000000</v>
      </c>
      <c r="N1516">
        <v>18299465</v>
      </c>
      <c r="O1516">
        <v>-6700535</v>
      </c>
      <c r="P1516" t="s">
        <v>10924</v>
      </c>
      <c r="Q1516" t="s">
        <v>5084</v>
      </c>
      <c r="R1516">
        <v>10</v>
      </c>
      <c r="S1516" t="s">
        <v>11016</v>
      </c>
      <c r="T1516" t="s">
        <v>11027</v>
      </c>
      <c r="U1516" t="s">
        <v>10930</v>
      </c>
      <c r="V1516" t="s">
        <v>10988</v>
      </c>
      <c r="W1516" t="s">
        <v>11031</v>
      </c>
      <c r="X1516" t="s">
        <v>1018</v>
      </c>
    </row>
    <row r="1517" spans="1:24" x14ac:dyDescent="0.3">
      <c r="A1517" t="s">
        <v>5085</v>
      </c>
      <c r="B1517" t="s">
        <v>5086</v>
      </c>
      <c r="C1517" t="s">
        <v>5086</v>
      </c>
      <c r="D1517">
        <v>96</v>
      </c>
      <c r="E1517" t="s">
        <v>10911</v>
      </c>
      <c r="F1517">
        <v>1.6</v>
      </c>
      <c r="G1517" t="s">
        <v>172</v>
      </c>
      <c r="H1517" t="s">
        <v>10892</v>
      </c>
      <c r="I1517" t="s">
        <v>10885</v>
      </c>
      <c r="J1517">
        <v>5.4</v>
      </c>
      <c r="K1517" t="s">
        <v>10933</v>
      </c>
      <c r="L1517">
        <v>153039</v>
      </c>
      <c r="M1517">
        <v>175000000</v>
      </c>
      <c r="N1517">
        <v>174440724</v>
      </c>
      <c r="O1517">
        <v>-559276</v>
      </c>
      <c r="P1517" t="s">
        <v>10924</v>
      </c>
      <c r="Q1517" t="s">
        <v>5087</v>
      </c>
      <c r="R1517">
        <v>21</v>
      </c>
      <c r="S1517" t="s">
        <v>11012</v>
      </c>
      <c r="T1517" t="s">
        <v>11024</v>
      </c>
      <c r="U1517" t="s">
        <v>10926</v>
      </c>
      <c r="V1517" t="s">
        <v>10994</v>
      </c>
      <c r="W1517" t="s">
        <v>11031</v>
      </c>
      <c r="X1517" t="s">
        <v>1724</v>
      </c>
    </row>
    <row r="1518" spans="1:24" x14ac:dyDescent="0.3">
      <c r="A1518" t="s">
        <v>5088</v>
      </c>
      <c r="B1518" t="s">
        <v>5089</v>
      </c>
      <c r="C1518" t="s">
        <v>5089</v>
      </c>
      <c r="D1518">
        <v>93</v>
      </c>
      <c r="E1518" t="s">
        <v>10911</v>
      </c>
      <c r="F1518">
        <v>1.55</v>
      </c>
      <c r="G1518" t="s">
        <v>10887</v>
      </c>
      <c r="H1518" t="s">
        <v>10888</v>
      </c>
      <c r="I1518" t="s">
        <v>172</v>
      </c>
      <c r="J1518">
        <v>6.1</v>
      </c>
      <c r="K1518" t="s">
        <v>10912</v>
      </c>
      <c r="L1518">
        <v>325211</v>
      </c>
      <c r="M1518">
        <v>160000000</v>
      </c>
      <c r="N1518">
        <v>813367380</v>
      </c>
      <c r="O1518">
        <v>653367380</v>
      </c>
      <c r="P1518" t="s">
        <v>10928</v>
      </c>
      <c r="Q1518" t="s">
        <v>5090</v>
      </c>
      <c r="R1518">
        <v>6</v>
      </c>
      <c r="S1518" t="s">
        <v>11013</v>
      </c>
      <c r="T1518" t="s">
        <v>11029</v>
      </c>
      <c r="U1518" t="s">
        <v>10932</v>
      </c>
      <c r="V1518" t="s">
        <v>10994</v>
      </c>
      <c r="W1518" t="s">
        <v>11031</v>
      </c>
      <c r="X1518" t="s">
        <v>5091</v>
      </c>
    </row>
    <row r="1519" spans="1:24" x14ac:dyDescent="0.3">
      <c r="A1519" t="s">
        <v>5092</v>
      </c>
      <c r="B1519" t="s">
        <v>5093</v>
      </c>
      <c r="C1519" t="s">
        <v>5093</v>
      </c>
      <c r="D1519">
        <v>139</v>
      </c>
      <c r="E1519" t="s">
        <v>10917</v>
      </c>
      <c r="F1519">
        <v>2.3166666666666669</v>
      </c>
      <c r="G1519" t="s">
        <v>7406</v>
      </c>
      <c r="H1519" t="s">
        <v>10887</v>
      </c>
      <c r="I1519" t="s">
        <v>10890</v>
      </c>
      <c r="J1519">
        <v>6.3</v>
      </c>
      <c r="K1519" t="s">
        <v>10912</v>
      </c>
      <c r="L1519">
        <v>623031</v>
      </c>
      <c r="M1519">
        <v>258000000</v>
      </c>
      <c r="N1519">
        <v>894983373</v>
      </c>
      <c r="O1519">
        <v>636983373</v>
      </c>
      <c r="P1519" t="s">
        <v>10928</v>
      </c>
      <c r="Q1519" t="s">
        <v>5094</v>
      </c>
      <c r="R1519">
        <v>3</v>
      </c>
      <c r="S1519" t="s">
        <v>11011</v>
      </c>
      <c r="T1519" t="s">
        <v>11026</v>
      </c>
      <c r="U1519" t="s">
        <v>10929</v>
      </c>
      <c r="V1519" t="s">
        <v>10994</v>
      </c>
      <c r="W1519" t="s">
        <v>11031</v>
      </c>
      <c r="X1519" t="s">
        <v>479</v>
      </c>
    </row>
    <row r="1520" spans="1:24" x14ac:dyDescent="0.3">
      <c r="A1520" t="s">
        <v>5095</v>
      </c>
      <c r="B1520" t="s">
        <v>5096</v>
      </c>
      <c r="C1520" t="s">
        <v>5096</v>
      </c>
      <c r="D1520">
        <v>114</v>
      </c>
      <c r="E1520" t="s">
        <v>10911</v>
      </c>
      <c r="F1520">
        <v>1.9</v>
      </c>
      <c r="G1520" t="s">
        <v>10889</v>
      </c>
      <c r="H1520" t="s">
        <v>190</v>
      </c>
      <c r="I1520" t="s">
        <v>10896</v>
      </c>
      <c r="J1520">
        <v>6.8</v>
      </c>
      <c r="K1520" t="s">
        <v>10912</v>
      </c>
      <c r="L1520">
        <v>74182</v>
      </c>
      <c r="M1520">
        <v>55000000</v>
      </c>
      <c r="N1520">
        <v>75782758</v>
      </c>
      <c r="O1520">
        <v>20782758</v>
      </c>
      <c r="P1520" t="s">
        <v>10913</v>
      </c>
      <c r="Q1520" t="s">
        <v>5097</v>
      </c>
      <c r="R1520">
        <v>9</v>
      </c>
      <c r="S1520" t="s">
        <v>11013</v>
      </c>
      <c r="T1520" t="s">
        <v>11027</v>
      </c>
      <c r="U1520" t="s">
        <v>10930</v>
      </c>
      <c r="V1520" t="s">
        <v>10994</v>
      </c>
      <c r="W1520" t="s">
        <v>11031</v>
      </c>
      <c r="X1520" t="s">
        <v>2762</v>
      </c>
    </row>
    <row r="1521" spans="1:24" x14ac:dyDescent="0.3">
      <c r="A1521" t="s">
        <v>5098</v>
      </c>
      <c r="B1521" t="s">
        <v>5099</v>
      </c>
      <c r="C1521" t="s">
        <v>5099</v>
      </c>
      <c r="D1521">
        <v>129</v>
      </c>
      <c r="E1521" t="s">
        <v>10917</v>
      </c>
      <c r="F1521">
        <v>2.15</v>
      </c>
      <c r="G1521" t="s">
        <v>190</v>
      </c>
      <c r="H1521" t="s">
        <v>10886</v>
      </c>
      <c r="I1521" t="s">
        <v>10899</v>
      </c>
      <c r="J1521">
        <v>7.8</v>
      </c>
      <c r="K1521" t="s">
        <v>10916</v>
      </c>
      <c r="L1521">
        <v>319787</v>
      </c>
      <c r="M1521">
        <v>28000000</v>
      </c>
      <c r="N1521">
        <v>121616555</v>
      </c>
      <c r="O1521">
        <v>93616555</v>
      </c>
      <c r="P1521" t="s">
        <v>10913</v>
      </c>
      <c r="Q1521" t="s">
        <v>5100</v>
      </c>
      <c r="R1521">
        <v>25</v>
      </c>
      <c r="S1521" t="s">
        <v>11015</v>
      </c>
      <c r="T1521" t="s">
        <v>11025</v>
      </c>
      <c r="U1521" t="s">
        <v>10927</v>
      </c>
      <c r="V1521" t="s">
        <v>10988</v>
      </c>
      <c r="W1521" t="s">
        <v>11031</v>
      </c>
      <c r="X1521" t="s">
        <v>5101</v>
      </c>
    </row>
    <row r="1522" spans="1:24" x14ac:dyDescent="0.3">
      <c r="A1522" t="s">
        <v>5102</v>
      </c>
      <c r="B1522" t="s">
        <v>5103</v>
      </c>
      <c r="C1522" t="s">
        <v>5103</v>
      </c>
      <c r="D1522">
        <v>93</v>
      </c>
      <c r="E1522" t="s">
        <v>10911</v>
      </c>
      <c r="F1522">
        <v>1.55</v>
      </c>
      <c r="G1522" t="s">
        <v>105</v>
      </c>
      <c r="H1522" t="s">
        <v>5170</v>
      </c>
      <c r="I1522" t="s">
        <v>10899</v>
      </c>
      <c r="J1522">
        <v>5.8</v>
      </c>
      <c r="K1522" t="s">
        <v>10933</v>
      </c>
      <c r="L1522">
        <v>150919</v>
      </c>
      <c r="M1522">
        <v>25000000</v>
      </c>
      <c r="N1522">
        <v>118890272</v>
      </c>
      <c r="O1522">
        <v>93890272</v>
      </c>
      <c r="P1522" t="s">
        <v>10913</v>
      </c>
      <c r="Q1522" t="s">
        <v>5053</v>
      </c>
      <c r="R1522">
        <v>2</v>
      </c>
      <c r="S1522" t="s">
        <v>11012</v>
      </c>
      <c r="T1522" t="s">
        <v>11020</v>
      </c>
      <c r="U1522" t="s">
        <v>10920</v>
      </c>
      <c r="V1522" t="s">
        <v>10993</v>
      </c>
      <c r="W1522" t="s">
        <v>11031</v>
      </c>
      <c r="X1522" t="s">
        <v>3241</v>
      </c>
    </row>
    <row r="1523" spans="1:24" x14ac:dyDescent="0.3">
      <c r="A1523" t="s">
        <v>5104</v>
      </c>
      <c r="B1523" t="s">
        <v>5105</v>
      </c>
      <c r="C1523" t="s">
        <v>5105</v>
      </c>
      <c r="D1523">
        <v>97</v>
      </c>
      <c r="E1523" t="s">
        <v>10911</v>
      </c>
      <c r="F1523">
        <v>1.6166666666666667</v>
      </c>
      <c r="G1523" t="s">
        <v>190</v>
      </c>
      <c r="H1523" t="s">
        <v>10895</v>
      </c>
      <c r="I1523" t="s">
        <v>10886</v>
      </c>
      <c r="J1523">
        <v>7.2</v>
      </c>
      <c r="K1523" t="s">
        <v>10916</v>
      </c>
      <c r="L1523">
        <v>246266</v>
      </c>
      <c r="M1523">
        <v>35000000</v>
      </c>
      <c r="N1523">
        <v>16468343</v>
      </c>
      <c r="O1523">
        <v>-18531657</v>
      </c>
      <c r="P1523" t="s">
        <v>10924</v>
      </c>
      <c r="Q1523" t="s">
        <v>5106</v>
      </c>
      <c r="R1523">
        <v>4</v>
      </c>
      <c r="S1523" t="s">
        <v>11015</v>
      </c>
      <c r="T1523" t="s">
        <v>11027</v>
      </c>
      <c r="U1523" t="s">
        <v>10930</v>
      </c>
      <c r="V1523" t="s">
        <v>10993</v>
      </c>
      <c r="W1523" t="s">
        <v>11031</v>
      </c>
      <c r="X1523" t="s">
        <v>2853</v>
      </c>
    </row>
    <row r="1524" spans="1:24" x14ac:dyDescent="0.3">
      <c r="A1524" t="s">
        <v>5107</v>
      </c>
      <c r="B1524" t="s">
        <v>5108</v>
      </c>
      <c r="C1524" t="s">
        <v>5108</v>
      </c>
      <c r="D1524">
        <v>108</v>
      </c>
      <c r="E1524" t="s">
        <v>10911</v>
      </c>
      <c r="F1524">
        <v>1.8</v>
      </c>
      <c r="G1524" t="s">
        <v>172</v>
      </c>
      <c r="H1524" t="s">
        <v>10897</v>
      </c>
      <c r="I1524" t="s">
        <v>10899</v>
      </c>
      <c r="J1524">
        <v>6.6</v>
      </c>
      <c r="K1524" t="s">
        <v>10912</v>
      </c>
      <c r="L1524">
        <v>195257</v>
      </c>
      <c r="M1524">
        <v>72500000</v>
      </c>
      <c r="N1524">
        <v>163362095</v>
      </c>
      <c r="O1524">
        <v>90862095</v>
      </c>
      <c r="P1524" t="s">
        <v>10913</v>
      </c>
      <c r="Q1524" t="s">
        <v>5109</v>
      </c>
      <c r="R1524">
        <v>26</v>
      </c>
      <c r="S1524" t="s">
        <v>11014</v>
      </c>
      <c r="T1524" t="s">
        <v>11025</v>
      </c>
      <c r="U1524" t="s">
        <v>10927</v>
      </c>
      <c r="V1524" t="s">
        <v>10993</v>
      </c>
      <c r="W1524" t="s">
        <v>11031</v>
      </c>
      <c r="X1524" t="s">
        <v>4442</v>
      </c>
    </row>
    <row r="1525" spans="1:24" x14ac:dyDescent="0.3">
      <c r="A1525" t="s">
        <v>5110</v>
      </c>
      <c r="B1525" t="s">
        <v>5111</v>
      </c>
      <c r="C1525" t="s">
        <v>5111</v>
      </c>
      <c r="D1525">
        <v>96</v>
      </c>
      <c r="E1525" t="s">
        <v>10911</v>
      </c>
      <c r="F1525">
        <v>1.6</v>
      </c>
      <c r="G1525" t="s">
        <v>7406</v>
      </c>
      <c r="H1525" t="s">
        <v>10887</v>
      </c>
      <c r="I1525" t="s">
        <v>190</v>
      </c>
      <c r="J1525">
        <v>6.5</v>
      </c>
      <c r="K1525" t="s">
        <v>10912</v>
      </c>
      <c r="L1525">
        <v>100852</v>
      </c>
      <c r="M1525">
        <v>90000000</v>
      </c>
      <c r="N1525">
        <v>164170327</v>
      </c>
      <c r="O1525">
        <v>74170327</v>
      </c>
      <c r="P1525" t="s">
        <v>10913</v>
      </c>
      <c r="Q1525" t="s">
        <v>5034</v>
      </c>
      <c r="R1525">
        <v>31</v>
      </c>
      <c r="S1525" t="s">
        <v>11012</v>
      </c>
      <c r="T1525" t="s">
        <v>11019</v>
      </c>
      <c r="U1525" t="s">
        <v>10919</v>
      </c>
      <c r="V1525" t="s">
        <v>10992</v>
      </c>
      <c r="W1525" t="s">
        <v>11031</v>
      </c>
      <c r="X1525" t="s">
        <v>4145</v>
      </c>
    </row>
    <row r="1526" spans="1:24" x14ac:dyDescent="0.3">
      <c r="A1526" t="s">
        <v>5112</v>
      </c>
      <c r="B1526" t="s">
        <v>5113</v>
      </c>
      <c r="C1526" t="s">
        <v>5113</v>
      </c>
      <c r="D1526">
        <v>99</v>
      </c>
      <c r="E1526" t="s">
        <v>10911</v>
      </c>
      <c r="F1526">
        <v>1.65</v>
      </c>
      <c r="G1526" t="s">
        <v>105</v>
      </c>
      <c r="H1526" t="s">
        <v>5170</v>
      </c>
      <c r="I1526" t="s">
        <v>10899</v>
      </c>
      <c r="J1526">
        <v>6.2</v>
      </c>
      <c r="K1526" t="s">
        <v>10912</v>
      </c>
      <c r="L1526">
        <v>77018</v>
      </c>
      <c r="M1526">
        <v>1000000</v>
      </c>
      <c r="N1526">
        <v>30894796</v>
      </c>
      <c r="O1526">
        <v>29894796</v>
      </c>
      <c r="P1526" t="s">
        <v>10913</v>
      </c>
      <c r="Q1526">
        <v>38353</v>
      </c>
      <c r="S1526" t="s">
        <v>11016</v>
      </c>
      <c r="T1526" t="s">
        <v>11019</v>
      </c>
      <c r="U1526" t="e">
        <v>#VALUE!</v>
      </c>
      <c r="V1526" t="s">
        <v>10988</v>
      </c>
      <c r="W1526" t="s">
        <v>11031</v>
      </c>
      <c r="X1526" t="s">
        <v>5114</v>
      </c>
    </row>
    <row r="1527" spans="1:24" x14ac:dyDescent="0.3">
      <c r="A1527" t="s">
        <v>5115</v>
      </c>
      <c r="B1527" t="s">
        <v>5116</v>
      </c>
      <c r="C1527" t="s">
        <v>5116</v>
      </c>
      <c r="D1527">
        <v>124</v>
      </c>
      <c r="E1527" t="s">
        <v>10917</v>
      </c>
      <c r="F1527">
        <v>2.0666666666666669</v>
      </c>
      <c r="G1527" t="s">
        <v>190</v>
      </c>
      <c r="H1527" t="s">
        <v>10886</v>
      </c>
      <c r="I1527" t="s">
        <v>5170</v>
      </c>
      <c r="J1527">
        <v>7.6</v>
      </c>
      <c r="K1527" t="s">
        <v>10916</v>
      </c>
      <c r="L1527">
        <v>225226</v>
      </c>
      <c r="M1527">
        <v>15000000</v>
      </c>
      <c r="N1527">
        <v>85638656</v>
      </c>
      <c r="O1527">
        <v>70638656</v>
      </c>
      <c r="P1527" t="s">
        <v>10913</v>
      </c>
      <c r="Q1527" t="s">
        <v>2715</v>
      </c>
      <c r="R1527">
        <v>12</v>
      </c>
      <c r="S1527" t="s">
        <v>11012</v>
      </c>
      <c r="T1527" t="s">
        <v>11029</v>
      </c>
      <c r="U1527" t="s">
        <v>10932</v>
      </c>
      <c r="V1527" t="s">
        <v>10988</v>
      </c>
      <c r="W1527" t="s">
        <v>11031</v>
      </c>
      <c r="X1527" t="s">
        <v>246</v>
      </c>
    </row>
    <row r="1528" spans="1:24" x14ac:dyDescent="0.3">
      <c r="A1528" t="s">
        <v>5117</v>
      </c>
      <c r="B1528">
        <v>300</v>
      </c>
      <c r="C1528">
        <v>300</v>
      </c>
      <c r="D1528">
        <v>117</v>
      </c>
      <c r="E1528" t="s">
        <v>10911</v>
      </c>
      <c r="F1528">
        <v>1.95</v>
      </c>
      <c r="G1528" t="s">
        <v>7406</v>
      </c>
      <c r="H1528" t="s">
        <v>190</v>
      </c>
      <c r="I1528" t="s">
        <v>10899</v>
      </c>
      <c r="J1528">
        <v>7.6</v>
      </c>
      <c r="K1528" t="s">
        <v>10916</v>
      </c>
      <c r="L1528">
        <v>849600</v>
      </c>
      <c r="M1528">
        <v>65000000</v>
      </c>
      <c r="N1528">
        <v>456082343</v>
      </c>
      <c r="O1528">
        <v>391082343</v>
      </c>
      <c r="P1528" t="s">
        <v>10928</v>
      </c>
      <c r="Q1528" t="s">
        <v>5118</v>
      </c>
      <c r="R1528">
        <v>9</v>
      </c>
      <c r="S1528" t="s">
        <v>11016</v>
      </c>
      <c r="T1528" t="s">
        <v>11018</v>
      </c>
      <c r="U1528" t="s">
        <v>10914</v>
      </c>
      <c r="V1528" t="s">
        <v>10993</v>
      </c>
      <c r="W1528" t="s">
        <v>11031</v>
      </c>
      <c r="X1528" t="s">
        <v>4493</v>
      </c>
    </row>
    <row r="1529" spans="1:24" x14ac:dyDescent="0.3">
      <c r="A1529" t="s">
        <v>5119</v>
      </c>
      <c r="B1529" t="s">
        <v>5120</v>
      </c>
      <c r="C1529" t="s">
        <v>5120</v>
      </c>
      <c r="D1529">
        <v>120</v>
      </c>
      <c r="E1529" t="s">
        <v>10911</v>
      </c>
      <c r="F1529">
        <v>2</v>
      </c>
      <c r="G1529" t="s">
        <v>10889</v>
      </c>
      <c r="H1529" t="s">
        <v>190</v>
      </c>
      <c r="I1529" t="s">
        <v>10886</v>
      </c>
      <c r="J1529">
        <v>7</v>
      </c>
      <c r="K1529" t="s">
        <v>10916</v>
      </c>
      <c r="L1529">
        <v>64262</v>
      </c>
      <c r="M1529">
        <v>16500000</v>
      </c>
      <c r="N1529">
        <v>37311672</v>
      </c>
      <c r="O1529">
        <v>20811672</v>
      </c>
      <c r="P1529" t="s">
        <v>10913</v>
      </c>
      <c r="Q1529" t="s">
        <v>5121</v>
      </c>
      <c r="R1529">
        <v>2</v>
      </c>
      <c r="S1529" t="s">
        <v>1956</v>
      </c>
      <c r="T1529" t="s">
        <v>11021</v>
      </c>
      <c r="U1529" t="s">
        <v>10921</v>
      </c>
      <c r="V1529" t="s">
        <v>10994</v>
      </c>
      <c r="W1529" t="s">
        <v>11031</v>
      </c>
      <c r="X1529" t="s">
        <v>5122</v>
      </c>
    </row>
    <row r="1530" spans="1:24" x14ac:dyDescent="0.3">
      <c r="A1530" t="s">
        <v>5123</v>
      </c>
      <c r="B1530" t="s">
        <v>5124</v>
      </c>
      <c r="C1530" t="s">
        <v>5124</v>
      </c>
      <c r="D1530">
        <v>105</v>
      </c>
      <c r="E1530" t="s">
        <v>10911</v>
      </c>
      <c r="F1530">
        <v>1.75</v>
      </c>
      <c r="G1530" t="s">
        <v>7406</v>
      </c>
      <c r="H1530" t="s">
        <v>10887</v>
      </c>
      <c r="I1530" t="s">
        <v>10891</v>
      </c>
      <c r="J1530">
        <v>5.5</v>
      </c>
      <c r="K1530" t="s">
        <v>10933</v>
      </c>
      <c r="L1530">
        <v>143393</v>
      </c>
      <c r="M1530">
        <v>33000000</v>
      </c>
      <c r="N1530">
        <v>62022014</v>
      </c>
      <c r="O1530">
        <v>29022014</v>
      </c>
      <c r="P1530" t="s">
        <v>10913</v>
      </c>
      <c r="Q1530" t="s">
        <v>5125</v>
      </c>
      <c r="R1530">
        <v>17</v>
      </c>
      <c r="S1530" t="s">
        <v>11012</v>
      </c>
      <c r="T1530" t="s">
        <v>11028</v>
      </c>
      <c r="U1530" t="s">
        <v>10931</v>
      </c>
      <c r="V1530" t="s">
        <v>10993</v>
      </c>
      <c r="W1530" t="s">
        <v>11031</v>
      </c>
      <c r="X1530" t="s">
        <v>4022</v>
      </c>
    </row>
    <row r="1531" spans="1:24" x14ac:dyDescent="0.3">
      <c r="A1531" t="s">
        <v>5126</v>
      </c>
      <c r="B1531" t="s">
        <v>5127</v>
      </c>
      <c r="C1531" t="s">
        <v>5127</v>
      </c>
      <c r="D1531">
        <v>153</v>
      </c>
      <c r="E1531" t="s">
        <v>10917</v>
      </c>
      <c r="F1531">
        <v>2.5499999999999998</v>
      </c>
      <c r="G1531" t="s">
        <v>7406</v>
      </c>
      <c r="H1531" t="s">
        <v>10887</v>
      </c>
      <c r="I1531" t="s">
        <v>10892</v>
      </c>
      <c r="J1531">
        <v>7.6</v>
      </c>
      <c r="K1531" t="s">
        <v>10916</v>
      </c>
      <c r="L1531">
        <v>578478</v>
      </c>
      <c r="M1531">
        <v>250000000</v>
      </c>
      <c r="N1531">
        <v>934770304</v>
      </c>
      <c r="O1531">
        <v>684770304</v>
      </c>
      <c r="P1531" t="s">
        <v>10928</v>
      </c>
      <c r="Q1531" t="s">
        <v>5128</v>
      </c>
      <c r="R1531">
        <v>6</v>
      </c>
      <c r="S1531" t="s">
        <v>11015</v>
      </c>
      <c r="T1531" t="s">
        <v>11025</v>
      </c>
      <c r="U1531" t="s">
        <v>10927</v>
      </c>
      <c r="V1531" t="s">
        <v>10996</v>
      </c>
      <c r="W1531" t="s">
        <v>11031</v>
      </c>
      <c r="X1531" t="s">
        <v>4651</v>
      </c>
    </row>
    <row r="1532" spans="1:24" x14ac:dyDescent="0.3">
      <c r="A1532" t="s">
        <v>5129</v>
      </c>
      <c r="B1532" t="s">
        <v>5130</v>
      </c>
      <c r="C1532" t="s">
        <v>5130</v>
      </c>
      <c r="D1532">
        <v>144</v>
      </c>
      <c r="E1532" t="s">
        <v>10917</v>
      </c>
      <c r="F1532">
        <v>2.4</v>
      </c>
      <c r="G1532" t="s">
        <v>7406</v>
      </c>
      <c r="H1532" t="s">
        <v>10887</v>
      </c>
      <c r="I1532" t="s">
        <v>10890</v>
      </c>
      <c r="J1532">
        <v>7</v>
      </c>
      <c r="K1532" t="s">
        <v>10916</v>
      </c>
      <c r="L1532">
        <v>665305</v>
      </c>
      <c r="M1532">
        <v>150000000</v>
      </c>
      <c r="N1532">
        <v>709709780</v>
      </c>
      <c r="O1532">
        <v>559709780</v>
      </c>
      <c r="P1532" t="s">
        <v>10928</v>
      </c>
      <c r="Q1532" t="s">
        <v>4282</v>
      </c>
      <c r="R1532">
        <v>12</v>
      </c>
      <c r="S1532" t="s">
        <v>11011</v>
      </c>
      <c r="T1532" t="s">
        <v>11024</v>
      </c>
      <c r="U1532" t="s">
        <v>10926</v>
      </c>
      <c r="V1532" t="s">
        <v>10994</v>
      </c>
      <c r="W1532" t="s">
        <v>11031</v>
      </c>
      <c r="X1532" t="s">
        <v>1884</v>
      </c>
    </row>
    <row r="1533" spans="1:24" x14ac:dyDescent="0.3">
      <c r="A1533" t="s">
        <v>5131</v>
      </c>
      <c r="B1533" t="s">
        <v>5132</v>
      </c>
      <c r="C1533" t="s">
        <v>5132</v>
      </c>
      <c r="D1533">
        <v>135</v>
      </c>
      <c r="E1533" t="s">
        <v>10917</v>
      </c>
      <c r="F1533">
        <v>2.25</v>
      </c>
      <c r="G1533" t="s">
        <v>7406</v>
      </c>
      <c r="H1533" t="s">
        <v>10887</v>
      </c>
      <c r="I1533" t="s">
        <v>190</v>
      </c>
      <c r="J1533">
        <v>7.1</v>
      </c>
      <c r="K1533" t="s">
        <v>10916</v>
      </c>
      <c r="L1533">
        <v>127723</v>
      </c>
      <c r="M1533">
        <v>90000000</v>
      </c>
      <c r="N1533">
        <v>65900249</v>
      </c>
      <c r="O1533">
        <v>-24099751</v>
      </c>
      <c r="P1533" t="s">
        <v>10924</v>
      </c>
      <c r="Q1533" t="s">
        <v>5133</v>
      </c>
      <c r="R1533">
        <v>9</v>
      </c>
      <c r="S1533" t="s">
        <v>11015</v>
      </c>
      <c r="T1533" t="s">
        <v>11022</v>
      </c>
      <c r="U1533" t="s">
        <v>10923</v>
      </c>
      <c r="V1533" t="s">
        <v>10993</v>
      </c>
      <c r="W1533" t="s">
        <v>11031</v>
      </c>
      <c r="X1533" t="s">
        <v>87</v>
      </c>
    </row>
    <row r="1534" spans="1:24" x14ac:dyDescent="0.3">
      <c r="A1534" t="s">
        <v>5134</v>
      </c>
      <c r="B1534" t="s">
        <v>5135</v>
      </c>
      <c r="C1534" t="s">
        <v>5135</v>
      </c>
      <c r="D1534">
        <v>125</v>
      </c>
      <c r="E1534" t="s">
        <v>10917</v>
      </c>
      <c r="F1534">
        <v>2.0833333333333335</v>
      </c>
      <c r="G1534" t="s">
        <v>10889</v>
      </c>
      <c r="H1534" t="s">
        <v>190</v>
      </c>
      <c r="I1534" t="s">
        <v>5878</v>
      </c>
      <c r="J1534">
        <v>7</v>
      </c>
      <c r="K1534" t="s">
        <v>10916</v>
      </c>
      <c r="L1534">
        <v>202062</v>
      </c>
      <c r="M1534">
        <v>72000000</v>
      </c>
      <c r="N1534">
        <v>97076152</v>
      </c>
      <c r="O1534">
        <v>25076152</v>
      </c>
      <c r="P1534" t="s">
        <v>10913</v>
      </c>
      <c r="Q1534" t="s">
        <v>5136</v>
      </c>
      <c r="R1534">
        <v>27</v>
      </c>
      <c r="S1534" t="s">
        <v>11012</v>
      </c>
      <c r="T1534" t="s">
        <v>11022</v>
      </c>
      <c r="U1534" t="s">
        <v>10923</v>
      </c>
      <c r="V1534" t="s">
        <v>10988</v>
      </c>
      <c r="W1534" t="s">
        <v>11031</v>
      </c>
      <c r="X1534" t="s">
        <v>3091</v>
      </c>
    </row>
    <row r="1535" spans="1:24" x14ac:dyDescent="0.3">
      <c r="A1535" t="s">
        <v>5137</v>
      </c>
      <c r="B1535" t="s">
        <v>5138</v>
      </c>
      <c r="C1535" t="s">
        <v>5138</v>
      </c>
      <c r="D1535">
        <v>93</v>
      </c>
      <c r="E1535" t="s">
        <v>10911</v>
      </c>
      <c r="F1535">
        <v>1.55</v>
      </c>
      <c r="G1535" t="s">
        <v>105</v>
      </c>
      <c r="H1535" t="s">
        <v>10890</v>
      </c>
      <c r="I1535" t="s">
        <v>5170</v>
      </c>
      <c r="J1535">
        <v>6.2</v>
      </c>
      <c r="K1535" t="s">
        <v>10912</v>
      </c>
      <c r="L1535">
        <v>99717</v>
      </c>
      <c r="M1535">
        <v>15000000</v>
      </c>
      <c r="N1535">
        <v>47074133</v>
      </c>
      <c r="O1535">
        <v>32074133</v>
      </c>
      <c r="P1535" t="s">
        <v>10913</v>
      </c>
      <c r="Q1535" t="s">
        <v>5139</v>
      </c>
      <c r="R1535">
        <v>18</v>
      </c>
      <c r="S1535" t="s">
        <v>11016</v>
      </c>
      <c r="T1535" t="s">
        <v>11024</v>
      </c>
      <c r="U1535" t="s">
        <v>10926</v>
      </c>
      <c r="V1535" t="s">
        <v>10988</v>
      </c>
      <c r="W1535" t="s">
        <v>11031</v>
      </c>
      <c r="X1535" t="s">
        <v>276</v>
      </c>
    </row>
    <row r="1536" spans="1:24" x14ac:dyDescent="0.3">
      <c r="A1536" t="s">
        <v>5140</v>
      </c>
      <c r="B1536" t="s">
        <v>5141</v>
      </c>
      <c r="C1536" t="s">
        <v>5141</v>
      </c>
      <c r="D1536">
        <v>105</v>
      </c>
      <c r="E1536" t="s">
        <v>10911</v>
      </c>
      <c r="F1536">
        <v>1.75</v>
      </c>
      <c r="G1536" t="s">
        <v>7406</v>
      </c>
      <c r="H1536" t="s">
        <v>105</v>
      </c>
      <c r="I1536" t="s">
        <v>10890</v>
      </c>
      <c r="J1536">
        <v>5.2</v>
      </c>
      <c r="K1536" t="s">
        <v>10933</v>
      </c>
      <c r="L1536">
        <v>117478</v>
      </c>
      <c r="M1536">
        <v>60000000</v>
      </c>
      <c r="N1536">
        <v>58072119</v>
      </c>
      <c r="O1536">
        <v>-1927881</v>
      </c>
      <c r="P1536" t="s">
        <v>10924</v>
      </c>
      <c r="Q1536" t="s">
        <v>4772</v>
      </c>
      <c r="R1536">
        <v>20</v>
      </c>
      <c r="S1536" t="s">
        <v>11012</v>
      </c>
      <c r="T1536" t="s">
        <v>11022</v>
      </c>
      <c r="U1536" t="s">
        <v>10923</v>
      </c>
      <c r="V1536" t="s">
        <v>10988</v>
      </c>
      <c r="W1536" t="s">
        <v>11031</v>
      </c>
      <c r="X1536" t="s">
        <v>3056</v>
      </c>
    </row>
    <row r="1537" spans="1:24" x14ac:dyDescent="0.3">
      <c r="A1537" t="s">
        <v>5142</v>
      </c>
      <c r="B1537" t="s">
        <v>5143</v>
      </c>
      <c r="C1537" t="s">
        <v>5143</v>
      </c>
      <c r="D1537">
        <v>128</v>
      </c>
      <c r="E1537" t="s">
        <v>10917</v>
      </c>
      <c r="F1537">
        <v>2.1333333333333333</v>
      </c>
      <c r="G1537" t="s">
        <v>190</v>
      </c>
      <c r="H1537" t="s">
        <v>10899</v>
      </c>
      <c r="I1537" t="s">
        <v>10899</v>
      </c>
      <c r="J1537">
        <v>7.6</v>
      </c>
      <c r="K1537" t="s">
        <v>10916</v>
      </c>
      <c r="L1537">
        <v>81924</v>
      </c>
      <c r="M1537">
        <v>20000000</v>
      </c>
      <c r="N1537">
        <v>75011029</v>
      </c>
      <c r="O1537">
        <v>55011029</v>
      </c>
      <c r="P1537" t="s">
        <v>10913</v>
      </c>
      <c r="Q1537">
        <v>39356</v>
      </c>
      <c r="S1537" t="s">
        <v>11015</v>
      </c>
      <c r="T1537" t="s">
        <v>11022</v>
      </c>
      <c r="U1537" t="e">
        <v>#VALUE!</v>
      </c>
      <c r="V1537" t="s">
        <v>10994</v>
      </c>
      <c r="W1537" t="s">
        <v>11031</v>
      </c>
      <c r="X1537" t="s">
        <v>3832</v>
      </c>
    </row>
    <row r="1538" spans="1:24" x14ac:dyDescent="0.3">
      <c r="A1538" t="s">
        <v>5144</v>
      </c>
      <c r="B1538" t="s">
        <v>5145</v>
      </c>
      <c r="C1538" t="s">
        <v>5145</v>
      </c>
      <c r="D1538">
        <v>113</v>
      </c>
      <c r="E1538" t="s">
        <v>10911</v>
      </c>
      <c r="F1538">
        <v>1.8833333333333333</v>
      </c>
      <c r="G1538" t="s">
        <v>172</v>
      </c>
      <c r="H1538" t="s">
        <v>190</v>
      </c>
      <c r="I1538" t="s">
        <v>10885</v>
      </c>
      <c r="J1538">
        <v>7.5</v>
      </c>
      <c r="K1538" t="s">
        <v>10916</v>
      </c>
      <c r="L1538">
        <v>234573</v>
      </c>
      <c r="M1538">
        <v>30000000</v>
      </c>
      <c r="N1538">
        <v>53653224</v>
      </c>
      <c r="O1538">
        <v>23653224</v>
      </c>
      <c r="P1538" t="s">
        <v>10913</v>
      </c>
      <c r="Q1538" t="s">
        <v>4956</v>
      </c>
      <c r="R1538">
        <v>9</v>
      </c>
      <c r="S1538" t="s">
        <v>11016</v>
      </c>
      <c r="T1538" t="s">
        <v>11027</v>
      </c>
      <c r="U1538" t="s">
        <v>10930</v>
      </c>
      <c r="V1538" t="s">
        <v>10993</v>
      </c>
      <c r="W1538" t="s">
        <v>11031</v>
      </c>
      <c r="X1538" t="s">
        <v>3832</v>
      </c>
    </row>
    <row r="1539" spans="1:24" x14ac:dyDescent="0.3">
      <c r="A1539" t="s">
        <v>5146</v>
      </c>
      <c r="B1539" t="s">
        <v>5147</v>
      </c>
      <c r="C1539" t="s">
        <v>5147</v>
      </c>
      <c r="D1539">
        <v>91</v>
      </c>
      <c r="E1539" t="s">
        <v>10911</v>
      </c>
      <c r="F1539">
        <v>1.5166666666666666</v>
      </c>
      <c r="G1539" t="s">
        <v>105</v>
      </c>
      <c r="H1539" t="s">
        <v>10899</v>
      </c>
      <c r="I1539" t="s">
        <v>10899</v>
      </c>
      <c r="J1539">
        <v>5.8</v>
      </c>
      <c r="K1539" t="s">
        <v>10933</v>
      </c>
      <c r="L1539">
        <v>76364</v>
      </c>
      <c r="M1539">
        <v>16000000</v>
      </c>
      <c r="N1539">
        <v>51764406</v>
      </c>
      <c r="O1539">
        <v>35764406</v>
      </c>
      <c r="P1539" t="s">
        <v>10913</v>
      </c>
      <c r="Q1539" t="s">
        <v>5148</v>
      </c>
      <c r="R1539">
        <v>5</v>
      </c>
      <c r="S1539" t="s">
        <v>11012</v>
      </c>
      <c r="T1539" t="s">
        <v>11022</v>
      </c>
      <c r="U1539" t="s">
        <v>10923</v>
      </c>
      <c r="V1539" t="s">
        <v>10993</v>
      </c>
      <c r="W1539" t="s">
        <v>11031</v>
      </c>
      <c r="X1539" t="s">
        <v>5149</v>
      </c>
    </row>
    <row r="1540" spans="1:24" x14ac:dyDescent="0.3">
      <c r="A1540" t="s">
        <v>5150</v>
      </c>
      <c r="B1540" t="s">
        <v>5151</v>
      </c>
      <c r="C1540" t="s">
        <v>5151</v>
      </c>
      <c r="D1540">
        <v>192</v>
      </c>
      <c r="E1540" t="s">
        <v>10917</v>
      </c>
      <c r="F1540">
        <v>3.2</v>
      </c>
      <c r="G1540" t="s">
        <v>190</v>
      </c>
      <c r="H1540" t="s">
        <v>10892</v>
      </c>
      <c r="I1540" t="s">
        <v>10893</v>
      </c>
      <c r="J1540">
        <v>7.8</v>
      </c>
      <c r="K1540" t="s">
        <v>10916</v>
      </c>
      <c r="L1540">
        <v>56015</v>
      </c>
      <c r="M1540">
        <v>7000000</v>
      </c>
      <c r="N1540">
        <v>6887221</v>
      </c>
      <c r="O1540">
        <v>-112779</v>
      </c>
      <c r="P1540" t="s">
        <v>10924</v>
      </c>
      <c r="Q1540" t="s">
        <v>4765</v>
      </c>
      <c r="R1540">
        <v>12</v>
      </c>
      <c r="S1540" t="s">
        <v>1956</v>
      </c>
      <c r="T1540" t="s">
        <v>11023</v>
      </c>
      <c r="U1540" t="s">
        <v>10925</v>
      </c>
      <c r="V1540" t="s">
        <v>10991</v>
      </c>
      <c r="W1540" t="s">
        <v>11031</v>
      </c>
      <c r="X1540" t="s">
        <v>5152</v>
      </c>
    </row>
    <row r="1541" spans="1:24" x14ac:dyDescent="0.3">
      <c r="A1541" t="s">
        <v>5153</v>
      </c>
      <c r="B1541" t="s">
        <v>5154</v>
      </c>
      <c r="C1541" t="s">
        <v>5154</v>
      </c>
      <c r="D1541">
        <v>127</v>
      </c>
      <c r="E1541" t="s">
        <v>10917</v>
      </c>
      <c r="F1541">
        <v>2.1166666666666667</v>
      </c>
      <c r="G1541" t="s">
        <v>7406</v>
      </c>
      <c r="H1541" t="s">
        <v>10889</v>
      </c>
      <c r="I1541" t="s">
        <v>10891</v>
      </c>
      <c r="J1541">
        <v>5.9</v>
      </c>
      <c r="K1541" t="s">
        <v>10933</v>
      </c>
      <c r="L1541">
        <v>68819</v>
      </c>
      <c r="M1541">
        <v>50000000</v>
      </c>
      <c r="N1541">
        <v>22984628</v>
      </c>
      <c r="O1541">
        <v>-27015372</v>
      </c>
      <c r="P1541" t="s">
        <v>10924</v>
      </c>
      <c r="Q1541" t="s">
        <v>5155</v>
      </c>
      <c r="R1541">
        <v>25</v>
      </c>
      <c r="S1541" t="s">
        <v>11013</v>
      </c>
      <c r="T1541" t="s">
        <v>11027</v>
      </c>
      <c r="U1541" t="s">
        <v>10930</v>
      </c>
      <c r="V1541" t="s">
        <v>10988</v>
      </c>
      <c r="W1541" t="s">
        <v>11031</v>
      </c>
      <c r="X1541" t="s">
        <v>900</v>
      </c>
    </row>
    <row r="1542" spans="1:24" x14ac:dyDescent="0.3">
      <c r="A1542" t="s">
        <v>5156</v>
      </c>
      <c r="B1542" t="s">
        <v>5157</v>
      </c>
      <c r="C1542" t="s">
        <v>5157</v>
      </c>
      <c r="D1542">
        <v>109</v>
      </c>
      <c r="E1542" t="s">
        <v>10911</v>
      </c>
      <c r="F1542">
        <v>1.8166666666666667</v>
      </c>
      <c r="G1542" t="s">
        <v>7406</v>
      </c>
      <c r="H1542" t="s">
        <v>10891</v>
      </c>
      <c r="I1542" t="s">
        <v>5170</v>
      </c>
      <c r="J1542">
        <v>6.8</v>
      </c>
      <c r="K1542" t="s">
        <v>10912</v>
      </c>
      <c r="L1542">
        <v>119121</v>
      </c>
      <c r="M1542">
        <v>20000000</v>
      </c>
      <c r="N1542">
        <v>66476363</v>
      </c>
      <c r="O1542">
        <v>46476363</v>
      </c>
      <c r="P1542" t="s">
        <v>10913</v>
      </c>
      <c r="Q1542" t="s">
        <v>5158</v>
      </c>
      <c r="R1542">
        <v>3</v>
      </c>
      <c r="S1542" t="s">
        <v>11012</v>
      </c>
      <c r="T1542" t="s">
        <v>11026</v>
      </c>
      <c r="U1542" t="s">
        <v>10929</v>
      </c>
      <c r="V1542" t="s">
        <v>10992</v>
      </c>
      <c r="W1542" t="s">
        <v>11031</v>
      </c>
      <c r="X1542" t="s">
        <v>5159</v>
      </c>
    </row>
    <row r="1543" spans="1:24" x14ac:dyDescent="0.3">
      <c r="A1543" t="s">
        <v>5160</v>
      </c>
      <c r="B1543" t="s">
        <v>5161</v>
      </c>
      <c r="C1543" t="s">
        <v>5161</v>
      </c>
      <c r="D1543">
        <v>125</v>
      </c>
      <c r="E1543" t="s">
        <v>10917</v>
      </c>
      <c r="F1543">
        <v>2.0833333333333335</v>
      </c>
      <c r="G1543" t="s">
        <v>10889</v>
      </c>
      <c r="H1543" t="s">
        <v>10891</v>
      </c>
      <c r="I1543" t="s">
        <v>190</v>
      </c>
      <c r="J1543">
        <v>7</v>
      </c>
      <c r="K1543" t="s">
        <v>10916</v>
      </c>
      <c r="L1543">
        <v>79430</v>
      </c>
      <c r="M1543">
        <v>30000000</v>
      </c>
      <c r="N1543">
        <v>41480851</v>
      </c>
      <c r="O1543">
        <v>11480851</v>
      </c>
      <c r="P1543" t="s">
        <v>10913</v>
      </c>
      <c r="Q1543" t="s">
        <v>5162</v>
      </c>
      <c r="R1543">
        <v>5</v>
      </c>
      <c r="S1543" t="s">
        <v>11011</v>
      </c>
      <c r="T1543" t="s">
        <v>11027</v>
      </c>
      <c r="U1543" t="s">
        <v>10930</v>
      </c>
      <c r="V1543" t="s">
        <v>10993</v>
      </c>
      <c r="W1543" t="s">
        <v>11031</v>
      </c>
      <c r="X1543" t="s">
        <v>5163</v>
      </c>
    </row>
    <row r="1544" spans="1:24" x14ac:dyDescent="0.3">
      <c r="A1544" t="s">
        <v>5164</v>
      </c>
      <c r="B1544" t="s">
        <v>5165</v>
      </c>
      <c r="C1544" t="s">
        <v>5165</v>
      </c>
      <c r="D1544">
        <v>104</v>
      </c>
      <c r="E1544" t="s">
        <v>10911</v>
      </c>
      <c r="F1544">
        <v>1.7333333333333334</v>
      </c>
      <c r="G1544" t="s">
        <v>10891</v>
      </c>
      <c r="H1544" t="s">
        <v>190</v>
      </c>
      <c r="I1544" t="s">
        <v>234</v>
      </c>
      <c r="J1544">
        <v>7.3</v>
      </c>
      <c r="K1544" t="s">
        <v>10916</v>
      </c>
      <c r="L1544">
        <v>54376</v>
      </c>
      <c r="M1544">
        <v>20000000</v>
      </c>
      <c r="N1544">
        <v>5048693</v>
      </c>
      <c r="O1544">
        <v>-14951307</v>
      </c>
      <c r="P1544" t="s">
        <v>10924</v>
      </c>
      <c r="Q1544" t="s">
        <v>5166</v>
      </c>
      <c r="R1544">
        <v>12</v>
      </c>
      <c r="S1544" t="s">
        <v>11015</v>
      </c>
      <c r="T1544" t="s">
        <v>11027</v>
      </c>
      <c r="U1544" t="s">
        <v>10930</v>
      </c>
      <c r="V1544" t="s">
        <v>10988</v>
      </c>
      <c r="W1544" t="s">
        <v>11031</v>
      </c>
      <c r="X1544" t="s">
        <v>5167</v>
      </c>
    </row>
    <row r="1545" spans="1:24" x14ac:dyDescent="0.3">
      <c r="A1545" t="s">
        <v>5168</v>
      </c>
      <c r="B1545" t="s">
        <v>5169</v>
      </c>
      <c r="C1545" t="s">
        <v>5169</v>
      </c>
      <c r="D1545">
        <v>85</v>
      </c>
      <c r="E1545" t="s">
        <v>10915</v>
      </c>
      <c r="F1545">
        <v>1.4166666666666667</v>
      </c>
      <c r="G1545" t="s">
        <v>5170</v>
      </c>
      <c r="H1545" t="s">
        <v>10899</v>
      </c>
      <c r="I1545" t="s">
        <v>10899</v>
      </c>
      <c r="J1545">
        <v>6.5</v>
      </c>
      <c r="K1545" t="s">
        <v>10912</v>
      </c>
      <c r="L1545">
        <v>132452</v>
      </c>
      <c r="M1545">
        <v>26000000</v>
      </c>
      <c r="N1545">
        <v>96258201</v>
      </c>
      <c r="O1545">
        <v>70258201</v>
      </c>
      <c r="P1545" t="s">
        <v>10913</v>
      </c>
      <c r="Q1545" t="s">
        <v>5031</v>
      </c>
      <c r="R1545">
        <v>10</v>
      </c>
      <c r="S1545" t="s">
        <v>1956</v>
      </c>
      <c r="T1545" t="s">
        <v>11024</v>
      </c>
      <c r="U1545" t="s">
        <v>10926</v>
      </c>
      <c r="V1545" t="s">
        <v>10988</v>
      </c>
      <c r="W1545" t="s">
        <v>11031</v>
      </c>
      <c r="X1545" t="s">
        <v>650</v>
      </c>
    </row>
    <row r="1546" spans="1:24" x14ac:dyDescent="0.3">
      <c r="A1546" t="s">
        <v>5171</v>
      </c>
      <c r="B1546" t="s">
        <v>5172</v>
      </c>
      <c r="C1546" t="s">
        <v>5172</v>
      </c>
      <c r="D1546">
        <v>166</v>
      </c>
      <c r="E1546" t="s">
        <v>10917</v>
      </c>
      <c r="F1546">
        <v>2.7666666666666666</v>
      </c>
      <c r="G1546" t="s">
        <v>190</v>
      </c>
      <c r="H1546" t="s">
        <v>10885</v>
      </c>
      <c r="I1546" t="s">
        <v>10886</v>
      </c>
      <c r="J1546">
        <v>7.8</v>
      </c>
      <c r="K1546" t="s">
        <v>10916</v>
      </c>
      <c r="L1546">
        <v>681300</v>
      </c>
      <c r="M1546">
        <v>150000000</v>
      </c>
      <c r="N1546">
        <v>335802786</v>
      </c>
      <c r="O1546">
        <v>185802786</v>
      </c>
      <c r="P1546" t="s">
        <v>10928</v>
      </c>
      <c r="Q1546" t="s">
        <v>5173</v>
      </c>
      <c r="R1546">
        <v>10</v>
      </c>
      <c r="S1546" t="s">
        <v>11014</v>
      </c>
      <c r="T1546" t="s">
        <v>11018</v>
      </c>
      <c r="U1546" t="s">
        <v>10914</v>
      </c>
      <c r="V1546" t="s">
        <v>10992</v>
      </c>
      <c r="W1546" t="s">
        <v>11031</v>
      </c>
      <c r="X1546" t="s">
        <v>1449</v>
      </c>
    </row>
    <row r="1547" spans="1:24" x14ac:dyDescent="0.3">
      <c r="A1547" t="s">
        <v>5174</v>
      </c>
      <c r="B1547" t="s">
        <v>5175</v>
      </c>
      <c r="C1547" t="s">
        <v>5175</v>
      </c>
      <c r="D1547">
        <v>123</v>
      </c>
      <c r="E1547" t="s">
        <v>10917</v>
      </c>
      <c r="F1547">
        <v>2.0499999999999998</v>
      </c>
      <c r="G1547" t="s">
        <v>10889</v>
      </c>
      <c r="H1547" t="s">
        <v>190</v>
      </c>
      <c r="I1547" t="s">
        <v>10896</v>
      </c>
      <c r="J1547">
        <v>6.5</v>
      </c>
      <c r="K1547" t="s">
        <v>10912</v>
      </c>
      <c r="L1547">
        <v>118239</v>
      </c>
      <c r="M1547">
        <v>40000000</v>
      </c>
      <c r="N1547">
        <v>60917189</v>
      </c>
      <c r="O1547">
        <v>20917189</v>
      </c>
      <c r="P1547" t="s">
        <v>10913</v>
      </c>
      <c r="Q1547" t="s">
        <v>5176</v>
      </c>
      <c r="R1547">
        <v>24</v>
      </c>
      <c r="S1547" t="s">
        <v>11014</v>
      </c>
      <c r="T1547" t="s">
        <v>11029</v>
      </c>
      <c r="U1547" t="s">
        <v>10932</v>
      </c>
      <c r="V1547" t="s">
        <v>10993</v>
      </c>
      <c r="W1547" t="s">
        <v>11031</v>
      </c>
      <c r="X1547" t="s">
        <v>2989</v>
      </c>
    </row>
    <row r="1548" spans="1:24" x14ac:dyDescent="0.3">
      <c r="A1548" t="s">
        <v>5177</v>
      </c>
      <c r="B1548" t="s">
        <v>5178</v>
      </c>
      <c r="C1548" t="s">
        <v>5178</v>
      </c>
      <c r="D1548">
        <v>85</v>
      </c>
      <c r="E1548" t="s">
        <v>10915</v>
      </c>
      <c r="F1548">
        <v>1.4166666666666667</v>
      </c>
      <c r="G1548" t="s">
        <v>10887</v>
      </c>
      <c r="H1548" t="s">
        <v>10888</v>
      </c>
      <c r="I1548" t="s">
        <v>172</v>
      </c>
      <c r="J1548">
        <v>6.7</v>
      </c>
      <c r="K1548" t="s">
        <v>10912</v>
      </c>
      <c r="L1548">
        <v>88034</v>
      </c>
      <c r="M1548">
        <v>100000000</v>
      </c>
      <c r="N1548">
        <v>152005713</v>
      </c>
      <c r="O1548">
        <v>52005713</v>
      </c>
      <c r="P1548" t="s">
        <v>10913</v>
      </c>
      <c r="Q1548" t="s">
        <v>5179</v>
      </c>
      <c r="R1548">
        <v>2</v>
      </c>
      <c r="S1548" t="s">
        <v>11016</v>
      </c>
      <c r="T1548" t="s">
        <v>11024</v>
      </c>
      <c r="U1548" t="s">
        <v>10926</v>
      </c>
      <c r="V1548" t="s">
        <v>10994</v>
      </c>
      <c r="W1548" t="s">
        <v>11031</v>
      </c>
      <c r="X1548" t="s">
        <v>5180</v>
      </c>
    </row>
    <row r="1549" spans="1:24" x14ac:dyDescent="0.3">
      <c r="A1549" t="s">
        <v>5181</v>
      </c>
      <c r="B1549" t="s">
        <v>5182</v>
      </c>
      <c r="C1549" t="s">
        <v>5183</v>
      </c>
      <c r="D1549">
        <v>88</v>
      </c>
      <c r="E1549" t="s">
        <v>10915</v>
      </c>
      <c r="F1549">
        <v>1.4666666666666666</v>
      </c>
      <c r="G1549" t="s">
        <v>10891</v>
      </c>
      <c r="H1549" t="s">
        <v>190</v>
      </c>
      <c r="I1549" t="s">
        <v>10886</v>
      </c>
      <c r="J1549">
        <v>7.9</v>
      </c>
      <c r="K1549" t="s">
        <v>10916</v>
      </c>
      <c r="L1549">
        <v>57395</v>
      </c>
      <c r="M1549">
        <v>1000000</v>
      </c>
      <c r="N1549">
        <v>3403957</v>
      </c>
      <c r="O1549">
        <v>2403957</v>
      </c>
      <c r="P1549" t="s">
        <v>10918</v>
      </c>
      <c r="Q1549" t="s">
        <v>5184</v>
      </c>
      <c r="R1549">
        <v>7</v>
      </c>
      <c r="S1549" t="s">
        <v>11011</v>
      </c>
      <c r="T1549" t="s">
        <v>11027</v>
      </c>
      <c r="U1549" t="s">
        <v>10930</v>
      </c>
      <c r="V1549" t="s">
        <v>10991</v>
      </c>
      <c r="W1549" t="s">
        <v>11031</v>
      </c>
      <c r="X1549" t="s">
        <v>5185</v>
      </c>
    </row>
    <row r="1550" spans="1:24" x14ac:dyDescent="0.3">
      <c r="A1550" t="s">
        <v>5186</v>
      </c>
      <c r="B1550" t="s">
        <v>5187</v>
      </c>
      <c r="C1550" t="s">
        <v>5187</v>
      </c>
      <c r="D1550">
        <v>97</v>
      </c>
      <c r="E1550" t="s">
        <v>10911</v>
      </c>
      <c r="F1550">
        <v>1.6166666666666667</v>
      </c>
      <c r="G1550" t="s">
        <v>172</v>
      </c>
      <c r="H1550" t="s">
        <v>190</v>
      </c>
      <c r="I1550" t="s">
        <v>10886</v>
      </c>
      <c r="J1550">
        <v>6.9</v>
      </c>
      <c r="K1550" t="s">
        <v>10912</v>
      </c>
      <c r="L1550">
        <v>66272</v>
      </c>
      <c r="M1550">
        <v>12000000</v>
      </c>
      <c r="N1550">
        <v>5254986</v>
      </c>
      <c r="O1550">
        <v>-6745014</v>
      </c>
      <c r="P1550" t="s">
        <v>10924</v>
      </c>
      <c r="Q1550" t="s">
        <v>5188</v>
      </c>
      <c r="R1550">
        <v>1</v>
      </c>
      <c r="S1550" t="s">
        <v>11011</v>
      </c>
      <c r="T1550" t="s">
        <v>11029</v>
      </c>
      <c r="U1550" t="s">
        <v>10932</v>
      </c>
      <c r="V1550" t="s">
        <v>10994</v>
      </c>
      <c r="W1550" t="s">
        <v>11031</v>
      </c>
      <c r="X1550" t="s">
        <v>5189</v>
      </c>
    </row>
    <row r="1551" spans="1:24" x14ac:dyDescent="0.3">
      <c r="A1551" t="s">
        <v>5190</v>
      </c>
      <c r="B1551" t="s">
        <v>5191</v>
      </c>
      <c r="C1551" t="s">
        <v>5191</v>
      </c>
      <c r="D1551">
        <v>85</v>
      </c>
      <c r="E1551" t="s">
        <v>10915</v>
      </c>
      <c r="F1551">
        <v>1.4166666666666667</v>
      </c>
      <c r="G1551" t="s">
        <v>7406</v>
      </c>
      <c r="H1551" t="s">
        <v>10887</v>
      </c>
      <c r="I1551" t="s">
        <v>10888</v>
      </c>
      <c r="J1551">
        <v>6.6</v>
      </c>
      <c r="K1551" t="s">
        <v>10912</v>
      </c>
      <c r="L1551">
        <v>135486</v>
      </c>
      <c r="M1551">
        <v>149000000</v>
      </c>
      <c r="N1551">
        <v>178281554</v>
      </c>
      <c r="O1551">
        <v>29281554</v>
      </c>
      <c r="P1551" t="s">
        <v>10913</v>
      </c>
      <c r="Q1551" t="s">
        <v>5192</v>
      </c>
      <c r="R1551">
        <v>22</v>
      </c>
      <c r="S1551" t="s">
        <v>11013</v>
      </c>
      <c r="T1551" t="s">
        <v>11022</v>
      </c>
      <c r="U1551" t="s">
        <v>10923</v>
      </c>
      <c r="V1551" t="s">
        <v>10993</v>
      </c>
      <c r="W1551" t="s">
        <v>11031</v>
      </c>
      <c r="X1551" t="s">
        <v>5193</v>
      </c>
    </row>
    <row r="1552" spans="1:24" x14ac:dyDescent="0.3">
      <c r="A1552" t="s">
        <v>5194</v>
      </c>
      <c r="B1552" t="s">
        <v>5195</v>
      </c>
      <c r="C1552" t="s">
        <v>5195</v>
      </c>
      <c r="D1552">
        <v>104</v>
      </c>
      <c r="E1552" t="s">
        <v>10911</v>
      </c>
      <c r="F1552">
        <v>1.7333333333333334</v>
      </c>
      <c r="G1552" t="s">
        <v>190</v>
      </c>
      <c r="H1552" t="s">
        <v>5170</v>
      </c>
      <c r="I1552" t="s">
        <v>10899</v>
      </c>
      <c r="J1552">
        <v>7</v>
      </c>
      <c r="K1552" t="s">
        <v>10916</v>
      </c>
      <c r="L1552">
        <v>166317</v>
      </c>
      <c r="M1552">
        <v>950000</v>
      </c>
      <c r="N1552">
        <v>7022209</v>
      </c>
      <c r="O1552">
        <v>6072209</v>
      </c>
      <c r="P1552" t="s">
        <v>10918</v>
      </c>
      <c r="Q1552">
        <v>38353</v>
      </c>
      <c r="S1552" t="s">
        <v>11016</v>
      </c>
      <c r="T1552" t="s">
        <v>11019</v>
      </c>
      <c r="U1552" t="e">
        <v>#VALUE!</v>
      </c>
      <c r="V1552" t="s">
        <v>10988</v>
      </c>
      <c r="W1552" t="s">
        <v>11031</v>
      </c>
      <c r="X1552" t="s">
        <v>4839</v>
      </c>
    </row>
    <row r="1553" spans="1:24" x14ac:dyDescent="0.3">
      <c r="A1553" t="s">
        <v>5196</v>
      </c>
      <c r="B1553" t="s">
        <v>5197</v>
      </c>
      <c r="C1553" t="s">
        <v>5197</v>
      </c>
      <c r="D1553">
        <v>97</v>
      </c>
      <c r="E1553" t="s">
        <v>10911</v>
      </c>
      <c r="F1553">
        <v>1.6166666666666667</v>
      </c>
      <c r="G1553" t="s">
        <v>172</v>
      </c>
      <c r="H1553" t="s">
        <v>10899</v>
      </c>
      <c r="I1553" t="s">
        <v>10899</v>
      </c>
      <c r="J1553">
        <v>7.3</v>
      </c>
      <c r="K1553" t="s">
        <v>10916</v>
      </c>
      <c r="L1553">
        <v>139558</v>
      </c>
      <c r="M1553">
        <v>5000000</v>
      </c>
      <c r="N1553">
        <v>26986174</v>
      </c>
      <c r="O1553">
        <v>21986174</v>
      </c>
      <c r="P1553" t="s">
        <v>10913</v>
      </c>
      <c r="Q1553" t="s">
        <v>5198</v>
      </c>
      <c r="R1553">
        <v>26</v>
      </c>
      <c r="S1553" t="s">
        <v>1956</v>
      </c>
      <c r="T1553" t="s">
        <v>11029</v>
      </c>
      <c r="U1553" t="s">
        <v>10932</v>
      </c>
      <c r="V1553" t="s">
        <v>10993</v>
      </c>
      <c r="W1553" t="s">
        <v>11031</v>
      </c>
      <c r="X1553" t="s">
        <v>1736</v>
      </c>
    </row>
    <row r="1554" spans="1:24" x14ac:dyDescent="0.3">
      <c r="A1554" t="s">
        <v>5199</v>
      </c>
      <c r="B1554" t="s">
        <v>5200</v>
      </c>
      <c r="C1554" t="s">
        <v>5200</v>
      </c>
      <c r="D1554">
        <v>110</v>
      </c>
      <c r="E1554" t="s">
        <v>10911</v>
      </c>
      <c r="F1554">
        <v>1.8333333333333333</v>
      </c>
      <c r="G1554" t="s">
        <v>7406</v>
      </c>
      <c r="H1554" t="s">
        <v>10887</v>
      </c>
      <c r="I1554" t="s">
        <v>172</v>
      </c>
      <c r="J1554">
        <v>6.5</v>
      </c>
      <c r="K1554" t="s">
        <v>10912</v>
      </c>
      <c r="L1554">
        <v>225615</v>
      </c>
      <c r="M1554">
        <v>80000000</v>
      </c>
      <c r="N1554">
        <v>230685453</v>
      </c>
      <c r="O1554">
        <v>150685453</v>
      </c>
      <c r="P1554" t="s">
        <v>10928</v>
      </c>
      <c r="Q1554" t="s">
        <v>5201</v>
      </c>
      <c r="R1554">
        <v>19</v>
      </c>
      <c r="S1554" t="s">
        <v>11012</v>
      </c>
      <c r="T1554" t="s">
        <v>11024</v>
      </c>
      <c r="U1554" t="s">
        <v>10926</v>
      </c>
      <c r="V1554" t="s">
        <v>10992</v>
      </c>
      <c r="W1554" t="s">
        <v>11031</v>
      </c>
      <c r="X1554" t="s">
        <v>1802</v>
      </c>
    </row>
    <row r="1555" spans="1:24" x14ac:dyDescent="0.3">
      <c r="A1555" t="s">
        <v>5202</v>
      </c>
      <c r="B1555" t="s">
        <v>5203</v>
      </c>
      <c r="C1555" t="s">
        <v>5203</v>
      </c>
      <c r="D1555">
        <v>95</v>
      </c>
      <c r="E1555" t="s">
        <v>10911</v>
      </c>
      <c r="F1555">
        <v>1.5833333333333333</v>
      </c>
      <c r="G1555" t="s">
        <v>172</v>
      </c>
      <c r="H1555" t="s">
        <v>190</v>
      </c>
      <c r="I1555" t="s">
        <v>10885</v>
      </c>
      <c r="J1555">
        <v>6.7</v>
      </c>
      <c r="K1555" t="s">
        <v>10912</v>
      </c>
      <c r="L1555">
        <v>115662</v>
      </c>
      <c r="M1555">
        <v>58000000</v>
      </c>
      <c r="N1555">
        <v>102854431</v>
      </c>
      <c r="O1555">
        <v>44854431</v>
      </c>
      <c r="P1555" t="s">
        <v>10913</v>
      </c>
      <c r="Q1555" t="s">
        <v>4945</v>
      </c>
      <c r="R1555">
        <v>16</v>
      </c>
      <c r="S1555" t="s">
        <v>1956</v>
      </c>
      <c r="T1555" t="s">
        <v>11027</v>
      </c>
      <c r="U1555" t="s">
        <v>10930</v>
      </c>
      <c r="V1555" t="s">
        <v>10988</v>
      </c>
      <c r="W1555" t="s">
        <v>11031</v>
      </c>
      <c r="X1555" t="s">
        <v>4145</v>
      </c>
    </row>
    <row r="1556" spans="1:24" x14ac:dyDescent="0.3">
      <c r="A1556" t="s">
        <v>5204</v>
      </c>
      <c r="B1556" t="s">
        <v>5205</v>
      </c>
      <c r="C1556" t="s">
        <v>5205</v>
      </c>
      <c r="D1556">
        <v>110</v>
      </c>
      <c r="E1556" t="s">
        <v>10911</v>
      </c>
      <c r="F1556">
        <v>1.8333333333333333</v>
      </c>
      <c r="G1556" t="s">
        <v>10891</v>
      </c>
      <c r="H1556" t="s">
        <v>190</v>
      </c>
      <c r="I1556" t="s">
        <v>5170</v>
      </c>
      <c r="J1556">
        <v>7.7</v>
      </c>
      <c r="K1556" t="s">
        <v>10916</v>
      </c>
      <c r="L1556">
        <v>322110</v>
      </c>
      <c r="M1556">
        <v>27000000</v>
      </c>
      <c r="N1556">
        <v>56308881</v>
      </c>
      <c r="O1556">
        <v>29308881</v>
      </c>
      <c r="P1556" t="s">
        <v>10913</v>
      </c>
      <c r="Q1556" t="s">
        <v>5206</v>
      </c>
      <c r="R1556">
        <v>24</v>
      </c>
      <c r="S1556" t="s">
        <v>1956</v>
      </c>
      <c r="T1556" t="s">
        <v>11020</v>
      </c>
      <c r="U1556" t="s">
        <v>10920</v>
      </c>
      <c r="V1556" t="s">
        <v>10993</v>
      </c>
      <c r="W1556" t="s">
        <v>11031</v>
      </c>
      <c r="X1556" t="s">
        <v>4157</v>
      </c>
    </row>
    <row r="1557" spans="1:24" x14ac:dyDescent="0.3">
      <c r="A1557" t="s">
        <v>5207</v>
      </c>
      <c r="B1557" t="s">
        <v>5208</v>
      </c>
      <c r="C1557" t="s">
        <v>5208</v>
      </c>
      <c r="D1557">
        <v>100</v>
      </c>
      <c r="E1557" t="s">
        <v>10911</v>
      </c>
      <c r="F1557">
        <v>1.6666666666666667</v>
      </c>
      <c r="G1557" t="s">
        <v>172</v>
      </c>
      <c r="H1557" t="s">
        <v>10886</v>
      </c>
      <c r="I1557" t="s">
        <v>10897</v>
      </c>
      <c r="J1557">
        <v>6.5</v>
      </c>
      <c r="K1557" t="s">
        <v>10912</v>
      </c>
      <c r="L1557">
        <v>69492</v>
      </c>
      <c r="M1557">
        <v>10000000</v>
      </c>
      <c r="N1557">
        <v>33478921</v>
      </c>
      <c r="O1557">
        <v>23478921</v>
      </c>
      <c r="P1557" t="s">
        <v>10913</v>
      </c>
      <c r="Q1557" t="s">
        <v>3898</v>
      </c>
      <c r="R1557">
        <v>7</v>
      </c>
      <c r="S1557" t="s">
        <v>1956</v>
      </c>
      <c r="T1557" t="s">
        <v>11027</v>
      </c>
      <c r="U1557" t="s">
        <v>10930</v>
      </c>
      <c r="V1557" t="s">
        <v>10994</v>
      </c>
      <c r="W1557" t="s">
        <v>11031</v>
      </c>
      <c r="X1557" t="s">
        <v>5209</v>
      </c>
    </row>
    <row r="1558" spans="1:24" x14ac:dyDescent="0.3">
      <c r="A1558" t="s">
        <v>5210</v>
      </c>
      <c r="B1558" t="s">
        <v>5211</v>
      </c>
      <c r="C1558" t="s">
        <v>5211</v>
      </c>
      <c r="D1558">
        <v>75</v>
      </c>
      <c r="E1558" t="s">
        <v>10915</v>
      </c>
      <c r="F1558">
        <v>1.25</v>
      </c>
      <c r="G1558" t="s">
        <v>7406</v>
      </c>
      <c r="H1558" t="s">
        <v>172</v>
      </c>
      <c r="I1558" t="s">
        <v>10890</v>
      </c>
      <c r="J1558">
        <v>4.5999999999999996</v>
      </c>
      <c r="K1558" t="s">
        <v>10933</v>
      </c>
      <c r="L1558">
        <v>73873</v>
      </c>
      <c r="M1558">
        <v>35000000</v>
      </c>
      <c r="N1558">
        <v>71571300</v>
      </c>
      <c r="O1558">
        <v>36571300</v>
      </c>
      <c r="P1558" t="s">
        <v>10913</v>
      </c>
      <c r="Q1558" t="s">
        <v>5212</v>
      </c>
      <c r="R1558">
        <v>27</v>
      </c>
      <c r="S1558" t="s">
        <v>11012</v>
      </c>
      <c r="T1558" t="s">
        <v>11021</v>
      </c>
      <c r="U1558" t="s">
        <v>10921</v>
      </c>
      <c r="V1558" t="s">
        <v>10992</v>
      </c>
      <c r="W1558" t="s">
        <v>11031</v>
      </c>
      <c r="X1558" t="s">
        <v>5213</v>
      </c>
    </row>
    <row r="1559" spans="1:24" x14ac:dyDescent="0.3">
      <c r="A1559" t="s">
        <v>5214</v>
      </c>
      <c r="B1559" t="s">
        <v>5215</v>
      </c>
      <c r="C1559" t="s">
        <v>5215</v>
      </c>
      <c r="D1559">
        <v>114</v>
      </c>
      <c r="E1559" t="s">
        <v>10911</v>
      </c>
      <c r="F1559">
        <v>1.9</v>
      </c>
      <c r="G1559" t="s">
        <v>190</v>
      </c>
      <c r="H1559" t="s">
        <v>10894</v>
      </c>
      <c r="I1559" t="s">
        <v>10899</v>
      </c>
      <c r="J1559">
        <v>7.4</v>
      </c>
      <c r="K1559" t="s">
        <v>10916</v>
      </c>
      <c r="L1559">
        <v>110141</v>
      </c>
      <c r="M1559">
        <v>30000000</v>
      </c>
      <c r="N1559">
        <v>66122026</v>
      </c>
      <c r="O1559">
        <v>36122026</v>
      </c>
      <c r="P1559" t="s">
        <v>10913</v>
      </c>
      <c r="Q1559">
        <v>39356</v>
      </c>
      <c r="S1559" t="s">
        <v>11015</v>
      </c>
      <c r="T1559" t="s">
        <v>11022</v>
      </c>
      <c r="U1559" t="e">
        <v>#VALUE!</v>
      </c>
      <c r="V1559" t="s">
        <v>10994</v>
      </c>
      <c r="W1559" t="s">
        <v>11031</v>
      </c>
      <c r="X1559" t="s">
        <v>5216</v>
      </c>
    </row>
    <row r="1560" spans="1:24" x14ac:dyDescent="0.3">
      <c r="A1560" t="s">
        <v>5217</v>
      </c>
      <c r="B1560" t="s">
        <v>5218</v>
      </c>
      <c r="C1560" t="s">
        <v>5218</v>
      </c>
      <c r="D1560">
        <v>114</v>
      </c>
      <c r="E1560" t="s">
        <v>10911</v>
      </c>
      <c r="F1560">
        <v>1.9</v>
      </c>
      <c r="G1560" t="s">
        <v>172</v>
      </c>
      <c r="H1560" t="s">
        <v>10899</v>
      </c>
      <c r="I1560" t="s">
        <v>10899</v>
      </c>
      <c r="J1560">
        <v>5.9</v>
      </c>
      <c r="K1560" t="s">
        <v>10933</v>
      </c>
      <c r="L1560">
        <v>109916</v>
      </c>
      <c r="M1560">
        <v>69000000</v>
      </c>
      <c r="N1560">
        <v>86855739</v>
      </c>
      <c r="O1560">
        <v>17855739</v>
      </c>
      <c r="P1560" t="s">
        <v>10913</v>
      </c>
      <c r="Q1560" t="s">
        <v>5219</v>
      </c>
      <c r="R1560">
        <v>19</v>
      </c>
      <c r="S1560" t="s">
        <v>11015</v>
      </c>
      <c r="T1560" t="s">
        <v>11025</v>
      </c>
      <c r="U1560" t="s">
        <v>10927</v>
      </c>
      <c r="V1560" t="s">
        <v>11002</v>
      </c>
      <c r="W1560" t="s">
        <v>11031</v>
      </c>
      <c r="X1560" t="s">
        <v>2254</v>
      </c>
    </row>
    <row r="1561" spans="1:24" x14ac:dyDescent="0.3">
      <c r="A1561" t="s">
        <v>5220</v>
      </c>
      <c r="B1561" t="s">
        <v>5221</v>
      </c>
      <c r="C1561" t="s">
        <v>5221</v>
      </c>
      <c r="D1561">
        <v>97</v>
      </c>
      <c r="E1561" t="s">
        <v>10911</v>
      </c>
      <c r="F1561">
        <v>1.6166666666666667</v>
      </c>
      <c r="G1561" t="s">
        <v>172</v>
      </c>
      <c r="H1561" t="s">
        <v>10886</v>
      </c>
      <c r="I1561" t="s">
        <v>10899</v>
      </c>
      <c r="J1561">
        <v>5.6</v>
      </c>
      <c r="K1561" t="s">
        <v>10933</v>
      </c>
      <c r="L1561">
        <v>84409</v>
      </c>
      <c r="M1561">
        <v>50000000</v>
      </c>
      <c r="N1561">
        <v>130224158</v>
      </c>
      <c r="O1561">
        <v>80224158</v>
      </c>
      <c r="P1561" t="s">
        <v>10913</v>
      </c>
      <c r="Q1561" t="s">
        <v>5222</v>
      </c>
      <c r="R1561">
        <v>10</v>
      </c>
      <c r="S1561" t="s">
        <v>1956</v>
      </c>
      <c r="T1561" t="s">
        <v>11021</v>
      </c>
      <c r="U1561" t="s">
        <v>10921</v>
      </c>
      <c r="V1561" t="s">
        <v>10993</v>
      </c>
      <c r="W1561" t="s">
        <v>11031</v>
      </c>
      <c r="X1561" t="s">
        <v>3184</v>
      </c>
    </row>
    <row r="1562" spans="1:24" x14ac:dyDescent="0.3">
      <c r="A1562" t="s">
        <v>5223</v>
      </c>
      <c r="B1562" t="s">
        <v>5224</v>
      </c>
      <c r="C1562" t="s">
        <v>5224</v>
      </c>
      <c r="D1562">
        <v>126</v>
      </c>
      <c r="E1562" t="s">
        <v>10917</v>
      </c>
      <c r="F1562">
        <v>2.1</v>
      </c>
      <c r="G1562" t="s">
        <v>10889</v>
      </c>
      <c r="H1562" t="s">
        <v>190</v>
      </c>
      <c r="I1562" t="s">
        <v>10886</v>
      </c>
      <c r="J1562">
        <v>7.5</v>
      </c>
      <c r="K1562" t="s">
        <v>10916</v>
      </c>
      <c r="L1562">
        <v>61608</v>
      </c>
      <c r="M1562">
        <v>15000000</v>
      </c>
      <c r="N1562">
        <v>30271556</v>
      </c>
      <c r="O1562">
        <v>15271556</v>
      </c>
      <c r="P1562" t="s">
        <v>10913</v>
      </c>
      <c r="Q1562" t="s">
        <v>5225</v>
      </c>
      <c r="R1562">
        <v>11</v>
      </c>
      <c r="S1562" t="s">
        <v>11011</v>
      </c>
      <c r="T1562" t="s">
        <v>11018</v>
      </c>
      <c r="U1562" t="s">
        <v>10914</v>
      </c>
      <c r="V1562" t="s">
        <v>10994</v>
      </c>
      <c r="W1562" t="s">
        <v>11031</v>
      </c>
      <c r="X1562" t="s">
        <v>5226</v>
      </c>
    </row>
    <row r="1563" spans="1:24" x14ac:dyDescent="0.3">
      <c r="A1563" t="s">
        <v>5227</v>
      </c>
      <c r="B1563" t="s">
        <v>5228</v>
      </c>
      <c r="C1563" t="s">
        <v>5228</v>
      </c>
      <c r="D1563">
        <v>117</v>
      </c>
      <c r="E1563" t="s">
        <v>10911</v>
      </c>
      <c r="F1563">
        <v>1.95</v>
      </c>
      <c r="G1563" t="s">
        <v>172</v>
      </c>
      <c r="H1563" t="s">
        <v>190</v>
      </c>
      <c r="I1563" t="s">
        <v>10893</v>
      </c>
      <c r="J1563">
        <v>6.7</v>
      </c>
      <c r="K1563" t="s">
        <v>10912</v>
      </c>
      <c r="L1563">
        <v>136499</v>
      </c>
      <c r="M1563">
        <v>75000000</v>
      </c>
      <c r="N1563">
        <v>203627753</v>
      </c>
      <c r="O1563">
        <v>128627753</v>
      </c>
      <c r="P1563" t="s">
        <v>10928</v>
      </c>
      <c r="Q1563" t="s">
        <v>5229</v>
      </c>
      <c r="R1563">
        <v>10</v>
      </c>
      <c r="S1563" t="s">
        <v>11011</v>
      </c>
      <c r="T1563" t="s">
        <v>11025</v>
      </c>
      <c r="U1563" t="s">
        <v>10927</v>
      </c>
      <c r="V1563" t="s">
        <v>10994</v>
      </c>
      <c r="W1563" t="s">
        <v>11031</v>
      </c>
      <c r="X1563" t="s">
        <v>3301</v>
      </c>
    </row>
    <row r="1564" spans="1:24" x14ac:dyDescent="0.3">
      <c r="A1564" t="s">
        <v>5230</v>
      </c>
      <c r="B1564" t="s">
        <v>5231</v>
      </c>
      <c r="C1564" t="s">
        <v>5231</v>
      </c>
      <c r="D1564">
        <v>99</v>
      </c>
      <c r="E1564" t="s">
        <v>10911</v>
      </c>
      <c r="F1564">
        <v>1.65</v>
      </c>
      <c r="G1564" t="s">
        <v>10890</v>
      </c>
      <c r="H1564" t="s">
        <v>5170</v>
      </c>
      <c r="I1564" t="s">
        <v>10899</v>
      </c>
      <c r="J1564">
        <v>5.9</v>
      </c>
      <c r="K1564" t="s">
        <v>10933</v>
      </c>
      <c r="L1564">
        <v>81538</v>
      </c>
      <c r="M1564">
        <v>80000000</v>
      </c>
      <c r="N1564">
        <v>40170558</v>
      </c>
      <c r="O1564">
        <v>-39829442</v>
      </c>
      <c r="P1564" t="s">
        <v>10924</v>
      </c>
      <c r="Q1564" t="s">
        <v>5232</v>
      </c>
      <c r="R1564">
        <v>17</v>
      </c>
      <c r="S1564" t="s">
        <v>1956</v>
      </c>
      <c r="T1564" t="s">
        <v>11028</v>
      </c>
      <c r="U1564" t="s">
        <v>10931</v>
      </c>
      <c r="V1564" t="s">
        <v>10994</v>
      </c>
      <c r="W1564" t="s">
        <v>11031</v>
      </c>
      <c r="X1564" t="s">
        <v>5233</v>
      </c>
    </row>
    <row r="1565" spans="1:24" x14ac:dyDescent="0.3">
      <c r="A1565" t="s">
        <v>5234</v>
      </c>
      <c r="B1565" t="s">
        <v>5235</v>
      </c>
      <c r="C1565" t="s">
        <v>5235</v>
      </c>
      <c r="D1565">
        <v>99</v>
      </c>
      <c r="E1565" t="s">
        <v>10911</v>
      </c>
      <c r="F1565">
        <v>1.65</v>
      </c>
      <c r="G1565" t="s">
        <v>10891</v>
      </c>
      <c r="H1565" t="s">
        <v>190</v>
      </c>
      <c r="I1565" t="s">
        <v>5170</v>
      </c>
      <c r="J1565">
        <v>7</v>
      </c>
      <c r="K1565" t="s">
        <v>10916</v>
      </c>
      <c r="L1565">
        <v>60175</v>
      </c>
      <c r="M1565">
        <v>16000000</v>
      </c>
      <c r="N1565">
        <v>5371181</v>
      </c>
      <c r="O1565">
        <v>-10628819</v>
      </c>
      <c r="P1565" t="s">
        <v>10924</v>
      </c>
      <c r="Q1565">
        <v>2007</v>
      </c>
      <c r="S1565" t="s">
        <v>11012</v>
      </c>
      <c r="T1565" t="s">
        <v>11024</v>
      </c>
      <c r="U1565" t="e">
        <v>#VALUE!</v>
      </c>
      <c r="V1565" t="s">
        <v>10963</v>
      </c>
      <c r="W1565" t="s">
        <v>11032</v>
      </c>
      <c r="X1565" t="s">
        <v>4532</v>
      </c>
    </row>
    <row r="1566" spans="1:24" x14ac:dyDescent="0.3">
      <c r="A1566" t="s">
        <v>5236</v>
      </c>
      <c r="B1566" t="s">
        <v>5237</v>
      </c>
      <c r="C1566" t="s">
        <v>5237</v>
      </c>
      <c r="D1566">
        <v>92</v>
      </c>
      <c r="E1566" t="s">
        <v>10911</v>
      </c>
      <c r="F1566">
        <v>1.5333333333333334</v>
      </c>
      <c r="G1566" t="s">
        <v>172</v>
      </c>
      <c r="H1566" t="s">
        <v>190</v>
      </c>
      <c r="I1566" t="s">
        <v>10899</v>
      </c>
      <c r="J1566">
        <v>7.5</v>
      </c>
      <c r="K1566" t="s">
        <v>10916</v>
      </c>
      <c r="L1566">
        <v>227005</v>
      </c>
      <c r="M1566">
        <v>6500000</v>
      </c>
      <c r="N1566">
        <v>39323027</v>
      </c>
      <c r="O1566">
        <v>32823027</v>
      </c>
      <c r="P1566" t="s">
        <v>10913</v>
      </c>
      <c r="Q1566" t="s">
        <v>5238</v>
      </c>
      <c r="R1566">
        <v>9</v>
      </c>
      <c r="S1566" t="s">
        <v>1956</v>
      </c>
      <c r="T1566" t="s">
        <v>11027</v>
      </c>
      <c r="U1566" t="s">
        <v>10930</v>
      </c>
      <c r="V1566" t="s">
        <v>10988</v>
      </c>
      <c r="W1566" t="s">
        <v>11031</v>
      </c>
      <c r="X1566" t="s">
        <v>5239</v>
      </c>
    </row>
    <row r="1567" spans="1:24" x14ac:dyDescent="0.3">
      <c r="A1567" t="s">
        <v>5240</v>
      </c>
      <c r="B1567" t="s">
        <v>5241</v>
      </c>
      <c r="C1567" t="s">
        <v>5242</v>
      </c>
      <c r="D1567">
        <v>80</v>
      </c>
      <c r="E1567" t="s">
        <v>10915</v>
      </c>
      <c r="F1567">
        <v>1.3333333333333333</v>
      </c>
      <c r="G1567" t="s">
        <v>4855</v>
      </c>
      <c r="H1567" t="s">
        <v>10892</v>
      </c>
      <c r="I1567" t="s">
        <v>10899</v>
      </c>
      <c r="J1567">
        <v>7.5</v>
      </c>
      <c r="K1567" t="s">
        <v>10916</v>
      </c>
      <c r="L1567">
        <v>59409</v>
      </c>
      <c r="M1567">
        <v>8000000</v>
      </c>
      <c r="N1567">
        <v>127392693</v>
      </c>
      <c r="O1567">
        <v>119392693</v>
      </c>
      <c r="P1567" t="s">
        <v>10928</v>
      </c>
      <c r="Q1567">
        <v>2005</v>
      </c>
      <c r="S1567" t="s">
        <v>11011</v>
      </c>
      <c r="T1567" t="s">
        <v>11024</v>
      </c>
      <c r="U1567" t="e">
        <v>#VALUE!</v>
      </c>
      <c r="V1567" t="s">
        <v>10963</v>
      </c>
      <c r="W1567" t="s">
        <v>11032</v>
      </c>
      <c r="X1567" t="s">
        <v>5243</v>
      </c>
    </row>
    <row r="1568" spans="1:24" x14ac:dyDescent="0.3">
      <c r="A1568" t="s">
        <v>5244</v>
      </c>
      <c r="B1568" t="s">
        <v>5245</v>
      </c>
      <c r="C1568" t="s">
        <v>5245</v>
      </c>
      <c r="D1568">
        <v>117</v>
      </c>
      <c r="E1568" t="s">
        <v>10911</v>
      </c>
      <c r="F1568">
        <v>1.95</v>
      </c>
      <c r="G1568" t="s">
        <v>7406</v>
      </c>
      <c r="H1568" t="s">
        <v>10887</v>
      </c>
      <c r="I1568" t="s">
        <v>10891</v>
      </c>
      <c r="J1568">
        <v>6.7</v>
      </c>
      <c r="K1568" t="s">
        <v>10912</v>
      </c>
      <c r="L1568">
        <v>266309</v>
      </c>
      <c r="M1568">
        <v>110000000</v>
      </c>
      <c r="N1568">
        <v>177238796</v>
      </c>
      <c r="O1568">
        <v>67238796</v>
      </c>
      <c r="P1568" t="s">
        <v>10913</v>
      </c>
      <c r="Q1568" t="s">
        <v>5246</v>
      </c>
      <c r="R1568">
        <v>3</v>
      </c>
      <c r="S1568" t="s">
        <v>11012</v>
      </c>
      <c r="T1568" t="s">
        <v>11024</v>
      </c>
      <c r="U1568" t="s">
        <v>10926</v>
      </c>
      <c r="V1568" t="s">
        <v>11002</v>
      </c>
      <c r="W1568" t="s">
        <v>11031</v>
      </c>
      <c r="X1568" t="s">
        <v>5247</v>
      </c>
    </row>
    <row r="1569" spans="1:24" x14ac:dyDescent="0.3">
      <c r="A1569" t="s">
        <v>5248</v>
      </c>
      <c r="B1569" t="s">
        <v>5249</v>
      </c>
      <c r="C1569" t="s">
        <v>5249</v>
      </c>
      <c r="D1569">
        <v>109</v>
      </c>
      <c r="E1569" t="s">
        <v>10911</v>
      </c>
      <c r="F1569">
        <v>1.8166666666666667</v>
      </c>
      <c r="G1569" t="s">
        <v>7406</v>
      </c>
      <c r="H1569" t="s">
        <v>10891</v>
      </c>
      <c r="I1569" t="s">
        <v>190</v>
      </c>
      <c r="J1569">
        <v>6.8</v>
      </c>
      <c r="K1569" t="s">
        <v>10912</v>
      </c>
      <c r="L1569">
        <v>154062</v>
      </c>
      <c r="M1569">
        <v>45000000</v>
      </c>
      <c r="N1569">
        <v>92374674</v>
      </c>
      <c r="O1569">
        <v>47374674</v>
      </c>
      <c r="P1569" t="s">
        <v>10913</v>
      </c>
      <c r="Q1569" t="s">
        <v>5250</v>
      </c>
      <c r="R1569">
        <v>1</v>
      </c>
      <c r="S1569" t="s">
        <v>1956</v>
      </c>
      <c r="T1569" t="s">
        <v>11025</v>
      </c>
      <c r="U1569" t="s">
        <v>10927</v>
      </c>
      <c r="V1569" t="s">
        <v>10988</v>
      </c>
      <c r="W1569" t="s">
        <v>11031</v>
      </c>
      <c r="X1569" t="s">
        <v>1353</v>
      </c>
    </row>
    <row r="1570" spans="1:24" x14ac:dyDescent="0.3">
      <c r="A1570" t="s">
        <v>5251</v>
      </c>
      <c r="B1570" t="s">
        <v>5252</v>
      </c>
      <c r="C1570" t="s">
        <v>5252</v>
      </c>
      <c r="D1570">
        <v>98</v>
      </c>
      <c r="E1570" t="s">
        <v>10911</v>
      </c>
      <c r="F1570">
        <v>1.6333333333333333</v>
      </c>
      <c r="G1570" t="s">
        <v>172</v>
      </c>
      <c r="H1570" t="s">
        <v>10891</v>
      </c>
      <c r="I1570" t="s">
        <v>10899</v>
      </c>
      <c r="J1570">
        <v>4.5</v>
      </c>
      <c r="K1570" t="s">
        <v>10933</v>
      </c>
      <c r="L1570">
        <v>58655</v>
      </c>
      <c r="M1570">
        <v>64000000</v>
      </c>
      <c r="N1570">
        <v>104003322</v>
      </c>
      <c r="O1570">
        <v>40003322</v>
      </c>
      <c r="P1570" t="s">
        <v>10913</v>
      </c>
      <c r="Q1570" t="s">
        <v>5253</v>
      </c>
      <c r="R1570">
        <v>13</v>
      </c>
      <c r="S1570" t="s">
        <v>11012</v>
      </c>
      <c r="T1570" t="s">
        <v>11025</v>
      </c>
      <c r="U1570" t="s">
        <v>10927</v>
      </c>
      <c r="V1570" t="s">
        <v>10993</v>
      </c>
      <c r="W1570" t="s">
        <v>11031</v>
      </c>
      <c r="X1570" t="s">
        <v>3124</v>
      </c>
    </row>
    <row r="1571" spans="1:24" x14ac:dyDescent="0.3">
      <c r="A1571" t="s">
        <v>5254</v>
      </c>
      <c r="B1571" t="s">
        <v>5255</v>
      </c>
      <c r="C1571" t="s">
        <v>5255</v>
      </c>
      <c r="D1571">
        <v>132</v>
      </c>
      <c r="E1571" t="s">
        <v>10917</v>
      </c>
      <c r="F1571">
        <v>2.2000000000000002</v>
      </c>
      <c r="G1571" t="s">
        <v>7406</v>
      </c>
      <c r="H1571" t="s">
        <v>10891</v>
      </c>
      <c r="I1571" t="s">
        <v>190</v>
      </c>
      <c r="J1571">
        <v>6</v>
      </c>
      <c r="K1571" t="s">
        <v>10912</v>
      </c>
      <c r="L1571">
        <v>121909</v>
      </c>
      <c r="M1571">
        <v>135000000</v>
      </c>
      <c r="N1571">
        <v>163794509</v>
      </c>
      <c r="O1571">
        <v>28794509</v>
      </c>
      <c r="P1571" t="s">
        <v>10913</v>
      </c>
      <c r="Q1571" t="s">
        <v>5256</v>
      </c>
      <c r="R1571">
        <v>20</v>
      </c>
      <c r="S1571" t="s">
        <v>11012</v>
      </c>
      <c r="T1571" t="s">
        <v>11025</v>
      </c>
      <c r="U1571" t="s">
        <v>10927</v>
      </c>
      <c r="V1571" t="s">
        <v>10993</v>
      </c>
      <c r="W1571" t="s">
        <v>11031</v>
      </c>
      <c r="X1571" t="s">
        <v>866</v>
      </c>
    </row>
    <row r="1572" spans="1:24" x14ac:dyDescent="0.3">
      <c r="A1572" t="s">
        <v>5257</v>
      </c>
      <c r="B1572" t="s">
        <v>5258</v>
      </c>
      <c r="C1572" t="s">
        <v>5258</v>
      </c>
      <c r="D1572">
        <v>99</v>
      </c>
      <c r="E1572" t="s">
        <v>10911</v>
      </c>
      <c r="F1572">
        <v>1.65</v>
      </c>
      <c r="G1572" t="s">
        <v>172</v>
      </c>
      <c r="H1572" t="s">
        <v>10899</v>
      </c>
      <c r="I1572" t="s">
        <v>10899</v>
      </c>
      <c r="J1572">
        <v>6.8</v>
      </c>
      <c r="K1572" t="s">
        <v>10912</v>
      </c>
      <c r="L1572">
        <v>238405</v>
      </c>
      <c r="M1572">
        <v>28000000</v>
      </c>
      <c r="N1572">
        <v>92649419</v>
      </c>
      <c r="O1572">
        <v>64649419</v>
      </c>
      <c r="P1572" t="s">
        <v>10913</v>
      </c>
      <c r="Q1572" t="s">
        <v>5259</v>
      </c>
      <c r="R1572">
        <v>19</v>
      </c>
      <c r="S1572" t="s">
        <v>11013</v>
      </c>
      <c r="T1572" t="s">
        <v>11022</v>
      </c>
      <c r="U1572" t="s">
        <v>10923</v>
      </c>
      <c r="V1572" t="s">
        <v>10992</v>
      </c>
      <c r="W1572" t="s">
        <v>11031</v>
      </c>
      <c r="X1572" t="s">
        <v>3486</v>
      </c>
    </row>
    <row r="1573" spans="1:24" x14ac:dyDescent="0.3">
      <c r="A1573" t="s">
        <v>5260</v>
      </c>
      <c r="B1573" t="s">
        <v>5261</v>
      </c>
      <c r="C1573" t="s">
        <v>5261</v>
      </c>
      <c r="D1573">
        <v>92</v>
      </c>
      <c r="E1573" t="s">
        <v>10911</v>
      </c>
      <c r="F1573">
        <v>1.5333333333333334</v>
      </c>
      <c r="G1573" t="s">
        <v>105</v>
      </c>
      <c r="H1573" t="s">
        <v>10895</v>
      </c>
      <c r="I1573" t="s">
        <v>5170</v>
      </c>
      <c r="J1573">
        <v>5.9</v>
      </c>
      <c r="K1573" t="s">
        <v>10933</v>
      </c>
      <c r="L1573">
        <v>62629</v>
      </c>
      <c r="M1573">
        <v>14000000</v>
      </c>
      <c r="N1573">
        <v>85446075</v>
      </c>
      <c r="O1573">
        <v>71446075</v>
      </c>
      <c r="P1573" t="s">
        <v>10913</v>
      </c>
      <c r="Q1573" t="s">
        <v>5262</v>
      </c>
      <c r="R1573">
        <v>30</v>
      </c>
      <c r="S1573" t="s">
        <v>11012</v>
      </c>
      <c r="T1573" t="s">
        <v>11028</v>
      </c>
      <c r="U1573" t="s">
        <v>10931</v>
      </c>
      <c r="V1573" t="s">
        <v>11003</v>
      </c>
      <c r="W1573" t="s">
        <v>11031</v>
      </c>
      <c r="X1573" t="s">
        <v>5263</v>
      </c>
    </row>
    <row r="1574" spans="1:24" x14ac:dyDescent="0.3">
      <c r="A1574" t="s">
        <v>5264</v>
      </c>
      <c r="B1574" t="s">
        <v>5265</v>
      </c>
      <c r="C1574" t="s">
        <v>5265</v>
      </c>
      <c r="D1574">
        <v>110</v>
      </c>
      <c r="E1574" t="s">
        <v>10911</v>
      </c>
      <c r="F1574">
        <v>1.8333333333333333</v>
      </c>
      <c r="G1574" t="s">
        <v>7406</v>
      </c>
      <c r="H1574" t="s">
        <v>190</v>
      </c>
      <c r="I1574" t="s">
        <v>5170</v>
      </c>
      <c r="J1574">
        <v>7</v>
      </c>
      <c r="K1574" t="s">
        <v>10916</v>
      </c>
      <c r="L1574">
        <v>130971</v>
      </c>
      <c r="M1574">
        <v>70000000</v>
      </c>
      <c r="N1574">
        <v>87019158</v>
      </c>
      <c r="O1574">
        <v>17019158</v>
      </c>
      <c r="P1574" t="s">
        <v>10913</v>
      </c>
      <c r="Q1574" t="s">
        <v>5266</v>
      </c>
      <c r="R1574">
        <v>22</v>
      </c>
      <c r="S1574" t="s">
        <v>11014</v>
      </c>
      <c r="T1574" t="s">
        <v>11028</v>
      </c>
      <c r="U1574" t="s">
        <v>10931</v>
      </c>
      <c r="V1574" t="s">
        <v>10994</v>
      </c>
      <c r="W1574" t="s">
        <v>11031</v>
      </c>
      <c r="X1574" t="s">
        <v>4202</v>
      </c>
    </row>
    <row r="1575" spans="1:24" x14ac:dyDescent="0.3">
      <c r="A1575" t="s">
        <v>5267</v>
      </c>
      <c r="B1575" t="s">
        <v>5268</v>
      </c>
      <c r="C1575" t="s">
        <v>5268</v>
      </c>
      <c r="D1575">
        <v>126</v>
      </c>
      <c r="E1575" t="s">
        <v>10917</v>
      </c>
      <c r="F1575">
        <v>2.1</v>
      </c>
      <c r="G1575" t="s">
        <v>172</v>
      </c>
      <c r="H1575" t="s">
        <v>190</v>
      </c>
      <c r="I1575" t="s">
        <v>10886</v>
      </c>
      <c r="J1575">
        <v>7</v>
      </c>
      <c r="K1575" t="s">
        <v>10916</v>
      </c>
      <c r="L1575">
        <v>216209</v>
      </c>
      <c r="M1575">
        <v>30000000</v>
      </c>
      <c r="N1575">
        <v>156846321</v>
      </c>
      <c r="O1575">
        <v>126846321</v>
      </c>
      <c r="P1575" t="s">
        <v>10928</v>
      </c>
      <c r="Q1575" t="s">
        <v>5269</v>
      </c>
      <c r="R1575">
        <v>20</v>
      </c>
      <c r="S1575" t="s">
        <v>11012</v>
      </c>
      <c r="T1575" t="s">
        <v>11018</v>
      </c>
      <c r="U1575" t="s">
        <v>10914</v>
      </c>
      <c r="V1575" t="s">
        <v>10994</v>
      </c>
      <c r="W1575" t="s">
        <v>11031</v>
      </c>
      <c r="X1575" t="s">
        <v>5270</v>
      </c>
    </row>
    <row r="1576" spans="1:24" x14ac:dyDescent="0.3">
      <c r="A1576" t="s">
        <v>5271</v>
      </c>
      <c r="B1576" t="s">
        <v>5272</v>
      </c>
      <c r="C1576" t="s">
        <v>5272</v>
      </c>
      <c r="D1576">
        <v>94</v>
      </c>
      <c r="E1576" t="s">
        <v>10911</v>
      </c>
      <c r="F1576">
        <v>1.5666666666666667</v>
      </c>
      <c r="G1576" t="s">
        <v>7406</v>
      </c>
      <c r="H1576" t="s">
        <v>105</v>
      </c>
      <c r="I1576" t="s">
        <v>10890</v>
      </c>
      <c r="J1576">
        <v>6.2</v>
      </c>
      <c r="K1576" t="s">
        <v>10912</v>
      </c>
      <c r="L1576">
        <v>202707</v>
      </c>
      <c r="M1576">
        <v>45000000</v>
      </c>
      <c r="N1576">
        <v>147717833</v>
      </c>
      <c r="O1576">
        <v>102717833</v>
      </c>
      <c r="P1576" t="s">
        <v>10928</v>
      </c>
      <c r="Q1576" t="s">
        <v>5273</v>
      </c>
      <c r="R1576">
        <v>20</v>
      </c>
      <c r="S1576" t="s">
        <v>11012</v>
      </c>
      <c r="T1576" t="s">
        <v>11027</v>
      </c>
      <c r="U1576" t="s">
        <v>10930</v>
      </c>
      <c r="V1576" t="s">
        <v>10994</v>
      </c>
      <c r="W1576" t="s">
        <v>11031</v>
      </c>
      <c r="X1576" t="s">
        <v>851</v>
      </c>
    </row>
    <row r="1577" spans="1:24" x14ac:dyDescent="0.3">
      <c r="A1577" t="s">
        <v>5274</v>
      </c>
      <c r="B1577" t="s">
        <v>5275</v>
      </c>
      <c r="C1577" t="s">
        <v>5275</v>
      </c>
      <c r="D1577">
        <v>87</v>
      </c>
      <c r="E1577" t="s">
        <v>10915</v>
      </c>
      <c r="F1577">
        <v>1.45</v>
      </c>
      <c r="G1577" t="s">
        <v>10887</v>
      </c>
      <c r="H1577" t="s">
        <v>10888</v>
      </c>
      <c r="I1577" t="s">
        <v>172</v>
      </c>
      <c r="J1577">
        <v>7.9</v>
      </c>
      <c r="K1577" t="s">
        <v>10916</v>
      </c>
      <c r="L1577">
        <v>260018</v>
      </c>
      <c r="M1577">
        <v>40000000</v>
      </c>
      <c r="N1577">
        <v>58087259</v>
      </c>
      <c r="O1577">
        <v>18087259</v>
      </c>
      <c r="P1577" t="s">
        <v>10913</v>
      </c>
      <c r="Q1577" t="s">
        <v>5276</v>
      </c>
      <c r="R1577">
        <v>14</v>
      </c>
      <c r="S1577" t="s">
        <v>11014</v>
      </c>
      <c r="T1577" t="s">
        <v>11022</v>
      </c>
      <c r="U1577" t="s">
        <v>10923</v>
      </c>
      <c r="V1577" t="s">
        <v>10996</v>
      </c>
      <c r="W1577" t="s">
        <v>11031</v>
      </c>
      <c r="X1577" t="s">
        <v>2066</v>
      </c>
    </row>
    <row r="1578" spans="1:24" x14ac:dyDescent="0.3">
      <c r="A1578" t="s">
        <v>5277</v>
      </c>
      <c r="B1578" t="s">
        <v>5278</v>
      </c>
      <c r="C1578" t="s">
        <v>5278</v>
      </c>
      <c r="D1578">
        <v>93</v>
      </c>
      <c r="E1578" t="s">
        <v>10911</v>
      </c>
      <c r="F1578">
        <v>1.55</v>
      </c>
      <c r="G1578" t="s">
        <v>105</v>
      </c>
      <c r="H1578" t="s">
        <v>10895</v>
      </c>
      <c r="I1578" t="s">
        <v>10899</v>
      </c>
      <c r="J1578">
        <v>6.6</v>
      </c>
      <c r="K1578" t="s">
        <v>10912</v>
      </c>
      <c r="L1578">
        <v>271084</v>
      </c>
      <c r="M1578">
        <v>4000000</v>
      </c>
      <c r="N1578">
        <v>147748505</v>
      </c>
      <c r="O1578">
        <v>143748505</v>
      </c>
      <c r="P1578" t="s">
        <v>10928</v>
      </c>
      <c r="Q1578" t="s">
        <v>5279</v>
      </c>
      <c r="R1578">
        <v>28</v>
      </c>
      <c r="S1578" t="s">
        <v>1956</v>
      </c>
      <c r="T1578" t="s">
        <v>11022</v>
      </c>
      <c r="U1578" t="s">
        <v>10923</v>
      </c>
      <c r="V1578" t="s">
        <v>10988</v>
      </c>
      <c r="W1578" t="s">
        <v>11031</v>
      </c>
      <c r="X1578" t="s">
        <v>5280</v>
      </c>
    </row>
    <row r="1579" spans="1:24" x14ac:dyDescent="0.3">
      <c r="A1579" t="s">
        <v>5281</v>
      </c>
      <c r="B1579" t="s">
        <v>5282</v>
      </c>
      <c r="C1579" t="s">
        <v>5282</v>
      </c>
      <c r="D1579">
        <v>127</v>
      </c>
      <c r="E1579" t="s">
        <v>10917</v>
      </c>
      <c r="F1579">
        <v>2.1166666666666667</v>
      </c>
      <c r="G1579" t="s">
        <v>7406</v>
      </c>
      <c r="H1579" t="s">
        <v>190</v>
      </c>
      <c r="I1579" t="s">
        <v>10890</v>
      </c>
      <c r="J1579">
        <v>7.1</v>
      </c>
      <c r="K1579" t="s">
        <v>10916</v>
      </c>
      <c r="L1579">
        <v>348153</v>
      </c>
      <c r="M1579">
        <v>110000000</v>
      </c>
      <c r="N1579">
        <v>299268508</v>
      </c>
      <c r="O1579">
        <v>189268508</v>
      </c>
      <c r="P1579" t="s">
        <v>10928</v>
      </c>
      <c r="Q1579" t="s">
        <v>5283</v>
      </c>
      <c r="R1579">
        <v>6</v>
      </c>
      <c r="S1579" t="s">
        <v>11011</v>
      </c>
      <c r="T1579" t="s">
        <v>11027</v>
      </c>
      <c r="U1579" t="s">
        <v>10930</v>
      </c>
      <c r="V1579" t="s">
        <v>11000</v>
      </c>
      <c r="W1579" t="s">
        <v>11031</v>
      </c>
      <c r="X1579" t="s">
        <v>4002</v>
      </c>
    </row>
    <row r="1580" spans="1:24" x14ac:dyDescent="0.3">
      <c r="A1580" t="s">
        <v>5284</v>
      </c>
      <c r="B1580" t="s">
        <v>5285</v>
      </c>
      <c r="C1580" t="s">
        <v>5285</v>
      </c>
      <c r="D1580">
        <v>98</v>
      </c>
      <c r="E1580" t="s">
        <v>10911</v>
      </c>
      <c r="F1580">
        <v>1.6333333333333333</v>
      </c>
      <c r="G1580" t="s">
        <v>7406</v>
      </c>
      <c r="H1580" t="s">
        <v>105</v>
      </c>
      <c r="I1580" t="s">
        <v>10890</v>
      </c>
      <c r="J1580">
        <v>6.4</v>
      </c>
      <c r="K1580" t="s">
        <v>10912</v>
      </c>
      <c r="L1580">
        <v>133558</v>
      </c>
      <c r="M1580">
        <v>20000000</v>
      </c>
      <c r="N1580">
        <v>51417188</v>
      </c>
      <c r="O1580">
        <v>31417188</v>
      </c>
      <c r="P1580" t="s">
        <v>10913</v>
      </c>
      <c r="Q1580" t="s">
        <v>4993</v>
      </c>
      <c r="R1580">
        <v>11</v>
      </c>
      <c r="S1580" t="s">
        <v>1956</v>
      </c>
      <c r="T1580" t="s">
        <v>11027</v>
      </c>
      <c r="U1580" t="s">
        <v>10930</v>
      </c>
      <c r="V1580" t="s">
        <v>10996</v>
      </c>
      <c r="W1580" t="s">
        <v>11031</v>
      </c>
      <c r="X1580" t="s">
        <v>5286</v>
      </c>
    </row>
    <row r="1581" spans="1:24" x14ac:dyDescent="0.3">
      <c r="A1581" t="s">
        <v>5287</v>
      </c>
      <c r="B1581" t="s">
        <v>5288</v>
      </c>
      <c r="C1581" t="s">
        <v>5288</v>
      </c>
      <c r="D1581">
        <v>93</v>
      </c>
      <c r="E1581" t="s">
        <v>10911</v>
      </c>
      <c r="F1581">
        <v>1.55</v>
      </c>
      <c r="G1581" t="s">
        <v>10889</v>
      </c>
      <c r="H1581" t="s">
        <v>190</v>
      </c>
      <c r="I1581" t="s">
        <v>10896</v>
      </c>
      <c r="J1581">
        <v>7.4</v>
      </c>
      <c r="K1581" t="s">
        <v>10916</v>
      </c>
      <c r="L1581">
        <v>100450</v>
      </c>
      <c r="M1581">
        <v>7000000</v>
      </c>
      <c r="N1581">
        <v>54641191</v>
      </c>
      <c r="O1581">
        <v>47641191</v>
      </c>
      <c r="P1581" t="s">
        <v>10913</v>
      </c>
      <c r="Q1581" t="s">
        <v>5001</v>
      </c>
      <c r="R1581">
        <v>1</v>
      </c>
      <c r="S1581" t="s">
        <v>11012</v>
      </c>
      <c r="T1581" t="s">
        <v>11027</v>
      </c>
      <c r="U1581" t="s">
        <v>10930</v>
      </c>
      <c r="V1581" t="s">
        <v>10988</v>
      </c>
      <c r="W1581" t="s">
        <v>11031</v>
      </c>
      <c r="X1581" t="s">
        <v>3734</v>
      </c>
    </row>
    <row r="1582" spans="1:24" x14ac:dyDescent="0.3">
      <c r="A1582" t="s">
        <v>5289</v>
      </c>
      <c r="B1582" t="s">
        <v>5290</v>
      </c>
      <c r="C1582" t="s">
        <v>5290</v>
      </c>
      <c r="D1582">
        <v>102</v>
      </c>
      <c r="E1582" t="s">
        <v>10911</v>
      </c>
      <c r="F1582">
        <v>1.7</v>
      </c>
      <c r="G1582" t="s">
        <v>105</v>
      </c>
      <c r="H1582" t="s">
        <v>5170</v>
      </c>
      <c r="I1582" t="s">
        <v>10899</v>
      </c>
      <c r="J1582">
        <v>5</v>
      </c>
      <c r="K1582" t="s">
        <v>10933</v>
      </c>
      <c r="L1582">
        <v>51016</v>
      </c>
      <c r="M1582">
        <v>20000000</v>
      </c>
      <c r="N1582">
        <v>70711175</v>
      </c>
      <c r="O1582">
        <v>50711175</v>
      </c>
      <c r="P1582" t="s">
        <v>10913</v>
      </c>
      <c r="Q1582" t="s">
        <v>5291</v>
      </c>
      <c r="R1582">
        <v>12</v>
      </c>
      <c r="S1582" t="s">
        <v>11012</v>
      </c>
      <c r="T1582" t="s">
        <v>11022</v>
      </c>
      <c r="U1582" t="s">
        <v>10923</v>
      </c>
      <c r="V1582" t="s">
        <v>10993</v>
      </c>
      <c r="W1582" t="s">
        <v>11031</v>
      </c>
      <c r="X1582" t="s">
        <v>4860</v>
      </c>
    </row>
    <row r="1583" spans="1:24" x14ac:dyDescent="0.3">
      <c r="A1583" t="s">
        <v>5292</v>
      </c>
      <c r="B1583" t="s">
        <v>5293</v>
      </c>
      <c r="C1583" t="s">
        <v>5293</v>
      </c>
      <c r="D1583">
        <v>116</v>
      </c>
      <c r="E1583" t="s">
        <v>10911</v>
      </c>
      <c r="F1583">
        <v>1.9333333333333333</v>
      </c>
      <c r="G1583" t="s">
        <v>7406</v>
      </c>
      <c r="H1583" t="s">
        <v>10891</v>
      </c>
      <c r="I1583" t="s">
        <v>190</v>
      </c>
      <c r="J1583">
        <v>6.8</v>
      </c>
      <c r="K1583" t="s">
        <v>10912</v>
      </c>
      <c r="L1583">
        <v>67841</v>
      </c>
      <c r="M1583">
        <v>2000000</v>
      </c>
      <c r="N1583">
        <v>5969708</v>
      </c>
      <c r="O1583">
        <v>3969708</v>
      </c>
      <c r="P1583" t="s">
        <v>10918</v>
      </c>
      <c r="Q1583" t="s">
        <v>4596</v>
      </c>
      <c r="R1583">
        <v>5</v>
      </c>
      <c r="S1583" t="s">
        <v>11012</v>
      </c>
      <c r="T1583" t="s">
        <v>11029</v>
      </c>
      <c r="U1583" t="s">
        <v>10932</v>
      </c>
      <c r="V1583" t="s">
        <v>10988</v>
      </c>
      <c r="W1583" t="s">
        <v>11031</v>
      </c>
      <c r="X1583" t="s">
        <v>5159</v>
      </c>
    </row>
    <row r="1584" spans="1:24" x14ac:dyDescent="0.3">
      <c r="A1584" t="s">
        <v>5294</v>
      </c>
      <c r="B1584" t="s">
        <v>5295</v>
      </c>
      <c r="C1584" t="s">
        <v>5295</v>
      </c>
      <c r="D1584">
        <v>132</v>
      </c>
      <c r="E1584" t="s">
        <v>10917</v>
      </c>
      <c r="F1584">
        <v>2.2000000000000002</v>
      </c>
      <c r="G1584" t="s">
        <v>7406</v>
      </c>
      <c r="H1584" t="s">
        <v>190</v>
      </c>
      <c r="I1584" t="s">
        <v>10890</v>
      </c>
      <c r="J1584">
        <v>8.1999999999999993</v>
      </c>
      <c r="K1584" t="s">
        <v>10922</v>
      </c>
      <c r="L1584">
        <v>1159864</v>
      </c>
      <c r="M1584">
        <v>54000000</v>
      </c>
      <c r="N1584">
        <v>134686457</v>
      </c>
      <c r="O1584">
        <v>80686457</v>
      </c>
      <c r="P1584" t="s">
        <v>10913</v>
      </c>
      <c r="Q1584" t="s">
        <v>5296</v>
      </c>
      <c r="R1584">
        <v>11</v>
      </c>
      <c r="S1584" t="s">
        <v>11013</v>
      </c>
      <c r="T1584" t="s">
        <v>11018</v>
      </c>
      <c r="U1584" t="s">
        <v>10914</v>
      </c>
      <c r="V1584" t="s">
        <v>10988</v>
      </c>
      <c r="W1584" t="s">
        <v>11031</v>
      </c>
      <c r="X1584" t="s">
        <v>5297</v>
      </c>
    </row>
    <row r="1585" spans="1:24" x14ac:dyDescent="0.3">
      <c r="A1585" t="s">
        <v>5298</v>
      </c>
      <c r="B1585" t="s">
        <v>5299</v>
      </c>
      <c r="C1585" t="s">
        <v>5299</v>
      </c>
      <c r="D1585">
        <v>97</v>
      </c>
      <c r="E1585" t="s">
        <v>10911</v>
      </c>
      <c r="F1585">
        <v>1.6166666666666667</v>
      </c>
      <c r="G1585" t="s">
        <v>190</v>
      </c>
      <c r="H1585" t="s">
        <v>10886</v>
      </c>
      <c r="I1585" t="s">
        <v>10890</v>
      </c>
      <c r="J1585">
        <v>6.4</v>
      </c>
      <c r="K1585" t="s">
        <v>10912</v>
      </c>
      <c r="L1585">
        <v>123594</v>
      </c>
      <c r="M1585">
        <v>25000000</v>
      </c>
      <c r="N1585">
        <v>66980456</v>
      </c>
      <c r="O1585">
        <v>41980456</v>
      </c>
      <c r="P1585" t="s">
        <v>10913</v>
      </c>
      <c r="Q1585" t="s">
        <v>5300</v>
      </c>
      <c r="R1585">
        <v>11</v>
      </c>
      <c r="S1585" t="s">
        <v>11015</v>
      </c>
      <c r="T1585" t="s">
        <v>11028</v>
      </c>
      <c r="U1585" t="s">
        <v>10931</v>
      </c>
      <c r="V1585" t="s">
        <v>10998</v>
      </c>
      <c r="W1585" t="s">
        <v>11031</v>
      </c>
      <c r="X1585" t="s">
        <v>1527</v>
      </c>
    </row>
    <row r="1586" spans="1:24" x14ac:dyDescent="0.3">
      <c r="A1586" t="s">
        <v>5301</v>
      </c>
      <c r="B1586" t="s">
        <v>5302</v>
      </c>
      <c r="C1586" t="s">
        <v>5302</v>
      </c>
      <c r="D1586">
        <v>96</v>
      </c>
      <c r="E1586" t="s">
        <v>10911</v>
      </c>
      <c r="F1586">
        <v>1.6</v>
      </c>
      <c r="G1586" t="s">
        <v>7406</v>
      </c>
      <c r="H1586" t="s">
        <v>10890</v>
      </c>
      <c r="I1586" t="s">
        <v>5170</v>
      </c>
      <c r="J1586">
        <v>6.2</v>
      </c>
      <c r="K1586" t="s">
        <v>10912</v>
      </c>
      <c r="L1586">
        <v>164139</v>
      </c>
      <c r="M1586">
        <v>70000000</v>
      </c>
      <c r="N1586">
        <v>77621983</v>
      </c>
      <c r="O1586">
        <v>7621983</v>
      </c>
      <c r="P1586" t="s">
        <v>10918</v>
      </c>
      <c r="Q1586" t="s">
        <v>5303</v>
      </c>
      <c r="R1586">
        <v>25</v>
      </c>
      <c r="S1586" t="s">
        <v>11014</v>
      </c>
      <c r="T1586" t="s">
        <v>11026</v>
      </c>
      <c r="U1586" t="s">
        <v>10929</v>
      </c>
      <c r="V1586" t="s">
        <v>10994</v>
      </c>
      <c r="W1586" t="s">
        <v>11031</v>
      </c>
      <c r="X1586" t="s">
        <v>2322</v>
      </c>
    </row>
    <row r="1587" spans="1:24" x14ac:dyDescent="0.3">
      <c r="A1587" t="s">
        <v>5304</v>
      </c>
      <c r="B1587" t="s">
        <v>5305</v>
      </c>
      <c r="C1587" t="s">
        <v>5305</v>
      </c>
      <c r="D1587">
        <v>103</v>
      </c>
      <c r="E1587" t="s">
        <v>10911</v>
      </c>
      <c r="F1587">
        <v>1.7166666666666666</v>
      </c>
      <c r="G1587" t="s">
        <v>10887</v>
      </c>
      <c r="H1587" t="s">
        <v>10888</v>
      </c>
      <c r="I1587" t="s">
        <v>172</v>
      </c>
      <c r="J1587">
        <v>8.3000000000000007</v>
      </c>
      <c r="K1587" t="s">
        <v>10922</v>
      </c>
      <c r="L1587">
        <v>874412</v>
      </c>
      <c r="M1587">
        <v>200000000</v>
      </c>
      <c r="N1587">
        <v>1067316101</v>
      </c>
      <c r="O1587">
        <v>867316101</v>
      </c>
      <c r="P1587" t="s">
        <v>10928</v>
      </c>
      <c r="Q1587" t="s">
        <v>5306</v>
      </c>
      <c r="R1587">
        <v>12</v>
      </c>
      <c r="S1587" t="s">
        <v>11016</v>
      </c>
      <c r="T1587" t="s">
        <v>11024</v>
      </c>
      <c r="U1587" t="s">
        <v>10926</v>
      </c>
      <c r="V1587" t="s">
        <v>11002</v>
      </c>
      <c r="W1587" t="s">
        <v>11031</v>
      </c>
      <c r="X1587" t="s">
        <v>5307</v>
      </c>
    </row>
    <row r="1588" spans="1:24" x14ac:dyDescent="0.3">
      <c r="A1588" t="s">
        <v>5308</v>
      </c>
      <c r="B1588" t="s">
        <v>5309</v>
      </c>
      <c r="C1588" t="s">
        <v>5309</v>
      </c>
      <c r="D1588">
        <v>122</v>
      </c>
      <c r="E1588" t="s">
        <v>10917</v>
      </c>
      <c r="F1588">
        <v>2.0333333333333332</v>
      </c>
      <c r="G1588" t="s">
        <v>7406</v>
      </c>
      <c r="H1588" t="s">
        <v>10887</v>
      </c>
      <c r="I1588" t="s">
        <v>10890</v>
      </c>
      <c r="J1588">
        <v>7.3</v>
      </c>
      <c r="K1588" t="s">
        <v>10916</v>
      </c>
      <c r="L1588">
        <v>286365</v>
      </c>
      <c r="M1588">
        <v>170000000</v>
      </c>
      <c r="N1588">
        <v>404980543</v>
      </c>
      <c r="O1588">
        <v>234980543</v>
      </c>
      <c r="P1588" t="s">
        <v>10928</v>
      </c>
      <c r="Q1588" t="s">
        <v>5310</v>
      </c>
      <c r="R1588">
        <v>31</v>
      </c>
      <c r="S1588" t="s">
        <v>11012</v>
      </c>
      <c r="T1588" t="s">
        <v>11019</v>
      </c>
      <c r="U1588" t="s">
        <v>10919</v>
      </c>
      <c r="V1588" t="s">
        <v>11001</v>
      </c>
      <c r="W1588" t="s">
        <v>11031</v>
      </c>
      <c r="X1588" t="s">
        <v>1509</v>
      </c>
    </row>
    <row r="1589" spans="1:24" x14ac:dyDescent="0.3">
      <c r="A1589" t="s">
        <v>5311</v>
      </c>
      <c r="B1589" t="s">
        <v>5312</v>
      </c>
      <c r="C1589" t="s">
        <v>5312</v>
      </c>
      <c r="D1589">
        <v>85</v>
      </c>
      <c r="E1589" t="s">
        <v>10915</v>
      </c>
      <c r="F1589">
        <v>1.4166666666666667</v>
      </c>
      <c r="G1589" t="s">
        <v>172</v>
      </c>
      <c r="H1589" t="s">
        <v>10897</v>
      </c>
      <c r="I1589" t="s">
        <v>10899</v>
      </c>
      <c r="J1589">
        <v>5.5</v>
      </c>
      <c r="K1589" t="s">
        <v>10933</v>
      </c>
      <c r="L1589">
        <v>54074</v>
      </c>
      <c r="M1589">
        <v>33000000</v>
      </c>
      <c r="N1589">
        <v>64962629</v>
      </c>
      <c r="O1589">
        <v>31962629</v>
      </c>
      <c r="P1589" t="s">
        <v>10913</v>
      </c>
      <c r="Q1589" t="s">
        <v>5313</v>
      </c>
      <c r="R1589">
        <v>7</v>
      </c>
      <c r="S1589" t="s">
        <v>1956</v>
      </c>
      <c r="T1589" t="s">
        <v>11026</v>
      </c>
      <c r="U1589" t="s">
        <v>10929</v>
      </c>
      <c r="V1589" t="s">
        <v>10993</v>
      </c>
      <c r="W1589" t="s">
        <v>11031</v>
      </c>
      <c r="X1589" t="s">
        <v>2132</v>
      </c>
    </row>
    <row r="1590" spans="1:24" x14ac:dyDescent="0.3">
      <c r="A1590" t="s">
        <v>5314</v>
      </c>
      <c r="B1590" t="s">
        <v>5315</v>
      </c>
      <c r="C1590" t="s">
        <v>5315</v>
      </c>
      <c r="D1590">
        <v>91</v>
      </c>
      <c r="E1590" t="s">
        <v>10911</v>
      </c>
      <c r="F1590">
        <v>1.5166666666666666</v>
      </c>
      <c r="G1590" t="s">
        <v>10887</v>
      </c>
      <c r="H1590" t="s">
        <v>10888</v>
      </c>
      <c r="I1590" t="s">
        <v>172</v>
      </c>
      <c r="J1590">
        <v>6.8</v>
      </c>
      <c r="K1590" t="s">
        <v>10912</v>
      </c>
      <c r="L1590">
        <v>291260</v>
      </c>
      <c r="M1590">
        <v>80000000</v>
      </c>
      <c r="N1590">
        <v>667094506</v>
      </c>
      <c r="O1590">
        <v>587094506</v>
      </c>
      <c r="P1590" t="s">
        <v>10928</v>
      </c>
      <c r="Q1590" t="s">
        <v>5316</v>
      </c>
      <c r="R1590">
        <v>29</v>
      </c>
      <c r="S1590" t="s">
        <v>11014</v>
      </c>
      <c r="T1590" t="s">
        <v>11021</v>
      </c>
      <c r="U1590" t="s">
        <v>10921</v>
      </c>
      <c r="V1590" t="s">
        <v>10993</v>
      </c>
      <c r="W1590" t="s">
        <v>11031</v>
      </c>
      <c r="X1590" t="s">
        <v>5317</v>
      </c>
    </row>
    <row r="1591" spans="1:24" x14ac:dyDescent="0.3">
      <c r="A1591" t="s">
        <v>5318</v>
      </c>
      <c r="B1591" t="s">
        <v>5319</v>
      </c>
      <c r="C1591" t="s">
        <v>5319</v>
      </c>
      <c r="D1591">
        <v>115</v>
      </c>
      <c r="E1591" t="s">
        <v>10911</v>
      </c>
      <c r="F1591">
        <v>1.9166666666666667</v>
      </c>
      <c r="G1591" t="s">
        <v>7406</v>
      </c>
      <c r="H1591" t="s">
        <v>10887</v>
      </c>
      <c r="I1591" t="s">
        <v>10890</v>
      </c>
      <c r="J1591">
        <v>6.5</v>
      </c>
      <c r="K1591" t="s">
        <v>10912</v>
      </c>
      <c r="L1591">
        <v>373136</v>
      </c>
      <c r="M1591">
        <v>200000000</v>
      </c>
      <c r="N1591">
        <v>371353001</v>
      </c>
      <c r="O1591">
        <v>171353001</v>
      </c>
      <c r="P1591" t="s">
        <v>10928</v>
      </c>
      <c r="Q1591" t="s">
        <v>5320</v>
      </c>
      <c r="R1591">
        <v>14</v>
      </c>
      <c r="S1591" t="s">
        <v>11012</v>
      </c>
      <c r="T1591" t="s">
        <v>11029</v>
      </c>
      <c r="U1591" t="s">
        <v>10932</v>
      </c>
      <c r="V1591" t="s">
        <v>10996</v>
      </c>
      <c r="W1591" t="s">
        <v>11031</v>
      </c>
      <c r="X1591" t="s">
        <v>3000</v>
      </c>
    </row>
    <row r="1592" spans="1:24" x14ac:dyDescent="0.3">
      <c r="A1592" t="s">
        <v>5321</v>
      </c>
      <c r="B1592" t="s">
        <v>5322</v>
      </c>
      <c r="C1592" t="s">
        <v>5322</v>
      </c>
      <c r="D1592">
        <v>144</v>
      </c>
      <c r="E1592" t="s">
        <v>10917</v>
      </c>
      <c r="F1592">
        <v>2.4</v>
      </c>
      <c r="G1592" t="s">
        <v>7406</v>
      </c>
      <c r="H1592" t="s">
        <v>10887</v>
      </c>
      <c r="I1592" t="s">
        <v>10885</v>
      </c>
      <c r="J1592">
        <v>6.7</v>
      </c>
      <c r="K1592" t="s">
        <v>10912</v>
      </c>
      <c r="L1592">
        <v>184330</v>
      </c>
      <c r="M1592">
        <v>200000000</v>
      </c>
      <c r="N1592">
        <v>270633313</v>
      </c>
      <c r="O1592">
        <v>70633313</v>
      </c>
      <c r="P1592" t="s">
        <v>10913</v>
      </c>
      <c r="Q1592" t="s">
        <v>5323</v>
      </c>
      <c r="R1592">
        <v>14</v>
      </c>
      <c r="S1592" t="s">
        <v>11014</v>
      </c>
      <c r="T1592" t="s">
        <v>11024</v>
      </c>
      <c r="U1592" t="s">
        <v>10926</v>
      </c>
      <c r="V1592" t="s">
        <v>11004</v>
      </c>
      <c r="W1592" t="s">
        <v>11035</v>
      </c>
      <c r="X1592" t="s">
        <v>5324</v>
      </c>
    </row>
    <row r="1593" spans="1:24" x14ac:dyDescent="0.3">
      <c r="A1593" t="s">
        <v>5325</v>
      </c>
      <c r="B1593" t="s">
        <v>5326</v>
      </c>
      <c r="C1593" t="s">
        <v>5326</v>
      </c>
      <c r="D1593">
        <v>95</v>
      </c>
      <c r="E1593" t="s">
        <v>10911</v>
      </c>
      <c r="F1593">
        <v>1.5833333333333333</v>
      </c>
      <c r="G1593" t="s">
        <v>172</v>
      </c>
      <c r="H1593" t="s">
        <v>105</v>
      </c>
      <c r="I1593" t="s">
        <v>10890</v>
      </c>
      <c r="J1593">
        <v>6.5</v>
      </c>
      <c r="K1593" t="s">
        <v>10912</v>
      </c>
      <c r="L1593">
        <v>87484</v>
      </c>
      <c r="M1593">
        <v>15000000</v>
      </c>
      <c r="N1593">
        <v>12834936</v>
      </c>
      <c r="O1593">
        <v>-2165064</v>
      </c>
      <c r="P1593" t="s">
        <v>10924</v>
      </c>
      <c r="Q1593" t="s">
        <v>5327</v>
      </c>
      <c r="R1593">
        <v>31</v>
      </c>
      <c r="S1593" t="s">
        <v>1956</v>
      </c>
      <c r="T1593" t="s">
        <v>11021</v>
      </c>
      <c r="U1593" t="s">
        <v>10921</v>
      </c>
      <c r="V1593" t="s">
        <v>10993</v>
      </c>
      <c r="W1593" t="s">
        <v>11031</v>
      </c>
      <c r="X1593" t="s">
        <v>5328</v>
      </c>
    </row>
    <row r="1594" spans="1:24" x14ac:dyDescent="0.3">
      <c r="A1594" t="s">
        <v>5329</v>
      </c>
      <c r="B1594" t="s">
        <v>5330</v>
      </c>
      <c r="C1594" t="s">
        <v>5330</v>
      </c>
      <c r="D1594">
        <v>115</v>
      </c>
      <c r="E1594" t="s">
        <v>10911</v>
      </c>
      <c r="F1594">
        <v>1.9166666666666667</v>
      </c>
      <c r="G1594" t="s">
        <v>7406</v>
      </c>
      <c r="H1594" t="s">
        <v>10895</v>
      </c>
      <c r="I1594" t="s">
        <v>5170</v>
      </c>
      <c r="J1594">
        <v>8</v>
      </c>
      <c r="K1594" t="s">
        <v>10922</v>
      </c>
      <c r="L1594">
        <v>651110</v>
      </c>
      <c r="M1594">
        <v>110000000</v>
      </c>
      <c r="N1594">
        <v>444100035</v>
      </c>
      <c r="O1594">
        <v>334100035</v>
      </c>
      <c r="P1594" t="s">
        <v>10928</v>
      </c>
      <c r="Q1594" t="s">
        <v>5331</v>
      </c>
      <c r="R1594">
        <v>25</v>
      </c>
      <c r="S1594" t="s">
        <v>11014</v>
      </c>
      <c r="T1594" t="s">
        <v>11025</v>
      </c>
      <c r="U1594" t="s">
        <v>10927</v>
      </c>
      <c r="V1594" t="s">
        <v>10994</v>
      </c>
      <c r="W1594" t="s">
        <v>11031</v>
      </c>
      <c r="X1594" t="s">
        <v>4623</v>
      </c>
    </row>
    <row r="1595" spans="1:24" x14ac:dyDescent="0.3">
      <c r="A1595" t="s">
        <v>5332</v>
      </c>
      <c r="B1595" t="s">
        <v>5333</v>
      </c>
      <c r="C1595" t="s">
        <v>5333</v>
      </c>
      <c r="D1595">
        <v>92</v>
      </c>
      <c r="E1595" t="s">
        <v>10911</v>
      </c>
      <c r="F1595">
        <v>1.5333333333333334</v>
      </c>
      <c r="G1595" t="s">
        <v>7406</v>
      </c>
      <c r="H1595" t="s">
        <v>10887</v>
      </c>
      <c r="I1595" t="s">
        <v>10888</v>
      </c>
      <c r="J1595">
        <v>7.6</v>
      </c>
      <c r="K1595" t="s">
        <v>10916</v>
      </c>
      <c r="L1595">
        <v>502093</v>
      </c>
      <c r="M1595">
        <v>130000000</v>
      </c>
      <c r="N1595">
        <v>632083197</v>
      </c>
      <c r="O1595">
        <v>502083197</v>
      </c>
      <c r="P1595" t="s">
        <v>10928</v>
      </c>
      <c r="Q1595" t="s">
        <v>5334</v>
      </c>
      <c r="R1595">
        <v>15</v>
      </c>
      <c r="S1595" t="s">
        <v>11012</v>
      </c>
      <c r="T1595" t="s">
        <v>11029</v>
      </c>
      <c r="U1595" t="s">
        <v>10932</v>
      </c>
      <c r="V1595" t="s">
        <v>10992</v>
      </c>
      <c r="W1595" t="s">
        <v>11031</v>
      </c>
      <c r="X1595" t="s">
        <v>5335</v>
      </c>
    </row>
    <row r="1596" spans="1:24" x14ac:dyDescent="0.3">
      <c r="A1596" t="s">
        <v>5336</v>
      </c>
      <c r="B1596" t="s">
        <v>5337</v>
      </c>
      <c r="C1596" t="s">
        <v>5337</v>
      </c>
      <c r="D1596">
        <v>115</v>
      </c>
      <c r="E1596" t="s">
        <v>10911</v>
      </c>
      <c r="F1596">
        <v>1.9166666666666667</v>
      </c>
      <c r="G1596" t="s">
        <v>7406</v>
      </c>
      <c r="H1596" t="s">
        <v>10887</v>
      </c>
      <c r="I1596" t="s">
        <v>10888</v>
      </c>
      <c r="J1596">
        <v>6.3</v>
      </c>
      <c r="K1596" t="s">
        <v>10912</v>
      </c>
      <c r="L1596">
        <v>172345</v>
      </c>
      <c r="M1596">
        <v>150000000</v>
      </c>
      <c r="N1596">
        <v>196393745</v>
      </c>
      <c r="O1596">
        <v>46393745</v>
      </c>
      <c r="P1596" t="s">
        <v>10913</v>
      </c>
      <c r="Q1596" t="s">
        <v>5338</v>
      </c>
      <c r="R1596">
        <v>5</v>
      </c>
      <c r="S1596" t="s">
        <v>11015</v>
      </c>
      <c r="T1596" t="s">
        <v>11023</v>
      </c>
      <c r="U1596" t="s">
        <v>10925</v>
      </c>
      <c r="V1596" t="s">
        <v>10994</v>
      </c>
      <c r="W1596" t="s">
        <v>11031</v>
      </c>
      <c r="X1596" t="s">
        <v>669</v>
      </c>
    </row>
    <row r="1597" spans="1:24" x14ac:dyDescent="0.3">
      <c r="A1597" t="s">
        <v>5339</v>
      </c>
      <c r="B1597" t="s">
        <v>5340</v>
      </c>
      <c r="C1597" t="s">
        <v>5340</v>
      </c>
      <c r="D1597">
        <v>150</v>
      </c>
      <c r="E1597" t="s">
        <v>10917</v>
      </c>
      <c r="F1597">
        <v>2.5</v>
      </c>
      <c r="G1597" t="s">
        <v>10889</v>
      </c>
      <c r="H1597" t="s">
        <v>190</v>
      </c>
      <c r="I1597" t="s">
        <v>10896</v>
      </c>
      <c r="J1597">
        <v>7.3</v>
      </c>
      <c r="K1597" t="s">
        <v>10916</v>
      </c>
      <c r="L1597">
        <v>268926</v>
      </c>
      <c r="M1597">
        <v>65000000</v>
      </c>
      <c r="N1597">
        <v>275293450</v>
      </c>
      <c r="O1597">
        <v>210293450</v>
      </c>
      <c r="P1597" t="s">
        <v>10928</v>
      </c>
      <c r="Q1597" t="s">
        <v>5341</v>
      </c>
      <c r="R1597">
        <v>8</v>
      </c>
      <c r="S1597" t="s">
        <v>11015</v>
      </c>
      <c r="T1597" t="s">
        <v>11022</v>
      </c>
      <c r="U1597" t="s">
        <v>10923</v>
      </c>
      <c r="V1597" t="s">
        <v>11003</v>
      </c>
      <c r="W1597" t="s">
        <v>11031</v>
      </c>
      <c r="X1597" t="s">
        <v>183</v>
      </c>
    </row>
    <row r="1598" spans="1:24" x14ac:dyDescent="0.3">
      <c r="A1598" t="s">
        <v>5342</v>
      </c>
      <c r="B1598" t="s">
        <v>5343</v>
      </c>
      <c r="C1598" t="s">
        <v>5343</v>
      </c>
      <c r="D1598">
        <v>90</v>
      </c>
      <c r="E1598" t="s">
        <v>10911</v>
      </c>
      <c r="F1598">
        <v>1.5</v>
      </c>
      <c r="G1598" t="s">
        <v>7406</v>
      </c>
      <c r="H1598" t="s">
        <v>10891</v>
      </c>
      <c r="I1598" t="s">
        <v>190</v>
      </c>
      <c r="J1598">
        <v>6.6</v>
      </c>
      <c r="K1598" t="s">
        <v>10912</v>
      </c>
      <c r="L1598">
        <v>153073</v>
      </c>
      <c r="M1598">
        <v>40000000</v>
      </c>
      <c r="N1598">
        <v>152039882</v>
      </c>
      <c r="O1598">
        <v>112039882</v>
      </c>
      <c r="P1598" t="s">
        <v>10928</v>
      </c>
      <c r="Q1598" t="s">
        <v>5344</v>
      </c>
      <c r="R1598">
        <v>13</v>
      </c>
      <c r="S1598" t="s">
        <v>11014</v>
      </c>
      <c r="T1598" t="s">
        <v>11020</v>
      </c>
      <c r="U1598" t="s">
        <v>10920</v>
      </c>
      <c r="V1598" t="s">
        <v>10992</v>
      </c>
      <c r="W1598" t="s">
        <v>11031</v>
      </c>
      <c r="X1598" t="s">
        <v>5345</v>
      </c>
    </row>
    <row r="1599" spans="1:24" x14ac:dyDescent="0.3">
      <c r="A1599" t="s">
        <v>5346</v>
      </c>
      <c r="B1599" t="s">
        <v>5347</v>
      </c>
      <c r="C1599" t="s">
        <v>5348</v>
      </c>
      <c r="D1599">
        <v>84</v>
      </c>
      <c r="E1599" t="s">
        <v>10915</v>
      </c>
      <c r="F1599">
        <v>1.4</v>
      </c>
      <c r="G1599" t="s">
        <v>172</v>
      </c>
      <c r="H1599" t="s">
        <v>10899</v>
      </c>
      <c r="I1599" t="s">
        <v>10899</v>
      </c>
      <c r="J1599">
        <v>7.4</v>
      </c>
      <c r="K1599" t="s">
        <v>10916</v>
      </c>
      <c r="L1599">
        <v>432090</v>
      </c>
      <c r="M1599">
        <v>18000000</v>
      </c>
      <c r="N1599">
        <v>262552893</v>
      </c>
      <c r="O1599">
        <v>244552893</v>
      </c>
      <c r="P1599" t="s">
        <v>10928</v>
      </c>
      <c r="Q1599" t="s">
        <v>5349</v>
      </c>
      <c r="R1599">
        <v>4</v>
      </c>
      <c r="S1599" t="s">
        <v>1956</v>
      </c>
      <c r="T1599" t="s">
        <v>11028</v>
      </c>
      <c r="U1599" t="s">
        <v>10931</v>
      </c>
      <c r="V1599" t="s">
        <v>10993</v>
      </c>
      <c r="W1599" t="s">
        <v>11031</v>
      </c>
      <c r="X1599" t="s">
        <v>5350</v>
      </c>
    </row>
    <row r="1600" spans="1:24" x14ac:dyDescent="0.3">
      <c r="A1600" t="s">
        <v>5351</v>
      </c>
      <c r="B1600" t="s">
        <v>5352</v>
      </c>
      <c r="C1600" t="s">
        <v>5352</v>
      </c>
      <c r="D1600">
        <v>130</v>
      </c>
      <c r="E1600" t="s">
        <v>10917</v>
      </c>
      <c r="F1600">
        <v>2.1666666666666665</v>
      </c>
      <c r="G1600" t="s">
        <v>190</v>
      </c>
      <c r="H1600" t="s">
        <v>10894</v>
      </c>
      <c r="I1600" t="s">
        <v>10893</v>
      </c>
      <c r="J1600">
        <v>6.6</v>
      </c>
      <c r="K1600" t="s">
        <v>10912</v>
      </c>
      <c r="L1600">
        <v>76260</v>
      </c>
      <c r="M1600">
        <v>70000000</v>
      </c>
      <c r="N1600">
        <v>155430335</v>
      </c>
      <c r="O1600">
        <v>85430335</v>
      </c>
      <c r="P1600" t="s">
        <v>10913</v>
      </c>
      <c r="Q1600" t="s">
        <v>5353</v>
      </c>
      <c r="R1600">
        <v>19</v>
      </c>
      <c r="S1600" t="s">
        <v>1956</v>
      </c>
      <c r="T1600" t="s">
        <v>11029</v>
      </c>
      <c r="U1600" t="s">
        <v>10932</v>
      </c>
      <c r="V1600" t="s">
        <v>10993</v>
      </c>
      <c r="W1600" t="s">
        <v>11031</v>
      </c>
      <c r="X1600" t="s">
        <v>4485</v>
      </c>
    </row>
    <row r="1601" spans="1:24" x14ac:dyDescent="0.3">
      <c r="A1601" t="s">
        <v>5354</v>
      </c>
      <c r="B1601" t="s">
        <v>5355</v>
      </c>
      <c r="C1601" t="s">
        <v>5356</v>
      </c>
      <c r="D1601">
        <v>80</v>
      </c>
      <c r="E1601" t="s">
        <v>10915</v>
      </c>
      <c r="F1601">
        <v>1.3333333333333333</v>
      </c>
      <c r="G1601" t="s">
        <v>10887</v>
      </c>
      <c r="H1601" t="s">
        <v>10888</v>
      </c>
      <c r="I1601" t="s">
        <v>172</v>
      </c>
      <c r="J1601">
        <v>6.5</v>
      </c>
      <c r="K1601" t="s">
        <v>10912</v>
      </c>
      <c r="L1601">
        <v>65006</v>
      </c>
      <c r="M1601">
        <v>30000000</v>
      </c>
      <c r="N1601">
        <v>110013167</v>
      </c>
      <c r="O1601">
        <v>80013167</v>
      </c>
      <c r="P1601" t="s">
        <v>10913</v>
      </c>
      <c r="Q1601" t="s">
        <v>5357</v>
      </c>
      <c r="R1601">
        <v>16</v>
      </c>
      <c r="S1601" t="s">
        <v>1956</v>
      </c>
      <c r="T1601" t="s">
        <v>11018</v>
      </c>
      <c r="U1601" t="s">
        <v>10914</v>
      </c>
      <c r="V1601" t="s">
        <v>10988</v>
      </c>
      <c r="W1601" t="s">
        <v>11031</v>
      </c>
      <c r="X1601" t="s">
        <v>5358</v>
      </c>
    </row>
    <row r="1602" spans="1:24" x14ac:dyDescent="0.3">
      <c r="A1602" t="s">
        <v>5359</v>
      </c>
      <c r="B1602" t="s">
        <v>5360</v>
      </c>
      <c r="C1602" t="s">
        <v>5360</v>
      </c>
      <c r="D1602">
        <v>110</v>
      </c>
      <c r="E1602" t="s">
        <v>10911</v>
      </c>
      <c r="F1602">
        <v>1.8333333333333333</v>
      </c>
      <c r="G1602" t="s">
        <v>190</v>
      </c>
      <c r="H1602" t="s">
        <v>10885</v>
      </c>
      <c r="I1602" t="s">
        <v>10895</v>
      </c>
      <c r="J1602">
        <v>7.5</v>
      </c>
      <c r="K1602" t="s">
        <v>10916</v>
      </c>
      <c r="L1602">
        <v>385200</v>
      </c>
      <c r="M1602">
        <v>16500000</v>
      </c>
      <c r="N1602">
        <v>87892388</v>
      </c>
      <c r="O1602">
        <v>71392388</v>
      </c>
      <c r="P1602" t="s">
        <v>10913</v>
      </c>
      <c r="Q1602" t="s">
        <v>5361</v>
      </c>
      <c r="R1602">
        <v>22</v>
      </c>
      <c r="S1602" t="s">
        <v>11013</v>
      </c>
      <c r="T1602" t="s">
        <v>11019</v>
      </c>
      <c r="U1602" t="s">
        <v>10919</v>
      </c>
      <c r="V1602" t="s">
        <v>10993</v>
      </c>
      <c r="W1602" t="s">
        <v>11031</v>
      </c>
      <c r="X1602" t="s">
        <v>5362</v>
      </c>
    </row>
    <row r="1603" spans="1:24" x14ac:dyDescent="0.3">
      <c r="A1603" t="s">
        <v>5363</v>
      </c>
      <c r="B1603" t="s">
        <v>5364</v>
      </c>
      <c r="C1603" t="s">
        <v>5364</v>
      </c>
      <c r="D1603">
        <v>108</v>
      </c>
      <c r="E1603" t="s">
        <v>10911</v>
      </c>
      <c r="F1603">
        <v>1.8</v>
      </c>
      <c r="G1603" t="s">
        <v>7406</v>
      </c>
      <c r="H1603" t="s">
        <v>10891</v>
      </c>
      <c r="I1603" t="s">
        <v>5170</v>
      </c>
      <c r="J1603">
        <v>6.1</v>
      </c>
      <c r="K1603" t="s">
        <v>10912</v>
      </c>
      <c r="L1603">
        <v>51601</v>
      </c>
      <c r="M1603">
        <v>60000000</v>
      </c>
      <c r="N1603">
        <v>78810595</v>
      </c>
      <c r="O1603">
        <v>18810595</v>
      </c>
      <c r="P1603" t="s">
        <v>10913</v>
      </c>
      <c r="Q1603" t="s">
        <v>5365</v>
      </c>
      <c r="R1603">
        <v>19</v>
      </c>
      <c r="S1603" t="s">
        <v>11014</v>
      </c>
      <c r="T1603" t="s">
        <v>11026</v>
      </c>
      <c r="U1603" t="s">
        <v>10929</v>
      </c>
      <c r="V1603" t="s">
        <v>10993</v>
      </c>
      <c r="W1603" t="s">
        <v>11031</v>
      </c>
      <c r="X1603" t="s">
        <v>3610</v>
      </c>
    </row>
    <row r="1604" spans="1:24" x14ac:dyDescent="0.3">
      <c r="A1604" t="s">
        <v>5366</v>
      </c>
      <c r="B1604" t="s">
        <v>5367</v>
      </c>
      <c r="C1604" t="s">
        <v>5367</v>
      </c>
      <c r="D1604">
        <v>109</v>
      </c>
      <c r="E1604" t="s">
        <v>10911</v>
      </c>
      <c r="F1604">
        <v>1.8166666666666667</v>
      </c>
      <c r="G1604" t="s">
        <v>7406</v>
      </c>
      <c r="H1604" t="s">
        <v>10887</v>
      </c>
      <c r="I1604" t="s">
        <v>190</v>
      </c>
      <c r="J1604">
        <v>5.0999999999999996</v>
      </c>
      <c r="K1604" t="s">
        <v>10933</v>
      </c>
      <c r="L1604">
        <v>134387</v>
      </c>
      <c r="M1604">
        <v>105000000</v>
      </c>
      <c r="N1604">
        <v>269784201</v>
      </c>
      <c r="O1604">
        <v>164784201</v>
      </c>
      <c r="P1604" t="s">
        <v>10928</v>
      </c>
      <c r="Q1604" t="s">
        <v>5368</v>
      </c>
      <c r="R1604">
        <v>22</v>
      </c>
      <c r="S1604" t="s">
        <v>1956</v>
      </c>
      <c r="T1604" t="s">
        <v>11020</v>
      </c>
      <c r="U1604" t="s">
        <v>10920</v>
      </c>
      <c r="V1604" t="s">
        <v>10992</v>
      </c>
      <c r="W1604" t="s">
        <v>11031</v>
      </c>
      <c r="X1604" t="s">
        <v>1556</v>
      </c>
    </row>
    <row r="1605" spans="1:24" x14ac:dyDescent="0.3">
      <c r="A1605" t="s">
        <v>5369</v>
      </c>
      <c r="B1605" t="s">
        <v>5370</v>
      </c>
      <c r="C1605" t="s">
        <v>5370</v>
      </c>
      <c r="D1605">
        <v>160</v>
      </c>
      <c r="E1605" t="s">
        <v>10917</v>
      </c>
      <c r="F1605">
        <v>2.6666666666666665</v>
      </c>
      <c r="G1605" t="s">
        <v>10889</v>
      </c>
      <c r="H1605" t="s">
        <v>10891</v>
      </c>
      <c r="I1605" t="s">
        <v>190</v>
      </c>
      <c r="J1605">
        <v>7.5</v>
      </c>
      <c r="K1605" t="s">
        <v>10916</v>
      </c>
      <c r="L1605">
        <v>189987</v>
      </c>
      <c r="M1605">
        <v>30000000</v>
      </c>
      <c r="N1605">
        <v>15001776</v>
      </c>
      <c r="O1605">
        <v>-14998224</v>
      </c>
      <c r="P1605" t="s">
        <v>10924</v>
      </c>
      <c r="Q1605" t="s">
        <v>5371</v>
      </c>
      <c r="R1605">
        <v>2</v>
      </c>
      <c r="S1605" t="s">
        <v>11013</v>
      </c>
      <c r="T1605" t="s">
        <v>11027</v>
      </c>
      <c r="U1605" t="s">
        <v>10930</v>
      </c>
      <c r="V1605" t="s">
        <v>10994</v>
      </c>
      <c r="W1605" t="s">
        <v>11031</v>
      </c>
      <c r="X1605" t="s">
        <v>5372</v>
      </c>
    </row>
    <row r="1606" spans="1:24" x14ac:dyDescent="0.3">
      <c r="A1606" t="s">
        <v>5373</v>
      </c>
      <c r="B1606" t="s">
        <v>5374</v>
      </c>
      <c r="C1606" t="s">
        <v>5374</v>
      </c>
      <c r="D1606">
        <v>104</v>
      </c>
      <c r="E1606" t="s">
        <v>10911</v>
      </c>
      <c r="F1606">
        <v>1.7333333333333334</v>
      </c>
      <c r="G1606" t="s">
        <v>10891</v>
      </c>
      <c r="H1606" t="s">
        <v>190</v>
      </c>
      <c r="I1606" t="s">
        <v>105</v>
      </c>
      <c r="J1606">
        <v>5.9</v>
      </c>
      <c r="K1606" t="s">
        <v>10933</v>
      </c>
      <c r="L1606">
        <v>93324</v>
      </c>
      <c r="M1606">
        <v>30000000</v>
      </c>
      <c r="N1606">
        <v>69363381</v>
      </c>
      <c r="O1606">
        <v>39363381</v>
      </c>
      <c r="P1606" t="s">
        <v>10913</v>
      </c>
      <c r="Q1606" t="s">
        <v>5375</v>
      </c>
      <c r="R1606">
        <v>24</v>
      </c>
      <c r="S1606" t="s">
        <v>11012</v>
      </c>
      <c r="T1606" t="s">
        <v>11025</v>
      </c>
      <c r="U1606" t="s">
        <v>10927</v>
      </c>
      <c r="V1606" t="s">
        <v>10992</v>
      </c>
      <c r="W1606" t="s">
        <v>11031</v>
      </c>
      <c r="X1606" t="s">
        <v>5376</v>
      </c>
    </row>
    <row r="1607" spans="1:24" x14ac:dyDescent="0.3">
      <c r="A1607" t="s">
        <v>5377</v>
      </c>
      <c r="B1607" t="s">
        <v>5378</v>
      </c>
      <c r="C1607" t="s">
        <v>5378</v>
      </c>
      <c r="D1607">
        <v>157</v>
      </c>
      <c r="E1607" t="s">
        <v>10917</v>
      </c>
      <c r="F1607">
        <v>2.6166666666666667</v>
      </c>
      <c r="G1607" t="s">
        <v>10891</v>
      </c>
      <c r="H1607" t="s">
        <v>190</v>
      </c>
      <c r="I1607" t="s">
        <v>10895</v>
      </c>
      <c r="J1607">
        <v>7.7</v>
      </c>
      <c r="K1607" t="s">
        <v>10916</v>
      </c>
      <c r="L1607">
        <v>579861</v>
      </c>
      <c r="M1607">
        <v>65000000</v>
      </c>
      <c r="N1607">
        <v>84785914</v>
      </c>
      <c r="O1607">
        <v>19785914</v>
      </c>
      <c r="P1607" t="s">
        <v>10913</v>
      </c>
      <c r="Q1607" t="s">
        <v>5379</v>
      </c>
      <c r="R1607">
        <v>28</v>
      </c>
      <c r="S1607" t="s">
        <v>11014</v>
      </c>
      <c r="T1607" t="s">
        <v>11020</v>
      </c>
      <c r="U1607" t="s">
        <v>10920</v>
      </c>
      <c r="V1607" t="s">
        <v>10994</v>
      </c>
      <c r="W1607" t="s">
        <v>11031</v>
      </c>
      <c r="X1607" t="s">
        <v>1449</v>
      </c>
    </row>
    <row r="1608" spans="1:24" x14ac:dyDescent="0.3">
      <c r="A1608" t="s">
        <v>5380</v>
      </c>
      <c r="B1608" t="s">
        <v>5381</v>
      </c>
      <c r="C1608" t="s">
        <v>5381</v>
      </c>
      <c r="D1608">
        <v>133</v>
      </c>
      <c r="E1608" t="s">
        <v>10917</v>
      </c>
      <c r="F1608">
        <v>2.2166666666666668</v>
      </c>
      <c r="G1608" t="s">
        <v>190</v>
      </c>
      <c r="H1608" t="s">
        <v>10885</v>
      </c>
      <c r="I1608" t="s">
        <v>10896</v>
      </c>
      <c r="J1608">
        <v>7.3</v>
      </c>
      <c r="K1608" t="s">
        <v>10916</v>
      </c>
      <c r="L1608">
        <v>113324</v>
      </c>
      <c r="M1608">
        <v>45000000</v>
      </c>
      <c r="N1608">
        <v>29625761</v>
      </c>
      <c r="O1608">
        <v>-15374239</v>
      </c>
      <c r="P1608" t="s">
        <v>10924</v>
      </c>
      <c r="Q1608" t="s">
        <v>5097</v>
      </c>
      <c r="R1608">
        <v>9</v>
      </c>
      <c r="S1608" t="s">
        <v>11013</v>
      </c>
      <c r="T1608" t="s">
        <v>11027</v>
      </c>
      <c r="U1608" t="s">
        <v>10930</v>
      </c>
      <c r="V1608" t="s">
        <v>10994</v>
      </c>
      <c r="W1608" t="s">
        <v>11031</v>
      </c>
      <c r="X1608" t="s">
        <v>2562</v>
      </c>
    </row>
    <row r="1609" spans="1:24" x14ac:dyDescent="0.3">
      <c r="A1609" t="s">
        <v>5382</v>
      </c>
      <c r="B1609" t="s">
        <v>5383</v>
      </c>
      <c r="C1609" t="s">
        <v>5383</v>
      </c>
      <c r="D1609">
        <v>93</v>
      </c>
      <c r="E1609" t="s">
        <v>10911</v>
      </c>
      <c r="F1609">
        <v>1.55</v>
      </c>
      <c r="G1609" t="s">
        <v>172</v>
      </c>
      <c r="H1609" t="s">
        <v>10897</v>
      </c>
      <c r="I1609" t="s">
        <v>10899</v>
      </c>
      <c r="J1609">
        <v>6.3</v>
      </c>
      <c r="K1609" t="s">
        <v>10912</v>
      </c>
      <c r="L1609">
        <v>175340</v>
      </c>
      <c r="M1609">
        <v>61000000</v>
      </c>
      <c r="N1609">
        <v>145710347</v>
      </c>
      <c r="O1609">
        <v>84710347</v>
      </c>
      <c r="P1609" t="s">
        <v>10913</v>
      </c>
      <c r="Q1609" t="s">
        <v>5384</v>
      </c>
      <c r="R1609">
        <v>30</v>
      </c>
      <c r="S1609" t="s">
        <v>1956</v>
      </c>
      <c r="T1609" t="s">
        <v>11021</v>
      </c>
      <c r="U1609" t="s">
        <v>10921</v>
      </c>
      <c r="V1609" t="s">
        <v>10994</v>
      </c>
      <c r="W1609" t="s">
        <v>11031</v>
      </c>
      <c r="X1609" t="s">
        <v>5385</v>
      </c>
    </row>
    <row r="1610" spans="1:24" x14ac:dyDescent="0.3">
      <c r="A1610" t="s">
        <v>5386</v>
      </c>
      <c r="B1610" t="s">
        <v>5387</v>
      </c>
      <c r="C1610" t="s">
        <v>5387</v>
      </c>
      <c r="D1610">
        <v>105</v>
      </c>
      <c r="E1610" t="s">
        <v>10911</v>
      </c>
      <c r="F1610">
        <v>1.75</v>
      </c>
      <c r="G1610" t="s">
        <v>10889</v>
      </c>
      <c r="H1610" t="s">
        <v>190</v>
      </c>
      <c r="I1610" t="s">
        <v>10897</v>
      </c>
      <c r="J1610">
        <v>7</v>
      </c>
      <c r="K1610" t="s">
        <v>10916</v>
      </c>
      <c r="L1610">
        <v>74190</v>
      </c>
      <c r="M1610">
        <v>40000000</v>
      </c>
      <c r="N1610">
        <v>58480828</v>
      </c>
      <c r="O1610">
        <v>18480828</v>
      </c>
      <c r="P1610" t="s">
        <v>10913</v>
      </c>
      <c r="Q1610" t="s">
        <v>5388</v>
      </c>
      <c r="R1610">
        <v>25</v>
      </c>
      <c r="S1610" t="s">
        <v>1956</v>
      </c>
      <c r="T1610" t="s">
        <v>11028</v>
      </c>
      <c r="U1610" t="s">
        <v>10931</v>
      </c>
      <c r="V1610" t="s">
        <v>10993</v>
      </c>
      <c r="W1610" t="s">
        <v>11031</v>
      </c>
      <c r="X1610" t="s">
        <v>5389</v>
      </c>
    </row>
    <row r="1611" spans="1:24" x14ac:dyDescent="0.3">
      <c r="A1611" t="s">
        <v>5390</v>
      </c>
      <c r="B1611" t="s">
        <v>5391</v>
      </c>
      <c r="C1611" t="s">
        <v>5391</v>
      </c>
      <c r="D1611">
        <v>112</v>
      </c>
      <c r="E1611" t="s">
        <v>10911</v>
      </c>
      <c r="F1611">
        <v>1.8666666666666667</v>
      </c>
      <c r="G1611" t="s">
        <v>7406</v>
      </c>
      <c r="H1611" t="s">
        <v>172</v>
      </c>
      <c r="I1611" t="s">
        <v>10885</v>
      </c>
      <c r="J1611">
        <v>7.5</v>
      </c>
      <c r="K1611" t="s">
        <v>10916</v>
      </c>
      <c r="L1611">
        <v>452231</v>
      </c>
      <c r="M1611">
        <v>60000000</v>
      </c>
      <c r="N1611">
        <v>49421974</v>
      </c>
      <c r="O1611">
        <v>-10578026</v>
      </c>
      <c r="P1611" t="s">
        <v>10924</v>
      </c>
      <c r="Q1611" t="s">
        <v>5392</v>
      </c>
      <c r="R1611">
        <v>27</v>
      </c>
      <c r="S1611" t="s">
        <v>11011</v>
      </c>
      <c r="T1611" t="s">
        <v>11025</v>
      </c>
      <c r="U1611" t="s">
        <v>10927</v>
      </c>
      <c r="V1611" t="s">
        <v>11002</v>
      </c>
      <c r="W1611" t="s">
        <v>11031</v>
      </c>
      <c r="X1611" t="s">
        <v>5393</v>
      </c>
    </row>
    <row r="1612" spans="1:24" x14ac:dyDescent="0.3">
      <c r="A1612" t="s">
        <v>5394</v>
      </c>
      <c r="B1612" t="s">
        <v>5395</v>
      </c>
      <c r="C1612" t="s">
        <v>5395</v>
      </c>
      <c r="D1612">
        <v>125</v>
      </c>
      <c r="E1612" t="s">
        <v>10917</v>
      </c>
      <c r="F1612">
        <v>2.0833333333333335</v>
      </c>
      <c r="G1612" t="s">
        <v>190</v>
      </c>
      <c r="H1612" t="s">
        <v>10886</v>
      </c>
      <c r="I1612" t="s">
        <v>10899</v>
      </c>
      <c r="J1612">
        <v>7.4</v>
      </c>
      <c r="K1612" t="s">
        <v>10916</v>
      </c>
      <c r="L1612">
        <v>95238</v>
      </c>
      <c r="M1612">
        <v>19400000</v>
      </c>
      <c r="N1612">
        <v>26910847</v>
      </c>
      <c r="O1612">
        <v>7510847</v>
      </c>
      <c r="P1612" t="s">
        <v>10918</v>
      </c>
      <c r="Q1612" t="s">
        <v>5396</v>
      </c>
      <c r="R1612">
        <v>13</v>
      </c>
      <c r="S1612" t="s">
        <v>11014</v>
      </c>
      <c r="T1612" t="s">
        <v>11018</v>
      </c>
      <c r="U1612" t="s">
        <v>10914</v>
      </c>
      <c r="V1612" t="s">
        <v>10993</v>
      </c>
      <c r="W1612" t="s">
        <v>11031</v>
      </c>
      <c r="X1612" t="s">
        <v>5397</v>
      </c>
    </row>
    <row r="1613" spans="1:24" x14ac:dyDescent="0.3">
      <c r="A1613" t="s">
        <v>5398</v>
      </c>
      <c r="B1613" t="s">
        <v>5399</v>
      </c>
      <c r="C1613" t="s">
        <v>5399</v>
      </c>
      <c r="D1613">
        <v>121</v>
      </c>
      <c r="E1613" t="s">
        <v>10917</v>
      </c>
      <c r="F1613">
        <v>2.0166666666666666</v>
      </c>
      <c r="G1613" t="s">
        <v>7406</v>
      </c>
      <c r="H1613" t="s">
        <v>10895</v>
      </c>
      <c r="I1613" t="s">
        <v>10890</v>
      </c>
      <c r="J1613">
        <v>6.2</v>
      </c>
      <c r="K1613" t="s">
        <v>10912</v>
      </c>
      <c r="L1613">
        <v>243972</v>
      </c>
      <c r="M1613">
        <v>50000000</v>
      </c>
      <c r="N1613">
        <v>183658498</v>
      </c>
      <c r="O1613">
        <v>133658498</v>
      </c>
      <c r="P1613" t="s">
        <v>10928</v>
      </c>
      <c r="Q1613" t="s">
        <v>5400</v>
      </c>
      <c r="R1613">
        <v>9</v>
      </c>
      <c r="S1613" t="s">
        <v>11015</v>
      </c>
      <c r="T1613" t="s">
        <v>11021</v>
      </c>
      <c r="U1613" t="s">
        <v>10921</v>
      </c>
      <c r="V1613" t="s">
        <v>10996</v>
      </c>
      <c r="W1613" t="s">
        <v>11031</v>
      </c>
      <c r="X1613" t="s">
        <v>1742</v>
      </c>
    </row>
    <row r="1614" spans="1:24" x14ac:dyDescent="0.3">
      <c r="A1614" t="s">
        <v>5401</v>
      </c>
      <c r="B1614" t="s">
        <v>5402</v>
      </c>
      <c r="C1614" t="s">
        <v>5402</v>
      </c>
      <c r="D1614">
        <v>132</v>
      </c>
      <c r="E1614" t="s">
        <v>10917</v>
      </c>
      <c r="F1614">
        <v>2.2000000000000002</v>
      </c>
      <c r="G1614" t="s">
        <v>7406</v>
      </c>
      <c r="H1614" t="s">
        <v>10887</v>
      </c>
      <c r="I1614" t="s">
        <v>172</v>
      </c>
      <c r="J1614">
        <v>7</v>
      </c>
      <c r="K1614" t="s">
        <v>10916</v>
      </c>
      <c r="L1614">
        <v>375142</v>
      </c>
      <c r="M1614">
        <v>100000000</v>
      </c>
      <c r="N1614">
        <v>367799011</v>
      </c>
      <c r="O1614">
        <v>267799011</v>
      </c>
      <c r="P1614" t="s">
        <v>10928</v>
      </c>
      <c r="Q1614" t="s">
        <v>5403</v>
      </c>
      <c r="R1614">
        <v>25</v>
      </c>
      <c r="S1614" t="s">
        <v>11015</v>
      </c>
      <c r="T1614" t="s">
        <v>11021</v>
      </c>
      <c r="U1614" t="s">
        <v>10921</v>
      </c>
      <c r="V1614" t="s">
        <v>11001</v>
      </c>
      <c r="W1614" t="s">
        <v>11031</v>
      </c>
      <c r="X1614" t="s">
        <v>5404</v>
      </c>
    </row>
    <row r="1615" spans="1:24" x14ac:dyDescent="0.3">
      <c r="A1615" t="s">
        <v>5405</v>
      </c>
      <c r="B1615" t="s">
        <v>5406</v>
      </c>
      <c r="C1615" t="s">
        <v>5406</v>
      </c>
      <c r="D1615">
        <v>92</v>
      </c>
      <c r="E1615" t="s">
        <v>10911</v>
      </c>
      <c r="F1615">
        <v>1.5333333333333334</v>
      </c>
      <c r="G1615" t="s">
        <v>7406</v>
      </c>
      <c r="H1615" t="s">
        <v>172</v>
      </c>
      <c r="I1615" t="s">
        <v>190</v>
      </c>
      <c r="J1615">
        <v>6.4</v>
      </c>
      <c r="K1615" t="s">
        <v>10912</v>
      </c>
      <c r="L1615">
        <v>503465</v>
      </c>
      <c r="M1615">
        <v>150000000</v>
      </c>
      <c r="N1615">
        <v>629443428</v>
      </c>
      <c r="O1615">
        <v>479443428</v>
      </c>
      <c r="P1615" t="s">
        <v>10928</v>
      </c>
      <c r="Q1615" t="s">
        <v>5407</v>
      </c>
      <c r="R1615">
        <v>16</v>
      </c>
      <c r="S1615" t="s">
        <v>11015</v>
      </c>
      <c r="T1615" t="s">
        <v>11024</v>
      </c>
      <c r="U1615" t="s">
        <v>10926</v>
      </c>
      <c r="V1615" t="s">
        <v>10992</v>
      </c>
      <c r="W1615" t="s">
        <v>11031</v>
      </c>
      <c r="X1615" t="s">
        <v>4202</v>
      </c>
    </row>
    <row r="1616" spans="1:24" x14ac:dyDescent="0.3">
      <c r="A1616" t="s">
        <v>5408</v>
      </c>
      <c r="B1616" t="s">
        <v>5409</v>
      </c>
      <c r="C1616" t="s">
        <v>5409</v>
      </c>
      <c r="D1616">
        <v>90</v>
      </c>
      <c r="E1616" t="s">
        <v>10911</v>
      </c>
      <c r="F1616">
        <v>1.5</v>
      </c>
      <c r="G1616" t="s">
        <v>7406</v>
      </c>
      <c r="H1616" t="s">
        <v>10887</v>
      </c>
      <c r="I1616" t="s">
        <v>10888</v>
      </c>
      <c r="J1616">
        <v>6.6</v>
      </c>
      <c r="K1616" t="s">
        <v>10912</v>
      </c>
      <c r="L1616">
        <v>187307</v>
      </c>
      <c r="M1616">
        <v>130000000</v>
      </c>
      <c r="N1616">
        <v>554987477</v>
      </c>
      <c r="O1616">
        <v>424987477</v>
      </c>
      <c r="P1616" t="s">
        <v>10928</v>
      </c>
      <c r="Q1616" t="s">
        <v>5410</v>
      </c>
      <c r="R1616">
        <v>23</v>
      </c>
      <c r="S1616" t="s">
        <v>11013</v>
      </c>
      <c r="T1616" t="s">
        <v>11022</v>
      </c>
      <c r="U1616" t="s">
        <v>10923</v>
      </c>
      <c r="V1616" t="s">
        <v>11000</v>
      </c>
      <c r="W1616" t="s">
        <v>11031</v>
      </c>
      <c r="X1616" t="s">
        <v>5411</v>
      </c>
    </row>
    <row r="1617" spans="1:24" x14ac:dyDescent="0.3">
      <c r="A1617" t="s">
        <v>5412</v>
      </c>
      <c r="B1617" t="s">
        <v>5413</v>
      </c>
      <c r="C1617" t="s">
        <v>5413</v>
      </c>
      <c r="D1617">
        <v>104</v>
      </c>
      <c r="E1617" t="s">
        <v>10911</v>
      </c>
      <c r="F1617">
        <v>1.7333333333333334</v>
      </c>
      <c r="G1617" t="s">
        <v>7406</v>
      </c>
      <c r="H1617" t="s">
        <v>10887</v>
      </c>
      <c r="I1617" t="s">
        <v>10892</v>
      </c>
      <c r="J1617">
        <v>5.0999999999999996</v>
      </c>
      <c r="K1617" t="s">
        <v>10933</v>
      </c>
      <c r="L1617">
        <v>129256</v>
      </c>
      <c r="M1617">
        <v>100000000</v>
      </c>
      <c r="N1617">
        <v>250425512</v>
      </c>
      <c r="O1617">
        <v>150425512</v>
      </c>
      <c r="P1617" t="s">
        <v>10928</v>
      </c>
      <c r="Q1617" t="s">
        <v>4337</v>
      </c>
      <c r="R1617">
        <v>11</v>
      </c>
      <c r="S1617" t="s">
        <v>11015</v>
      </c>
      <c r="T1617" t="s">
        <v>11018</v>
      </c>
      <c r="U1617" t="s">
        <v>10914</v>
      </c>
      <c r="V1617" t="s">
        <v>10993</v>
      </c>
      <c r="W1617" t="s">
        <v>11031</v>
      </c>
      <c r="X1617" t="s">
        <v>5414</v>
      </c>
    </row>
    <row r="1618" spans="1:24" x14ac:dyDescent="0.3">
      <c r="A1618" t="s">
        <v>5415</v>
      </c>
      <c r="B1618" t="s">
        <v>5416</v>
      </c>
      <c r="C1618" t="s">
        <v>5416</v>
      </c>
      <c r="D1618">
        <v>101</v>
      </c>
      <c r="E1618" t="s">
        <v>10911</v>
      </c>
      <c r="F1618">
        <v>1.6833333333333333</v>
      </c>
      <c r="G1618" t="s">
        <v>172</v>
      </c>
      <c r="H1618" t="s">
        <v>190</v>
      </c>
      <c r="I1618" t="s">
        <v>10899</v>
      </c>
      <c r="J1618">
        <v>7.8</v>
      </c>
      <c r="K1618" t="s">
        <v>10916</v>
      </c>
      <c r="L1618">
        <v>506594</v>
      </c>
      <c r="M1618">
        <v>8000000</v>
      </c>
      <c r="N1618">
        <v>101058954</v>
      </c>
      <c r="O1618">
        <v>93058954</v>
      </c>
      <c r="P1618" t="s">
        <v>10913</v>
      </c>
      <c r="Q1618" t="s">
        <v>5417</v>
      </c>
      <c r="R1618">
        <v>20</v>
      </c>
      <c r="S1618" t="s">
        <v>1956</v>
      </c>
      <c r="T1618" t="s">
        <v>11019</v>
      </c>
      <c r="U1618" t="s">
        <v>10919</v>
      </c>
      <c r="V1618" t="s">
        <v>10993</v>
      </c>
      <c r="W1618" t="s">
        <v>11031</v>
      </c>
      <c r="X1618" t="s">
        <v>5418</v>
      </c>
    </row>
    <row r="1619" spans="1:24" x14ac:dyDescent="0.3">
      <c r="A1619" t="s">
        <v>5419</v>
      </c>
      <c r="B1619" t="s">
        <v>5420</v>
      </c>
      <c r="C1619" t="s">
        <v>5420</v>
      </c>
      <c r="D1619">
        <v>169</v>
      </c>
      <c r="E1619" t="s">
        <v>10917</v>
      </c>
      <c r="F1619">
        <v>2.8166666666666669</v>
      </c>
      <c r="G1619" t="s">
        <v>7406</v>
      </c>
      <c r="H1619" t="s">
        <v>10887</v>
      </c>
      <c r="I1619" t="s">
        <v>10885</v>
      </c>
      <c r="J1619">
        <v>7.1</v>
      </c>
      <c r="K1619" t="s">
        <v>10916</v>
      </c>
      <c r="L1619">
        <v>679711</v>
      </c>
      <c r="M1619">
        <v>300000000</v>
      </c>
      <c r="N1619">
        <v>961691209</v>
      </c>
      <c r="O1619">
        <v>661691209</v>
      </c>
      <c r="P1619" t="s">
        <v>10928</v>
      </c>
      <c r="Q1619" t="s">
        <v>4801</v>
      </c>
      <c r="R1619">
        <v>19</v>
      </c>
      <c r="S1619" t="s">
        <v>11016</v>
      </c>
      <c r="T1619" t="s">
        <v>11029</v>
      </c>
      <c r="U1619" t="s">
        <v>10932</v>
      </c>
      <c r="V1619" t="s">
        <v>10994</v>
      </c>
      <c r="W1619" t="s">
        <v>11031</v>
      </c>
      <c r="X1619" t="s">
        <v>2422</v>
      </c>
    </row>
    <row r="1620" spans="1:24" x14ac:dyDescent="0.3">
      <c r="A1620" t="s">
        <v>5421</v>
      </c>
      <c r="B1620" t="s">
        <v>5422</v>
      </c>
      <c r="C1620" t="s">
        <v>5422</v>
      </c>
      <c r="D1620">
        <v>99</v>
      </c>
      <c r="E1620" t="s">
        <v>10911</v>
      </c>
      <c r="F1620">
        <v>1.65</v>
      </c>
      <c r="G1620" t="s">
        <v>10887</v>
      </c>
      <c r="H1620" t="s">
        <v>172</v>
      </c>
      <c r="I1620" t="s">
        <v>10892</v>
      </c>
      <c r="J1620">
        <v>5.6</v>
      </c>
      <c r="K1620" t="s">
        <v>10933</v>
      </c>
      <c r="L1620">
        <v>62682</v>
      </c>
      <c r="M1620">
        <v>50000000</v>
      </c>
      <c r="N1620">
        <v>87528173</v>
      </c>
      <c r="O1620">
        <v>37528173</v>
      </c>
      <c r="P1620" t="s">
        <v>10913</v>
      </c>
      <c r="Q1620" t="s">
        <v>5423</v>
      </c>
      <c r="R1620">
        <v>28</v>
      </c>
      <c r="S1620" t="s">
        <v>1956</v>
      </c>
      <c r="T1620" t="s">
        <v>11026</v>
      </c>
      <c r="U1620" t="s">
        <v>10929</v>
      </c>
      <c r="V1620" t="s">
        <v>10993</v>
      </c>
      <c r="W1620" t="s">
        <v>11031</v>
      </c>
      <c r="X1620" t="s">
        <v>1335</v>
      </c>
    </row>
    <row r="1621" spans="1:24" x14ac:dyDescent="0.3">
      <c r="A1621" t="s">
        <v>5424</v>
      </c>
      <c r="B1621" t="s">
        <v>5425</v>
      </c>
      <c r="C1621" t="s">
        <v>5425</v>
      </c>
      <c r="D1621">
        <v>143</v>
      </c>
      <c r="E1621" t="s">
        <v>10917</v>
      </c>
      <c r="F1621">
        <v>2.3833333333333333</v>
      </c>
      <c r="G1621" t="s">
        <v>190</v>
      </c>
      <c r="H1621" t="s">
        <v>10899</v>
      </c>
      <c r="I1621" t="s">
        <v>10899</v>
      </c>
      <c r="J1621">
        <v>7.5</v>
      </c>
      <c r="K1621" t="s">
        <v>10916</v>
      </c>
      <c r="L1621">
        <v>313554</v>
      </c>
      <c r="M1621">
        <v>25000000</v>
      </c>
      <c r="N1621">
        <v>135330182</v>
      </c>
      <c r="O1621">
        <v>110330182</v>
      </c>
      <c r="P1621" t="s">
        <v>10928</v>
      </c>
      <c r="Q1621" t="s">
        <v>5426</v>
      </c>
      <c r="R1621">
        <v>23</v>
      </c>
      <c r="S1621" t="s">
        <v>11011</v>
      </c>
      <c r="T1621" t="s">
        <v>11029</v>
      </c>
      <c r="U1621" t="s">
        <v>10932</v>
      </c>
      <c r="V1621" t="s">
        <v>10993</v>
      </c>
      <c r="W1621" t="s">
        <v>11031</v>
      </c>
      <c r="X1621" t="s">
        <v>3513</v>
      </c>
    </row>
    <row r="1622" spans="1:24" x14ac:dyDescent="0.3">
      <c r="A1622" t="s">
        <v>5427</v>
      </c>
      <c r="B1622" t="s">
        <v>5428</v>
      </c>
      <c r="C1622" t="s">
        <v>5429</v>
      </c>
      <c r="D1622">
        <v>140</v>
      </c>
      <c r="E1622" t="s">
        <v>10917</v>
      </c>
      <c r="F1622">
        <v>2.3333333333333335</v>
      </c>
      <c r="G1622" t="s">
        <v>10889</v>
      </c>
      <c r="H1622" t="s">
        <v>190</v>
      </c>
      <c r="I1622" t="s">
        <v>10894</v>
      </c>
      <c r="J1622">
        <v>7.6</v>
      </c>
      <c r="K1622" t="s">
        <v>10916</v>
      </c>
      <c r="L1622">
        <v>89776</v>
      </c>
      <c r="M1622">
        <v>25000000</v>
      </c>
      <c r="N1622">
        <v>87484847</v>
      </c>
      <c r="O1622">
        <v>62484847</v>
      </c>
      <c r="P1622" t="s">
        <v>10913</v>
      </c>
      <c r="Q1622" t="s">
        <v>5430</v>
      </c>
      <c r="R1622">
        <v>8</v>
      </c>
      <c r="S1622" t="s">
        <v>11012</v>
      </c>
      <c r="T1622" t="s">
        <v>11020</v>
      </c>
      <c r="U1622" t="s">
        <v>10920</v>
      </c>
      <c r="V1622" t="s">
        <v>10994</v>
      </c>
      <c r="W1622" t="s">
        <v>11031</v>
      </c>
      <c r="X1622" t="s">
        <v>5431</v>
      </c>
    </row>
    <row r="1623" spans="1:24" x14ac:dyDescent="0.3">
      <c r="A1623" t="s">
        <v>5432</v>
      </c>
      <c r="B1623" t="s">
        <v>5433</v>
      </c>
      <c r="C1623" t="s">
        <v>5433</v>
      </c>
      <c r="D1623">
        <v>102</v>
      </c>
      <c r="E1623" t="s">
        <v>10911</v>
      </c>
      <c r="F1623">
        <v>1.7</v>
      </c>
      <c r="G1623" t="s">
        <v>7406</v>
      </c>
      <c r="H1623" t="s">
        <v>190</v>
      </c>
      <c r="I1623" t="s">
        <v>5170</v>
      </c>
      <c r="J1623">
        <v>6.6</v>
      </c>
      <c r="K1623" t="s">
        <v>10912</v>
      </c>
      <c r="L1623">
        <v>133698</v>
      </c>
      <c r="M1623">
        <v>52000000</v>
      </c>
      <c r="N1623">
        <v>65664721</v>
      </c>
      <c r="O1623">
        <v>13664721</v>
      </c>
      <c r="P1623" t="s">
        <v>10913</v>
      </c>
      <c r="Q1623" t="s">
        <v>5434</v>
      </c>
      <c r="R1623">
        <v>27</v>
      </c>
      <c r="S1623" t="s">
        <v>11015</v>
      </c>
      <c r="T1623" t="s">
        <v>11020</v>
      </c>
      <c r="U1623" t="s">
        <v>10920</v>
      </c>
      <c r="V1623" t="s">
        <v>10993</v>
      </c>
      <c r="W1623" t="s">
        <v>11031</v>
      </c>
      <c r="X1623" t="s">
        <v>231</v>
      </c>
    </row>
    <row r="1624" spans="1:24" x14ac:dyDescent="0.3">
      <c r="A1624" t="s">
        <v>5435</v>
      </c>
      <c r="B1624" t="s">
        <v>5436</v>
      </c>
      <c r="C1624" t="s">
        <v>5436</v>
      </c>
      <c r="D1624">
        <v>143</v>
      </c>
      <c r="E1624" t="s">
        <v>10917</v>
      </c>
      <c r="F1624">
        <v>2.3833333333333333</v>
      </c>
      <c r="G1624" t="s">
        <v>10887</v>
      </c>
      <c r="H1624" t="s">
        <v>190</v>
      </c>
      <c r="I1624" t="s">
        <v>5170</v>
      </c>
      <c r="J1624">
        <v>8</v>
      </c>
      <c r="K1624" t="s">
        <v>10922</v>
      </c>
      <c r="L1624">
        <v>574931</v>
      </c>
      <c r="M1624">
        <v>100000000</v>
      </c>
      <c r="N1624">
        <v>171720398</v>
      </c>
      <c r="O1624">
        <v>71720398</v>
      </c>
      <c r="P1624" t="s">
        <v>10913</v>
      </c>
      <c r="Q1624" t="s">
        <v>5437</v>
      </c>
      <c r="R1624">
        <v>6</v>
      </c>
      <c r="S1624" t="s">
        <v>11014</v>
      </c>
      <c r="T1624" t="s">
        <v>11018</v>
      </c>
      <c r="U1624" t="s">
        <v>10914</v>
      </c>
      <c r="V1624" t="s">
        <v>10993</v>
      </c>
      <c r="W1624" t="s">
        <v>11031</v>
      </c>
      <c r="X1624" t="s">
        <v>1161</v>
      </c>
    </row>
    <row r="1625" spans="1:24" x14ac:dyDescent="0.3">
      <c r="A1625" t="s">
        <v>5438</v>
      </c>
      <c r="B1625" t="s">
        <v>5439</v>
      </c>
      <c r="C1625" t="s">
        <v>5439</v>
      </c>
      <c r="D1625">
        <v>94</v>
      </c>
      <c r="E1625" t="s">
        <v>10911</v>
      </c>
      <c r="F1625">
        <v>1.5666666666666667</v>
      </c>
      <c r="G1625" t="s">
        <v>105</v>
      </c>
      <c r="H1625" t="s">
        <v>10899</v>
      </c>
      <c r="I1625" t="s">
        <v>10899</v>
      </c>
      <c r="J1625">
        <v>5.9</v>
      </c>
      <c r="K1625" t="s">
        <v>10933</v>
      </c>
      <c r="L1625">
        <v>187921</v>
      </c>
      <c r="M1625">
        <v>4800000</v>
      </c>
      <c r="N1625">
        <v>81979826</v>
      </c>
      <c r="O1625">
        <v>77179826</v>
      </c>
      <c r="P1625" t="s">
        <v>10913</v>
      </c>
      <c r="Q1625" t="s">
        <v>5440</v>
      </c>
      <c r="R1625">
        <v>17</v>
      </c>
      <c r="S1625" t="s">
        <v>11016</v>
      </c>
      <c r="T1625" t="s">
        <v>11027</v>
      </c>
      <c r="U1625" t="s">
        <v>10930</v>
      </c>
      <c r="V1625" t="s">
        <v>10988</v>
      </c>
      <c r="W1625" t="s">
        <v>11031</v>
      </c>
      <c r="X1625" t="s">
        <v>3982</v>
      </c>
    </row>
    <row r="1626" spans="1:24" x14ac:dyDescent="0.3">
      <c r="A1626" t="s">
        <v>5441</v>
      </c>
      <c r="B1626" t="s">
        <v>5442</v>
      </c>
      <c r="C1626" t="s">
        <v>5442</v>
      </c>
      <c r="D1626">
        <v>103</v>
      </c>
      <c r="E1626" t="s">
        <v>10911</v>
      </c>
      <c r="F1626">
        <v>1.7166666666666666</v>
      </c>
      <c r="G1626" t="s">
        <v>7406</v>
      </c>
      <c r="H1626" t="s">
        <v>10891</v>
      </c>
      <c r="I1626" t="s">
        <v>190</v>
      </c>
      <c r="J1626">
        <v>5.9</v>
      </c>
      <c r="K1626" t="s">
        <v>10933</v>
      </c>
      <c r="L1626">
        <v>66290</v>
      </c>
      <c r="M1626">
        <v>35000000</v>
      </c>
      <c r="N1626">
        <v>10161493</v>
      </c>
      <c r="O1626">
        <v>-24838507</v>
      </c>
      <c r="P1626" t="s">
        <v>10924</v>
      </c>
      <c r="Q1626" t="s">
        <v>5443</v>
      </c>
      <c r="R1626">
        <v>4</v>
      </c>
      <c r="S1626" t="s">
        <v>11012</v>
      </c>
      <c r="T1626" t="s">
        <v>11018</v>
      </c>
      <c r="U1626" t="s">
        <v>10914</v>
      </c>
      <c r="V1626" t="s">
        <v>10992</v>
      </c>
      <c r="W1626" t="s">
        <v>11031</v>
      </c>
      <c r="X1626" t="s">
        <v>5444</v>
      </c>
    </row>
    <row r="1627" spans="1:24" x14ac:dyDescent="0.3">
      <c r="A1627" t="s">
        <v>5445</v>
      </c>
      <c r="B1627" t="s">
        <v>146</v>
      </c>
      <c r="C1627" t="s">
        <v>146</v>
      </c>
      <c r="D1627">
        <v>102</v>
      </c>
      <c r="E1627" t="s">
        <v>10911</v>
      </c>
      <c r="F1627">
        <v>1.7</v>
      </c>
      <c r="G1627" t="s">
        <v>105</v>
      </c>
      <c r="H1627" t="s">
        <v>10895</v>
      </c>
      <c r="I1627" t="s">
        <v>5170</v>
      </c>
      <c r="J1627">
        <v>3.8</v>
      </c>
      <c r="K1627" t="s">
        <v>10933</v>
      </c>
      <c r="L1627">
        <v>70515</v>
      </c>
      <c r="M1627">
        <v>40000000</v>
      </c>
      <c r="N1627">
        <v>38805380</v>
      </c>
      <c r="O1627">
        <v>-1194620</v>
      </c>
      <c r="P1627" t="s">
        <v>10924</v>
      </c>
      <c r="Q1627" t="s">
        <v>5446</v>
      </c>
      <c r="R1627">
        <v>31</v>
      </c>
      <c r="S1627" t="s">
        <v>11012</v>
      </c>
      <c r="T1627" t="s">
        <v>11028</v>
      </c>
      <c r="U1627" t="s">
        <v>10931</v>
      </c>
      <c r="V1627" t="s">
        <v>10993</v>
      </c>
      <c r="W1627" t="s">
        <v>11031</v>
      </c>
      <c r="X1627" t="s">
        <v>5447</v>
      </c>
    </row>
    <row r="1628" spans="1:24" x14ac:dyDescent="0.3">
      <c r="A1628" t="s">
        <v>5448</v>
      </c>
      <c r="B1628">
        <v>1408</v>
      </c>
      <c r="C1628">
        <v>1408</v>
      </c>
      <c r="D1628">
        <v>104</v>
      </c>
      <c r="E1628" t="s">
        <v>10911</v>
      </c>
      <c r="F1628">
        <v>1.7333333333333334</v>
      </c>
      <c r="G1628" t="s">
        <v>10885</v>
      </c>
      <c r="H1628" t="s">
        <v>105</v>
      </c>
      <c r="I1628" t="s">
        <v>10895</v>
      </c>
      <c r="J1628">
        <v>6.8</v>
      </c>
      <c r="K1628" t="s">
        <v>10912</v>
      </c>
      <c r="L1628">
        <v>288018</v>
      </c>
      <c r="M1628">
        <v>25000000</v>
      </c>
      <c r="N1628">
        <v>132963417</v>
      </c>
      <c r="O1628">
        <v>107963417</v>
      </c>
      <c r="P1628" t="s">
        <v>10928</v>
      </c>
      <c r="Q1628" t="s">
        <v>4282</v>
      </c>
      <c r="R1628">
        <v>12</v>
      </c>
      <c r="S1628" t="s">
        <v>11011</v>
      </c>
      <c r="T1628" t="s">
        <v>11024</v>
      </c>
      <c r="U1628" t="s">
        <v>10926</v>
      </c>
      <c r="V1628" t="s">
        <v>10994</v>
      </c>
      <c r="W1628" t="s">
        <v>11031</v>
      </c>
      <c r="X1628" t="s">
        <v>4919</v>
      </c>
    </row>
    <row r="1629" spans="1:24" x14ac:dyDescent="0.3">
      <c r="A1629" t="s">
        <v>5449</v>
      </c>
      <c r="B1629" t="s">
        <v>5450</v>
      </c>
      <c r="C1629" t="s">
        <v>5450</v>
      </c>
      <c r="D1629">
        <v>86</v>
      </c>
      <c r="E1629" t="s">
        <v>10915</v>
      </c>
      <c r="F1629">
        <v>1.4333333333333333</v>
      </c>
      <c r="G1629" t="s">
        <v>10887</v>
      </c>
      <c r="H1629" t="s">
        <v>10888</v>
      </c>
      <c r="I1629" t="s">
        <v>172</v>
      </c>
      <c r="J1629">
        <v>6.8</v>
      </c>
      <c r="K1629" t="s">
        <v>10912</v>
      </c>
      <c r="L1629">
        <v>147958</v>
      </c>
      <c r="M1629">
        <v>85000000</v>
      </c>
      <c r="N1629">
        <v>298572799</v>
      </c>
      <c r="O1629">
        <v>213572799</v>
      </c>
      <c r="P1629" t="s">
        <v>10928</v>
      </c>
      <c r="Q1629" t="s">
        <v>5451</v>
      </c>
      <c r="R1629">
        <v>3</v>
      </c>
      <c r="S1629" t="s">
        <v>11015</v>
      </c>
      <c r="T1629" t="s">
        <v>11021</v>
      </c>
      <c r="U1629" t="s">
        <v>10921</v>
      </c>
      <c r="V1629" t="s">
        <v>10992</v>
      </c>
      <c r="W1629" t="s">
        <v>11031</v>
      </c>
      <c r="X1629" t="s">
        <v>5452</v>
      </c>
    </row>
    <row r="1630" spans="1:24" x14ac:dyDescent="0.3">
      <c r="A1630" t="s">
        <v>5453</v>
      </c>
      <c r="B1630" t="s">
        <v>5454</v>
      </c>
      <c r="C1630" t="s">
        <v>5454</v>
      </c>
      <c r="D1630">
        <v>141</v>
      </c>
      <c r="E1630" t="s">
        <v>10917</v>
      </c>
      <c r="F1630">
        <v>2.35</v>
      </c>
      <c r="G1630" t="s">
        <v>7406</v>
      </c>
      <c r="H1630" t="s">
        <v>10887</v>
      </c>
      <c r="I1630" t="s">
        <v>10885</v>
      </c>
      <c r="J1630">
        <v>7.4</v>
      </c>
      <c r="K1630" t="s">
        <v>10916</v>
      </c>
      <c r="L1630">
        <v>687323</v>
      </c>
      <c r="M1630">
        <v>149000000</v>
      </c>
      <c r="N1630">
        <v>823970682</v>
      </c>
      <c r="O1630">
        <v>674970682</v>
      </c>
      <c r="P1630" t="s">
        <v>10928</v>
      </c>
      <c r="Q1630" t="s">
        <v>5455</v>
      </c>
      <c r="R1630">
        <v>15</v>
      </c>
      <c r="S1630" t="s">
        <v>11015</v>
      </c>
      <c r="T1630" t="s">
        <v>11029</v>
      </c>
      <c r="U1630" t="s">
        <v>10932</v>
      </c>
      <c r="V1630" t="s">
        <v>11005</v>
      </c>
      <c r="W1630" t="s">
        <v>11031</v>
      </c>
      <c r="X1630" t="s">
        <v>4323</v>
      </c>
    </row>
    <row r="1631" spans="1:24" x14ac:dyDescent="0.3">
      <c r="A1631" t="s">
        <v>5456</v>
      </c>
      <c r="B1631" t="s">
        <v>5457</v>
      </c>
      <c r="C1631" t="s">
        <v>5457</v>
      </c>
      <c r="D1631">
        <v>106</v>
      </c>
      <c r="E1631" t="s">
        <v>10911</v>
      </c>
      <c r="F1631">
        <v>1.7666666666666666</v>
      </c>
      <c r="G1631" t="s">
        <v>172</v>
      </c>
      <c r="H1631" t="s">
        <v>190</v>
      </c>
      <c r="I1631" t="s">
        <v>10886</v>
      </c>
      <c r="J1631">
        <v>5.8</v>
      </c>
      <c r="K1631" t="s">
        <v>10933</v>
      </c>
      <c r="L1631">
        <v>137248</v>
      </c>
      <c r="M1631">
        <v>52000000</v>
      </c>
      <c r="N1631">
        <v>205668210</v>
      </c>
      <c r="O1631">
        <v>153668210</v>
      </c>
      <c r="P1631" t="s">
        <v>10928</v>
      </c>
      <c r="Q1631" t="s">
        <v>4684</v>
      </c>
      <c r="R1631">
        <v>22</v>
      </c>
      <c r="S1631" t="s">
        <v>11015</v>
      </c>
      <c r="T1631" t="s">
        <v>11029</v>
      </c>
      <c r="U1631" t="s">
        <v>10932</v>
      </c>
      <c r="V1631" t="s">
        <v>10993</v>
      </c>
      <c r="W1631" t="s">
        <v>11031</v>
      </c>
      <c r="X1631" t="s">
        <v>3270</v>
      </c>
    </row>
    <row r="1632" spans="1:24" x14ac:dyDescent="0.3">
      <c r="A1632" t="s">
        <v>5458</v>
      </c>
      <c r="B1632" t="s">
        <v>5459</v>
      </c>
      <c r="C1632" t="s">
        <v>5459</v>
      </c>
      <c r="D1632">
        <v>94</v>
      </c>
      <c r="E1632" t="s">
        <v>10911</v>
      </c>
      <c r="F1632">
        <v>1.5666666666666667</v>
      </c>
      <c r="G1632" t="s">
        <v>10887</v>
      </c>
      <c r="H1632" t="s">
        <v>172</v>
      </c>
      <c r="I1632" t="s">
        <v>10892</v>
      </c>
      <c r="J1632">
        <v>5.5</v>
      </c>
      <c r="K1632" t="s">
        <v>10933</v>
      </c>
      <c r="L1632">
        <v>61811</v>
      </c>
      <c r="M1632">
        <v>60000000</v>
      </c>
      <c r="N1632">
        <v>130154568</v>
      </c>
      <c r="O1632">
        <v>70154568</v>
      </c>
      <c r="P1632" t="s">
        <v>10913</v>
      </c>
      <c r="Q1632" t="s">
        <v>4589</v>
      </c>
      <c r="R1632">
        <v>21</v>
      </c>
      <c r="S1632" t="s">
        <v>11014</v>
      </c>
      <c r="T1632" t="s">
        <v>11018</v>
      </c>
      <c r="U1632" t="s">
        <v>10914</v>
      </c>
      <c r="V1632" t="s">
        <v>10988</v>
      </c>
      <c r="W1632" t="s">
        <v>11031</v>
      </c>
      <c r="X1632" t="s">
        <v>3301</v>
      </c>
    </row>
    <row r="1633" spans="1:24" x14ac:dyDescent="0.3">
      <c r="A1633" t="s">
        <v>5460</v>
      </c>
      <c r="B1633" t="s">
        <v>5461</v>
      </c>
      <c r="C1633" t="s">
        <v>5461</v>
      </c>
      <c r="D1633">
        <v>105</v>
      </c>
      <c r="E1633" t="s">
        <v>10911</v>
      </c>
      <c r="F1633">
        <v>1.75</v>
      </c>
      <c r="G1633" t="s">
        <v>7406</v>
      </c>
      <c r="H1633" t="s">
        <v>10890</v>
      </c>
      <c r="I1633" t="s">
        <v>5170</v>
      </c>
      <c r="J1633">
        <v>6.4</v>
      </c>
      <c r="K1633" t="s">
        <v>10912</v>
      </c>
      <c r="L1633">
        <v>216343</v>
      </c>
      <c r="M1633">
        <v>45000000</v>
      </c>
      <c r="N1633">
        <v>76014335</v>
      </c>
      <c r="O1633">
        <v>31014335</v>
      </c>
      <c r="P1633" t="s">
        <v>10913</v>
      </c>
      <c r="Q1633" t="s">
        <v>5462</v>
      </c>
      <c r="R1633">
        <v>21</v>
      </c>
      <c r="S1633" t="s">
        <v>11012</v>
      </c>
      <c r="T1633" t="s">
        <v>11028</v>
      </c>
      <c r="U1633" t="s">
        <v>10931</v>
      </c>
      <c r="V1633" t="s">
        <v>10992</v>
      </c>
      <c r="W1633" t="s">
        <v>11031</v>
      </c>
      <c r="X1633" t="s">
        <v>2001</v>
      </c>
    </row>
    <row r="1634" spans="1:24" x14ac:dyDescent="0.3">
      <c r="A1634" t="s">
        <v>5463</v>
      </c>
      <c r="B1634" t="s">
        <v>5464</v>
      </c>
      <c r="C1634" t="s">
        <v>5464</v>
      </c>
      <c r="D1634">
        <v>114</v>
      </c>
      <c r="E1634" t="s">
        <v>10911</v>
      </c>
      <c r="F1634">
        <v>1.9</v>
      </c>
      <c r="G1634" t="s">
        <v>10891</v>
      </c>
      <c r="H1634" t="s">
        <v>190</v>
      </c>
      <c r="I1634" t="s">
        <v>10895</v>
      </c>
      <c r="J1634">
        <v>7.6</v>
      </c>
      <c r="K1634" t="s">
        <v>10916</v>
      </c>
      <c r="L1634">
        <v>284240</v>
      </c>
      <c r="M1634">
        <v>19000000</v>
      </c>
      <c r="N1634">
        <v>34612443</v>
      </c>
      <c r="O1634">
        <v>15612443</v>
      </c>
      <c r="P1634" t="s">
        <v>10913</v>
      </c>
      <c r="Q1634" t="s">
        <v>5465</v>
      </c>
      <c r="R1634">
        <v>5</v>
      </c>
      <c r="S1634" t="s">
        <v>11014</v>
      </c>
      <c r="T1634" t="s">
        <v>11027</v>
      </c>
      <c r="U1634" t="s">
        <v>10930</v>
      </c>
      <c r="V1634" t="s">
        <v>10994</v>
      </c>
      <c r="W1634" t="s">
        <v>11031</v>
      </c>
      <c r="X1634" t="s">
        <v>5466</v>
      </c>
    </row>
    <row r="1635" spans="1:24" x14ac:dyDescent="0.3">
      <c r="A1635" t="s">
        <v>5467</v>
      </c>
      <c r="B1635" t="s">
        <v>5468</v>
      </c>
      <c r="C1635" t="s">
        <v>5468</v>
      </c>
      <c r="D1635">
        <v>101</v>
      </c>
      <c r="E1635" t="s">
        <v>10911</v>
      </c>
      <c r="F1635">
        <v>1.6833333333333333</v>
      </c>
      <c r="G1635" t="s">
        <v>172</v>
      </c>
      <c r="H1635" t="s">
        <v>10886</v>
      </c>
      <c r="I1635" t="s">
        <v>10899</v>
      </c>
      <c r="J1635">
        <v>5.6</v>
      </c>
      <c r="K1635" t="s">
        <v>10933</v>
      </c>
      <c r="L1635">
        <v>93372</v>
      </c>
      <c r="M1635">
        <v>25000000</v>
      </c>
      <c r="N1635">
        <v>59768495</v>
      </c>
      <c r="O1635">
        <v>34768495</v>
      </c>
      <c r="P1635" t="s">
        <v>10913</v>
      </c>
      <c r="Q1635" t="s">
        <v>5469</v>
      </c>
      <c r="R1635">
        <v>13</v>
      </c>
      <c r="S1635" t="s">
        <v>11014</v>
      </c>
      <c r="T1635" t="s">
        <v>11024</v>
      </c>
      <c r="U1635" t="s">
        <v>10926</v>
      </c>
      <c r="V1635" t="s">
        <v>10994</v>
      </c>
      <c r="W1635" t="s">
        <v>11031</v>
      </c>
      <c r="X1635" t="s">
        <v>5470</v>
      </c>
    </row>
    <row r="1636" spans="1:24" x14ac:dyDescent="0.3">
      <c r="A1636" t="s">
        <v>5471</v>
      </c>
      <c r="B1636" t="s">
        <v>5472</v>
      </c>
      <c r="C1636" t="s">
        <v>5472</v>
      </c>
      <c r="D1636">
        <v>110</v>
      </c>
      <c r="E1636" t="s">
        <v>10911</v>
      </c>
      <c r="F1636">
        <v>1.8333333333333333</v>
      </c>
      <c r="G1636" t="s">
        <v>190</v>
      </c>
      <c r="H1636" t="s">
        <v>10885</v>
      </c>
      <c r="I1636" t="s">
        <v>10895</v>
      </c>
      <c r="J1636">
        <v>5.5</v>
      </c>
      <c r="K1636" t="s">
        <v>10933</v>
      </c>
      <c r="L1636">
        <v>102741</v>
      </c>
      <c r="M1636">
        <v>70000000</v>
      </c>
      <c r="N1636">
        <v>72785169</v>
      </c>
      <c r="O1636">
        <v>2785169</v>
      </c>
      <c r="P1636" t="s">
        <v>10918</v>
      </c>
      <c r="Q1636" t="s">
        <v>5473</v>
      </c>
      <c r="R1636">
        <v>17</v>
      </c>
      <c r="S1636" t="s">
        <v>11015</v>
      </c>
      <c r="T1636" t="s">
        <v>11025</v>
      </c>
      <c r="U1636" t="s">
        <v>10927</v>
      </c>
      <c r="V1636" t="s">
        <v>10993</v>
      </c>
      <c r="W1636" t="s">
        <v>11031</v>
      </c>
      <c r="X1636" t="s">
        <v>3083</v>
      </c>
    </row>
    <row r="1637" spans="1:24" x14ac:dyDescent="0.3">
      <c r="A1637" t="s">
        <v>5474</v>
      </c>
      <c r="B1637" t="s">
        <v>5475</v>
      </c>
      <c r="C1637" t="s">
        <v>5475</v>
      </c>
      <c r="D1637">
        <v>107</v>
      </c>
      <c r="E1637" t="s">
        <v>10911</v>
      </c>
      <c r="F1637">
        <v>1.7833333333333334</v>
      </c>
      <c r="G1637" t="s">
        <v>172</v>
      </c>
      <c r="H1637" t="s">
        <v>190</v>
      </c>
      <c r="I1637" t="s">
        <v>10885</v>
      </c>
      <c r="J1637">
        <v>7.1</v>
      </c>
      <c r="K1637" t="s">
        <v>10916</v>
      </c>
      <c r="L1637">
        <v>155934</v>
      </c>
      <c r="M1637">
        <v>39000000</v>
      </c>
      <c r="N1637">
        <v>101344412</v>
      </c>
      <c r="O1637">
        <v>62344412</v>
      </c>
      <c r="P1637" t="s">
        <v>10913</v>
      </c>
      <c r="Q1637" t="s">
        <v>5476</v>
      </c>
      <c r="R1637">
        <v>14</v>
      </c>
      <c r="S1637" t="s">
        <v>1956</v>
      </c>
      <c r="T1637" t="s">
        <v>11028</v>
      </c>
      <c r="U1637" t="s">
        <v>10931</v>
      </c>
      <c r="V1637" t="s">
        <v>10996</v>
      </c>
      <c r="W1637" t="s">
        <v>11031</v>
      </c>
      <c r="X1637" t="s">
        <v>5057</v>
      </c>
    </row>
    <row r="1638" spans="1:24" x14ac:dyDescent="0.3">
      <c r="A1638" t="s">
        <v>5477</v>
      </c>
      <c r="B1638" t="s">
        <v>5478</v>
      </c>
      <c r="C1638" t="s">
        <v>5478</v>
      </c>
      <c r="D1638">
        <v>85</v>
      </c>
      <c r="E1638" t="s">
        <v>10915</v>
      </c>
      <c r="F1638">
        <v>1.4166666666666667</v>
      </c>
      <c r="G1638" t="s">
        <v>105</v>
      </c>
      <c r="H1638" t="s">
        <v>5170</v>
      </c>
      <c r="I1638" t="s">
        <v>10899</v>
      </c>
      <c r="J1638">
        <v>6.2</v>
      </c>
      <c r="K1638" t="s">
        <v>10912</v>
      </c>
      <c r="L1638">
        <v>105889</v>
      </c>
      <c r="M1638">
        <v>19000000</v>
      </c>
      <c r="N1638">
        <v>35442935</v>
      </c>
      <c r="O1638">
        <v>16442935</v>
      </c>
      <c r="P1638" t="s">
        <v>10913</v>
      </c>
      <c r="Q1638" t="s">
        <v>5479</v>
      </c>
      <c r="R1638">
        <v>20</v>
      </c>
      <c r="S1638" t="s">
        <v>1956</v>
      </c>
      <c r="T1638" t="s">
        <v>11026</v>
      </c>
      <c r="U1638" t="s">
        <v>10929</v>
      </c>
      <c r="V1638" t="s">
        <v>10994</v>
      </c>
      <c r="W1638" t="s">
        <v>11031</v>
      </c>
      <c r="X1638" t="s">
        <v>5480</v>
      </c>
    </row>
    <row r="1639" spans="1:24" x14ac:dyDescent="0.3">
      <c r="A1639" t="s">
        <v>5481</v>
      </c>
      <c r="B1639" t="s">
        <v>5482</v>
      </c>
      <c r="C1639" t="s">
        <v>5482</v>
      </c>
      <c r="D1639">
        <v>90</v>
      </c>
      <c r="E1639" t="s">
        <v>10911</v>
      </c>
      <c r="F1639">
        <v>1.5</v>
      </c>
      <c r="G1639" t="s">
        <v>172</v>
      </c>
      <c r="H1639" t="s">
        <v>10892</v>
      </c>
      <c r="I1639" t="s">
        <v>10899</v>
      </c>
      <c r="J1639">
        <v>6.4</v>
      </c>
      <c r="K1639" t="s">
        <v>10912</v>
      </c>
      <c r="L1639">
        <v>131887</v>
      </c>
      <c r="M1639">
        <v>25000000</v>
      </c>
      <c r="N1639">
        <v>232225908</v>
      </c>
      <c r="O1639">
        <v>207225908</v>
      </c>
      <c r="P1639" t="s">
        <v>10928</v>
      </c>
      <c r="Q1639" t="s">
        <v>5483</v>
      </c>
      <c r="R1639">
        <v>22</v>
      </c>
      <c r="S1639" t="s">
        <v>11012</v>
      </c>
      <c r="T1639" t="s">
        <v>11021</v>
      </c>
      <c r="U1639" t="s">
        <v>10921</v>
      </c>
      <c r="V1639" t="s">
        <v>10994</v>
      </c>
      <c r="W1639" t="s">
        <v>11031</v>
      </c>
      <c r="X1639" t="s">
        <v>5484</v>
      </c>
    </row>
    <row r="1640" spans="1:24" x14ac:dyDescent="0.3">
      <c r="A1640" t="s">
        <v>5485</v>
      </c>
      <c r="B1640" t="s">
        <v>5486</v>
      </c>
      <c r="C1640" t="s">
        <v>5486</v>
      </c>
      <c r="D1640">
        <v>126</v>
      </c>
      <c r="E1640" t="s">
        <v>10917</v>
      </c>
      <c r="F1640">
        <v>2.1</v>
      </c>
      <c r="G1640" t="s">
        <v>7406</v>
      </c>
      <c r="H1640" t="s">
        <v>10891</v>
      </c>
      <c r="I1640" t="s">
        <v>10890</v>
      </c>
      <c r="J1640">
        <v>7.1</v>
      </c>
      <c r="K1640" t="s">
        <v>10916</v>
      </c>
      <c r="L1640">
        <v>322642</v>
      </c>
      <c r="M1640">
        <v>75000000</v>
      </c>
      <c r="N1640">
        <v>180557550</v>
      </c>
      <c r="O1640">
        <v>105557550</v>
      </c>
      <c r="P1640" t="s">
        <v>10928</v>
      </c>
      <c r="Q1640" t="s">
        <v>5487</v>
      </c>
      <c r="R1640">
        <v>20</v>
      </c>
      <c r="S1640" t="s">
        <v>11015</v>
      </c>
      <c r="T1640" t="s">
        <v>11023</v>
      </c>
      <c r="U1640" t="s">
        <v>10925</v>
      </c>
      <c r="V1640" t="s">
        <v>10993</v>
      </c>
      <c r="W1640" t="s">
        <v>11031</v>
      </c>
      <c r="X1640" t="s">
        <v>900</v>
      </c>
    </row>
    <row r="1641" spans="1:24" x14ac:dyDescent="0.3">
      <c r="A1641" t="s">
        <v>5488</v>
      </c>
      <c r="B1641" t="s">
        <v>5489</v>
      </c>
      <c r="C1641" t="s">
        <v>5489</v>
      </c>
      <c r="D1641">
        <v>87</v>
      </c>
      <c r="E1641" t="s">
        <v>10915</v>
      </c>
      <c r="F1641">
        <v>1.45</v>
      </c>
      <c r="G1641" t="s">
        <v>7406</v>
      </c>
      <c r="H1641" t="s">
        <v>10887</v>
      </c>
      <c r="I1641" t="s">
        <v>10888</v>
      </c>
      <c r="J1641">
        <v>6.2</v>
      </c>
      <c r="K1641" t="s">
        <v>10912</v>
      </c>
      <c r="L1641">
        <v>68329</v>
      </c>
      <c r="M1641">
        <v>34000000</v>
      </c>
      <c r="N1641">
        <v>95802916</v>
      </c>
      <c r="O1641">
        <v>61802916</v>
      </c>
      <c r="P1641" t="s">
        <v>10913</v>
      </c>
      <c r="Q1641" t="s">
        <v>5483</v>
      </c>
      <c r="R1641">
        <v>22</v>
      </c>
      <c r="S1641" t="s">
        <v>11012</v>
      </c>
      <c r="T1641" t="s">
        <v>11021</v>
      </c>
      <c r="U1641" t="s">
        <v>10921</v>
      </c>
      <c r="V1641" t="s">
        <v>10994</v>
      </c>
      <c r="W1641" t="s">
        <v>11031</v>
      </c>
      <c r="X1641" t="s">
        <v>5490</v>
      </c>
    </row>
    <row r="1642" spans="1:24" x14ac:dyDescent="0.3">
      <c r="A1642" t="s">
        <v>5491</v>
      </c>
      <c r="B1642">
        <v>42</v>
      </c>
      <c r="C1642">
        <v>42</v>
      </c>
      <c r="D1642">
        <v>128</v>
      </c>
      <c r="E1642" t="s">
        <v>10917</v>
      </c>
      <c r="F1642">
        <v>2.1333333333333333</v>
      </c>
      <c r="G1642" t="s">
        <v>10889</v>
      </c>
      <c r="H1642" t="s">
        <v>190</v>
      </c>
      <c r="I1642" t="s">
        <v>10897</v>
      </c>
      <c r="J1642">
        <v>7.5</v>
      </c>
      <c r="K1642" t="s">
        <v>10916</v>
      </c>
      <c r="L1642">
        <v>100676</v>
      </c>
      <c r="M1642">
        <v>40000000</v>
      </c>
      <c r="N1642">
        <v>97510197</v>
      </c>
      <c r="O1642">
        <v>57510197</v>
      </c>
      <c r="P1642" t="s">
        <v>10913</v>
      </c>
      <c r="Q1642" t="s">
        <v>5492</v>
      </c>
      <c r="R1642">
        <v>9</v>
      </c>
      <c r="S1642" t="s">
        <v>11011</v>
      </c>
      <c r="T1642" t="s">
        <v>11026</v>
      </c>
      <c r="U1642" t="s">
        <v>10929</v>
      </c>
      <c r="V1642" t="s">
        <v>10997</v>
      </c>
      <c r="W1642" t="s">
        <v>11031</v>
      </c>
      <c r="X1642" t="s">
        <v>2619</v>
      </c>
    </row>
    <row r="1643" spans="1:24" x14ac:dyDescent="0.3">
      <c r="A1643" t="s">
        <v>5493</v>
      </c>
      <c r="B1643" t="s">
        <v>5494</v>
      </c>
      <c r="C1643" t="s">
        <v>5494</v>
      </c>
      <c r="D1643">
        <v>107</v>
      </c>
      <c r="E1643" t="s">
        <v>10911</v>
      </c>
      <c r="F1643">
        <v>1.7833333333333334</v>
      </c>
      <c r="G1643" t="s">
        <v>105</v>
      </c>
      <c r="H1643" t="s">
        <v>5170</v>
      </c>
      <c r="I1643" t="s">
        <v>10899</v>
      </c>
      <c r="J1643">
        <v>6.4</v>
      </c>
      <c r="K1643" t="s">
        <v>10912</v>
      </c>
      <c r="L1643">
        <v>180399</v>
      </c>
      <c r="M1643">
        <v>15000000</v>
      </c>
      <c r="N1643">
        <v>70009308</v>
      </c>
      <c r="O1643">
        <v>55009308</v>
      </c>
      <c r="P1643" t="s">
        <v>10913</v>
      </c>
      <c r="Q1643" t="s">
        <v>5222</v>
      </c>
      <c r="R1643">
        <v>10</v>
      </c>
      <c r="S1643" t="s">
        <v>1956</v>
      </c>
      <c r="T1643" t="s">
        <v>11021</v>
      </c>
      <c r="U1643" t="s">
        <v>10921</v>
      </c>
      <c r="V1643" t="s">
        <v>10993</v>
      </c>
      <c r="W1643" t="s">
        <v>11031</v>
      </c>
      <c r="X1643" t="s">
        <v>5495</v>
      </c>
    </row>
    <row r="1644" spans="1:24" x14ac:dyDescent="0.3">
      <c r="A1644" t="s">
        <v>5496</v>
      </c>
      <c r="B1644" t="s">
        <v>5497</v>
      </c>
      <c r="C1644" t="s">
        <v>5497</v>
      </c>
      <c r="D1644">
        <v>129</v>
      </c>
      <c r="E1644" t="s">
        <v>10917</v>
      </c>
      <c r="F1644">
        <v>2.15</v>
      </c>
      <c r="G1644" t="s">
        <v>10891</v>
      </c>
      <c r="H1644" t="s">
        <v>190</v>
      </c>
      <c r="I1644" t="s">
        <v>10895</v>
      </c>
      <c r="J1644">
        <v>7.6</v>
      </c>
      <c r="K1644" t="s">
        <v>10916</v>
      </c>
      <c r="L1644">
        <v>390392</v>
      </c>
      <c r="M1644">
        <v>45000000</v>
      </c>
      <c r="N1644">
        <v>186003591</v>
      </c>
      <c r="O1644">
        <v>141003591</v>
      </c>
      <c r="P1644" t="s">
        <v>10928</v>
      </c>
      <c r="Q1644" t="s">
        <v>5498</v>
      </c>
      <c r="R1644">
        <v>16</v>
      </c>
      <c r="S1644" t="s">
        <v>11012</v>
      </c>
      <c r="T1644" t="s">
        <v>11021</v>
      </c>
      <c r="U1644" t="s">
        <v>10921</v>
      </c>
      <c r="V1644" t="s">
        <v>10993</v>
      </c>
      <c r="W1644" t="s">
        <v>11031</v>
      </c>
      <c r="X1644" t="s">
        <v>1146</v>
      </c>
    </row>
    <row r="1645" spans="1:24" x14ac:dyDescent="0.3">
      <c r="A1645" t="s">
        <v>5499</v>
      </c>
      <c r="B1645" t="s">
        <v>5500</v>
      </c>
      <c r="C1645" t="s">
        <v>5500</v>
      </c>
      <c r="D1645">
        <v>127</v>
      </c>
      <c r="E1645" t="s">
        <v>10917</v>
      </c>
      <c r="F1645">
        <v>2.1166666666666667</v>
      </c>
      <c r="G1645" t="s">
        <v>10887</v>
      </c>
      <c r="H1645" t="s">
        <v>190</v>
      </c>
      <c r="I1645" t="s">
        <v>10885</v>
      </c>
      <c r="J1645">
        <v>7.9</v>
      </c>
      <c r="K1645" t="s">
        <v>10916</v>
      </c>
      <c r="L1645">
        <v>655383</v>
      </c>
      <c r="M1645">
        <v>120000000</v>
      </c>
      <c r="N1645">
        <v>609016565</v>
      </c>
      <c r="O1645">
        <v>489016565</v>
      </c>
      <c r="P1645" t="s">
        <v>10928</v>
      </c>
      <c r="Q1645" t="s">
        <v>5501</v>
      </c>
      <c r="R1645">
        <v>28</v>
      </c>
      <c r="S1645" t="s">
        <v>1956</v>
      </c>
      <c r="T1645" t="s">
        <v>11027</v>
      </c>
      <c r="U1645" t="s">
        <v>10930</v>
      </c>
      <c r="V1645" t="s">
        <v>11003</v>
      </c>
      <c r="W1645" t="s">
        <v>11031</v>
      </c>
      <c r="X1645" t="s">
        <v>2020</v>
      </c>
    </row>
    <row r="1646" spans="1:24" x14ac:dyDescent="0.3">
      <c r="A1646" t="s">
        <v>5502</v>
      </c>
      <c r="B1646" t="s">
        <v>5503</v>
      </c>
      <c r="C1646" t="s">
        <v>5503</v>
      </c>
      <c r="D1646">
        <v>117</v>
      </c>
      <c r="E1646" t="s">
        <v>10911</v>
      </c>
      <c r="F1646">
        <v>1.95</v>
      </c>
      <c r="G1646" t="s">
        <v>10889</v>
      </c>
      <c r="H1646" t="s">
        <v>190</v>
      </c>
      <c r="I1646" t="s">
        <v>10899</v>
      </c>
      <c r="J1646">
        <v>8</v>
      </c>
      <c r="K1646" t="s">
        <v>10922</v>
      </c>
      <c r="L1646">
        <v>546054</v>
      </c>
      <c r="M1646">
        <v>55000000</v>
      </c>
      <c r="N1646">
        <v>307127625</v>
      </c>
      <c r="O1646">
        <v>252127625</v>
      </c>
      <c r="P1646" t="s">
        <v>10928</v>
      </c>
      <c r="Q1646" t="s">
        <v>5504</v>
      </c>
      <c r="R1646">
        <v>15</v>
      </c>
      <c r="S1646" t="s">
        <v>1956</v>
      </c>
      <c r="T1646" t="s">
        <v>11018</v>
      </c>
      <c r="U1646" t="s">
        <v>10914</v>
      </c>
      <c r="V1646" t="s">
        <v>10993</v>
      </c>
      <c r="W1646" t="s">
        <v>11031</v>
      </c>
      <c r="X1646" t="s">
        <v>5505</v>
      </c>
    </row>
    <row r="1647" spans="1:24" x14ac:dyDescent="0.3">
      <c r="A1647" t="s">
        <v>5506</v>
      </c>
      <c r="B1647" t="s">
        <v>5507</v>
      </c>
      <c r="C1647" t="s">
        <v>5507</v>
      </c>
      <c r="D1647">
        <v>105</v>
      </c>
      <c r="E1647" t="s">
        <v>10911</v>
      </c>
      <c r="F1647">
        <v>1.75</v>
      </c>
      <c r="G1647" t="s">
        <v>172</v>
      </c>
      <c r="H1647" t="s">
        <v>10886</v>
      </c>
      <c r="I1647" t="s">
        <v>10897</v>
      </c>
      <c r="J1647">
        <v>6.4</v>
      </c>
      <c r="K1647" t="s">
        <v>10912</v>
      </c>
      <c r="L1647">
        <v>170835</v>
      </c>
      <c r="M1647">
        <v>20000000</v>
      </c>
      <c r="N1647">
        <v>57194667</v>
      </c>
      <c r="O1647">
        <v>37194667</v>
      </c>
      <c r="P1647" t="s">
        <v>10913</v>
      </c>
      <c r="Q1647" t="s">
        <v>5508</v>
      </c>
      <c r="R1647">
        <v>8</v>
      </c>
      <c r="S1647" t="s">
        <v>11014</v>
      </c>
      <c r="T1647" t="s">
        <v>11021</v>
      </c>
      <c r="U1647" t="s">
        <v>10921</v>
      </c>
      <c r="V1647" t="s">
        <v>10993</v>
      </c>
      <c r="W1647" t="s">
        <v>11031</v>
      </c>
      <c r="X1647" t="s">
        <v>5509</v>
      </c>
    </row>
    <row r="1648" spans="1:24" x14ac:dyDescent="0.3">
      <c r="A1648" t="s">
        <v>5510</v>
      </c>
      <c r="B1648" t="s">
        <v>5511</v>
      </c>
      <c r="C1648" t="s">
        <v>5511</v>
      </c>
      <c r="D1648">
        <v>101</v>
      </c>
      <c r="E1648" t="s">
        <v>10911</v>
      </c>
      <c r="F1648">
        <v>1.6833333333333333</v>
      </c>
      <c r="G1648" t="s">
        <v>105</v>
      </c>
      <c r="H1648" t="s">
        <v>10899</v>
      </c>
      <c r="I1648" t="s">
        <v>10899</v>
      </c>
      <c r="J1648">
        <v>6.5</v>
      </c>
      <c r="K1648" t="s">
        <v>10912</v>
      </c>
      <c r="L1648">
        <v>127343</v>
      </c>
      <c r="M1648">
        <v>20000000</v>
      </c>
      <c r="N1648">
        <v>54806823</v>
      </c>
      <c r="O1648">
        <v>34806823</v>
      </c>
      <c r="P1648" t="s">
        <v>10913</v>
      </c>
      <c r="Q1648" t="s">
        <v>5512</v>
      </c>
      <c r="R1648">
        <v>23</v>
      </c>
      <c r="S1648" t="s">
        <v>11011</v>
      </c>
      <c r="T1648" t="s">
        <v>11020</v>
      </c>
      <c r="U1648" t="s">
        <v>10920</v>
      </c>
      <c r="V1648" t="s">
        <v>11002</v>
      </c>
      <c r="W1648" t="s">
        <v>11031</v>
      </c>
      <c r="X1648" t="s">
        <v>4122</v>
      </c>
    </row>
    <row r="1649" spans="1:24" x14ac:dyDescent="0.3">
      <c r="A1649" t="s">
        <v>5513</v>
      </c>
      <c r="B1649" t="s">
        <v>5514</v>
      </c>
      <c r="C1649" t="s">
        <v>5514</v>
      </c>
      <c r="D1649">
        <v>110</v>
      </c>
      <c r="E1649" t="s">
        <v>10911</v>
      </c>
      <c r="F1649">
        <v>1.8333333333333333</v>
      </c>
      <c r="G1649" t="s">
        <v>10889</v>
      </c>
      <c r="H1649" t="s">
        <v>172</v>
      </c>
      <c r="I1649" t="s">
        <v>190</v>
      </c>
      <c r="J1649">
        <v>6.4</v>
      </c>
      <c r="K1649" t="s">
        <v>10912</v>
      </c>
      <c r="L1649">
        <v>70597</v>
      </c>
      <c r="M1649">
        <v>28000000</v>
      </c>
      <c r="N1649">
        <v>19152009</v>
      </c>
      <c r="O1649">
        <v>-8847991</v>
      </c>
      <c r="P1649" t="s">
        <v>10924</v>
      </c>
      <c r="Q1649" t="s">
        <v>5515</v>
      </c>
      <c r="R1649">
        <v>3</v>
      </c>
      <c r="S1649" t="s">
        <v>1956</v>
      </c>
      <c r="T1649" t="s">
        <v>11022</v>
      </c>
      <c r="U1649" t="s">
        <v>10923</v>
      </c>
      <c r="V1649" t="s">
        <v>10992</v>
      </c>
      <c r="W1649" t="s">
        <v>11031</v>
      </c>
      <c r="X1649" t="s">
        <v>5516</v>
      </c>
    </row>
    <row r="1650" spans="1:24" x14ac:dyDescent="0.3">
      <c r="A1650" t="s">
        <v>5517</v>
      </c>
      <c r="B1650" t="s">
        <v>5518</v>
      </c>
      <c r="C1650" t="s">
        <v>5518</v>
      </c>
      <c r="D1650">
        <v>123</v>
      </c>
      <c r="E1650" t="s">
        <v>10917</v>
      </c>
      <c r="F1650">
        <v>2.0499999999999998</v>
      </c>
      <c r="G1650" t="s">
        <v>10889</v>
      </c>
      <c r="H1650" t="s">
        <v>190</v>
      </c>
      <c r="I1650" t="s">
        <v>10896</v>
      </c>
      <c r="J1650">
        <v>7.6</v>
      </c>
      <c r="K1650" t="s">
        <v>10916</v>
      </c>
      <c r="L1650">
        <v>193464</v>
      </c>
      <c r="M1650">
        <v>6000000</v>
      </c>
      <c r="N1650">
        <v>48618191</v>
      </c>
      <c r="O1650">
        <v>42618191</v>
      </c>
      <c r="P1650" t="s">
        <v>10913</v>
      </c>
      <c r="Q1650" t="s">
        <v>4821</v>
      </c>
      <c r="R1650">
        <v>1</v>
      </c>
      <c r="S1650" t="s">
        <v>1956</v>
      </c>
      <c r="T1650" t="s">
        <v>11027</v>
      </c>
      <c r="U1650" t="s">
        <v>10930</v>
      </c>
      <c r="V1650" t="s">
        <v>10993</v>
      </c>
      <c r="W1650" t="s">
        <v>11031</v>
      </c>
      <c r="X1650" t="s">
        <v>5519</v>
      </c>
    </row>
    <row r="1651" spans="1:24" x14ac:dyDescent="0.3">
      <c r="A1651" t="s">
        <v>5520</v>
      </c>
      <c r="B1651" t="s">
        <v>5521</v>
      </c>
      <c r="C1651" t="s">
        <v>5521</v>
      </c>
      <c r="D1651">
        <v>89</v>
      </c>
      <c r="E1651" t="s">
        <v>10915</v>
      </c>
      <c r="F1651">
        <v>1.4833333333333334</v>
      </c>
      <c r="G1651" t="s">
        <v>105</v>
      </c>
      <c r="H1651" t="s">
        <v>10895</v>
      </c>
      <c r="I1651" t="s">
        <v>5170</v>
      </c>
      <c r="J1651">
        <v>6.1</v>
      </c>
      <c r="K1651" t="s">
        <v>10912</v>
      </c>
      <c r="L1651">
        <v>100259</v>
      </c>
      <c r="M1651">
        <v>20000000</v>
      </c>
      <c r="N1651">
        <v>22382047</v>
      </c>
      <c r="O1651">
        <v>2382047</v>
      </c>
      <c r="P1651" t="s">
        <v>10918</v>
      </c>
      <c r="Q1651" t="s">
        <v>5522</v>
      </c>
      <c r="R1651">
        <v>16</v>
      </c>
      <c r="S1651" t="s">
        <v>1956</v>
      </c>
      <c r="T1651" t="s">
        <v>11021</v>
      </c>
      <c r="U1651" t="s">
        <v>10921</v>
      </c>
      <c r="V1651" t="s">
        <v>10994</v>
      </c>
      <c r="W1651" t="s">
        <v>11031</v>
      </c>
      <c r="X1651" t="s">
        <v>4818</v>
      </c>
    </row>
    <row r="1652" spans="1:24" x14ac:dyDescent="0.3">
      <c r="A1652" t="s">
        <v>5523</v>
      </c>
      <c r="B1652" t="s">
        <v>5524</v>
      </c>
      <c r="C1652" t="s">
        <v>5524</v>
      </c>
      <c r="D1652">
        <v>165</v>
      </c>
      <c r="E1652" t="s">
        <v>10917</v>
      </c>
      <c r="F1652">
        <v>2.75</v>
      </c>
      <c r="G1652" t="s">
        <v>10887</v>
      </c>
      <c r="H1652" t="s">
        <v>190</v>
      </c>
      <c r="I1652" t="s">
        <v>10886</v>
      </c>
      <c r="J1652">
        <v>6.6</v>
      </c>
      <c r="K1652" t="s">
        <v>10912</v>
      </c>
      <c r="L1652">
        <v>128038</v>
      </c>
      <c r="M1652">
        <v>130000000</v>
      </c>
      <c r="N1652">
        <v>211787511</v>
      </c>
      <c r="O1652">
        <v>81787511</v>
      </c>
      <c r="P1652" t="s">
        <v>10913</v>
      </c>
      <c r="Q1652" t="s">
        <v>5525</v>
      </c>
      <c r="R1652">
        <v>18</v>
      </c>
      <c r="S1652" t="s">
        <v>11011</v>
      </c>
      <c r="T1652" t="s">
        <v>11023</v>
      </c>
      <c r="U1652" t="s">
        <v>10925</v>
      </c>
      <c r="V1652" t="s">
        <v>10992</v>
      </c>
      <c r="W1652" t="s">
        <v>11031</v>
      </c>
      <c r="X1652" t="s">
        <v>2194</v>
      </c>
    </row>
    <row r="1653" spans="1:24" x14ac:dyDescent="0.3">
      <c r="A1653" t="s">
        <v>5526</v>
      </c>
      <c r="B1653" t="s">
        <v>5527</v>
      </c>
      <c r="C1653" t="s">
        <v>5527</v>
      </c>
      <c r="D1653">
        <v>132</v>
      </c>
      <c r="E1653" t="s">
        <v>10917</v>
      </c>
      <c r="F1653">
        <v>2.2000000000000002</v>
      </c>
      <c r="G1653" t="s">
        <v>7406</v>
      </c>
      <c r="H1653" t="s">
        <v>10891</v>
      </c>
      <c r="I1653" t="s">
        <v>5170</v>
      </c>
      <c r="J1653">
        <v>7.2</v>
      </c>
      <c r="K1653" t="s">
        <v>10916</v>
      </c>
      <c r="L1653">
        <v>404369</v>
      </c>
      <c r="M1653">
        <v>55000000</v>
      </c>
      <c r="N1653">
        <v>192330738</v>
      </c>
      <c r="O1653">
        <v>137330738</v>
      </c>
      <c r="P1653" t="s">
        <v>10928</v>
      </c>
      <c r="Q1653" t="s">
        <v>5528</v>
      </c>
      <c r="R1653">
        <v>7</v>
      </c>
      <c r="S1653" t="s">
        <v>11013</v>
      </c>
      <c r="T1653" t="s">
        <v>11027</v>
      </c>
      <c r="U1653" t="s">
        <v>10930</v>
      </c>
      <c r="V1653" t="s">
        <v>10998</v>
      </c>
      <c r="W1653" t="s">
        <v>11031</v>
      </c>
      <c r="X1653" t="s">
        <v>2870</v>
      </c>
    </row>
    <row r="1654" spans="1:24" x14ac:dyDescent="0.3">
      <c r="A1654" t="s">
        <v>5529</v>
      </c>
      <c r="B1654" t="s">
        <v>5530</v>
      </c>
      <c r="C1654" t="s">
        <v>5530</v>
      </c>
      <c r="D1654">
        <v>89</v>
      </c>
      <c r="E1654" t="s">
        <v>10915</v>
      </c>
      <c r="F1654">
        <v>1.4833333333333334</v>
      </c>
      <c r="G1654" t="s">
        <v>172</v>
      </c>
      <c r="H1654" t="s">
        <v>10886</v>
      </c>
      <c r="I1654" t="s">
        <v>10899</v>
      </c>
      <c r="J1654">
        <v>5.7</v>
      </c>
      <c r="K1654" t="s">
        <v>10933</v>
      </c>
      <c r="L1654">
        <v>87007</v>
      </c>
      <c r="M1654">
        <v>18000000</v>
      </c>
      <c r="N1654">
        <v>68844775</v>
      </c>
      <c r="O1654">
        <v>50844775</v>
      </c>
      <c r="P1654" t="s">
        <v>10913</v>
      </c>
      <c r="Q1654" t="s">
        <v>5531</v>
      </c>
      <c r="R1654">
        <v>25</v>
      </c>
      <c r="S1654" t="s">
        <v>11011</v>
      </c>
      <c r="T1654" t="s">
        <v>11025</v>
      </c>
      <c r="U1654" t="s">
        <v>10927</v>
      </c>
      <c r="V1654" t="s">
        <v>10993</v>
      </c>
      <c r="W1654" t="s">
        <v>11031</v>
      </c>
      <c r="X1654" t="s">
        <v>2315</v>
      </c>
    </row>
    <row r="1655" spans="1:24" x14ac:dyDescent="0.3">
      <c r="A1655" t="s">
        <v>5532</v>
      </c>
      <c r="B1655" t="s">
        <v>5533</v>
      </c>
      <c r="C1655" t="s">
        <v>5533</v>
      </c>
      <c r="D1655">
        <v>102</v>
      </c>
      <c r="E1655" t="s">
        <v>10911</v>
      </c>
      <c r="F1655">
        <v>1.7</v>
      </c>
      <c r="G1655" t="s">
        <v>7406</v>
      </c>
      <c r="H1655" t="s">
        <v>10887</v>
      </c>
      <c r="I1655" t="s">
        <v>172</v>
      </c>
      <c r="J1655">
        <v>5.3</v>
      </c>
      <c r="K1655" t="s">
        <v>10933</v>
      </c>
      <c r="L1655">
        <v>74262</v>
      </c>
      <c r="M1655">
        <v>100000000</v>
      </c>
      <c r="N1655">
        <v>68777554</v>
      </c>
      <c r="O1655">
        <v>-31222446</v>
      </c>
      <c r="P1655" t="s">
        <v>10924</v>
      </c>
      <c r="Q1655" t="s">
        <v>5534</v>
      </c>
      <c r="R1655">
        <v>5</v>
      </c>
      <c r="S1655" t="s">
        <v>1956</v>
      </c>
      <c r="T1655" t="s">
        <v>11024</v>
      </c>
      <c r="U1655" t="s">
        <v>10926</v>
      </c>
      <c r="V1655" t="s">
        <v>10996</v>
      </c>
      <c r="W1655" t="s">
        <v>11031</v>
      </c>
      <c r="X1655" t="s">
        <v>1912</v>
      </c>
    </row>
    <row r="1656" spans="1:24" x14ac:dyDescent="0.3">
      <c r="A1656" t="s">
        <v>5535</v>
      </c>
      <c r="B1656" t="s">
        <v>5536</v>
      </c>
      <c r="C1656" t="s">
        <v>5537</v>
      </c>
      <c r="D1656">
        <v>118</v>
      </c>
      <c r="E1656" t="s">
        <v>10911</v>
      </c>
      <c r="F1656">
        <v>1.9666666666666666</v>
      </c>
      <c r="G1656" t="s">
        <v>190</v>
      </c>
      <c r="H1656" t="s">
        <v>10885</v>
      </c>
      <c r="I1656" t="s">
        <v>5878</v>
      </c>
      <c r="J1656">
        <v>8.1999999999999993</v>
      </c>
      <c r="K1656" t="s">
        <v>10922</v>
      </c>
      <c r="L1656">
        <v>691906</v>
      </c>
      <c r="M1656">
        <v>19000000</v>
      </c>
      <c r="N1656">
        <v>83862032</v>
      </c>
      <c r="O1656">
        <v>64862032</v>
      </c>
      <c r="P1656" t="s">
        <v>10913</v>
      </c>
      <c r="Q1656" t="s">
        <v>5538</v>
      </c>
      <c r="R1656">
        <v>27</v>
      </c>
      <c r="S1656" t="s">
        <v>11016</v>
      </c>
      <c r="T1656" t="s">
        <v>11029</v>
      </c>
      <c r="U1656" t="s">
        <v>10932</v>
      </c>
      <c r="V1656" t="s">
        <v>10993</v>
      </c>
      <c r="W1656" t="s">
        <v>11031</v>
      </c>
      <c r="X1656" t="s">
        <v>2413</v>
      </c>
    </row>
    <row r="1657" spans="1:24" x14ac:dyDescent="0.3">
      <c r="A1657" t="s">
        <v>5539</v>
      </c>
      <c r="B1657" t="s">
        <v>5540</v>
      </c>
      <c r="C1657" t="s">
        <v>5540</v>
      </c>
      <c r="D1657">
        <v>109</v>
      </c>
      <c r="E1657" t="s">
        <v>10911</v>
      </c>
      <c r="F1657">
        <v>1.8166666666666667</v>
      </c>
      <c r="G1657" t="s">
        <v>10891</v>
      </c>
      <c r="H1657" t="s">
        <v>10895</v>
      </c>
      <c r="I1657" t="s">
        <v>5170</v>
      </c>
      <c r="J1657">
        <v>5.7</v>
      </c>
      <c r="K1657" t="s">
        <v>10933</v>
      </c>
      <c r="L1657">
        <v>50397</v>
      </c>
      <c r="M1657">
        <v>60795000</v>
      </c>
      <c r="N1657">
        <v>73534117</v>
      </c>
      <c r="O1657">
        <v>12739117</v>
      </c>
      <c r="P1657" t="s">
        <v>10913</v>
      </c>
      <c r="Q1657" t="s">
        <v>5541</v>
      </c>
      <c r="R1657">
        <v>10</v>
      </c>
      <c r="S1657" t="s">
        <v>11011</v>
      </c>
      <c r="T1657" t="s">
        <v>11026</v>
      </c>
      <c r="U1657" t="s">
        <v>10929</v>
      </c>
      <c r="V1657" t="s">
        <v>10994</v>
      </c>
      <c r="W1657" t="s">
        <v>11031</v>
      </c>
      <c r="X1657" t="s">
        <v>1486</v>
      </c>
    </row>
    <row r="1658" spans="1:24" x14ac:dyDescent="0.3">
      <c r="A1658" t="s">
        <v>5542</v>
      </c>
      <c r="B1658" t="s">
        <v>5543</v>
      </c>
      <c r="C1658" t="s">
        <v>5543</v>
      </c>
      <c r="D1658">
        <v>92</v>
      </c>
      <c r="E1658" t="s">
        <v>10911</v>
      </c>
      <c r="F1658">
        <v>1.5333333333333334</v>
      </c>
      <c r="G1658" t="s">
        <v>172</v>
      </c>
      <c r="H1658" t="s">
        <v>10892</v>
      </c>
      <c r="I1658" t="s">
        <v>10897</v>
      </c>
      <c r="J1658">
        <v>5.9</v>
      </c>
      <c r="K1658" t="s">
        <v>10933</v>
      </c>
      <c r="L1658">
        <v>92164</v>
      </c>
      <c r="M1658">
        <v>35000000</v>
      </c>
      <c r="N1658">
        <v>99255460</v>
      </c>
      <c r="O1658">
        <v>64255460</v>
      </c>
      <c r="P1658" t="s">
        <v>10913</v>
      </c>
      <c r="Q1658">
        <v>2006</v>
      </c>
      <c r="S1658" t="s">
        <v>11014</v>
      </c>
      <c r="T1658" t="s">
        <v>11024</v>
      </c>
      <c r="U1658" t="e">
        <v>#VALUE!</v>
      </c>
      <c r="V1658" t="s">
        <v>10963</v>
      </c>
      <c r="W1658" t="s">
        <v>11032</v>
      </c>
      <c r="X1658" t="s">
        <v>4663</v>
      </c>
    </row>
    <row r="1659" spans="1:24" x14ac:dyDescent="0.3">
      <c r="A1659" t="s">
        <v>5544</v>
      </c>
      <c r="B1659" t="s">
        <v>5545</v>
      </c>
      <c r="C1659" t="s">
        <v>5545</v>
      </c>
      <c r="D1659">
        <v>96</v>
      </c>
      <c r="E1659" t="s">
        <v>10911</v>
      </c>
      <c r="F1659">
        <v>1.6</v>
      </c>
      <c r="G1659" t="s">
        <v>172</v>
      </c>
      <c r="H1659" t="s">
        <v>10891</v>
      </c>
      <c r="I1659" t="s">
        <v>10885</v>
      </c>
      <c r="J1659">
        <v>6.6</v>
      </c>
      <c r="K1659" t="s">
        <v>10912</v>
      </c>
      <c r="L1659">
        <v>86697</v>
      </c>
      <c r="M1659">
        <v>17300000</v>
      </c>
      <c r="N1659">
        <v>39220946</v>
      </c>
      <c r="O1659">
        <v>21920946</v>
      </c>
      <c r="P1659" t="s">
        <v>10913</v>
      </c>
      <c r="Q1659" t="s">
        <v>5109</v>
      </c>
      <c r="R1659">
        <v>26</v>
      </c>
      <c r="S1659" t="s">
        <v>11014</v>
      </c>
      <c r="T1659" t="s">
        <v>11025</v>
      </c>
      <c r="U1659" t="s">
        <v>10927</v>
      </c>
      <c r="V1659" t="s">
        <v>10993</v>
      </c>
      <c r="W1659" t="s">
        <v>11031</v>
      </c>
      <c r="X1659" t="s">
        <v>246</v>
      </c>
    </row>
    <row r="1660" spans="1:24" x14ac:dyDescent="0.3">
      <c r="A1660" t="s">
        <v>5546</v>
      </c>
      <c r="B1660" t="s">
        <v>5547</v>
      </c>
      <c r="C1660" t="s">
        <v>5547</v>
      </c>
      <c r="D1660">
        <v>136</v>
      </c>
      <c r="E1660" t="s">
        <v>10917</v>
      </c>
      <c r="F1660">
        <v>2.2666666666666666</v>
      </c>
      <c r="G1660" t="s">
        <v>172</v>
      </c>
      <c r="H1660" t="s">
        <v>10886</v>
      </c>
      <c r="I1660" t="s">
        <v>10899</v>
      </c>
      <c r="J1660">
        <v>6.9</v>
      </c>
      <c r="K1660" t="s">
        <v>10912</v>
      </c>
      <c r="L1660">
        <v>305920</v>
      </c>
      <c r="M1660">
        <v>85000000</v>
      </c>
      <c r="N1660">
        <v>205850169</v>
      </c>
      <c r="O1660">
        <v>120850169</v>
      </c>
      <c r="P1660" t="s">
        <v>10928</v>
      </c>
      <c r="Q1660" t="s">
        <v>5548</v>
      </c>
      <c r="R1660">
        <v>29</v>
      </c>
      <c r="S1660" t="s">
        <v>11014</v>
      </c>
      <c r="T1660" t="s">
        <v>11023</v>
      </c>
      <c r="U1660" t="s">
        <v>10925</v>
      </c>
      <c r="V1660" t="s">
        <v>10993</v>
      </c>
      <c r="W1660" t="s">
        <v>11031</v>
      </c>
      <c r="X1660" t="s">
        <v>3288</v>
      </c>
    </row>
    <row r="1661" spans="1:24" x14ac:dyDescent="0.3">
      <c r="A1661" t="s">
        <v>5549</v>
      </c>
      <c r="B1661" t="s">
        <v>5550</v>
      </c>
      <c r="C1661" t="s">
        <v>5550</v>
      </c>
      <c r="D1661">
        <v>124</v>
      </c>
      <c r="E1661" t="s">
        <v>10917</v>
      </c>
      <c r="F1661">
        <v>2.0666666666666669</v>
      </c>
      <c r="G1661" t="s">
        <v>7406</v>
      </c>
      <c r="H1661" t="s">
        <v>10887</v>
      </c>
      <c r="I1661" t="s">
        <v>10890</v>
      </c>
      <c r="J1661">
        <v>6.9</v>
      </c>
      <c r="K1661" t="s">
        <v>10912</v>
      </c>
      <c r="L1661">
        <v>880334</v>
      </c>
      <c r="M1661">
        <v>140000000</v>
      </c>
      <c r="N1661">
        <v>370569774</v>
      </c>
      <c r="O1661">
        <v>230569774</v>
      </c>
      <c r="P1661" t="s">
        <v>10928</v>
      </c>
      <c r="Q1661" t="s">
        <v>5551</v>
      </c>
      <c r="R1661">
        <v>19</v>
      </c>
      <c r="S1661" t="s">
        <v>11011</v>
      </c>
      <c r="T1661" t="s">
        <v>11025</v>
      </c>
      <c r="U1661" t="s">
        <v>10927</v>
      </c>
      <c r="V1661" t="s">
        <v>11000</v>
      </c>
      <c r="W1661" t="s">
        <v>11031</v>
      </c>
      <c r="X1661" t="s">
        <v>1168</v>
      </c>
    </row>
    <row r="1662" spans="1:24" x14ac:dyDescent="0.3">
      <c r="A1662" t="s">
        <v>5552</v>
      </c>
      <c r="B1662" t="s">
        <v>5553</v>
      </c>
      <c r="C1662" t="s">
        <v>5553</v>
      </c>
      <c r="D1662">
        <v>109</v>
      </c>
      <c r="E1662" t="s">
        <v>10911</v>
      </c>
      <c r="F1662">
        <v>1.8166666666666667</v>
      </c>
      <c r="G1662" t="s">
        <v>172</v>
      </c>
      <c r="H1662" t="s">
        <v>190</v>
      </c>
      <c r="I1662" t="s">
        <v>10899</v>
      </c>
      <c r="J1662">
        <v>6.9</v>
      </c>
      <c r="K1662" t="s">
        <v>10912</v>
      </c>
      <c r="L1662">
        <v>447581</v>
      </c>
      <c r="M1662">
        <v>35000000</v>
      </c>
      <c r="N1662">
        <v>326706115</v>
      </c>
      <c r="O1662">
        <v>291706115</v>
      </c>
      <c r="P1662" t="s">
        <v>10928</v>
      </c>
      <c r="Q1662" t="s">
        <v>5554</v>
      </c>
      <c r="R1662">
        <v>19</v>
      </c>
      <c r="S1662" t="s">
        <v>11015</v>
      </c>
      <c r="T1662" t="s">
        <v>11024</v>
      </c>
      <c r="U1662" t="s">
        <v>10926</v>
      </c>
      <c r="V1662" t="s">
        <v>10993</v>
      </c>
      <c r="W1662" t="s">
        <v>11031</v>
      </c>
      <c r="X1662" t="s">
        <v>5555</v>
      </c>
    </row>
    <row r="1663" spans="1:24" x14ac:dyDescent="0.3">
      <c r="A1663" t="s">
        <v>5556</v>
      </c>
      <c r="B1663" t="s">
        <v>5557</v>
      </c>
      <c r="C1663" t="s">
        <v>5557</v>
      </c>
      <c r="D1663">
        <v>102</v>
      </c>
      <c r="E1663" t="s">
        <v>10911</v>
      </c>
      <c r="F1663">
        <v>1.7</v>
      </c>
      <c r="G1663" t="s">
        <v>7406</v>
      </c>
      <c r="H1663" t="s">
        <v>10891</v>
      </c>
      <c r="I1663" t="s">
        <v>5170</v>
      </c>
      <c r="J1663">
        <v>6.5</v>
      </c>
      <c r="K1663" t="s">
        <v>10912</v>
      </c>
      <c r="L1663">
        <v>168218</v>
      </c>
      <c r="M1663">
        <v>65000000</v>
      </c>
      <c r="N1663">
        <v>39407616</v>
      </c>
      <c r="O1663">
        <v>-25592384</v>
      </c>
      <c r="P1663" t="s">
        <v>10924</v>
      </c>
      <c r="Q1663" t="s">
        <v>5558</v>
      </c>
      <c r="R1663">
        <v>19</v>
      </c>
      <c r="S1663" t="s">
        <v>11011</v>
      </c>
      <c r="T1663" t="s">
        <v>11028</v>
      </c>
      <c r="U1663" t="s">
        <v>10931</v>
      </c>
      <c r="V1663" t="s">
        <v>10998</v>
      </c>
      <c r="W1663" t="s">
        <v>11031</v>
      </c>
      <c r="X1663" t="s">
        <v>5559</v>
      </c>
    </row>
    <row r="1664" spans="1:24" x14ac:dyDescent="0.3">
      <c r="A1664" t="s">
        <v>5560</v>
      </c>
      <c r="B1664" t="s">
        <v>5561</v>
      </c>
      <c r="C1664" t="s">
        <v>5561</v>
      </c>
      <c r="D1664">
        <v>107</v>
      </c>
      <c r="E1664" t="s">
        <v>10911</v>
      </c>
      <c r="F1664">
        <v>1.7833333333333334</v>
      </c>
      <c r="G1664" t="s">
        <v>7406</v>
      </c>
      <c r="H1664" t="s">
        <v>10890</v>
      </c>
      <c r="I1664" t="s">
        <v>10899</v>
      </c>
      <c r="J1664">
        <v>6.5</v>
      </c>
      <c r="K1664" t="s">
        <v>10912</v>
      </c>
      <c r="L1664">
        <v>522566</v>
      </c>
      <c r="M1664">
        <v>150000000</v>
      </c>
      <c r="N1664">
        <v>373062864</v>
      </c>
      <c r="O1664">
        <v>223062864</v>
      </c>
      <c r="P1664" t="s">
        <v>10928</v>
      </c>
      <c r="Q1664" t="s">
        <v>5562</v>
      </c>
      <c r="R1664">
        <v>8</v>
      </c>
      <c r="S1664" t="s">
        <v>11014</v>
      </c>
      <c r="T1664" t="s">
        <v>11026</v>
      </c>
      <c r="U1664" t="s">
        <v>10929</v>
      </c>
      <c r="V1664" t="s">
        <v>10996</v>
      </c>
      <c r="W1664" t="s">
        <v>11031</v>
      </c>
      <c r="X1664" t="s">
        <v>5563</v>
      </c>
    </row>
    <row r="1665" spans="1:24" x14ac:dyDescent="0.3">
      <c r="A1665" t="s">
        <v>5564</v>
      </c>
      <c r="B1665" t="s">
        <v>5565</v>
      </c>
      <c r="C1665" t="s">
        <v>5565</v>
      </c>
      <c r="D1665">
        <v>127</v>
      </c>
      <c r="E1665" t="s">
        <v>10917</v>
      </c>
      <c r="F1665">
        <v>2.1166666666666667</v>
      </c>
      <c r="G1665" t="s">
        <v>7406</v>
      </c>
      <c r="H1665" t="s">
        <v>10887</v>
      </c>
      <c r="I1665" t="s">
        <v>10885</v>
      </c>
      <c r="J1665">
        <v>3.8</v>
      </c>
      <c r="K1665" t="s">
        <v>10933</v>
      </c>
      <c r="L1665">
        <v>50653</v>
      </c>
      <c r="M1665">
        <v>60000000</v>
      </c>
      <c r="N1665">
        <v>13097915</v>
      </c>
      <c r="O1665">
        <v>-46902085</v>
      </c>
      <c r="P1665" t="s">
        <v>10924</v>
      </c>
      <c r="Q1665" t="s">
        <v>5566</v>
      </c>
      <c r="R1665">
        <v>11</v>
      </c>
      <c r="S1665" t="s">
        <v>11014</v>
      </c>
      <c r="T1665" t="s">
        <v>11026</v>
      </c>
      <c r="U1665" t="s">
        <v>10929</v>
      </c>
      <c r="V1665" t="s">
        <v>10994</v>
      </c>
      <c r="W1665" t="s">
        <v>11031</v>
      </c>
      <c r="X1665" t="s">
        <v>5567</v>
      </c>
    </row>
    <row r="1666" spans="1:24" x14ac:dyDescent="0.3">
      <c r="A1666" t="s">
        <v>5568</v>
      </c>
      <c r="B1666" t="s">
        <v>5569</v>
      </c>
      <c r="C1666" t="s">
        <v>5569</v>
      </c>
      <c r="D1666">
        <v>117</v>
      </c>
      <c r="E1666" t="s">
        <v>10911</v>
      </c>
      <c r="F1666">
        <v>1.95</v>
      </c>
      <c r="G1666" t="s">
        <v>10887</v>
      </c>
      <c r="H1666" t="s">
        <v>190</v>
      </c>
      <c r="I1666" t="s">
        <v>10885</v>
      </c>
      <c r="J1666">
        <v>7.8</v>
      </c>
      <c r="K1666" t="s">
        <v>10916</v>
      </c>
      <c r="L1666">
        <v>115433</v>
      </c>
      <c r="M1666">
        <v>30000000</v>
      </c>
      <c r="N1666">
        <v>3669465</v>
      </c>
      <c r="O1666">
        <v>-26330535</v>
      </c>
      <c r="P1666" t="s">
        <v>10924</v>
      </c>
      <c r="Q1666" t="s">
        <v>4956</v>
      </c>
      <c r="R1666">
        <v>9</v>
      </c>
      <c r="S1666" t="s">
        <v>11016</v>
      </c>
      <c r="T1666" t="s">
        <v>11027</v>
      </c>
      <c r="U1666" t="s">
        <v>10930</v>
      </c>
      <c r="V1666" t="s">
        <v>10993</v>
      </c>
      <c r="W1666" t="s">
        <v>11031</v>
      </c>
      <c r="X1666" t="s">
        <v>3305</v>
      </c>
    </row>
    <row r="1667" spans="1:24" x14ac:dyDescent="0.3">
      <c r="A1667" t="s">
        <v>5570</v>
      </c>
      <c r="B1667" t="s">
        <v>5571</v>
      </c>
      <c r="C1667" t="s">
        <v>5571</v>
      </c>
      <c r="D1667">
        <v>107</v>
      </c>
      <c r="E1667" t="s">
        <v>10911</v>
      </c>
      <c r="F1667">
        <v>1.7833333333333334</v>
      </c>
      <c r="G1667" t="s">
        <v>10887</v>
      </c>
      <c r="H1667" t="s">
        <v>10888</v>
      </c>
      <c r="I1667" t="s">
        <v>172</v>
      </c>
      <c r="J1667">
        <v>7.1</v>
      </c>
      <c r="K1667" t="s">
        <v>10916</v>
      </c>
      <c r="L1667">
        <v>213893</v>
      </c>
      <c r="M1667">
        <v>85000000</v>
      </c>
      <c r="N1667">
        <v>340487862</v>
      </c>
      <c r="O1667">
        <v>255487862</v>
      </c>
      <c r="P1667" t="s">
        <v>10928</v>
      </c>
      <c r="Q1667" t="s">
        <v>5572</v>
      </c>
      <c r="R1667">
        <v>20</v>
      </c>
      <c r="S1667" t="s">
        <v>11016</v>
      </c>
      <c r="T1667" t="s">
        <v>11022</v>
      </c>
      <c r="U1667" t="s">
        <v>10923</v>
      </c>
      <c r="V1667" t="s">
        <v>10994</v>
      </c>
      <c r="W1667" t="s">
        <v>11031</v>
      </c>
      <c r="X1667" t="s">
        <v>1969</v>
      </c>
    </row>
    <row r="1668" spans="1:24" x14ac:dyDescent="0.3">
      <c r="A1668" t="s">
        <v>5573</v>
      </c>
      <c r="B1668" t="s">
        <v>5574</v>
      </c>
      <c r="C1668" t="s">
        <v>5574</v>
      </c>
      <c r="D1668">
        <v>116</v>
      </c>
      <c r="E1668" t="s">
        <v>10911</v>
      </c>
      <c r="F1668">
        <v>1.9333333333333333</v>
      </c>
      <c r="G1668" t="s">
        <v>190</v>
      </c>
      <c r="H1668" t="s">
        <v>10894</v>
      </c>
      <c r="I1668" t="s">
        <v>10899</v>
      </c>
      <c r="J1668">
        <v>6.9</v>
      </c>
      <c r="K1668" t="s">
        <v>10912</v>
      </c>
      <c r="L1668">
        <v>65942</v>
      </c>
      <c r="M1668">
        <v>15000000</v>
      </c>
      <c r="N1668">
        <v>10907485</v>
      </c>
      <c r="O1668">
        <v>-4092515</v>
      </c>
      <c r="P1668" t="s">
        <v>10924</v>
      </c>
      <c r="Q1668" t="s">
        <v>5118</v>
      </c>
      <c r="R1668">
        <v>9</v>
      </c>
      <c r="S1668" t="s">
        <v>11016</v>
      </c>
      <c r="T1668" t="s">
        <v>11018</v>
      </c>
      <c r="U1668" t="s">
        <v>10914</v>
      </c>
      <c r="V1668" t="s">
        <v>10993</v>
      </c>
      <c r="W1668" t="s">
        <v>11031</v>
      </c>
      <c r="X1668" t="s">
        <v>5575</v>
      </c>
    </row>
    <row r="1669" spans="1:24" x14ac:dyDescent="0.3">
      <c r="A1669" t="s">
        <v>5576</v>
      </c>
      <c r="B1669" t="s">
        <v>5577</v>
      </c>
      <c r="C1669" t="s">
        <v>5577</v>
      </c>
      <c r="D1669">
        <v>191</v>
      </c>
      <c r="E1669" t="s">
        <v>10917</v>
      </c>
      <c r="F1669">
        <v>3.1833333333333331</v>
      </c>
      <c r="G1669" t="s">
        <v>7406</v>
      </c>
      <c r="H1669" t="s">
        <v>105</v>
      </c>
      <c r="I1669" t="s">
        <v>5170</v>
      </c>
      <c r="J1669">
        <v>7.5</v>
      </c>
      <c r="K1669" t="s">
        <v>10916</v>
      </c>
      <c r="L1669">
        <v>189222</v>
      </c>
      <c r="M1669">
        <v>67000000</v>
      </c>
      <c r="N1669">
        <v>25422088</v>
      </c>
      <c r="O1669">
        <v>-41577912</v>
      </c>
      <c r="P1669" t="s">
        <v>10924</v>
      </c>
      <c r="Q1669" t="s">
        <v>5578</v>
      </c>
      <c r="R1669">
        <v>26</v>
      </c>
      <c r="S1669" t="s">
        <v>11015</v>
      </c>
      <c r="T1669" t="s">
        <v>11021</v>
      </c>
      <c r="U1669" t="s">
        <v>10921</v>
      </c>
      <c r="V1669" t="s">
        <v>10994</v>
      </c>
      <c r="W1669" t="s">
        <v>11031</v>
      </c>
      <c r="X1669" t="s">
        <v>5579</v>
      </c>
    </row>
    <row r="1670" spans="1:24" x14ac:dyDescent="0.3">
      <c r="A1670" t="s">
        <v>5580</v>
      </c>
      <c r="B1670" t="s">
        <v>5581</v>
      </c>
      <c r="C1670" t="s">
        <v>5581</v>
      </c>
      <c r="D1670">
        <v>115</v>
      </c>
      <c r="E1670" t="s">
        <v>10911</v>
      </c>
      <c r="F1670">
        <v>1.9166666666666667</v>
      </c>
      <c r="G1670" t="s">
        <v>7406</v>
      </c>
      <c r="H1670" t="s">
        <v>10887</v>
      </c>
      <c r="I1670" t="s">
        <v>10890</v>
      </c>
      <c r="J1670">
        <v>6.2</v>
      </c>
      <c r="K1670" t="s">
        <v>10912</v>
      </c>
      <c r="L1670">
        <v>77787</v>
      </c>
      <c r="M1670">
        <v>50000000</v>
      </c>
      <c r="N1670">
        <v>7034698</v>
      </c>
      <c r="O1670">
        <v>-42965302</v>
      </c>
      <c r="P1670" t="s">
        <v>10924</v>
      </c>
      <c r="Q1670" t="s">
        <v>5582</v>
      </c>
      <c r="R1670">
        <v>11</v>
      </c>
      <c r="S1670" t="s">
        <v>1956</v>
      </c>
      <c r="T1670" t="s">
        <v>11025</v>
      </c>
      <c r="U1670" t="s">
        <v>10927</v>
      </c>
      <c r="V1670" t="s">
        <v>10992</v>
      </c>
      <c r="W1670" t="s">
        <v>11031</v>
      </c>
      <c r="X1670" t="s">
        <v>5583</v>
      </c>
    </row>
    <row r="1671" spans="1:24" x14ac:dyDescent="0.3">
      <c r="A1671" t="s">
        <v>5584</v>
      </c>
      <c r="B1671" t="s">
        <v>5585</v>
      </c>
      <c r="C1671" t="s">
        <v>5585</v>
      </c>
      <c r="D1671">
        <v>92</v>
      </c>
      <c r="E1671" t="s">
        <v>10911</v>
      </c>
      <c r="F1671">
        <v>1.5333333333333334</v>
      </c>
      <c r="G1671" t="s">
        <v>7406</v>
      </c>
      <c r="H1671" t="s">
        <v>10887</v>
      </c>
      <c r="I1671" t="s">
        <v>5170</v>
      </c>
      <c r="J1671">
        <v>7</v>
      </c>
      <c r="K1671" t="s">
        <v>10916</v>
      </c>
      <c r="L1671">
        <v>241121</v>
      </c>
      <c r="M1671">
        <v>50000000</v>
      </c>
      <c r="N1671">
        <v>113244290</v>
      </c>
      <c r="O1671">
        <v>63244290</v>
      </c>
      <c r="P1671" t="s">
        <v>10913</v>
      </c>
      <c r="Q1671" t="s">
        <v>5586</v>
      </c>
      <c r="R1671">
        <v>23</v>
      </c>
      <c r="S1671" t="s">
        <v>11014</v>
      </c>
      <c r="T1671" t="s">
        <v>11019</v>
      </c>
      <c r="U1671" t="s">
        <v>10919</v>
      </c>
      <c r="V1671" t="s">
        <v>10992</v>
      </c>
      <c r="W1671" t="s">
        <v>11031</v>
      </c>
      <c r="X1671" t="s">
        <v>345</v>
      </c>
    </row>
    <row r="1672" spans="1:24" x14ac:dyDescent="0.3">
      <c r="A1672" t="s">
        <v>5587</v>
      </c>
      <c r="B1672" t="s">
        <v>5588</v>
      </c>
      <c r="C1672" t="s">
        <v>5588</v>
      </c>
      <c r="D1672">
        <v>125</v>
      </c>
      <c r="E1672" t="s">
        <v>10917</v>
      </c>
      <c r="F1672">
        <v>2.0833333333333335</v>
      </c>
      <c r="G1672" t="s">
        <v>10887</v>
      </c>
      <c r="H1672" t="s">
        <v>10889</v>
      </c>
      <c r="I1672" t="s">
        <v>5878</v>
      </c>
      <c r="J1672">
        <v>7.3</v>
      </c>
      <c r="K1672" t="s">
        <v>10916</v>
      </c>
      <c r="L1672">
        <v>109586</v>
      </c>
      <c r="M1672">
        <v>10000000</v>
      </c>
      <c r="N1672">
        <v>7177143</v>
      </c>
      <c r="O1672">
        <v>-2822857</v>
      </c>
      <c r="P1672" t="s">
        <v>10924</v>
      </c>
      <c r="Q1672" t="s">
        <v>4956</v>
      </c>
      <c r="R1672">
        <v>9</v>
      </c>
      <c r="S1672" t="s">
        <v>11016</v>
      </c>
      <c r="T1672" t="s">
        <v>11027</v>
      </c>
      <c r="U1672" t="s">
        <v>10930</v>
      </c>
      <c r="V1672" t="s">
        <v>10993</v>
      </c>
      <c r="W1672" t="s">
        <v>11031</v>
      </c>
      <c r="X1672" t="s">
        <v>71</v>
      </c>
    </row>
    <row r="1673" spans="1:24" x14ac:dyDescent="0.3">
      <c r="A1673" t="s">
        <v>5589</v>
      </c>
      <c r="B1673" t="s">
        <v>5590</v>
      </c>
      <c r="C1673" t="s">
        <v>5590</v>
      </c>
      <c r="D1673">
        <v>87</v>
      </c>
      <c r="E1673" t="s">
        <v>10915</v>
      </c>
      <c r="F1673">
        <v>1.45</v>
      </c>
      <c r="G1673" t="s">
        <v>10887</v>
      </c>
      <c r="H1673" t="s">
        <v>10888</v>
      </c>
      <c r="I1673" t="s">
        <v>172</v>
      </c>
      <c r="J1673">
        <v>7.3</v>
      </c>
      <c r="K1673" t="s">
        <v>10916</v>
      </c>
      <c r="L1673">
        <v>344634</v>
      </c>
      <c r="M1673">
        <v>75000000</v>
      </c>
      <c r="N1673">
        <v>536414293</v>
      </c>
      <c r="O1673">
        <v>461414293</v>
      </c>
      <c r="P1673" t="s">
        <v>10928</v>
      </c>
      <c r="Q1673" t="s">
        <v>5591</v>
      </c>
      <c r="R1673">
        <v>21</v>
      </c>
      <c r="S1673" t="s">
        <v>11016</v>
      </c>
      <c r="T1673" t="s">
        <v>11025</v>
      </c>
      <c r="U1673" t="s">
        <v>10927</v>
      </c>
      <c r="V1673" t="s">
        <v>10994</v>
      </c>
      <c r="W1673" t="s">
        <v>11031</v>
      </c>
      <c r="X1673" t="s">
        <v>5592</v>
      </c>
    </row>
    <row r="1674" spans="1:24" x14ac:dyDescent="0.3">
      <c r="A1674" t="s">
        <v>5593</v>
      </c>
      <c r="B1674" t="s">
        <v>5594</v>
      </c>
      <c r="C1674" t="s">
        <v>5594</v>
      </c>
      <c r="D1674">
        <v>104</v>
      </c>
      <c r="E1674" t="s">
        <v>10911</v>
      </c>
      <c r="F1674">
        <v>1.7333333333333334</v>
      </c>
      <c r="G1674" t="s">
        <v>10891</v>
      </c>
      <c r="H1674" t="s">
        <v>190</v>
      </c>
      <c r="I1674" t="s">
        <v>10894</v>
      </c>
      <c r="J1674">
        <v>6.5</v>
      </c>
      <c r="K1674" t="s">
        <v>10912</v>
      </c>
      <c r="L1674">
        <v>124706</v>
      </c>
      <c r="M1674">
        <v>12000000</v>
      </c>
      <c r="N1674">
        <v>114197742</v>
      </c>
      <c r="O1674">
        <v>102197742</v>
      </c>
      <c r="P1674" t="s">
        <v>10928</v>
      </c>
      <c r="Q1674" t="s">
        <v>5595</v>
      </c>
      <c r="R1674">
        <v>7</v>
      </c>
      <c r="S1674" t="s">
        <v>11015</v>
      </c>
      <c r="T1674" t="s">
        <v>11028</v>
      </c>
      <c r="U1674" t="s">
        <v>10931</v>
      </c>
      <c r="V1674" t="s">
        <v>10993</v>
      </c>
      <c r="W1674" t="s">
        <v>11031</v>
      </c>
      <c r="X1674" t="s">
        <v>5596</v>
      </c>
    </row>
    <row r="1675" spans="1:24" x14ac:dyDescent="0.3">
      <c r="A1675" t="s">
        <v>5597</v>
      </c>
      <c r="B1675" t="s">
        <v>5598</v>
      </c>
      <c r="C1675" t="s">
        <v>5598</v>
      </c>
      <c r="D1675">
        <v>110</v>
      </c>
      <c r="E1675" t="s">
        <v>10911</v>
      </c>
      <c r="F1675">
        <v>1.8333333333333333</v>
      </c>
      <c r="G1675" t="s">
        <v>172</v>
      </c>
      <c r="H1675" t="s">
        <v>10886</v>
      </c>
      <c r="I1675" t="s">
        <v>10899</v>
      </c>
      <c r="J1675">
        <v>5.6</v>
      </c>
      <c r="K1675" t="s">
        <v>10933</v>
      </c>
      <c r="L1675">
        <v>83466</v>
      </c>
      <c r="M1675">
        <v>54000000</v>
      </c>
      <c r="N1675">
        <v>130628903</v>
      </c>
      <c r="O1675">
        <v>76628903</v>
      </c>
      <c r="P1675" t="s">
        <v>10913</v>
      </c>
      <c r="Q1675" t="s">
        <v>5253</v>
      </c>
      <c r="R1675">
        <v>13</v>
      </c>
      <c r="S1675" t="s">
        <v>11012</v>
      </c>
      <c r="T1675" t="s">
        <v>11025</v>
      </c>
      <c r="U1675" t="s">
        <v>10927</v>
      </c>
      <c r="V1675" t="s">
        <v>10993</v>
      </c>
      <c r="W1675" t="s">
        <v>11031</v>
      </c>
      <c r="X1675" t="s">
        <v>5599</v>
      </c>
    </row>
    <row r="1676" spans="1:24" x14ac:dyDescent="0.3">
      <c r="A1676" t="s">
        <v>5600</v>
      </c>
      <c r="B1676" t="s">
        <v>5601</v>
      </c>
      <c r="C1676" t="s">
        <v>5601</v>
      </c>
      <c r="D1676">
        <v>100</v>
      </c>
      <c r="E1676" t="s">
        <v>10911</v>
      </c>
      <c r="F1676">
        <v>1.6666666666666667</v>
      </c>
      <c r="G1676" t="s">
        <v>105</v>
      </c>
      <c r="H1676" t="s">
        <v>10890</v>
      </c>
      <c r="I1676" t="s">
        <v>10899</v>
      </c>
      <c r="J1676">
        <v>6.9</v>
      </c>
      <c r="K1676" t="s">
        <v>10912</v>
      </c>
      <c r="L1676">
        <v>288303</v>
      </c>
      <c r="M1676">
        <v>15000000</v>
      </c>
      <c r="N1676">
        <v>65048678</v>
      </c>
      <c r="O1676">
        <v>50048678</v>
      </c>
      <c r="P1676" t="s">
        <v>10913</v>
      </c>
      <c r="Q1676" t="s">
        <v>5602</v>
      </c>
      <c r="R1676">
        <v>26</v>
      </c>
      <c r="S1676" t="s">
        <v>11012</v>
      </c>
      <c r="T1676" t="s">
        <v>11026</v>
      </c>
      <c r="U1676" t="s">
        <v>10929</v>
      </c>
      <c r="V1676" t="s">
        <v>10994</v>
      </c>
      <c r="W1676" t="s">
        <v>11031</v>
      </c>
      <c r="X1676" t="s">
        <v>5603</v>
      </c>
    </row>
    <row r="1677" spans="1:24" x14ac:dyDescent="0.3">
      <c r="A1677" t="s">
        <v>5604</v>
      </c>
      <c r="B1677" t="s">
        <v>5605</v>
      </c>
      <c r="C1677" t="s">
        <v>5605</v>
      </c>
      <c r="D1677">
        <v>104</v>
      </c>
      <c r="E1677" t="s">
        <v>10911</v>
      </c>
      <c r="F1677">
        <v>1.7333333333333334</v>
      </c>
      <c r="G1677" t="s">
        <v>7406</v>
      </c>
      <c r="H1677" t="s">
        <v>10891</v>
      </c>
      <c r="I1677" t="s">
        <v>5170</v>
      </c>
      <c r="J1677">
        <v>6</v>
      </c>
      <c r="K1677" t="s">
        <v>10912</v>
      </c>
      <c r="L1677">
        <v>291752</v>
      </c>
      <c r="M1677">
        <v>85000000</v>
      </c>
      <c r="N1677">
        <v>158964610</v>
      </c>
      <c r="O1677">
        <v>73964610</v>
      </c>
      <c r="P1677" t="s">
        <v>10913</v>
      </c>
      <c r="Q1677" t="s">
        <v>5606</v>
      </c>
      <c r="R1677">
        <v>4</v>
      </c>
      <c r="S1677" t="s">
        <v>11013</v>
      </c>
      <c r="T1677" t="s">
        <v>11024</v>
      </c>
      <c r="U1677" t="s">
        <v>10926</v>
      </c>
      <c r="V1677" t="s">
        <v>10993</v>
      </c>
      <c r="W1677" t="s">
        <v>11031</v>
      </c>
      <c r="X1677" t="s">
        <v>5607</v>
      </c>
    </row>
    <row r="1678" spans="1:24" x14ac:dyDescent="0.3">
      <c r="A1678" t="s">
        <v>5608</v>
      </c>
      <c r="B1678" t="s">
        <v>5609</v>
      </c>
      <c r="C1678" t="s">
        <v>5609</v>
      </c>
      <c r="D1678">
        <v>123</v>
      </c>
      <c r="E1678" t="s">
        <v>10917</v>
      </c>
      <c r="F1678">
        <v>2.0499999999999998</v>
      </c>
      <c r="G1678" t="s">
        <v>10889</v>
      </c>
      <c r="H1678" t="s">
        <v>10891</v>
      </c>
      <c r="I1678" t="s">
        <v>190</v>
      </c>
      <c r="J1678">
        <v>7.6</v>
      </c>
      <c r="K1678" t="s">
        <v>10916</v>
      </c>
      <c r="L1678">
        <v>83416</v>
      </c>
      <c r="M1678">
        <v>21000000</v>
      </c>
      <c r="N1678">
        <v>43095175</v>
      </c>
      <c r="O1678">
        <v>22095175</v>
      </c>
      <c r="P1678" t="s">
        <v>10913</v>
      </c>
      <c r="Q1678" t="s">
        <v>5610</v>
      </c>
      <c r="R1678">
        <v>5</v>
      </c>
      <c r="S1678" t="s">
        <v>1956</v>
      </c>
      <c r="T1678" t="s">
        <v>11019</v>
      </c>
      <c r="U1678" t="s">
        <v>10919</v>
      </c>
      <c r="V1678" t="s">
        <v>10994</v>
      </c>
      <c r="W1678" t="s">
        <v>11031</v>
      </c>
      <c r="X1678" t="s">
        <v>5270</v>
      </c>
    </row>
    <row r="1679" spans="1:24" x14ac:dyDescent="0.3">
      <c r="A1679" t="s">
        <v>5611</v>
      </c>
      <c r="B1679" t="s">
        <v>5612</v>
      </c>
      <c r="C1679" t="s">
        <v>5612</v>
      </c>
      <c r="D1679">
        <v>88</v>
      </c>
      <c r="E1679" t="s">
        <v>10915</v>
      </c>
      <c r="F1679">
        <v>1.4666666666666666</v>
      </c>
      <c r="G1679" t="s">
        <v>172</v>
      </c>
      <c r="H1679" t="s">
        <v>105</v>
      </c>
      <c r="I1679" t="s">
        <v>10899</v>
      </c>
      <c r="J1679">
        <v>5.5</v>
      </c>
      <c r="K1679" t="s">
        <v>10933</v>
      </c>
      <c r="L1679">
        <v>95400</v>
      </c>
      <c r="M1679">
        <v>24000000</v>
      </c>
      <c r="N1679">
        <v>83188165</v>
      </c>
      <c r="O1679">
        <v>59188165</v>
      </c>
      <c r="P1679" t="s">
        <v>10913</v>
      </c>
      <c r="Q1679" t="s">
        <v>5613</v>
      </c>
      <c r="R1679">
        <v>20</v>
      </c>
      <c r="S1679" t="s">
        <v>1956</v>
      </c>
      <c r="T1679" t="s">
        <v>11028</v>
      </c>
      <c r="U1679" t="s">
        <v>10931</v>
      </c>
      <c r="V1679" t="s">
        <v>11002</v>
      </c>
      <c r="W1679" t="s">
        <v>11031</v>
      </c>
      <c r="X1679" t="s">
        <v>5495</v>
      </c>
    </row>
    <row r="1680" spans="1:24" x14ac:dyDescent="0.3">
      <c r="A1680" t="s">
        <v>5614</v>
      </c>
      <c r="B1680" t="s">
        <v>5615</v>
      </c>
      <c r="C1680" t="s">
        <v>5615</v>
      </c>
      <c r="D1680">
        <v>124</v>
      </c>
      <c r="E1680" t="s">
        <v>10917</v>
      </c>
      <c r="F1680">
        <v>2.0666666666666669</v>
      </c>
      <c r="G1680" t="s">
        <v>7406</v>
      </c>
      <c r="H1680" t="s">
        <v>10887</v>
      </c>
      <c r="I1680" t="s">
        <v>10895</v>
      </c>
      <c r="J1680">
        <v>6.5</v>
      </c>
      <c r="K1680" t="s">
        <v>10912</v>
      </c>
      <c r="L1680">
        <v>249211</v>
      </c>
      <c r="M1680">
        <v>130000000</v>
      </c>
      <c r="N1680">
        <v>459242249</v>
      </c>
      <c r="O1680">
        <v>329242249</v>
      </c>
      <c r="P1680" t="s">
        <v>10928</v>
      </c>
      <c r="Q1680" t="s">
        <v>5616</v>
      </c>
      <c r="R1680">
        <v>13</v>
      </c>
      <c r="S1680" t="s">
        <v>11012</v>
      </c>
      <c r="T1680" t="s">
        <v>11018</v>
      </c>
      <c r="U1680" t="s">
        <v>10914</v>
      </c>
      <c r="V1680" t="s">
        <v>10994</v>
      </c>
      <c r="W1680" t="s">
        <v>11031</v>
      </c>
      <c r="X1680" t="s">
        <v>1591</v>
      </c>
    </row>
    <row r="1681" spans="1:24" x14ac:dyDescent="0.3">
      <c r="A1681" t="s">
        <v>5617</v>
      </c>
      <c r="B1681" t="s">
        <v>5618</v>
      </c>
      <c r="C1681" t="s">
        <v>5618</v>
      </c>
      <c r="D1681">
        <v>100</v>
      </c>
      <c r="E1681" t="s">
        <v>10911</v>
      </c>
      <c r="F1681">
        <v>1.6666666666666667</v>
      </c>
      <c r="G1681" t="s">
        <v>7406</v>
      </c>
      <c r="H1681" t="s">
        <v>10891</v>
      </c>
      <c r="I1681" t="s">
        <v>5170</v>
      </c>
      <c r="J1681">
        <v>6.2</v>
      </c>
      <c r="K1681" t="s">
        <v>10912</v>
      </c>
      <c r="L1681">
        <v>175876</v>
      </c>
      <c r="M1681">
        <v>24000000</v>
      </c>
      <c r="N1681">
        <v>101276318</v>
      </c>
      <c r="O1681">
        <v>77276318</v>
      </c>
      <c r="P1681" t="s">
        <v>10913</v>
      </c>
      <c r="Q1681" t="s">
        <v>5619</v>
      </c>
      <c r="R1681">
        <v>21</v>
      </c>
      <c r="S1681" t="s">
        <v>11014</v>
      </c>
      <c r="T1681" t="s">
        <v>11023</v>
      </c>
      <c r="U1681" t="s">
        <v>10925</v>
      </c>
      <c r="V1681" t="s">
        <v>10994</v>
      </c>
      <c r="W1681" t="s">
        <v>11031</v>
      </c>
      <c r="X1681" t="s">
        <v>5620</v>
      </c>
    </row>
    <row r="1682" spans="1:24" x14ac:dyDescent="0.3">
      <c r="A1682" t="s">
        <v>5621</v>
      </c>
      <c r="B1682" t="s">
        <v>5622</v>
      </c>
      <c r="C1682" t="s">
        <v>5622</v>
      </c>
      <c r="D1682">
        <v>119</v>
      </c>
      <c r="E1682" t="s">
        <v>10911</v>
      </c>
      <c r="F1682">
        <v>1.9833333333333334</v>
      </c>
      <c r="G1682" t="s">
        <v>10891</v>
      </c>
      <c r="H1682" t="s">
        <v>190</v>
      </c>
      <c r="I1682" t="s">
        <v>10895</v>
      </c>
      <c r="J1682">
        <v>7.2</v>
      </c>
      <c r="K1682" t="s">
        <v>10916</v>
      </c>
      <c r="L1682">
        <v>171461</v>
      </c>
      <c r="M1682">
        <v>25000000</v>
      </c>
      <c r="N1682">
        <v>92991835</v>
      </c>
      <c r="O1682">
        <v>67991835</v>
      </c>
      <c r="P1682" t="s">
        <v>10913</v>
      </c>
      <c r="Q1682" t="s">
        <v>4647</v>
      </c>
      <c r="R1682">
        <v>31</v>
      </c>
      <c r="S1682" t="s">
        <v>1956</v>
      </c>
      <c r="T1682" t="s">
        <v>11028</v>
      </c>
      <c r="U1682" t="s">
        <v>10931</v>
      </c>
      <c r="V1682" t="s">
        <v>10994</v>
      </c>
      <c r="W1682" t="s">
        <v>11031</v>
      </c>
      <c r="X1682" t="s">
        <v>5623</v>
      </c>
    </row>
    <row r="1683" spans="1:24" x14ac:dyDescent="0.3">
      <c r="A1683" t="s">
        <v>5624</v>
      </c>
      <c r="B1683" t="s">
        <v>5625</v>
      </c>
      <c r="C1683" t="s">
        <v>5625</v>
      </c>
      <c r="D1683">
        <v>92</v>
      </c>
      <c r="E1683" t="s">
        <v>10911</v>
      </c>
      <c r="F1683">
        <v>1.5333333333333334</v>
      </c>
      <c r="G1683" t="s">
        <v>10891</v>
      </c>
      <c r="H1683" t="s">
        <v>190</v>
      </c>
      <c r="I1683" t="s">
        <v>10886</v>
      </c>
      <c r="J1683">
        <v>7.4</v>
      </c>
      <c r="K1683" t="s">
        <v>10916</v>
      </c>
      <c r="L1683">
        <v>82924</v>
      </c>
      <c r="M1683">
        <v>15000000</v>
      </c>
      <c r="N1683">
        <v>49814392</v>
      </c>
      <c r="O1683">
        <v>34814392</v>
      </c>
      <c r="P1683" t="s">
        <v>10913</v>
      </c>
      <c r="Q1683" t="s">
        <v>5626</v>
      </c>
      <c r="R1683">
        <v>25</v>
      </c>
      <c r="S1683" t="s">
        <v>11015</v>
      </c>
      <c r="T1683" t="s">
        <v>11018</v>
      </c>
      <c r="U1683" t="s">
        <v>10914</v>
      </c>
      <c r="V1683" t="s">
        <v>10993</v>
      </c>
      <c r="W1683" t="s">
        <v>11031</v>
      </c>
      <c r="X1683" t="s">
        <v>5627</v>
      </c>
    </row>
    <row r="1684" spans="1:24" x14ac:dyDescent="0.3">
      <c r="A1684" t="s">
        <v>5628</v>
      </c>
      <c r="B1684" t="s">
        <v>5629</v>
      </c>
      <c r="C1684" t="s">
        <v>5629</v>
      </c>
      <c r="D1684">
        <v>111</v>
      </c>
      <c r="E1684" t="s">
        <v>10911</v>
      </c>
      <c r="F1684">
        <v>1.85</v>
      </c>
      <c r="G1684" t="s">
        <v>7406</v>
      </c>
      <c r="H1684" t="s">
        <v>10890</v>
      </c>
      <c r="I1684" t="s">
        <v>5170</v>
      </c>
      <c r="J1684">
        <v>6.1</v>
      </c>
      <c r="K1684" t="s">
        <v>10912</v>
      </c>
      <c r="L1684">
        <v>114605</v>
      </c>
      <c r="M1684">
        <v>38000000</v>
      </c>
      <c r="N1684">
        <v>48858618</v>
      </c>
      <c r="O1684">
        <v>10858618</v>
      </c>
      <c r="P1684" t="s">
        <v>10913</v>
      </c>
      <c r="Q1684" t="s">
        <v>5630</v>
      </c>
      <c r="R1684">
        <v>29</v>
      </c>
      <c r="S1684" t="s">
        <v>11012</v>
      </c>
      <c r="T1684" t="s">
        <v>11019</v>
      </c>
      <c r="U1684" t="s">
        <v>10919</v>
      </c>
      <c r="V1684" t="s">
        <v>10996</v>
      </c>
      <c r="W1684" t="s">
        <v>11031</v>
      </c>
      <c r="X1684" t="s">
        <v>4157</v>
      </c>
    </row>
    <row r="1685" spans="1:24" x14ac:dyDescent="0.3">
      <c r="A1685" t="s">
        <v>5631</v>
      </c>
      <c r="B1685" t="s">
        <v>5632</v>
      </c>
      <c r="C1685" t="s">
        <v>5632</v>
      </c>
      <c r="D1685">
        <v>86</v>
      </c>
      <c r="E1685" t="s">
        <v>10915</v>
      </c>
      <c r="F1685">
        <v>1.4333333333333333</v>
      </c>
      <c r="G1685" t="s">
        <v>7406</v>
      </c>
      <c r="H1685" t="s">
        <v>172</v>
      </c>
      <c r="I1685" t="s">
        <v>5170</v>
      </c>
      <c r="J1685">
        <v>6.6</v>
      </c>
      <c r="K1685" t="s">
        <v>10912</v>
      </c>
      <c r="L1685">
        <v>153781</v>
      </c>
      <c r="M1685">
        <v>39000000</v>
      </c>
      <c r="N1685">
        <v>27122238</v>
      </c>
      <c r="O1685">
        <v>-11877762</v>
      </c>
      <c r="P1685" t="s">
        <v>10924</v>
      </c>
      <c r="Q1685" t="s">
        <v>5633</v>
      </c>
      <c r="R1685">
        <v>26</v>
      </c>
      <c r="S1685" t="s">
        <v>11012</v>
      </c>
      <c r="T1685" t="s">
        <v>11025</v>
      </c>
      <c r="U1685" t="s">
        <v>10927</v>
      </c>
      <c r="V1685" t="s">
        <v>10994</v>
      </c>
      <c r="W1685" t="s">
        <v>11031</v>
      </c>
      <c r="X1685" t="s">
        <v>5634</v>
      </c>
    </row>
    <row r="1686" spans="1:24" x14ac:dyDescent="0.3">
      <c r="A1686" t="s">
        <v>5635</v>
      </c>
      <c r="B1686" t="s">
        <v>5636</v>
      </c>
      <c r="C1686" t="s">
        <v>5636</v>
      </c>
      <c r="D1686">
        <v>96</v>
      </c>
      <c r="E1686" t="s">
        <v>10911</v>
      </c>
      <c r="F1686">
        <v>1.6</v>
      </c>
      <c r="G1686" t="s">
        <v>172</v>
      </c>
      <c r="H1686" t="s">
        <v>10886</v>
      </c>
      <c r="I1686" t="s">
        <v>10890</v>
      </c>
      <c r="J1686">
        <v>5.2</v>
      </c>
      <c r="K1686" t="s">
        <v>10933</v>
      </c>
      <c r="L1686">
        <v>66343</v>
      </c>
      <c r="M1686">
        <v>30000000</v>
      </c>
      <c r="N1686">
        <v>61108981</v>
      </c>
      <c r="O1686">
        <v>31108981</v>
      </c>
      <c r="P1686" t="s">
        <v>10913</v>
      </c>
      <c r="Q1686" t="s">
        <v>5256</v>
      </c>
      <c r="R1686">
        <v>20</v>
      </c>
      <c r="S1686" t="s">
        <v>11012</v>
      </c>
      <c r="T1686" t="s">
        <v>11025</v>
      </c>
      <c r="U1686" t="s">
        <v>10927</v>
      </c>
      <c r="V1686" t="s">
        <v>10993</v>
      </c>
      <c r="W1686" t="s">
        <v>11031</v>
      </c>
      <c r="X1686" t="s">
        <v>455</v>
      </c>
    </row>
    <row r="1687" spans="1:24" x14ac:dyDescent="0.3">
      <c r="A1687" t="s">
        <v>5637</v>
      </c>
      <c r="B1687" t="s">
        <v>5638</v>
      </c>
      <c r="C1687" t="s">
        <v>5638</v>
      </c>
      <c r="D1687">
        <v>83</v>
      </c>
      <c r="E1687" t="s">
        <v>10915</v>
      </c>
      <c r="F1687">
        <v>1.3833333333333333</v>
      </c>
      <c r="G1687" t="s">
        <v>172</v>
      </c>
      <c r="H1687" t="s">
        <v>10886</v>
      </c>
      <c r="I1687" t="s">
        <v>10899</v>
      </c>
      <c r="J1687">
        <v>2.8</v>
      </c>
      <c r="K1687" t="s">
        <v>10933</v>
      </c>
      <c r="L1687">
        <v>61566</v>
      </c>
      <c r="M1687">
        <v>20000000</v>
      </c>
      <c r="N1687">
        <v>85749034</v>
      </c>
      <c r="O1687">
        <v>65749034</v>
      </c>
      <c r="P1687" t="s">
        <v>10913</v>
      </c>
      <c r="Q1687" t="s">
        <v>4908</v>
      </c>
      <c r="R1687">
        <v>17</v>
      </c>
      <c r="S1687" t="s">
        <v>1956</v>
      </c>
      <c r="T1687" t="s">
        <v>11020</v>
      </c>
      <c r="U1687" t="s">
        <v>10920</v>
      </c>
      <c r="V1687" t="s">
        <v>10993</v>
      </c>
      <c r="W1687" t="s">
        <v>11031</v>
      </c>
      <c r="X1687" t="s">
        <v>5639</v>
      </c>
    </row>
    <row r="1688" spans="1:24" x14ac:dyDescent="0.3">
      <c r="A1688" t="s">
        <v>5640</v>
      </c>
      <c r="B1688" t="s">
        <v>229</v>
      </c>
      <c r="C1688" t="s">
        <v>229</v>
      </c>
      <c r="D1688">
        <v>110</v>
      </c>
      <c r="E1688" t="s">
        <v>10911</v>
      </c>
      <c r="F1688">
        <v>1.8333333333333333</v>
      </c>
      <c r="G1688" t="s">
        <v>190</v>
      </c>
      <c r="H1688" t="s">
        <v>10885</v>
      </c>
      <c r="I1688" t="s">
        <v>105</v>
      </c>
      <c r="J1688">
        <v>5.5</v>
      </c>
      <c r="K1688" t="s">
        <v>10933</v>
      </c>
      <c r="L1688">
        <v>61595</v>
      </c>
      <c r="M1688">
        <v>25000000</v>
      </c>
      <c r="N1688">
        <v>119975084</v>
      </c>
      <c r="O1688">
        <v>94975084</v>
      </c>
      <c r="P1688" t="s">
        <v>10913</v>
      </c>
      <c r="Q1688" t="s">
        <v>5641</v>
      </c>
      <c r="R1688">
        <v>6</v>
      </c>
      <c r="S1688" t="s">
        <v>11011</v>
      </c>
      <c r="T1688" t="s">
        <v>11024</v>
      </c>
      <c r="U1688" t="s">
        <v>10926</v>
      </c>
      <c r="V1688" t="s">
        <v>10993</v>
      </c>
      <c r="W1688" t="s">
        <v>11031</v>
      </c>
      <c r="X1688" t="s">
        <v>2993</v>
      </c>
    </row>
    <row r="1689" spans="1:24" x14ac:dyDescent="0.3">
      <c r="A1689" t="s">
        <v>5642</v>
      </c>
      <c r="B1689" t="s">
        <v>5643</v>
      </c>
      <c r="C1689" t="s">
        <v>5643</v>
      </c>
      <c r="D1689">
        <v>100</v>
      </c>
      <c r="E1689" t="s">
        <v>10911</v>
      </c>
      <c r="F1689">
        <v>1.6666666666666667</v>
      </c>
      <c r="G1689" t="s">
        <v>7406</v>
      </c>
      <c r="H1689" t="s">
        <v>10891</v>
      </c>
      <c r="I1689" t="s">
        <v>190</v>
      </c>
      <c r="J1689">
        <v>5.3</v>
      </c>
      <c r="K1689" t="s">
        <v>10933</v>
      </c>
      <c r="L1689">
        <v>129086</v>
      </c>
      <c r="M1689">
        <v>35000000</v>
      </c>
      <c r="N1689">
        <v>87066930</v>
      </c>
      <c r="O1689">
        <v>52066930</v>
      </c>
      <c r="P1689" t="s">
        <v>10913</v>
      </c>
      <c r="Q1689" t="s">
        <v>5644</v>
      </c>
      <c r="R1689">
        <v>13</v>
      </c>
      <c r="S1689" t="s">
        <v>11015</v>
      </c>
      <c r="T1689" t="s">
        <v>11022</v>
      </c>
      <c r="U1689" t="s">
        <v>10923</v>
      </c>
      <c r="V1689" t="s">
        <v>10992</v>
      </c>
      <c r="W1689" t="s">
        <v>11031</v>
      </c>
      <c r="X1689" t="s">
        <v>2993</v>
      </c>
    </row>
    <row r="1690" spans="1:24" x14ac:dyDescent="0.3">
      <c r="A1690" t="s">
        <v>5645</v>
      </c>
      <c r="B1690" t="s">
        <v>5646</v>
      </c>
      <c r="C1690" t="s">
        <v>5646</v>
      </c>
      <c r="D1690">
        <v>115</v>
      </c>
      <c r="E1690" t="s">
        <v>10911</v>
      </c>
      <c r="F1690">
        <v>1.9166666666666667</v>
      </c>
      <c r="G1690" t="s">
        <v>10889</v>
      </c>
      <c r="H1690" t="s">
        <v>190</v>
      </c>
      <c r="I1690" t="s">
        <v>10896</v>
      </c>
      <c r="J1690">
        <v>6.7</v>
      </c>
      <c r="K1690" t="s">
        <v>10912</v>
      </c>
      <c r="L1690">
        <v>118157</v>
      </c>
      <c r="M1690">
        <v>35000000</v>
      </c>
      <c r="N1690">
        <v>78201830</v>
      </c>
      <c r="O1690">
        <v>43201830</v>
      </c>
      <c r="P1690" t="s">
        <v>10913</v>
      </c>
      <c r="Q1690" t="s">
        <v>5647</v>
      </c>
      <c r="R1690">
        <v>15</v>
      </c>
      <c r="S1690" t="s">
        <v>1956</v>
      </c>
      <c r="T1690" t="s">
        <v>11020</v>
      </c>
      <c r="U1690" t="s">
        <v>10920</v>
      </c>
      <c r="V1690" t="s">
        <v>10992</v>
      </c>
      <c r="W1690" t="s">
        <v>11031</v>
      </c>
      <c r="X1690" t="s">
        <v>5648</v>
      </c>
    </row>
    <row r="1691" spans="1:24" x14ac:dyDescent="0.3">
      <c r="A1691" t="s">
        <v>5649</v>
      </c>
      <c r="B1691" t="s">
        <v>5650</v>
      </c>
      <c r="C1691" t="s">
        <v>5650</v>
      </c>
      <c r="D1691">
        <v>96</v>
      </c>
      <c r="E1691" t="s">
        <v>10911</v>
      </c>
      <c r="F1691">
        <v>1.6</v>
      </c>
      <c r="G1691" t="s">
        <v>172</v>
      </c>
      <c r="H1691" t="s">
        <v>190</v>
      </c>
      <c r="I1691" t="s">
        <v>10899</v>
      </c>
      <c r="J1691">
        <v>7.5</v>
      </c>
      <c r="K1691" t="s">
        <v>10916</v>
      </c>
      <c r="L1691">
        <v>541638</v>
      </c>
      <c r="M1691">
        <v>7500000</v>
      </c>
      <c r="N1691">
        <v>232372681</v>
      </c>
      <c r="O1691">
        <v>224872681</v>
      </c>
      <c r="P1691" t="s">
        <v>10928</v>
      </c>
      <c r="Q1691" t="s">
        <v>5651</v>
      </c>
      <c r="R1691">
        <v>1</v>
      </c>
      <c r="S1691" t="s">
        <v>11016</v>
      </c>
      <c r="T1691" t="s">
        <v>11027</v>
      </c>
      <c r="U1691" t="s">
        <v>10930</v>
      </c>
      <c r="V1691" t="s">
        <v>10994</v>
      </c>
      <c r="W1691" t="s">
        <v>11031</v>
      </c>
      <c r="X1691" t="s">
        <v>5239</v>
      </c>
    </row>
    <row r="1692" spans="1:24" x14ac:dyDescent="0.3">
      <c r="A1692" t="s">
        <v>5652</v>
      </c>
      <c r="B1692" t="s">
        <v>5653</v>
      </c>
      <c r="C1692" t="s">
        <v>5653</v>
      </c>
      <c r="D1692">
        <v>106</v>
      </c>
      <c r="E1692" t="s">
        <v>10911</v>
      </c>
      <c r="F1692">
        <v>1.7666666666666666</v>
      </c>
      <c r="G1692" t="s">
        <v>190</v>
      </c>
      <c r="H1692" t="s">
        <v>10899</v>
      </c>
      <c r="I1692" t="s">
        <v>10899</v>
      </c>
      <c r="J1692">
        <v>7.1</v>
      </c>
      <c r="K1692" t="s">
        <v>10916</v>
      </c>
      <c r="L1692">
        <v>90585</v>
      </c>
      <c r="M1692">
        <v>700000</v>
      </c>
      <c r="N1692">
        <v>4660481</v>
      </c>
      <c r="O1692">
        <v>3960481</v>
      </c>
      <c r="P1692" t="s">
        <v>10918</v>
      </c>
      <c r="Q1692" t="s">
        <v>5654</v>
      </c>
      <c r="R1692">
        <v>23</v>
      </c>
      <c r="S1692" t="s">
        <v>11015</v>
      </c>
      <c r="T1692" t="s">
        <v>11019</v>
      </c>
      <c r="U1692" t="s">
        <v>10919</v>
      </c>
      <c r="V1692" t="s">
        <v>10993</v>
      </c>
      <c r="W1692" t="s">
        <v>11031</v>
      </c>
      <c r="X1692" t="s">
        <v>5655</v>
      </c>
    </row>
    <row r="1693" spans="1:24" x14ac:dyDescent="0.3">
      <c r="A1693" t="s">
        <v>5656</v>
      </c>
      <c r="B1693" t="s">
        <v>5657</v>
      </c>
      <c r="C1693" t="s">
        <v>5657</v>
      </c>
      <c r="D1693">
        <v>152</v>
      </c>
      <c r="E1693" t="s">
        <v>10917</v>
      </c>
      <c r="F1693">
        <v>2.5333333333333332</v>
      </c>
      <c r="G1693" t="s">
        <v>7406</v>
      </c>
      <c r="H1693" t="s">
        <v>10891</v>
      </c>
      <c r="I1693" t="s">
        <v>190</v>
      </c>
      <c r="J1693">
        <v>9</v>
      </c>
      <c r="K1693" t="s">
        <v>10922</v>
      </c>
      <c r="L1693">
        <v>2798830</v>
      </c>
      <c r="M1693">
        <v>185000000</v>
      </c>
      <c r="N1693">
        <v>1007336937</v>
      </c>
      <c r="O1693">
        <v>822336937</v>
      </c>
      <c r="P1693" t="s">
        <v>10928</v>
      </c>
      <c r="Q1693" t="s">
        <v>5658</v>
      </c>
      <c r="R1693">
        <v>14</v>
      </c>
      <c r="S1693" t="s">
        <v>11015</v>
      </c>
      <c r="T1693" t="s">
        <v>11025</v>
      </c>
      <c r="U1693" t="s">
        <v>10927</v>
      </c>
      <c r="V1693" t="s">
        <v>10992</v>
      </c>
      <c r="W1693" t="s">
        <v>11031</v>
      </c>
      <c r="X1693" t="s">
        <v>2976</v>
      </c>
    </row>
    <row r="1694" spans="1:24" x14ac:dyDescent="0.3">
      <c r="A1694" t="s">
        <v>5659</v>
      </c>
      <c r="B1694" t="s">
        <v>5660</v>
      </c>
      <c r="C1694" t="s">
        <v>5660</v>
      </c>
      <c r="D1694">
        <v>158</v>
      </c>
      <c r="E1694" t="s">
        <v>10917</v>
      </c>
      <c r="F1694">
        <v>2.6333333333333333</v>
      </c>
      <c r="G1694" t="s">
        <v>190</v>
      </c>
      <c r="H1694" t="s">
        <v>10899</v>
      </c>
      <c r="I1694" t="s">
        <v>10899</v>
      </c>
      <c r="J1694">
        <v>8.1999999999999993</v>
      </c>
      <c r="K1694" t="s">
        <v>10922</v>
      </c>
      <c r="L1694">
        <v>623981</v>
      </c>
      <c r="M1694">
        <v>25000000</v>
      </c>
      <c r="N1694">
        <v>76182388</v>
      </c>
      <c r="O1694">
        <v>51182388</v>
      </c>
      <c r="P1694" t="s">
        <v>10913</v>
      </c>
      <c r="Q1694" t="s">
        <v>5060</v>
      </c>
      <c r="R1694">
        <v>27</v>
      </c>
      <c r="S1694" t="s">
        <v>11012</v>
      </c>
      <c r="T1694" t="s">
        <v>11027</v>
      </c>
      <c r="U1694" t="s">
        <v>10930</v>
      </c>
      <c r="V1694" t="s">
        <v>10994</v>
      </c>
      <c r="W1694" t="s">
        <v>11031</v>
      </c>
      <c r="X1694" t="s">
        <v>2267</v>
      </c>
    </row>
    <row r="1695" spans="1:24" x14ac:dyDescent="0.3">
      <c r="A1695" t="s">
        <v>5661</v>
      </c>
      <c r="B1695" t="s">
        <v>5662</v>
      </c>
      <c r="C1695" t="s">
        <v>5662</v>
      </c>
      <c r="D1695">
        <v>129</v>
      </c>
      <c r="E1695" t="s">
        <v>10917</v>
      </c>
      <c r="F1695">
        <v>2.15</v>
      </c>
      <c r="G1695" t="s">
        <v>190</v>
      </c>
      <c r="H1695" t="s">
        <v>10896</v>
      </c>
      <c r="I1695" t="s">
        <v>5170</v>
      </c>
      <c r="J1695">
        <v>6</v>
      </c>
      <c r="K1695" t="s">
        <v>10912</v>
      </c>
      <c r="L1695">
        <v>86899</v>
      </c>
      <c r="M1695">
        <v>65000000</v>
      </c>
      <c r="N1695">
        <v>163247198</v>
      </c>
      <c r="O1695">
        <v>98247198</v>
      </c>
      <c r="P1695" t="s">
        <v>10913</v>
      </c>
      <c r="Q1695" t="s">
        <v>4824</v>
      </c>
      <c r="R1695">
        <v>9</v>
      </c>
      <c r="S1695" t="s">
        <v>11014</v>
      </c>
      <c r="T1695" t="s">
        <v>11028</v>
      </c>
      <c r="U1695" t="s">
        <v>10931</v>
      </c>
      <c r="V1695" t="s">
        <v>10993</v>
      </c>
      <c r="W1695" t="s">
        <v>11031</v>
      </c>
      <c r="X1695" t="s">
        <v>876</v>
      </c>
    </row>
    <row r="1696" spans="1:24" x14ac:dyDescent="0.3">
      <c r="A1696" t="s">
        <v>5663</v>
      </c>
      <c r="B1696" t="s">
        <v>5664</v>
      </c>
      <c r="C1696" t="s">
        <v>5664</v>
      </c>
      <c r="D1696">
        <v>108</v>
      </c>
      <c r="E1696" t="s">
        <v>10911</v>
      </c>
      <c r="F1696">
        <v>1.8</v>
      </c>
      <c r="G1696" t="s">
        <v>190</v>
      </c>
      <c r="H1696" t="s">
        <v>10890</v>
      </c>
      <c r="I1696" t="s">
        <v>5170</v>
      </c>
      <c r="J1696">
        <v>7.7</v>
      </c>
      <c r="K1696" t="s">
        <v>10916</v>
      </c>
      <c r="L1696">
        <v>572399</v>
      </c>
      <c r="M1696">
        <v>15000000</v>
      </c>
      <c r="N1696">
        <v>37394629</v>
      </c>
      <c r="O1696">
        <v>22394629</v>
      </c>
      <c r="P1696" t="s">
        <v>10913</v>
      </c>
      <c r="Q1696" t="s">
        <v>5665</v>
      </c>
      <c r="R1696">
        <v>16</v>
      </c>
      <c r="S1696" t="s">
        <v>11011</v>
      </c>
      <c r="T1696" t="s">
        <v>11018</v>
      </c>
      <c r="U1696" t="s">
        <v>10914</v>
      </c>
      <c r="V1696" t="s">
        <v>10998</v>
      </c>
      <c r="W1696" t="s">
        <v>11031</v>
      </c>
      <c r="X1696" t="s">
        <v>5666</v>
      </c>
    </row>
    <row r="1697" spans="1:24" x14ac:dyDescent="0.3">
      <c r="A1697" t="s">
        <v>5667</v>
      </c>
      <c r="B1697" t="s">
        <v>5668</v>
      </c>
      <c r="C1697" t="s">
        <v>5668</v>
      </c>
      <c r="D1697">
        <v>104</v>
      </c>
      <c r="E1697" t="s">
        <v>10911</v>
      </c>
      <c r="F1697">
        <v>1.7333333333333334</v>
      </c>
      <c r="G1697" t="s">
        <v>7406</v>
      </c>
      <c r="H1697" t="s">
        <v>172</v>
      </c>
      <c r="I1697" t="s">
        <v>10891</v>
      </c>
      <c r="J1697">
        <v>6.2</v>
      </c>
      <c r="K1697" t="s">
        <v>10912</v>
      </c>
      <c r="L1697">
        <v>149284</v>
      </c>
      <c r="M1697">
        <v>75000000</v>
      </c>
      <c r="N1697">
        <v>152930623</v>
      </c>
      <c r="O1697">
        <v>77930623</v>
      </c>
      <c r="P1697" t="s">
        <v>10913</v>
      </c>
      <c r="Q1697" t="s">
        <v>5669</v>
      </c>
      <c r="R1697">
        <v>24</v>
      </c>
      <c r="S1697" t="s">
        <v>11015</v>
      </c>
      <c r="T1697" t="s">
        <v>11022</v>
      </c>
      <c r="U1697" t="s">
        <v>10923</v>
      </c>
      <c r="V1697" t="s">
        <v>11000</v>
      </c>
      <c r="W1697" t="s">
        <v>11031</v>
      </c>
      <c r="X1697" t="s">
        <v>2640</v>
      </c>
    </row>
    <row r="1698" spans="1:24" x14ac:dyDescent="0.3">
      <c r="A1698" t="s">
        <v>5670</v>
      </c>
      <c r="B1698">
        <v>9</v>
      </c>
      <c r="C1698">
        <v>9</v>
      </c>
      <c r="D1698">
        <v>79</v>
      </c>
      <c r="E1698" t="s">
        <v>10915</v>
      </c>
      <c r="F1698">
        <v>1.3166666666666667</v>
      </c>
      <c r="G1698" t="s">
        <v>7406</v>
      </c>
      <c r="H1698" t="s">
        <v>10887</v>
      </c>
      <c r="I1698" t="s">
        <v>10888</v>
      </c>
      <c r="J1698">
        <v>7</v>
      </c>
      <c r="K1698" t="s">
        <v>10916</v>
      </c>
      <c r="L1698">
        <v>145259</v>
      </c>
      <c r="M1698">
        <v>30000000</v>
      </c>
      <c r="N1698">
        <v>48428063</v>
      </c>
      <c r="O1698">
        <v>18428063</v>
      </c>
      <c r="P1698" t="s">
        <v>10913</v>
      </c>
      <c r="Q1698" t="s">
        <v>5671</v>
      </c>
      <c r="R1698">
        <v>19</v>
      </c>
      <c r="S1698" t="s">
        <v>11014</v>
      </c>
      <c r="T1698" t="s">
        <v>11028</v>
      </c>
      <c r="U1698" t="s">
        <v>10931</v>
      </c>
      <c r="V1698" t="s">
        <v>10996</v>
      </c>
      <c r="W1698" t="s">
        <v>11031</v>
      </c>
      <c r="X1698" t="s">
        <v>5672</v>
      </c>
    </row>
    <row r="1699" spans="1:24" x14ac:dyDescent="0.3">
      <c r="A1699" t="s">
        <v>5673</v>
      </c>
      <c r="B1699" t="s">
        <v>5674</v>
      </c>
      <c r="C1699" t="s">
        <v>5674</v>
      </c>
      <c r="D1699">
        <v>139</v>
      </c>
      <c r="E1699" t="s">
        <v>10917</v>
      </c>
      <c r="F1699">
        <v>2.3166666666666669</v>
      </c>
      <c r="G1699" t="s">
        <v>7406</v>
      </c>
      <c r="H1699" t="s">
        <v>10887</v>
      </c>
      <c r="I1699" t="s">
        <v>190</v>
      </c>
      <c r="J1699">
        <v>7.8</v>
      </c>
      <c r="K1699" t="s">
        <v>10916</v>
      </c>
      <c r="L1699">
        <v>325285</v>
      </c>
      <c r="M1699">
        <v>40000000</v>
      </c>
      <c r="N1699">
        <v>120673227</v>
      </c>
      <c r="O1699">
        <v>80673227</v>
      </c>
      <c r="P1699" t="s">
        <v>10913</v>
      </c>
      <c r="Q1699" t="s">
        <v>5675</v>
      </c>
      <c r="R1699">
        <v>8</v>
      </c>
      <c r="S1699" t="s">
        <v>1956</v>
      </c>
      <c r="T1699" t="s">
        <v>11018</v>
      </c>
      <c r="U1699" t="s">
        <v>10914</v>
      </c>
      <c r="V1699" t="s">
        <v>10993</v>
      </c>
      <c r="W1699" t="s">
        <v>11031</v>
      </c>
      <c r="X1699" t="s">
        <v>1902</v>
      </c>
    </row>
    <row r="1700" spans="1:24" x14ac:dyDescent="0.3">
      <c r="A1700" t="s">
        <v>5676</v>
      </c>
      <c r="B1700" t="s">
        <v>5677</v>
      </c>
      <c r="C1700" t="s">
        <v>5677</v>
      </c>
      <c r="D1700">
        <v>102</v>
      </c>
      <c r="E1700" t="s">
        <v>10911</v>
      </c>
      <c r="F1700">
        <v>1.7</v>
      </c>
      <c r="G1700" t="s">
        <v>10889</v>
      </c>
      <c r="H1700" t="s">
        <v>172</v>
      </c>
      <c r="I1700" t="s">
        <v>190</v>
      </c>
      <c r="J1700">
        <v>7</v>
      </c>
      <c r="K1700" t="s">
        <v>10916</v>
      </c>
      <c r="L1700">
        <v>123482</v>
      </c>
      <c r="M1700">
        <v>75000000</v>
      </c>
      <c r="N1700">
        <v>119483446</v>
      </c>
      <c r="O1700">
        <v>44483446</v>
      </c>
      <c r="P1700" t="s">
        <v>10913</v>
      </c>
      <c r="Q1700" t="s">
        <v>5678</v>
      </c>
      <c r="R1700">
        <v>10</v>
      </c>
      <c r="S1700" t="s">
        <v>11015</v>
      </c>
      <c r="T1700" t="s">
        <v>11018</v>
      </c>
      <c r="U1700" t="s">
        <v>10914</v>
      </c>
      <c r="V1700" t="s">
        <v>10994</v>
      </c>
      <c r="W1700" t="s">
        <v>11031</v>
      </c>
      <c r="X1700" t="s">
        <v>1110</v>
      </c>
    </row>
    <row r="1701" spans="1:24" x14ac:dyDescent="0.3">
      <c r="A1701" t="s">
        <v>5679</v>
      </c>
      <c r="B1701" t="s">
        <v>5680</v>
      </c>
      <c r="C1701" t="s">
        <v>5680</v>
      </c>
      <c r="D1701">
        <v>104</v>
      </c>
      <c r="E1701" t="s">
        <v>10911</v>
      </c>
      <c r="F1701">
        <v>1.7333333333333334</v>
      </c>
      <c r="G1701" t="s">
        <v>172</v>
      </c>
      <c r="H1701" t="s">
        <v>10885</v>
      </c>
      <c r="I1701" t="s">
        <v>10886</v>
      </c>
      <c r="J1701">
        <v>6.7</v>
      </c>
      <c r="K1701" t="s">
        <v>10912</v>
      </c>
      <c r="L1701">
        <v>65499</v>
      </c>
      <c r="M1701">
        <v>15000000</v>
      </c>
      <c r="N1701">
        <v>21156270</v>
      </c>
      <c r="O1701">
        <v>6156270</v>
      </c>
      <c r="P1701" t="s">
        <v>10918</v>
      </c>
      <c r="Q1701" t="s">
        <v>5681</v>
      </c>
      <c r="R1701">
        <v>8</v>
      </c>
      <c r="S1701" t="s">
        <v>1956</v>
      </c>
      <c r="T1701" t="s">
        <v>11027</v>
      </c>
      <c r="U1701" t="s">
        <v>10930</v>
      </c>
      <c r="V1701" t="s">
        <v>10993</v>
      </c>
      <c r="W1701" t="s">
        <v>11031</v>
      </c>
      <c r="X1701" t="s">
        <v>5682</v>
      </c>
    </row>
    <row r="1702" spans="1:24" x14ac:dyDescent="0.3">
      <c r="A1702" t="s">
        <v>5683</v>
      </c>
      <c r="B1702" t="s">
        <v>5684</v>
      </c>
      <c r="C1702" t="s">
        <v>5684</v>
      </c>
      <c r="D1702">
        <v>103</v>
      </c>
      <c r="E1702" t="s">
        <v>10911</v>
      </c>
      <c r="F1702">
        <v>1.7166666666666666</v>
      </c>
      <c r="G1702" t="s">
        <v>10887</v>
      </c>
      <c r="H1702" t="s">
        <v>172</v>
      </c>
      <c r="I1702" t="s">
        <v>10892</v>
      </c>
      <c r="J1702">
        <v>5.4</v>
      </c>
      <c r="K1702" t="s">
        <v>10933</v>
      </c>
      <c r="L1702">
        <v>94950</v>
      </c>
      <c r="M1702">
        <v>110000000</v>
      </c>
      <c r="N1702">
        <v>563749323</v>
      </c>
      <c r="O1702">
        <v>453749323</v>
      </c>
      <c r="P1702" t="s">
        <v>10928</v>
      </c>
      <c r="Q1702" t="s">
        <v>5685</v>
      </c>
      <c r="R1702">
        <v>24</v>
      </c>
      <c r="S1702" t="s">
        <v>11013</v>
      </c>
      <c r="T1702" t="s">
        <v>11025</v>
      </c>
      <c r="U1702" t="s">
        <v>10927</v>
      </c>
      <c r="V1702" t="s">
        <v>11000</v>
      </c>
      <c r="W1702" t="s">
        <v>11031</v>
      </c>
      <c r="X1702" t="s">
        <v>2375</v>
      </c>
    </row>
    <row r="1703" spans="1:24" x14ac:dyDescent="0.3">
      <c r="A1703" t="s">
        <v>5686</v>
      </c>
      <c r="B1703" t="s">
        <v>5687</v>
      </c>
      <c r="C1703" t="s">
        <v>5687</v>
      </c>
      <c r="D1703">
        <v>93</v>
      </c>
      <c r="E1703" t="s">
        <v>10911</v>
      </c>
      <c r="F1703">
        <v>1.55</v>
      </c>
      <c r="G1703" t="s">
        <v>7406</v>
      </c>
      <c r="H1703" t="s">
        <v>10891</v>
      </c>
      <c r="I1703" t="s">
        <v>5170</v>
      </c>
      <c r="J1703">
        <v>6.5</v>
      </c>
      <c r="K1703" t="s">
        <v>10912</v>
      </c>
      <c r="L1703">
        <v>168310</v>
      </c>
      <c r="M1703">
        <v>40000000</v>
      </c>
      <c r="N1703">
        <v>76130093</v>
      </c>
      <c r="O1703">
        <v>36130093</v>
      </c>
      <c r="P1703" t="s">
        <v>10913</v>
      </c>
      <c r="Q1703" t="s">
        <v>5688</v>
      </c>
      <c r="R1703">
        <v>13</v>
      </c>
      <c r="S1703" t="s">
        <v>11012</v>
      </c>
      <c r="T1703" t="s">
        <v>11019</v>
      </c>
      <c r="U1703" t="s">
        <v>10919</v>
      </c>
      <c r="V1703" t="s">
        <v>11000</v>
      </c>
      <c r="W1703" t="s">
        <v>11031</v>
      </c>
      <c r="X1703" t="s">
        <v>2291</v>
      </c>
    </row>
    <row r="1704" spans="1:24" x14ac:dyDescent="0.3">
      <c r="A1704" t="s">
        <v>5689</v>
      </c>
      <c r="B1704" t="s">
        <v>5690</v>
      </c>
      <c r="C1704" t="s">
        <v>5690</v>
      </c>
      <c r="D1704">
        <v>116</v>
      </c>
      <c r="E1704" t="s">
        <v>10911</v>
      </c>
      <c r="F1704">
        <v>1.9333333333333333</v>
      </c>
      <c r="G1704" t="s">
        <v>7406</v>
      </c>
      <c r="H1704" t="s">
        <v>10887</v>
      </c>
      <c r="I1704" t="s">
        <v>10885</v>
      </c>
      <c r="J1704">
        <v>6.6</v>
      </c>
      <c r="K1704" t="s">
        <v>10912</v>
      </c>
      <c r="L1704">
        <v>299953</v>
      </c>
      <c r="M1704">
        <v>200000000</v>
      </c>
      <c r="N1704">
        <v>336365676</v>
      </c>
      <c r="O1704">
        <v>136365676</v>
      </c>
      <c r="P1704" t="s">
        <v>10928</v>
      </c>
      <c r="Q1704" t="s">
        <v>5691</v>
      </c>
      <c r="R1704">
        <v>9</v>
      </c>
      <c r="S1704" t="s">
        <v>11013</v>
      </c>
      <c r="T1704" t="s">
        <v>11029</v>
      </c>
      <c r="U1704" t="s">
        <v>10932</v>
      </c>
      <c r="V1704" t="s">
        <v>11002</v>
      </c>
      <c r="W1704" t="s">
        <v>11031</v>
      </c>
      <c r="X1704" t="s">
        <v>1762</v>
      </c>
    </row>
    <row r="1705" spans="1:24" x14ac:dyDescent="0.3">
      <c r="A1705" t="s">
        <v>5692</v>
      </c>
      <c r="B1705" t="s">
        <v>5693</v>
      </c>
      <c r="C1705" t="s">
        <v>5693</v>
      </c>
      <c r="D1705">
        <v>127</v>
      </c>
      <c r="E1705" t="s">
        <v>10917</v>
      </c>
      <c r="F1705">
        <v>2.1166666666666667</v>
      </c>
      <c r="G1705" t="s">
        <v>10891</v>
      </c>
      <c r="H1705" t="s">
        <v>190</v>
      </c>
      <c r="I1705" t="s">
        <v>10895</v>
      </c>
      <c r="J1705">
        <v>7.1</v>
      </c>
      <c r="K1705" t="s">
        <v>10916</v>
      </c>
      <c r="L1705">
        <v>157793</v>
      </c>
      <c r="M1705">
        <v>60000000</v>
      </c>
      <c r="N1705">
        <v>87812371</v>
      </c>
      <c r="O1705">
        <v>27812371</v>
      </c>
      <c r="P1705" t="s">
        <v>10913</v>
      </c>
      <c r="Q1705" t="s">
        <v>5694</v>
      </c>
      <c r="R1705">
        <v>17</v>
      </c>
      <c r="S1705" t="s">
        <v>1956</v>
      </c>
      <c r="T1705" t="s">
        <v>11026</v>
      </c>
      <c r="U1705" t="s">
        <v>10929</v>
      </c>
      <c r="V1705" t="s">
        <v>10996</v>
      </c>
      <c r="W1705" t="s">
        <v>11031</v>
      </c>
      <c r="X1705" t="s">
        <v>5519</v>
      </c>
    </row>
    <row r="1706" spans="1:24" x14ac:dyDescent="0.3">
      <c r="A1706" t="s">
        <v>5695</v>
      </c>
      <c r="B1706" t="s">
        <v>5696</v>
      </c>
      <c r="C1706" t="s">
        <v>5696</v>
      </c>
      <c r="D1706">
        <v>111</v>
      </c>
      <c r="E1706" t="s">
        <v>10911</v>
      </c>
      <c r="F1706">
        <v>1.85</v>
      </c>
      <c r="G1706" t="s">
        <v>7406</v>
      </c>
      <c r="H1706" t="s">
        <v>190</v>
      </c>
      <c r="I1706" t="s">
        <v>10896</v>
      </c>
      <c r="J1706">
        <v>7.6</v>
      </c>
      <c r="K1706" t="s">
        <v>10916</v>
      </c>
      <c r="L1706">
        <v>109843</v>
      </c>
      <c r="M1706">
        <v>15000000</v>
      </c>
      <c r="N1706">
        <v>76700659</v>
      </c>
      <c r="O1706">
        <v>61700659</v>
      </c>
      <c r="P1706" t="s">
        <v>10913</v>
      </c>
      <c r="Q1706" t="s">
        <v>5697</v>
      </c>
      <c r="R1706">
        <v>25</v>
      </c>
      <c r="S1706" t="s">
        <v>11011</v>
      </c>
      <c r="T1706" t="s">
        <v>11026</v>
      </c>
      <c r="U1706" t="s">
        <v>10929</v>
      </c>
      <c r="V1706" t="s">
        <v>10993</v>
      </c>
      <c r="W1706" t="s">
        <v>11031</v>
      </c>
      <c r="X1706" t="s">
        <v>4623</v>
      </c>
    </row>
    <row r="1707" spans="1:24" x14ac:dyDescent="0.3">
      <c r="A1707" t="s">
        <v>5698</v>
      </c>
      <c r="B1707" t="s">
        <v>5699</v>
      </c>
      <c r="C1707" t="s">
        <v>5699</v>
      </c>
      <c r="D1707">
        <v>106</v>
      </c>
      <c r="E1707" t="s">
        <v>10911</v>
      </c>
      <c r="F1707">
        <v>1.7666666666666666</v>
      </c>
      <c r="G1707" t="s">
        <v>172</v>
      </c>
      <c r="H1707" t="s">
        <v>190</v>
      </c>
      <c r="I1707" t="s">
        <v>10895</v>
      </c>
      <c r="J1707">
        <v>6.3</v>
      </c>
      <c r="K1707" t="s">
        <v>10912</v>
      </c>
      <c r="L1707">
        <v>140947</v>
      </c>
      <c r="M1707">
        <v>22000000</v>
      </c>
      <c r="N1707">
        <v>63945241</v>
      </c>
      <c r="O1707">
        <v>41945241</v>
      </c>
      <c r="P1707" t="s">
        <v>10913</v>
      </c>
      <c r="Q1707" t="s">
        <v>5700</v>
      </c>
      <c r="R1707">
        <v>1</v>
      </c>
      <c r="S1707" t="s">
        <v>11015</v>
      </c>
      <c r="T1707" t="s">
        <v>11020</v>
      </c>
      <c r="U1707" t="s">
        <v>10920</v>
      </c>
      <c r="V1707" t="s">
        <v>11006</v>
      </c>
      <c r="W1707" t="s">
        <v>11031</v>
      </c>
      <c r="X1707" t="s">
        <v>973</v>
      </c>
    </row>
    <row r="1708" spans="1:24" x14ac:dyDescent="0.3">
      <c r="A1708" t="s">
        <v>5701</v>
      </c>
      <c r="B1708" t="s">
        <v>5702</v>
      </c>
      <c r="C1708" t="s">
        <v>5702</v>
      </c>
      <c r="D1708">
        <v>109</v>
      </c>
      <c r="E1708" t="s">
        <v>10911</v>
      </c>
      <c r="F1708">
        <v>1.8166666666666667</v>
      </c>
      <c r="G1708" t="s">
        <v>7406</v>
      </c>
      <c r="H1708" t="s">
        <v>172</v>
      </c>
      <c r="I1708" t="s">
        <v>10891</v>
      </c>
      <c r="J1708">
        <v>6.6</v>
      </c>
      <c r="K1708" t="s">
        <v>10912</v>
      </c>
      <c r="L1708">
        <v>150378</v>
      </c>
      <c r="M1708">
        <v>17000000</v>
      </c>
      <c r="N1708">
        <v>57232879</v>
      </c>
      <c r="O1708">
        <v>40232879</v>
      </c>
      <c r="P1708" t="s">
        <v>10913</v>
      </c>
      <c r="Q1708" t="s">
        <v>5118</v>
      </c>
      <c r="R1708">
        <v>9</v>
      </c>
      <c r="S1708" t="s">
        <v>11016</v>
      </c>
      <c r="T1708" t="s">
        <v>11018</v>
      </c>
      <c r="U1708" t="s">
        <v>10914</v>
      </c>
      <c r="V1708" t="s">
        <v>10993</v>
      </c>
      <c r="W1708" t="s">
        <v>11031</v>
      </c>
      <c r="X1708" t="s">
        <v>5247</v>
      </c>
    </row>
    <row r="1709" spans="1:24" x14ac:dyDescent="0.3">
      <c r="A1709" t="s">
        <v>5703</v>
      </c>
      <c r="B1709" t="s">
        <v>5704</v>
      </c>
      <c r="C1709" t="s">
        <v>5704</v>
      </c>
      <c r="D1709">
        <v>97</v>
      </c>
      <c r="E1709" t="s">
        <v>10911</v>
      </c>
      <c r="F1709">
        <v>1.6166666666666667</v>
      </c>
      <c r="G1709" t="s">
        <v>7406</v>
      </c>
      <c r="H1709" t="s">
        <v>10887</v>
      </c>
      <c r="I1709" t="s">
        <v>10885</v>
      </c>
      <c r="J1709">
        <v>5.2</v>
      </c>
      <c r="K1709" t="s">
        <v>10933</v>
      </c>
      <c r="L1709">
        <v>51568</v>
      </c>
      <c r="M1709">
        <v>20000000</v>
      </c>
      <c r="N1709">
        <v>37598767</v>
      </c>
      <c r="O1709">
        <v>17598767</v>
      </c>
      <c r="P1709" t="s">
        <v>10913</v>
      </c>
      <c r="Q1709" t="s">
        <v>4883</v>
      </c>
      <c r="R1709">
        <v>7</v>
      </c>
      <c r="S1709" t="s">
        <v>11012</v>
      </c>
      <c r="T1709" t="s">
        <v>11027</v>
      </c>
      <c r="U1709" t="s">
        <v>10930</v>
      </c>
      <c r="V1709" t="s">
        <v>10993</v>
      </c>
      <c r="W1709" t="s">
        <v>11031</v>
      </c>
      <c r="X1709" t="s">
        <v>1070</v>
      </c>
    </row>
    <row r="1710" spans="1:24" x14ac:dyDescent="0.3">
      <c r="A1710" t="s">
        <v>5705</v>
      </c>
      <c r="B1710" t="s">
        <v>5706</v>
      </c>
      <c r="C1710" t="s">
        <v>5706</v>
      </c>
      <c r="D1710">
        <v>122</v>
      </c>
      <c r="E1710" t="s">
        <v>10917</v>
      </c>
      <c r="F1710">
        <v>2.0333333333333332</v>
      </c>
      <c r="G1710" t="s">
        <v>7406</v>
      </c>
      <c r="H1710" t="s">
        <v>10891</v>
      </c>
      <c r="I1710" t="s">
        <v>190</v>
      </c>
      <c r="J1710">
        <v>6.7</v>
      </c>
      <c r="K1710" t="s">
        <v>10912</v>
      </c>
      <c r="L1710">
        <v>62595</v>
      </c>
      <c r="M1710">
        <v>70000000</v>
      </c>
      <c r="N1710">
        <v>69787394</v>
      </c>
      <c r="O1710">
        <v>-212606</v>
      </c>
      <c r="P1710" t="s">
        <v>10924</v>
      </c>
      <c r="Q1710" t="s">
        <v>5707</v>
      </c>
      <c r="R1710">
        <v>6</v>
      </c>
      <c r="S1710" t="s">
        <v>11012</v>
      </c>
      <c r="T1710" t="s">
        <v>11027</v>
      </c>
      <c r="U1710" t="s">
        <v>10930</v>
      </c>
      <c r="V1710" t="s">
        <v>10994</v>
      </c>
      <c r="W1710" t="s">
        <v>11031</v>
      </c>
      <c r="X1710" t="s">
        <v>1775</v>
      </c>
    </row>
    <row r="1711" spans="1:24" x14ac:dyDescent="0.3">
      <c r="A1711" t="s">
        <v>5708</v>
      </c>
      <c r="B1711" t="s">
        <v>5709</v>
      </c>
      <c r="C1711" t="s">
        <v>5709</v>
      </c>
      <c r="D1711">
        <v>103</v>
      </c>
      <c r="E1711" t="s">
        <v>10911</v>
      </c>
      <c r="F1711">
        <v>1.7166666666666666</v>
      </c>
      <c r="G1711" t="s">
        <v>172</v>
      </c>
      <c r="H1711" t="s">
        <v>10886</v>
      </c>
      <c r="I1711" t="s">
        <v>10899</v>
      </c>
      <c r="J1711">
        <v>4.2</v>
      </c>
      <c r="K1711" t="s">
        <v>10933</v>
      </c>
      <c r="L1711">
        <v>78036</v>
      </c>
      <c r="M1711">
        <v>60000000</v>
      </c>
      <c r="N1711">
        <v>159814490</v>
      </c>
      <c r="O1711">
        <v>99814490</v>
      </c>
      <c r="P1711" t="s">
        <v>10913</v>
      </c>
      <c r="Q1711" t="s">
        <v>5710</v>
      </c>
      <c r="R1711">
        <v>9</v>
      </c>
      <c r="S1711" t="s">
        <v>1956</v>
      </c>
      <c r="T1711" t="s">
        <v>11020</v>
      </c>
      <c r="U1711" t="s">
        <v>10920</v>
      </c>
      <c r="V1711" t="s">
        <v>10994</v>
      </c>
      <c r="W1711" t="s">
        <v>11031</v>
      </c>
      <c r="X1711" t="s">
        <v>5711</v>
      </c>
    </row>
    <row r="1712" spans="1:24" x14ac:dyDescent="0.3">
      <c r="A1712" t="s">
        <v>5712</v>
      </c>
      <c r="B1712" t="s">
        <v>5713</v>
      </c>
      <c r="C1712" t="s">
        <v>5713</v>
      </c>
      <c r="D1712">
        <v>96</v>
      </c>
      <c r="E1712" t="s">
        <v>10911</v>
      </c>
      <c r="F1712">
        <v>1.6</v>
      </c>
      <c r="G1712" t="s">
        <v>190</v>
      </c>
      <c r="H1712" t="s">
        <v>10885</v>
      </c>
      <c r="I1712" t="s">
        <v>10895</v>
      </c>
      <c r="J1712">
        <v>5.9</v>
      </c>
      <c r="K1712" t="s">
        <v>10933</v>
      </c>
      <c r="L1712">
        <v>80870</v>
      </c>
      <c r="M1712">
        <v>20000000</v>
      </c>
      <c r="N1712">
        <v>84297309</v>
      </c>
      <c r="O1712">
        <v>64297309</v>
      </c>
      <c r="P1712" t="s">
        <v>10913</v>
      </c>
      <c r="Q1712" t="s">
        <v>5714</v>
      </c>
      <c r="R1712">
        <v>12</v>
      </c>
      <c r="S1712" t="s">
        <v>11015</v>
      </c>
      <c r="T1712" t="s">
        <v>11021</v>
      </c>
      <c r="U1712" t="s">
        <v>10921</v>
      </c>
      <c r="V1712" t="s">
        <v>10994</v>
      </c>
      <c r="W1712" t="s">
        <v>11031</v>
      </c>
      <c r="X1712" t="s">
        <v>5715</v>
      </c>
    </row>
    <row r="1713" spans="1:24" x14ac:dyDescent="0.3">
      <c r="A1713" t="s">
        <v>5716</v>
      </c>
      <c r="B1713" t="s">
        <v>5717</v>
      </c>
      <c r="C1713" t="s">
        <v>5717</v>
      </c>
      <c r="D1713">
        <v>98</v>
      </c>
      <c r="E1713" t="s">
        <v>10911</v>
      </c>
      <c r="F1713">
        <v>1.6333333333333333</v>
      </c>
      <c r="G1713" t="s">
        <v>7406</v>
      </c>
      <c r="H1713" t="s">
        <v>5170</v>
      </c>
      <c r="I1713" t="s">
        <v>10899</v>
      </c>
      <c r="J1713">
        <v>6.8</v>
      </c>
      <c r="K1713" t="s">
        <v>10912</v>
      </c>
      <c r="L1713">
        <v>204940</v>
      </c>
      <c r="M1713">
        <v>100000000</v>
      </c>
      <c r="N1713">
        <v>167805466</v>
      </c>
      <c r="O1713">
        <v>67805466</v>
      </c>
      <c r="P1713" t="s">
        <v>10913</v>
      </c>
      <c r="Q1713" t="s">
        <v>5718</v>
      </c>
      <c r="R1713">
        <v>26</v>
      </c>
      <c r="S1713" t="s">
        <v>11011</v>
      </c>
      <c r="T1713" t="s">
        <v>11022</v>
      </c>
      <c r="U1713" t="s">
        <v>10923</v>
      </c>
      <c r="V1713" t="s">
        <v>11002</v>
      </c>
      <c r="W1713" t="s">
        <v>11031</v>
      </c>
      <c r="X1713" t="s">
        <v>900</v>
      </c>
    </row>
    <row r="1714" spans="1:24" x14ac:dyDescent="0.3">
      <c r="A1714" t="s">
        <v>5719</v>
      </c>
      <c r="B1714" t="s">
        <v>5720</v>
      </c>
      <c r="C1714" t="s">
        <v>5720</v>
      </c>
      <c r="D1714">
        <v>88</v>
      </c>
      <c r="E1714" t="s">
        <v>10915</v>
      </c>
      <c r="F1714">
        <v>1.4666666666666666</v>
      </c>
      <c r="G1714" t="s">
        <v>172</v>
      </c>
      <c r="H1714" t="s">
        <v>190</v>
      </c>
      <c r="I1714" t="s">
        <v>10885</v>
      </c>
      <c r="J1714">
        <v>7.2</v>
      </c>
      <c r="K1714" t="s">
        <v>10916</v>
      </c>
      <c r="L1714">
        <v>57264</v>
      </c>
      <c r="M1714">
        <v>1000000</v>
      </c>
      <c r="N1714">
        <v>454026</v>
      </c>
      <c r="O1714">
        <v>-545974</v>
      </c>
      <c r="P1714" t="s">
        <v>10924</v>
      </c>
      <c r="Q1714" t="s">
        <v>5721</v>
      </c>
      <c r="R1714">
        <v>24</v>
      </c>
      <c r="S1714" t="s">
        <v>11011</v>
      </c>
      <c r="T1714" t="s">
        <v>11019</v>
      </c>
      <c r="U1714" t="s">
        <v>10919</v>
      </c>
      <c r="V1714" t="s">
        <v>10993</v>
      </c>
      <c r="W1714" t="s">
        <v>11031</v>
      </c>
      <c r="X1714" t="s">
        <v>5722</v>
      </c>
    </row>
    <row r="1715" spans="1:24" x14ac:dyDescent="0.3">
      <c r="A1715" t="s">
        <v>5723</v>
      </c>
      <c r="B1715" t="s">
        <v>5724</v>
      </c>
      <c r="C1715" t="s">
        <v>5724</v>
      </c>
      <c r="D1715">
        <v>129</v>
      </c>
      <c r="E1715" t="s">
        <v>10917</v>
      </c>
      <c r="F1715">
        <v>2.15</v>
      </c>
      <c r="G1715" t="s">
        <v>10887</v>
      </c>
      <c r="H1715" t="s">
        <v>190</v>
      </c>
      <c r="I1715" t="s">
        <v>10895</v>
      </c>
      <c r="J1715">
        <v>6.9</v>
      </c>
      <c r="K1715" t="s">
        <v>10912</v>
      </c>
      <c r="L1715">
        <v>104423</v>
      </c>
      <c r="M1715">
        <v>40000000</v>
      </c>
      <c r="N1715">
        <v>55247881</v>
      </c>
      <c r="O1715">
        <v>15247881</v>
      </c>
      <c r="P1715" t="s">
        <v>10913</v>
      </c>
      <c r="Q1715" t="s">
        <v>5725</v>
      </c>
      <c r="R1715">
        <v>15</v>
      </c>
      <c r="S1715" t="s">
        <v>11012</v>
      </c>
      <c r="T1715" t="s">
        <v>11018</v>
      </c>
      <c r="U1715" t="s">
        <v>10914</v>
      </c>
      <c r="V1715" t="s">
        <v>11000</v>
      </c>
      <c r="W1715" t="s">
        <v>11031</v>
      </c>
      <c r="X1715" t="s">
        <v>3547</v>
      </c>
    </row>
    <row r="1716" spans="1:24" x14ac:dyDescent="0.3">
      <c r="A1716" t="s">
        <v>5726</v>
      </c>
      <c r="B1716" t="s">
        <v>5727</v>
      </c>
      <c r="C1716" t="s">
        <v>5727</v>
      </c>
      <c r="D1716">
        <v>108</v>
      </c>
      <c r="E1716" t="s">
        <v>10911</v>
      </c>
      <c r="F1716">
        <v>1.8</v>
      </c>
      <c r="G1716" t="s">
        <v>10887</v>
      </c>
      <c r="H1716" t="s">
        <v>172</v>
      </c>
      <c r="I1716" t="s">
        <v>10892</v>
      </c>
      <c r="J1716">
        <v>6.5</v>
      </c>
      <c r="K1716" t="s">
        <v>10912</v>
      </c>
      <c r="L1716">
        <v>368529</v>
      </c>
      <c r="M1716">
        <v>110000000</v>
      </c>
      <c r="N1716">
        <v>574481229</v>
      </c>
      <c r="O1716">
        <v>464481229</v>
      </c>
      <c r="P1716" t="s">
        <v>10928</v>
      </c>
      <c r="Q1716" t="s">
        <v>5728</v>
      </c>
      <c r="R1716">
        <v>17</v>
      </c>
      <c r="S1716" t="s">
        <v>11013</v>
      </c>
      <c r="T1716" t="s">
        <v>11018</v>
      </c>
      <c r="U1716" t="s">
        <v>10914</v>
      </c>
      <c r="V1716" t="s">
        <v>10993</v>
      </c>
      <c r="W1716" t="s">
        <v>11031</v>
      </c>
      <c r="X1716" t="s">
        <v>4002</v>
      </c>
    </row>
    <row r="1717" spans="1:24" x14ac:dyDescent="0.3">
      <c r="A1717" t="s">
        <v>5729</v>
      </c>
      <c r="B1717" t="s">
        <v>5730</v>
      </c>
      <c r="C1717" t="s">
        <v>5730</v>
      </c>
      <c r="D1717">
        <v>122</v>
      </c>
      <c r="E1717" t="s">
        <v>10917</v>
      </c>
      <c r="F1717">
        <v>2.0333333333333332</v>
      </c>
      <c r="G1717" t="s">
        <v>10891</v>
      </c>
      <c r="H1717" t="s">
        <v>190</v>
      </c>
      <c r="I1717" t="s">
        <v>5170</v>
      </c>
      <c r="J1717">
        <v>8.1999999999999993</v>
      </c>
      <c r="K1717" t="s">
        <v>10922</v>
      </c>
      <c r="L1717">
        <v>1030460</v>
      </c>
      <c r="M1717">
        <v>25000000</v>
      </c>
      <c r="N1717">
        <v>171627740</v>
      </c>
      <c r="O1717">
        <v>146627740</v>
      </c>
      <c r="P1717" t="s">
        <v>10928</v>
      </c>
      <c r="Q1717" t="s">
        <v>4801</v>
      </c>
      <c r="R1717">
        <v>19</v>
      </c>
      <c r="S1717" t="s">
        <v>11016</v>
      </c>
      <c r="T1717" t="s">
        <v>11029</v>
      </c>
      <c r="U1717" t="s">
        <v>10932</v>
      </c>
      <c r="V1717" t="s">
        <v>10994</v>
      </c>
      <c r="W1717" t="s">
        <v>11031</v>
      </c>
      <c r="X1717" t="s">
        <v>973</v>
      </c>
    </row>
    <row r="1718" spans="1:24" x14ac:dyDescent="0.3">
      <c r="A1718" t="s">
        <v>5731</v>
      </c>
      <c r="B1718">
        <v>21</v>
      </c>
      <c r="C1718">
        <v>21</v>
      </c>
      <c r="D1718">
        <v>123</v>
      </c>
      <c r="E1718" t="s">
        <v>10917</v>
      </c>
      <c r="F1718">
        <v>2.0499999999999998</v>
      </c>
      <c r="G1718" t="s">
        <v>10891</v>
      </c>
      <c r="H1718" t="s">
        <v>190</v>
      </c>
      <c r="I1718" t="s">
        <v>10896</v>
      </c>
      <c r="J1718">
        <v>6.8</v>
      </c>
      <c r="K1718" t="s">
        <v>10912</v>
      </c>
      <c r="L1718">
        <v>262827</v>
      </c>
      <c r="M1718">
        <v>35000000</v>
      </c>
      <c r="N1718">
        <v>159808370</v>
      </c>
      <c r="O1718">
        <v>124808370</v>
      </c>
      <c r="P1718" t="s">
        <v>10928</v>
      </c>
      <c r="Q1718" t="s">
        <v>5732</v>
      </c>
      <c r="R1718">
        <v>7</v>
      </c>
      <c r="S1718" t="s">
        <v>1956</v>
      </c>
      <c r="T1718" t="s">
        <v>11021</v>
      </c>
      <c r="U1718" t="s">
        <v>10921</v>
      </c>
      <c r="V1718" t="s">
        <v>10992</v>
      </c>
      <c r="W1718" t="s">
        <v>11031</v>
      </c>
      <c r="X1718" t="s">
        <v>3550</v>
      </c>
    </row>
    <row r="1719" spans="1:24" x14ac:dyDescent="0.3">
      <c r="A1719" t="s">
        <v>5733</v>
      </c>
      <c r="B1719" t="s">
        <v>5734</v>
      </c>
      <c r="C1719" t="s">
        <v>5734</v>
      </c>
      <c r="D1719">
        <v>139</v>
      </c>
      <c r="E1719" t="s">
        <v>10917</v>
      </c>
      <c r="F1719">
        <v>2.3166666666666669</v>
      </c>
      <c r="G1719" t="s">
        <v>190</v>
      </c>
      <c r="H1719" t="s">
        <v>10885</v>
      </c>
      <c r="I1719" t="s">
        <v>10899</v>
      </c>
      <c r="J1719">
        <v>6.8</v>
      </c>
      <c r="K1719" t="s">
        <v>10912</v>
      </c>
      <c r="L1719">
        <v>182163</v>
      </c>
      <c r="M1719">
        <v>32000000</v>
      </c>
      <c r="N1719">
        <v>58409247</v>
      </c>
      <c r="O1719">
        <v>26409247</v>
      </c>
      <c r="P1719" t="s">
        <v>10913</v>
      </c>
      <c r="Q1719" t="s">
        <v>5735</v>
      </c>
      <c r="R1719">
        <v>16</v>
      </c>
      <c r="S1719" t="s">
        <v>11015</v>
      </c>
      <c r="T1719" t="s">
        <v>11029</v>
      </c>
      <c r="U1719" t="s">
        <v>10932</v>
      </c>
      <c r="V1719" t="s">
        <v>11000</v>
      </c>
      <c r="W1719" t="s">
        <v>11031</v>
      </c>
      <c r="X1719" t="s">
        <v>94</v>
      </c>
    </row>
    <row r="1720" spans="1:24" x14ac:dyDescent="0.3">
      <c r="A1720" t="s">
        <v>5736</v>
      </c>
      <c r="B1720" t="s">
        <v>5737</v>
      </c>
      <c r="C1720" t="s">
        <v>5737</v>
      </c>
      <c r="D1720">
        <v>129</v>
      </c>
      <c r="E1720" t="s">
        <v>10917</v>
      </c>
      <c r="F1720">
        <v>2.15</v>
      </c>
      <c r="G1720" t="s">
        <v>172</v>
      </c>
      <c r="H1720" t="s">
        <v>10886</v>
      </c>
      <c r="I1720" t="s">
        <v>10899</v>
      </c>
      <c r="J1720">
        <v>6.9</v>
      </c>
      <c r="K1720" t="s">
        <v>10912</v>
      </c>
      <c r="L1720">
        <v>380151</v>
      </c>
      <c r="M1720">
        <v>30000000</v>
      </c>
      <c r="N1720">
        <v>219922417</v>
      </c>
      <c r="O1720">
        <v>189922417</v>
      </c>
      <c r="P1720" t="s">
        <v>10928</v>
      </c>
      <c r="Q1720" t="s">
        <v>5714</v>
      </c>
      <c r="R1720">
        <v>12</v>
      </c>
      <c r="S1720" t="s">
        <v>11015</v>
      </c>
      <c r="T1720" t="s">
        <v>11021</v>
      </c>
      <c r="U1720" t="s">
        <v>10921</v>
      </c>
      <c r="V1720" t="s">
        <v>10994</v>
      </c>
      <c r="W1720" t="s">
        <v>11031</v>
      </c>
      <c r="X1720" t="s">
        <v>5028</v>
      </c>
    </row>
    <row r="1721" spans="1:24" x14ac:dyDescent="0.3">
      <c r="A1721" t="s">
        <v>5738</v>
      </c>
      <c r="B1721" t="s">
        <v>5739</v>
      </c>
      <c r="C1721" t="s">
        <v>5739</v>
      </c>
      <c r="D1721">
        <v>117</v>
      </c>
      <c r="E1721" t="s">
        <v>10911</v>
      </c>
      <c r="F1721">
        <v>1.95</v>
      </c>
      <c r="G1721" t="s">
        <v>7406</v>
      </c>
      <c r="H1721" t="s">
        <v>172</v>
      </c>
      <c r="I1721" t="s">
        <v>10890</v>
      </c>
      <c r="J1721">
        <v>7.3</v>
      </c>
      <c r="K1721" t="s">
        <v>10916</v>
      </c>
      <c r="L1721">
        <v>707348</v>
      </c>
      <c r="M1721">
        <v>130000000</v>
      </c>
      <c r="N1721">
        <v>519311965</v>
      </c>
      <c r="O1721">
        <v>389311965</v>
      </c>
      <c r="P1721" t="s">
        <v>10928</v>
      </c>
      <c r="Q1721" t="s">
        <v>5740</v>
      </c>
      <c r="R1721">
        <v>29</v>
      </c>
      <c r="S1721" t="s">
        <v>11015</v>
      </c>
      <c r="T1721" t="s">
        <v>11024</v>
      </c>
      <c r="U1721" t="s">
        <v>10926</v>
      </c>
      <c r="V1721" t="s">
        <v>10999</v>
      </c>
      <c r="W1721" t="s">
        <v>11031</v>
      </c>
      <c r="X1721" t="s">
        <v>3270</v>
      </c>
    </row>
    <row r="1722" spans="1:24" x14ac:dyDescent="0.3">
      <c r="A1722" t="s">
        <v>5741</v>
      </c>
      <c r="B1722" t="s">
        <v>5742</v>
      </c>
      <c r="C1722" t="s">
        <v>5742</v>
      </c>
      <c r="D1722">
        <v>102</v>
      </c>
      <c r="E1722" t="s">
        <v>10911</v>
      </c>
      <c r="F1722">
        <v>1.7</v>
      </c>
      <c r="G1722" t="s">
        <v>7406</v>
      </c>
      <c r="H1722" t="s">
        <v>190</v>
      </c>
      <c r="I1722" t="s">
        <v>10897</v>
      </c>
      <c r="J1722">
        <v>7.1</v>
      </c>
      <c r="K1722" t="s">
        <v>10916</v>
      </c>
      <c r="L1722">
        <v>228255</v>
      </c>
      <c r="M1722">
        <v>24000000</v>
      </c>
      <c r="N1722">
        <v>155929020</v>
      </c>
      <c r="O1722">
        <v>131929020</v>
      </c>
      <c r="P1722" t="s">
        <v>10928</v>
      </c>
      <c r="Q1722" t="s">
        <v>5396</v>
      </c>
      <c r="R1722">
        <v>13</v>
      </c>
      <c r="S1722" t="s">
        <v>11014</v>
      </c>
      <c r="T1722" t="s">
        <v>11018</v>
      </c>
      <c r="U1722" t="s">
        <v>10914</v>
      </c>
      <c r="V1722" t="s">
        <v>10993</v>
      </c>
      <c r="W1722" t="s">
        <v>11031</v>
      </c>
      <c r="X1722" t="s">
        <v>345</v>
      </c>
    </row>
    <row r="1723" spans="1:24" x14ac:dyDescent="0.3">
      <c r="A1723" t="s">
        <v>5743</v>
      </c>
      <c r="B1723" t="s">
        <v>5744</v>
      </c>
      <c r="C1723" t="s">
        <v>5744</v>
      </c>
      <c r="D1723">
        <v>88</v>
      </c>
      <c r="E1723" t="s">
        <v>10915</v>
      </c>
      <c r="F1723">
        <v>1.4666666666666666</v>
      </c>
      <c r="G1723" t="s">
        <v>7406</v>
      </c>
      <c r="H1723" t="s">
        <v>10891</v>
      </c>
      <c r="I1723" t="s">
        <v>5170</v>
      </c>
      <c r="J1723">
        <v>6.9</v>
      </c>
      <c r="K1723" t="s">
        <v>10912</v>
      </c>
      <c r="L1723">
        <v>259600</v>
      </c>
      <c r="M1723">
        <v>12000000</v>
      </c>
      <c r="N1723">
        <v>42931041</v>
      </c>
      <c r="O1723">
        <v>30931041</v>
      </c>
      <c r="P1723" t="s">
        <v>10913</v>
      </c>
      <c r="Q1723" t="s">
        <v>5446</v>
      </c>
      <c r="R1723">
        <v>31</v>
      </c>
      <c r="S1723" t="s">
        <v>11012</v>
      </c>
      <c r="T1723" t="s">
        <v>11028</v>
      </c>
      <c r="U1723" t="s">
        <v>10931</v>
      </c>
      <c r="V1723" t="s">
        <v>10993</v>
      </c>
      <c r="W1723" t="s">
        <v>11031</v>
      </c>
      <c r="X1723" t="s">
        <v>5745</v>
      </c>
    </row>
    <row r="1724" spans="1:24" x14ac:dyDescent="0.3">
      <c r="A1724" t="s">
        <v>5746</v>
      </c>
      <c r="B1724" t="s">
        <v>5747</v>
      </c>
      <c r="C1724" t="s">
        <v>5747</v>
      </c>
      <c r="D1724">
        <v>89</v>
      </c>
      <c r="E1724" t="s">
        <v>10915</v>
      </c>
      <c r="F1724">
        <v>1.4833333333333334</v>
      </c>
      <c r="G1724" t="s">
        <v>10887</v>
      </c>
      <c r="H1724" t="s">
        <v>10888</v>
      </c>
      <c r="I1724" t="s">
        <v>172</v>
      </c>
      <c r="J1724">
        <v>6.6</v>
      </c>
      <c r="K1724" t="s">
        <v>10912</v>
      </c>
      <c r="L1724">
        <v>241774</v>
      </c>
      <c r="M1724">
        <v>150000000</v>
      </c>
      <c r="N1724">
        <v>603900354</v>
      </c>
      <c r="O1724">
        <v>453900354</v>
      </c>
      <c r="P1724" t="s">
        <v>10928</v>
      </c>
      <c r="Q1724" t="s">
        <v>5748</v>
      </c>
      <c r="R1724">
        <v>30</v>
      </c>
      <c r="S1724" t="s">
        <v>11012</v>
      </c>
      <c r="T1724" t="s">
        <v>11022</v>
      </c>
      <c r="U1724" t="s">
        <v>10923</v>
      </c>
      <c r="V1724" t="s">
        <v>10992</v>
      </c>
      <c r="W1724" t="s">
        <v>11031</v>
      </c>
      <c r="X1724" t="s">
        <v>4390</v>
      </c>
    </row>
    <row r="1725" spans="1:24" x14ac:dyDescent="0.3">
      <c r="A1725" t="s">
        <v>5749</v>
      </c>
      <c r="B1725" t="s">
        <v>5750</v>
      </c>
      <c r="C1725" t="s">
        <v>5750</v>
      </c>
      <c r="D1725">
        <v>95</v>
      </c>
      <c r="E1725" t="s">
        <v>10911</v>
      </c>
      <c r="F1725">
        <v>1.5833333333333333</v>
      </c>
      <c r="G1725" t="s">
        <v>7406</v>
      </c>
      <c r="H1725" t="s">
        <v>10887</v>
      </c>
      <c r="I1725" t="s">
        <v>10885</v>
      </c>
      <c r="J1725">
        <v>5.4</v>
      </c>
      <c r="K1725" t="s">
        <v>10933</v>
      </c>
      <c r="L1725">
        <v>97067</v>
      </c>
      <c r="M1725">
        <v>40000000</v>
      </c>
      <c r="N1725">
        <v>91627228</v>
      </c>
      <c r="O1725">
        <v>51627228</v>
      </c>
      <c r="P1725" t="s">
        <v>10913</v>
      </c>
      <c r="Q1725" t="s">
        <v>5751</v>
      </c>
      <c r="R1725">
        <v>4</v>
      </c>
      <c r="S1725" t="s">
        <v>11011</v>
      </c>
      <c r="T1725" t="s">
        <v>11019</v>
      </c>
      <c r="U1725" t="s">
        <v>10919</v>
      </c>
      <c r="V1725" t="s">
        <v>11000</v>
      </c>
      <c r="W1725" t="s">
        <v>11031</v>
      </c>
      <c r="X1725" t="s">
        <v>1641</v>
      </c>
    </row>
    <row r="1726" spans="1:24" x14ac:dyDescent="0.3">
      <c r="A1726" t="s">
        <v>5752</v>
      </c>
      <c r="B1726" t="s">
        <v>5753</v>
      </c>
      <c r="C1726" t="s">
        <v>5753</v>
      </c>
      <c r="D1726">
        <v>98</v>
      </c>
      <c r="E1726" t="s">
        <v>10911</v>
      </c>
      <c r="F1726">
        <v>1.6333333333333333</v>
      </c>
      <c r="G1726" t="s">
        <v>172</v>
      </c>
      <c r="H1726" t="s">
        <v>190</v>
      </c>
      <c r="I1726" t="s">
        <v>10886</v>
      </c>
      <c r="J1726">
        <v>6.8</v>
      </c>
      <c r="K1726" t="s">
        <v>10912</v>
      </c>
      <c r="L1726">
        <v>105855</v>
      </c>
      <c r="M1726">
        <v>25000000</v>
      </c>
      <c r="N1726">
        <v>68474305</v>
      </c>
      <c r="O1726">
        <v>43474305</v>
      </c>
      <c r="P1726" t="s">
        <v>10913</v>
      </c>
      <c r="Q1726" t="s">
        <v>5754</v>
      </c>
      <c r="R1726">
        <v>26</v>
      </c>
      <c r="S1726" t="s">
        <v>1956</v>
      </c>
      <c r="T1726" t="s">
        <v>11022</v>
      </c>
      <c r="U1726" t="s">
        <v>10923</v>
      </c>
      <c r="V1726" t="s">
        <v>10994</v>
      </c>
      <c r="W1726" t="s">
        <v>11031</v>
      </c>
      <c r="X1726" t="s">
        <v>5755</v>
      </c>
    </row>
    <row r="1727" spans="1:24" x14ac:dyDescent="0.3">
      <c r="A1727" t="s">
        <v>5756</v>
      </c>
      <c r="B1727" t="s">
        <v>5757</v>
      </c>
      <c r="C1727" t="s">
        <v>5757</v>
      </c>
      <c r="D1727">
        <v>101</v>
      </c>
      <c r="E1727" t="s">
        <v>10911</v>
      </c>
      <c r="F1727">
        <v>1.6833333333333333</v>
      </c>
      <c r="G1727" t="s">
        <v>7406</v>
      </c>
      <c r="H1727" t="s">
        <v>190</v>
      </c>
      <c r="I1727" t="s">
        <v>105</v>
      </c>
      <c r="J1727">
        <v>7.2</v>
      </c>
      <c r="K1727" t="s">
        <v>10916</v>
      </c>
      <c r="L1727">
        <v>795936</v>
      </c>
      <c r="M1727">
        <v>150000000</v>
      </c>
      <c r="N1727">
        <v>585410052</v>
      </c>
      <c r="O1727">
        <v>435410052</v>
      </c>
      <c r="P1727" t="s">
        <v>10928</v>
      </c>
      <c r="Q1727" t="s">
        <v>5758</v>
      </c>
      <c r="R1727">
        <v>5</v>
      </c>
      <c r="S1727" t="s">
        <v>11014</v>
      </c>
      <c r="T1727" t="s">
        <v>11018</v>
      </c>
      <c r="U1727" t="s">
        <v>10914</v>
      </c>
      <c r="V1727" t="s">
        <v>10994</v>
      </c>
      <c r="W1727" t="s">
        <v>11031</v>
      </c>
      <c r="X1727" t="s">
        <v>4463</v>
      </c>
    </row>
    <row r="1728" spans="1:24" x14ac:dyDescent="0.3">
      <c r="A1728" t="s">
        <v>5759</v>
      </c>
      <c r="B1728" t="s">
        <v>5760</v>
      </c>
      <c r="C1728" t="s">
        <v>5760</v>
      </c>
      <c r="D1728">
        <v>97</v>
      </c>
      <c r="E1728" t="s">
        <v>10911</v>
      </c>
      <c r="F1728">
        <v>1.6166666666666667</v>
      </c>
      <c r="G1728" t="s">
        <v>7406</v>
      </c>
      <c r="H1728" t="s">
        <v>10887</v>
      </c>
      <c r="I1728" t="s">
        <v>172</v>
      </c>
      <c r="J1728">
        <v>6.2</v>
      </c>
      <c r="K1728" t="s">
        <v>10912</v>
      </c>
      <c r="L1728">
        <v>106001</v>
      </c>
      <c r="M1728">
        <v>25000000</v>
      </c>
      <c r="N1728">
        <v>29397654</v>
      </c>
      <c r="O1728">
        <v>4397654</v>
      </c>
      <c r="P1728" t="s">
        <v>10918</v>
      </c>
      <c r="Q1728" t="s">
        <v>5761</v>
      </c>
      <c r="R1728">
        <v>20</v>
      </c>
      <c r="S1728" t="s">
        <v>11011</v>
      </c>
      <c r="T1728" t="s">
        <v>11026</v>
      </c>
      <c r="U1728" t="s">
        <v>10929</v>
      </c>
      <c r="V1728" t="s">
        <v>11002</v>
      </c>
      <c r="W1728" t="s">
        <v>11031</v>
      </c>
      <c r="X1728" t="s">
        <v>5762</v>
      </c>
    </row>
    <row r="1729" spans="1:24" x14ac:dyDescent="0.3">
      <c r="A1729" t="s">
        <v>5763</v>
      </c>
      <c r="B1729" t="s">
        <v>5764</v>
      </c>
      <c r="C1729" t="s">
        <v>5765</v>
      </c>
      <c r="D1729">
        <v>92</v>
      </c>
      <c r="E1729" t="s">
        <v>10911</v>
      </c>
      <c r="F1729">
        <v>1.5333333333333334</v>
      </c>
      <c r="G1729" t="s">
        <v>105</v>
      </c>
      <c r="H1729" t="s">
        <v>10895</v>
      </c>
      <c r="I1729" t="s">
        <v>10890</v>
      </c>
      <c r="J1729">
        <v>7.1</v>
      </c>
      <c r="K1729" t="s">
        <v>10916</v>
      </c>
      <c r="L1729">
        <v>67509</v>
      </c>
      <c r="M1729">
        <v>2600000</v>
      </c>
      <c r="N1729">
        <v>553198</v>
      </c>
      <c r="O1729">
        <v>-2046802</v>
      </c>
      <c r="P1729" t="s">
        <v>10924</v>
      </c>
      <c r="Q1729" t="s">
        <v>5273</v>
      </c>
      <c r="R1729">
        <v>20</v>
      </c>
      <c r="S1729" t="s">
        <v>11012</v>
      </c>
      <c r="T1729" t="s">
        <v>11027</v>
      </c>
      <c r="U1729" t="s">
        <v>10930</v>
      </c>
      <c r="V1729" t="s">
        <v>10994</v>
      </c>
      <c r="W1729" t="s">
        <v>11031</v>
      </c>
      <c r="X1729" t="s">
        <v>5766</v>
      </c>
    </row>
    <row r="1730" spans="1:24" x14ac:dyDescent="0.3">
      <c r="A1730" t="s">
        <v>5767</v>
      </c>
      <c r="B1730" t="s">
        <v>5768</v>
      </c>
      <c r="C1730" t="s">
        <v>5768</v>
      </c>
      <c r="D1730">
        <v>105</v>
      </c>
      <c r="E1730" t="s">
        <v>10911</v>
      </c>
      <c r="F1730">
        <v>1.75</v>
      </c>
      <c r="G1730" t="s">
        <v>172</v>
      </c>
      <c r="H1730" t="s">
        <v>10886</v>
      </c>
      <c r="I1730" t="s">
        <v>10899</v>
      </c>
      <c r="J1730">
        <v>5.9</v>
      </c>
      <c r="K1730" t="s">
        <v>10933</v>
      </c>
      <c r="L1730">
        <v>129641</v>
      </c>
      <c r="M1730">
        <v>36000000</v>
      </c>
      <c r="N1730">
        <v>86157237</v>
      </c>
      <c r="O1730">
        <v>50157237</v>
      </c>
      <c r="P1730" t="s">
        <v>10913</v>
      </c>
      <c r="Q1730" t="s">
        <v>5769</v>
      </c>
      <c r="R1730">
        <v>23</v>
      </c>
      <c r="S1730" t="s">
        <v>11014</v>
      </c>
      <c r="T1730" t="s">
        <v>11020</v>
      </c>
      <c r="U1730" t="s">
        <v>10920</v>
      </c>
      <c r="V1730" t="s">
        <v>11000</v>
      </c>
      <c r="W1730" t="s">
        <v>11031</v>
      </c>
      <c r="X1730" t="s">
        <v>2156</v>
      </c>
    </row>
    <row r="1731" spans="1:24" x14ac:dyDescent="0.3">
      <c r="A1731" t="s">
        <v>5770</v>
      </c>
      <c r="B1731" t="s">
        <v>5771</v>
      </c>
      <c r="C1731" t="s">
        <v>5771</v>
      </c>
      <c r="D1731">
        <v>104</v>
      </c>
      <c r="E1731" t="s">
        <v>10911</v>
      </c>
      <c r="F1731">
        <v>1.7333333333333334</v>
      </c>
      <c r="G1731" t="s">
        <v>172</v>
      </c>
      <c r="H1731" t="s">
        <v>190</v>
      </c>
      <c r="I1731" t="s">
        <v>10886</v>
      </c>
      <c r="J1731">
        <v>6.3</v>
      </c>
      <c r="K1731" t="s">
        <v>10912</v>
      </c>
      <c r="L1731">
        <v>77510</v>
      </c>
      <c r="M1731">
        <v>28000000</v>
      </c>
      <c r="N1731">
        <v>92601050</v>
      </c>
      <c r="O1731">
        <v>64601050</v>
      </c>
      <c r="P1731" t="s">
        <v>10913</v>
      </c>
      <c r="Q1731" t="s">
        <v>5331</v>
      </c>
      <c r="R1731">
        <v>25</v>
      </c>
      <c r="S1731" t="s">
        <v>11014</v>
      </c>
      <c r="T1731" t="s">
        <v>11025</v>
      </c>
      <c r="U1731" t="s">
        <v>10927</v>
      </c>
      <c r="V1731" t="s">
        <v>10994</v>
      </c>
      <c r="W1731" t="s">
        <v>11031</v>
      </c>
      <c r="X1731" t="s">
        <v>2200</v>
      </c>
    </row>
    <row r="1732" spans="1:24" x14ac:dyDescent="0.3">
      <c r="A1732" t="s">
        <v>5772</v>
      </c>
      <c r="B1732" t="s">
        <v>5773</v>
      </c>
      <c r="C1732" t="s">
        <v>5773</v>
      </c>
      <c r="D1732">
        <v>98</v>
      </c>
      <c r="E1732" t="s">
        <v>10911</v>
      </c>
      <c r="F1732">
        <v>1.6333333333333333</v>
      </c>
      <c r="G1732" t="s">
        <v>10891</v>
      </c>
      <c r="H1732" t="s">
        <v>10895</v>
      </c>
      <c r="I1732" t="s">
        <v>5170</v>
      </c>
      <c r="J1732">
        <v>6.4</v>
      </c>
      <c r="K1732" t="s">
        <v>10912</v>
      </c>
      <c r="L1732">
        <v>209939</v>
      </c>
      <c r="M1732">
        <v>30000000</v>
      </c>
      <c r="N1732">
        <v>77677553</v>
      </c>
      <c r="O1732">
        <v>47677553</v>
      </c>
      <c r="P1732" t="s">
        <v>10913</v>
      </c>
      <c r="Q1732" t="s">
        <v>5774</v>
      </c>
      <c r="R1732">
        <v>13</v>
      </c>
      <c r="S1732" t="s">
        <v>11011</v>
      </c>
      <c r="T1732" t="s">
        <v>11020</v>
      </c>
      <c r="U1732" t="s">
        <v>10920</v>
      </c>
      <c r="V1732" t="s">
        <v>10994</v>
      </c>
      <c r="W1732" t="s">
        <v>11031</v>
      </c>
      <c r="X1732" t="s">
        <v>944</v>
      </c>
    </row>
    <row r="1733" spans="1:24" x14ac:dyDescent="0.3">
      <c r="A1733" t="s">
        <v>5775</v>
      </c>
      <c r="B1733" t="s">
        <v>5776</v>
      </c>
      <c r="C1733" t="s">
        <v>5776</v>
      </c>
      <c r="D1733">
        <v>98</v>
      </c>
      <c r="E1733" t="s">
        <v>10911</v>
      </c>
      <c r="F1733">
        <v>1.6333333333333333</v>
      </c>
      <c r="G1733" t="s">
        <v>7406</v>
      </c>
      <c r="H1733" t="s">
        <v>10887</v>
      </c>
      <c r="I1733" t="s">
        <v>10888</v>
      </c>
      <c r="J1733">
        <v>7.2</v>
      </c>
      <c r="K1733" t="s">
        <v>10916</v>
      </c>
      <c r="L1733">
        <v>227235</v>
      </c>
      <c r="M1733">
        <v>135000000</v>
      </c>
      <c r="N1733">
        <v>587235983</v>
      </c>
      <c r="O1733">
        <v>452235983</v>
      </c>
      <c r="P1733" t="s">
        <v>10928</v>
      </c>
      <c r="Q1733" t="s">
        <v>5777</v>
      </c>
      <c r="R1733">
        <v>15</v>
      </c>
      <c r="S1733" t="s">
        <v>1956</v>
      </c>
      <c r="T1733" t="s">
        <v>11020</v>
      </c>
      <c r="U1733" t="s">
        <v>10920</v>
      </c>
      <c r="V1733" t="s">
        <v>10997</v>
      </c>
      <c r="W1733" t="s">
        <v>11031</v>
      </c>
      <c r="X1733" t="s">
        <v>5778</v>
      </c>
    </row>
    <row r="1734" spans="1:24" x14ac:dyDescent="0.3">
      <c r="A1734" t="s">
        <v>5779</v>
      </c>
      <c r="B1734" t="s">
        <v>5780</v>
      </c>
      <c r="C1734" t="s">
        <v>5780</v>
      </c>
      <c r="D1734">
        <v>114</v>
      </c>
      <c r="E1734" t="s">
        <v>10911</v>
      </c>
      <c r="F1734">
        <v>1.9</v>
      </c>
      <c r="G1734" t="s">
        <v>10887</v>
      </c>
      <c r="H1734" t="s">
        <v>172</v>
      </c>
      <c r="I1734" t="s">
        <v>10899</v>
      </c>
      <c r="J1734">
        <v>6.5</v>
      </c>
      <c r="K1734" t="s">
        <v>10912</v>
      </c>
      <c r="L1734">
        <v>140735</v>
      </c>
      <c r="M1734">
        <v>12000000</v>
      </c>
      <c r="N1734">
        <v>43495888</v>
      </c>
      <c r="O1734">
        <v>31495888</v>
      </c>
      <c r="P1734" t="s">
        <v>10913</v>
      </c>
      <c r="Q1734" t="s">
        <v>5781</v>
      </c>
      <c r="R1734">
        <v>24</v>
      </c>
      <c r="S1734" t="s">
        <v>11012</v>
      </c>
      <c r="T1734" t="s">
        <v>11026</v>
      </c>
      <c r="U1734" t="s">
        <v>10929</v>
      </c>
      <c r="V1734" t="s">
        <v>10992</v>
      </c>
      <c r="W1734" t="s">
        <v>11031</v>
      </c>
      <c r="X1734" t="s">
        <v>5782</v>
      </c>
    </row>
    <row r="1735" spans="1:24" x14ac:dyDescent="0.3">
      <c r="A1735" t="s">
        <v>5783</v>
      </c>
      <c r="B1735" t="s">
        <v>5784</v>
      </c>
      <c r="C1735" t="s">
        <v>5784</v>
      </c>
      <c r="D1735">
        <v>130</v>
      </c>
      <c r="E1735" t="s">
        <v>10917</v>
      </c>
      <c r="F1735">
        <v>2.1666666666666665</v>
      </c>
      <c r="G1735" t="s">
        <v>190</v>
      </c>
      <c r="H1735" t="s">
        <v>10895</v>
      </c>
      <c r="I1735" t="s">
        <v>10890</v>
      </c>
      <c r="J1735">
        <v>8.5</v>
      </c>
      <c r="K1735" t="s">
        <v>10922</v>
      </c>
      <c r="L1735">
        <v>1405638</v>
      </c>
      <c r="M1735">
        <v>40000000</v>
      </c>
      <c r="N1735">
        <v>109676311</v>
      </c>
      <c r="O1735">
        <v>69676311</v>
      </c>
      <c r="P1735" t="s">
        <v>10913</v>
      </c>
      <c r="Q1735" t="s">
        <v>5785</v>
      </c>
      <c r="R1735">
        <v>17</v>
      </c>
      <c r="S1735" t="s">
        <v>11011</v>
      </c>
      <c r="T1735" t="s">
        <v>11022</v>
      </c>
      <c r="U1735" t="s">
        <v>10923</v>
      </c>
      <c r="V1735" t="s">
        <v>10993</v>
      </c>
      <c r="W1735" t="s">
        <v>11031</v>
      </c>
      <c r="X1735" t="s">
        <v>2976</v>
      </c>
    </row>
    <row r="1736" spans="1:24" x14ac:dyDescent="0.3">
      <c r="A1736" t="s">
        <v>5786</v>
      </c>
      <c r="B1736" t="s">
        <v>5787</v>
      </c>
      <c r="C1736" t="s">
        <v>5787</v>
      </c>
      <c r="D1736">
        <v>130</v>
      </c>
      <c r="E1736" t="s">
        <v>10917</v>
      </c>
      <c r="F1736">
        <v>2.1666666666666665</v>
      </c>
      <c r="G1736" t="s">
        <v>10891</v>
      </c>
      <c r="H1736" t="s">
        <v>190</v>
      </c>
      <c r="I1736" t="s">
        <v>5170</v>
      </c>
      <c r="J1736">
        <v>6.6</v>
      </c>
      <c r="K1736" t="s">
        <v>10912</v>
      </c>
      <c r="L1736">
        <v>62581</v>
      </c>
      <c r="M1736">
        <v>30000000</v>
      </c>
      <c r="N1736">
        <v>31200557</v>
      </c>
      <c r="O1736">
        <v>1200557</v>
      </c>
      <c r="P1736" t="s">
        <v>10918</v>
      </c>
      <c r="Q1736" t="s">
        <v>5788</v>
      </c>
      <c r="R1736">
        <v>9</v>
      </c>
      <c r="S1736" t="s">
        <v>11011</v>
      </c>
      <c r="T1736" t="s">
        <v>11027</v>
      </c>
      <c r="U1736" t="s">
        <v>10930</v>
      </c>
      <c r="V1736" t="s">
        <v>10992</v>
      </c>
      <c r="W1736" t="s">
        <v>11031</v>
      </c>
      <c r="X1736" t="s">
        <v>4380</v>
      </c>
    </row>
    <row r="1737" spans="1:24" x14ac:dyDescent="0.3">
      <c r="A1737" t="s">
        <v>5789</v>
      </c>
      <c r="B1737" t="s">
        <v>5790</v>
      </c>
      <c r="C1737" t="s">
        <v>5790</v>
      </c>
      <c r="D1737">
        <v>86</v>
      </c>
      <c r="E1737" t="s">
        <v>10915</v>
      </c>
      <c r="F1737">
        <v>1.4333333333333333</v>
      </c>
      <c r="G1737" t="s">
        <v>105</v>
      </c>
      <c r="H1737" t="s">
        <v>10895</v>
      </c>
      <c r="I1737" t="s">
        <v>5170</v>
      </c>
      <c r="J1737">
        <v>6.1</v>
      </c>
      <c r="K1737" t="s">
        <v>10912</v>
      </c>
      <c r="L1737">
        <v>140284</v>
      </c>
      <c r="M1737">
        <v>9000000</v>
      </c>
      <c r="N1737">
        <v>82410456</v>
      </c>
      <c r="O1737">
        <v>73410456</v>
      </c>
      <c r="P1737" t="s">
        <v>10913</v>
      </c>
      <c r="Q1737" t="s">
        <v>5791</v>
      </c>
      <c r="R1737">
        <v>29</v>
      </c>
      <c r="S1737" t="s">
        <v>11012</v>
      </c>
      <c r="T1737" t="s">
        <v>11029</v>
      </c>
      <c r="U1737" t="s">
        <v>10932</v>
      </c>
      <c r="V1737" t="s">
        <v>10992</v>
      </c>
      <c r="W1737" t="s">
        <v>11031</v>
      </c>
      <c r="X1737" t="s">
        <v>5792</v>
      </c>
    </row>
    <row r="1738" spans="1:24" x14ac:dyDescent="0.3">
      <c r="A1738" t="s">
        <v>5793</v>
      </c>
      <c r="B1738" t="s">
        <v>5794</v>
      </c>
      <c r="C1738" t="s">
        <v>5794</v>
      </c>
      <c r="D1738">
        <v>113</v>
      </c>
      <c r="E1738" t="s">
        <v>10911</v>
      </c>
      <c r="F1738">
        <v>1.8833333333333333</v>
      </c>
      <c r="G1738" t="s">
        <v>7406</v>
      </c>
      <c r="H1738" t="s">
        <v>10890</v>
      </c>
      <c r="I1738" t="s">
        <v>5170</v>
      </c>
      <c r="J1738">
        <v>5.9</v>
      </c>
      <c r="K1738" t="s">
        <v>10933</v>
      </c>
      <c r="L1738">
        <v>79087</v>
      </c>
      <c r="M1738">
        <v>30000000</v>
      </c>
      <c r="N1738">
        <v>22472631</v>
      </c>
      <c r="O1738">
        <v>-7527369</v>
      </c>
      <c r="P1738" t="s">
        <v>10924</v>
      </c>
      <c r="Q1738" t="s">
        <v>5795</v>
      </c>
      <c r="R1738">
        <v>14</v>
      </c>
      <c r="S1738" t="s">
        <v>1956</v>
      </c>
      <c r="T1738" t="s">
        <v>11021</v>
      </c>
      <c r="U1738" t="s">
        <v>10921</v>
      </c>
      <c r="V1738" t="s">
        <v>10992</v>
      </c>
      <c r="W1738" t="s">
        <v>11031</v>
      </c>
      <c r="X1738" t="s">
        <v>3809</v>
      </c>
    </row>
    <row r="1739" spans="1:24" x14ac:dyDescent="0.3">
      <c r="A1739" t="s">
        <v>5796</v>
      </c>
      <c r="B1739" t="s">
        <v>5797</v>
      </c>
      <c r="C1739" t="s">
        <v>5797</v>
      </c>
      <c r="D1739">
        <v>141</v>
      </c>
      <c r="E1739" t="s">
        <v>10917</v>
      </c>
      <c r="F1739">
        <v>2.35</v>
      </c>
      <c r="G1739" t="s">
        <v>190</v>
      </c>
      <c r="H1739" t="s">
        <v>10885</v>
      </c>
      <c r="I1739" t="s">
        <v>10886</v>
      </c>
      <c r="J1739">
        <v>7.7</v>
      </c>
      <c r="K1739" t="s">
        <v>10916</v>
      </c>
      <c r="L1739">
        <v>242538</v>
      </c>
      <c r="M1739">
        <v>47000000</v>
      </c>
      <c r="N1739">
        <v>3559160</v>
      </c>
      <c r="O1739">
        <v>-43440840</v>
      </c>
      <c r="P1739" t="s">
        <v>10924</v>
      </c>
      <c r="Q1739" t="s">
        <v>4993</v>
      </c>
      <c r="R1739">
        <v>11</v>
      </c>
      <c r="S1739" t="s">
        <v>1956</v>
      </c>
      <c r="T1739" t="s">
        <v>11027</v>
      </c>
      <c r="U1739" t="s">
        <v>10930</v>
      </c>
      <c r="V1739" t="s">
        <v>10996</v>
      </c>
      <c r="W1739" t="s">
        <v>11031</v>
      </c>
      <c r="X1739" t="s">
        <v>5798</v>
      </c>
    </row>
    <row r="1740" spans="1:24" x14ac:dyDescent="0.3">
      <c r="A1740" t="s">
        <v>5799</v>
      </c>
      <c r="B1740" t="s">
        <v>5800</v>
      </c>
      <c r="C1740" t="s">
        <v>5800</v>
      </c>
      <c r="D1740">
        <v>110</v>
      </c>
      <c r="E1740" t="s">
        <v>10911</v>
      </c>
      <c r="F1740">
        <v>1.8333333333333333</v>
      </c>
      <c r="G1740" t="s">
        <v>172</v>
      </c>
      <c r="H1740" t="s">
        <v>10899</v>
      </c>
      <c r="I1740" t="s">
        <v>10899</v>
      </c>
      <c r="J1740">
        <v>6.2</v>
      </c>
      <c r="K1740" t="s">
        <v>10912</v>
      </c>
      <c r="L1740">
        <v>70696</v>
      </c>
      <c r="M1740">
        <v>17500000</v>
      </c>
      <c r="N1740">
        <v>20387597</v>
      </c>
      <c r="O1740">
        <v>2887597</v>
      </c>
      <c r="P1740" t="s">
        <v>10918</v>
      </c>
      <c r="Q1740" t="s">
        <v>5388</v>
      </c>
      <c r="R1740">
        <v>25</v>
      </c>
      <c r="S1740" t="s">
        <v>1956</v>
      </c>
      <c r="T1740" t="s">
        <v>11028</v>
      </c>
      <c r="U1740" t="s">
        <v>10931</v>
      </c>
      <c r="V1740" t="s">
        <v>10993</v>
      </c>
      <c r="W1740" t="s">
        <v>11031</v>
      </c>
      <c r="X1740" t="s">
        <v>3538</v>
      </c>
    </row>
    <row r="1741" spans="1:24" x14ac:dyDescent="0.3">
      <c r="A1741" t="s">
        <v>5801</v>
      </c>
      <c r="B1741" t="s">
        <v>5802</v>
      </c>
      <c r="C1741" t="s">
        <v>5803</v>
      </c>
      <c r="D1741">
        <v>92</v>
      </c>
      <c r="E1741" t="s">
        <v>10911</v>
      </c>
      <c r="F1741">
        <v>1.5333333333333334</v>
      </c>
      <c r="G1741" t="s">
        <v>7406</v>
      </c>
      <c r="H1741" t="s">
        <v>10887</v>
      </c>
      <c r="I1741" t="s">
        <v>10885</v>
      </c>
      <c r="J1741">
        <v>5.6</v>
      </c>
      <c r="K1741" t="s">
        <v>10933</v>
      </c>
      <c r="L1741">
        <v>274205</v>
      </c>
      <c r="M1741">
        <v>130000000</v>
      </c>
      <c r="N1741">
        <v>301913131</v>
      </c>
      <c r="O1741">
        <v>171913131</v>
      </c>
      <c r="P1741" t="s">
        <v>10928</v>
      </c>
      <c r="Q1741" t="s">
        <v>4282</v>
      </c>
      <c r="R1741">
        <v>12</v>
      </c>
      <c r="S1741" t="s">
        <v>11011</v>
      </c>
      <c r="T1741" t="s">
        <v>11024</v>
      </c>
      <c r="U1741" t="s">
        <v>10926</v>
      </c>
      <c r="V1741" t="s">
        <v>10994</v>
      </c>
      <c r="W1741" t="s">
        <v>11031</v>
      </c>
      <c r="X1741" t="s">
        <v>2555</v>
      </c>
    </row>
    <row r="1742" spans="1:24" x14ac:dyDescent="0.3">
      <c r="A1742" t="s">
        <v>5804</v>
      </c>
      <c r="B1742" t="s">
        <v>5805</v>
      </c>
      <c r="C1742" t="s">
        <v>5805</v>
      </c>
      <c r="D1742">
        <v>127</v>
      </c>
      <c r="E1742" t="s">
        <v>10917</v>
      </c>
      <c r="F1742">
        <v>2.1166666666666667</v>
      </c>
      <c r="G1742" t="s">
        <v>10887</v>
      </c>
      <c r="H1742" t="s">
        <v>10892</v>
      </c>
      <c r="I1742" t="s">
        <v>10885</v>
      </c>
      <c r="J1742">
        <v>7.6</v>
      </c>
      <c r="K1742" t="s">
        <v>10916</v>
      </c>
      <c r="L1742">
        <v>280830</v>
      </c>
      <c r="M1742">
        <v>70000000</v>
      </c>
      <c r="N1742">
        <v>137515140</v>
      </c>
      <c r="O1742">
        <v>67515140</v>
      </c>
      <c r="P1742" t="s">
        <v>10913</v>
      </c>
      <c r="Q1742" t="s">
        <v>5806</v>
      </c>
      <c r="R1742">
        <v>29</v>
      </c>
      <c r="S1742" t="s">
        <v>11013</v>
      </c>
      <c r="T1742" t="s">
        <v>11025</v>
      </c>
      <c r="U1742" t="s">
        <v>10927</v>
      </c>
      <c r="V1742" t="s">
        <v>10994</v>
      </c>
      <c r="W1742" t="s">
        <v>11031</v>
      </c>
      <c r="X1742" t="s">
        <v>5807</v>
      </c>
    </row>
    <row r="1743" spans="1:24" x14ac:dyDescent="0.3">
      <c r="A1743" t="s">
        <v>5808</v>
      </c>
      <c r="B1743" t="s">
        <v>5809</v>
      </c>
      <c r="C1743" t="s">
        <v>5809</v>
      </c>
      <c r="D1743">
        <v>105</v>
      </c>
      <c r="E1743" t="s">
        <v>10911</v>
      </c>
      <c r="F1743">
        <v>1.75</v>
      </c>
      <c r="G1743" t="s">
        <v>10891</v>
      </c>
      <c r="H1743" t="s">
        <v>190</v>
      </c>
      <c r="I1743" t="s">
        <v>10895</v>
      </c>
      <c r="J1743">
        <v>6.8</v>
      </c>
      <c r="K1743" t="s">
        <v>10912</v>
      </c>
      <c r="L1743">
        <v>244676</v>
      </c>
      <c r="M1743">
        <v>20000000</v>
      </c>
      <c r="N1743">
        <v>118114220</v>
      </c>
      <c r="O1743">
        <v>98114220</v>
      </c>
      <c r="P1743" t="s">
        <v>10913</v>
      </c>
      <c r="Q1743" t="s">
        <v>5810</v>
      </c>
      <c r="R1743">
        <v>4</v>
      </c>
      <c r="S1743" t="s">
        <v>11014</v>
      </c>
      <c r="T1743" t="s">
        <v>11026</v>
      </c>
      <c r="U1743" t="s">
        <v>10929</v>
      </c>
      <c r="V1743" t="s">
        <v>10994</v>
      </c>
      <c r="W1743" t="s">
        <v>11031</v>
      </c>
      <c r="X1743" t="s">
        <v>4506</v>
      </c>
    </row>
    <row r="1744" spans="1:24" x14ac:dyDescent="0.3">
      <c r="A1744" t="s">
        <v>5811</v>
      </c>
      <c r="B1744" t="s">
        <v>5812</v>
      </c>
      <c r="C1744" t="s">
        <v>5812</v>
      </c>
      <c r="D1744">
        <v>120</v>
      </c>
      <c r="E1744" t="s">
        <v>10911</v>
      </c>
      <c r="F1744">
        <v>2</v>
      </c>
      <c r="G1744" t="s">
        <v>10887</v>
      </c>
      <c r="H1744" t="s">
        <v>172</v>
      </c>
      <c r="I1744" t="s">
        <v>10891</v>
      </c>
      <c r="J1744">
        <v>6.5</v>
      </c>
      <c r="K1744" t="s">
        <v>10912</v>
      </c>
      <c r="L1744">
        <v>60588</v>
      </c>
      <c r="M1744">
        <v>3900000</v>
      </c>
      <c r="N1744">
        <v>961203</v>
      </c>
      <c r="O1744">
        <v>-2938797</v>
      </c>
      <c r="P1744" t="s">
        <v>10924</v>
      </c>
      <c r="Q1744" t="s">
        <v>5813</v>
      </c>
      <c r="R1744">
        <v>6</v>
      </c>
      <c r="S1744" t="s">
        <v>1956</v>
      </c>
      <c r="T1744" t="s">
        <v>11020</v>
      </c>
      <c r="U1744" t="s">
        <v>10920</v>
      </c>
      <c r="V1744" t="s">
        <v>10996</v>
      </c>
      <c r="W1744" t="s">
        <v>11031</v>
      </c>
      <c r="X1744" t="s">
        <v>5814</v>
      </c>
    </row>
    <row r="1745" spans="1:24" x14ac:dyDescent="0.3">
      <c r="A1745" t="s">
        <v>5815</v>
      </c>
      <c r="B1745" t="s">
        <v>5816</v>
      </c>
      <c r="C1745" t="s">
        <v>5816</v>
      </c>
      <c r="D1745">
        <v>88</v>
      </c>
      <c r="E1745" t="s">
        <v>10915</v>
      </c>
      <c r="F1745">
        <v>1.4666666666666666</v>
      </c>
      <c r="G1745" t="s">
        <v>7406</v>
      </c>
      <c r="H1745" t="s">
        <v>10887</v>
      </c>
      <c r="I1745" t="s">
        <v>10890</v>
      </c>
      <c r="J1745">
        <v>6.1</v>
      </c>
      <c r="K1745" t="s">
        <v>10912</v>
      </c>
      <c r="L1745">
        <v>318763</v>
      </c>
      <c r="M1745">
        <v>85000000</v>
      </c>
      <c r="N1745">
        <v>225132113</v>
      </c>
      <c r="O1745">
        <v>140132113</v>
      </c>
      <c r="P1745" t="s">
        <v>10928</v>
      </c>
      <c r="Q1745" t="s">
        <v>5817</v>
      </c>
      <c r="R1745">
        <v>6</v>
      </c>
      <c r="S1745" t="s">
        <v>11014</v>
      </c>
      <c r="T1745" t="s">
        <v>11020</v>
      </c>
      <c r="U1745" t="s">
        <v>10920</v>
      </c>
      <c r="V1745" t="s">
        <v>10992</v>
      </c>
      <c r="W1745" t="s">
        <v>11031</v>
      </c>
      <c r="X1745" t="s">
        <v>2217</v>
      </c>
    </row>
    <row r="1746" spans="1:24" x14ac:dyDescent="0.3">
      <c r="A1746" t="s">
        <v>5818</v>
      </c>
      <c r="B1746" t="s">
        <v>5819</v>
      </c>
      <c r="C1746" t="s">
        <v>5819</v>
      </c>
      <c r="D1746">
        <v>106</v>
      </c>
      <c r="E1746" t="s">
        <v>10911</v>
      </c>
      <c r="F1746">
        <v>1.7666666666666666</v>
      </c>
      <c r="G1746" t="s">
        <v>172</v>
      </c>
      <c r="H1746" t="s">
        <v>190</v>
      </c>
      <c r="I1746" t="s">
        <v>10886</v>
      </c>
      <c r="J1746">
        <v>6.2</v>
      </c>
      <c r="K1746" t="s">
        <v>10912</v>
      </c>
      <c r="L1746">
        <v>63050</v>
      </c>
      <c r="M1746">
        <v>20000000</v>
      </c>
      <c r="N1746">
        <v>47817020</v>
      </c>
      <c r="O1746">
        <v>27817020</v>
      </c>
      <c r="P1746" t="s">
        <v>10913</v>
      </c>
      <c r="Q1746" t="s">
        <v>5820</v>
      </c>
      <c r="R1746">
        <v>24</v>
      </c>
      <c r="S1746" t="s">
        <v>1956</v>
      </c>
      <c r="T1746" t="s">
        <v>11028</v>
      </c>
      <c r="U1746" t="s">
        <v>10931</v>
      </c>
      <c r="V1746" t="s">
        <v>10994</v>
      </c>
      <c r="W1746" t="s">
        <v>11031</v>
      </c>
      <c r="X1746" t="s">
        <v>5821</v>
      </c>
    </row>
    <row r="1747" spans="1:24" x14ac:dyDescent="0.3">
      <c r="A1747" t="s">
        <v>5822</v>
      </c>
      <c r="B1747" t="s">
        <v>5823</v>
      </c>
      <c r="C1747" t="s">
        <v>5823</v>
      </c>
      <c r="D1747">
        <v>108</v>
      </c>
      <c r="E1747" t="s">
        <v>10911</v>
      </c>
      <c r="F1747">
        <v>1.8</v>
      </c>
      <c r="G1747" t="s">
        <v>105</v>
      </c>
      <c r="H1747" t="s">
        <v>10895</v>
      </c>
      <c r="I1747" t="s">
        <v>5170</v>
      </c>
      <c r="J1747">
        <v>6.2</v>
      </c>
      <c r="K1747" t="s">
        <v>10912</v>
      </c>
      <c r="L1747">
        <v>208021</v>
      </c>
      <c r="M1747">
        <v>10000000</v>
      </c>
      <c r="N1747">
        <v>164874275</v>
      </c>
      <c r="O1747">
        <v>154874275</v>
      </c>
      <c r="P1747" t="s">
        <v>10928</v>
      </c>
      <c r="Q1747" t="s">
        <v>4527</v>
      </c>
      <c r="R1747">
        <v>26</v>
      </c>
      <c r="S1747" t="s">
        <v>11012</v>
      </c>
      <c r="T1747" t="s">
        <v>11022</v>
      </c>
      <c r="U1747" t="s">
        <v>10923</v>
      </c>
      <c r="V1747" t="s">
        <v>10993</v>
      </c>
      <c r="W1747" t="s">
        <v>11031</v>
      </c>
      <c r="X1747" t="s">
        <v>5280</v>
      </c>
    </row>
    <row r="1748" spans="1:24" x14ac:dyDescent="0.3">
      <c r="A1748" t="s">
        <v>5824</v>
      </c>
      <c r="B1748" t="s">
        <v>5825</v>
      </c>
      <c r="C1748" t="s">
        <v>5825</v>
      </c>
      <c r="D1748">
        <v>124</v>
      </c>
      <c r="E1748" t="s">
        <v>10917</v>
      </c>
      <c r="F1748">
        <v>2.0666666666666669</v>
      </c>
      <c r="G1748" t="s">
        <v>190</v>
      </c>
      <c r="H1748" t="s">
        <v>10899</v>
      </c>
      <c r="I1748" t="s">
        <v>10899</v>
      </c>
      <c r="J1748">
        <v>7.4</v>
      </c>
      <c r="K1748" t="s">
        <v>10916</v>
      </c>
      <c r="L1748">
        <v>98862</v>
      </c>
      <c r="M1748">
        <v>20000000</v>
      </c>
      <c r="N1748">
        <v>22242388</v>
      </c>
      <c r="O1748">
        <v>2242388</v>
      </c>
      <c r="P1748" t="s">
        <v>10918</v>
      </c>
      <c r="Q1748" t="s">
        <v>5826</v>
      </c>
      <c r="R1748">
        <v>20</v>
      </c>
      <c r="S1748" t="s">
        <v>11011</v>
      </c>
      <c r="T1748" t="s">
        <v>11021</v>
      </c>
      <c r="U1748" t="s">
        <v>10921</v>
      </c>
      <c r="V1748" t="s">
        <v>10994</v>
      </c>
      <c r="W1748" t="s">
        <v>11031</v>
      </c>
      <c r="X1748" t="s">
        <v>5827</v>
      </c>
    </row>
    <row r="1749" spans="1:24" x14ac:dyDescent="0.3">
      <c r="A1749" t="s">
        <v>5828</v>
      </c>
      <c r="B1749" t="s">
        <v>5829</v>
      </c>
      <c r="C1749" t="s">
        <v>5829</v>
      </c>
      <c r="D1749">
        <v>161</v>
      </c>
      <c r="E1749" t="s">
        <v>10917</v>
      </c>
      <c r="F1749">
        <v>2.6833333333333331</v>
      </c>
      <c r="G1749" t="s">
        <v>190</v>
      </c>
      <c r="H1749" t="s">
        <v>10896</v>
      </c>
      <c r="I1749" t="s">
        <v>10899</v>
      </c>
      <c r="J1749">
        <v>7.2</v>
      </c>
      <c r="K1749" t="s">
        <v>10916</v>
      </c>
      <c r="L1749">
        <v>119767</v>
      </c>
      <c r="M1749">
        <v>46000000</v>
      </c>
      <c r="N1749">
        <v>23834809</v>
      </c>
      <c r="O1749">
        <v>-22165191</v>
      </c>
      <c r="P1749" t="s">
        <v>10924</v>
      </c>
      <c r="Q1749" t="s">
        <v>5830</v>
      </c>
      <c r="R1749">
        <v>29</v>
      </c>
      <c r="S1749" t="s">
        <v>11011</v>
      </c>
      <c r="T1749" t="s">
        <v>11023</v>
      </c>
      <c r="U1749" t="s">
        <v>10925</v>
      </c>
      <c r="V1749" t="s">
        <v>11006</v>
      </c>
      <c r="W1749" t="s">
        <v>11031</v>
      </c>
      <c r="X1749" t="s">
        <v>113</v>
      </c>
    </row>
    <row r="1750" spans="1:24" x14ac:dyDescent="0.3">
      <c r="A1750" t="s">
        <v>5831</v>
      </c>
      <c r="B1750" t="s">
        <v>5832</v>
      </c>
      <c r="C1750" t="s">
        <v>5832</v>
      </c>
      <c r="D1750">
        <v>112</v>
      </c>
      <c r="E1750" t="s">
        <v>10911</v>
      </c>
      <c r="F1750">
        <v>1.8666666666666667</v>
      </c>
      <c r="G1750" t="s">
        <v>172</v>
      </c>
      <c r="H1750" t="s">
        <v>190</v>
      </c>
      <c r="I1750" t="s">
        <v>10886</v>
      </c>
      <c r="J1750">
        <v>5.8</v>
      </c>
      <c r="K1750" t="s">
        <v>10933</v>
      </c>
      <c r="L1750">
        <v>64430</v>
      </c>
      <c r="M1750">
        <v>35000000</v>
      </c>
      <c r="N1750">
        <v>65100369</v>
      </c>
      <c r="O1750">
        <v>30100369</v>
      </c>
      <c r="P1750" t="s">
        <v>10913</v>
      </c>
      <c r="Q1750">
        <v>40634</v>
      </c>
      <c r="S1750" t="s">
        <v>1956</v>
      </c>
      <c r="T1750" t="s">
        <v>11026</v>
      </c>
      <c r="U1750" t="e">
        <v>#VALUE!</v>
      </c>
      <c r="V1750" t="s">
        <v>11000</v>
      </c>
      <c r="W1750" t="s">
        <v>11031</v>
      </c>
      <c r="X1750" t="s">
        <v>3594</v>
      </c>
    </row>
    <row r="1751" spans="1:24" x14ac:dyDescent="0.3">
      <c r="A1751" t="s">
        <v>5833</v>
      </c>
      <c r="B1751" t="s">
        <v>5834</v>
      </c>
      <c r="C1751" t="s">
        <v>5834</v>
      </c>
      <c r="D1751">
        <v>92</v>
      </c>
      <c r="E1751" t="s">
        <v>10911</v>
      </c>
      <c r="F1751">
        <v>1.5333333333333334</v>
      </c>
      <c r="G1751" t="s">
        <v>190</v>
      </c>
      <c r="H1751" t="s">
        <v>105</v>
      </c>
      <c r="I1751" t="s">
        <v>10895</v>
      </c>
      <c r="J1751">
        <v>5.8</v>
      </c>
      <c r="K1751" t="s">
        <v>10933</v>
      </c>
      <c r="L1751">
        <v>64388</v>
      </c>
      <c r="M1751">
        <v>10000000</v>
      </c>
      <c r="N1751">
        <v>77578320</v>
      </c>
      <c r="O1751">
        <v>67578320</v>
      </c>
      <c r="P1751" t="s">
        <v>10913</v>
      </c>
      <c r="Q1751" t="s">
        <v>5835</v>
      </c>
      <c r="R1751">
        <v>27</v>
      </c>
      <c r="S1751" t="s">
        <v>1956</v>
      </c>
      <c r="T1751" t="s">
        <v>11021</v>
      </c>
      <c r="U1751" t="s">
        <v>10921</v>
      </c>
      <c r="V1751" t="s">
        <v>10996</v>
      </c>
      <c r="W1751" t="s">
        <v>11031</v>
      </c>
      <c r="X1751" t="s">
        <v>5836</v>
      </c>
    </row>
    <row r="1752" spans="1:24" x14ac:dyDescent="0.3">
      <c r="A1752" t="s">
        <v>5837</v>
      </c>
      <c r="B1752" t="s">
        <v>5838</v>
      </c>
      <c r="C1752" t="s">
        <v>5838</v>
      </c>
      <c r="D1752">
        <v>110</v>
      </c>
      <c r="E1752" t="s">
        <v>10911</v>
      </c>
      <c r="F1752">
        <v>1.8333333333333333</v>
      </c>
      <c r="G1752" t="s">
        <v>172</v>
      </c>
      <c r="H1752" t="s">
        <v>10892</v>
      </c>
      <c r="I1752" t="s">
        <v>10897</v>
      </c>
      <c r="J1752">
        <v>6.4</v>
      </c>
      <c r="K1752" t="s">
        <v>10912</v>
      </c>
      <c r="L1752">
        <v>98894</v>
      </c>
      <c r="M1752">
        <v>22000000</v>
      </c>
      <c r="N1752">
        <v>147880543</v>
      </c>
      <c r="O1752">
        <v>125880543</v>
      </c>
      <c r="P1752" t="s">
        <v>10928</v>
      </c>
      <c r="Q1752" t="s">
        <v>5839</v>
      </c>
      <c r="R1752">
        <v>23</v>
      </c>
      <c r="S1752" t="s">
        <v>11013</v>
      </c>
      <c r="T1752" t="s">
        <v>11027</v>
      </c>
      <c r="U1752" t="s">
        <v>10930</v>
      </c>
      <c r="V1752" t="s">
        <v>10994</v>
      </c>
      <c r="W1752" t="s">
        <v>11031</v>
      </c>
      <c r="X1752" t="s">
        <v>5509</v>
      </c>
    </row>
    <row r="1753" spans="1:24" x14ac:dyDescent="0.3">
      <c r="A1753" t="s">
        <v>5840</v>
      </c>
      <c r="B1753" t="s">
        <v>5841</v>
      </c>
      <c r="C1753" t="s">
        <v>5841</v>
      </c>
      <c r="D1753">
        <v>100</v>
      </c>
      <c r="E1753" t="s">
        <v>10911</v>
      </c>
      <c r="F1753">
        <v>1.6666666666666667</v>
      </c>
      <c r="G1753" t="s">
        <v>7406</v>
      </c>
      <c r="H1753" t="s">
        <v>172</v>
      </c>
      <c r="I1753" t="s">
        <v>10891</v>
      </c>
      <c r="J1753">
        <v>6</v>
      </c>
      <c r="K1753" t="s">
        <v>10912</v>
      </c>
      <c r="L1753">
        <v>50127</v>
      </c>
      <c r="M1753">
        <v>25000000</v>
      </c>
      <c r="N1753">
        <v>26800152</v>
      </c>
      <c r="O1753">
        <v>1800152</v>
      </c>
      <c r="P1753" t="s">
        <v>10918</v>
      </c>
      <c r="Q1753" t="s">
        <v>5842</v>
      </c>
      <c r="R1753">
        <v>23</v>
      </c>
      <c r="S1753" t="s">
        <v>11012</v>
      </c>
      <c r="T1753" t="s">
        <v>11021</v>
      </c>
      <c r="U1753" t="s">
        <v>10921</v>
      </c>
      <c r="V1753" t="s">
        <v>11005</v>
      </c>
      <c r="W1753" t="s">
        <v>11031</v>
      </c>
      <c r="X1753" t="s">
        <v>5843</v>
      </c>
    </row>
    <row r="1754" spans="1:24" x14ac:dyDescent="0.3">
      <c r="A1754" t="s">
        <v>5844</v>
      </c>
      <c r="B1754" t="s">
        <v>5845</v>
      </c>
      <c r="C1754" t="s">
        <v>5845</v>
      </c>
      <c r="D1754">
        <v>92</v>
      </c>
      <c r="E1754" t="s">
        <v>10911</v>
      </c>
      <c r="F1754">
        <v>1.5333333333333334</v>
      </c>
      <c r="G1754" t="s">
        <v>7406</v>
      </c>
      <c r="H1754" t="s">
        <v>172</v>
      </c>
      <c r="I1754" t="s">
        <v>4855</v>
      </c>
      <c r="J1754">
        <v>7</v>
      </c>
      <c r="K1754" t="s">
        <v>10916</v>
      </c>
      <c r="L1754">
        <v>79222</v>
      </c>
      <c r="M1754">
        <v>11500000</v>
      </c>
      <c r="N1754">
        <v>84645164</v>
      </c>
      <c r="O1754">
        <v>73145164</v>
      </c>
      <c r="P1754" t="s">
        <v>10913</v>
      </c>
      <c r="Q1754" t="s">
        <v>5846</v>
      </c>
      <c r="R1754">
        <v>21</v>
      </c>
      <c r="S1754" t="s">
        <v>11012</v>
      </c>
      <c r="T1754" t="s">
        <v>11027</v>
      </c>
      <c r="U1754" t="s">
        <v>10930</v>
      </c>
      <c r="V1754" t="s">
        <v>10993</v>
      </c>
      <c r="W1754" t="s">
        <v>11031</v>
      </c>
      <c r="X1754" t="s">
        <v>4149</v>
      </c>
    </row>
    <row r="1755" spans="1:24" x14ac:dyDescent="0.3">
      <c r="A1755" t="s">
        <v>5847</v>
      </c>
      <c r="B1755" t="s">
        <v>5848</v>
      </c>
      <c r="C1755" t="s">
        <v>5848</v>
      </c>
      <c r="D1755">
        <v>110</v>
      </c>
      <c r="E1755" t="s">
        <v>10911</v>
      </c>
      <c r="F1755">
        <v>1.8333333333333333</v>
      </c>
      <c r="G1755" t="s">
        <v>7406</v>
      </c>
      <c r="H1755" t="s">
        <v>10891</v>
      </c>
      <c r="I1755" t="s">
        <v>5170</v>
      </c>
      <c r="J1755">
        <v>6.7</v>
      </c>
      <c r="K1755" t="s">
        <v>10912</v>
      </c>
      <c r="L1755">
        <v>403288</v>
      </c>
      <c r="M1755">
        <v>75000000</v>
      </c>
      <c r="N1755">
        <v>342463063</v>
      </c>
      <c r="O1755">
        <v>267463063</v>
      </c>
      <c r="P1755" t="s">
        <v>10928</v>
      </c>
      <c r="Q1755" t="s">
        <v>5849</v>
      </c>
      <c r="R1755">
        <v>12</v>
      </c>
      <c r="S1755" t="s">
        <v>11012</v>
      </c>
      <c r="T1755" t="s">
        <v>11024</v>
      </c>
      <c r="U1755" t="s">
        <v>10926</v>
      </c>
      <c r="V1755" t="s">
        <v>10992</v>
      </c>
      <c r="W1755" t="s">
        <v>11031</v>
      </c>
      <c r="X1755" t="s">
        <v>4987</v>
      </c>
    </row>
    <row r="1756" spans="1:24" x14ac:dyDescent="0.3">
      <c r="A1756" t="s">
        <v>5850</v>
      </c>
      <c r="B1756" t="s">
        <v>5851</v>
      </c>
      <c r="C1756" t="s">
        <v>5851</v>
      </c>
      <c r="D1756">
        <v>106</v>
      </c>
      <c r="E1756" t="s">
        <v>10911</v>
      </c>
      <c r="F1756">
        <v>1.7666666666666666</v>
      </c>
      <c r="G1756" t="s">
        <v>10887</v>
      </c>
      <c r="H1756" t="s">
        <v>10892</v>
      </c>
      <c r="I1756" t="s">
        <v>10885</v>
      </c>
      <c r="J1756">
        <v>6.1</v>
      </c>
      <c r="K1756" t="s">
        <v>10912</v>
      </c>
      <c r="L1756">
        <v>81148</v>
      </c>
      <c r="M1756">
        <v>60000000</v>
      </c>
      <c r="N1756">
        <v>62803180</v>
      </c>
      <c r="O1756">
        <v>2803180</v>
      </c>
      <c r="P1756" t="s">
        <v>10918</v>
      </c>
      <c r="Q1756" t="s">
        <v>5852</v>
      </c>
      <c r="R1756">
        <v>11</v>
      </c>
      <c r="S1756" t="s">
        <v>11012</v>
      </c>
      <c r="T1756" t="s">
        <v>11018</v>
      </c>
      <c r="U1756" t="s">
        <v>10914</v>
      </c>
      <c r="V1756" t="s">
        <v>10992</v>
      </c>
      <c r="W1756" t="s">
        <v>11031</v>
      </c>
      <c r="X1756" t="s">
        <v>1973</v>
      </c>
    </row>
    <row r="1757" spans="1:24" x14ac:dyDescent="0.3">
      <c r="A1757" t="s">
        <v>5853</v>
      </c>
      <c r="B1757" t="s">
        <v>5854</v>
      </c>
      <c r="C1757" t="s">
        <v>5854</v>
      </c>
      <c r="D1757">
        <v>122</v>
      </c>
      <c r="E1757" t="s">
        <v>10917</v>
      </c>
      <c r="F1757">
        <v>2.0333333333333332</v>
      </c>
      <c r="G1757" t="s">
        <v>10891</v>
      </c>
      <c r="H1757" t="s">
        <v>5170</v>
      </c>
      <c r="I1757" t="s">
        <v>10899</v>
      </c>
      <c r="J1757">
        <v>6.9</v>
      </c>
      <c r="K1757" t="s">
        <v>10912</v>
      </c>
      <c r="L1757">
        <v>361674</v>
      </c>
      <c r="M1757">
        <v>85000000</v>
      </c>
      <c r="N1757">
        <v>311312624</v>
      </c>
      <c r="O1757">
        <v>226312624</v>
      </c>
      <c r="P1757" t="s">
        <v>10928</v>
      </c>
      <c r="Q1757" t="s">
        <v>5855</v>
      </c>
      <c r="R1757">
        <v>24</v>
      </c>
      <c r="S1757" t="s">
        <v>11012</v>
      </c>
      <c r="T1757" t="s">
        <v>11029</v>
      </c>
      <c r="U1757" t="s">
        <v>10932</v>
      </c>
      <c r="V1757" t="s">
        <v>10994</v>
      </c>
      <c r="W1757" t="s">
        <v>11031</v>
      </c>
      <c r="X1757" t="s">
        <v>1232</v>
      </c>
    </row>
    <row r="1758" spans="1:24" x14ac:dyDescent="0.3">
      <c r="A1758" t="s">
        <v>5856</v>
      </c>
      <c r="B1758" t="s">
        <v>5857</v>
      </c>
      <c r="C1758" t="s">
        <v>5857</v>
      </c>
      <c r="D1758">
        <v>96</v>
      </c>
      <c r="E1758" t="s">
        <v>10911</v>
      </c>
      <c r="F1758">
        <v>1.6</v>
      </c>
      <c r="G1758" t="s">
        <v>4855</v>
      </c>
      <c r="H1758" t="s">
        <v>10898</v>
      </c>
      <c r="I1758" t="s">
        <v>10899</v>
      </c>
      <c r="J1758">
        <v>7.4</v>
      </c>
      <c r="K1758" t="s">
        <v>10916</v>
      </c>
      <c r="L1758">
        <v>84723</v>
      </c>
      <c r="M1758">
        <v>1500000</v>
      </c>
      <c r="N1758">
        <v>49782012</v>
      </c>
      <c r="O1758">
        <v>48282012</v>
      </c>
      <c r="P1758" t="s">
        <v>10913</v>
      </c>
      <c r="Q1758" t="s">
        <v>5721</v>
      </c>
      <c r="R1758">
        <v>24</v>
      </c>
      <c r="S1758" t="s">
        <v>11011</v>
      </c>
      <c r="T1758" t="s">
        <v>11019</v>
      </c>
      <c r="U1758" t="s">
        <v>10919</v>
      </c>
      <c r="V1758" t="s">
        <v>10993</v>
      </c>
      <c r="W1758" t="s">
        <v>11031</v>
      </c>
      <c r="X1758" t="s">
        <v>5858</v>
      </c>
    </row>
    <row r="1759" spans="1:24" x14ac:dyDescent="0.3">
      <c r="A1759" t="s">
        <v>5859</v>
      </c>
      <c r="B1759" t="s">
        <v>5860</v>
      </c>
      <c r="C1759" t="s">
        <v>5860</v>
      </c>
      <c r="D1759">
        <v>96</v>
      </c>
      <c r="E1759" t="s">
        <v>10911</v>
      </c>
      <c r="F1759">
        <v>1.6</v>
      </c>
      <c r="G1759" t="s">
        <v>172</v>
      </c>
      <c r="H1759" t="s">
        <v>190</v>
      </c>
      <c r="I1759" t="s">
        <v>10886</v>
      </c>
      <c r="J1759">
        <v>7.1</v>
      </c>
      <c r="K1759" t="s">
        <v>10916</v>
      </c>
      <c r="L1759">
        <v>265510</v>
      </c>
      <c r="M1759">
        <v>15500000</v>
      </c>
      <c r="N1759">
        <v>96409300</v>
      </c>
      <c r="O1759">
        <v>80909300</v>
      </c>
      <c r="P1759" t="s">
        <v>10913</v>
      </c>
      <c r="Q1759" t="s">
        <v>5861</v>
      </c>
      <c r="R1759">
        <v>17</v>
      </c>
      <c r="S1759" t="s">
        <v>11016</v>
      </c>
      <c r="T1759" t="s">
        <v>11029</v>
      </c>
      <c r="U1759" t="s">
        <v>10932</v>
      </c>
      <c r="V1759" t="s">
        <v>10992</v>
      </c>
      <c r="W1759" t="s">
        <v>11031</v>
      </c>
      <c r="X1759" t="s">
        <v>246</v>
      </c>
    </row>
    <row r="1760" spans="1:24" x14ac:dyDescent="0.3">
      <c r="A1760" t="s">
        <v>5862</v>
      </c>
      <c r="B1760" t="s">
        <v>5863</v>
      </c>
      <c r="C1760" t="s">
        <v>5863</v>
      </c>
      <c r="D1760">
        <v>94</v>
      </c>
      <c r="E1760" t="s">
        <v>10911</v>
      </c>
      <c r="F1760">
        <v>1.5666666666666667</v>
      </c>
      <c r="G1760" t="s">
        <v>105</v>
      </c>
      <c r="H1760" t="s">
        <v>10899</v>
      </c>
      <c r="I1760" t="s">
        <v>10899</v>
      </c>
      <c r="J1760">
        <v>5.5</v>
      </c>
      <c r="K1760" t="s">
        <v>10933</v>
      </c>
      <c r="L1760">
        <v>94390</v>
      </c>
      <c r="M1760">
        <v>10200000</v>
      </c>
      <c r="N1760">
        <v>35728183</v>
      </c>
      <c r="O1760">
        <v>25528183</v>
      </c>
      <c r="P1760" t="s">
        <v>10913</v>
      </c>
      <c r="Q1760">
        <v>2007</v>
      </c>
      <c r="S1760" t="s">
        <v>11012</v>
      </c>
      <c r="T1760" t="s">
        <v>11024</v>
      </c>
      <c r="U1760" t="e">
        <v>#VALUE!</v>
      </c>
      <c r="V1760" t="s">
        <v>10963</v>
      </c>
      <c r="W1760" t="s">
        <v>11032</v>
      </c>
      <c r="X1760" t="s">
        <v>3982</v>
      </c>
    </row>
    <row r="1761" spans="1:24" x14ac:dyDescent="0.3">
      <c r="A1761" t="s">
        <v>5864</v>
      </c>
      <c r="B1761" t="s">
        <v>5865</v>
      </c>
      <c r="C1761" t="s">
        <v>5865</v>
      </c>
      <c r="D1761">
        <v>141</v>
      </c>
      <c r="E1761" t="s">
        <v>10917</v>
      </c>
      <c r="F1761">
        <v>2.35</v>
      </c>
      <c r="G1761" t="s">
        <v>7406</v>
      </c>
      <c r="H1761" t="s">
        <v>10887</v>
      </c>
      <c r="I1761" t="s">
        <v>190</v>
      </c>
      <c r="J1761">
        <v>7.8</v>
      </c>
      <c r="K1761" t="s">
        <v>10916</v>
      </c>
      <c r="L1761">
        <v>168154</v>
      </c>
      <c r="M1761">
        <v>19000000</v>
      </c>
      <c r="N1761">
        <v>68673228</v>
      </c>
      <c r="O1761">
        <v>49673228</v>
      </c>
      <c r="P1761" t="s">
        <v>10913</v>
      </c>
      <c r="Q1761" t="s">
        <v>5866</v>
      </c>
      <c r="R1761">
        <v>15</v>
      </c>
      <c r="S1761" t="s">
        <v>11014</v>
      </c>
      <c r="T1761" t="s">
        <v>11023</v>
      </c>
      <c r="U1761" t="s">
        <v>10925</v>
      </c>
      <c r="V1761" t="s">
        <v>10993</v>
      </c>
      <c r="W1761" t="s">
        <v>11031</v>
      </c>
      <c r="X1761" t="s">
        <v>87</v>
      </c>
    </row>
    <row r="1762" spans="1:24" x14ac:dyDescent="0.3">
      <c r="A1762" t="s">
        <v>5867</v>
      </c>
      <c r="B1762" t="s">
        <v>5868</v>
      </c>
      <c r="C1762" t="s">
        <v>5868</v>
      </c>
      <c r="D1762">
        <v>117</v>
      </c>
      <c r="E1762" t="s">
        <v>10911</v>
      </c>
      <c r="F1762">
        <v>1.95</v>
      </c>
      <c r="G1762" t="s">
        <v>7406</v>
      </c>
      <c r="H1762" t="s">
        <v>10891</v>
      </c>
      <c r="I1762" t="s">
        <v>190</v>
      </c>
      <c r="J1762">
        <v>6.8</v>
      </c>
      <c r="K1762" t="s">
        <v>10912</v>
      </c>
      <c r="L1762">
        <v>91558</v>
      </c>
      <c r="M1762">
        <v>21000000</v>
      </c>
      <c r="N1762">
        <v>55033767</v>
      </c>
      <c r="O1762">
        <v>34033767</v>
      </c>
      <c r="P1762" t="s">
        <v>10913</v>
      </c>
      <c r="Q1762" t="s">
        <v>5869</v>
      </c>
      <c r="R1762">
        <v>25</v>
      </c>
      <c r="S1762" t="s">
        <v>1956</v>
      </c>
      <c r="T1762" t="s">
        <v>11029</v>
      </c>
      <c r="U1762" t="s">
        <v>10932</v>
      </c>
      <c r="V1762" t="s">
        <v>10994</v>
      </c>
      <c r="W1762" t="s">
        <v>11031</v>
      </c>
      <c r="X1762" t="s">
        <v>5870</v>
      </c>
    </row>
    <row r="1763" spans="1:24" x14ac:dyDescent="0.3">
      <c r="A1763" t="s">
        <v>5871</v>
      </c>
      <c r="B1763" t="s">
        <v>5872</v>
      </c>
      <c r="C1763" t="s">
        <v>5872</v>
      </c>
      <c r="D1763">
        <v>150</v>
      </c>
      <c r="E1763" t="s">
        <v>10917</v>
      </c>
      <c r="F1763">
        <v>2.5</v>
      </c>
      <c r="G1763" t="s">
        <v>7406</v>
      </c>
      <c r="H1763" t="s">
        <v>10887</v>
      </c>
      <c r="I1763" t="s">
        <v>10892</v>
      </c>
      <c r="J1763">
        <v>6.5</v>
      </c>
      <c r="K1763" t="s">
        <v>10912</v>
      </c>
      <c r="L1763">
        <v>220868</v>
      </c>
      <c r="M1763">
        <v>225000000</v>
      </c>
      <c r="N1763">
        <v>419665568</v>
      </c>
      <c r="O1763">
        <v>194665568</v>
      </c>
      <c r="P1763" t="s">
        <v>10928</v>
      </c>
      <c r="Q1763" t="s">
        <v>5873</v>
      </c>
      <c r="R1763">
        <v>9</v>
      </c>
      <c r="S1763" t="s">
        <v>1956</v>
      </c>
      <c r="T1763" t="s">
        <v>11029</v>
      </c>
      <c r="U1763" t="s">
        <v>10932</v>
      </c>
      <c r="V1763" t="s">
        <v>10992</v>
      </c>
      <c r="W1763" t="s">
        <v>11031</v>
      </c>
      <c r="X1763" t="s">
        <v>4499</v>
      </c>
    </row>
    <row r="1764" spans="1:24" x14ac:dyDescent="0.3">
      <c r="A1764" t="s">
        <v>5874</v>
      </c>
      <c r="B1764" t="s">
        <v>5875</v>
      </c>
      <c r="C1764" t="s">
        <v>5875</v>
      </c>
      <c r="D1764">
        <v>162</v>
      </c>
      <c r="E1764" t="s">
        <v>10917</v>
      </c>
      <c r="F1764">
        <v>2.7</v>
      </c>
      <c r="G1764" t="s">
        <v>7406</v>
      </c>
      <c r="H1764" t="s">
        <v>10887</v>
      </c>
      <c r="I1764" t="s">
        <v>10885</v>
      </c>
      <c r="J1764">
        <v>7.9</v>
      </c>
      <c r="K1764" t="s">
        <v>10916</v>
      </c>
      <c r="L1764">
        <v>1364568</v>
      </c>
      <c r="M1764">
        <v>237000000</v>
      </c>
      <c r="N1764">
        <v>2923706026</v>
      </c>
      <c r="O1764">
        <v>2686706026</v>
      </c>
      <c r="P1764" t="s">
        <v>10928</v>
      </c>
      <c r="Q1764" t="s">
        <v>5876</v>
      </c>
      <c r="R1764">
        <v>10</v>
      </c>
      <c r="S1764" t="s">
        <v>11012</v>
      </c>
      <c r="T1764" t="s">
        <v>11018</v>
      </c>
      <c r="U1764" t="s">
        <v>10914</v>
      </c>
      <c r="V1764" t="s">
        <v>10996</v>
      </c>
      <c r="W1764" t="s">
        <v>11031</v>
      </c>
      <c r="X1764" t="s">
        <v>687</v>
      </c>
    </row>
    <row r="1765" spans="1:24" x14ac:dyDescent="0.3">
      <c r="A1765" t="s">
        <v>5877</v>
      </c>
      <c r="B1765" t="s">
        <v>5878</v>
      </c>
      <c r="C1765" t="s">
        <v>5878</v>
      </c>
      <c r="D1765">
        <v>103</v>
      </c>
      <c r="E1765" t="s">
        <v>10911</v>
      </c>
      <c r="F1765">
        <v>1.7166666666666666</v>
      </c>
      <c r="G1765" t="s">
        <v>7406</v>
      </c>
      <c r="H1765" t="s">
        <v>10891</v>
      </c>
      <c r="I1765" t="s">
        <v>5170</v>
      </c>
      <c r="J1765">
        <v>6.2</v>
      </c>
      <c r="K1765" t="s">
        <v>10912</v>
      </c>
      <c r="L1765">
        <v>95335</v>
      </c>
      <c r="M1765">
        <v>25000000</v>
      </c>
      <c r="N1765">
        <v>42653739</v>
      </c>
      <c r="O1765">
        <v>17653739</v>
      </c>
      <c r="P1765" t="s">
        <v>10913</v>
      </c>
      <c r="Q1765" t="s">
        <v>5820</v>
      </c>
      <c r="R1765">
        <v>24</v>
      </c>
      <c r="S1765" t="s">
        <v>1956</v>
      </c>
      <c r="T1765" t="s">
        <v>11028</v>
      </c>
      <c r="U1765" t="s">
        <v>10931</v>
      </c>
      <c r="V1765" t="s">
        <v>10994</v>
      </c>
      <c r="W1765" t="s">
        <v>11031</v>
      </c>
      <c r="X1765" t="s">
        <v>5879</v>
      </c>
    </row>
    <row r="1766" spans="1:24" x14ac:dyDescent="0.3">
      <c r="A1766" t="s">
        <v>5880</v>
      </c>
      <c r="B1766" t="s">
        <v>5881</v>
      </c>
      <c r="C1766" t="s">
        <v>5881</v>
      </c>
      <c r="D1766">
        <v>87</v>
      </c>
      <c r="E1766" t="s">
        <v>10915</v>
      </c>
      <c r="F1766">
        <v>1.45</v>
      </c>
      <c r="G1766" t="s">
        <v>190</v>
      </c>
      <c r="H1766" t="s">
        <v>10885</v>
      </c>
      <c r="I1766" t="s">
        <v>10895</v>
      </c>
      <c r="J1766">
        <v>7.8</v>
      </c>
      <c r="K1766" t="s">
        <v>10916</v>
      </c>
      <c r="L1766">
        <v>196083</v>
      </c>
      <c r="M1766">
        <v>200000</v>
      </c>
      <c r="N1766">
        <v>0</v>
      </c>
      <c r="O1766">
        <v>-200000</v>
      </c>
      <c r="P1766" t="s">
        <v>10924</v>
      </c>
      <c r="Q1766" t="s">
        <v>5882</v>
      </c>
      <c r="R1766">
        <v>10</v>
      </c>
      <c r="S1766" t="s">
        <v>11013</v>
      </c>
      <c r="T1766" t="s">
        <v>11024</v>
      </c>
      <c r="U1766" t="s">
        <v>10926</v>
      </c>
      <c r="V1766" t="s">
        <v>10994</v>
      </c>
      <c r="W1766" t="s">
        <v>11031</v>
      </c>
      <c r="X1766" t="s">
        <v>5883</v>
      </c>
    </row>
    <row r="1767" spans="1:24" x14ac:dyDescent="0.3">
      <c r="A1767" t="s">
        <v>5884</v>
      </c>
      <c r="B1767" t="s">
        <v>5885</v>
      </c>
      <c r="C1767" t="s">
        <v>5886</v>
      </c>
      <c r="D1767">
        <v>94</v>
      </c>
      <c r="E1767" t="s">
        <v>10911</v>
      </c>
      <c r="F1767">
        <v>1.5666666666666667</v>
      </c>
      <c r="G1767" t="s">
        <v>7406</v>
      </c>
      <c r="H1767" t="s">
        <v>105</v>
      </c>
      <c r="I1767" t="s">
        <v>10890</v>
      </c>
      <c r="J1767">
        <v>4.5999999999999996</v>
      </c>
      <c r="K1767" t="s">
        <v>10933</v>
      </c>
      <c r="L1767">
        <v>131097</v>
      </c>
      <c r="M1767">
        <v>40000000</v>
      </c>
      <c r="N1767">
        <v>130290885</v>
      </c>
      <c r="O1767">
        <v>90290885</v>
      </c>
      <c r="P1767" t="s">
        <v>10913</v>
      </c>
      <c r="Q1767" t="s">
        <v>5887</v>
      </c>
      <c r="R1767">
        <v>25</v>
      </c>
      <c r="S1767" t="s">
        <v>11011</v>
      </c>
      <c r="T1767" t="s">
        <v>11018</v>
      </c>
      <c r="U1767" t="s">
        <v>10914</v>
      </c>
      <c r="V1767" t="s">
        <v>10994</v>
      </c>
      <c r="W1767" t="s">
        <v>11031</v>
      </c>
      <c r="X1767" t="s">
        <v>5888</v>
      </c>
    </row>
    <row r="1768" spans="1:24" x14ac:dyDescent="0.3">
      <c r="A1768" t="s">
        <v>5889</v>
      </c>
      <c r="B1768" t="s">
        <v>381</v>
      </c>
      <c r="C1768" t="s">
        <v>381</v>
      </c>
      <c r="D1768">
        <v>97</v>
      </c>
      <c r="E1768" t="s">
        <v>10911</v>
      </c>
      <c r="F1768">
        <v>1.6166666666666667</v>
      </c>
      <c r="G1768" t="s">
        <v>105</v>
      </c>
      <c r="H1768" t="s">
        <v>10895</v>
      </c>
      <c r="I1768" t="s">
        <v>5170</v>
      </c>
      <c r="J1768">
        <v>5.5</v>
      </c>
      <c r="K1768" t="s">
        <v>10933</v>
      </c>
      <c r="L1768">
        <v>115119</v>
      </c>
      <c r="M1768">
        <v>19000000</v>
      </c>
      <c r="N1768">
        <v>91509154</v>
      </c>
      <c r="O1768">
        <v>72509154</v>
      </c>
      <c r="P1768" t="s">
        <v>10913</v>
      </c>
      <c r="Q1768" t="s">
        <v>5890</v>
      </c>
      <c r="R1768">
        <v>9</v>
      </c>
      <c r="S1768" t="s">
        <v>11015</v>
      </c>
      <c r="T1768" t="s">
        <v>11020</v>
      </c>
      <c r="U1768" t="s">
        <v>10920</v>
      </c>
      <c r="V1768" t="s">
        <v>10996</v>
      </c>
      <c r="W1768" t="s">
        <v>11031</v>
      </c>
      <c r="X1768" t="s">
        <v>4153</v>
      </c>
    </row>
    <row r="1769" spans="1:24" x14ac:dyDescent="0.3">
      <c r="A1769" t="s">
        <v>5891</v>
      </c>
      <c r="B1769" t="s">
        <v>5892</v>
      </c>
      <c r="C1769" t="s">
        <v>5892</v>
      </c>
      <c r="D1769">
        <v>112</v>
      </c>
      <c r="E1769" t="s">
        <v>10911</v>
      </c>
      <c r="F1769">
        <v>1.8666666666666667</v>
      </c>
      <c r="G1769" t="s">
        <v>172</v>
      </c>
      <c r="H1769" t="s">
        <v>190</v>
      </c>
      <c r="I1769" t="s">
        <v>10886</v>
      </c>
      <c r="J1769">
        <v>6.7</v>
      </c>
      <c r="K1769" t="s">
        <v>10912</v>
      </c>
      <c r="L1769">
        <v>217609</v>
      </c>
      <c r="M1769">
        <v>30000000</v>
      </c>
      <c r="N1769">
        <v>102820008</v>
      </c>
      <c r="O1769">
        <v>72820008</v>
      </c>
      <c r="P1769" t="s">
        <v>10913</v>
      </c>
      <c r="Q1769" t="s">
        <v>5893</v>
      </c>
      <c r="R1769">
        <v>4</v>
      </c>
      <c r="S1769" t="s">
        <v>11012</v>
      </c>
      <c r="T1769" t="s">
        <v>11023</v>
      </c>
      <c r="U1769" t="s">
        <v>10925</v>
      </c>
      <c r="V1769" t="s">
        <v>11002</v>
      </c>
      <c r="W1769" t="s">
        <v>11031</v>
      </c>
      <c r="X1769" t="s">
        <v>1161</v>
      </c>
    </row>
    <row r="1770" spans="1:24" x14ac:dyDescent="0.3">
      <c r="A1770" t="s">
        <v>5894</v>
      </c>
      <c r="B1770" t="s">
        <v>5895</v>
      </c>
      <c r="C1770" t="s">
        <v>5895</v>
      </c>
      <c r="D1770">
        <v>148</v>
      </c>
      <c r="E1770" t="s">
        <v>10917</v>
      </c>
      <c r="F1770">
        <v>2.4666666666666668</v>
      </c>
      <c r="G1770" t="s">
        <v>10887</v>
      </c>
      <c r="H1770" t="s">
        <v>10889</v>
      </c>
      <c r="I1770" t="s">
        <v>190</v>
      </c>
      <c r="J1770">
        <v>8.1</v>
      </c>
      <c r="K1770" t="s">
        <v>10922</v>
      </c>
      <c r="L1770">
        <v>646215</v>
      </c>
      <c r="M1770">
        <v>15000000</v>
      </c>
      <c r="N1770">
        <v>56675895</v>
      </c>
      <c r="O1770">
        <v>41675895</v>
      </c>
      <c r="P1770" t="s">
        <v>10913</v>
      </c>
      <c r="Q1770" t="s">
        <v>5651</v>
      </c>
      <c r="R1770">
        <v>1</v>
      </c>
      <c r="S1770" t="s">
        <v>11016</v>
      </c>
      <c r="T1770" t="s">
        <v>11027</v>
      </c>
      <c r="U1770" t="s">
        <v>10930</v>
      </c>
      <c r="V1770" t="s">
        <v>10994</v>
      </c>
      <c r="W1770" t="s">
        <v>11031</v>
      </c>
      <c r="X1770" t="s">
        <v>3435</v>
      </c>
    </row>
    <row r="1771" spans="1:24" x14ac:dyDescent="0.3">
      <c r="A1771" t="s">
        <v>5896</v>
      </c>
      <c r="B1771" t="s">
        <v>5897</v>
      </c>
      <c r="C1771" t="s">
        <v>5897</v>
      </c>
      <c r="D1771">
        <v>104</v>
      </c>
      <c r="E1771" t="s">
        <v>10911</v>
      </c>
      <c r="F1771">
        <v>1.7333333333333334</v>
      </c>
      <c r="G1771" t="s">
        <v>172</v>
      </c>
      <c r="H1771" t="s">
        <v>10894</v>
      </c>
      <c r="I1771" t="s">
        <v>10886</v>
      </c>
      <c r="J1771">
        <v>6.5</v>
      </c>
      <c r="K1771" t="s">
        <v>10912</v>
      </c>
      <c r="L1771">
        <v>106175</v>
      </c>
      <c r="M1771">
        <v>40000000</v>
      </c>
      <c r="N1771">
        <v>145896422</v>
      </c>
      <c r="O1771">
        <v>105896422</v>
      </c>
      <c r="P1771" t="s">
        <v>10928</v>
      </c>
      <c r="Q1771" t="s">
        <v>5710</v>
      </c>
      <c r="R1771">
        <v>9</v>
      </c>
      <c r="S1771" t="s">
        <v>1956</v>
      </c>
      <c r="T1771" t="s">
        <v>11020</v>
      </c>
      <c r="U1771" t="s">
        <v>10920</v>
      </c>
      <c r="V1771" t="s">
        <v>10994</v>
      </c>
      <c r="W1771" t="s">
        <v>11031</v>
      </c>
      <c r="X1771" t="s">
        <v>4066</v>
      </c>
    </row>
    <row r="1772" spans="1:24" x14ac:dyDescent="0.3">
      <c r="A1772" t="s">
        <v>5898</v>
      </c>
      <c r="B1772" t="s">
        <v>5899</v>
      </c>
      <c r="C1772" t="s">
        <v>5899</v>
      </c>
      <c r="D1772">
        <v>128</v>
      </c>
      <c r="E1772" t="s">
        <v>10917</v>
      </c>
      <c r="F1772">
        <v>2.1333333333333333</v>
      </c>
      <c r="G1772" t="s">
        <v>7406</v>
      </c>
      <c r="H1772" t="s">
        <v>190</v>
      </c>
      <c r="I1772" t="s">
        <v>5170</v>
      </c>
      <c r="J1772">
        <v>7</v>
      </c>
      <c r="K1772" t="s">
        <v>10916</v>
      </c>
      <c r="L1772">
        <v>236161</v>
      </c>
      <c r="M1772">
        <v>70000000</v>
      </c>
      <c r="N1772">
        <v>115900897</v>
      </c>
      <c r="O1772">
        <v>45900897</v>
      </c>
      <c r="P1772" t="s">
        <v>10913</v>
      </c>
      <c r="Q1772" t="s">
        <v>5900</v>
      </c>
      <c r="R1772">
        <v>5</v>
      </c>
      <c r="S1772" t="s">
        <v>11013</v>
      </c>
      <c r="T1772" t="s">
        <v>11022</v>
      </c>
      <c r="U1772" t="s">
        <v>10923</v>
      </c>
      <c r="V1772" t="s">
        <v>10992</v>
      </c>
      <c r="W1772" t="s">
        <v>11031</v>
      </c>
      <c r="X1772" t="s">
        <v>312</v>
      </c>
    </row>
    <row r="1773" spans="1:24" x14ac:dyDescent="0.3">
      <c r="A1773" t="s">
        <v>5901</v>
      </c>
      <c r="B1773" t="s">
        <v>5902</v>
      </c>
      <c r="C1773" t="s">
        <v>5902</v>
      </c>
      <c r="D1773">
        <v>131</v>
      </c>
      <c r="E1773" t="s">
        <v>10917</v>
      </c>
      <c r="F1773">
        <v>2.1833333333333331</v>
      </c>
      <c r="G1773" t="s">
        <v>190</v>
      </c>
      <c r="H1773" t="s">
        <v>10897</v>
      </c>
      <c r="I1773" t="s">
        <v>10899</v>
      </c>
      <c r="J1773">
        <v>7</v>
      </c>
      <c r="K1773" t="s">
        <v>10916</v>
      </c>
      <c r="L1773">
        <v>64044</v>
      </c>
      <c r="M1773">
        <v>65000000</v>
      </c>
      <c r="N1773">
        <v>43545364</v>
      </c>
      <c r="O1773">
        <v>-21454636</v>
      </c>
      <c r="P1773" t="s">
        <v>10924</v>
      </c>
      <c r="Q1773" t="s">
        <v>5903</v>
      </c>
      <c r="R1773">
        <v>12</v>
      </c>
      <c r="S1773" t="s">
        <v>11011</v>
      </c>
      <c r="T1773" t="s">
        <v>11018</v>
      </c>
      <c r="U1773" t="s">
        <v>10914</v>
      </c>
      <c r="V1773" t="s">
        <v>10993</v>
      </c>
      <c r="W1773" t="s">
        <v>11031</v>
      </c>
      <c r="X1773" t="s">
        <v>3000</v>
      </c>
    </row>
    <row r="1774" spans="1:24" x14ac:dyDescent="0.3">
      <c r="A1774" t="s">
        <v>5904</v>
      </c>
      <c r="B1774" t="s">
        <v>5905</v>
      </c>
      <c r="C1774" t="s">
        <v>5906</v>
      </c>
      <c r="D1774">
        <v>134</v>
      </c>
      <c r="E1774" t="s">
        <v>10917</v>
      </c>
      <c r="F1774">
        <v>2.2333333333333334</v>
      </c>
      <c r="G1774" t="s">
        <v>190</v>
      </c>
      <c r="H1774" t="s">
        <v>10885</v>
      </c>
      <c r="I1774" t="s">
        <v>105</v>
      </c>
      <c r="J1774">
        <v>7.1</v>
      </c>
      <c r="K1774" t="s">
        <v>10916</v>
      </c>
      <c r="L1774">
        <v>50360</v>
      </c>
      <c r="M1774">
        <v>5000000</v>
      </c>
      <c r="N1774">
        <v>13085023</v>
      </c>
      <c r="O1774">
        <v>8085023</v>
      </c>
      <c r="P1774" t="s">
        <v>10918</v>
      </c>
      <c r="Q1774" t="s">
        <v>5907</v>
      </c>
      <c r="R1774">
        <v>30</v>
      </c>
      <c r="S1774" t="s">
        <v>11012</v>
      </c>
      <c r="T1774" t="s">
        <v>11026</v>
      </c>
      <c r="U1774" t="s">
        <v>10929</v>
      </c>
      <c r="V1774" t="s">
        <v>10996</v>
      </c>
      <c r="W1774" t="s">
        <v>11031</v>
      </c>
      <c r="X1774" t="s">
        <v>4033</v>
      </c>
    </row>
    <row r="1775" spans="1:24" x14ac:dyDescent="0.3">
      <c r="A1775" t="s">
        <v>5908</v>
      </c>
      <c r="B1775" t="s">
        <v>5909</v>
      </c>
      <c r="C1775" t="s">
        <v>5909</v>
      </c>
      <c r="D1775">
        <v>115</v>
      </c>
      <c r="E1775" t="s">
        <v>10911</v>
      </c>
      <c r="F1775">
        <v>1.9166666666666667</v>
      </c>
      <c r="G1775" t="s">
        <v>172</v>
      </c>
      <c r="H1775" t="s">
        <v>10886</v>
      </c>
      <c r="I1775" t="s">
        <v>10899</v>
      </c>
      <c r="J1775">
        <v>5.9</v>
      </c>
      <c r="K1775" t="s">
        <v>10933</v>
      </c>
      <c r="L1775">
        <v>152290</v>
      </c>
      <c r="M1775">
        <v>85000000</v>
      </c>
      <c r="N1775">
        <v>187134117</v>
      </c>
      <c r="O1775">
        <v>102134117</v>
      </c>
      <c r="P1775" t="s">
        <v>10928</v>
      </c>
      <c r="Q1775" t="s">
        <v>5910</v>
      </c>
      <c r="R1775">
        <v>12</v>
      </c>
      <c r="S1775" t="s">
        <v>11012</v>
      </c>
      <c r="T1775" t="s">
        <v>11025</v>
      </c>
      <c r="U1775" t="s">
        <v>10927</v>
      </c>
      <c r="V1775" t="s">
        <v>10994</v>
      </c>
      <c r="W1775" t="s">
        <v>11031</v>
      </c>
      <c r="X1775" t="s">
        <v>2132</v>
      </c>
    </row>
    <row r="1776" spans="1:24" x14ac:dyDescent="0.3">
      <c r="A1776" t="s">
        <v>5911</v>
      </c>
      <c r="B1776" t="s">
        <v>5912</v>
      </c>
      <c r="C1776" t="s">
        <v>5912</v>
      </c>
      <c r="D1776">
        <v>91</v>
      </c>
      <c r="E1776" t="s">
        <v>10911</v>
      </c>
      <c r="F1776">
        <v>1.5166666666666666</v>
      </c>
      <c r="G1776" t="s">
        <v>10887</v>
      </c>
      <c r="H1776" t="s">
        <v>10888</v>
      </c>
      <c r="I1776" t="s">
        <v>172</v>
      </c>
      <c r="J1776">
        <v>6</v>
      </c>
      <c r="K1776" t="s">
        <v>10912</v>
      </c>
      <c r="L1776">
        <v>57740</v>
      </c>
      <c r="M1776">
        <v>70000000</v>
      </c>
      <c r="N1776">
        <v>105647102</v>
      </c>
      <c r="O1776">
        <v>35647102</v>
      </c>
      <c r="P1776" t="s">
        <v>10913</v>
      </c>
      <c r="Q1776" t="s">
        <v>5913</v>
      </c>
      <c r="R1776">
        <v>14</v>
      </c>
      <c r="S1776" t="s">
        <v>11016</v>
      </c>
      <c r="T1776" t="s">
        <v>11023</v>
      </c>
      <c r="U1776" t="s">
        <v>10925</v>
      </c>
      <c r="V1776" t="s">
        <v>10996</v>
      </c>
      <c r="W1776" t="s">
        <v>11031</v>
      </c>
      <c r="X1776" t="s">
        <v>5914</v>
      </c>
    </row>
    <row r="1777" spans="1:24" x14ac:dyDescent="0.3">
      <c r="A1777" t="s">
        <v>5915</v>
      </c>
      <c r="B1777" t="s">
        <v>5916</v>
      </c>
      <c r="C1777" t="s">
        <v>5916</v>
      </c>
      <c r="D1777">
        <v>105</v>
      </c>
      <c r="E1777" t="s">
        <v>10911</v>
      </c>
      <c r="F1777">
        <v>1.75</v>
      </c>
      <c r="G1777" t="s">
        <v>190</v>
      </c>
      <c r="H1777" t="s">
        <v>5170</v>
      </c>
      <c r="I1777" t="s">
        <v>5878</v>
      </c>
      <c r="J1777">
        <v>7.1</v>
      </c>
      <c r="K1777" t="s">
        <v>10916</v>
      </c>
      <c r="L1777">
        <v>140957</v>
      </c>
      <c r="M1777">
        <v>26000000</v>
      </c>
      <c r="N1777">
        <v>43474578</v>
      </c>
      <c r="O1777">
        <v>17474578</v>
      </c>
      <c r="P1777" t="s">
        <v>10913</v>
      </c>
      <c r="Q1777" t="s">
        <v>5917</v>
      </c>
      <c r="R1777">
        <v>22</v>
      </c>
      <c r="S1777" t="s">
        <v>11013</v>
      </c>
      <c r="T1777" t="s">
        <v>11023</v>
      </c>
      <c r="U1777" t="s">
        <v>10925</v>
      </c>
      <c r="V1777" t="s">
        <v>10996</v>
      </c>
      <c r="W1777" t="s">
        <v>11031</v>
      </c>
      <c r="X1777" t="s">
        <v>1632</v>
      </c>
    </row>
    <row r="1778" spans="1:24" x14ac:dyDescent="0.3">
      <c r="A1778" t="s">
        <v>5918</v>
      </c>
      <c r="B1778" t="s">
        <v>5919</v>
      </c>
      <c r="C1778" t="s">
        <v>5919</v>
      </c>
      <c r="D1778">
        <v>95</v>
      </c>
      <c r="E1778" t="s">
        <v>10911</v>
      </c>
      <c r="F1778">
        <v>1.5833333333333333</v>
      </c>
      <c r="G1778" t="s">
        <v>190</v>
      </c>
      <c r="H1778" t="s">
        <v>10886</v>
      </c>
      <c r="I1778" t="s">
        <v>10899</v>
      </c>
      <c r="J1778">
        <v>6.6</v>
      </c>
      <c r="K1778" t="s">
        <v>10912</v>
      </c>
      <c r="L1778">
        <v>56011</v>
      </c>
      <c r="M1778">
        <v>10000000</v>
      </c>
      <c r="N1778">
        <v>22007671</v>
      </c>
      <c r="O1778">
        <v>12007671</v>
      </c>
      <c r="P1778" t="s">
        <v>10913</v>
      </c>
      <c r="Q1778" t="s">
        <v>5920</v>
      </c>
      <c r="R1778">
        <v>16</v>
      </c>
      <c r="S1778" t="s">
        <v>11014</v>
      </c>
      <c r="T1778" t="s">
        <v>11029</v>
      </c>
      <c r="U1778" t="s">
        <v>10932</v>
      </c>
      <c r="V1778" t="s">
        <v>10994</v>
      </c>
      <c r="W1778" t="s">
        <v>11031</v>
      </c>
      <c r="X1778" t="s">
        <v>3333</v>
      </c>
    </row>
    <row r="1779" spans="1:24" x14ac:dyDescent="0.3">
      <c r="A1779" t="s">
        <v>5921</v>
      </c>
      <c r="B1779" t="s">
        <v>5922</v>
      </c>
      <c r="C1779" t="s">
        <v>5922</v>
      </c>
      <c r="D1779">
        <v>157</v>
      </c>
      <c r="E1779" t="s">
        <v>10917</v>
      </c>
      <c r="F1779">
        <v>2.6166666666666667</v>
      </c>
      <c r="G1779" t="s">
        <v>10889</v>
      </c>
      <c r="H1779" t="s">
        <v>10891</v>
      </c>
      <c r="I1779" t="s">
        <v>190</v>
      </c>
      <c r="J1779">
        <v>7.8</v>
      </c>
      <c r="K1779" t="s">
        <v>10916</v>
      </c>
      <c r="L1779">
        <v>444311</v>
      </c>
      <c r="M1779">
        <v>100000000</v>
      </c>
      <c r="N1779">
        <v>269755430</v>
      </c>
      <c r="O1779">
        <v>169755430</v>
      </c>
      <c r="P1779" t="s">
        <v>10928</v>
      </c>
      <c r="Q1779" t="s">
        <v>5923</v>
      </c>
      <c r="R1779">
        <v>19</v>
      </c>
      <c r="S1779" t="s">
        <v>1956</v>
      </c>
      <c r="T1779" t="s">
        <v>11022</v>
      </c>
      <c r="U1779" t="s">
        <v>10923</v>
      </c>
      <c r="V1779" t="s">
        <v>10994</v>
      </c>
      <c r="W1779" t="s">
        <v>11031</v>
      </c>
      <c r="X1779" t="s">
        <v>312</v>
      </c>
    </row>
    <row r="1780" spans="1:24" x14ac:dyDescent="0.3">
      <c r="A1780" t="s">
        <v>5924</v>
      </c>
      <c r="B1780" t="s">
        <v>5925</v>
      </c>
      <c r="C1780" t="s">
        <v>5925</v>
      </c>
      <c r="D1780">
        <v>106</v>
      </c>
      <c r="E1780" t="s">
        <v>10911</v>
      </c>
      <c r="F1780">
        <v>1.7666666666666666</v>
      </c>
      <c r="G1780" t="s">
        <v>172</v>
      </c>
      <c r="H1780" t="s">
        <v>10886</v>
      </c>
      <c r="I1780" t="s">
        <v>10899</v>
      </c>
      <c r="J1780">
        <v>6</v>
      </c>
      <c r="K1780" t="s">
        <v>10912</v>
      </c>
      <c r="L1780">
        <v>85645</v>
      </c>
      <c r="M1780">
        <v>20000000</v>
      </c>
      <c r="N1780">
        <v>30426096</v>
      </c>
      <c r="O1780">
        <v>10426096</v>
      </c>
      <c r="P1780" t="s">
        <v>10913</v>
      </c>
      <c r="Q1780" t="s">
        <v>5926</v>
      </c>
      <c r="R1780">
        <v>19</v>
      </c>
      <c r="S1780" t="s">
        <v>11015</v>
      </c>
      <c r="T1780" t="s">
        <v>11027</v>
      </c>
      <c r="U1780" t="s">
        <v>10930</v>
      </c>
      <c r="V1780" t="s">
        <v>11000</v>
      </c>
      <c r="W1780" t="s">
        <v>11031</v>
      </c>
      <c r="X1780" t="s">
        <v>5927</v>
      </c>
    </row>
    <row r="1781" spans="1:24" x14ac:dyDescent="0.3">
      <c r="A1781" t="s">
        <v>5928</v>
      </c>
      <c r="B1781" t="s">
        <v>5929</v>
      </c>
      <c r="C1781" t="s">
        <v>5929</v>
      </c>
      <c r="D1781">
        <v>112</v>
      </c>
      <c r="E1781" t="s">
        <v>10911</v>
      </c>
      <c r="F1781">
        <v>1.8666666666666667</v>
      </c>
      <c r="G1781" t="s">
        <v>7406</v>
      </c>
      <c r="H1781" t="s">
        <v>10887</v>
      </c>
      <c r="I1781" t="s">
        <v>172</v>
      </c>
      <c r="J1781">
        <v>5.7</v>
      </c>
      <c r="K1781" t="s">
        <v>10933</v>
      </c>
      <c r="L1781">
        <v>83229</v>
      </c>
      <c r="M1781">
        <v>70000000</v>
      </c>
      <c r="N1781">
        <v>111231041</v>
      </c>
      <c r="O1781">
        <v>41231041</v>
      </c>
      <c r="P1781" t="s">
        <v>10913</v>
      </c>
      <c r="Q1781" t="s">
        <v>5930</v>
      </c>
      <c r="R1781">
        <v>7</v>
      </c>
      <c r="S1781" t="s">
        <v>11012</v>
      </c>
      <c r="T1781" t="s">
        <v>11020</v>
      </c>
      <c r="U1781" t="s">
        <v>10920</v>
      </c>
      <c r="V1781" t="s">
        <v>10992</v>
      </c>
      <c r="W1781" t="s">
        <v>11031</v>
      </c>
      <c r="X1781" t="s">
        <v>2533</v>
      </c>
    </row>
    <row r="1782" spans="1:24" x14ac:dyDescent="0.3">
      <c r="A1782" t="s">
        <v>5931</v>
      </c>
      <c r="B1782" t="s">
        <v>5932</v>
      </c>
      <c r="C1782" t="s">
        <v>5932</v>
      </c>
      <c r="D1782">
        <v>143</v>
      </c>
      <c r="E1782" t="s">
        <v>10917</v>
      </c>
      <c r="F1782">
        <v>2.3833333333333333</v>
      </c>
      <c r="G1782" t="s">
        <v>7406</v>
      </c>
      <c r="H1782" t="s">
        <v>10887</v>
      </c>
      <c r="I1782" t="s">
        <v>10890</v>
      </c>
      <c r="J1782">
        <v>7.1</v>
      </c>
      <c r="K1782" t="s">
        <v>10916</v>
      </c>
      <c r="L1782">
        <v>799713</v>
      </c>
      <c r="M1782">
        <v>225000000</v>
      </c>
      <c r="N1782">
        <v>670145518</v>
      </c>
      <c r="O1782">
        <v>445145518</v>
      </c>
      <c r="P1782" t="s">
        <v>10928</v>
      </c>
      <c r="Q1782">
        <v>41426</v>
      </c>
      <c r="S1782" t="s">
        <v>11016</v>
      </c>
      <c r="T1782" t="s">
        <v>11024</v>
      </c>
      <c r="U1782" t="e">
        <v>#VALUE!</v>
      </c>
      <c r="V1782" t="s">
        <v>10997</v>
      </c>
      <c r="W1782" t="s">
        <v>11031</v>
      </c>
      <c r="X1782" t="s">
        <v>4493</v>
      </c>
    </row>
    <row r="1783" spans="1:24" x14ac:dyDescent="0.3">
      <c r="A1783" t="s">
        <v>5933</v>
      </c>
      <c r="B1783" t="s">
        <v>5934</v>
      </c>
      <c r="C1783" t="s">
        <v>5934</v>
      </c>
      <c r="D1783">
        <v>100</v>
      </c>
      <c r="E1783" t="s">
        <v>10911</v>
      </c>
      <c r="F1783">
        <v>1.6666666666666667</v>
      </c>
      <c r="G1783" t="s">
        <v>7406</v>
      </c>
      <c r="H1783" t="s">
        <v>190</v>
      </c>
      <c r="I1783" t="s">
        <v>10899</v>
      </c>
      <c r="J1783">
        <v>7.8</v>
      </c>
      <c r="K1783" t="s">
        <v>10916</v>
      </c>
      <c r="L1783">
        <v>686500</v>
      </c>
      <c r="M1783">
        <v>15000000</v>
      </c>
      <c r="N1783">
        <v>78714970</v>
      </c>
      <c r="O1783">
        <v>63714970</v>
      </c>
      <c r="P1783" t="s">
        <v>10913</v>
      </c>
      <c r="Q1783" t="s">
        <v>5935</v>
      </c>
      <c r="R1783">
        <v>20</v>
      </c>
      <c r="S1783" t="s">
        <v>1956</v>
      </c>
      <c r="T1783" t="s">
        <v>11029</v>
      </c>
      <c r="U1783" t="s">
        <v>10932</v>
      </c>
      <c r="V1783" t="s">
        <v>11000</v>
      </c>
      <c r="W1783" t="s">
        <v>11031</v>
      </c>
      <c r="X1783" t="s">
        <v>5936</v>
      </c>
    </row>
    <row r="1784" spans="1:24" x14ac:dyDescent="0.3">
      <c r="A1784" t="s">
        <v>5937</v>
      </c>
      <c r="B1784" t="s">
        <v>5938</v>
      </c>
      <c r="C1784" t="s">
        <v>5938</v>
      </c>
      <c r="D1784">
        <v>100</v>
      </c>
      <c r="E1784" t="s">
        <v>10911</v>
      </c>
      <c r="F1784">
        <v>1.6666666666666667</v>
      </c>
      <c r="G1784" t="s">
        <v>10887</v>
      </c>
      <c r="H1784" t="s">
        <v>190</v>
      </c>
      <c r="I1784" t="s">
        <v>10899</v>
      </c>
      <c r="J1784">
        <v>7.1</v>
      </c>
      <c r="K1784" t="s">
        <v>10916</v>
      </c>
      <c r="L1784">
        <v>63317</v>
      </c>
      <c r="M1784">
        <v>21000000</v>
      </c>
      <c r="N1784">
        <v>16443609</v>
      </c>
      <c r="O1784">
        <v>-4556391</v>
      </c>
      <c r="P1784" t="s">
        <v>10924</v>
      </c>
      <c r="Q1784" t="s">
        <v>5939</v>
      </c>
      <c r="R1784">
        <v>3</v>
      </c>
      <c r="S1784" t="s">
        <v>11011</v>
      </c>
      <c r="T1784" t="s">
        <v>11023</v>
      </c>
      <c r="U1784" t="s">
        <v>10925</v>
      </c>
      <c r="V1784" t="s">
        <v>10996</v>
      </c>
      <c r="W1784" t="s">
        <v>11031</v>
      </c>
      <c r="X1784" t="s">
        <v>4895</v>
      </c>
    </row>
    <row r="1785" spans="1:24" x14ac:dyDescent="0.3">
      <c r="A1785" t="s">
        <v>5940</v>
      </c>
      <c r="B1785" t="s">
        <v>5941</v>
      </c>
      <c r="C1785" t="s">
        <v>5941</v>
      </c>
      <c r="D1785">
        <v>97</v>
      </c>
      <c r="E1785" t="s">
        <v>10911</v>
      </c>
      <c r="F1785">
        <v>1.6166666666666667</v>
      </c>
      <c r="G1785" t="s">
        <v>10887</v>
      </c>
      <c r="H1785" t="s">
        <v>10888</v>
      </c>
      <c r="I1785" t="s">
        <v>172</v>
      </c>
      <c r="J1785">
        <v>7.1</v>
      </c>
      <c r="K1785" t="s">
        <v>10916</v>
      </c>
      <c r="L1785">
        <v>161155</v>
      </c>
      <c r="M1785">
        <v>105000000</v>
      </c>
      <c r="N1785">
        <v>267045765</v>
      </c>
      <c r="O1785">
        <v>162045765</v>
      </c>
      <c r="P1785" t="s">
        <v>10928</v>
      </c>
      <c r="Q1785" t="s">
        <v>5942</v>
      </c>
      <c r="R1785">
        <v>15</v>
      </c>
      <c r="S1785" t="s">
        <v>11013</v>
      </c>
      <c r="T1785" t="s">
        <v>11023</v>
      </c>
      <c r="U1785" t="s">
        <v>10925</v>
      </c>
      <c r="V1785" t="s">
        <v>10996</v>
      </c>
      <c r="W1785" t="s">
        <v>11031</v>
      </c>
      <c r="X1785" t="s">
        <v>1184</v>
      </c>
    </row>
    <row r="1786" spans="1:24" x14ac:dyDescent="0.3">
      <c r="A1786" t="s">
        <v>5943</v>
      </c>
      <c r="B1786" t="s">
        <v>5944</v>
      </c>
      <c r="C1786" t="s">
        <v>5944</v>
      </c>
      <c r="D1786">
        <v>107</v>
      </c>
      <c r="E1786" t="s">
        <v>10911</v>
      </c>
      <c r="F1786">
        <v>1.7833333333333334</v>
      </c>
      <c r="G1786" t="s">
        <v>172</v>
      </c>
      <c r="H1786" t="s">
        <v>10891</v>
      </c>
      <c r="I1786" t="s">
        <v>190</v>
      </c>
      <c r="J1786">
        <v>7.9</v>
      </c>
      <c r="K1786" t="s">
        <v>10916</v>
      </c>
      <c r="L1786">
        <v>452822</v>
      </c>
      <c r="M1786">
        <v>15000000</v>
      </c>
      <c r="N1786">
        <v>38937018</v>
      </c>
      <c r="O1786">
        <v>23937018</v>
      </c>
      <c r="P1786" t="s">
        <v>10913</v>
      </c>
      <c r="Q1786" t="s">
        <v>5945</v>
      </c>
      <c r="R1786">
        <v>17</v>
      </c>
      <c r="S1786" t="s">
        <v>11012</v>
      </c>
      <c r="T1786" t="s">
        <v>11019</v>
      </c>
      <c r="U1786" t="s">
        <v>10919</v>
      </c>
      <c r="V1786" t="s">
        <v>10992</v>
      </c>
      <c r="W1786" t="s">
        <v>11031</v>
      </c>
      <c r="X1786" t="s">
        <v>5946</v>
      </c>
    </row>
    <row r="1787" spans="1:24" x14ac:dyDescent="0.3">
      <c r="A1787" t="s">
        <v>5947</v>
      </c>
      <c r="B1787" t="s">
        <v>5948</v>
      </c>
      <c r="C1787" t="s">
        <v>5948</v>
      </c>
      <c r="D1787">
        <v>120</v>
      </c>
      <c r="E1787" t="s">
        <v>10911</v>
      </c>
      <c r="F1787">
        <v>2</v>
      </c>
      <c r="G1787" t="s">
        <v>10891</v>
      </c>
      <c r="H1787" t="s">
        <v>190</v>
      </c>
      <c r="I1787" t="s">
        <v>10895</v>
      </c>
      <c r="J1787">
        <v>7.3</v>
      </c>
      <c r="K1787" t="s">
        <v>10916</v>
      </c>
      <c r="L1787">
        <v>154825</v>
      </c>
      <c r="M1787">
        <v>20000000</v>
      </c>
      <c r="N1787">
        <v>48443734</v>
      </c>
      <c r="O1787">
        <v>28443734</v>
      </c>
      <c r="P1787" t="s">
        <v>10913</v>
      </c>
      <c r="Q1787" t="s">
        <v>5949</v>
      </c>
      <c r="R1787">
        <v>22</v>
      </c>
      <c r="S1787" t="s">
        <v>11011</v>
      </c>
      <c r="T1787" t="s">
        <v>11029</v>
      </c>
      <c r="U1787" t="s">
        <v>10932</v>
      </c>
      <c r="V1787" t="s">
        <v>10994</v>
      </c>
      <c r="W1787" t="s">
        <v>11031</v>
      </c>
      <c r="X1787" t="s">
        <v>5950</v>
      </c>
    </row>
    <row r="1788" spans="1:24" x14ac:dyDescent="0.3">
      <c r="A1788" t="s">
        <v>5951</v>
      </c>
      <c r="B1788" t="s">
        <v>5952</v>
      </c>
      <c r="C1788" t="s">
        <v>5952</v>
      </c>
      <c r="D1788">
        <v>103</v>
      </c>
      <c r="E1788" t="s">
        <v>10911</v>
      </c>
      <c r="F1788">
        <v>1.7166666666666666</v>
      </c>
      <c r="G1788" t="s">
        <v>190</v>
      </c>
      <c r="H1788" t="s">
        <v>10885</v>
      </c>
      <c r="I1788" t="s">
        <v>105</v>
      </c>
      <c r="J1788">
        <v>5.8</v>
      </c>
      <c r="K1788" t="s">
        <v>10933</v>
      </c>
      <c r="L1788">
        <v>110211</v>
      </c>
      <c r="M1788">
        <v>150000000</v>
      </c>
      <c r="N1788">
        <v>139789765</v>
      </c>
      <c r="O1788">
        <v>-10210235</v>
      </c>
      <c r="P1788" t="s">
        <v>10924</v>
      </c>
      <c r="Q1788" t="s">
        <v>5953</v>
      </c>
      <c r="R1788">
        <v>27</v>
      </c>
      <c r="S1788" t="s">
        <v>11014</v>
      </c>
      <c r="T1788" t="s">
        <v>11019</v>
      </c>
      <c r="U1788" t="s">
        <v>10919</v>
      </c>
      <c r="V1788" t="s">
        <v>11002</v>
      </c>
      <c r="W1788" t="s">
        <v>11031</v>
      </c>
      <c r="X1788" t="s">
        <v>1168</v>
      </c>
    </row>
    <row r="1789" spans="1:24" x14ac:dyDescent="0.3">
      <c r="A1789" t="s">
        <v>5954</v>
      </c>
      <c r="B1789" t="s">
        <v>5955</v>
      </c>
      <c r="C1789" t="s">
        <v>5955</v>
      </c>
      <c r="D1789">
        <v>123</v>
      </c>
      <c r="E1789" t="s">
        <v>10917</v>
      </c>
      <c r="F1789">
        <v>2.0499999999999998</v>
      </c>
      <c r="G1789" t="s">
        <v>190</v>
      </c>
      <c r="H1789" t="s">
        <v>10895</v>
      </c>
      <c r="I1789" t="s">
        <v>10886</v>
      </c>
      <c r="J1789">
        <v>7.8</v>
      </c>
      <c r="K1789" t="s">
        <v>10916</v>
      </c>
      <c r="L1789">
        <v>293503</v>
      </c>
      <c r="M1789">
        <v>30000000</v>
      </c>
      <c r="N1789">
        <v>129266061</v>
      </c>
      <c r="O1789">
        <v>99266061</v>
      </c>
      <c r="P1789" t="s">
        <v>10913</v>
      </c>
      <c r="Q1789" t="s">
        <v>5956</v>
      </c>
      <c r="R1789">
        <v>28</v>
      </c>
      <c r="S1789" t="s">
        <v>11011</v>
      </c>
      <c r="T1789" t="s">
        <v>11028</v>
      </c>
      <c r="U1789" t="s">
        <v>10931</v>
      </c>
      <c r="V1789" t="s">
        <v>10994</v>
      </c>
      <c r="W1789" t="s">
        <v>11031</v>
      </c>
      <c r="X1789" t="s">
        <v>5101</v>
      </c>
    </row>
    <row r="1790" spans="1:24" x14ac:dyDescent="0.3">
      <c r="A1790" t="s">
        <v>5957</v>
      </c>
      <c r="B1790" t="s">
        <v>5958</v>
      </c>
      <c r="C1790" t="s">
        <v>5958</v>
      </c>
      <c r="D1790">
        <v>96</v>
      </c>
      <c r="E1790" t="s">
        <v>10911</v>
      </c>
      <c r="F1790">
        <v>1.6</v>
      </c>
      <c r="G1790" t="s">
        <v>10887</v>
      </c>
      <c r="H1790" t="s">
        <v>10888</v>
      </c>
      <c r="I1790" t="s">
        <v>172</v>
      </c>
      <c r="J1790">
        <v>6.8</v>
      </c>
      <c r="K1790" t="s">
        <v>10912</v>
      </c>
      <c r="L1790">
        <v>60675</v>
      </c>
      <c r="M1790">
        <v>60000000</v>
      </c>
      <c r="N1790">
        <v>108255770</v>
      </c>
      <c r="O1790">
        <v>48255770</v>
      </c>
      <c r="P1790" t="s">
        <v>10913</v>
      </c>
      <c r="Q1790" t="s">
        <v>5959</v>
      </c>
      <c r="R1790">
        <v>31</v>
      </c>
      <c r="S1790" t="s">
        <v>11013</v>
      </c>
      <c r="T1790" t="s">
        <v>11028</v>
      </c>
      <c r="U1790" t="s">
        <v>10931</v>
      </c>
      <c r="V1790" t="s">
        <v>10998</v>
      </c>
      <c r="W1790" t="s">
        <v>11031</v>
      </c>
      <c r="X1790" t="s">
        <v>5960</v>
      </c>
    </row>
    <row r="1791" spans="1:24" x14ac:dyDescent="0.3">
      <c r="A1791" t="s">
        <v>5961</v>
      </c>
      <c r="B1791" t="s">
        <v>5962</v>
      </c>
      <c r="C1791" t="s">
        <v>5962</v>
      </c>
      <c r="D1791">
        <v>108</v>
      </c>
      <c r="E1791" t="s">
        <v>10911</v>
      </c>
      <c r="F1791">
        <v>1.8</v>
      </c>
      <c r="G1791" t="s">
        <v>10889</v>
      </c>
      <c r="H1791" t="s">
        <v>190</v>
      </c>
      <c r="I1791" t="s">
        <v>10899</v>
      </c>
      <c r="J1791">
        <v>7.2</v>
      </c>
      <c r="K1791" t="s">
        <v>10916</v>
      </c>
      <c r="L1791">
        <v>60746</v>
      </c>
      <c r="M1791">
        <v>10000000</v>
      </c>
      <c r="N1791">
        <v>12252684</v>
      </c>
      <c r="O1791">
        <v>2252684</v>
      </c>
      <c r="P1791" t="s">
        <v>10918</v>
      </c>
      <c r="Q1791" t="s">
        <v>5963</v>
      </c>
      <c r="R1791">
        <v>17</v>
      </c>
      <c r="S1791" t="s">
        <v>11012</v>
      </c>
      <c r="T1791" t="s">
        <v>11027</v>
      </c>
      <c r="U1791" t="s">
        <v>10930</v>
      </c>
      <c r="V1791" t="s">
        <v>10999</v>
      </c>
      <c r="W1791" t="s">
        <v>11031</v>
      </c>
      <c r="X1791" t="s">
        <v>5964</v>
      </c>
    </row>
    <row r="1792" spans="1:24" x14ac:dyDescent="0.3">
      <c r="A1792" t="s">
        <v>5965</v>
      </c>
      <c r="B1792" t="s">
        <v>5966</v>
      </c>
      <c r="C1792" t="s">
        <v>5966</v>
      </c>
      <c r="D1792">
        <v>100</v>
      </c>
      <c r="E1792" t="s">
        <v>10911</v>
      </c>
      <c r="F1792">
        <v>1.6666666666666667</v>
      </c>
      <c r="G1792" t="s">
        <v>172</v>
      </c>
      <c r="H1792" t="s">
        <v>10899</v>
      </c>
      <c r="I1792" t="s">
        <v>10899</v>
      </c>
      <c r="J1792">
        <v>5.9</v>
      </c>
      <c r="K1792" t="s">
        <v>10933</v>
      </c>
      <c r="L1792">
        <v>75380</v>
      </c>
      <c r="M1792">
        <v>30000000</v>
      </c>
      <c r="N1792">
        <v>27437881</v>
      </c>
      <c r="O1792">
        <v>-2562119</v>
      </c>
      <c r="P1792" t="s">
        <v>10924</v>
      </c>
      <c r="Q1792" t="s">
        <v>5967</v>
      </c>
      <c r="R1792">
        <v>8</v>
      </c>
      <c r="S1792" t="s">
        <v>1956</v>
      </c>
      <c r="T1792" t="s">
        <v>11021</v>
      </c>
      <c r="U1792" t="s">
        <v>10921</v>
      </c>
      <c r="V1792" t="s">
        <v>10997</v>
      </c>
      <c r="W1792" t="s">
        <v>11031</v>
      </c>
      <c r="X1792" t="s">
        <v>5968</v>
      </c>
    </row>
    <row r="1793" spans="1:24" x14ac:dyDescent="0.3">
      <c r="A1793" t="s">
        <v>5969</v>
      </c>
      <c r="B1793" t="s">
        <v>5970</v>
      </c>
      <c r="C1793" t="s">
        <v>5970</v>
      </c>
      <c r="D1793">
        <v>117</v>
      </c>
      <c r="E1793" t="s">
        <v>10911</v>
      </c>
      <c r="F1793">
        <v>1.95</v>
      </c>
      <c r="G1793" t="s">
        <v>10889</v>
      </c>
      <c r="H1793" t="s">
        <v>190</v>
      </c>
      <c r="I1793" t="s">
        <v>10899</v>
      </c>
      <c r="J1793">
        <v>7.9</v>
      </c>
      <c r="K1793" t="s">
        <v>10916</v>
      </c>
      <c r="L1793">
        <v>509748</v>
      </c>
      <c r="M1793">
        <v>5000000</v>
      </c>
      <c r="N1793">
        <v>55198285</v>
      </c>
      <c r="O1793">
        <v>50198285</v>
      </c>
      <c r="P1793" t="s">
        <v>10913</v>
      </c>
      <c r="Q1793" t="s">
        <v>5971</v>
      </c>
      <c r="R1793">
        <v>7</v>
      </c>
      <c r="S1793" t="s">
        <v>11016</v>
      </c>
      <c r="T1793" t="s">
        <v>11027</v>
      </c>
      <c r="U1793" t="s">
        <v>10930</v>
      </c>
      <c r="V1793" t="s">
        <v>10997</v>
      </c>
      <c r="W1793" t="s">
        <v>11031</v>
      </c>
      <c r="X1793" t="s">
        <v>5972</v>
      </c>
    </row>
    <row r="1794" spans="1:24" x14ac:dyDescent="0.3">
      <c r="A1794" t="s">
        <v>5973</v>
      </c>
      <c r="B1794" t="s">
        <v>5974</v>
      </c>
      <c r="C1794" t="s">
        <v>5974</v>
      </c>
      <c r="D1794">
        <v>110</v>
      </c>
      <c r="E1794" t="s">
        <v>10911</v>
      </c>
      <c r="F1794">
        <v>1.8333333333333333</v>
      </c>
      <c r="G1794" t="s">
        <v>105</v>
      </c>
      <c r="H1794" t="s">
        <v>10895</v>
      </c>
      <c r="I1794" t="s">
        <v>10899</v>
      </c>
      <c r="J1794">
        <v>6.1</v>
      </c>
      <c r="K1794" t="s">
        <v>10912</v>
      </c>
      <c r="L1794">
        <v>112348</v>
      </c>
      <c r="M1794">
        <v>35000000</v>
      </c>
      <c r="N1794">
        <v>78094714</v>
      </c>
      <c r="O1794">
        <v>43094714</v>
      </c>
      <c r="P1794" t="s">
        <v>10913</v>
      </c>
      <c r="Q1794" t="s">
        <v>5975</v>
      </c>
      <c r="R1794">
        <v>14</v>
      </c>
      <c r="S1794" t="s">
        <v>11012</v>
      </c>
      <c r="T1794" t="s">
        <v>11028</v>
      </c>
      <c r="U1794" t="s">
        <v>10931</v>
      </c>
      <c r="V1794" t="s">
        <v>10992</v>
      </c>
      <c r="W1794" t="s">
        <v>11031</v>
      </c>
      <c r="X1794" t="s">
        <v>5495</v>
      </c>
    </row>
    <row r="1795" spans="1:24" x14ac:dyDescent="0.3">
      <c r="A1795" t="s">
        <v>5976</v>
      </c>
      <c r="B1795" t="s">
        <v>5977</v>
      </c>
      <c r="C1795" t="s">
        <v>5977</v>
      </c>
      <c r="D1795">
        <v>130</v>
      </c>
      <c r="E1795" t="s">
        <v>10917</v>
      </c>
      <c r="F1795">
        <v>2.1666666666666665</v>
      </c>
      <c r="G1795" t="s">
        <v>7406</v>
      </c>
      <c r="H1795" t="s">
        <v>10895</v>
      </c>
      <c r="I1795" t="s">
        <v>5170</v>
      </c>
      <c r="J1795">
        <v>7</v>
      </c>
      <c r="K1795" t="s">
        <v>10916</v>
      </c>
      <c r="L1795">
        <v>357412</v>
      </c>
      <c r="M1795">
        <v>60000000</v>
      </c>
      <c r="N1795">
        <v>218340595</v>
      </c>
      <c r="O1795">
        <v>158340595</v>
      </c>
      <c r="P1795" t="s">
        <v>10928</v>
      </c>
      <c r="Q1795" t="s">
        <v>5978</v>
      </c>
      <c r="R1795">
        <v>10</v>
      </c>
      <c r="S1795" t="s">
        <v>11015</v>
      </c>
      <c r="T1795" t="s">
        <v>11018</v>
      </c>
      <c r="U1795" t="s">
        <v>10914</v>
      </c>
      <c r="V1795" t="s">
        <v>11003</v>
      </c>
      <c r="W1795" t="s">
        <v>11031</v>
      </c>
      <c r="X1795" t="s">
        <v>5979</v>
      </c>
    </row>
    <row r="1796" spans="1:24" x14ac:dyDescent="0.3">
      <c r="A1796" t="s">
        <v>5980</v>
      </c>
      <c r="B1796" t="s">
        <v>5981</v>
      </c>
      <c r="C1796" t="s">
        <v>5981</v>
      </c>
      <c r="D1796">
        <v>96</v>
      </c>
      <c r="E1796" t="s">
        <v>10911</v>
      </c>
      <c r="F1796">
        <v>1.6</v>
      </c>
      <c r="G1796" t="s">
        <v>7406</v>
      </c>
      <c r="H1796" t="s">
        <v>10887</v>
      </c>
      <c r="I1796" t="s">
        <v>172</v>
      </c>
      <c r="J1796">
        <v>5.6</v>
      </c>
      <c r="K1796" t="s">
        <v>10933</v>
      </c>
      <c r="L1796">
        <v>141494</v>
      </c>
      <c r="M1796">
        <v>130000000</v>
      </c>
      <c r="N1796">
        <v>78324220</v>
      </c>
      <c r="O1796">
        <v>-51675780</v>
      </c>
      <c r="P1796" t="s">
        <v>10924</v>
      </c>
      <c r="Q1796" t="s">
        <v>5982</v>
      </c>
      <c r="R1796">
        <v>17</v>
      </c>
      <c r="S1796" t="s">
        <v>11014</v>
      </c>
      <c r="T1796" t="s">
        <v>11025</v>
      </c>
      <c r="U1796" t="s">
        <v>10927</v>
      </c>
      <c r="V1796" t="s">
        <v>10997</v>
      </c>
      <c r="W1796" t="s">
        <v>11031</v>
      </c>
      <c r="X1796" t="s">
        <v>5057</v>
      </c>
    </row>
    <row r="1797" spans="1:24" x14ac:dyDescent="0.3">
      <c r="A1797" t="s">
        <v>5983</v>
      </c>
      <c r="B1797" t="s">
        <v>5984</v>
      </c>
      <c r="C1797" t="s">
        <v>5984</v>
      </c>
      <c r="D1797">
        <v>109</v>
      </c>
      <c r="E1797" t="s">
        <v>10911</v>
      </c>
      <c r="F1797">
        <v>1.8166666666666667</v>
      </c>
      <c r="G1797" t="s">
        <v>105</v>
      </c>
      <c r="H1797" t="s">
        <v>10895</v>
      </c>
      <c r="I1797" t="s">
        <v>5170</v>
      </c>
      <c r="J1797">
        <v>6.2</v>
      </c>
      <c r="K1797" t="s">
        <v>10912</v>
      </c>
      <c r="L1797">
        <v>91946</v>
      </c>
      <c r="M1797">
        <v>26000000</v>
      </c>
      <c r="N1797">
        <v>28190603</v>
      </c>
      <c r="O1797">
        <v>2190603</v>
      </c>
      <c r="P1797" t="s">
        <v>10918</v>
      </c>
      <c r="Q1797" t="s">
        <v>5985</v>
      </c>
      <c r="R1797">
        <v>13</v>
      </c>
      <c r="S1797" t="s">
        <v>11012</v>
      </c>
      <c r="T1797" t="s">
        <v>11028</v>
      </c>
      <c r="U1797" t="s">
        <v>10931</v>
      </c>
      <c r="V1797" t="s">
        <v>10996</v>
      </c>
      <c r="W1797" t="s">
        <v>11031</v>
      </c>
      <c r="X1797" t="s">
        <v>5986</v>
      </c>
    </row>
    <row r="1798" spans="1:24" x14ac:dyDescent="0.3">
      <c r="A1798" t="s">
        <v>5987</v>
      </c>
      <c r="B1798" t="s">
        <v>5988</v>
      </c>
      <c r="C1798" t="s">
        <v>5988</v>
      </c>
      <c r="D1798">
        <v>90</v>
      </c>
      <c r="E1798" t="s">
        <v>10911</v>
      </c>
      <c r="F1798">
        <v>1.5</v>
      </c>
      <c r="G1798" t="s">
        <v>172</v>
      </c>
      <c r="H1798" t="s">
        <v>10899</v>
      </c>
      <c r="I1798" t="s">
        <v>10899</v>
      </c>
      <c r="J1798">
        <v>7.3</v>
      </c>
      <c r="K1798" t="s">
        <v>10916</v>
      </c>
      <c r="L1798">
        <v>119506</v>
      </c>
      <c r="M1798">
        <v>9000000</v>
      </c>
      <c r="N1798">
        <v>46789413</v>
      </c>
      <c r="O1798">
        <v>37789413</v>
      </c>
      <c r="P1798" t="s">
        <v>10913</v>
      </c>
      <c r="Q1798" t="s">
        <v>5710</v>
      </c>
      <c r="R1798">
        <v>9</v>
      </c>
      <c r="S1798" t="s">
        <v>1956</v>
      </c>
      <c r="T1798" t="s">
        <v>11020</v>
      </c>
      <c r="U1798" t="s">
        <v>10920</v>
      </c>
      <c r="V1798" t="s">
        <v>10994</v>
      </c>
      <c r="W1798" t="s">
        <v>11031</v>
      </c>
      <c r="X1798" t="s">
        <v>863</v>
      </c>
    </row>
    <row r="1799" spans="1:24" x14ac:dyDescent="0.3">
      <c r="A1799" t="s">
        <v>5989</v>
      </c>
      <c r="B1799" t="s">
        <v>5990</v>
      </c>
      <c r="C1799" t="s">
        <v>5990</v>
      </c>
      <c r="D1799">
        <v>108</v>
      </c>
      <c r="E1799" t="s">
        <v>10911</v>
      </c>
      <c r="F1799">
        <v>1.8</v>
      </c>
      <c r="G1799" t="s">
        <v>172</v>
      </c>
      <c r="H1799" t="s">
        <v>10893</v>
      </c>
      <c r="I1799" t="s">
        <v>10886</v>
      </c>
      <c r="J1799">
        <v>6.5</v>
      </c>
      <c r="K1799" t="s">
        <v>10912</v>
      </c>
      <c r="L1799">
        <v>265200</v>
      </c>
      <c r="M1799">
        <v>52000000</v>
      </c>
      <c r="N1799">
        <v>694478392</v>
      </c>
      <c r="O1799">
        <v>642478392</v>
      </c>
      <c r="P1799" t="s">
        <v>10928</v>
      </c>
      <c r="Q1799" t="s">
        <v>5991</v>
      </c>
      <c r="R1799">
        <v>30</v>
      </c>
      <c r="S1799" t="s">
        <v>11015</v>
      </c>
      <c r="T1799" t="s">
        <v>11024</v>
      </c>
      <c r="U1799" t="s">
        <v>10926</v>
      </c>
      <c r="V1799" t="s">
        <v>10992</v>
      </c>
      <c r="W1799" t="s">
        <v>11031</v>
      </c>
      <c r="X1799" t="s">
        <v>5992</v>
      </c>
    </row>
    <row r="1800" spans="1:24" x14ac:dyDescent="0.3">
      <c r="A1800" t="s">
        <v>5993</v>
      </c>
      <c r="B1800" t="s">
        <v>5994</v>
      </c>
      <c r="C1800" t="s">
        <v>5995</v>
      </c>
      <c r="D1800">
        <v>88</v>
      </c>
      <c r="E1800" t="s">
        <v>10915</v>
      </c>
      <c r="F1800">
        <v>1.4666666666666666</v>
      </c>
      <c r="G1800" t="s">
        <v>172</v>
      </c>
      <c r="H1800" t="s">
        <v>105</v>
      </c>
      <c r="I1800" t="s">
        <v>10899</v>
      </c>
      <c r="J1800">
        <v>3.5</v>
      </c>
      <c r="K1800" t="s">
        <v>10933</v>
      </c>
      <c r="L1800">
        <v>75822</v>
      </c>
      <c r="M1800">
        <v>20000000</v>
      </c>
      <c r="N1800">
        <v>78378744</v>
      </c>
      <c r="O1800">
        <v>58378744</v>
      </c>
      <c r="P1800" t="s">
        <v>10913</v>
      </c>
      <c r="Q1800" t="s">
        <v>5996</v>
      </c>
      <c r="R1800">
        <v>11</v>
      </c>
      <c r="S1800" t="s">
        <v>11012</v>
      </c>
      <c r="T1800" t="s">
        <v>11026</v>
      </c>
      <c r="U1800" t="s">
        <v>10929</v>
      </c>
      <c r="V1800" t="s">
        <v>10997</v>
      </c>
      <c r="W1800" t="s">
        <v>11031</v>
      </c>
      <c r="X1800" t="s">
        <v>5997</v>
      </c>
    </row>
    <row r="1801" spans="1:24" x14ac:dyDescent="0.3">
      <c r="A1801" t="s">
        <v>5998</v>
      </c>
      <c r="B1801" t="s">
        <v>5999</v>
      </c>
      <c r="C1801" t="s">
        <v>5999</v>
      </c>
      <c r="D1801">
        <v>127</v>
      </c>
      <c r="E1801" t="s">
        <v>10917</v>
      </c>
      <c r="F1801">
        <v>2.1166666666666667</v>
      </c>
      <c r="G1801" t="s">
        <v>7406</v>
      </c>
      <c r="H1801" t="s">
        <v>10887</v>
      </c>
      <c r="I1801" t="s">
        <v>10890</v>
      </c>
      <c r="J1801">
        <v>7.9</v>
      </c>
      <c r="K1801" t="s">
        <v>10916</v>
      </c>
      <c r="L1801">
        <v>615406</v>
      </c>
      <c r="M1801">
        <v>150000000</v>
      </c>
      <c r="N1801">
        <v>385680446</v>
      </c>
      <c r="O1801">
        <v>235680446</v>
      </c>
      <c r="P1801" t="s">
        <v>10928</v>
      </c>
      <c r="Q1801" t="s">
        <v>6000</v>
      </c>
      <c r="R1801">
        <v>6</v>
      </c>
      <c r="S1801" t="s">
        <v>11015</v>
      </c>
      <c r="T1801" t="s">
        <v>11026</v>
      </c>
      <c r="U1801" t="s">
        <v>10929</v>
      </c>
      <c r="V1801" t="s">
        <v>10996</v>
      </c>
      <c r="W1801" t="s">
        <v>11031</v>
      </c>
      <c r="X1801" t="s">
        <v>4114</v>
      </c>
    </row>
    <row r="1802" spans="1:24" x14ac:dyDescent="0.3">
      <c r="A1802" t="s">
        <v>6001</v>
      </c>
      <c r="B1802" t="s">
        <v>6002</v>
      </c>
      <c r="C1802" t="s">
        <v>6002</v>
      </c>
      <c r="D1802">
        <v>102</v>
      </c>
      <c r="E1802" t="s">
        <v>10911</v>
      </c>
      <c r="F1802">
        <v>1.7</v>
      </c>
      <c r="G1802" t="s">
        <v>172</v>
      </c>
      <c r="H1802" t="s">
        <v>10899</v>
      </c>
      <c r="I1802" t="s">
        <v>10899</v>
      </c>
      <c r="J1802">
        <v>6.4</v>
      </c>
      <c r="K1802" t="s">
        <v>10912</v>
      </c>
      <c r="L1802">
        <v>93386</v>
      </c>
      <c r="M1802">
        <v>20000000</v>
      </c>
      <c r="N1802">
        <v>30579406</v>
      </c>
      <c r="O1802">
        <v>10579406</v>
      </c>
      <c r="P1802" t="s">
        <v>10913</v>
      </c>
      <c r="Q1802" t="s">
        <v>6003</v>
      </c>
      <c r="R1802">
        <v>20</v>
      </c>
      <c r="S1802" t="s">
        <v>11013</v>
      </c>
      <c r="T1802" t="s">
        <v>11019</v>
      </c>
      <c r="U1802" t="s">
        <v>10919</v>
      </c>
      <c r="V1802" t="s">
        <v>10992</v>
      </c>
      <c r="W1802" t="s">
        <v>11031</v>
      </c>
      <c r="X1802" t="s">
        <v>4285</v>
      </c>
    </row>
    <row r="1803" spans="1:24" x14ac:dyDescent="0.3">
      <c r="A1803" t="s">
        <v>6004</v>
      </c>
      <c r="B1803" t="s">
        <v>6005</v>
      </c>
      <c r="C1803" t="s">
        <v>6005</v>
      </c>
      <c r="D1803">
        <v>86</v>
      </c>
      <c r="E1803" t="s">
        <v>10915</v>
      </c>
      <c r="F1803">
        <v>1.4333333333333333</v>
      </c>
      <c r="G1803" t="s">
        <v>10887</v>
      </c>
      <c r="H1803" t="s">
        <v>172</v>
      </c>
      <c r="I1803" t="s">
        <v>10885</v>
      </c>
      <c r="J1803">
        <v>2.4</v>
      </c>
      <c r="K1803" t="s">
        <v>10933</v>
      </c>
      <c r="L1803">
        <v>108506</v>
      </c>
      <c r="M1803">
        <v>20000000</v>
      </c>
      <c r="N1803">
        <v>87238158</v>
      </c>
      <c r="O1803">
        <v>67238158</v>
      </c>
      <c r="P1803" t="s">
        <v>10913</v>
      </c>
      <c r="Q1803" t="s">
        <v>6006</v>
      </c>
      <c r="R1803">
        <v>1</v>
      </c>
      <c r="S1803" t="s">
        <v>11015</v>
      </c>
      <c r="T1803" t="s">
        <v>11019</v>
      </c>
      <c r="U1803" t="s">
        <v>10919</v>
      </c>
      <c r="V1803" t="s">
        <v>10994</v>
      </c>
      <c r="W1803" t="s">
        <v>11031</v>
      </c>
      <c r="X1803" t="s">
        <v>6007</v>
      </c>
    </row>
    <row r="1804" spans="1:24" x14ac:dyDescent="0.3">
      <c r="A1804" t="s">
        <v>6008</v>
      </c>
      <c r="B1804" t="s">
        <v>6009</v>
      </c>
      <c r="C1804" t="s">
        <v>6009</v>
      </c>
      <c r="D1804">
        <v>111</v>
      </c>
      <c r="E1804" t="s">
        <v>10911</v>
      </c>
      <c r="F1804">
        <v>1.85</v>
      </c>
      <c r="G1804" t="s">
        <v>172</v>
      </c>
      <c r="H1804" t="s">
        <v>190</v>
      </c>
      <c r="I1804" t="s">
        <v>10886</v>
      </c>
      <c r="J1804">
        <v>7.1</v>
      </c>
      <c r="K1804" t="s">
        <v>10916</v>
      </c>
      <c r="L1804">
        <v>297777</v>
      </c>
      <c r="M1804">
        <v>30000000</v>
      </c>
      <c r="N1804">
        <v>105833257</v>
      </c>
      <c r="O1804">
        <v>75833257</v>
      </c>
      <c r="P1804" t="s">
        <v>10913</v>
      </c>
      <c r="Q1804" t="s">
        <v>6010</v>
      </c>
      <c r="R1804">
        <v>10</v>
      </c>
      <c r="S1804" t="s">
        <v>11015</v>
      </c>
      <c r="T1804" t="s">
        <v>11021</v>
      </c>
      <c r="U1804" t="s">
        <v>10921</v>
      </c>
      <c r="V1804" t="s">
        <v>10992</v>
      </c>
      <c r="W1804" t="s">
        <v>11031</v>
      </c>
      <c r="X1804" t="s">
        <v>6011</v>
      </c>
    </row>
    <row r="1805" spans="1:24" x14ac:dyDescent="0.3">
      <c r="A1805" t="s">
        <v>6012</v>
      </c>
      <c r="B1805" t="s">
        <v>6013</v>
      </c>
      <c r="C1805" t="s">
        <v>6014</v>
      </c>
      <c r="D1805">
        <v>89</v>
      </c>
      <c r="E1805" t="s">
        <v>10915</v>
      </c>
      <c r="F1805">
        <v>1.4833333333333334</v>
      </c>
      <c r="G1805" t="s">
        <v>105</v>
      </c>
      <c r="H1805" t="s">
        <v>5170</v>
      </c>
      <c r="I1805" t="s">
        <v>10899</v>
      </c>
      <c r="J1805">
        <v>5.0999999999999996</v>
      </c>
      <c r="K1805" t="s">
        <v>10933</v>
      </c>
      <c r="L1805">
        <v>66838</v>
      </c>
      <c r="M1805">
        <v>15000000</v>
      </c>
      <c r="N1805">
        <v>37697773</v>
      </c>
      <c r="O1805">
        <v>22697773</v>
      </c>
      <c r="P1805" t="s">
        <v>10913</v>
      </c>
      <c r="Q1805" t="s">
        <v>5522</v>
      </c>
      <c r="R1805">
        <v>16</v>
      </c>
      <c r="S1805" t="s">
        <v>1956</v>
      </c>
      <c r="T1805" t="s">
        <v>11021</v>
      </c>
      <c r="U1805" t="s">
        <v>10921</v>
      </c>
      <c r="V1805" t="s">
        <v>10994</v>
      </c>
      <c r="W1805" t="s">
        <v>11031</v>
      </c>
      <c r="X1805" t="s">
        <v>6015</v>
      </c>
    </row>
    <row r="1806" spans="1:24" x14ac:dyDescent="0.3">
      <c r="A1806" t="s">
        <v>6016</v>
      </c>
      <c r="B1806" t="s">
        <v>6017</v>
      </c>
      <c r="C1806" t="s">
        <v>6017</v>
      </c>
      <c r="D1806">
        <v>112</v>
      </c>
      <c r="E1806" t="s">
        <v>10911</v>
      </c>
      <c r="F1806">
        <v>1.8666666666666667</v>
      </c>
      <c r="G1806" t="s">
        <v>7406</v>
      </c>
      <c r="H1806" t="s">
        <v>10887</v>
      </c>
      <c r="I1806" t="s">
        <v>10890</v>
      </c>
      <c r="J1806">
        <v>6.6</v>
      </c>
      <c r="K1806" t="s">
        <v>10912</v>
      </c>
      <c r="L1806">
        <v>514773</v>
      </c>
      <c r="M1806">
        <v>150000000</v>
      </c>
      <c r="N1806">
        <v>264770996</v>
      </c>
      <c r="O1806">
        <v>114770996</v>
      </c>
      <c r="P1806" t="s">
        <v>10928</v>
      </c>
      <c r="Q1806" t="s">
        <v>6018</v>
      </c>
      <c r="R1806">
        <v>6</v>
      </c>
      <c r="S1806" t="s">
        <v>1956</v>
      </c>
      <c r="T1806" t="s">
        <v>11024</v>
      </c>
      <c r="U1806" t="s">
        <v>10926</v>
      </c>
      <c r="V1806" t="s">
        <v>10992</v>
      </c>
      <c r="W1806" t="s">
        <v>11031</v>
      </c>
      <c r="X1806" t="s">
        <v>4327</v>
      </c>
    </row>
    <row r="1807" spans="1:24" x14ac:dyDescent="0.3">
      <c r="A1807" t="s">
        <v>6019</v>
      </c>
      <c r="B1807" t="s">
        <v>6020</v>
      </c>
      <c r="C1807" t="s">
        <v>6020</v>
      </c>
      <c r="D1807">
        <v>111</v>
      </c>
      <c r="E1807" t="s">
        <v>10911</v>
      </c>
      <c r="F1807">
        <v>1.85</v>
      </c>
      <c r="G1807" t="s">
        <v>10891</v>
      </c>
      <c r="H1807" t="s">
        <v>190</v>
      </c>
      <c r="I1807" t="s">
        <v>10895</v>
      </c>
      <c r="J1807">
        <v>6.6</v>
      </c>
      <c r="K1807" t="s">
        <v>10912</v>
      </c>
      <c r="L1807">
        <v>54241</v>
      </c>
      <c r="M1807">
        <v>15000000</v>
      </c>
      <c r="N1807">
        <v>5926410</v>
      </c>
      <c r="O1807">
        <v>-9073590</v>
      </c>
      <c r="P1807" t="s">
        <v>10924</v>
      </c>
      <c r="Q1807" t="s">
        <v>6021</v>
      </c>
      <c r="R1807">
        <v>18</v>
      </c>
      <c r="S1807" t="s">
        <v>1956</v>
      </c>
      <c r="T1807" t="s">
        <v>11019</v>
      </c>
      <c r="U1807" t="s">
        <v>10919</v>
      </c>
      <c r="V1807" t="s">
        <v>10992</v>
      </c>
      <c r="W1807" t="s">
        <v>11031</v>
      </c>
      <c r="X1807" t="s">
        <v>3645</v>
      </c>
    </row>
    <row r="1808" spans="1:24" x14ac:dyDescent="0.3">
      <c r="A1808" t="s">
        <v>6022</v>
      </c>
      <c r="B1808" t="s">
        <v>6023</v>
      </c>
      <c r="C1808" t="s">
        <v>6023</v>
      </c>
      <c r="D1808">
        <v>115</v>
      </c>
      <c r="E1808" t="s">
        <v>10911</v>
      </c>
      <c r="F1808">
        <v>1.9166666666666667</v>
      </c>
      <c r="G1808" t="s">
        <v>7406</v>
      </c>
      <c r="H1808" t="s">
        <v>10891</v>
      </c>
      <c r="I1808" t="s">
        <v>190</v>
      </c>
      <c r="J1808">
        <v>6.7</v>
      </c>
      <c r="K1808" t="s">
        <v>10912</v>
      </c>
      <c r="L1808">
        <v>63585</v>
      </c>
      <c r="M1808">
        <v>20000000</v>
      </c>
      <c r="N1808">
        <v>27712362</v>
      </c>
      <c r="O1808">
        <v>7712362</v>
      </c>
      <c r="P1808" t="s">
        <v>10918</v>
      </c>
      <c r="Q1808" t="s">
        <v>6024</v>
      </c>
      <c r="R1808">
        <v>5</v>
      </c>
      <c r="S1808" t="s">
        <v>1956</v>
      </c>
      <c r="T1808" t="s">
        <v>11027</v>
      </c>
      <c r="U1808" t="s">
        <v>10930</v>
      </c>
      <c r="V1808" t="s">
        <v>10992</v>
      </c>
      <c r="W1808" t="s">
        <v>11031</v>
      </c>
      <c r="X1808" t="s">
        <v>6025</v>
      </c>
    </row>
    <row r="1809" spans="1:24" x14ac:dyDescent="0.3">
      <c r="A1809" t="s">
        <v>6026</v>
      </c>
      <c r="B1809" t="s">
        <v>6027</v>
      </c>
      <c r="C1809" t="s">
        <v>6027</v>
      </c>
      <c r="D1809">
        <v>106</v>
      </c>
      <c r="E1809" t="s">
        <v>10911</v>
      </c>
      <c r="F1809">
        <v>1.7666666666666666</v>
      </c>
      <c r="G1809" t="s">
        <v>7406</v>
      </c>
      <c r="H1809" t="s">
        <v>10887</v>
      </c>
      <c r="I1809" t="s">
        <v>10885</v>
      </c>
      <c r="J1809">
        <v>5.8</v>
      </c>
      <c r="K1809" t="s">
        <v>10933</v>
      </c>
      <c r="L1809">
        <v>289827</v>
      </c>
      <c r="M1809">
        <v>125000000</v>
      </c>
      <c r="N1809">
        <v>493214993</v>
      </c>
      <c r="O1809">
        <v>368214993</v>
      </c>
      <c r="P1809" t="s">
        <v>10928</v>
      </c>
      <c r="Q1809" t="s">
        <v>6028</v>
      </c>
      <c r="R1809">
        <v>26</v>
      </c>
      <c r="S1809" t="s">
        <v>1956</v>
      </c>
      <c r="T1809" t="s">
        <v>11021</v>
      </c>
      <c r="U1809" t="s">
        <v>10921</v>
      </c>
      <c r="V1809" t="s">
        <v>11002</v>
      </c>
      <c r="W1809" t="s">
        <v>11031</v>
      </c>
      <c r="X1809" t="s">
        <v>4327</v>
      </c>
    </row>
    <row r="1810" spans="1:24" x14ac:dyDescent="0.3">
      <c r="A1810" t="s">
        <v>6029</v>
      </c>
      <c r="B1810" t="s">
        <v>6030</v>
      </c>
      <c r="C1810" t="s">
        <v>6030</v>
      </c>
      <c r="D1810">
        <v>123</v>
      </c>
      <c r="E1810" t="s">
        <v>10917</v>
      </c>
      <c r="F1810">
        <v>2.0499999999999998</v>
      </c>
      <c r="G1810" t="s">
        <v>7406</v>
      </c>
      <c r="H1810" t="s">
        <v>10887</v>
      </c>
      <c r="I1810" t="s">
        <v>10885</v>
      </c>
      <c r="J1810">
        <v>6.7</v>
      </c>
      <c r="K1810" t="s">
        <v>10912</v>
      </c>
      <c r="L1810">
        <v>274390</v>
      </c>
      <c r="M1810">
        <v>160000000</v>
      </c>
      <c r="N1810">
        <v>439048914</v>
      </c>
      <c r="O1810">
        <v>279048914</v>
      </c>
      <c r="P1810" t="s">
        <v>10928</v>
      </c>
      <c r="Q1810" t="s">
        <v>6031</v>
      </c>
      <c r="R1810">
        <v>24</v>
      </c>
      <c r="S1810" t="s">
        <v>11011</v>
      </c>
      <c r="T1810" t="s">
        <v>11029</v>
      </c>
      <c r="U1810" t="s">
        <v>10932</v>
      </c>
      <c r="V1810" t="s">
        <v>11006</v>
      </c>
      <c r="W1810" t="s">
        <v>11031</v>
      </c>
      <c r="X1810" t="s">
        <v>6032</v>
      </c>
    </row>
    <row r="1811" spans="1:24" x14ac:dyDescent="0.3">
      <c r="A1811" t="s">
        <v>6033</v>
      </c>
      <c r="B1811" t="s">
        <v>6034</v>
      </c>
      <c r="C1811" t="s">
        <v>6034</v>
      </c>
      <c r="D1811">
        <v>101</v>
      </c>
      <c r="E1811" t="s">
        <v>10911</v>
      </c>
      <c r="F1811">
        <v>1.6833333333333333</v>
      </c>
      <c r="G1811" t="s">
        <v>172</v>
      </c>
      <c r="H1811" t="s">
        <v>190</v>
      </c>
      <c r="I1811" t="s">
        <v>10886</v>
      </c>
      <c r="J1811">
        <v>7.1</v>
      </c>
      <c r="K1811" t="s">
        <v>10916</v>
      </c>
      <c r="L1811">
        <v>146767</v>
      </c>
      <c r="M1811">
        <v>8000000</v>
      </c>
      <c r="N1811">
        <v>6491240</v>
      </c>
      <c r="O1811">
        <v>-1508760</v>
      </c>
      <c r="P1811" t="s">
        <v>10924</v>
      </c>
      <c r="Q1811" t="s">
        <v>6035</v>
      </c>
      <c r="R1811">
        <v>2</v>
      </c>
      <c r="S1811" t="s">
        <v>1956</v>
      </c>
      <c r="T1811" t="s">
        <v>11025</v>
      </c>
      <c r="U1811" t="s">
        <v>10927</v>
      </c>
      <c r="V1811" t="s">
        <v>11002</v>
      </c>
      <c r="W1811" t="s">
        <v>11031</v>
      </c>
      <c r="X1811" t="s">
        <v>6036</v>
      </c>
    </row>
    <row r="1812" spans="1:24" x14ac:dyDescent="0.3">
      <c r="A1812" t="s">
        <v>6037</v>
      </c>
      <c r="B1812" t="s">
        <v>6038</v>
      </c>
      <c r="C1812" t="s">
        <v>6038</v>
      </c>
      <c r="D1812">
        <v>122</v>
      </c>
      <c r="E1812" t="s">
        <v>10917</v>
      </c>
      <c r="F1812">
        <v>2.0333333333333332</v>
      </c>
      <c r="G1812" t="s">
        <v>190</v>
      </c>
      <c r="H1812" t="s">
        <v>5170</v>
      </c>
      <c r="I1812" t="s">
        <v>10899</v>
      </c>
      <c r="J1812">
        <v>6.8</v>
      </c>
      <c r="K1812" t="s">
        <v>10912</v>
      </c>
      <c r="L1812">
        <v>57752</v>
      </c>
      <c r="M1812">
        <v>27500000</v>
      </c>
      <c r="N1812">
        <v>27066382</v>
      </c>
      <c r="O1812">
        <v>-433618</v>
      </c>
      <c r="P1812" t="s">
        <v>10924</v>
      </c>
      <c r="Q1812" t="s">
        <v>3898</v>
      </c>
      <c r="R1812">
        <v>7</v>
      </c>
      <c r="S1812" t="s">
        <v>1956</v>
      </c>
      <c r="T1812" t="s">
        <v>11027</v>
      </c>
      <c r="U1812" t="s">
        <v>10930</v>
      </c>
      <c r="V1812" t="s">
        <v>10994</v>
      </c>
      <c r="W1812" t="s">
        <v>11031</v>
      </c>
      <c r="X1812" t="s">
        <v>5563</v>
      </c>
    </row>
    <row r="1813" spans="1:24" x14ac:dyDescent="0.3">
      <c r="A1813" t="s">
        <v>6039</v>
      </c>
      <c r="B1813" t="s">
        <v>6040</v>
      </c>
      <c r="C1813" t="s">
        <v>6040</v>
      </c>
      <c r="D1813">
        <v>106</v>
      </c>
      <c r="E1813" t="s">
        <v>10911</v>
      </c>
      <c r="F1813">
        <v>1.7666666666666666</v>
      </c>
      <c r="G1813" t="s">
        <v>172</v>
      </c>
      <c r="H1813" t="s">
        <v>190</v>
      </c>
      <c r="I1813" t="s">
        <v>10886</v>
      </c>
      <c r="J1813">
        <v>7.3</v>
      </c>
      <c r="K1813" t="s">
        <v>10916</v>
      </c>
      <c r="L1813">
        <v>152245</v>
      </c>
      <c r="M1813">
        <v>12000000</v>
      </c>
      <c r="N1813">
        <v>11293663</v>
      </c>
      <c r="O1813">
        <v>-706337</v>
      </c>
      <c r="P1813" t="s">
        <v>10924</v>
      </c>
      <c r="Q1813" t="s">
        <v>6041</v>
      </c>
      <c r="R1813">
        <v>16</v>
      </c>
      <c r="S1813" t="s">
        <v>11013</v>
      </c>
      <c r="T1813" t="s">
        <v>11027</v>
      </c>
      <c r="U1813" t="s">
        <v>10930</v>
      </c>
      <c r="V1813" t="s">
        <v>10994</v>
      </c>
      <c r="W1813" t="s">
        <v>11031</v>
      </c>
      <c r="X1813" t="s">
        <v>6042</v>
      </c>
    </row>
    <row r="1814" spans="1:24" x14ac:dyDescent="0.3">
      <c r="A1814" t="s">
        <v>6043</v>
      </c>
      <c r="B1814" t="s">
        <v>6044</v>
      </c>
      <c r="C1814" t="s">
        <v>6044</v>
      </c>
      <c r="D1814">
        <v>98</v>
      </c>
      <c r="E1814" t="s">
        <v>10911</v>
      </c>
      <c r="F1814">
        <v>1.6333333333333333</v>
      </c>
      <c r="G1814" t="s">
        <v>105</v>
      </c>
      <c r="H1814" t="s">
        <v>10895</v>
      </c>
      <c r="I1814" t="s">
        <v>5170</v>
      </c>
      <c r="J1814">
        <v>6</v>
      </c>
      <c r="K1814" t="s">
        <v>10912</v>
      </c>
      <c r="L1814">
        <v>69658</v>
      </c>
      <c r="M1814">
        <v>15000000</v>
      </c>
      <c r="N1814">
        <v>3534313</v>
      </c>
      <c r="O1814">
        <v>-11465687</v>
      </c>
      <c r="P1814" t="s">
        <v>10924</v>
      </c>
      <c r="Q1814" t="s">
        <v>6045</v>
      </c>
      <c r="R1814">
        <v>16</v>
      </c>
      <c r="S1814" t="s">
        <v>1956</v>
      </c>
      <c r="T1814" t="s">
        <v>11029</v>
      </c>
      <c r="U1814" t="s">
        <v>10932</v>
      </c>
      <c r="V1814" t="s">
        <v>10992</v>
      </c>
      <c r="W1814" t="s">
        <v>11031</v>
      </c>
      <c r="X1814" t="s">
        <v>6046</v>
      </c>
    </row>
    <row r="1815" spans="1:24" x14ac:dyDescent="0.3">
      <c r="A1815" t="s">
        <v>6047</v>
      </c>
      <c r="B1815" t="s">
        <v>6048</v>
      </c>
      <c r="C1815" t="s">
        <v>6048</v>
      </c>
      <c r="D1815">
        <v>138</v>
      </c>
      <c r="E1815" t="s">
        <v>10917</v>
      </c>
      <c r="F1815">
        <v>2.2999999999999998</v>
      </c>
      <c r="G1815" t="s">
        <v>7406</v>
      </c>
      <c r="H1815" t="s">
        <v>10895</v>
      </c>
      <c r="I1815" t="s">
        <v>5170</v>
      </c>
      <c r="J1815">
        <v>6.7</v>
      </c>
      <c r="K1815" t="s">
        <v>10912</v>
      </c>
      <c r="L1815">
        <v>305129</v>
      </c>
      <c r="M1815">
        <v>150000000</v>
      </c>
      <c r="N1815">
        <v>485930816</v>
      </c>
      <c r="O1815">
        <v>335930816</v>
      </c>
      <c r="P1815" t="s">
        <v>10928</v>
      </c>
      <c r="Q1815" t="s">
        <v>6049</v>
      </c>
      <c r="R1815">
        <v>4</v>
      </c>
      <c r="S1815" t="s">
        <v>11015</v>
      </c>
      <c r="T1815" t="s">
        <v>11029</v>
      </c>
      <c r="U1815" t="s">
        <v>10932</v>
      </c>
      <c r="V1815" t="s">
        <v>10996</v>
      </c>
      <c r="W1815" t="s">
        <v>11031</v>
      </c>
      <c r="X1815" t="s">
        <v>676</v>
      </c>
    </row>
    <row r="1816" spans="1:24" x14ac:dyDescent="0.3">
      <c r="A1816" t="s">
        <v>6050</v>
      </c>
      <c r="B1816" t="s">
        <v>6051</v>
      </c>
      <c r="C1816" t="s">
        <v>6051</v>
      </c>
      <c r="D1816">
        <v>111</v>
      </c>
      <c r="E1816" t="s">
        <v>10911</v>
      </c>
      <c r="F1816">
        <v>1.85</v>
      </c>
      <c r="G1816" t="s">
        <v>10891</v>
      </c>
      <c r="H1816" t="s">
        <v>190</v>
      </c>
      <c r="I1816" t="s">
        <v>5170</v>
      </c>
      <c r="J1816">
        <v>6.5</v>
      </c>
      <c r="K1816" t="s">
        <v>10912</v>
      </c>
      <c r="L1816">
        <v>102091</v>
      </c>
      <c r="M1816">
        <v>15000000</v>
      </c>
      <c r="N1816">
        <v>7947677</v>
      </c>
      <c r="O1816">
        <v>-7052323</v>
      </c>
      <c r="P1816" t="s">
        <v>10924</v>
      </c>
      <c r="Q1816" t="s">
        <v>5572</v>
      </c>
      <c r="R1816">
        <v>20</v>
      </c>
      <c r="S1816" t="s">
        <v>11016</v>
      </c>
      <c r="T1816" t="s">
        <v>11022</v>
      </c>
      <c r="U1816" t="s">
        <v>10923</v>
      </c>
      <c r="V1816" t="s">
        <v>10994</v>
      </c>
      <c r="W1816" t="s">
        <v>11031</v>
      </c>
      <c r="X1816" t="s">
        <v>6052</v>
      </c>
    </row>
    <row r="1817" spans="1:24" x14ac:dyDescent="0.3">
      <c r="A1817" t="s">
        <v>6053</v>
      </c>
      <c r="B1817" t="s">
        <v>6054</v>
      </c>
      <c r="C1817" t="s">
        <v>6054</v>
      </c>
      <c r="D1817">
        <v>96</v>
      </c>
      <c r="E1817" t="s">
        <v>10911</v>
      </c>
      <c r="F1817">
        <v>1.6</v>
      </c>
      <c r="G1817" t="s">
        <v>10888</v>
      </c>
      <c r="H1817" t="s">
        <v>10889</v>
      </c>
      <c r="I1817" t="s">
        <v>190</v>
      </c>
      <c r="J1817">
        <v>8</v>
      </c>
      <c r="K1817" t="s">
        <v>10922</v>
      </c>
      <c r="L1817">
        <v>98553</v>
      </c>
      <c r="M1817">
        <v>7300000</v>
      </c>
      <c r="N1817">
        <v>22783978</v>
      </c>
      <c r="O1817">
        <v>15483978</v>
      </c>
      <c r="P1817" t="s">
        <v>10913</v>
      </c>
      <c r="Q1817" t="s">
        <v>6055</v>
      </c>
      <c r="R1817">
        <v>23</v>
      </c>
      <c r="S1817" t="s">
        <v>11014</v>
      </c>
      <c r="T1817" t="s">
        <v>11029</v>
      </c>
      <c r="U1817" t="s">
        <v>10932</v>
      </c>
      <c r="V1817" t="s">
        <v>10994</v>
      </c>
      <c r="W1817" t="s">
        <v>11031</v>
      </c>
      <c r="X1817" t="s">
        <v>6056</v>
      </c>
    </row>
    <row r="1818" spans="1:24" x14ac:dyDescent="0.3">
      <c r="A1818" t="s">
        <v>6057</v>
      </c>
      <c r="B1818" t="s">
        <v>6058</v>
      </c>
      <c r="C1818" t="s">
        <v>6058</v>
      </c>
      <c r="D1818">
        <v>119</v>
      </c>
      <c r="E1818" t="s">
        <v>10911</v>
      </c>
      <c r="F1818">
        <v>1.9833333333333334</v>
      </c>
      <c r="G1818" t="s">
        <v>10889</v>
      </c>
      <c r="H1818" t="s">
        <v>10891</v>
      </c>
      <c r="I1818" t="s">
        <v>190</v>
      </c>
      <c r="J1818">
        <v>7.1</v>
      </c>
      <c r="K1818" t="s">
        <v>10916</v>
      </c>
      <c r="L1818">
        <v>196168</v>
      </c>
      <c r="M1818">
        <v>15000000</v>
      </c>
      <c r="N1818">
        <v>64191523</v>
      </c>
      <c r="O1818">
        <v>49191523</v>
      </c>
      <c r="P1818" t="s">
        <v>10913</v>
      </c>
      <c r="Q1818" t="s">
        <v>6059</v>
      </c>
      <c r="R1818">
        <v>5</v>
      </c>
      <c r="S1818" t="s">
        <v>11016</v>
      </c>
      <c r="T1818" t="s">
        <v>11027</v>
      </c>
      <c r="U1818" t="s">
        <v>10930</v>
      </c>
      <c r="V1818" t="s">
        <v>10999</v>
      </c>
      <c r="W1818" t="s">
        <v>11031</v>
      </c>
      <c r="X1818" t="s">
        <v>6060</v>
      </c>
    </row>
    <row r="1819" spans="1:24" x14ac:dyDescent="0.3">
      <c r="A1819" t="s">
        <v>6061</v>
      </c>
      <c r="B1819" t="s">
        <v>6062</v>
      </c>
      <c r="C1819" t="s">
        <v>6062</v>
      </c>
      <c r="D1819">
        <v>91</v>
      </c>
      <c r="E1819" t="s">
        <v>10911</v>
      </c>
      <c r="F1819">
        <v>1.5166666666666666</v>
      </c>
      <c r="G1819" t="s">
        <v>172</v>
      </c>
      <c r="H1819" t="s">
        <v>10899</v>
      </c>
      <c r="I1819" t="s">
        <v>10899</v>
      </c>
      <c r="J1819">
        <v>3.3</v>
      </c>
      <c r="K1819" t="s">
        <v>10933</v>
      </c>
      <c r="L1819">
        <v>88874</v>
      </c>
      <c r="M1819">
        <v>79000000</v>
      </c>
      <c r="N1819">
        <v>149673788</v>
      </c>
      <c r="O1819">
        <v>70673788</v>
      </c>
      <c r="P1819" t="s">
        <v>10913</v>
      </c>
      <c r="Q1819" t="s">
        <v>6063</v>
      </c>
      <c r="R1819">
        <v>11</v>
      </c>
      <c r="S1819" t="s">
        <v>1956</v>
      </c>
      <c r="T1819" t="s">
        <v>11023</v>
      </c>
      <c r="U1819" t="s">
        <v>10925</v>
      </c>
      <c r="V1819" t="s">
        <v>11000</v>
      </c>
      <c r="W1819" t="s">
        <v>11031</v>
      </c>
      <c r="X1819" t="s">
        <v>2132</v>
      </c>
    </row>
    <row r="1820" spans="1:24" x14ac:dyDescent="0.3">
      <c r="A1820" t="s">
        <v>6064</v>
      </c>
      <c r="B1820" t="s">
        <v>6065</v>
      </c>
      <c r="C1820" t="s">
        <v>6065</v>
      </c>
      <c r="D1820">
        <v>114</v>
      </c>
      <c r="E1820" t="s">
        <v>10911</v>
      </c>
      <c r="F1820">
        <v>1.9</v>
      </c>
      <c r="G1820" t="s">
        <v>172</v>
      </c>
      <c r="H1820" t="s">
        <v>190</v>
      </c>
      <c r="I1820" t="s">
        <v>10886</v>
      </c>
      <c r="J1820">
        <v>6.3</v>
      </c>
      <c r="K1820" t="s">
        <v>10912</v>
      </c>
      <c r="L1820">
        <v>54782</v>
      </c>
      <c r="M1820">
        <v>23000000</v>
      </c>
      <c r="N1820">
        <v>7550073</v>
      </c>
      <c r="O1820">
        <v>-15449927</v>
      </c>
      <c r="P1820" t="s">
        <v>10924</v>
      </c>
      <c r="Q1820" t="s">
        <v>6066</v>
      </c>
      <c r="R1820">
        <v>2</v>
      </c>
      <c r="S1820" t="s">
        <v>11014</v>
      </c>
      <c r="T1820" t="s">
        <v>11021</v>
      </c>
      <c r="U1820" t="s">
        <v>10921</v>
      </c>
      <c r="V1820" t="s">
        <v>11000</v>
      </c>
      <c r="W1820" t="s">
        <v>11031</v>
      </c>
      <c r="X1820" t="s">
        <v>6067</v>
      </c>
    </row>
    <row r="1821" spans="1:24" x14ac:dyDescent="0.3">
      <c r="A1821" t="s">
        <v>6068</v>
      </c>
      <c r="B1821" t="s">
        <v>6069</v>
      </c>
      <c r="C1821" t="s">
        <v>6069</v>
      </c>
      <c r="D1821">
        <v>135</v>
      </c>
      <c r="E1821" t="s">
        <v>10917</v>
      </c>
      <c r="F1821">
        <v>2.25</v>
      </c>
      <c r="G1821" t="s">
        <v>7406</v>
      </c>
      <c r="H1821" t="s">
        <v>10887</v>
      </c>
      <c r="I1821" t="s">
        <v>172</v>
      </c>
      <c r="J1821">
        <v>6.1</v>
      </c>
      <c r="K1821" t="s">
        <v>10912</v>
      </c>
      <c r="L1821">
        <v>77254</v>
      </c>
      <c r="M1821">
        <v>120000000</v>
      </c>
      <c r="N1821">
        <v>93945766</v>
      </c>
      <c r="O1821">
        <v>-26054234</v>
      </c>
      <c r="P1821" t="s">
        <v>10924</v>
      </c>
      <c r="Q1821" t="s">
        <v>6070</v>
      </c>
      <c r="R1821">
        <v>28</v>
      </c>
      <c r="S1821" t="s">
        <v>11015</v>
      </c>
      <c r="T1821" t="s">
        <v>11026</v>
      </c>
      <c r="U1821" t="s">
        <v>10929</v>
      </c>
      <c r="V1821" t="s">
        <v>10992</v>
      </c>
      <c r="W1821" t="s">
        <v>11031</v>
      </c>
      <c r="X1821" t="s">
        <v>2070</v>
      </c>
    </row>
    <row r="1822" spans="1:24" x14ac:dyDescent="0.3">
      <c r="A1822" t="s">
        <v>6071</v>
      </c>
      <c r="B1822" t="s">
        <v>6072</v>
      </c>
      <c r="C1822" t="s">
        <v>6072</v>
      </c>
      <c r="D1822">
        <v>87</v>
      </c>
      <c r="E1822" t="s">
        <v>10915</v>
      </c>
      <c r="F1822">
        <v>1.45</v>
      </c>
      <c r="G1822" t="s">
        <v>172</v>
      </c>
      <c r="H1822" t="s">
        <v>10886</v>
      </c>
      <c r="I1822" t="s">
        <v>10897</v>
      </c>
      <c r="J1822">
        <v>3.8</v>
      </c>
      <c r="K1822" t="s">
        <v>10933</v>
      </c>
      <c r="L1822">
        <v>54420</v>
      </c>
      <c r="M1822">
        <v>62000000</v>
      </c>
      <c r="N1822">
        <v>40877556</v>
      </c>
      <c r="O1822">
        <v>-21122444</v>
      </c>
      <c r="P1822" t="s">
        <v>10924</v>
      </c>
      <c r="Q1822" t="s">
        <v>6073</v>
      </c>
      <c r="R1822">
        <v>20</v>
      </c>
      <c r="S1822" t="s">
        <v>1956</v>
      </c>
      <c r="T1822" t="s">
        <v>11024</v>
      </c>
      <c r="U1822" t="s">
        <v>10926</v>
      </c>
      <c r="V1822" t="s">
        <v>10992</v>
      </c>
      <c r="W1822" t="s">
        <v>11031</v>
      </c>
      <c r="X1822" t="s">
        <v>6074</v>
      </c>
    </row>
    <row r="1823" spans="1:24" x14ac:dyDescent="0.3">
      <c r="A1823" t="s">
        <v>6075</v>
      </c>
      <c r="B1823" t="s">
        <v>6076</v>
      </c>
      <c r="C1823" t="s">
        <v>6076</v>
      </c>
      <c r="D1823">
        <v>99</v>
      </c>
      <c r="E1823" t="s">
        <v>10911</v>
      </c>
      <c r="F1823">
        <v>1.65</v>
      </c>
      <c r="G1823" t="s">
        <v>7406</v>
      </c>
      <c r="H1823" t="s">
        <v>10891</v>
      </c>
      <c r="I1823" t="s">
        <v>5170</v>
      </c>
      <c r="J1823">
        <v>5.3</v>
      </c>
      <c r="K1823" t="s">
        <v>10933</v>
      </c>
      <c r="L1823">
        <v>57878</v>
      </c>
      <c r="M1823">
        <v>45000000</v>
      </c>
      <c r="N1823">
        <v>42487390</v>
      </c>
      <c r="O1823">
        <v>-2512610</v>
      </c>
      <c r="P1823" t="s">
        <v>10924</v>
      </c>
      <c r="Q1823" t="s">
        <v>6077</v>
      </c>
      <c r="R1823">
        <v>22</v>
      </c>
      <c r="S1823" t="s">
        <v>1956</v>
      </c>
      <c r="T1823" t="s">
        <v>11028</v>
      </c>
      <c r="U1823" t="s">
        <v>10931</v>
      </c>
      <c r="V1823" t="s">
        <v>10992</v>
      </c>
      <c r="W1823" t="s">
        <v>11031</v>
      </c>
      <c r="X1823" t="s">
        <v>6078</v>
      </c>
    </row>
    <row r="1824" spans="1:24" x14ac:dyDescent="0.3">
      <c r="A1824" t="s">
        <v>6079</v>
      </c>
      <c r="B1824" t="s">
        <v>6080</v>
      </c>
      <c r="C1824" t="s">
        <v>6080</v>
      </c>
      <c r="D1824">
        <v>118</v>
      </c>
      <c r="E1824" t="s">
        <v>10911</v>
      </c>
      <c r="F1824">
        <v>1.9666666666666666</v>
      </c>
      <c r="G1824" t="s">
        <v>10887</v>
      </c>
      <c r="H1824" t="s">
        <v>10892</v>
      </c>
      <c r="I1824" t="s">
        <v>10885</v>
      </c>
      <c r="J1824">
        <v>5.9</v>
      </c>
      <c r="K1824" t="s">
        <v>10933</v>
      </c>
      <c r="L1824">
        <v>197057</v>
      </c>
      <c r="M1824">
        <v>95000000</v>
      </c>
      <c r="N1824">
        <v>226497209</v>
      </c>
      <c r="O1824">
        <v>131497209</v>
      </c>
      <c r="P1824" t="s">
        <v>10928</v>
      </c>
      <c r="Q1824" t="s">
        <v>6081</v>
      </c>
      <c r="R1824">
        <v>10</v>
      </c>
      <c r="S1824" t="s">
        <v>11014</v>
      </c>
      <c r="T1824" t="s">
        <v>11020</v>
      </c>
      <c r="U1824" t="s">
        <v>10920</v>
      </c>
      <c r="V1824" t="s">
        <v>11002</v>
      </c>
      <c r="W1824" t="s">
        <v>11031</v>
      </c>
      <c r="X1824" t="s">
        <v>1291</v>
      </c>
    </row>
    <row r="1825" spans="1:24" x14ac:dyDescent="0.3">
      <c r="A1825" t="s">
        <v>6082</v>
      </c>
      <c r="B1825" t="s">
        <v>6083</v>
      </c>
      <c r="C1825" t="s">
        <v>6083</v>
      </c>
      <c r="D1825">
        <v>123</v>
      </c>
      <c r="E1825" t="s">
        <v>10917</v>
      </c>
      <c r="F1825">
        <v>2.0499999999999998</v>
      </c>
      <c r="G1825" t="s">
        <v>190</v>
      </c>
      <c r="H1825" t="s">
        <v>10895</v>
      </c>
      <c r="I1825" t="s">
        <v>5170</v>
      </c>
      <c r="J1825">
        <v>7.6</v>
      </c>
      <c r="K1825" t="s">
        <v>10916</v>
      </c>
      <c r="L1825">
        <v>312017</v>
      </c>
      <c r="M1825">
        <v>55000000</v>
      </c>
      <c r="N1825">
        <v>169748929</v>
      </c>
      <c r="O1825">
        <v>114748929</v>
      </c>
      <c r="P1825" t="s">
        <v>10928</v>
      </c>
      <c r="Q1825" t="s">
        <v>6084</v>
      </c>
      <c r="R1825">
        <v>19</v>
      </c>
      <c r="S1825" t="s">
        <v>1956</v>
      </c>
      <c r="T1825" t="s">
        <v>11018</v>
      </c>
      <c r="U1825" t="s">
        <v>10914</v>
      </c>
      <c r="V1825" t="s">
        <v>10992</v>
      </c>
      <c r="W1825" t="s">
        <v>11031</v>
      </c>
      <c r="X1825" t="s">
        <v>5505</v>
      </c>
    </row>
    <row r="1826" spans="1:24" x14ac:dyDescent="0.3">
      <c r="A1826" t="s">
        <v>6085</v>
      </c>
      <c r="B1826" t="s">
        <v>6086</v>
      </c>
      <c r="C1826" t="s">
        <v>6086</v>
      </c>
      <c r="D1826">
        <v>104</v>
      </c>
      <c r="E1826" t="s">
        <v>10911</v>
      </c>
      <c r="F1826">
        <v>1.7333333333333334</v>
      </c>
      <c r="G1826" t="s">
        <v>172</v>
      </c>
      <c r="H1826" t="s">
        <v>10886</v>
      </c>
      <c r="I1826" t="s">
        <v>10899</v>
      </c>
      <c r="J1826">
        <v>6.4</v>
      </c>
      <c r="K1826" t="s">
        <v>10912</v>
      </c>
      <c r="L1826">
        <v>142103</v>
      </c>
      <c r="M1826">
        <v>20000000</v>
      </c>
      <c r="N1826">
        <v>49779728</v>
      </c>
      <c r="O1826">
        <v>29779728</v>
      </c>
      <c r="P1826" t="s">
        <v>10913</v>
      </c>
      <c r="Q1826" t="s">
        <v>6087</v>
      </c>
      <c r="R1826">
        <v>11</v>
      </c>
      <c r="S1826" t="s">
        <v>11012</v>
      </c>
      <c r="T1826" t="s">
        <v>11021</v>
      </c>
      <c r="U1826" t="s">
        <v>10921</v>
      </c>
      <c r="V1826" t="s">
        <v>11002</v>
      </c>
      <c r="W1826" t="s">
        <v>11031</v>
      </c>
      <c r="X1826" t="s">
        <v>6088</v>
      </c>
    </row>
    <row r="1827" spans="1:24" x14ac:dyDescent="0.3">
      <c r="A1827" t="s">
        <v>6089</v>
      </c>
      <c r="B1827" t="s">
        <v>6090</v>
      </c>
      <c r="C1827" t="s">
        <v>6090</v>
      </c>
      <c r="D1827">
        <v>101</v>
      </c>
      <c r="E1827" t="s">
        <v>10911</v>
      </c>
      <c r="F1827">
        <v>1.6833333333333333</v>
      </c>
      <c r="G1827" t="s">
        <v>172</v>
      </c>
      <c r="H1827" t="s">
        <v>4855</v>
      </c>
      <c r="I1827" t="s">
        <v>5878</v>
      </c>
      <c r="J1827">
        <v>7.6</v>
      </c>
      <c r="K1827" t="s">
        <v>10916</v>
      </c>
      <c r="L1827">
        <v>59977</v>
      </c>
      <c r="M1827">
        <v>2500000</v>
      </c>
      <c r="N1827">
        <v>13639115</v>
      </c>
      <c r="O1827">
        <v>11139115</v>
      </c>
      <c r="P1827" t="s">
        <v>10913</v>
      </c>
      <c r="Q1827" t="s">
        <v>6091</v>
      </c>
      <c r="R1827">
        <v>1</v>
      </c>
      <c r="S1827" t="s">
        <v>1956</v>
      </c>
      <c r="T1827" t="s">
        <v>11028</v>
      </c>
      <c r="U1827" t="s">
        <v>10931</v>
      </c>
      <c r="V1827" t="s">
        <v>10992</v>
      </c>
      <c r="W1827" t="s">
        <v>11031</v>
      </c>
      <c r="X1827" t="s">
        <v>5350</v>
      </c>
    </row>
    <row r="1828" spans="1:24" x14ac:dyDescent="0.3">
      <c r="A1828" t="s">
        <v>6092</v>
      </c>
      <c r="B1828" t="s">
        <v>6093</v>
      </c>
      <c r="C1828" t="s">
        <v>6093</v>
      </c>
      <c r="D1828">
        <v>108</v>
      </c>
      <c r="E1828" t="s">
        <v>10911</v>
      </c>
      <c r="F1828">
        <v>1.8</v>
      </c>
      <c r="G1828" t="s">
        <v>172</v>
      </c>
      <c r="H1828" t="s">
        <v>190</v>
      </c>
      <c r="I1828" t="s">
        <v>10886</v>
      </c>
      <c r="J1828">
        <v>6.2</v>
      </c>
      <c r="K1828" t="s">
        <v>10912</v>
      </c>
      <c r="L1828">
        <v>50404</v>
      </c>
      <c r="M1828">
        <v>16500000</v>
      </c>
      <c r="N1828">
        <v>13620075</v>
      </c>
      <c r="O1828">
        <v>-2879925</v>
      </c>
      <c r="P1828" t="s">
        <v>10924</v>
      </c>
      <c r="Q1828" t="s">
        <v>6094</v>
      </c>
      <c r="R1828">
        <v>21</v>
      </c>
      <c r="S1828" t="s">
        <v>1956</v>
      </c>
      <c r="T1828" t="s">
        <v>11027</v>
      </c>
      <c r="U1828" t="s">
        <v>10930</v>
      </c>
      <c r="V1828" t="s">
        <v>10994</v>
      </c>
      <c r="W1828" t="s">
        <v>11031</v>
      </c>
      <c r="X1828" t="s">
        <v>6095</v>
      </c>
    </row>
    <row r="1829" spans="1:24" x14ac:dyDescent="0.3">
      <c r="A1829" t="s">
        <v>6096</v>
      </c>
      <c r="B1829" t="s">
        <v>6097</v>
      </c>
      <c r="C1829" t="s">
        <v>6097</v>
      </c>
      <c r="D1829">
        <v>131</v>
      </c>
      <c r="E1829" t="s">
        <v>10917</v>
      </c>
      <c r="F1829">
        <v>2.1833333333333331</v>
      </c>
      <c r="G1829" t="s">
        <v>190</v>
      </c>
      <c r="H1829" t="s">
        <v>5878</v>
      </c>
      <c r="I1829" t="s">
        <v>10899</v>
      </c>
      <c r="J1829">
        <v>7.5</v>
      </c>
      <c r="K1829" t="s">
        <v>10916</v>
      </c>
      <c r="L1829">
        <v>140697</v>
      </c>
      <c r="M1829">
        <v>19000000</v>
      </c>
      <c r="N1829">
        <v>76586316</v>
      </c>
      <c r="O1829">
        <v>57586316</v>
      </c>
      <c r="P1829" t="s">
        <v>10913</v>
      </c>
      <c r="Q1829" t="s">
        <v>6098</v>
      </c>
      <c r="R1829">
        <v>3</v>
      </c>
      <c r="S1829" t="s">
        <v>11012</v>
      </c>
      <c r="T1829" t="s">
        <v>11022</v>
      </c>
      <c r="U1829" t="s">
        <v>10923</v>
      </c>
      <c r="V1829" t="s">
        <v>10997</v>
      </c>
      <c r="W1829" t="s">
        <v>11031</v>
      </c>
      <c r="X1829" t="s">
        <v>6099</v>
      </c>
    </row>
    <row r="1830" spans="1:24" x14ac:dyDescent="0.3">
      <c r="A1830" t="s">
        <v>6100</v>
      </c>
      <c r="B1830" t="s">
        <v>417</v>
      </c>
      <c r="C1830" t="s">
        <v>417</v>
      </c>
      <c r="D1830">
        <v>113</v>
      </c>
      <c r="E1830" t="s">
        <v>10911</v>
      </c>
      <c r="F1830">
        <v>1.8833333333333333</v>
      </c>
      <c r="G1830" t="s">
        <v>7406</v>
      </c>
      <c r="H1830" t="s">
        <v>10887</v>
      </c>
      <c r="I1830" t="s">
        <v>10885</v>
      </c>
      <c r="J1830">
        <v>5.0999999999999996</v>
      </c>
      <c r="K1830" t="s">
        <v>10933</v>
      </c>
      <c r="L1830">
        <v>101850</v>
      </c>
      <c r="M1830">
        <v>90000000</v>
      </c>
      <c r="N1830">
        <v>63523283</v>
      </c>
      <c r="O1830">
        <v>-26476717</v>
      </c>
      <c r="P1830" t="s">
        <v>10924</v>
      </c>
      <c r="Q1830" t="s">
        <v>6101</v>
      </c>
      <c r="R1830">
        <v>11</v>
      </c>
      <c r="S1830" t="s">
        <v>11012</v>
      </c>
      <c r="T1830" t="s">
        <v>11028</v>
      </c>
      <c r="U1830" t="s">
        <v>10931</v>
      </c>
      <c r="V1830" t="s">
        <v>11000</v>
      </c>
      <c r="W1830" t="s">
        <v>11031</v>
      </c>
      <c r="X1830" t="s">
        <v>4153</v>
      </c>
    </row>
    <row r="1831" spans="1:24" x14ac:dyDescent="0.3">
      <c r="A1831" t="s">
        <v>6102</v>
      </c>
      <c r="B1831" t="s">
        <v>6103</v>
      </c>
      <c r="C1831" t="s">
        <v>6103</v>
      </c>
      <c r="D1831">
        <v>169</v>
      </c>
      <c r="E1831" t="s">
        <v>10917</v>
      </c>
      <c r="F1831">
        <v>2.8166666666666669</v>
      </c>
      <c r="G1831" t="s">
        <v>10887</v>
      </c>
      <c r="H1831" t="s">
        <v>190</v>
      </c>
      <c r="I1831" t="s">
        <v>10890</v>
      </c>
      <c r="J1831">
        <v>8.6999999999999993</v>
      </c>
      <c r="K1831" t="s">
        <v>10922</v>
      </c>
      <c r="L1831">
        <v>2009279</v>
      </c>
      <c r="M1831">
        <v>165000000</v>
      </c>
      <c r="N1831">
        <v>703170837</v>
      </c>
      <c r="O1831">
        <v>538170837</v>
      </c>
      <c r="P1831" t="s">
        <v>10928</v>
      </c>
      <c r="Q1831" t="s">
        <v>6104</v>
      </c>
      <c r="R1831">
        <v>26</v>
      </c>
      <c r="S1831" t="s">
        <v>11013</v>
      </c>
      <c r="T1831" t="s">
        <v>11022</v>
      </c>
      <c r="U1831" t="s">
        <v>10923</v>
      </c>
      <c r="V1831" t="s">
        <v>10998</v>
      </c>
      <c r="W1831" t="s">
        <v>11031</v>
      </c>
      <c r="X1831" t="s">
        <v>2976</v>
      </c>
    </row>
    <row r="1832" spans="1:24" x14ac:dyDescent="0.3">
      <c r="A1832" t="s">
        <v>6105</v>
      </c>
      <c r="B1832" t="s">
        <v>6106</v>
      </c>
      <c r="C1832" t="s">
        <v>6106</v>
      </c>
      <c r="D1832">
        <v>116</v>
      </c>
      <c r="E1832" t="s">
        <v>10911</v>
      </c>
      <c r="F1832">
        <v>1.9333333333333333</v>
      </c>
      <c r="G1832" t="s">
        <v>7406</v>
      </c>
      <c r="H1832" t="s">
        <v>10887</v>
      </c>
      <c r="I1832" t="s">
        <v>105</v>
      </c>
      <c r="J1832">
        <v>7</v>
      </c>
      <c r="K1832" t="s">
        <v>10916</v>
      </c>
      <c r="L1832">
        <v>702997</v>
      </c>
      <c r="M1832">
        <v>190000000</v>
      </c>
      <c r="N1832">
        <v>540455876</v>
      </c>
      <c r="O1832">
        <v>350455876</v>
      </c>
      <c r="P1832" t="s">
        <v>10928</v>
      </c>
      <c r="Q1832" t="s">
        <v>6107</v>
      </c>
      <c r="R1832">
        <v>2</v>
      </c>
      <c r="S1832" t="s">
        <v>11013</v>
      </c>
      <c r="T1832" t="s">
        <v>11024</v>
      </c>
      <c r="U1832" t="s">
        <v>10926</v>
      </c>
      <c r="V1832" t="s">
        <v>10997</v>
      </c>
      <c r="W1832" t="s">
        <v>11031</v>
      </c>
      <c r="X1832" t="s">
        <v>3832</v>
      </c>
    </row>
    <row r="1833" spans="1:24" x14ac:dyDescent="0.3">
      <c r="A1833" t="s">
        <v>6108</v>
      </c>
      <c r="B1833" t="s">
        <v>6109</v>
      </c>
      <c r="C1833" t="s">
        <v>6109</v>
      </c>
      <c r="D1833">
        <v>90</v>
      </c>
      <c r="E1833" t="s">
        <v>10911</v>
      </c>
      <c r="F1833">
        <v>1.5</v>
      </c>
      <c r="G1833" t="s">
        <v>172</v>
      </c>
      <c r="H1833" t="s">
        <v>190</v>
      </c>
      <c r="I1833" t="s">
        <v>10886</v>
      </c>
      <c r="J1833">
        <v>7.7</v>
      </c>
      <c r="K1833" t="s">
        <v>10916</v>
      </c>
      <c r="L1833">
        <v>95374</v>
      </c>
      <c r="M1833">
        <v>14000000</v>
      </c>
      <c r="N1833">
        <v>4324817</v>
      </c>
      <c r="O1833">
        <v>-9675183</v>
      </c>
      <c r="P1833" t="s">
        <v>10924</v>
      </c>
      <c r="Q1833" t="s">
        <v>6110</v>
      </c>
      <c r="R1833">
        <v>26</v>
      </c>
      <c r="S1833" t="s">
        <v>11015</v>
      </c>
      <c r="T1833" t="s">
        <v>11025</v>
      </c>
      <c r="U1833" t="s">
        <v>10927</v>
      </c>
      <c r="V1833" t="s">
        <v>11002</v>
      </c>
      <c r="W1833" t="s">
        <v>11031</v>
      </c>
      <c r="X1833" t="s">
        <v>691</v>
      </c>
    </row>
    <row r="1834" spans="1:24" x14ac:dyDescent="0.3">
      <c r="A1834" t="s">
        <v>6111</v>
      </c>
      <c r="B1834" t="s">
        <v>6112</v>
      </c>
      <c r="C1834" t="s">
        <v>6112</v>
      </c>
      <c r="D1834">
        <v>125</v>
      </c>
      <c r="E1834" t="s">
        <v>10917</v>
      </c>
      <c r="F1834">
        <v>2.0833333333333335</v>
      </c>
      <c r="G1834" t="s">
        <v>172</v>
      </c>
      <c r="H1834" t="s">
        <v>10886</v>
      </c>
      <c r="I1834" t="s">
        <v>10899</v>
      </c>
      <c r="J1834">
        <v>5.7</v>
      </c>
      <c r="K1834" t="s">
        <v>10933</v>
      </c>
      <c r="L1834">
        <v>123510</v>
      </c>
      <c r="M1834">
        <v>52000000</v>
      </c>
      <c r="N1834">
        <v>216528528</v>
      </c>
      <c r="O1834">
        <v>164528528</v>
      </c>
      <c r="P1834" t="s">
        <v>10928</v>
      </c>
      <c r="Q1834" t="s">
        <v>6113</v>
      </c>
      <c r="R1834">
        <v>5</v>
      </c>
      <c r="S1834" t="s">
        <v>1956</v>
      </c>
      <c r="T1834" t="s">
        <v>11020</v>
      </c>
      <c r="U1834" t="s">
        <v>10920</v>
      </c>
      <c r="V1834" t="s">
        <v>11002</v>
      </c>
      <c r="W1834" t="s">
        <v>11031</v>
      </c>
      <c r="X1834" t="s">
        <v>960</v>
      </c>
    </row>
    <row r="1835" spans="1:24" x14ac:dyDescent="0.3">
      <c r="A1835" t="s">
        <v>6114</v>
      </c>
      <c r="B1835" t="s">
        <v>6115</v>
      </c>
      <c r="C1835" t="s">
        <v>6115</v>
      </c>
      <c r="D1835">
        <v>110</v>
      </c>
      <c r="E1835" t="s">
        <v>10911</v>
      </c>
      <c r="F1835">
        <v>1.8333333333333333</v>
      </c>
      <c r="G1835" t="s">
        <v>7406</v>
      </c>
      <c r="H1835" t="s">
        <v>172</v>
      </c>
      <c r="I1835" t="s">
        <v>10891</v>
      </c>
      <c r="J1835">
        <v>5.7</v>
      </c>
      <c r="K1835" t="s">
        <v>10933</v>
      </c>
      <c r="L1835">
        <v>61903</v>
      </c>
      <c r="M1835">
        <v>40000000</v>
      </c>
      <c r="N1835">
        <v>49944325</v>
      </c>
      <c r="O1835">
        <v>9944325</v>
      </c>
      <c r="P1835" t="s">
        <v>10918</v>
      </c>
      <c r="Q1835" t="s">
        <v>6116</v>
      </c>
      <c r="R1835">
        <v>20</v>
      </c>
      <c r="S1835" t="s">
        <v>11012</v>
      </c>
      <c r="T1835" t="s">
        <v>11021</v>
      </c>
      <c r="U1835" t="s">
        <v>10921</v>
      </c>
      <c r="V1835" t="s">
        <v>10992</v>
      </c>
      <c r="W1835" t="s">
        <v>11031</v>
      </c>
      <c r="X1835" t="s">
        <v>3199</v>
      </c>
    </row>
    <row r="1836" spans="1:24" x14ac:dyDescent="0.3">
      <c r="A1836" t="s">
        <v>6117</v>
      </c>
      <c r="B1836" t="s">
        <v>6118</v>
      </c>
      <c r="C1836" t="s">
        <v>6118</v>
      </c>
      <c r="D1836">
        <v>115</v>
      </c>
      <c r="E1836" t="s">
        <v>10911</v>
      </c>
      <c r="F1836">
        <v>1.9166666666666667</v>
      </c>
      <c r="G1836" t="s">
        <v>172</v>
      </c>
      <c r="H1836" t="s">
        <v>10885</v>
      </c>
      <c r="I1836" t="s">
        <v>10886</v>
      </c>
      <c r="J1836">
        <v>5.8</v>
      </c>
      <c r="K1836" t="s">
        <v>10933</v>
      </c>
      <c r="L1836">
        <v>93326</v>
      </c>
      <c r="M1836">
        <v>37500000</v>
      </c>
      <c r="N1836">
        <v>102366815</v>
      </c>
      <c r="O1836">
        <v>64866815</v>
      </c>
      <c r="P1836" t="s">
        <v>10913</v>
      </c>
      <c r="Q1836" t="s">
        <v>6119</v>
      </c>
      <c r="R1836">
        <v>27</v>
      </c>
      <c r="S1836" t="s">
        <v>11015</v>
      </c>
      <c r="T1836" t="s">
        <v>11026</v>
      </c>
      <c r="U1836" t="s">
        <v>10929</v>
      </c>
      <c r="V1836" t="s">
        <v>10996</v>
      </c>
      <c r="W1836" t="s">
        <v>11031</v>
      </c>
      <c r="X1836" t="s">
        <v>4145</v>
      </c>
    </row>
    <row r="1837" spans="1:24" x14ac:dyDescent="0.3">
      <c r="A1837" t="s">
        <v>6120</v>
      </c>
      <c r="B1837" t="s">
        <v>6121</v>
      </c>
      <c r="C1837" t="s">
        <v>6121</v>
      </c>
      <c r="D1837">
        <v>117</v>
      </c>
      <c r="E1837" t="s">
        <v>10911</v>
      </c>
      <c r="F1837">
        <v>1.95</v>
      </c>
      <c r="G1837" t="s">
        <v>10889</v>
      </c>
      <c r="H1837" t="s">
        <v>190</v>
      </c>
      <c r="I1837" t="s">
        <v>10894</v>
      </c>
      <c r="J1837">
        <v>6.7</v>
      </c>
      <c r="K1837" t="s">
        <v>10912</v>
      </c>
      <c r="L1837">
        <v>54969</v>
      </c>
      <c r="M1837">
        <v>60000000</v>
      </c>
      <c r="N1837">
        <v>38332994</v>
      </c>
      <c r="O1837">
        <v>-21667006</v>
      </c>
      <c r="P1837" t="s">
        <v>10924</v>
      </c>
      <c r="Q1837" t="s">
        <v>6122</v>
      </c>
      <c r="R1837">
        <v>20</v>
      </c>
      <c r="S1837" t="s">
        <v>11015</v>
      </c>
      <c r="T1837" t="s">
        <v>11026</v>
      </c>
      <c r="U1837" t="s">
        <v>10929</v>
      </c>
      <c r="V1837" t="s">
        <v>10996</v>
      </c>
      <c r="W1837" t="s">
        <v>11031</v>
      </c>
      <c r="X1837" t="s">
        <v>5101</v>
      </c>
    </row>
    <row r="1838" spans="1:24" x14ac:dyDescent="0.3">
      <c r="A1838" t="s">
        <v>6123</v>
      </c>
      <c r="B1838" t="s">
        <v>6124</v>
      </c>
      <c r="C1838" t="s">
        <v>6124</v>
      </c>
      <c r="D1838">
        <v>111</v>
      </c>
      <c r="E1838" t="s">
        <v>10911</v>
      </c>
      <c r="F1838">
        <v>1.85</v>
      </c>
      <c r="G1838" t="s">
        <v>190</v>
      </c>
      <c r="H1838" t="s">
        <v>10892</v>
      </c>
      <c r="I1838" t="s">
        <v>10899</v>
      </c>
      <c r="J1838">
        <v>7</v>
      </c>
      <c r="K1838" t="s">
        <v>10916</v>
      </c>
      <c r="L1838">
        <v>165098</v>
      </c>
      <c r="M1838">
        <v>60000000</v>
      </c>
      <c r="N1838">
        <v>255743093</v>
      </c>
      <c r="O1838">
        <v>195743093</v>
      </c>
      <c r="P1838" t="s">
        <v>10928</v>
      </c>
      <c r="Q1838" t="s">
        <v>6125</v>
      </c>
      <c r="R1838">
        <v>25</v>
      </c>
      <c r="S1838" t="s">
        <v>11012</v>
      </c>
      <c r="T1838" t="s">
        <v>11018</v>
      </c>
      <c r="U1838" t="s">
        <v>10914</v>
      </c>
      <c r="V1838" t="s">
        <v>10992</v>
      </c>
      <c r="W1838" t="s">
        <v>11031</v>
      </c>
      <c r="X1838" t="s">
        <v>5555</v>
      </c>
    </row>
    <row r="1839" spans="1:24" x14ac:dyDescent="0.3">
      <c r="A1839" t="s">
        <v>6126</v>
      </c>
      <c r="B1839" t="s">
        <v>6127</v>
      </c>
      <c r="C1839" t="s">
        <v>6127</v>
      </c>
      <c r="D1839">
        <v>87</v>
      </c>
      <c r="E1839" t="s">
        <v>10915</v>
      </c>
      <c r="F1839">
        <v>1.45</v>
      </c>
      <c r="G1839" t="s">
        <v>7406</v>
      </c>
      <c r="H1839" t="s">
        <v>10885</v>
      </c>
      <c r="I1839" t="s">
        <v>105</v>
      </c>
      <c r="J1839">
        <v>5.7</v>
      </c>
      <c r="K1839" t="s">
        <v>10933</v>
      </c>
      <c r="L1839">
        <v>123019</v>
      </c>
      <c r="M1839">
        <v>60000000</v>
      </c>
      <c r="N1839">
        <v>78309505</v>
      </c>
      <c r="O1839">
        <v>18309505</v>
      </c>
      <c r="P1839" t="s">
        <v>10913</v>
      </c>
      <c r="Q1839">
        <v>2011</v>
      </c>
      <c r="S1839" t="s">
        <v>11015</v>
      </c>
      <c r="T1839" t="s">
        <v>11025</v>
      </c>
      <c r="U1839" t="e">
        <v>#VALUE!</v>
      </c>
      <c r="V1839" t="s">
        <v>10963</v>
      </c>
      <c r="W1839" t="s">
        <v>11032</v>
      </c>
      <c r="X1839" t="s">
        <v>6128</v>
      </c>
    </row>
    <row r="1840" spans="1:24" x14ac:dyDescent="0.3">
      <c r="A1840" t="s">
        <v>6129</v>
      </c>
      <c r="B1840" t="s">
        <v>6130</v>
      </c>
      <c r="C1840" t="s">
        <v>6130</v>
      </c>
      <c r="D1840">
        <v>124</v>
      </c>
      <c r="E1840" t="s">
        <v>10917</v>
      </c>
      <c r="F1840">
        <v>2.0666666666666669</v>
      </c>
      <c r="G1840" t="s">
        <v>7406</v>
      </c>
      <c r="H1840" t="s">
        <v>190</v>
      </c>
      <c r="I1840" t="s">
        <v>5170</v>
      </c>
      <c r="J1840">
        <v>7.1</v>
      </c>
      <c r="K1840" t="s">
        <v>10916</v>
      </c>
      <c r="L1840">
        <v>349177</v>
      </c>
      <c r="M1840">
        <v>61000000</v>
      </c>
      <c r="N1840">
        <v>95696996</v>
      </c>
      <c r="O1840">
        <v>34696996</v>
      </c>
      <c r="P1840" t="s">
        <v>10913</v>
      </c>
      <c r="Q1840" t="s">
        <v>6131</v>
      </c>
      <c r="R1840">
        <v>8</v>
      </c>
      <c r="S1840" t="s">
        <v>11012</v>
      </c>
      <c r="T1840" t="s">
        <v>11021</v>
      </c>
      <c r="U1840" t="s">
        <v>10921</v>
      </c>
      <c r="V1840" t="s">
        <v>10994</v>
      </c>
      <c r="W1840" t="s">
        <v>11031</v>
      </c>
      <c r="X1840" t="s">
        <v>2870</v>
      </c>
    </row>
    <row r="1841" spans="1:24" x14ac:dyDescent="0.3">
      <c r="A1841" t="s">
        <v>6132</v>
      </c>
      <c r="B1841" t="s">
        <v>6133</v>
      </c>
      <c r="C1841" t="s">
        <v>6133</v>
      </c>
      <c r="D1841">
        <v>141</v>
      </c>
      <c r="E1841" t="s">
        <v>10917</v>
      </c>
      <c r="F1841">
        <v>2.35</v>
      </c>
      <c r="G1841" t="s">
        <v>10889</v>
      </c>
      <c r="H1841" t="s">
        <v>10891</v>
      </c>
      <c r="I1841" t="s">
        <v>190</v>
      </c>
      <c r="J1841">
        <v>7.8</v>
      </c>
      <c r="K1841" t="s">
        <v>10916</v>
      </c>
      <c r="L1841">
        <v>262698</v>
      </c>
      <c r="M1841">
        <v>55000000</v>
      </c>
      <c r="N1841">
        <v>113398237</v>
      </c>
      <c r="O1841">
        <v>58398237</v>
      </c>
      <c r="P1841" t="s">
        <v>10913</v>
      </c>
      <c r="Q1841" t="s">
        <v>6134</v>
      </c>
      <c r="R1841">
        <v>20</v>
      </c>
      <c r="S1841" t="s">
        <v>11011</v>
      </c>
      <c r="T1841" t="s">
        <v>11029</v>
      </c>
      <c r="U1841" t="s">
        <v>10932</v>
      </c>
      <c r="V1841" t="s">
        <v>10992</v>
      </c>
      <c r="W1841" t="s">
        <v>11031</v>
      </c>
      <c r="X1841" t="s">
        <v>87</v>
      </c>
    </row>
    <row r="1842" spans="1:24" x14ac:dyDescent="0.3">
      <c r="A1842" t="s">
        <v>6135</v>
      </c>
      <c r="B1842" t="s">
        <v>6136</v>
      </c>
      <c r="C1842" t="s">
        <v>6136</v>
      </c>
      <c r="D1842">
        <v>97</v>
      </c>
      <c r="E1842" t="s">
        <v>10911</v>
      </c>
      <c r="F1842">
        <v>1.6166666666666667</v>
      </c>
      <c r="G1842" t="s">
        <v>10887</v>
      </c>
      <c r="H1842" t="s">
        <v>172</v>
      </c>
      <c r="I1842" t="s">
        <v>190</v>
      </c>
      <c r="J1842">
        <v>7.4</v>
      </c>
      <c r="K1842" t="s">
        <v>10916</v>
      </c>
      <c r="L1842">
        <v>255878</v>
      </c>
      <c r="M1842">
        <v>45000000</v>
      </c>
      <c r="N1842">
        <v>175372502</v>
      </c>
      <c r="O1842">
        <v>130372502</v>
      </c>
      <c r="P1842" t="s">
        <v>10928</v>
      </c>
      <c r="Q1842" t="s">
        <v>6137</v>
      </c>
      <c r="R1842">
        <v>16</v>
      </c>
      <c r="S1842" t="s">
        <v>11013</v>
      </c>
      <c r="T1842" t="s">
        <v>11018</v>
      </c>
      <c r="U1842" t="s">
        <v>10914</v>
      </c>
      <c r="V1842" t="s">
        <v>10994</v>
      </c>
      <c r="W1842" t="s">
        <v>11031</v>
      </c>
      <c r="X1842" t="s">
        <v>691</v>
      </c>
    </row>
    <row r="1843" spans="1:24" x14ac:dyDescent="0.3">
      <c r="A1843" t="s">
        <v>6138</v>
      </c>
      <c r="B1843" t="s">
        <v>6139</v>
      </c>
      <c r="C1843" t="s">
        <v>6139</v>
      </c>
      <c r="D1843">
        <v>92</v>
      </c>
      <c r="E1843" t="s">
        <v>10911</v>
      </c>
      <c r="F1843">
        <v>1.5333333333333334</v>
      </c>
      <c r="G1843" t="s">
        <v>7406</v>
      </c>
      <c r="H1843" t="s">
        <v>190</v>
      </c>
      <c r="I1843" t="s">
        <v>10885</v>
      </c>
      <c r="J1843">
        <v>6.2</v>
      </c>
      <c r="K1843" t="s">
        <v>10912</v>
      </c>
      <c r="L1843">
        <v>204518</v>
      </c>
      <c r="M1843">
        <v>70000000</v>
      </c>
      <c r="N1843">
        <v>217124280</v>
      </c>
      <c r="O1843">
        <v>147124280</v>
      </c>
      <c r="P1843" t="s">
        <v>10928</v>
      </c>
      <c r="Q1843" t="s">
        <v>6140</v>
      </c>
      <c r="R1843">
        <v>30</v>
      </c>
      <c r="S1843" t="s">
        <v>11011</v>
      </c>
      <c r="T1843" t="s">
        <v>11027</v>
      </c>
      <c r="U1843" t="s">
        <v>10930</v>
      </c>
      <c r="V1843" t="s">
        <v>10998</v>
      </c>
      <c r="W1843" t="s">
        <v>11031</v>
      </c>
      <c r="X1843" t="s">
        <v>6141</v>
      </c>
    </row>
    <row r="1844" spans="1:24" x14ac:dyDescent="0.3">
      <c r="A1844" t="s">
        <v>6142</v>
      </c>
      <c r="B1844" t="s">
        <v>6143</v>
      </c>
      <c r="C1844" t="s">
        <v>6143</v>
      </c>
      <c r="D1844">
        <v>113</v>
      </c>
      <c r="E1844" t="s">
        <v>10911</v>
      </c>
      <c r="F1844">
        <v>1.8833333333333333</v>
      </c>
      <c r="G1844" t="s">
        <v>172</v>
      </c>
      <c r="H1844" t="s">
        <v>10899</v>
      </c>
      <c r="I1844" t="s">
        <v>10899</v>
      </c>
      <c r="J1844">
        <v>7.6</v>
      </c>
      <c r="K1844" t="s">
        <v>10916</v>
      </c>
      <c r="L1844">
        <v>616407</v>
      </c>
      <c r="M1844">
        <v>20000000</v>
      </c>
      <c r="N1844">
        <v>170812526</v>
      </c>
      <c r="O1844">
        <v>150812526</v>
      </c>
      <c r="P1844" t="s">
        <v>10928</v>
      </c>
      <c r="Q1844" t="s">
        <v>5232</v>
      </c>
      <c r="R1844">
        <v>17</v>
      </c>
      <c r="S1844" t="s">
        <v>1956</v>
      </c>
      <c r="T1844" t="s">
        <v>11028</v>
      </c>
      <c r="U1844" t="s">
        <v>10931</v>
      </c>
      <c r="V1844" t="s">
        <v>10994</v>
      </c>
      <c r="W1844" t="s">
        <v>11031</v>
      </c>
      <c r="X1844" t="s">
        <v>6144</v>
      </c>
    </row>
    <row r="1845" spans="1:24" x14ac:dyDescent="0.3">
      <c r="A1845" t="s">
        <v>6145</v>
      </c>
      <c r="B1845" t="s">
        <v>6146</v>
      </c>
      <c r="C1845" t="s">
        <v>6146</v>
      </c>
      <c r="D1845">
        <v>106</v>
      </c>
      <c r="E1845" t="s">
        <v>10911</v>
      </c>
      <c r="F1845">
        <v>1.7666666666666666</v>
      </c>
      <c r="G1845" t="s">
        <v>7406</v>
      </c>
      <c r="H1845" t="s">
        <v>10887</v>
      </c>
      <c r="I1845" t="s">
        <v>10895</v>
      </c>
      <c r="J1845">
        <v>6.6</v>
      </c>
      <c r="K1845" t="s">
        <v>10912</v>
      </c>
      <c r="L1845">
        <v>464183</v>
      </c>
      <c r="M1845">
        <v>200000000</v>
      </c>
      <c r="N1845">
        <v>589580482</v>
      </c>
      <c r="O1845">
        <v>389580482</v>
      </c>
      <c r="P1845" t="s">
        <v>10928</v>
      </c>
      <c r="Q1845" t="s">
        <v>6147</v>
      </c>
      <c r="R1845">
        <v>29</v>
      </c>
      <c r="S1845" t="s">
        <v>11014</v>
      </c>
      <c r="T1845" t="s">
        <v>11022</v>
      </c>
      <c r="U1845" t="s">
        <v>10923</v>
      </c>
      <c r="V1845" t="s">
        <v>10992</v>
      </c>
      <c r="W1845" t="s">
        <v>11031</v>
      </c>
      <c r="X1845" t="s">
        <v>3832</v>
      </c>
    </row>
    <row r="1846" spans="1:24" x14ac:dyDescent="0.3">
      <c r="A1846" t="s">
        <v>6148</v>
      </c>
      <c r="B1846" t="s">
        <v>2567</v>
      </c>
      <c r="C1846" t="s">
        <v>2567</v>
      </c>
      <c r="D1846">
        <v>123</v>
      </c>
      <c r="E1846" t="s">
        <v>10917</v>
      </c>
      <c r="F1846">
        <v>2.0499999999999998</v>
      </c>
      <c r="G1846" t="s">
        <v>7406</v>
      </c>
      <c r="H1846" t="s">
        <v>10887</v>
      </c>
      <c r="I1846" t="s">
        <v>10890</v>
      </c>
      <c r="J1846">
        <v>6.4</v>
      </c>
      <c r="K1846" t="s">
        <v>10912</v>
      </c>
      <c r="L1846">
        <v>429548</v>
      </c>
      <c r="M1846">
        <v>160000000</v>
      </c>
      <c r="N1846">
        <v>524976069</v>
      </c>
      <c r="O1846">
        <v>364976069</v>
      </c>
      <c r="P1846" t="s">
        <v>10928</v>
      </c>
      <c r="Q1846" t="s">
        <v>6149</v>
      </c>
      <c r="R1846">
        <v>8</v>
      </c>
      <c r="S1846" t="s">
        <v>11012</v>
      </c>
      <c r="T1846" t="s">
        <v>11029</v>
      </c>
      <c r="U1846" t="s">
        <v>10932</v>
      </c>
      <c r="V1846" t="s">
        <v>10998</v>
      </c>
      <c r="W1846" t="s">
        <v>11031</v>
      </c>
      <c r="X1846" t="s">
        <v>6150</v>
      </c>
    </row>
    <row r="1847" spans="1:24" x14ac:dyDescent="0.3">
      <c r="A1847" t="s">
        <v>6151</v>
      </c>
      <c r="B1847" t="s">
        <v>6152</v>
      </c>
      <c r="C1847" t="s">
        <v>6152</v>
      </c>
      <c r="D1847">
        <v>103</v>
      </c>
      <c r="E1847" t="s">
        <v>10911</v>
      </c>
      <c r="F1847">
        <v>1.7166666666666666</v>
      </c>
      <c r="G1847" t="s">
        <v>7406</v>
      </c>
      <c r="H1847" t="s">
        <v>10891</v>
      </c>
      <c r="I1847" t="s">
        <v>10885</v>
      </c>
      <c r="J1847">
        <v>4.7</v>
      </c>
      <c r="K1847" t="s">
        <v>10933</v>
      </c>
      <c r="L1847">
        <v>62455</v>
      </c>
      <c r="M1847">
        <v>60000000</v>
      </c>
      <c r="N1847">
        <v>39164441</v>
      </c>
      <c r="O1847">
        <v>-20835559</v>
      </c>
      <c r="P1847" t="s">
        <v>10924</v>
      </c>
      <c r="Q1847" t="s">
        <v>6125</v>
      </c>
      <c r="R1847">
        <v>25</v>
      </c>
      <c r="S1847" t="s">
        <v>11012</v>
      </c>
      <c r="T1847" t="s">
        <v>11018</v>
      </c>
      <c r="U1847" t="s">
        <v>10914</v>
      </c>
      <c r="V1847" t="s">
        <v>10992</v>
      </c>
      <c r="W1847" t="s">
        <v>11031</v>
      </c>
      <c r="X1847" t="s">
        <v>6153</v>
      </c>
    </row>
    <row r="1848" spans="1:24" x14ac:dyDescent="0.3">
      <c r="A1848" t="s">
        <v>6154</v>
      </c>
      <c r="B1848" t="s">
        <v>6155</v>
      </c>
      <c r="C1848" t="s">
        <v>6155</v>
      </c>
      <c r="D1848">
        <v>92</v>
      </c>
      <c r="E1848" t="s">
        <v>10911</v>
      </c>
      <c r="F1848">
        <v>1.5333333333333334</v>
      </c>
      <c r="G1848" t="s">
        <v>7406</v>
      </c>
      <c r="H1848" t="s">
        <v>10885</v>
      </c>
      <c r="I1848" t="s">
        <v>5170</v>
      </c>
      <c r="J1848">
        <v>6.5</v>
      </c>
      <c r="K1848" t="s">
        <v>10912</v>
      </c>
      <c r="L1848">
        <v>165888</v>
      </c>
      <c r="M1848">
        <v>35000000</v>
      </c>
      <c r="N1848">
        <v>92158961</v>
      </c>
      <c r="O1848">
        <v>57158961</v>
      </c>
      <c r="P1848" t="s">
        <v>10913</v>
      </c>
      <c r="Q1848" t="s">
        <v>6156</v>
      </c>
      <c r="R1848">
        <v>22</v>
      </c>
      <c r="S1848" t="s">
        <v>11012</v>
      </c>
      <c r="T1848" t="s">
        <v>11019</v>
      </c>
      <c r="U1848" t="s">
        <v>10919</v>
      </c>
      <c r="V1848" t="s">
        <v>10996</v>
      </c>
      <c r="W1848" t="s">
        <v>11031</v>
      </c>
      <c r="X1848" t="s">
        <v>6157</v>
      </c>
    </row>
    <row r="1849" spans="1:24" x14ac:dyDescent="0.3">
      <c r="A1849" t="s">
        <v>6158</v>
      </c>
      <c r="B1849" t="s">
        <v>6159</v>
      </c>
      <c r="C1849" t="s">
        <v>6159</v>
      </c>
      <c r="D1849">
        <v>91</v>
      </c>
      <c r="E1849" t="s">
        <v>10911</v>
      </c>
      <c r="F1849">
        <v>1.5166666666666666</v>
      </c>
      <c r="G1849" t="s">
        <v>10887</v>
      </c>
      <c r="H1849" t="s">
        <v>10888</v>
      </c>
      <c r="I1849" t="s">
        <v>172</v>
      </c>
      <c r="J1849">
        <v>7</v>
      </c>
      <c r="K1849" t="s">
        <v>10916</v>
      </c>
      <c r="L1849">
        <v>273899</v>
      </c>
      <c r="M1849">
        <v>85000000</v>
      </c>
      <c r="N1849">
        <v>358375603</v>
      </c>
      <c r="O1849">
        <v>273375603</v>
      </c>
      <c r="P1849" t="s">
        <v>10928</v>
      </c>
      <c r="Q1849" t="s">
        <v>6160</v>
      </c>
      <c r="R1849">
        <v>8</v>
      </c>
      <c r="S1849" t="s">
        <v>11016</v>
      </c>
      <c r="T1849" t="s">
        <v>11027</v>
      </c>
      <c r="U1849" t="s">
        <v>10930</v>
      </c>
      <c r="V1849" t="s">
        <v>11003</v>
      </c>
      <c r="W1849" t="s">
        <v>11031</v>
      </c>
      <c r="X1849" t="s">
        <v>6161</v>
      </c>
    </row>
    <row r="1850" spans="1:24" x14ac:dyDescent="0.3">
      <c r="A1850" t="s">
        <v>6162</v>
      </c>
      <c r="B1850" t="s">
        <v>1195</v>
      </c>
      <c r="C1850" t="s">
        <v>1195</v>
      </c>
      <c r="D1850">
        <v>101</v>
      </c>
      <c r="E1850" t="s">
        <v>10911</v>
      </c>
      <c r="F1850">
        <v>1.6833333333333333</v>
      </c>
      <c r="G1850" t="s">
        <v>105</v>
      </c>
      <c r="H1850" t="s">
        <v>10895</v>
      </c>
      <c r="I1850" t="s">
        <v>5170</v>
      </c>
      <c r="J1850">
        <v>5.7</v>
      </c>
      <c r="K1850" t="s">
        <v>10933</v>
      </c>
      <c r="L1850">
        <v>96929</v>
      </c>
      <c r="M1850">
        <v>21000000</v>
      </c>
      <c r="N1850">
        <v>113118226</v>
      </c>
      <c r="O1850">
        <v>92118226</v>
      </c>
      <c r="P1850" t="s">
        <v>10913</v>
      </c>
      <c r="Q1850" t="s">
        <v>6163</v>
      </c>
      <c r="R1850">
        <v>16</v>
      </c>
      <c r="S1850" t="s">
        <v>11016</v>
      </c>
      <c r="T1850" t="s">
        <v>11021</v>
      </c>
      <c r="U1850" t="s">
        <v>10921</v>
      </c>
      <c r="V1850" t="s">
        <v>11001</v>
      </c>
      <c r="W1850" t="s">
        <v>11031</v>
      </c>
      <c r="X1850" t="s">
        <v>6164</v>
      </c>
    </row>
    <row r="1851" spans="1:24" x14ac:dyDescent="0.3">
      <c r="A1851" t="s">
        <v>6165</v>
      </c>
      <c r="B1851" t="s">
        <v>6166</v>
      </c>
      <c r="C1851" t="s">
        <v>6166</v>
      </c>
      <c r="D1851">
        <v>91</v>
      </c>
      <c r="E1851" t="s">
        <v>10911</v>
      </c>
      <c r="F1851">
        <v>1.5166666666666666</v>
      </c>
      <c r="G1851" t="s">
        <v>10887</v>
      </c>
      <c r="H1851" t="s">
        <v>172</v>
      </c>
      <c r="I1851" t="s">
        <v>190</v>
      </c>
      <c r="J1851">
        <v>7.2</v>
      </c>
      <c r="K1851" t="s">
        <v>10916</v>
      </c>
      <c r="L1851">
        <v>212811</v>
      </c>
      <c r="M1851">
        <v>16000000</v>
      </c>
      <c r="N1851">
        <v>35080988</v>
      </c>
      <c r="O1851">
        <v>19080988</v>
      </c>
      <c r="P1851" t="s">
        <v>10913</v>
      </c>
      <c r="Q1851">
        <v>39295</v>
      </c>
      <c r="S1851" t="s">
        <v>11014</v>
      </c>
      <c r="T1851" t="s">
        <v>11028</v>
      </c>
      <c r="U1851" t="e">
        <v>#VALUE!</v>
      </c>
      <c r="V1851" t="s">
        <v>10994</v>
      </c>
      <c r="W1851" t="s">
        <v>11031</v>
      </c>
      <c r="X1851" t="s">
        <v>2066</v>
      </c>
    </row>
    <row r="1852" spans="1:24" x14ac:dyDescent="0.3">
      <c r="A1852" t="s">
        <v>6167</v>
      </c>
      <c r="B1852" t="s">
        <v>6168</v>
      </c>
      <c r="C1852" t="s">
        <v>6168</v>
      </c>
      <c r="D1852">
        <v>98</v>
      </c>
      <c r="E1852" t="s">
        <v>10911</v>
      </c>
      <c r="F1852">
        <v>1.6333333333333333</v>
      </c>
      <c r="G1852" t="s">
        <v>172</v>
      </c>
      <c r="H1852" t="s">
        <v>10899</v>
      </c>
      <c r="I1852" t="s">
        <v>10899</v>
      </c>
      <c r="J1852">
        <v>6.9</v>
      </c>
      <c r="K1852" t="s">
        <v>10912</v>
      </c>
      <c r="L1852">
        <v>311875</v>
      </c>
      <c r="M1852">
        <v>65000000</v>
      </c>
      <c r="N1852">
        <v>128108211</v>
      </c>
      <c r="O1852">
        <v>63108211</v>
      </c>
      <c r="P1852" t="s">
        <v>10913</v>
      </c>
      <c r="Q1852" t="s">
        <v>6169</v>
      </c>
      <c r="R1852">
        <v>25</v>
      </c>
      <c r="S1852" t="s">
        <v>1956</v>
      </c>
      <c r="T1852" t="s">
        <v>11025</v>
      </c>
      <c r="U1852" t="s">
        <v>10927</v>
      </c>
      <c r="V1852" t="s">
        <v>10992</v>
      </c>
      <c r="W1852" t="s">
        <v>11031</v>
      </c>
      <c r="X1852" t="s">
        <v>4442</v>
      </c>
    </row>
    <row r="1853" spans="1:24" x14ac:dyDescent="0.3">
      <c r="A1853" t="s">
        <v>6170</v>
      </c>
      <c r="B1853" t="s">
        <v>6171</v>
      </c>
      <c r="C1853" t="s">
        <v>6171</v>
      </c>
      <c r="D1853">
        <v>91</v>
      </c>
      <c r="E1853" t="s">
        <v>10911</v>
      </c>
      <c r="F1853">
        <v>1.5166666666666666</v>
      </c>
      <c r="G1853" t="s">
        <v>172</v>
      </c>
      <c r="H1853" t="s">
        <v>10897</v>
      </c>
      <c r="I1853" t="s">
        <v>10899</v>
      </c>
      <c r="J1853">
        <v>5.8</v>
      </c>
      <c r="K1853" t="s">
        <v>10933</v>
      </c>
      <c r="L1853">
        <v>85027</v>
      </c>
      <c r="M1853">
        <v>55000000</v>
      </c>
      <c r="N1853">
        <v>44004502</v>
      </c>
      <c r="O1853">
        <v>-10995498</v>
      </c>
      <c r="P1853" t="s">
        <v>10924</v>
      </c>
      <c r="Q1853" t="s">
        <v>3255</v>
      </c>
      <c r="R1853">
        <v>19</v>
      </c>
      <c r="S1853" t="s">
        <v>11011</v>
      </c>
      <c r="T1853" t="s">
        <v>11020</v>
      </c>
      <c r="U1853" t="s">
        <v>10920</v>
      </c>
      <c r="V1853" t="s">
        <v>10992</v>
      </c>
      <c r="W1853" t="s">
        <v>11031</v>
      </c>
      <c r="X1853" t="s">
        <v>6172</v>
      </c>
    </row>
    <row r="1854" spans="1:24" x14ac:dyDescent="0.3">
      <c r="A1854" t="s">
        <v>6173</v>
      </c>
      <c r="B1854" t="s">
        <v>6174</v>
      </c>
      <c r="C1854" t="s">
        <v>6174</v>
      </c>
      <c r="D1854">
        <v>125</v>
      </c>
      <c r="E1854" t="s">
        <v>10917</v>
      </c>
      <c r="F1854">
        <v>2.0833333333333335</v>
      </c>
      <c r="G1854" t="s">
        <v>10891</v>
      </c>
      <c r="H1854" t="s">
        <v>190</v>
      </c>
      <c r="I1854" t="s">
        <v>5170</v>
      </c>
      <c r="J1854">
        <v>7.5</v>
      </c>
      <c r="K1854" t="s">
        <v>10916</v>
      </c>
      <c r="L1854">
        <v>408089</v>
      </c>
      <c r="M1854">
        <v>37000000</v>
      </c>
      <c r="N1854">
        <v>154026136</v>
      </c>
      <c r="O1854">
        <v>117026136</v>
      </c>
      <c r="P1854" t="s">
        <v>10928</v>
      </c>
      <c r="Q1854" t="s">
        <v>6175</v>
      </c>
      <c r="R1854">
        <v>8</v>
      </c>
      <c r="S1854" t="s">
        <v>11014</v>
      </c>
      <c r="T1854" t="s">
        <v>11027</v>
      </c>
      <c r="U1854" t="s">
        <v>10930</v>
      </c>
      <c r="V1854" t="s">
        <v>11002</v>
      </c>
      <c r="W1854" t="s">
        <v>11031</v>
      </c>
      <c r="X1854" t="s">
        <v>5466</v>
      </c>
    </row>
    <row r="1855" spans="1:24" x14ac:dyDescent="0.3">
      <c r="A1855" t="s">
        <v>6176</v>
      </c>
      <c r="B1855" t="s">
        <v>6177</v>
      </c>
      <c r="C1855" t="s">
        <v>6177</v>
      </c>
      <c r="D1855">
        <v>96</v>
      </c>
      <c r="E1855" t="s">
        <v>10911</v>
      </c>
      <c r="F1855">
        <v>1.6</v>
      </c>
      <c r="G1855" t="s">
        <v>172</v>
      </c>
      <c r="H1855" t="s">
        <v>10894</v>
      </c>
      <c r="I1855" t="s">
        <v>10899</v>
      </c>
      <c r="J1855">
        <v>6.8</v>
      </c>
      <c r="K1855" t="s">
        <v>10912</v>
      </c>
      <c r="L1855">
        <v>76208</v>
      </c>
      <c r="M1855">
        <v>35000000</v>
      </c>
      <c r="N1855">
        <v>20576198</v>
      </c>
      <c r="O1855">
        <v>-14423802</v>
      </c>
      <c r="P1855" t="s">
        <v>10924</v>
      </c>
      <c r="Q1855" t="s">
        <v>6178</v>
      </c>
      <c r="R1855">
        <v>21</v>
      </c>
      <c r="S1855" t="s">
        <v>1956</v>
      </c>
      <c r="T1855" t="s">
        <v>11018</v>
      </c>
      <c r="U1855" t="s">
        <v>10914</v>
      </c>
      <c r="V1855" t="s">
        <v>10994</v>
      </c>
      <c r="W1855" t="s">
        <v>11031</v>
      </c>
      <c r="X1855" t="s">
        <v>3756</v>
      </c>
    </row>
    <row r="1856" spans="1:24" x14ac:dyDescent="0.3">
      <c r="A1856" t="s">
        <v>6179</v>
      </c>
      <c r="B1856" t="s">
        <v>6180</v>
      </c>
      <c r="C1856" t="s">
        <v>6180</v>
      </c>
      <c r="D1856">
        <v>106</v>
      </c>
      <c r="E1856" t="s">
        <v>10911</v>
      </c>
      <c r="F1856">
        <v>1.7666666666666666</v>
      </c>
      <c r="G1856" t="s">
        <v>172</v>
      </c>
      <c r="H1856" t="s">
        <v>190</v>
      </c>
      <c r="I1856" t="s">
        <v>10886</v>
      </c>
      <c r="J1856">
        <v>7</v>
      </c>
      <c r="K1856" t="s">
        <v>10916</v>
      </c>
      <c r="L1856">
        <v>133453</v>
      </c>
      <c r="M1856">
        <v>4000000</v>
      </c>
      <c r="N1856">
        <v>34758951</v>
      </c>
      <c r="O1856">
        <v>30758951</v>
      </c>
      <c r="P1856" t="s">
        <v>10913</v>
      </c>
      <c r="Q1856" t="s">
        <v>6181</v>
      </c>
      <c r="R1856">
        <v>25</v>
      </c>
      <c r="S1856" t="s">
        <v>11015</v>
      </c>
      <c r="T1856" t="s">
        <v>11019</v>
      </c>
      <c r="U1856" t="s">
        <v>10919</v>
      </c>
      <c r="V1856" t="s">
        <v>11002</v>
      </c>
      <c r="W1856" t="s">
        <v>11031</v>
      </c>
      <c r="X1856" t="s">
        <v>6182</v>
      </c>
    </row>
    <row r="1857" spans="1:24" x14ac:dyDescent="0.3">
      <c r="A1857" t="s">
        <v>6183</v>
      </c>
      <c r="B1857" t="s">
        <v>6184</v>
      </c>
      <c r="C1857" t="s">
        <v>6184</v>
      </c>
      <c r="D1857">
        <v>114</v>
      </c>
      <c r="E1857" t="s">
        <v>10911</v>
      </c>
      <c r="F1857">
        <v>1.9</v>
      </c>
      <c r="G1857" t="s">
        <v>7406</v>
      </c>
      <c r="H1857" t="s">
        <v>10887</v>
      </c>
      <c r="I1857" t="s">
        <v>172</v>
      </c>
      <c r="J1857">
        <v>6.7</v>
      </c>
      <c r="K1857" t="s">
        <v>10912</v>
      </c>
      <c r="L1857">
        <v>52148</v>
      </c>
      <c r="M1857">
        <v>20000000</v>
      </c>
      <c r="N1857">
        <v>5530764</v>
      </c>
      <c r="O1857">
        <v>-14469236</v>
      </c>
      <c r="P1857" t="s">
        <v>10924</v>
      </c>
      <c r="Q1857" t="s">
        <v>5788</v>
      </c>
      <c r="R1857">
        <v>9</v>
      </c>
      <c r="S1857" t="s">
        <v>11011</v>
      </c>
      <c r="T1857" t="s">
        <v>11027</v>
      </c>
      <c r="U1857" t="s">
        <v>10930</v>
      </c>
      <c r="V1857" t="s">
        <v>10992</v>
      </c>
      <c r="W1857" t="s">
        <v>11031</v>
      </c>
      <c r="X1857" t="s">
        <v>4867</v>
      </c>
    </row>
    <row r="1858" spans="1:24" x14ac:dyDescent="0.3">
      <c r="A1858" t="s">
        <v>6185</v>
      </c>
      <c r="B1858" t="s">
        <v>6186</v>
      </c>
      <c r="C1858" t="s">
        <v>6186</v>
      </c>
      <c r="D1858">
        <v>90</v>
      </c>
      <c r="E1858" t="s">
        <v>10911</v>
      </c>
      <c r="F1858">
        <v>1.5</v>
      </c>
      <c r="G1858" t="s">
        <v>10887</v>
      </c>
      <c r="H1858" t="s">
        <v>10888</v>
      </c>
      <c r="I1858" t="s">
        <v>172</v>
      </c>
      <c r="J1858">
        <v>6.9</v>
      </c>
      <c r="K1858" t="s">
        <v>10912</v>
      </c>
      <c r="L1858">
        <v>250877</v>
      </c>
      <c r="M1858">
        <v>100000000</v>
      </c>
      <c r="N1858">
        <v>243006126</v>
      </c>
      <c r="O1858">
        <v>143006126</v>
      </c>
      <c r="P1858" t="s">
        <v>10928</v>
      </c>
      <c r="Q1858" t="s">
        <v>6187</v>
      </c>
      <c r="R1858">
        <v>12</v>
      </c>
      <c r="S1858" t="s">
        <v>11016</v>
      </c>
      <c r="T1858" t="s">
        <v>11027</v>
      </c>
      <c r="U1858" t="s">
        <v>10930</v>
      </c>
      <c r="V1858" t="s">
        <v>10996</v>
      </c>
      <c r="W1858" t="s">
        <v>11031</v>
      </c>
      <c r="X1858" t="s">
        <v>6188</v>
      </c>
    </row>
    <row r="1859" spans="1:24" x14ac:dyDescent="0.3">
      <c r="A1859" t="s">
        <v>6189</v>
      </c>
      <c r="B1859" t="s">
        <v>6190</v>
      </c>
      <c r="C1859" t="s">
        <v>6190</v>
      </c>
      <c r="D1859">
        <v>90</v>
      </c>
      <c r="E1859" t="s">
        <v>10911</v>
      </c>
      <c r="F1859">
        <v>1.5</v>
      </c>
      <c r="G1859" t="s">
        <v>105</v>
      </c>
      <c r="H1859" t="s">
        <v>5170</v>
      </c>
      <c r="I1859" t="s">
        <v>10899</v>
      </c>
      <c r="J1859">
        <v>6.3</v>
      </c>
      <c r="K1859" t="s">
        <v>10912</v>
      </c>
      <c r="L1859">
        <v>70555</v>
      </c>
      <c r="M1859">
        <v>6000000</v>
      </c>
      <c r="N1859">
        <v>10234475</v>
      </c>
      <c r="O1859">
        <v>4234475</v>
      </c>
      <c r="P1859" t="s">
        <v>10918</v>
      </c>
      <c r="Q1859" t="s">
        <v>6191</v>
      </c>
      <c r="R1859">
        <v>31</v>
      </c>
      <c r="S1859" t="s">
        <v>1956</v>
      </c>
      <c r="T1859" t="s">
        <v>11025</v>
      </c>
      <c r="U1859" t="s">
        <v>10927</v>
      </c>
      <c r="V1859" t="s">
        <v>10996</v>
      </c>
      <c r="W1859" t="s">
        <v>11031</v>
      </c>
      <c r="X1859" t="s">
        <v>6192</v>
      </c>
    </row>
    <row r="1860" spans="1:24" x14ac:dyDescent="0.3">
      <c r="A1860" t="s">
        <v>6193</v>
      </c>
      <c r="B1860" t="s">
        <v>6194</v>
      </c>
      <c r="C1860" t="s">
        <v>6194</v>
      </c>
      <c r="D1860">
        <v>110</v>
      </c>
      <c r="E1860" t="s">
        <v>10911</v>
      </c>
      <c r="F1860">
        <v>1.8333333333333333</v>
      </c>
      <c r="G1860" t="s">
        <v>105</v>
      </c>
      <c r="H1860" t="s">
        <v>5170</v>
      </c>
      <c r="I1860" t="s">
        <v>10899</v>
      </c>
      <c r="J1860">
        <v>6.5</v>
      </c>
      <c r="K1860" t="s">
        <v>10912</v>
      </c>
      <c r="L1860">
        <v>98577</v>
      </c>
      <c r="M1860">
        <v>15000000</v>
      </c>
      <c r="N1860">
        <v>45995223</v>
      </c>
      <c r="O1860">
        <v>30995223</v>
      </c>
      <c r="P1860" t="s">
        <v>10913</v>
      </c>
      <c r="Q1860" t="s">
        <v>6195</v>
      </c>
      <c r="R1860">
        <v>13</v>
      </c>
      <c r="S1860" t="s">
        <v>1956</v>
      </c>
      <c r="T1860" t="s">
        <v>11021</v>
      </c>
      <c r="U1860" t="s">
        <v>10921</v>
      </c>
      <c r="V1860" t="s">
        <v>10996</v>
      </c>
      <c r="W1860" t="s">
        <v>11031</v>
      </c>
      <c r="X1860" t="s">
        <v>6196</v>
      </c>
    </row>
    <row r="1861" spans="1:24" x14ac:dyDescent="0.3">
      <c r="A1861" t="s">
        <v>6197</v>
      </c>
      <c r="B1861" t="s">
        <v>6198</v>
      </c>
      <c r="C1861" t="s">
        <v>6198</v>
      </c>
      <c r="D1861">
        <v>143</v>
      </c>
      <c r="E1861" t="s">
        <v>10917</v>
      </c>
      <c r="F1861">
        <v>2.3833333333333333</v>
      </c>
      <c r="G1861" t="s">
        <v>7406</v>
      </c>
      <c r="H1861" t="s">
        <v>10890</v>
      </c>
      <c r="I1861" t="s">
        <v>10899</v>
      </c>
      <c r="J1861">
        <v>8</v>
      </c>
      <c r="K1861" t="s">
        <v>10922</v>
      </c>
      <c r="L1861">
        <v>1438396</v>
      </c>
      <c r="M1861">
        <v>220000000</v>
      </c>
      <c r="N1861">
        <v>1520538536</v>
      </c>
      <c r="O1861">
        <v>1300538536</v>
      </c>
      <c r="P1861" t="s">
        <v>10928</v>
      </c>
      <c r="Q1861" t="s">
        <v>6199</v>
      </c>
      <c r="R1861">
        <v>11</v>
      </c>
      <c r="S1861" t="s">
        <v>11014</v>
      </c>
      <c r="T1861" t="s">
        <v>11026</v>
      </c>
      <c r="U1861" t="s">
        <v>10929</v>
      </c>
      <c r="V1861" t="s">
        <v>11003</v>
      </c>
      <c r="W1861" t="s">
        <v>11031</v>
      </c>
      <c r="X1861" t="s">
        <v>4716</v>
      </c>
    </row>
    <row r="1862" spans="1:24" x14ac:dyDescent="0.3">
      <c r="A1862" t="s">
        <v>6200</v>
      </c>
      <c r="B1862" t="s">
        <v>6201</v>
      </c>
      <c r="C1862" t="s">
        <v>6201</v>
      </c>
      <c r="D1862">
        <v>102</v>
      </c>
      <c r="E1862" t="s">
        <v>10911</v>
      </c>
      <c r="F1862">
        <v>1.7</v>
      </c>
      <c r="G1862" t="s">
        <v>7406</v>
      </c>
      <c r="H1862" t="s">
        <v>10887</v>
      </c>
      <c r="I1862" t="s">
        <v>10888</v>
      </c>
      <c r="J1862">
        <v>6.6</v>
      </c>
      <c r="K1862" t="s">
        <v>10912</v>
      </c>
      <c r="L1862">
        <v>108738</v>
      </c>
      <c r="M1862">
        <v>100000000</v>
      </c>
      <c r="N1862">
        <v>268426634</v>
      </c>
      <c r="O1862">
        <v>168426634</v>
      </c>
      <c r="P1862" t="s">
        <v>10928</v>
      </c>
      <c r="Q1862" t="s">
        <v>6202</v>
      </c>
      <c r="R1862">
        <v>1</v>
      </c>
      <c r="S1862" t="s">
        <v>11014</v>
      </c>
      <c r="T1862" t="s">
        <v>11029</v>
      </c>
      <c r="U1862" t="s">
        <v>10932</v>
      </c>
      <c r="V1862" t="s">
        <v>10997</v>
      </c>
      <c r="W1862" t="s">
        <v>11031</v>
      </c>
      <c r="X1862" t="s">
        <v>6203</v>
      </c>
    </row>
    <row r="1863" spans="1:24" x14ac:dyDescent="0.3">
      <c r="A1863" t="s">
        <v>6204</v>
      </c>
      <c r="B1863" t="s">
        <v>6205</v>
      </c>
      <c r="C1863" t="s">
        <v>6205</v>
      </c>
      <c r="D1863">
        <v>97</v>
      </c>
      <c r="E1863" t="s">
        <v>10911</v>
      </c>
      <c r="F1863">
        <v>1.6166666666666667</v>
      </c>
      <c r="G1863" t="s">
        <v>172</v>
      </c>
      <c r="H1863" t="s">
        <v>10899</v>
      </c>
      <c r="I1863" t="s">
        <v>10899</v>
      </c>
      <c r="J1863">
        <v>5.5</v>
      </c>
      <c r="K1863" t="s">
        <v>10933</v>
      </c>
      <c r="L1863">
        <v>88437</v>
      </c>
      <c r="M1863">
        <v>25000000</v>
      </c>
      <c r="N1863">
        <v>70439696</v>
      </c>
      <c r="O1863">
        <v>45439696</v>
      </c>
      <c r="P1863" t="s">
        <v>10913</v>
      </c>
      <c r="Q1863" t="s">
        <v>6206</v>
      </c>
      <c r="R1863">
        <v>18</v>
      </c>
      <c r="S1863" t="s">
        <v>11015</v>
      </c>
      <c r="T1863" t="s">
        <v>11028</v>
      </c>
      <c r="U1863" t="s">
        <v>10931</v>
      </c>
      <c r="V1863" t="s">
        <v>10992</v>
      </c>
      <c r="W1863" t="s">
        <v>11031</v>
      </c>
      <c r="X1863" t="s">
        <v>6207</v>
      </c>
    </row>
    <row r="1864" spans="1:24" x14ac:dyDescent="0.3">
      <c r="A1864" t="s">
        <v>6208</v>
      </c>
      <c r="B1864" t="s">
        <v>6209</v>
      </c>
      <c r="C1864" t="s">
        <v>6209</v>
      </c>
      <c r="D1864">
        <v>112</v>
      </c>
      <c r="E1864" t="s">
        <v>10911</v>
      </c>
      <c r="F1864">
        <v>1.8666666666666667</v>
      </c>
      <c r="G1864" t="s">
        <v>7406</v>
      </c>
      <c r="H1864" t="s">
        <v>10887</v>
      </c>
      <c r="I1864" t="s">
        <v>10885</v>
      </c>
      <c r="J1864">
        <v>5.2</v>
      </c>
      <c r="K1864" t="s">
        <v>10933</v>
      </c>
      <c r="L1864">
        <v>168374</v>
      </c>
      <c r="M1864">
        <v>145000000</v>
      </c>
      <c r="N1864">
        <v>403449830</v>
      </c>
      <c r="O1864">
        <v>258449830</v>
      </c>
      <c r="P1864" t="s">
        <v>10928</v>
      </c>
      <c r="Q1864" t="s">
        <v>5375</v>
      </c>
      <c r="R1864">
        <v>24</v>
      </c>
      <c r="S1864" t="s">
        <v>11012</v>
      </c>
      <c r="T1864" t="s">
        <v>11025</v>
      </c>
      <c r="U1864" t="s">
        <v>10927</v>
      </c>
      <c r="V1864" t="s">
        <v>10992</v>
      </c>
      <c r="W1864" t="s">
        <v>11031</v>
      </c>
      <c r="X1864" t="s">
        <v>2092</v>
      </c>
    </row>
    <row r="1865" spans="1:24" x14ac:dyDescent="0.3">
      <c r="A1865" t="s">
        <v>6210</v>
      </c>
      <c r="B1865" t="s">
        <v>6211</v>
      </c>
      <c r="C1865" t="s">
        <v>6211</v>
      </c>
      <c r="D1865">
        <v>121</v>
      </c>
      <c r="E1865" t="s">
        <v>10917</v>
      </c>
      <c r="F1865">
        <v>2.0166666666666666</v>
      </c>
      <c r="G1865" t="s">
        <v>190</v>
      </c>
      <c r="H1865" t="s">
        <v>10895</v>
      </c>
      <c r="I1865" t="s">
        <v>5170</v>
      </c>
      <c r="J1865">
        <v>6.5</v>
      </c>
      <c r="K1865" t="s">
        <v>10912</v>
      </c>
      <c r="L1865">
        <v>74580</v>
      </c>
      <c r="M1865">
        <v>25000000</v>
      </c>
      <c r="N1865">
        <v>19844979</v>
      </c>
      <c r="O1865">
        <v>-5155021</v>
      </c>
      <c r="P1865" t="s">
        <v>10924</v>
      </c>
      <c r="Q1865" t="s">
        <v>6212</v>
      </c>
      <c r="R1865">
        <v>14</v>
      </c>
      <c r="S1865" t="s">
        <v>11014</v>
      </c>
      <c r="T1865" t="s">
        <v>11029</v>
      </c>
      <c r="U1865" t="s">
        <v>10932</v>
      </c>
      <c r="V1865" t="s">
        <v>10992</v>
      </c>
      <c r="W1865" t="s">
        <v>11031</v>
      </c>
      <c r="X1865" t="s">
        <v>4814</v>
      </c>
    </row>
    <row r="1866" spans="1:24" x14ac:dyDescent="0.3">
      <c r="A1866" t="s">
        <v>6213</v>
      </c>
      <c r="B1866" t="s">
        <v>6214</v>
      </c>
      <c r="C1866" t="s">
        <v>6215</v>
      </c>
      <c r="D1866">
        <v>115</v>
      </c>
      <c r="E1866" t="s">
        <v>10911</v>
      </c>
      <c r="F1866">
        <v>1.9166666666666667</v>
      </c>
      <c r="G1866" t="s">
        <v>7406</v>
      </c>
      <c r="H1866" t="s">
        <v>10891</v>
      </c>
      <c r="I1866" t="s">
        <v>190</v>
      </c>
      <c r="J1866">
        <v>8</v>
      </c>
      <c r="K1866" t="s">
        <v>10922</v>
      </c>
      <c r="L1866">
        <v>108290</v>
      </c>
      <c r="M1866">
        <v>4000000</v>
      </c>
      <c r="N1866">
        <v>14759148</v>
      </c>
      <c r="O1866">
        <v>10759148</v>
      </c>
      <c r="P1866" t="s">
        <v>10913</v>
      </c>
      <c r="Q1866" t="s">
        <v>5232</v>
      </c>
      <c r="R1866">
        <v>17</v>
      </c>
      <c r="S1866" t="s">
        <v>1956</v>
      </c>
      <c r="T1866" t="s">
        <v>11028</v>
      </c>
      <c r="U1866" t="s">
        <v>10931</v>
      </c>
      <c r="V1866" t="s">
        <v>10994</v>
      </c>
      <c r="W1866" t="s">
        <v>11031</v>
      </c>
      <c r="X1866" t="s">
        <v>6216</v>
      </c>
    </row>
    <row r="1867" spans="1:24" x14ac:dyDescent="0.3">
      <c r="A1867" t="s">
        <v>6217</v>
      </c>
      <c r="B1867" t="s">
        <v>6218</v>
      </c>
      <c r="C1867" t="s">
        <v>6218</v>
      </c>
      <c r="D1867">
        <v>91</v>
      </c>
      <c r="E1867" t="s">
        <v>10911</v>
      </c>
      <c r="F1867">
        <v>1.5166666666666666</v>
      </c>
      <c r="G1867" t="s">
        <v>172</v>
      </c>
      <c r="H1867" t="s">
        <v>190</v>
      </c>
      <c r="I1867" t="s">
        <v>10899</v>
      </c>
      <c r="J1867">
        <v>6.8</v>
      </c>
      <c r="K1867" t="s">
        <v>10912</v>
      </c>
      <c r="L1867">
        <v>73446</v>
      </c>
      <c r="M1867">
        <v>8000000</v>
      </c>
      <c r="N1867">
        <v>16580250</v>
      </c>
      <c r="O1867">
        <v>8580250</v>
      </c>
      <c r="P1867" t="s">
        <v>10918</v>
      </c>
      <c r="Q1867" t="s">
        <v>6021</v>
      </c>
      <c r="R1867">
        <v>18</v>
      </c>
      <c r="S1867" t="s">
        <v>1956</v>
      </c>
      <c r="T1867" t="s">
        <v>11019</v>
      </c>
      <c r="U1867" t="s">
        <v>10919</v>
      </c>
      <c r="V1867" t="s">
        <v>10992</v>
      </c>
      <c r="W1867" t="s">
        <v>11031</v>
      </c>
      <c r="X1867" t="s">
        <v>6219</v>
      </c>
    </row>
    <row r="1868" spans="1:24" x14ac:dyDescent="0.3">
      <c r="A1868" t="s">
        <v>6220</v>
      </c>
      <c r="B1868" t="s">
        <v>6221</v>
      </c>
      <c r="C1868" t="s">
        <v>6221</v>
      </c>
      <c r="D1868">
        <v>82</v>
      </c>
      <c r="E1868" t="s">
        <v>10915</v>
      </c>
      <c r="F1868">
        <v>1.3666666666666667</v>
      </c>
      <c r="G1868" t="s">
        <v>172</v>
      </c>
      <c r="H1868" t="s">
        <v>105</v>
      </c>
      <c r="I1868" t="s">
        <v>10899</v>
      </c>
      <c r="J1868">
        <v>6.8</v>
      </c>
      <c r="K1868" t="s">
        <v>10912</v>
      </c>
      <c r="L1868">
        <v>102976</v>
      </c>
      <c r="M1868">
        <v>12000000</v>
      </c>
      <c r="N1868">
        <v>0</v>
      </c>
      <c r="O1868">
        <v>-12000000</v>
      </c>
      <c r="P1868" t="s">
        <v>10924</v>
      </c>
      <c r="Q1868" t="s">
        <v>6222</v>
      </c>
      <c r="R1868">
        <v>9</v>
      </c>
      <c r="S1868" t="s">
        <v>11013</v>
      </c>
      <c r="T1868" t="s">
        <v>11018</v>
      </c>
      <c r="U1868" t="s">
        <v>10914</v>
      </c>
      <c r="V1868" t="s">
        <v>10994</v>
      </c>
      <c r="W1868" t="s">
        <v>11031</v>
      </c>
      <c r="X1868" t="s">
        <v>6223</v>
      </c>
    </row>
    <row r="1869" spans="1:24" x14ac:dyDescent="0.3">
      <c r="A1869" t="s">
        <v>6224</v>
      </c>
      <c r="B1869" t="s">
        <v>6225</v>
      </c>
      <c r="C1869" t="s">
        <v>6225</v>
      </c>
      <c r="D1869">
        <v>92</v>
      </c>
      <c r="E1869" t="s">
        <v>10911</v>
      </c>
      <c r="F1869">
        <v>1.5333333333333334</v>
      </c>
      <c r="G1869" t="s">
        <v>10887</v>
      </c>
      <c r="H1869" t="s">
        <v>10888</v>
      </c>
      <c r="I1869" t="s">
        <v>172</v>
      </c>
      <c r="J1869">
        <v>6.8</v>
      </c>
      <c r="K1869" t="s">
        <v>10912</v>
      </c>
      <c r="L1869">
        <v>76039</v>
      </c>
      <c r="M1869">
        <v>145000000</v>
      </c>
      <c r="N1869">
        <v>275698039</v>
      </c>
      <c r="O1869">
        <v>130698039</v>
      </c>
      <c r="P1869" t="s">
        <v>10928</v>
      </c>
      <c r="Q1869" t="s">
        <v>6226</v>
      </c>
      <c r="R1869">
        <v>7</v>
      </c>
      <c r="S1869" t="s">
        <v>1956</v>
      </c>
      <c r="T1869" t="s">
        <v>11020</v>
      </c>
      <c r="U1869" t="s">
        <v>10920</v>
      </c>
      <c r="V1869" t="s">
        <v>10998</v>
      </c>
      <c r="W1869" t="s">
        <v>11031</v>
      </c>
      <c r="X1869" t="s">
        <v>3052</v>
      </c>
    </row>
    <row r="1870" spans="1:24" x14ac:dyDescent="0.3">
      <c r="A1870" t="s">
        <v>6227</v>
      </c>
      <c r="B1870" t="s">
        <v>6228</v>
      </c>
      <c r="C1870" t="s">
        <v>6228</v>
      </c>
      <c r="D1870">
        <v>104</v>
      </c>
      <c r="E1870" t="s">
        <v>10911</v>
      </c>
      <c r="F1870">
        <v>1.7333333333333334</v>
      </c>
      <c r="G1870" t="s">
        <v>7406</v>
      </c>
      <c r="H1870" t="s">
        <v>10887</v>
      </c>
      <c r="I1870" t="s">
        <v>10885</v>
      </c>
      <c r="J1870">
        <v>6.5</v>
      </c>
      <c r="K1870" t="s">
        <v>10912</v>
      </c>
      <c r="L1870">
        <v>108625</v>
      </c>
      <c r="M1870">
        <v>55000000</v>
      </c>
      <c r="N1870">
        <v>128792411</v>
      </c>
      <c r="O1870">
        <v>73792411</v>
      </c>
      <c r="P1870" t="s">
        <v>10913</v>
      </c>
      <c r="Q1870">
        <v>2008</v>
      </c>
      <c r="S1870" t="s">
        <v>1956</v>
      </c>
      <c r="T1870" t="s">
        <v>11024</v>
      </c>
      <c r="U1870" t="e">
        <v>#VALUE!</v>
      </c>
      <c r="V1870" t="s">
        <v>10963</v>
      </c>
      <c r="W1870" t="s">
        <v>11032</v>
      </c>
      <c r="X1870" t="s">
        <v>3052</v>
      </c>
    </row>
    <row r="1871" spans="1:24" x14ac:dyDescent="0.3">
      <c r="A1871" t="s">
        <v>6229</v>
      </c>
      <c r="B1871" t="s">
        <v>6230</v>
      </c>
      <c r="C1871" t="s">
        <v>6230</v>
      </c>
      <c r="D1871">
        <v>101</v>
      </c>
      <c r="E1871" t="s">
        <v>10911</v>
      </c>
      <c r="F1871">
        <v>1.6833333333333333</v>
      </c>
      <c r="G1871" t="s">
        <v>172</v>
      </c>
      <c r="H1871" t="s">
        <v>10886</v>
      </c>
      <c r="I1871" t="s">
        <v>10899</v>
      </c>
      <c r="J1871">
        <v>5.8</v>
      </c>
      <c r="K1871" t="s">
        <v>10933</v>
      </c>
      <c r="L1871">
        <v>74894</v>
      </c>
      <c r="M1871">
        <v>40000000</v>
      </c>
      <c r="N1871">
        <v>106407672</v>
      </c>
      <c r="O1871">
        <v>66407672</v>
      </c>
      <c r="P1871" t="s">
        <v>10913</v>
      </c>
      <c r="Q1871" t="s">
        <v>6231</v>
      </c>
      <c r="R1871">
        <v>21</v>
      </c>
      <c r="S1871" t="s">
        <v>11015</v>
      </c>
      <c r="T1871" t="s">
        <v>11026</v>
      </c>
      <c r="U1871" t="s">
        <v>10929</v>
      </c>
      <c r="V1871" t="s">
        <v>10992</v>
      </c>
      <c r="W1871" t="s">
        <v>11031</v>
      </c>
      <c r="X1871" t="s">
        <v>6232</v>
      </c>
    </row>
    <row r="1872" spans="1:24" x14ac:dyDescent="0.3">
      <c r="A1872" t="s">
        <v>6233</v>
      </c>
      <c r="B1872" t="s">
        <v>6234</v>
      </c>
      <c r="C1872" t="s">
        <v>6234</v>
      </c>
      <c r="D1872">
        <v>122</v>
      </c>
      <c r="E1872" t="s">
        <v>10917</v>
      </c>
      <c r="F1872">
        <v>2.0333333333333332</v>
      </c>
      <c r="G1872" t="s">
        <v>10889</v>
      </c>
      <c r="H1872" t="s">
        <v>190</v>
      </c>
      <c r="I1872" t="s">
        <v>10896</v>
      </c>
      <c r="J1872">
        <v>7.7</v>
      </c>
      <c r="K1872" t="s">
        <v>10916</v>
      </c>
      <c r="L1872">
        <v>111303</v>
      </c>
      <c r="M1872">
        <v>25000000</v>
      </c>
      <c r="N1872">
        <v>27426335</v>
      </c>
      <c r="O1872">
        <v>2426335</v>
      </c>
      <c r="P1872" t="s">
        <v>10918</v>
      </c>
      <c r="Q1872" t="s">
        <v>6235</v>
      </c>
      <c r="R1872">
        <v>15</v>
      </c>
      <c r="S1872" t="s">
        <v>11014</v>
      </c>
      <c r="T1872" t="s">
        <v>11022</v>
      </c>
      <c r="U1872" t="s">
        <v>10923</v>
      </c>
      <c r="V1872" t="s">
        <v>10992</v>
      </c>
      <c r="W1872" t="s">
        <v>11031</v>
      </c>
      <c r="X1872" t="s">
        <v>676</v>
      </c>
    </row>
    <row r="1873" spans="1:24" x14ac:dyDescent="0.3">
      <c r="A1873" t="s">
        <v>6236</v>
      </c>
      <c r="B1873" t="s">
        <v>6237</v>
      </c>
      <c r="C1873" t="s">
        <v>6237</v>
      </c>
      <c r="D1873">
        <v>127</v>
      </c>
      <c r="E1873" t="s">
        <v>10917</v>
      </c>
      <c r="F1873">
        <v>2.1166666666666667</v>
      </c>
      <c r="G1873" t="s">
        <v>7406</v>
      </c>
      <c r="H1873" t="s">
        <v>10887</v>
      </c>
      <c r="I1873" t="s">
        <v>172</v>
      </c>
      <c r="J1873">
        <v>6.6</v>
      </c>
      <c r="K1873" t="s">
        <v>10912</v>
      </c>
      <c r="L1873">
        <v>206427</v>
      </c>
      <c r="M1873">
        <v>200000000</v>
      </c>
      <c r="N1873">
        <v>220889446</v>
      </c>
      <c r="O1873">
        <v>20889446</v>
      </c>
      <c r="P1873" t="s">
        <v>10913</v>
      </c>
      <c r="Q1873" t="s">
        <v>6238</v>
      </c>
      <c r="R1873">
        <v>24</v>
      </c>
      <c r="S1873" t="s">
        <v>11016</v>
      </c>
      <c r="T1873" t="s">
        <v>11025</v>
      </c>
      <c r="U1873" t="s">
        <v>10927</v>
      </c>
      <c r="V1873" t="s">
        <v>10995</v>
      </c>
      <c r="W1873" t="s">
        <v>11035</v>
      </c>
      <c r="X1873" t="s">
        <v>4899</v>
      </c>
    </row>
    <row r="1874" spans="1:24" x14ac:dyDescent="0.3">
      <c r="A1874" t="s">
        <v>6239</v>
      </c>
      <c r="B1874" t="s">
        <v>6240</v>
      </c>
      <c r="C1874" t="s">
        <v>6240</v>
      </c>
      <c r="D1874">
        <v>108</v>
      </c>
      <c r="E1874" t="s">
        <v>10911</v>
      </c>
      <c r="F1874">
        <v>1.8</v>
      </c>
      <c r="G1874" t="s">
        <v>190</v>
      </c>
      <c r="H1874" t="s">
        <v>105</v>
      </c>
      <c r="I1874" t="s">
        <v>5170</v>
      </c>
      <c r="J1874">
        <v>6.5</v>
      </c>
      <c r="K1874" t="s">
        <v>10912</v>
      </c>
      <c r="L1874">
        <v>133713</v>
      </c>
      <c r="M1874">
        <v>11000000</v>
      </c>
      <c r="N1874">
        <v>7413863</v>
      </c>
      <c r="O1874">
        <v>-3586137</v>
      </c>
      <c r="P1874" t="s">
        <v>10924</v>
      </c>
      <c r="Q1874" t="s">
        <v>6241</v>
      </c>
      <c r="R1874">
        <v>18</v>
      </c>
      <c r="S1874" t="s">
        <v>11015</v>
      </c>
      <c r="T1874" t="s">
        <v>11029</v>
      </c>
      <c r="U1874" t="s">
        <v>10932</v>
      </c>
      <c r="V1874" t="s">
        <v>10996</v>
      </c>
      <c r="W1874" t="s">
        <v>11031</v>
      </c>
      <c r="X1874" t="s">
        <v>3087</v>
      </c>
    </row>
    <row r="1875" spans="1:24" x14ac:dyDescent="0.3">
      <c r="A1875" t="s">
        <v>6242</v>
      </c>
      <c r="B1875" t="s">
        <v>6243</v>
      </c>
      <c r="C1875" t="s">
        <v>6243</v>
      </c>
      <c r="D1875">
        <v>88</v>
      </c>
      <c r="E1875" t="s">
        <v>10915</v>
      </c>
      <c r="F1875">
        <v>1.4666666666666666</v>
      </c>
      <c r="G1875" t="s">
        <v>7406</v>
      </c>
      <c r="H1875" t="s">
        <v>10891</v>
      </c>
      <c r="I1875" t="s">
        <v>105</v>
      </c>
      <c r="J1875">
        <v>6.1</v>
      </c>
      <c r="K1875" t="s">
        <v>10912</v>
      </c>
      <c r="L1875">
        <v>66356</v>
      </c>
      <c r="M1875">
        <v>4000000</v>
      </c>
      <c r="N1875">
        <v>1874460</v>
      </c>
      <c r="O1875">
        <v>-2125540</v>
      </c>
      <c r="P1875" t="s">
        <v>10924</v>
      </c>
      <c r="Q1875" t="s">
        <v>4701</v>
      </c>
      <c r="R1875">
        <v>23</v>
      </c>
      <c r="S1875" t="s">
        <v>11013</v>
      </c>
      <c r="T1875" t="s">
        <v>11019</v>
      </c>
      <c r="U1875" t="s">
        <v>10919</v>
      </c>
      <c r="V1875" t="s">
        <v>11000</v>
      </c>
      <c r="W1875" t="s">
        <v>11031</v>
      </c>
      <c r="X1875" t="s">
        <v>1736</v>
      </c>
    </row>
    <row r="1876" spans="1:24" x14ac:dyDescent="0.3">
      <c r="A1876" t="s">
        <v>6244</v>
      </c>
      <c r="B1876" t="s">
        <v>6245</v>
      </c>
      <c r="C1876" t="s">
        <v>6246</v>
      </c>
      <c r="D1876">
        <v>101</v>
      </c>
      <c r="E1876" t="s">
        <v>10911</v>
      </c>
      <c r="F1876">
        <v>1.6833333333333333</v>
      </c>
      <c r="G1876" t="s">
        <v>10887</v>
      </c>
      <c r="H1876" t="s">
        <v>10888</v>
      </c>
      <c r="I1876" t="s">
        <v>172</v>
      </c>
      <c r="J1876">
        <v>7.6</v>
      </c>
      <c r="K1876" t="s">
        <v>10916</v>
      </c>
      <c r="L1876">
        <v>156243</v>
      </c>
      <c r="M1876">
        <v>34000000</v>
      </c>
      <c r="N1876">
        <v>204920882</v>
      </c>
      <c r="O1876">
        <v>170920882</v>
      </c>
      <c r="P1876" t="s">
        <v>10928</v>
      </c>
      <c r="Q1876" t="s">
        <v>6247</v>
      </c>
      <c r="R1876">
        <v>19</v>
      </c>
      <c r="S1876" t="s">
        <v>11016</v>
      </c>
      <c r="T1876" t="s">
        <v>11025</v>
      </c>
      <c r="U1876" t="s">
        <v>10927</v>
      </c>
      <c r="V1876" t="s">
        <v>10992</v>
      </c>
      <c r="W1876" t="s">
        <v>11031</v>
      </c>
      <c r="X1876" t="s">
        <v>639</v>
      </c>
    </row>
    <row r="1877" spans="1:24" x14ac:dyDescent="0.3">
      <c r="A1877" t="s">
        <v>6248</v>
      </c>
      <c r="B1877" t="s">
        <v>6249</v>
      </c>
      <c r="C1877" t="s">
        <v>6249</v>
      </c>
      <c r="D1877">
        <v>129</v>
      </c>
      <c r="E1877" t="s">
        <v>10917</v>
      </c>
      <c r="F1877">
        <v>2.15</v>
      </c>
      <c r="G1877" t="s">
        <v>10889</v>
      </c>
      <c r="H1877" t="s">
        <v>190</v>
      </c>
      <c r="I1877" t="s">
        <v>10897</v>
      </c>
      <c r="J1877">
        <v>7.6</v>
      </c>
      <c r="K1877" t="s">
        <v>10916</v>
      </c>
      <c r="L1877">
        <v>353429</v>
      </c>
      <c r="M1877">
        <v>29000000</v>
      </c>
      <c r="N1877">
        <v>309231694</v>
      </c>
      <c r="O1877">
        <v>280231694</v>
      </c>
      <c r="P1877" t="s">
        <v>10928</v>
      </c>
      <c r="Q1877" t="s">
        <v>6250</v>
      </c>
      <c r="R1877">
        <v>17</v>
      </c>
      <c r="S1877" t="s">
        <v>11011</v>
      </c>
      <c r="T1877" t="s">
        <v>11023</v>
      </c>
      <c r="U1877" t="s">
        <v>10925</v>
      </c>
      <c r="V1877" t="s">
        <v>10996</v>
      </c>
      <c r="W1877" t="s">
        <v>11031</v>
      </c>
      <c r="X1877" t="s">
        <v>6251</v>
      </c>
    </row>
    <row r="1878" spans="1:24" x14ac:dyDescent="0.3">
      <c r="A1878" t="s">
        <v>6252</v>
      </c>
      <c r="B1878" t="s">
        <v>6253</v>
      </c>
      <c r="C1878" t="s">
        <v>6253</v>
      </c>
      <c r="D1878">
        <v>133</v>
      </c>
      <c r="E1878" t="s">
        <v>10917</v>
      </c>
      <c r="F1878">
        <v>2.2166666666666668</v>
      </c>
      <c r="G1878" t="s">
        <v>10889</v>
      </c>
      <c r="H1878" t="s">
        <v>190</v>
      </c>
      <c r="I1878" t="s">
        <v>10886</v>
      </c>
      <c r="J1878">
        <v>5.8</v>
      </c>
      <c r="K1878" t="s">
        <v>10933</v>
      </c>
      <c r="L1878">
        <v>103545</v>
      </c>
      <c r="M1878">
        <v>60000000</v>
      </c>
      <c r="N1878">
        <v>204594016</v>
      </c>
      <c r="O1878">
        <v>144594016</v>
      </c>
      <c r="P1878" t="s">
        <v>10928</v>
      </c>
      <c r="Q1878" t="s">
        <v>6254</v>
      </c>
      <c r="R1878">
        <v>10</v>
      </c>
      <c r="S1878" t="s">
        <v>11011</v>
      </c>
      <c r="T1878" t="s">
        <v>11028</v>
      </c>
      <c r="U1878" t="s">
        <v>10931</v>
      </c>
      <c r="V1878" t="s">
        <v>11002</v>
      </c>
      <c r="W1878" t="s">
        <v>11031</v>
      </c>
      <c r="X1878" t="s">
        <v>6255</v>
      </c>
    </row>
    <row r="1879" spans="1:24" x14ac:dyDescent="0.3">
      <c r="A1879" t="s">
        <v>6256</v>
      </c>
      <c r="B1879" t="s">
        <v>6257</v>
      </c>
      <c r="C1879" t="s">
        <v>6257</v>
      </c>
      <c r="D1879">
        <v>101</v>
      </c>
      <c r="E1879" t="s">
        <v>10911</v>
      </c>
      <c r="F1879">
        <v>1.6833333333333333</v>
      </c>
      <c r="G1879" t="s">
        <v>10891</v>
      </c>
      <c r="H1879" t="s">
        <v>10895</v>
      </c>
      <c r="I1879" t="s">
        <v>5170</v>
      </c>
      <c r="J1879">
        <v>6.2</v>
      </c>
      <c r="K1879" t="s">
        <v>10912</v>
      </c>
      <c r="L1879">
        <v>52303</v>
      </c>
      <c r="M1879">
        <v>35000000</v>
      </c>
      <c r="N1879">
        <v>52933513</v>
      </c>
      <c r="O1879">
        <v>17933513</v>
      </c>
      <c r="P1879" t="s">
        <v>10913</v>
      </c>
      <c r="Q1879" t="s">
        <v>6258</v>
      </c>
      <c r="R1879">
        <v>22</v>
      </c>
      <c r="S1879" t="s">
        <v>11011</v>
      </c>
      <c r="T1879" t="s">
        <v>11019</v>
      </c>
      <c r="U1879" t="s">
        <v>10919</v>
      </c>
      <c r="V1879" t="s">
        <v>10992</v>
      </c>
      <c r="W1879" t="s">
        <v>11031</v>
      </c>
      <c r="X1879" t="s">
        <v>2185</v>
      </c>
    </row>
    <row r="1880" spans="1:24" x14ac:dyDescent="0.3">
      <c r="A1880" t="s">
        <v>6259</v>
      </c>
      <c r="B1880" t="s">
        <v>6260</v>
      </c>
      <c r="C1880" t="s">
        <v>6260</v>
      </c>
      <c r="D1880">
        <v>108</v>
      </c>
      <c r="E1880" t="s">
        <v>10911</v>
      </c>
      <c r="F1880">
        <v>1.8</v>
      </c>
      <c r="G1880" t="s">
        <v>7406</v>
      </c>
      <c r="H1880" t="s">
        <v>10887</v>
      </c>
      <c r="I1880" t="s">
        <v>190</v>
      </c>
      <c r="J1880">
        <v>5.9</v>
      </c>
      <c r="K1880" t="s">
        <v>10933</v>
      </c>
      <c r="L1880">
        <v>56847</v>
      </c>
      <c r="M1880">
        <v>30000000</v>
      </c>
      <c r="N1880">
        <v>108609310</v>
      </c>
      <c r="O1880">
        <v>78609310</v>
      </c>
      <c r="P1880" t="s">
        <v>10913</v>
      </c>
      <c r="Q1880" t="s">
        <v>6261</v>
      </c>
      <c r="R1880">
        <v>3</v>
      </c>
      <c r="S1880" t="s">
        <v>11012</v>
      </c>
      <c r="T1880" t="s">
        <v>11020</v>
      </c>
      <c r="U1880" t="s">
        <v>10920</v>
      </c>
      <c r="V1880" t="s">
        <v>11000</v>
      </c>
      <c r="W1880" t="s">
        <v>11031</v>
      </c>
      <c r="X1880" t="s">
        <v>6262</v>
      </c>
    </row>
    <row r="1881" spans="1:24" x14ac:dyDescent="0.3">
      <c r="A1881" t="s">
        <v>6263</v>
      </c>
      <c r="B1881" t="s">
        <v>6264</v>
      </c>
      <c r="C1881" t="s">
        <v>6264</v>
      </c>
      <c r="D1881">
        <v>112</v>
      </c>
      <c r="E1881" t="s">
        <v>10911</v>
      </c>
      <c r="F1881">
        <v>1.8666666666666667</v>
      </c>
      <c r="G1881" t="s">
        <v>7406</v>
      </c>
      <c r="H1881" t="s">
        <v>190</v>
      </c>
      <c r="I1881" t="s">
        <v>5170</v>
      </c>
      <c r="J1881">
        <v>6.4</v>
      </c>
      <c r="K1881" t="s">
        <v>10912</v>
      </c>
      <c r="L1881">
        <v>91800</v>
      </c>
      <c r="M1881">
        <v>15000000</v>
      </c>
      <c r="N1881">
        <v>57824674</v>
      </c>
      <c r="O1881">
        <v>42824674</v>
      </c>
      <c r="P1881" t="s">
        <v>10913</v>
      </c>
      <c r="Q1881" t="s">
        <v>6265</v>
      </c>
      <c r="R1881">
        <v>21</v>
      </c>
      <c r="S1881" t="s">
        <v>11012</v>
      </c>
      <c r="T1881" t="s">
        <v>11020</v>
      </c>
      <c r="U1881" t="s">
        <v>10920</v>
      </c>
      <c r="V1881" t="s">
        <v>10997</v>
      </c>
      <c r="W1881" t="s">
        <v>11031</v>
      </c>
      <c r="X1881" t="s">
        <v>6266</v>
      </c>
    </row>
    <row r="1882" spans="1:24" x14ac:dyDescent="0.3">
      <c r="A1882" t="s">
        <v>6267</v>
      </c>
      <c r="B1882" t="s">
        <v>6268</v>
      </c>
      <c r="C1882" t="s">
        <v>6268</v>
      </c>
      <c r="D1882">
        <v>126</v>
      </c>
      <c r="E1882" t="s">
        <v>10917</v>
      </c>
      <c r="F1882">
        <v>2.1</v>
      </c>
      <c r="G1882" t="s">
        <v>105</v>
      </c>
      <c r="H1882" t="s">
        <v>10890</v>
      </c>
      <c r="I1882" t="s">
        <v>5170</v>
      </c>
      <c r="J1882">
        <v>7.1</v>
      </c>
      <c r="K1882" t="s">
        <v>10916</v>
      </c>
      <c r="L1882">
        <v>331460</v>
      </c>
      <c r="M1882">
        <v>18000000</v>
      </c>
      <c r="N1882">
        <v>57470220</v>
      </c>
      <c r="O1882">
        <v>39470220</v>
      </c>
      <c r="P1882" t="s">
        <v>10913</v>
      </c>
      <c r="Q1882" t="s">
        <v>6269</v>
      </c>
      <c r="R1882">
        <v>9</v>
      </c>
      <c r="S1882" t="s">
        <v>11014</v>
      </c>
      <c r="T1882" t="s">
        <v>11029</v>
      </c>
      <c r="U1882" t="s">
        <v>10932</v>
      </c>
      <c r="V1882" t="s">
        <v>10994</v>
      </c>
      <c r="W1882" t="s">
        <v>11031</v>
      </c>
      <c r="X1882" t="s">
        <v>1830</v>
      </c>
    </row>
    <row r="1883" spans="1:24" x14ac:dyDescent="0.3">
      <c r="A1883" t="s">
        <v>6270</v>
      </c>
      <c r="B1883" t="s">
        <v>6271</v>
      </c>
      <c r="C1883" t="s">
        <v>6271</v>
      </c>
      <c r="D1883">
        <v>101</v>
      </c>
      <c r="E1883" t="s">
        <v>10911</v>
      </c>
      <c r="F1883">
        <v>1.6833333333333333</v>
      </c>
      <c r="G1883" t="s">
        <v>172</v>
      </c>
      <c r="H1883" t="s">
        <v>10886</v>
      </c>
      <c r="I1883" t="s">
        <v>10899</v>
      </c>
      <c r="J1883">
        <v>6.6</v>
      </c>
      <c r="K1883" t="s">
        <v>10912</v>
      </c>
      <c r="L1883">
        <v>79149</v>
      </c>
      <c r="M1883">
        <v>23000000</v>
      </c>
      <c r="N1883">
        <v>79799880</v>
      </c>
      <c r="O1883">
        <v>56799880</v>
      </c>
      <c r="P1883" t="s">
        <v>10913</v>
      </c>
      <c r="Q1883">
        <v>2015</v>
      </c>
      <c r="S1883" t="s">
        <v>1956</v>
      </c>
      <c r="T1883" t="s">
        <v>11025</v>
      </c>
      <c r="U1883" t="e">
        <v>#VALUE!</v>
      </c>
      <c r="V1883" t="s">
        <v>10963</v>
      </c>
      <c r="W1883" t="s">
        <v>11032</v>
      </c>
      <c r="X1883" t="s">
        <v>6272</v>
      </c>
    </row>
    <row r="1884" spans="1:24" x14ac:dyDescent="0.3">
      <c r="A1884" t="s">
        <v>6273</v>
      </c>
      <c r="B1884" t="s">
        <v>6274</v>
      </c>
      <c r="C1884" t="s">
        <v>6274</v>
      </c>
      <c r="D1884">
        <v>96</v>
      </c>
      <c r="E1884" t="s">
        <v>10911</v>
      </c>
      <c r="F1884">
        <v>1.6</v>
      </c>
      <c r="G1884" t="s">
        <v>172</v>
      </c>
      <c r="H1884" t="s">
        <v>10891</v>
      </c>
      <c r="I1884" t="s">
        <v>190</v>
      </c>
      <c r="J1884">
        <v>7</v>
      </c>
      <c r="K1884" t="s">
        <v>10916</v>
      </c>
      <c r="L1884">
        <v>346660</v>
      </c>
      <c r="M1884">
        <v>37000000</v>
      </c>
      <c r="N1884">
        <v>163728902</v>
      </c>
      <c r="O1884">
        <v>126728902</v>
      </c>
      <c r="P1884" t="s">
        <v>10928</v>
      </c>
      <c r="Q1884" t="s">
        <v>6275</v>
      </c>
      <c r="R1884">
        <v>27</v>
      </c>
      <c r="S1884" t="s">
        <v>11014</v>
      </c>
      <c r="T1884" t="s">
        <v>11028</v>
      </c>
      <c r="U1884" t="s">
        <v>10931</v>
      </c>
      <c r="V1884" t="s">
        <v>10992</v>
      </c>
      <c r="W1884" t="s">
        <v>11031</v>
      </c>
      <c r="X1884" t="s">
        <v>973</v>
      </c>
    </row>
    <row r="1885" spans="1:24" x14ac:dyDescent="0.3">
      <c r="A1885" t="s">
        <v>6276</v>
      </c>
      <c r="B1885" t="s">
        <v>6277</v>
      </c>
      <c r="C1885" t="s">
        <v>6277</v>
      </c>
      <c r="D1885">
        <v>131</v>
      </c>
      <c r="E1885" t="s">
        <v>10917</v>
      </c>
      <c r="F1885">
        <v>2.1833333333333331</v>
      </c>
      <c r="G1885" t="s">
        <v>190</v>
      </c>
      <c r="H1885" t="s">
        <v>5170</v>
      </c>
      <c r="I1885" t="s">
        <v>5878</v>
      </c>
      <c r="J1885">
        <v>7.5</v>
      </c>
      <c r="K1885" t="s">
        <v>10916</v>
      </c>
      <c r="L1885">
        <v>467081</v>
      </c>
      <c r="M1885">
        <v>15000000</v>
      </c>
      <c r="N1885">
        <v>49259766</v>
      </c>
      <c r="O1885">
        <v>34259766</v>
      </c>
      <c r="P1885" t="s">
        <v>10913</v>
      </c>
      <c r="Q1885" t="s">
        <v>6278</v>
      </c>
      <c r="R1885">
        <v>4</v>
      </c>
      <c r="S1885" t="s">
        <v>11012</v>
      </c>
      <c r="T1885" t="s">
        <v>11027</v>
      </c>
      <c r="U1885" t="s">
        <v>10930</v>
      </c>
      <c r="V1885" t="s">
        <v>10992</v>
      </c>
      <c r="W1885" t="s">
        <v>11031</v>
      </c>
      <c r="X1885" t="s">
        <v>1411</v>
      </c>
    </row>
    <row r="1886" spans="1:24" x14ac:dyDescent="0.3">
      <c r="A1886" t="s">
        <v>6279</v>
      </c>
      <c r="B1886" t="s">
        <v>6280</v>
      </c>
      <c r="C1886" t="s">
        <v>6280</v>
      </c>
      <c r="D1886">
        <v>101</v>
      </c>
      <c r="E1886" t="s">
        <v>10911</v>
      </c>
      <c r="F1886">
        <v>1.6833333333333333</v>
      </c>
      <c r="G1886" t="s">
        <v>172</v>
      </c>
      <c r="H1886" t="s">
        <v>190</v>
      </c>
      <c r="I1886" t="s">
        <v>10886</v>
      </c>
      <c r="J1886">
        <v>6.1</v>
      </c>
      <c r="K1886" t="s">
        <v>10912</v>
      </c>
      <c r="L1886">
        <v>110719</v>
      </c>
      <c r="M1886">
        <v>19000000</v>
      </c>
      <c r="N1886">
        <v>49843011</v>
      </c>
      <c r="O1886">
        <v>30843011</v>
      </c>
      <c r="P1886" t="s">
        <v>10913</v>
      </c>
      <c r="Q1886" t="s">
        <v>6281</v>
      </c>
      <c r="R1886">
        <v>16</v>
      </c>
      <c r="S1886" t="s">
        <v>11015</v>
      </c>
      <c r="T1886" t="s">
        <v>11028</v>
      </c>
      <c r="U1886" t="s">
        <v>10931</v>
      </c>
      <c r="V1886" t="s">
        <v>11002</v>
      </c>
      <c r="W1886" t="s">
        <v>11031</v>
      </c>
      <c r="X1886" t="s">
        <v>5385</v>
      </c>
    </row>
    <row r="1887" spans="1:24" x14ac:dyDescent="0.3">
      <c r="A1887" t="s">
        <v>6282</v>
      </c>
      <c r="B1887" t="s">
        <v>6283</v>
      </c>
      <c r="C1887" t="s">
        <v>6283</v>
      </c>
      <c r="D1887">
        <v>81</v>
      </c>
      <c r="E1887" t="s">
        <v>10915</v>
      </c>
      <c r="F1887">
        <v>1.35</v>
      </c>
      <c r="G1887" t="s">
        <v>172</v>
      </c>
      <c r="H1887" t="s">
        <v>10899</v>
      </c>
      <c r="I1887" t="s">
        <v>10899</v>
      </c>
      <c r="J1887">
        <v>5.9</v>
      </c>
      <c r="K1887" t="s">
        <v>10933</v>
      </c>
      <c r="L1887">
        <v>152481</v>
      </c>
      <c r="M1887">
        <v>42000000</v>
      </c>
      <c r="N1887">
        <v>138805831</v>
      </c>
      <c r="O1887">
        <v>96805831</v>
      </c>
      <c r="P1887" t="s">
        <v>10913</v>
      </c>
      <c r="Q1887" t="s">
        <v>6284</v>
      </c>
      <c r="R1887">
        <v>25</v>
      </c>
      <c r="S1887" t="s">
        <v>11012</v>
      </c>
      <c r="T1887" t="s">
        <v>11024</v>
      </c>
      <c r="U1887" t="s">
        <v>10926</v>
      </c>
      <c r="V1887" t="s">
        <v>10996</v>
      </c>
      <c r="W1887" t="s">
        <v>11031</v>
      </c>
      <c r="X1887" t="s">
        <v>5350</v>
      </c>
    </row>
    <row r="1888" spans="1:24" x14ac:dyDescent="0.3">
      <c r="A1888" t="s">
        <v>6285</v>
      </c>
      <c r="B1888" t="s">
        <v>6286</v>
      </c>
      <c r="C1888" t="s">
        <v>6286</v>
      </c>
      <c r="D1888">
        <v>93</v>
      </c>
      <c r="E1888" t="s">
        <v>10911</v>
      </c>
      <c r="F1888">
        <v>1.55</v>
      </c>
      <c r="G1888" t="s">
        <v>105</v>
      </c>
      <c r="H1888" t="s">
        <v>10895</v>
      </c>
      <c r="I1888" t="s">
        <v>5170</v>
      </c>
      <c r="J1888">
        <v>5.9</v>
      </c>
      <c r="K1888" t="s">
        <v>10933</v>
      </c>
      <c r="L1888">
        <v>161499</v>
      </c>
      <c r="M1888">
        <v>10000000</v>
      </c>
      <c r="N1888">
        <v>139352633</v>
      </c>
      <c r="O1888">
        <v>129352633</v>
      </c>
      <c r="P1888" t="s">
        <v>10928</v>
      </c>
      <c r="Q1888" t="s">
        <v>6287</v>
      </c>
      <c r="R1888">
        <v>25</v>
      </c>
      <c r="S1888" t="s">
        <v>11012</v>
      </c>
      <c r="T1888" t="s">
        <v>11022</v>
      </c>
      <c r="U1888" t="s">
        <v>10923</v>
      </c>
      <c r="V1888" t="s">
        <v>10994</v>
      </c>
      <c r="W1888" t="s">
        <v>11031</v>
      </c>
      <c r="X1888" t="s">
        <v>5280</v>
      </c>
    </row>
    <row r="1889" spans="1:24" x14ac:dyDescent="0.3">
      <c r="A1889" t="s">
        <v>6288</v>
      </c>
      <c r="B1889" t="s">
        <v>6289</v>
      </c>
      <c r="C1889" t="s">
        <v>6289</v>
      </c>
      <c r="D1889">
        <v>92</v>
      </c>
      <c r="E1889" t="s">
        <v>10911</v>
      </c>
      <c r="F1889">
        <v>1.5333333333333334</v>
      </c>
      <c r="G1889" t="s">
        <v>10891</v>
      </c>
      <c r="H1889" t="s">
        <v>190</v>
      </c>
      <c r="I1889" t="s">
        <v>10895</v>
      </c>
      <c r="J1889">
        <v>6.2</v>
      </c>
      <c r="K1889" t="s">
        <v>10912</v>
      </c>
      <c r="L1889">
        <v>51846</v>
      </c>
      <c r="M1889">
        <v>35000000</v>
      </c>
      <c r="N1889">
        <v>64811540</v>
      </c>
      <c r="O1889">
        <v>29811540</v>
      </c>
      <c r="P1889" t="s">
        <v>10913</v>
      </c>
      <c r="Q1889" t="s">
        <v>6290</v>
      </c>
      <c r="R1889">
        <v>18</v>
      </c>
      <c r="S1889" t="s">
        <v>11012</v>
      </c>
      <c r="T1889" t="s">
        <v>11022</v>
      </c>
      <c r="U1889" t="s">
        <v>10923</v>
      </c>
      <c r="V1889" t="s">
        <v>10994</v>
      </c>
      <c r="W1889" t="s">
        <v>11031</v>
      </c>
      <c r="X1889" t="s">
        <v>391</v>
      </c>
    </row>
    <row r="1890" spans="1:24" x14ac:dyDescent="0.3">
      <c r="A1890" t="s">
        <v>6291</v>
      </c>
      <c r="B1890" t="s">
        <v>6292</v>
      </c>
      <c r="C1890" t="s">
        <v>6292</v>
      </c>
      <c r="D1890">
        <v>105</v>
      </c>
      <c r="E1890" t="s">
        <v>10911</v>
      </c>
      <c r="F1890">
        <v>1.75</v>
      </c>
      <c r="G1890" t="s">
        <v>10887</v>
      </c>
      <c r="H1890" t="s">
        <v>172</v>
      </c>
      <c r="I1890" t="s">
        <v>190</v>
      </c>
      <c r="J1890">
        <v>6.5</v>
      </c>
      <c r="K1890" t="s">
        <v>10912</v>
      </c>
      <c r="L1890">
        <v>105539</v>
      </c>
      <c r="M1890">
        <v>30000000</v>
      </c>
      <c r="N1890">
        <v>79293444</v>
      </c>
      <c r="O1890">
        <v>49293444</v>
      </c>
      <c r="P1890" t="s">
        <v>10913</v>
      </c>
      <c r="Q1890" t="s">
        <v>6293</v>
      </c>
      <c r="R1890">
        <v>25</v>
      </c>
      <c r="S1890" t="s">
        <v>11013</v>
      </c>
      <c r="T1890" t="s">
        <v>11026</v>
      </c>
      <c r="U1890" t="s">
        <v>10929</v>
      </c>
      <c r="V1890" t="s">
        <v>11002</v>
      </c>
      <c r="W1890" t="s">
        <v>11031</v>
      </c>
      <c r="X1890" t="s">
        <v>4273</v>
      </c>
    </row>
    <row r="1891" spans="1:24" x14ac:dyDescent="0.3">
      <c r="A1891" t="s">
        <v>6294</v>
      </c>
      <c r="B1891" t="s">
        <v>6295</v>
      </c>
      <c r="C1891" t="s">
        <v>6295</v>
      </c>
      <c r="D1891">
        <v>98</v>
      </c>
      <c r="E1891" t="s">
        <v>10911</v>
      </c>
      <c r="F1891">
        <v>1.6333333333333333</v>
      </c>
      <c r="G1891" t="s">
        <v>7406</v>
      </c>
      <c r="H1891" t="s">
        <v>10887</v>
      </c>
      <c r="I1891" t="s">
        <v>10888</v>
      </c>
      <c r="J1891">
        <v>8.1</v>
      </c>
      <c r="K1891" t="s">
        <v>10922</v>
      </c>
      <c r="L1891">
        <v>780353</v>
      </c>
      <c r="M1891">
        <v>165000000</v>
      </c>
      <c r="N1891">
        <v>494879471</v>
      </c>
      <c r="O1891">
        <v>329879471</v>
      </c>
      <c r="P1891" t="s">
        <v>10928</v>
      </c>
      <c r="Q1891" t="s">
        <v>6296</v>
      </c>
      <c r="R1891">
        <v>18</v>
      </c>
      <c r="S1891" t="s">
        <v>11012</v>
      </c>
      <c r="T1891" t="s">
        <v>11021</v>
      </c>
      <c r="U1891" t="s">
        <v>10921</v>
      </c>
      <c r="V1891" t="s">
        <v>11002</v>
      </c>
      <c r="W1891" t="s">
        <v>11031</v>
      </c>
      <c r="X1891" t="s">
        <v>6297</v>
      </c>
    </row>
    <row r="1892" spans="1:24" x14ac:dyDescent="0.3">
      <c r="A1892" t="s">
        <v>6298</v>
      </c>
      <c r="B1892" t="s">
        <v>6299</v>
      </c>
      <c r="C1892" t="s">
        <v>6299</v>
      </c>
      <c r="D1892">
        <v>94</v>
      </c>
      <c r="E1892" t="s">
        <v>10911</v>
      </c>
      <c r="F1892">
        <v>1.5666666666666667</v>
      </c>
      <c r="G1892" t="s">
        <v>7406</v>
      </c>
      <c r="H1892" t="s">
        <v>10887</v>
      </c>
      <c r="I1892" t="s">
        <v>10888</v>
      </c>
      <c r="J1892">
        <v>6.4</v>
      </c>
      <c r="K1892" t="s">
        <v>10912</v>
      </c>
      <c r="L1892">
        <v>172644</v>
      </c>
      <c r="M1892">
        <v>175000000</v>
      </c>
      <c r="N1892">
        <v>381509870</v>
      </c>
      <c r="O1892">
        <v>206509870</v>
      </c>
      <c r="P1892" t="s">
        <v>10928</v>
      </c>
      <c r="Q1892" t="s">
        <v>5400</v>
      </c>
      <c r="R1892">
        <v>9</v>
      </c>
      <c r="S1892" t="s">
        <v>11015</v>
      </c>
      <c r="T1892" t="s">
        <v>11021</v>
      </c>
      <c r="U1892" t="s">
        <v>10921</v>
      </c>
      <c r="V1892" t="s">
        <v>10996</v>
      </c>
      <c r="W1892" t="s">
        <v>11031</v>
      </c>
      <c r="X1892" t="s">
        <v>6300</v>
      </c>
    </row>
    <row r="1893" spans="1:24" x14ac:dyDescent="0.3">
      <c r="A1893" t="s">
        <v>6301</v>
      </c>
      <c r="B1893" t="s">
        <v>6302</v>
      </c>
      <c r="C1893" t="s">
        <v>6302</v>
      </c>
      <c r="D1893">
        <v>95</v>
      </c>
      <c r="E1893" t="s">
        <v>10911</v>
      </c>
      <c r="F1893">
        <v>1.5833333333333333</v>
      </c>
      <c r="G1893" t="s">
        <v>10887</v>
      </c>
      <c r="H1893" t="s">
        <v>10888</v>
      </c>
      <c r="I1893" t="s">
        <v>172</v>
      </c>
      <c r="J1893">
        <v>6.3</v>
      </c>
      <c r="K1893" t="s">
        <v>10912</v>
      </c>
      <c r="L1893">
        <v>219545</v>
      </c>
      <c r="M1893">
        <v>165000000</v>
      </c>
      <c r="N1893">
        <v>752600867</v>
      </c>
      <c r="O1893">
        <v>587600867</v>
      </c>
      <c r="P1893" t="s">
        <v>10928</v>
      </c>
      <c r="Q1893" t="s">
        <v>6303</v>
      </c>
      <c r="R1893">
        <v>21</v>
      </c>
      <c r="S1893" t="s">
        <v>11014</v>
      </c>
      <c r="T1893" t="s">
        <v>11026</v>
      </c>
      <c r="U1893" t="s">
        <v>10929</v>
      </c>
      <c r="V1893" t="s">
        <v>11002</v>
      </c>
      <c r="W1893" t="s">
        <v>11031</v>
      </c>
      <c r="X1893" t="s">
        <v>3274</v>
      </c>
    </row>
    <row r="1894" spans="1:24" x14ac:dyDescent="0.3">
      <c r="A1894" t="s">
        <v>6304</v>
      </c>
      <c r="B1894" t="s">
        <v>6305</v>
      </c>
      <c r="C1894" t="s">
        <v>6305</v>
      </c>
      <c r="D1894">
        <v>111</v>
      </c>
      <c r="E1894" t="s">
        <v>10911</v>
      </c>
      <c r="F1894">
        <v>1.85</v>
      </c>
      <c r="G1894" t="s">
        <v>190</v>
      </c>
      <c r="H1894" t="s">
        <v>5170</v>
      </c>
      <c r="I1894" t="s">
        <v>10899</v>
      </c>
      <c r="J1894">
        <v>7.2</v>
      </c>
      <c r="K1894" t="s">
        <v>10916</v>
      </c>
      <c r="L1894">
        <v>249920</v>
      </c>
      <c r="M1894">
        <v>25000000</v>
      </c>
      <c r="N1894">
        <v>27639579</v>
      </c>
      <c r="O1894">
        <v>2639579</v>
      </c>
      <c r="P1894" t="s">
        <v>10918</v>
      </c>
      <c r="Q1894" t="s">
        <v>6306</v>
      </c>
      <c r="R1894">
        <v>3</v>
      </c>
      <c r="S1894" t="s">
        <v>11012</v>
      </c>
      <c r="T1894" t="s">
        <v>11027</v>
      </c>
      <c r="U1894" t="s">
        <v>10930</v>
      </c>
      <c r="V1894" t="s">
        <v>10996</v>
      </c>
      <c r="W1894" t="s">
        <v>11031</v>
      </c>
      <c r="X1894" t="s">
        <v>5167</v>
      </c>
    </row>
    <row r="1895" spans="1:24" x14ac:dyDescent="0.3">
      <c r="A1895" t="s">
        <v>6307</v>
      </c>
      <c r="B1895" t="s">
        <v>6308</v>
      </c>
      <c r="C1895" t="s">
        <v>6308</v>
      </c>
      <c r="D1895">
        <v>89</v>
      </c>
      <c r="E1895" t="s">
        <v>10915</v>
      </c>
      <c r="F1895">
        <v>1.4833333333333334</v>
      </c>
      <c r="G1895" t="s">
        <v>172</v>
      </c>
      <c r="H1895" t="s">
        <v>10886</v>
      </c>
      <c r="I1895" t="s">
        <v>10899</v>
      </c>
      <c r="J1895">
        <v>5.5</v>
      </c>
      <c r="K1895" t="s">
        <v>10933</v>
      </c>
      <c r="L1895">
        <v>113289</v>
      </c>
      <c r="M1895">
        <v>30000000</v>
      </c>
      <c r="N1895">
        <v>115375850</v>
      </c>
      <c r="O1895">
        <v>85375850</v>
      </c>
      <c r="P1895" t="s">
        <v>10913</v>
      </c>
      <c r="Q1895" t="s">
        <v>6309</v>
      </c>
      <c r="R1895">
        <v>5</v>
      </c>
      <c r="S1895" t="s">
        <v>11015</v>
      </c>
      <c r="T1895" t="s">
        <v>11019</v>
      </c>
      <c r="U1895" t="s">
        <v>10919</v>
      </c>
      <c r="V1895" t="s">
        <v>10996</v>
      </c>
      <c r="W1895" t="s">
        <v>11031</v>
      </c>
      <c r="X1895" t="s">
        <v>4273</v>
      </c>
    </row>
    <row r="1896" spans="1:24" x14ac:dyDescent="0.3">
      <c r="A1896" t="s">
        <v>6310</v>
      </c>
      <c r="B1896" t="s">
        <v>6311</v>
      </c>
      <c r="C1896" t="s">
        <v>6311</v>
      </c>
      <c r="D1896">
        <v>169</v>
      </c>
      <c r="E1896" t="s">
        <v>10917</v>
      </c>
      <c r="F1896">
        <v>2.8166666666666669</v>
      </c>
      <c r="G1896" t="s">
        <v>10887</v>
      </c>
      <c r="H1896" t="s">
        <v>10885</v>
      </c>
      <c r="I1896" t="s">
        <v>10899</v>
      </c>
      <c r="J1896">
        <v>7.8</v>
      </c>
      <c r="K1896" t="s">
        <v>10916</v>
      </c>
      <c r="L1896">
        <v>856631</v>
      </c>
      <c r="M1896">
        <v>180000000</v>
      </c>
      <c r="N1896">
        <v>1017030651</v>
      </c>
      <c r="O1896">
        <v>837030651</v>
      </c>
      <c r="P1896" t="s">
        <v>10928</v>
      </c>
      <c r="Q1896" t="s">
        <v>6312</v>
      </c>
      <c r="R1896">
        <v>28</v>
      </c>
      <c r="S1896" t="s">
        <v>11014</v>
      </c>
      <c r="T1896" t="s">
        <v>11023</v>
      </c>
      <c r="U1896" t="s">
        <v>10925</v>
      </c>
      <c r="V1896" t="s">
        <v>11003</v>
      </c>
      <c r="W1896" t="s">
        <v>11031</v>
      </c>
      <c r="X1896" t="s">
        <v>1464</v>
      </c>
    </row>
    <row r="1897" spans="1:24" x14ac:dyDescent="0.3">
      <c r="A1897" t="s">
        <v>6313</v>
      </c>
      <c r="B1897" t="s">
        <v>515</v>
      </c>
      <c r="C1897" t="s">
        <v>515</v>
      </c>
      <c r="D1897">
        <v>103</v>
      </c>
      <c r="E1897" t="s">
        <v>10911</v>
      </c>
      <c r="F1897">
        <v>1.7166666666666666</v>
      </c>
      <c r="G1897" t="s">
        <v>105</v>
      </c>
      <c r="H1897" t="s">
        <v>10895</v>
      </c>
      <c r="I1897" t="s">
        <v>10890</v>
      </c>
      <c r="J1897">
        <v>6.2</v>
      </c>
      <c r="K1897" t="s">
        <v>10912</v>
      </c>
      <c r="L1897">
        <v>143024</v>
      </c>
      <c r="M1897">
        <v>38000000</v>
      </c>
      <c r="N1897">
        <v>31505287</v>
      </c>
      <c r="O1897">
        <v>-6494713</v>
      </c>
      <c r="P1897" t="s">
        <v>10924</v>
      </c>
      <c r="Q1897" t="s">
        <v>6314</v>
      </c>
      <c r="R1897">
        <v>10</v>
      </c>
      <c r="S1897" t="s">
        <v>11015</v>
      </c>
      <c r="T1897" t="s">
        <v>11022</v>
      </c>
      <c r="U1897" t="s">
        <v>10923</v>
      </c>
      <c r="V1897" t="s">
        <v>11000</v>
      </c>
      <c r="W1897" t="s">
        <v>11031</v>
      </c>
      <c r="X1897" t="s">
        <v>6315</v>
      </c>
    </row>
    <row r="1898" spans="1:24" x14ac:dyDescent="0.3">
      <c r="A1898" t="s">
        <v>6316</v>
      </c>
      <c r="B1898" t="s">
        <v>6317</v>
      </c>
      <c r="C1898" t="s">
        <v>6317</v>
      </c>
      <c r="D1898">
        <v>86</v>
      </c>
      <c r="E1898" t="s">
        <v>10915</v>
      </c>
      <c r="F1898">
        <v>1.4333333333333333</v>
      </c>
      <c r="G1898" t="s">
        <v>190</v>
      </c>
      <c r="H1898" t="s">
        <v>10894</v>
      </c>
      <c r="I1898" t="s">
        <v>10886</v>
      </c>
      <c r="J1898">
        <v>7.8</v>
      </c>
      <c r="K1898" t="s">
        <v>10916</v>
      </c>
      <c r="L1898">
        <v>120072</v>
      </c>
      <c r="M1898">
        <v>150000</v>
      </c>
      <c r="N1898">
        <v>20936722</v>
      </c>
      <c r="O1898">
        <v>20786722</v>
      </c>
      <c r="P1898" t="s">
        <v>10913</v>
      </c>
      <c r="Q1898" t="s">
        <v>6318</v>
      </c>
      <c r="R1898">
        <v>20</v>
      </c>
      <c r="S1898" t="s">
        <v>11016</v>
      </c>
      <c r="T1898" t="s">
        <v>11019</v>
      </c>
      <c r="U1898" t="s">
        <v>10919</v>
      </c>
      <c r="V1898" t="s">
        <v>10994</v>
      </c>
      <c r="W1898" t="s">
        <v>11031</v>
      </c>
      <c r="X1898" t="s">
        <v>6319</v>
      </c>
    </row>
    <row r="1899" spans="1:24" x14ac:dyDescent="0.3">
      <c r="A1899" t="s">
        <v>6320</v>
      </c>
      <c r="B1899" t="s">
        <v>6321</v>
      </c>
      <c r="C1899" t="s">
        <v>6321</v>
      </c>
      <c r="D1899">
        <v>111</v>
      </c>
      <c r="E1899" t="s">
        <v>10911</v>
      </c>
      <c r="F1899">
        <v>1.85</v>
      </c>
      <c r="G1899" t="s">
        <v>7406</v>
      </c>
      <c r="H1899" t="s">
        <v>172</v>
      </c>
      <c r="I1899" t="s">
        <v>10891</v>
      </c>
      <c r="J1899">
        <v>6.9</v>
      </c>
      <c r="K1899" t="s">
        <v>10912</v>
      </c>
      <c r="L1899">
        <v>352424</v>
      </c>
      <c r="M1899">
        <v>27000000</v>
      </c>
      <c r="N1899">
        <v>101624843</v>
      </c>
      <c r="O1899">
        <v>74624843</v>
      </c>
      <c r="P1899" t="s">
        <v>10913</v>
      </c>
      <c r="Q1899" t="s">
        <v>6322</v>
      </c>
      <c r="R1899">
        <v>31</v>
      </c>
      <c r="S1899" t="s">
        <v>11012</v>
      </c>
      <c r="T1899" t="s">
        <v>11025</v>
      </c>
      <c r="U1899" t="s">
        <v>10927</v>
      </c>
      <c r="V1899" t="s">
        <v>10992</v>
      </c>
      <c r="W1899" t="s">
        <v>11031</v>
      </c>
      <c r="X1899" t="s">
        <v>6323</v>
      </c>
    </row>
    <row r="1900" spans="1:24" x14ac:dyDescent="0.3">
      <c r="A1900" t="s">
        <v>6324</v>
      </c>
      <c r="B1900" t="s">
        <v>6325</v>
      </c>
      <c r="C1900" t="s">
        <v>6325</v>
      </c>
      <c r="D1900">
        <v>98</v>
      </c>
      <c r="E1900" t="s">
        <v>10911</v>
      </c>
      <c r="F1900">
        <v>1.6333333333333333</v>
      </c>
      <c r="G1900" t="s">
        <v>10887</v>
      </c>
      <c r="H1900" t="s">
        <v>10888</v>
      </c>
      <c r="I1900" t="s">
        <v>10892</v>
      </c>
      <c r="J1900">
        <v>8.4</v>
      </c>
      <c r="K1900" t="s">
        <v>10922</v>
      </c>
      <c r="L1900">
        <v>1171355</v>
      </c>
      <c r="M1900">
        <v>180000000</v>
      </c>
      <c r="N1900">
        <v>521311890</v>
      </c>
      <c r="O1900">
        <v>341311890</v>
      </c>
      <c r="P1900" t="s">
        <v>10928</v>
      </c>
      <c r="Q1900" t="s">
        <v>6326</v>
      </c>
      <c r="R1900">
        <v>21</v>
      </c>
      <c r="S1900" t="s">
        <v>11016</v>
      </c>
      <c r="T1900" t="s">
        <v>11024</v>
      </c>
      <c r="U1900" t="s">
        <v>10926</v>
      </c>
      <c r="V1900" t="s">
        <v>10992</v>
      </c>
      <c r="W1900" t="s">
        <v>11031</v>
      </c>
      <c r="X1900" t="s">
        <v>4964</v>
      </c>
    </row>
    <row r="1901" spans="1:24" x14ac:dyDescent="0.3">
      <c r="A1901" t="s">
        <v>6327</v>
      </c>
      <c r="B1901" t="s">
        <v>6328</v>
      </c>
      <c r="C1901" t="s">
        <v>6328</v>
      </c>
      <c r="D1901">
        <v>94</v>
      </c>
      <c r="E1901" t="s">
        <v>10911</v>
      </c>
      <c r="F1901">
        <v>1.5666666666666667</v>
      </c>
      <c r="G1901" t="s">
        <v>190</v>
      </c>
      <c r="H1901" t="s">
        <v>5878</v>
      </c>
      <c r="I1901" t="s">
        <v>10899</v>
      </c>
      <c r="J1901">
        <v>7.7</v>
      </c>
      <c r="K1901" t="s">
        <v>10916</v>
      </c>
      <c r="L1901">
        <v>237227</v>
      </c>
      <c r="M1901">
        <v>12500000</v>
      </c>
      <c r="N1901">
        <v>40416563</v>
      </c>
      <c r="O1901">
        <v>27916563</v>
      </c>
      <c r="P1901" t="s">
        <v>10913</v>
      </c>
      <c r="Q1901" t="s">
        <v>6329</v>
      </c>
      <c r="R1901">
        <v>28</v>
      </c>
      <c r="S1901" t="s">
        <v>11012</v>
      </c>
      <c r="T1901" t="s">
        <v>11028</v>
      </c>
      <c r="U1901" t="s">
        <v>10931</v>
      </c>
      <c r="V1901" t="s">
        <v>10992</v>
      </c>
      <c r="W1901" t="s">
        <v>11031</v>
      </c>
      <c r="X1901" t="s">
        <v>6330</v>
      </c>
    </row>
    <row r="1902" spans="1:24" x14ac:dyDescent="0.3">
      <c r="A1902" t="s">
        <v>6331</v>
      </c>
      <c r="B1902" t="s">
        <v>6332</v>
      </c>
      <c r="C1902" t="s">
        <v>6332</v>
      </c>
      <c r="D1902">
        <v>97</v>
      </c>
      <c r="E1902" t="s">
        <v>10911</v>
      </c>
      <c r="F1902">
        <v>1.6166666666666667</v>
      </c>
      <c r="G1902" t="s">
        <v>10891</v>
      </c>
      <c r="H1902" t="s">
        <v>190</v>
      </c>
      <c r="I1902" t="s">
        <v>5170</v>
      </c>
      <c r="J1902">
        <v>7</v>
      </c>
      <c r="K1902" t="s">
        <v>10916</v>
      </c>
      <c r="L1902">
        <v>91064</v>
      </c>
      <c r="M1902">
        <v>15000000</v>
      </c>
      <c r="N1902">
        <v>1669947</v>
      </c>
      <c r="O1902">
        <v>-13330053</v>
      </c>
      <c r="P1902" t="s">
        <v>10924</v>
      </c>
      <c r="Q1902" t="s">
        <v>6333</v>
      </c>
      <c r="R1902">
        <v>26</v>
      </c>
      <c r="S1902" t="s">
        <v>11014</v>
      </c>
      <c r="T1902" t="s">
        <v>11029</v>
      </c>
      <c r="U1902" t="s">
        <v>10932</v>
      </c>
      <c r="V1902" t="s">
        <v>11002</v>
      </c>
      <c r="W1902" t="s">
        <v>11031</v>
      </c>
      <c r="X1902" t="s">
        <v>6334</v>
      </c>
    </row>
    <row r="1903" spans="1:24" x14ac:dyDescent="0.3">
      <c r="A1903" t="s">
        <v>6335</v>
      </c>
      <c r="B1903" t="s">
        <v>6336</v>
      </c>
      <c r="C1903" t="s">
        <v>6336</v>
      </c>
      <c r="D1903">
        <v>104</v>
      </c>
      <c r="E1903" t="s">
        <v>10911</v>
      </c>
      <c r="F1903">
        <v>1.7333333333333334</v>
      </c>
      <c r="G1903" t="s">
        <v>190</v>
      </c>
      <c r="H1903" t="s">
        <v>10895</v>
      </c>
      <c r="I1903" t="s">
        <v>10899</v>
      </c>
      <c r="J1903">
        <v>7.5</v>
      </c>
      <c r="K1903" t="s">
        <v>10916</v>
      </c>
      <c r="L1903">
        <v>134530</v>
      </c>
      <c r="M1903">
        <v>20000000</v>
      </c>
      <c r="N1903">
        <v>51699984</v>
      </c>
      <c r="O1903">
        <v>31699984</v>
      </c>
      <c r="P1903" t="s">
        <v>10913</v>
      </c>
      <c r="Q1903" t="s">
        <v>5748</v>
      </c>
      <c r="R1903">
        <v>30</v>
      </c>
      <c r="S1903" t="s">
        <v>11012</v>
      </c>
      <c r="T1903" t="s">
        <v>11022</v>
      </c>
      <c r="U1903" t="s">
        <v>10923</v>
      </c>
      <c r="V1903" t="s">
        <v>10992</v>
      </c>
      <c r="W1903" t="s">
        <v>11031</v>
      </c>
      <c r="X1903" t="s">
        <v>6337</v>
      </c>
    </row>
    <row r="1904" spans="1:24" x14ac:dyDescent="0.3">
      <c r="A1904" t="s">
        <v>6338</v>
      </c>
      <c r="B1904" t="s">
        <v>6339</v>
      </c>
      <c r="C1904" t="s">
        <v>6339</v>
      </c>
      <c r="D1904">
        <v>110</v>
      </c>
      <c r="E1904" t="s">
        <v>10911</v>
      </c>
      <c r="F1904">
        <v>1.8333333333333333</v>
      </c>
      <c r="G1904" t="s">
        <v>7406</v>
      </c>
      <c r="H1904" t="s">
        <v>10887</v>
      </c>
      <c r="I1904" t="s">
        <v>190</v>
      </c>
      <c r="J1904">
        <v>6.2</v>
      </c>
      <c r="K1904" t="s">
        <v>10912</v>
      </c>
      <c r="L1904">
        <v>184225</v>
      </c>
      <c r="M1904">
        <v>180000000</v>
      </c>
      <c r="N1904">
        <v>357243061</v>
      </c>
      <c r="O1904">
        <v>177243061</v>
      </c>
      <c r="P1904" t="s">
        <v>10928</v>
      </c>
      <c r="Q1904" t="s">
        <v>6340</v>
      </c>
      <c r="R1904">
        <v>27</v>
      </c>
      <c r="S1904" t="s">
        <v>11015</v>
      </c>
      <c r="T1904" t="s">
        <v>11024</v>
      </c>
      <c r="U1904" t="s">
        <v>10926</v>
      </c>
      <c r="V1904" t="s">
        <v>11006</v>
      </c>
      <c r="W1904" t="s">
        <v>11031</v>
      </c>
      <c r="X1904" t="s">
        <v>4651</v>
      </c>
    </row>
    <row r="1905" spans="1:24" x14ac:dyDescent="0.3">
      <c r="A1905" t="s">
        <v>6341</v>
      </c>
      <c r="B1905" t="s">
        <v>6342</v>
      </c>
      <c r="C1905" t="s">
        <v>6343</v>
      </c>
      <c r="D1905">
        <v>146</v>
      </c>
      <c r="E1905" t="s">
        <v>10917</v>
      </c>
      <c r="F1905">
        <v>2.4333333333333331</v>
      </c>
      <c r="G1905" t="s">
        <v>10887</v>
      </c>
      <c r="H1905" t="s">
        <v>10892</v>
      </c>
      <c r="I1905" t="s">
        <v>10885</v>
      </c>
      <c r="J1905">
        <v>7.7</v>
      </c>
      <c r="K1905" t="s">
        <v>10916</v>
      </c>
      <c r="L1905">
        <v>582119</v>
      </c>
      <c r="M1905">
        <v>125000000</v>
      </c>
      <c r="N1905">
        <v>972584232</v>
      </c>
      <c r="O1905">
        <v>847584232</v>
      </c>
      <c r="P1905" t="s">
        <v>10928</v>
      </c>
      <c r="Q1905" t="s">
        <v>6344</v>
      </c>
      <c r="R1905">
        <v>11</v>
      </c>
      <c r="S1905" t="s">
        <v>11012</v>
      </c>
      <c r="T1905" t="s">
        <v>11023</v>
      </c>
      <c r="U1905" t="s">
        <v>10925</v>
      </c>
      <c r="V1905" t="s">
        <v>11002</v>
      </c>
      <c r="W1905" t="s">
        <v>11031</v>
      </c>
      <c r="X1905" t="s">
        <v>4651</v>
      </c>
    </row>
    <row r="1906" spans="1:24" x14ac:dyDescent="0.3">
      <c r="A1906" t="s">
        <v>6345</v>
      </c>
      <c r="B1906" t="s">
        <v>6346</v>
      </c>
      <c r="C1906" t="s">
        <v>6346</v>
      </c>
      <c r="D1906">
        <v>110</v>
      </c>
      <c r="E1906" t="s">
        <v>10911</v>
      </c>
      <c r="F1906">
        <v>1.8333333333333333</v>
      </c>
      <c r="G1906" t="s">
        <v>190</v>
      </c>
      <c r="H1906" t="s">
        <v>10899</v>
      </c>
      <c r="I1906" t="s">
        <v>10899</v>
      </c>
      <c r="J1906">
        <v>7.3</v>
      </c>
      <c r="K1906" t="s">
        <v>10916</v>
      </c>
      <c r="L1906">
        <v>114874</v>
      </c>
      <c r="M1906">
        <v>10000000</v>
      </c>
      <c r="N1906">
        <v>63649529</v>
      </c>
      <c r="O1906">
        <v>53649529</v>
      </c>
      <c r="P1906" t="s">
        <v>10913</v>
      </c>
      <c r="Q1906" t="s">
        <v>6347</v>
      </c>
      <c r="R1906">
        <v>16</v>
      </c>
      <c r="S1906" t="s">
        <v>1956</v>
      </c>
      <c r="T1906" t="s">
        <v>11019</v>
      </c>
      <c r="U1906" t="s">
        <v>10919</v>
      </c>
      <c r="V1906" t="s">
        <v>10996</v>
      </c>
      <c r="W1906" t="s">
        <v>11031</v>
      </c>
      <c r="X1906" t="s">
        <v>6348</v>
      </c>
    </row>
    <row r="1907" spans="1:24" x14ac:dyDescent="0.3">
      <c r="A1907" t="s">
        <v>6349</v>
      </c>
      <c r="B1907" t="s">
        <v>6350</v>
      </c>
      <c r="C1907" t="s">
        <v>6350</v>
      </c>
      <c r="D1907">
        <v>91</v>
      </c>
      <c r="E1907" t="s">
        <v>10911</v>
      </c>
      <c r="F1907">
        <v>1.5166666666666666</v>
      </c>
      <c r="G1907" t="s">
        <v>190</v>
      </c>
      <c r="H1907" t="s">
        <v>10899</v>
      </c>
      <c r="I1907" t="s">
        <v>10899</v>
      </c>
      <c r="J1907">
        <v>7</v>
      </c>
      <c r="K1907" t="s">
        <v>10916</v>
      </c>
      <c r="L1907">
        <v>50720</v>
      </c>
      <c r="M1907">
        <v>5000000</v>
      </c>
      <c r="N1907">
        <v>5144717</v>
      </c>
      <c r="O1907">
        <v>144717</v>
      </c>
      <c r="P1907" t="s">
        <v>10918</v>
      </c>
      <c r="Q1907" t="s">
        <v>6351</v>
      </c>
      <c r="R1907">
        <v>13</v>
      </c>
      <c r="S1907" t="s">
        <v>11015</v>
      </c>
      <c r="T1907" t="s">
        <v>11027</v>
      </c>
      <c r="U1907" t="s">
        <v>10930</v>
      </c>
      <c r="V1907" t="s">
        <v>11002</v>
      </c>
      <c r="W1907" t="s">
        <v>11031</v>
      </c>
      <c r="X1907" t="s">
        <v>6352</v>
      </c>
    </row>
    <row r="1908" spans="1:24" x14ac:dyDescent="0.3">
      <c r="A1908" t="s">
        <v>6353</v>
      </c>
      <c r="B1908" t="s">
        <v>6354</v>
      </c>
      <c r="C1908" t="s">
        <v>6354</v>
      </c>
      <c r="D1908">
        <v>90</v>
      </c>
      <c r="E1908" t="s">
        <v>10911</v>
      </c>
      <c r="F1908">
        <v>1.5</v>
      </c>
      <c r="G1908" t="s">
        <v>7406</v>
      </c>
      <c r="H1908" t="s">
        <v>10891</v>
      </c>
      <c r="I1908" t="s">
        <v>5170</v>
      </c>
      <c r="J1908">
        <v>7.8</v>
      </c>
      <c r="K1908" t="s">
        <v>10916</v>
      </c>
      <c r="L1908">
        <v>623291</v>
      </c>
      <c r="M1908">
        <v>25000000</v>
      </c>
      <c r="N1908">
        <v>226837760</v>
      </c>
      <c r="O1908">
        <v>201837760</v>
      </c>
      <c r="P1908" t="s">
        <v>10928</v>
      </c>
      <c r="Q1908" t="s">
        <v>6355</v>
      </c>
      <c r="R1908">
        <v>16</v>
      </c>
      <c r="S1908" t="s">
        <v>11016</v>
      </c>
      <c r="T1908" t="s">
        <v>11020</v>
      </c>
      <c r="U1908" t="s">
        <v>10920</v>
      </c>
      <c r="V1908" t="s">
        <v>10992</v>
      </c>
      <c r="W1908" t="s">
        <v>11031</v>
      </c>
      <c r="X1908" t="s">
        <v>6356</v>
      </c>
    </row>
    <row r="1909" spans="1:24" x14ac:dyDescent="0.3">
      <c r="A1909" t="s">
        <v>6357</v>
      </c>
      <c r="B1909" t="s">
        <v>6358</v>
      </c>
      <c r="C1909" t="s">
        <v>6358</v>
      </c>
      <c r="D1909">
        <v>103</v>
      </c>
      <c r="E1909" t="s">
        <v>10911</v>
      </c>
      <c r="F1909">
        <v>1.7166666666666666</v>
      </c>
      <c r="G1909" t="s">
        <v>7406</v>
      </c>
      <c r="H1909" t="s">
        <v>10887</v>
      </c>
      <c r="I1909" t="s">
        <v>10892</v>
      </c>
      <c r="J1909">
        <v>4</v>
      </c>
      <c r="K1909" t="s">
        <v>10933</v>
      </c>
      <c r="L1909">
        <v>169441</v>
      </c>
      <c r="M1909">
        <v>150000000</v>
      </c>
      <c r="N1909">
        <v>319713881</v>
      </c>
      <c r="O1909">
        <v>169713881</v>
      </c>
      <c r="P1909" t="s">
        <v>10928</v>
      </c>
      <c r="Q1909" t="s">
        <v>6359</v>
      </c>
      <c r="R1909">
        <v>30</v>
      </c>
      <c r="S1909" t="s">
        <v>11014</v>
      </c>
      <c r="T1909" t="s">
        <v>11024</v>
      </c>
      <c r="U1909" t="s">
        <v>10926</v>
      </c>
      <c r="V1909" t="s">
        <v>11002</v>
      </c>
      <c r="W1909" t="s">
        <v>11031</v>
      </c>
      <c r="X1909" t="s">
        <v>3083</v>
      </c>
    </row>
    <row r="1910" spans="1:24" x14ac:dyDescent="0.3">
      <c r="A1910" t="s">
        <v>6360</v>
      </c>
      <c r="B1910" t="s">
        <v>6361</v>
      </c>
      <c r="C1910" t="s">
        <v>6361</v>
      </c>
      <c r="D1910">
        <v>95</v>
      </c>
      <c r="E1910" t="s">
        <v>10911</v>
      </c>
      <c r="F1910">
        <v>1.5833333333333333</v>
      </c>
      <c r="G1910" t="s">
        <v>105</v>
      </c>
      <c r="H1910" t="s">
        <v>10895</v>
      </c>
      <c r="I1910" t="s">
        <v>5170</v>
      </c>
      <c r="J1910">
        <v>4.9000000000000004</v>
      </c>
      <c r="K1910" t="s">
        <v>10933</v>
      </c>
      <c r="L1910">
        <v>65939</v>
      </c>
      <c r="M1910">
        <v>20000000</v>
      </c>
      <c r="N1910">
        <v>55362705</v>
      </c>
      <c r="O1910">
        <v>35362705</v>
      </c>
      <c r="P1910" t="s">
        <v>10913</v>
      </c>
      <c r="Q1910" t="s">
        <v>6362</v>
      </c>
      <c r="R1910">
        <v>25</v>
      </c>
      <c r="S1910" t="s">
        <v>11012</v>
      </c>
      <c r="T1910" t="s">
        <v>11022</v>
      </c>
      <c r="U1910" t="s">
        <v>10923</v>
      </c>
      <c r="V1910" t="s">
        <v>11003</v>
      </c>
      <c r="W1910" t="s">
        <v>11031</v>
      </c>
      <c r="X1910" t="s">
        <v>6363</v>
      </c>
    </row>
    <row r="1911" spans="1:24" x14ac:dyDescent="0.3">
      <c r="A1911" t="s">
        <v>6364</v>
      </c>
      <c r="B1911" t="s">
        <v>6365</v>
      </c>
      <c r="C1911" t="s">
        <v>6365</v>
      </c>
      <c r="D1911">
        <v>107</v>
      </c>
      <c r="E1911" t="s">
        <v>10911</v>
      </c>
      <c r="F1911">
        <v>1.7833333333333334</v>
      </c>
      <c r="G1911" t="s">
        <v>7406</v>
      </c>
      <c r="H1911" t="s">
        <v>172</v>
      </c>
      <c r="I1911" t="s">
        <v>5878</v>
      </c>
      <c r="J1911">
        <v>7.1</v>
      </c>
      <c r="K1911" t="s">
        <v>10916</v>
      </c>
      <c r="L1911">
        <v>438291</v>
      </c>
      <c r="M1911">
        <v>92000000</v>
      </c>
      <c r="N1911">
        <v>195702963</v>
      </c>
      <c r="O1911">
        <v>103702963</v>
      </c>
      <c r="P1911" t="s">
        <v>10928</v>
      </c>
      <c r="Q1911" t="s">
        <v>6366</v>
      </c>
      <c r="R1911">
        <v>11</v>
      </c>
      <c r="S1911" t="s">
        <v>11015</v>
      </c>
      <c r="T1911" t="s">
        <v>11028</v>
      </c>
      <c r="U1911" t="s">
        <v>10931</v>
      </c>
      <c r="V1911" t="s">
        <v>10992</v>
      </c>
      <c r="W1911" t="s">
        <v>11031</v>
      </c>
      <c r="X1911" t="s">
        <v>1813</v>
      </c>
    </row>
    <row r="1912" spans="1:24" x14ac:dyDescent="0.3">
      <c r="A1912" t="s">
        <v>6367</v>
      </c>
      <c r="B1912" t="s">
        <v>6368</v>
      </c>
      <c r="C1912" t="s">
        <v>6368</v>
      </c>
      <c r="D1912">
        <v>100</v>
      </c>
      <c r="E1912" t="s">
        <v>10911</v>
      </c>
      <c r="F1912">
        <v>1.6666666666666667</v>
      </c>
      <c r="G1912" t="s">
        <v>7406</v>
      </c>
      <c r="H1912" t="s">
        <v>5170</v>
      </c>
      <c r="I1912" t="s">
        <v>10899</v>
      </c>
      <c r="J1912">
        <v>6.4</v>
      </c>
      <c r="K1912" t="s">
        <v>10912</v>
      </c>
      <c r="L1912">
        <v>325885</v>
      </c>
      <c r="M1912">
        <v>110000000</v>
      </c>
      <c r="N1912">
        <v>293503354</v>
      </c>
      <c r="O1912">
        <v>183503354</v>
      </c>
      <c r="P1912" t="s">
        <v>10928</v>
      </c>
      <c r="Q1912" t="s">
        <v>5219</v>
      </c>
      <c r="R1912">
        <v>19</v>
      </c>
      <c r="S1912" t="s">
        <v>11015</v>
      </c>
      <c r="T1912" t="s">
        <v>11025</v>
      </c>
      <c r="U1912" t="s">
        <v>10927</v>
      </c>
      <c r="V1912" t="s">
        <v>11002</v>
      </c>
      <c r="W1912" t="s">
        <v>11031</v>
      </c>
      <c r="X1912" t="s">
        <v>1527</v>
      </c>
    </row>
    <row r="1913" spans="1:24" x14ac:dyDescent="0.3">
      <c r="A1913" t="s">
        <v>6369</v>
      </c>
      <c r="B1913" t="s">
        <v>6370</v>
      </c>
      <c r="C1913" t="s">
        <v>6370</v>
      </c>
      <c r="D1913">
        <v>93</v>
      </c>
      <c r="E1913" t="s">
        <v>10911</v>
      </c>
      <c r="F1913">
        <v>1.55</v>
      </c>
      <c r="G1913" t="s">
        <v>7406</v>
      </c>
      <c r="H1913" t="s">
        <v>190</v>
      </c>
      <c r="I1913" t="s">
        <v>10895</v>
      </c>
      <c r="J1913">
        <v>7.5</v>
      </c>
      <c r="K1913" t="s">
        <v>10916</v>
      </c>
      <c r="L1913">
        <v>540177</v>
      </c>
      <c r="M1913">
        <v>32000000</v>
      </c>
      <c r="N1913">
        <v>147332697</v>
      </c>
      <c r="O1913">
        <v>115332697</v>
      </c>
      <c r="P1913" t="s">
        <v>10928</v>
      </c>
      <c r="Q1913" t="s">
        <v>6371</v>
      </c>
      <c r="R1913">
        <v>11</v>
      </c>
      <c r="S1913" t="s">
        <v>1956</v>
      </c>
      <c r="T1913" t="s">
        <v>11021</v>
      </c>
      <c r="U1913" t="s">
        <v>10921</v>
      </c>
      <c r="V1913" t="s">
        <v>11000</v>
      </c>
      <c r="W1913" t="s">
        <v>11031</v>
      </c>
      <c r="X1913" t="s">
        <v>6032</v>
      </c>
    </row>
    <row r="1914" spans="1:24" x14ac:dyDescent="0.3">
      <c r="A1914" t="s">
        <v>6372</v>
      </c>
      <c r="B1914" t="s">
        <v>6373</v>
      </c>
      <c r="C1914" t="s">
        <v>6373</v>
      </c>
      <c r="D1914">
        <v>108</v>
      </c>
      <c r="E1914" t="s">
        <v>10911</v>
      </c>
      <c r="F1914">
        <v>1.8</v>
      </c>
      <c r="G1914" t="s">
        <v>190</v>
      </c>
      <c r="H1914" t="s">
        <v>5170</v>
      </c>
      <c r="I1914" t="s">
        <v>10899</v>
      </c>
      <c r="J1914">
        <v>8</v>
      </c>
      <c r="K1914" t="s">
        <v>10922</v>
      </c>
      <c r="L1914">
        <v>804835</v>
      </c>
      <c r="M1914">
        <v>13000000</v>
      </c>
      <c r="N1914">
        <v>329398046</v>
      </c>
      <c r="O1914">
        <v>316398046</v>
      </c>
      <c r="P1914" t="s">
        <v>10928</v>
      </c>
      <c r="Q1914" t="s">
        <v>6374</v>
      </c>
      <c r="R1914">
        <v>1</v>
      </c>
      <c r="S1914" t="s">
        <v>11014</v>
      </c>
      <c r="T1914" t="s">
        <v>11027</v>
      </c>
      <c r="U1914" t="s">
        <v>10930</v>
      </c>
      <c r="V1914" t="s">
        <v>11002</v>
      </c>
      <c r="W1914" t="s">
        <v>11031</v>
      </c>
      <c r="X1914" t="s">
        <v>2853</v>
      </c>
    </row>
    <row r="1915" spans="1:24" x14ac:dyDescent="0.3">
      <c r="A1915" t="s">
        <v>6375</v>
      </c>
      <c r="B1915" t="s">
        <v>6376</v>
      </c>
      <c r="C1915" t="s">
        <v>6376</v>
      </c>
      <c r="D1915">
        <v>110</v>
      </c>
      <c r="E1915" t="s">
        <v>10911</v>
      </c>
      <c r="F1915">
        <v>1.8333333333333333</v>
      </c>
      <c r="G1915" t="s">
        <v>10891</v>
      </c>
      <c r="H1915" t="s">
        <v>190</v>
      </c>
      <c r="I1915" t="s">
        <v>5170</v>
      </c>
      <c r="J1915">
        <v>6.2</v>
      </c>
      <c r="K1915" t="s">
        <v>10912</v>
      </c>
      <c r="L1915">
        <v>54664</v>
      </c>
      <c r="M1915">
        <v>20000000</v>
      </c>
      <c r="N1915">
        <v>44655002</v>
      </c>
      <c r="O1915">
        <v>24655002</v>
      </c>
      <c r="P1915" t="s">
        <v>10913</v>
      </c>
      <c r="Q1915" t="s">
        <v>6377</v>
      </c>
      <c r="R1915">
        <v>15</v>
      </c>
      <c r="S1915" t="s">
        <v>11015</v>
      </c>
      <c r="T1915" t="s">
        <v>11027</v>
      </c>
      <c r="U1915" t="s">
        <v>10930</v>
      </c>
      <c r="V1915" t="s">
        <v>10992</v>
      </c>
      <c r="W1915" t="s">
        <v>11031</v>
      </c>
      <c r="X1915" t="s">
        <v>5447</v>
      </c>
    </row>
    <row r="1916" spans="1:24" x14ac:dyDescent="0.3">
      <c r="A1916" t="s">
        <v>6378</v>
      </c>
      <c r="B1916" t="s">
        <v>6379</v>
      </c>
      <c r="C1916" t="s">
        <v>6379</v>
      </c>
      <c r="D1916">
        <v>115</v>
      </c>
      <c r="E1916" t="s">
        <v>10911</v>
      </c>
      <c r="F1916">
        <v>1.9166666666666667</v>
      </c>
      <c r="G1916" t="s">
        <v>7406</v>
      </c>
      <c r="H1916" t="s">
        <v>190</v>
      </c>
      <c r="I1916" t="s">
        <v>5170</v>
      </c>
      <c r="J1916">
        <v>6.8</v>
      </c>
      <c r="K1916" t="s">
        <v>10912</v>
      </c>
      <c r="L1916">
        <v>141434</v>
      </c>
      <c r="M1916">
        <v>100000000</v>
      </c>
      <c r="N1916">
        <v>113377594</v>
      </c>
      <c r="O1916">
        <v>13377594</v>
      </c>
      <c r="P1916" t="s">
        <v>10913</v>
      </c>
      <c r="Q1916" t="s">
        <v>6380</v>
      </c>
      <c r="R1916">
        <v>26</v>
      </c>
      <c r="S1916" t="s">
        <v>1956</v>
      </c>
      <c r="T1916" t="s">
        <v>11020</v>
      </c>
      <c r="U1916" t="s">
        <v>10920</v>
      </c>
      <c r="V1916" t="s">
        <v>11002</v>
      </c>
      <c r="W1916" t="s">
        <v>11031</v>
      </c>
      <c r="X1916" t="s">
        <v>4623</v>
      </c>
    </row>
    <row r="1917" spans="1:24" x14ac:dyDescent="0.3">
      <c r="A1917" t="s">
        <v>6381</v>
      </c>
      <c r="B1917" t="s">
        <v>6382</v>
      </c>
      <c r="C1917" t="s">
        <v>6382</v>
      </c>
      <c r="D1917">
        <v>136</v>
      </c>
      <c r="E1917" t="s">
        <v>10917</v>
      </c>
      <c r="F1917">
        <v>2.2666666666666666</v>
      </c>
      <c r="G1917" t="s">
        <v>7406</v>
      </c>
      <c r="H1917" t="s">
        <v>10887</v>
      </c>
      <c r="I1917" t="s">
        <v>10890</v>
      </c>
      <c r="J1917">
        <v>6.9</v>
      </c>
      <c r="K1917" t="s">
        <v>10912</v>
      </c>
      <c r="L1917">
        <v>687648</v>
      </c>
      <c r="M1917">
        <v>230000000</v>
      </c>
      <c r="N1917">
        <v>757930663</v>
      </c>
      <c r="O1917">
        <v>527930663</v>
      </c>
      <c r="P1917" t="s">
        <v>10928</v>
      </c>
      <c r="Q1917" t="s">
        <v>6383</v>
      </c>
      <c r="R1917">
        <v>13</v>
      </c>
      <c r="S1917" t="s">
        <v>11014</v>
      </c>
      <c r="T1917" t="s">
        <v>11024</v>
      </c>
      <c r="U1917" t="s">
        <v>10926</v>
      </c>
      <c r="V1917" t="s">
        <v>11003</v>
      </c>
      <c r="W1917" t="s">
        <v>11031</v>
      </c>
      <c r="X1917" t="s">
        <v>6384</v>
      </c>
    </row>
    <row r="1918" spans="1:24" x14ac:dyDescent="0.3">
      <c r="A1918" t="s">
        <v>6385</v>
      </c>
      <c r="B1918" t="s">
        <v>6386</v>
      </c>
      <c r="C1918" t="s">
        <v>6386</v>
      </c>
      <c r="D1918">
        <v>91</v>
      </c>
      <c r="E1918" t="s">
        <v>10911</v>
      </c>
      <c r="F1918">
        <v>1.5166666666666666</v>
      </c>
      <c r="G1918" t="s">
        <v>10887</v>
      </c>
      <c r="H1918" t="s">
        <v>190</v>
      </c>
      <c r="I1918" t="s">
        <v>10890</v>
      </c>
      <c r="J1918">
        <v>5</v>
      </c>
      <c r="K1918" t="s">
        <v>10933</v>
      </c>
      <c r="L1918">
        <v>214081</v>
      </c>
      <c r="M1918">
        <v>48000000</v>
      </c>
      <c r="N1918">
        <v>163403799</v>
      </c>
      <c r="O1918">
        <v>115403799</v>
      </c>
      <c r="P1918" t="s">
        <v>10928</v>
      </c>
      <c r="Q1918" t="s">
        <v>6387</v>
      </c>
      <c r="R1918">
        <v>10</v>
      </c>
      <c r="S1918" t="s">
        <v>11011</v>
      </c>
      <c r="T1918" t="s">
        <v>11024</v>
      </c>
      <c r="U1918" t="s">
        <v>10926</v>
      </c>
      <c r="V1918" t="s">
        <v>10992</v>
      </c>
      <c r="W1918" t="s">
        <v>11031</v>
      </c>
      <c r="X1918" t="s">
        <v>3083</v>
      </c>
    </row>
    <row r="1919" spans="1:24" x14ac:dyDescent="0.3">
      <c r="A1919" t="s">
        <v>6388</v>
      </c>
      <c r="B1919" t="s">
        <v>6389</v>
      </c>
      <c r="C1919" t="s">
        <v>6389</v>
      </c>
      <c r="D1919">
        <v>92</v>
      </c>
      <c r="E1919" t="s">
        <v>10911</v>
      </c>
      <c r="F1919">
        <v>1.5333333333333334</v>
      </c>
      <c r="G1919" t="s">
        <v>10887</v>
      </c>
      <c r="H1919" t="s">
        <v>172</v>
      </c>
      <c r="I1919" t="s">
        <v>10892</v>
      </c>
      <c r="J1919">
        <v>5.2</v>
      </c>
      <c r="K1919" t="s">
        <v>10933</v>
      </c>
      <c r="L1919">
        <v>92353</v>
      </c>
      <c r="M1919">
        <v>60000000</v>
      </c>
      <c r="N1919">
        <v>365352546</v>
      </c>
      <c r="O1919">
        <v>305352546</v>
      </c>
      <c r="P1919" t="s">
        <v>10928</v>
      </c>
      <c r="Q1919" t="s">
        <v>5616</v>
      </c>
      <c r="R1919">
        <v>13</v>
      </c>
      <c r="S1919" t="s">
        <v>11012</v>
      </c>
      <c r="T1919" t="s">
        <v>11018</v>
      </c>
      <c r="U1919" t="s">
        <v>10914</v>
      </c>
      <c r="V1919" t="s">
        <v>10994</v>
      </c>
      <c r="W1919" t="s">
        <v>11031</v>
      </c>
      <c r="X1919" t="s">
        <v>6390</v>
      </c>
    </row>
    <row r="1920" spans="1:24" x14ac:dyDescent="0.3">
      <c r="A1920" t="s">
        <v>6391</v>
      </c>
      <c r="B1920" t="s">
        <v>121</v>
      </c>
      <c r="C1920" t="s">
        <v>121</v>
      </c>
      <c r="D1920">
        <v>140</v>
      </c>
      <c r="E1920" t="s">
        <v>10917</v>
      </c>
      <c r="F1920">
        <v>2.3333333333333335</v>
      </c>
      <c r="G1920" t="s">
        <v>7406</v>
      </c>
      <c r="H1920" t="s">
        <v>10887</v>
      </c>
      <c r="I1920" t="s">
        <v>190</v>
      </c>
      <c r="J1920">
        <v>6.6</v>
      </c>
      <c r="K1920" t="s">
        <v>10912</v>
      </c>
      <c r="L1920">
        <v>278988</v>
      </c>
      <c r="M1920">
        <v>200000000</v>
      </c>
      <c r="N1920">
        <v>321669741</v>
      </c>
      <c r="O1920">
        <v>121669741</v>
      </c>
      <c r="P1920" t="s">
        <v>10928</v>
      </c>
      <c r="Q1920" t="s">
        <v>6392</v>
      </c>
      <c r="R1920">
        <v>12</v>
      </c>
      <c r="S1920" t="s">
        <v>11014</v>
      </c>
      <c r="T1920" t="s">
        <v>11029</v>
      </c>
      <c r="U1920" t="s">
        <v>10932</v>
      </c>
      <c r="V1920" t="s">
        <v>11002</v>
      </c>
      <c r="W1920" t="s">
        <v>11031</v>
      </c>
      <c r="X1920" t="s">
        <v>312</v>
      </c>
    </row>
    <row r="1921" spans="1:24" x14ac:dyDescent="0.3">
      <c r="A1921" t="s">
        <v>6393</v>
      </c>
      <c r="B1921" t="s">
        <v>6394</v>
      </c>
      <c r="C1921" t="s">
        <v>6394</v>
      </c>
      <c r="D1921">
        <v>119</v>
      </c>
      <c r="E1921" t="s">
        <v>10911</v>
      </c>
      <c r="F1921">
        <v>1.9833333333333334</v>
      </c>
      <c r="G1921" t="s">
        <v>190</v>
      </c>
      <c r="H1921" t="s">
        <v>10886</v>
      </c>
      <c r="I1921" t="s">
        <v>10899</v>
      </c>
      <c r="J1921">
        <v>7.3</v>
      </c>
      <c r="K1921" t="s">
        <v>10916</v>
      </c>
      <c r="L1921">
        <v>221724</v>
      </c>
      <c r="M1921">
        <v>35000000</v>
      </c>
      <c r="N1921">
        <v>75981180</v>
      </c>
      <c r="O1921">
        <v>40981180</v>
      </c>
      <c r="P1921" t="s">
        <v>10913</v>
      </c>
      <c r="Q1921" t="s">
        <v>6395</v>
      </c>
      <c r="R1921">
        <v>15</v>
      </c>
      <c r="S1921" t="s">
        <v>11015</v>
      </c>
      <c r="T1921" t="s">
        <v>11018</v>
      </c>
      <c r="U1921" t="s">
        <v>10914</v>
      </c>
      <c r="V1921" t="s">
        <v>10992</v>
      </c>
      <c r="W1921" t="s">
        <v>11031</v>
      </c>
      <c r="X1921" t="s">
        <v>3091</v>
      </c>
    </row>
    <row r="1922" spans="1:24" x14ac:dyDescent="0.3">
      <c r="A1922" t="s">
        <v>6396</v>
      </c>
      <c r="B1922" t="s">
        <v>6397</v>
      </c>
      <c r="C1922" t="s">
        <v>6397</v>
      </c>
      <c r="D1922">
        <v>113</v>
      </c>
      <c r="E1922" t="s">
        <v>10911</v>
      </c>
      <c r="F1922">
        <v>1.8833333333333333</v>
      </c>
      <c r="G1922" t="s">
        <v>7406</v>
      </c>
      <c r="H1922" t="s">
        <v>172</v>
      </c>
      <c r="I1922" t="s">
        <v>10899</v>
      </c>
      <c r="J1922">
        <v>5.6</v>
      </c>
      <c r="K1922" t="s">
        <v>10933</v>
      </c>
      <c r="L1922">
        <v>210823</v>
      </c>
      <c r="M1922">
        <v>90000000</v>
      </c>
      <c r="N1922">
        <v>204313400</v>
      </c>
      <c r="O1922">
        <v>114313400</v>
      </c>
      <c r="P1922" t="s">
        <v>10928</v>
      </c>
      <c r="Q1922" t="s">
        <v>6018</v>
      </c>
      <c r="R1922">
        <v>6</v>
      </c>
      <c r="S1922" t="s">
        <v>1956</v>
      </c>
      <c r="T1922" t="s">
        <v>11024</v>
      </c>
      <c r="U1922" t="s">
        <v>10926</v>
      </c>
      <c r="V1922" t="s">
        <v>10992</v>
      </c>
      <c r="W1922" t="s">
        <v>11031</v>
      </c>
      <c r="X1922" t="s">
        <v>2132</v>
      </c>
    </row>
    <row r="1923" spans="1:24" x14ac:dyDescent="0.3">
      <c r="A1923" t="s">
        <v>6398</v>
      </c>
      <c r="B1923" t="s">
        <v>6399</v>
      </c>
      <c r="C1923" t="s">
        <v>6399</v>
      </c>
      <c r="D1923">
        <v>99</v>
      </c>
      <c r="E1923" t="s">
        <v>10911</v>
      </c>
      <c r="F1923">
        <v>1.65</v>
      </c>
      <c r="G1923" t="s">
        <v>10887</v>
      </c>
      <c r="H1923" t="s">
        <v>172</v>
      </c>
      <c r="I1923" t="s">
        <v>10892</v>
      </c>
      <c r="J1923">
        <v>6</v>
      </c>
      <c r="K1923" t="s">
        <v>10912</v>
      </c>
      <c r="L1923">
        <v>99819</v>
      </c>
      <c r="M1923">
        <v>80000000</v>
      </c>
      <c r="N1923">
        <v>212874864</v>
      </c>
      <c r="O1923">
        <v>132874864</v>
      </c>
      <c r="P1923" t="s">
        <v>10928</v>
      </c>
      <c r="Q1923" t="s">
        <v>6400</v>
      </c>
      <c r="R1923">
        <v>24</v>
      </c>
      <c r="S1923" t="s">
        <v>11014</v>
      </c>
      <c r="T1923" t="s">
        <v>11018</v>
      </c>
      <c r="U1923" t="s">
        <v>10914</v>
      </c>
      <c r="V1923" t="s">
        <v>10992</v>
      </c>
      <c r="W1923" t="s">
        <v>11031</v>
      </c>
      <c r="X1923" t="s">
        <v>3301</v>
      </c>
    </row>
    <row r="1924" spans="1:24" x14ac:dyDescent="0.3">
      <c r="A1924" t="s">
        <v>6401</v>
      </c>
      <c r="B1924" t="s">
        <v>6402</v>
      </c>
      <c r="C1924" t="s">
        <v>6402</v>
      </c>
      <c r="D1924">
        <v>112</v>
      </c>
      <c r="E1924" t="s">
        <v>10911</v>
      </c>
      <c r="F1924">
        <v>1.8666666666666667</v>
      </c>
      <c r="G1924" t="s">
        <v>172</v>
      </c>
      <c r="H1924" t="s">
        <v>190</v>
      </c>
      <c r="I1924" t="s">
        <v>10892</v>
      </c>
      <c r="J1924">
        <v>4.9000000000000004</v>
      </c>
      <c r="K1924" t="s">
        <v>10933</v>
      </c>
      <c r="L1924">
        <v>66253</v>
      </c>
      <c r="M1924">
        <v>11000000</v>
      </c>
      <c r="N1924">
        <v>252909177</v>
      </c>
      <c r="O1924">
        <v>241909177</v>
      </c>
      <c r="P1924" t="s">
        <v>10928</v>
      </c>
      <c r="Q1924" t="s">
        <v>6403</v>
      </c>
      <c r="R1924">
        <v>28</v>
      </c>
      <c r="S1924" t="s">
        <v>11013</v>
      </c>
      <c r="T1924" t="s">
        <v>11027</v>
      </c>
      <c r="U1924" t="s">
        <v>10930</v>
      </c>
      <c r="V1924" t="s">
        <v>10992</v>
      </c>
      <c r="W1924" t="s">
        <v>11031</v>
      </c>
      <c r="X1924" t="s">
        <v>1622</v>
      </c>
    </row>
    <row r="1925" spans="1:24" x14ac:dyDescent="0.3">
      <c r="A1925" t="s">
        <v>6404</v>
      </c>
      <c r="B1925" t="s">
        <v>6405</v>
      </c>
      <c r="C1925" t="s">
        <v>6405</v>
      </c>
      <c r="D1925">
        <v>105</v>
      </c>
      <c r="E1925" t="s">
        <v>10911</v>
      </c>
      <c r="F1925">
        <v>1.75</v>
      </c>
      <c r="G1925" t="s">
        <v>10889</v>
      </c>
      <c r="H1925" t="s">
        <v>190</v>
      </c>
      <c r="I1925" t="s">
        <v>10896</v>
      </c>
      <c r="J1925">
        <v>7.2</v>
      </c>
      <c r="K1925" t="s">
        <v>10916</v>
      </c>
      <c r="L1925">
        <v>65497</v>
      </c>
      <c r="M1925">
        <v>35000000</v>
      </c>
      <c r="N1925">
        <v>29196409</v>
      </c>
      <c r="O1925">
        <v>-5803591</v>
      </c>
      <c r="P1925" t="s">
        <v>10924</v>
      </c>
      <c r="Q1925" t="s">
        <v>6406</v>
      </c>
      <c r="R1925">
        <v>6</v>
      </c>
      <c r="S1925" t="s">
        <v>1956</v>
      </c>
      <c r="T1925" t="s">
        <v>11021</v>
      </c>
      <c r="U1925" t="s">
        <v>10921</v>
      </c>
      <c r="V1925" t="s">
        <v>10996</v>
      </c>
      <c r="W1925" t="s">
        <v>11031</v>
      </c>
      <c r="X1925" t="s">
        <v>5972</v>
      </c>
    </row>
    <row r="1926" spans="1:24" x14ac:dyDescent="0.3">
      <c r="A1926" t="s">
        <v>6407</v>
      </c>
      <c r="B1926" t="s">
        <v>6408</v>
      </c>
      <c r="C1926" t="s">
        <v>6408</v>
      </c>
      <c r="D1926">
        <v>118</v>
      </c>
      <c r="E1926" t="s">
        <v>10911</v>
      </c>
      <c r="F1926">
        <v>1.9666666666666666</v>
      </c>
      <c r="G1926" t="s">
        <v>7406</v>
      </c>
      <c r="H1926" t="s">
        <v>10891</v>
      </c>
      <c r="I1926" t="s">
        <v>190</v>
      </c>
      <c r="J1926">
        <v>6.5</v>
      </c>
      <c r="K1926" t="s">
        <v>10912</v>
      </c>
      <c r="L1926">
        <v>98381</v>
      </c>
      <c r="M1926">
        <v>50000000</v>
      </c>
      <c r="N1926">
        <v>60253843</v>
      </c>
      <c r="O1926">
        <v>10253843</v>
      </c>
      <c r="P1926" t="s">
        <v>10913</v>
      </c>
      <c r="Q1926" t="s">
        <v>4194</v>
      </c>
      <c r="R1926">
        <v>5</v>
      </c>
      <c r="S1926" t="s">
        <v>11012</v>
      </c>
      <c r="T1926" t="s">
        <v>11020</v>
      </c>
      <c r="U1926" t="s">
        <v>10920</v>
      </c>
      <c r="V1926" t="s">
        <v>10996</v>
      </c>
      <c r="W1926" t="s">
        <v>11031</v>
      </c>
      <c r="X1926" t="s">
        <v>4884</v>
      </c>
    </row>
    <row r="1927" spans="1:24" x14ac:dyDescent="0.3">
      <c r="A1927" t="s">
        <v>6409</v>
      </c>
      <c r="B1927" t="s">
        <v>6410</v>
      </c>
      <c r="C1927" t="s">
        <v>6410</v>
      </c>
      <c r="D1927">
        <v>90</v>
      </c>
      <c r="E1927" t="s">
        <v>10911</v>
      </c>
      <c r="F1927">
        <v>1.5</v>
      </c>
      <c r="G1927" t="s">
        <v>10887</v>
      </c>
      <c r="H1927" t="s">
        <v>105</v>
      </c>
      <c r="I1927" t="s">
        <v>5170</v>
      </c>
      <c r="J1927">
        <v>5.9</v>
      </c>
      <c r="K1927" t="s">
        <v>10933</v>
      </c>
      <c r="L1927">
        <v>81350</v>
      </c>
      <c r="M1927">
        <v>8000000</v>
      </c>
      <c r="N1927">
        <v>22818256</v>
      </c>
      <c r="O1927">
        <v>14818256</v>
      </c>
      <c r="P1927" t="s">
        <v>10913</v>
      </c>
      <c r="Q1927" t="s">
        <v>6411</v>
      </c>
      <c r="R1927">
        <v>2</v>
      </c>
      <c r="S1927" t="s">
        <v>11014</v>
      </c>
      <c r="T1927" t="s">
        <v>11026</v>
      </c>
      <c r="U1927" t="s">
        <v>10929</v>
      </c>
      <c r="V1927" t="s">
        <v>10992</v>
      </c>
      <c r="W1927" t="s">
        <v>11031</v>
      </c>
      <c r="X1927" t="s">
        <v>6412</v>
      </c>
    </row>
    <row r="1928" spans="1:24" x14ac:dyDescent="0.3">
      <c r="A1928" t="s">
        <v>6413</v>
      </c>
      <c r="B1928" t="s">
        <v>6414</v>
      </c>
      <c r="C1928" t="s">
        <v>6414</v>
      </c>
      <c r="D1928">
        <v>109</v>
      </c>
      <c r="E1928" t="s">
        <v>10911</v>
      </c>
      <c r="F1928">
        <v>1.8166666666666667</v>
      </c>
      <c r="G1928" t="s">
        <v>7406</v>
      </c>
      <c r="H1928" t="s">
        <v>10887</v>
      </c>
      <c r="I1928" t="s">
        <v>10892</v>
      </c>
      <c r="J1928">
        <v>6.1</v>
      </c>
      <c r="K1928" t="s">
        <v>10912</v>
      </c>
      <c r="L1928">
        <v>167950</v>
      </c>
      <c r="M1928">
        <v>150000000</v>
      </c>
      <c r="N1928">
        <v>215283742</v>
      </c>
      <c r="O1928">
        <v>65283742</v>
      </c>
      <c r="P1928" t="s">
        <v>10913</v>
      </c>
      <c r="Q1928" t="s">
        <v>6415</v>
      </c>
      <c r="R1928">
        <v>6</v>
      </c>
      <c r="S1928" t="s">
        <v>11011</v>
      </c>
      <c r="T1928" t="s">
        <v>11025</v>
      </c>
      <c r="U1928" t="s">
        <v>10927</v>
      </c>
      <c r="V1928" t="s">
        <v>11002</v>
      </c>
      <c r="W1928" t="s">
        <v>11031</v>
      </c>
      <c r="X1928" t="s">
        <v>1591</v>
      </c>
    </row>
    <row r="1929" spans="1:24" x14ac:dyDescent="0.3">
      <c r="A1929" t="s">
        <v>6416</v>
      </c>
      <c r="B1929" t="s">
        <v>6417</v>
      </c>
      <c r="C1929" t="s">
        <v>6417</v>
      </c>
      <c r="D1929">
        <v>116</v>
      </c>
      <c r="E1929" t="s">
        <v>10911</v>
      </c>
      <c r="F1929">
        <v>1.9333333333333333</v>
      </c>
      <c r="G1929" t="s">
        <v>7406</v>
      </c>
      <c r="H1929" t="s">
        <v>10889</v>
      </c>
      <c r="I1929" t="s">
        <v>190</v>
      </c>
      <c r="J1929">
        <v>7.8</v>
      </c>
      <c r="K1929" t="s">
        <v>10916</v>
      </c>
      <c r="L1929">
        <v>383140</v>
      </c>
      <c r="M1929">
        <v>25000000</v>
      </c>
      <c r="N1929">
        <v>129190869</v>
      </c>
      <c r="O1929">
        <v>104190869</v>
      </c>
      <c r="P1929" t="s">
        <v>10928</v>
      </c>
      <c r="Q1929" t="s">
        <v>6418</v>
      </c>
      <c r="R1929">
        <v>6</v>
      </c>
      <c r="S1929" t="s">
        <v>11015</v>
      </c>
      <c r="T1929" t="s">
        <v>11018</v>
      </c>
      <c r="U1929" t="s">
        <v>10914</v>
      </c>
      <c r="V1929" t="s">
        <v>11002</v>
      </c>
      <c r="W1929" t="s">
        <v>11031</v>
      </c>
      <c r="X1929" t="s">
        <v>2466</v>
      </c>
    </row>
    <row r="1930" spans="1:24" x14ac:dyDescent="0.3">
      <c r="A1930" t="s">
        <v>6419</v>
      </c>
      <c r="B1930" t="s">
        <v>6420</v>
      </c>
      <c r="C1930" t="s">
        <v>6420</v>
      </c>
      <c r="D1930">
        <v>126</v>
      </c>
      <c r="E1930" t="s">
        <v>10917</v>
      </c>
      <c r="F1930">
        <v>2.1</v>
      </c>
      <c r="G1930" t="s">
        <v>10887</v>
      </c>
      <c r="H1930" t="s">
        <v>190</v>
      </c>
      <c r="I1930" t="s">
        <v>10892</v>
      </c>
      <c r="J1930">
        <v>7.5</v>
      </c>
      <c r="K1930" t="s">
        <v>10916</v>
      </c>
      <c r="L1930">
        <v>332863</v>
      </c>
      <c r="M1930">
        <v>150000000</v>
      </c>
      <c r="N1930">
        <v>185770310</v>
      </c>
      <c r="O1930">
        <v>35770310</v>
      </c>
      <c r="P1930" t="s">
        <v>10913</v>
      </c>
      <c r="Q1930" t="s">
        <v>6314</v>
      </c>
      <c r="R1930">
        <v>10</v>
      </c>
      <c r="S1930" t="s">
        <v>11015</v>
      </c>
      <c r="T1930" t="s">
        <v>11022</v>
      </c>
      <c r="U1930" t="s">
        <v>10923</v>
      </c>
      <c r="V1930" t="s">
        <v>11000</v>
      </c>
      <c r="W1930" t="s">
        <v>11031</v>
      </c>
      <c r="X1930" t="s">
        <v>113</v>
      </c>
    </row>
    <row r="1931" spans="1:24" x14ac:dyDescent="0.3">
      <c r="A1931" t="s">
        <v>6421</v>
      </c>
      <c r="B1931" t="s">
        <v>6422</v>
      </c>
      <c r="C1931" t="s">
        <v>6422</v>
      </c>
      <c r="D1931">
        <v>90</v>
      </c>
      <c r="E1931" t="s">
        <v>10911</v>
      </c>
      <c r="F1931">
        <v>1.5</v>
      </c>
      <c r="G1931" t="s">
        <v>10887</v>
      </c>
      <c r="H1931" t="s">
        <v>190</v>
      </c>
      <c r="I1931" t="s">
        <v>10892</v>
      </c>
      <c r="J1931">
        <v>6.4</v>
      </c>
      <c r="K1931" t="s">
        <v>10912</v>
      </c>
      <c r="L1931">
        <v>68861</v>
      </c>
      <c r="M1931">
        <v>55000000</v>
      </c>
      <c r="N1931">
        <v>17929684</v>
      </c>
      <c r="O1931">
        <v>-37070316</v>
      </c>
      <c r="P1931" t="s">
        <v>10924</v>
      </c>
      <c r="Q1931" t="s">
        <v>6423</v>
      </c>
      <c r="R1931">
        <v>25</v>
      </c>
      <c r="S1931" t="s">
        <v>11012</v>
      </c>
      <c r="T1931" t="s">
        <v>11027</v>
      </c>
      <c r="U1931" t="s">
        <v>10930</v>
      </c>
      <c r="V1931" t="s">
        <v>10992</v>
      </c>
      <c r="W1931" t="s">
        <v>11031</v>
      </c>
      <c r="X1931" t="s">
        <v>4795</v>
      </c>
    </row>
    <row r="1932" spans="1:24" x14ac:dyDescent="0.3">
      <c r="A1932" t="s">
        <v>6424</v>
      </c>
      <c r="B1932" t="s">
        <v>6425</v>
      </c>
      <c r="C1932" t="s">
        <v>6425</v>
      </c>
      <c r="D1932">
        <v>104</v>
      </c>
      <c r="E1932" t="s">
        <v>10911</v>
      </c>
      <c r="F1932">
        <v>1.7333333333333334</v>
      </c>
      <c r="G1932" t="s">
        <v>10887</v>
      </c>
      <c r="H1932" t="s">
        <v>190</v>
      </c>
      <c r="I1932" t="s">
        <v>10890</v>
      </c>
      <c r="J1932">
        <v>5.5</v>
      </c>
      <c r="K1932" t="s">
        <v>10933</v>
      </c>
      <c r="L1932">
        <v>176570</v>
      </c>
      <c r="M1932">
        <v>80000000</v>
      </c>
      <c r="N1932">
        <v>233093859</v>
      </c>
      <c r="O1932">
        <v>153093859</v>
      </c>
      <c r="P1932" t="s">
        <v>10928</v>
      </c>
      <c r="Q1932" t="s">
        <v>5173</v>
      </c>
      <c r="R1932">
        <v>10</v>
      </c>
      <c r="S1932" t="s">
        <v>11014</v>
      </c>
      <c r="T1932" t="s">
        <v>11018</v>
      </c>
      <c r="U1932" t="s">
        <v>10914</v>
      </c>
      <c r="V1932" t="s">
        <v>10992</v>
      </c>
      <c r="W1932" t="s">
        <v>11031</v>
      </c>
      <c r="X1932" t="s">
        <v>5002</v>
      </c>
    </row>
    <row r="1933" spans="1:24" x14ac:dyDescent="0.3">
      <c r="A1933" t="s">
        <v>6426</v>
      </c>
      <c r="B1933" t="s">
        <v>6427</v>
      </c>
      <c r="C1933" t="s">
        <v>6427</v>
      </c>
      <c r="D1933">
        <v>104</v>
      </c>
      <c r="E1933" t="s">
        <v>10911</v>
      </c>
      <c r="F1933">
        <v>1.7333333333333334</v>
      </c>
      <c r="G1933" t="s">
        <v>7406</v>
      </c>
      <c r="H1933" t="s">
        <v>10887</v>
      </c>
      <c r="I1933" t="s">
        <v>10885</v>
      </c>
      <c r="J1933">
        <v>6.1</v>
      </c>
      <c r="K1933" t="s">
        <v>10912</v>
      </c>
      <c r="L1933">
        <v>75576</v>
      </c>
      <c r="M1933">
        <v>45000000</v>
      </c>
      <c r="N1933">
        <v>19652185</v>
      </c>
      <c r="O1933">
        <v>-25347815</v>
      </c>
      <c r="P1933" t="s">
        <v>10924</v>
      </c>
      <c r="Q1933" t="s">
        <v>6428</v>
      </c>
      <c r="R1933">
        <v>16</v>
      </c>
      <c r="S1933" t="s">
        <v>11014</v>
      </c>
      <c r="T1933" t="s">
        <v>11027</v>
      </c>
      <c r="U1933" t="s">
        <v>10930</v>
      </c>
      <c r="V1933" t="s">
        <v>10996</v>
      </c>
      <c r="W1933" t="s">
        <v>11031</v>
      </c>
      <c r="X1933" t="s">
        <v>6363</v>
      </c>
    </row>
    <row r="1934" spans="1:24" x14ac:dyDescent="0.3">
      <c r="A1934" t="s">
        <v>6429</v>
      </c>
      <c r="B1934" t="s">
        <v>6430</v>
      </c>
      <c r="C1934" t="s">
        <v>6430</v>
      </c>
      <c r="D1934">
        <v>98</v>
      </c>
      <c r="E1934" t="s">
        <v>10911</v>
      </c>
      <c r="F1934">
        <v>1.6333333333333333</v>
      </c>
      <c r="G1934" t="s">
        <v>172</v>
      </c>
      <c r="H1934" t="s">
        <v>10886</v>
      </c>
      <c r="I1934" t="s">
        <v>10899</v>
      </c>
      <c r="J1934">
        <v>5.5</v>
      </c>
      <c r="K1934" t="s">
        <v>10933</v>
      </c>
      <c r="L1934">
        <v>117221</v>
      </c>
      <c r="M1934">
        <v>100000000</v>
      </c>
      <c r="N1934">
        <v>310650585</v>
      </c>
      <c r="O1934">
        <v>210650585</v>
      </c>
      <c r="P1934" t="s">
        <v>10928</v>
      </c>
      <c r="Q1934" t="s">
        <v>6431</v>
      </c>
      <c r="R1934">
        <v>22</v>
      </c>
      <c r="S1934" t="s">
        <v>11014</v>
      </c>
      <c r="T1934" t="s">
        <v>11018</v>
      </c>
      <c r="U1934" t="s">
        <v>10914</v>
      </c>
      <c r="V1934" t="s">
        <v>11002</v>
      </c>
      <c r="W1934" t="s">
        <v>11031</v>
      </c>
      <c r="X1934" t="s">
        <v>4784</v>
      </c>
    </row>
    <row r="1935" spans="1:24" x14ac:dyDescent="0.3">
      <c r="A1935" t="s">
        <v>6432</v>
      </c>
      <c r="B1935" t="s">
        <v>6433</v>
      </c>
      <c r="C1935" t="s">
        <v>6433</v>
      </c>
      <c r="D1935">
        <v>98</v>
      </c>
      <c r="E1935" t="s">
        <v>10911</v>
      </c>
      <c r="F1935">
        <v>1.6333333333333333</v>
      </c>
      <c r="G1935" t="s">
        <v>190</v>
      </c>
      <c r="H1935" t="s">
        <v>10895</v>
      </c>
      <c r="I1935" t="s">
        <v>5170</v>
      </c>
      <c r="J1935">
        <v>6.5</v>
      </c>
      <c r="K1935" t="s">
        <v>10912</v>
      </c>
      <c r="L1935">
        <v>75613</v>
      </c>
      <c r="M1935">
        <v>14000000</v>
      </c>
      <c r="N1935">
        <v>22955544</v>
      </c>
      <c r="O1935">
        <v>8955544</v>
      </c>
      <c r="P1935" t="s">
        <v>10918</v>
      </c>
      <c r="Q1935" t="s">
        <v>6434</v>
      </c>
      <c r="R1935">
        <v>6</v>
      </c>
      <c r="S1935" t="s">
        <v>11012</v>
      </c>
      <c r="T1935" t="s">
        <v>11028</v>
      </c>
      <c r="U1935" t="s">
        <v>10931</v>
      </c>
      <c r="V1935" t="s">
        <v>10996</v>
      </c>
      <c r="W1935" t="s">
        <v>11031</v>
      </c>
      <c r="X1935" t="s">
        <v>2829</v>
      </c>
    </row>
    <row r="1936" spans="1:24" x14ac:dyDescent="0.3">
      <c r="A1936" t="s">
        <v>6435</v>
      </c>
      <c r="B1936" t="s">
        <v>6436</v>
      </c>
      <c r="C1936" t="s">
        <v>6436</v>
      </c>
      <c r="D1936">
        <v>120</v>
      </c>
      <c r="E1936" t="s">
        <v>10911</v>
      </c>
      <c r="F1936">
        <v>2</v>
      </c>
      <c r="G1936" t="s">
        <v>7406</v>
      </c>
      <c r="H1936" t="s">
        <v>10887</v>
      </c>
      <c r="I1936" t="s">
        <v>10885</v>
      </c>
      <c r="J1936">
        <v>6.1</v>
      </c>
      <c r="K1936" t="s">
        <v>10912</v>
      </c>
      <c r="L1936">
        <v>471345</v>
      </c>
      <c r="M1936">
        <v>300000000</v>
      </c>
      <c r="N1936">
        <v>661326987</v>
      </c>
      <c r="O1936">
        <v>361326987</v>
      </c>
      <c r="P1936" t="s">
        <v>10928</v>
      </c>
      <c r="Q1936" t="s">
        <v>6437</v>
      </c>
      <c r="R1936">
        <v>26</v>
      </c>
      <c r="S1936" t="s">
        <v>11012</v>
      </c>
      <c r="T1936" t="s">
        <v>11022</v>
      </c>
      <c r="U1936" t="s">
        <v>10923</v>
      </c>
      <c r="V1936" t="s">
        <v>11005</v>
      </c>
      <c r="W1936" t="s">
        <v>11031</v>
      </c>
      <c r="X1936" t="s">
        <v>4493</v>
      </c>
    </row>
    <row r="1937" spans="1:24" x14ac:dyDescent="0.3">
      <c r="A1937" t="s">
        <v>6438</v>
      </c>
      <c r="B1937" t="s">
        <v>6439</v>
      </c>
      <c r="C1937" t="s">
        <v>6439</v>
      </c>
      <c r="D1937">
        <v>102</v>
      </c>
      <c r="E1937" t="s">
        <v>10911</v>
      </c>
      <c r="F1937">
        <v>1.7</v>
      </c>
      <c r="G1937" t="s">
        <v>172</v>
      </c>
      <c r="H1937" t="s">
        <v>190</v>
      </c>
      <c r="I1937" t="s">
        <v>10885</v>
      </c>
      <c r="J1937">
        <v>6.4</v>
      </c>
      <c r="K1937" t="s">
        <v>10912</v>
      </c>
      <c r="L1937">
        <v>212178</v>
      </c>
      <c r="M1937">
        <v>20000000</v>
      </c>
      <c r="N1937">
        <v>136316880</v>
      </c>
      <c r="O1937">
        <v>116316880</v>
      </c>
      <c r="P1937" t="s">
        <v>10928</v>
      </c>
      <c r="Q1937" t="s">
        <v>6440</v>
      </c>
      <c r="R1937">
        <v>11</v>
      </c>
      <c r="S1937" t="s">
        <v>11014</v>
      </c>
      <c r="T1937" t="s">
        <v>11021</v>
      </c>
      <c r="U1937" t="s">
        <v>10921</v>
      </c>
      <c r="V1937" t="s">
        <v>10996</v>
      </c>
      <c r="W1937" t="s">
        <v>11031</v>
      </c>
      <c r="X1937" t="s">
        <v>6441</v>
      </c>
    </row>
    <row r="1938" spans="1:24" x14ac:dyDescent="0.3">
      <c r="A1938" t="s">
        <v>6442</v>
      </c>
      <c r="B1938" t="s">
        <v>6443</v>
      </c>
      <c r="C1938" t="s">
        <v>6443</v>
      </c>
      <c r="D1938">
        <v>98</v>
      </c>
      <c r="E1938" t="s">
        <v>10911</v>
      </c>
      <c r="F1938">
        <v>1.6333333333333333</v>
      </c>
      <c r="G1938" t="s">
        <v>10889</v>
      </c>
      <c r="H1938" t="s">
        <v>190</v>
      </c>
      <c r="I1938" t="s">
        <v>10886</v>
      </c>
      <c r="J1938">
        <v>6.8</v>
      </c>
      <c r="K1938" t="s">
        <v>10912</v>
      </c>
      <c r="L1938">
        <v>78422</v>
      </c>
      <c r="M1938">
        <v>15700000</v>
      </c>
      <c r="N1938">
        <v>27039669</v>
      </c>
      <c r="O1938">
        <v>11339669</v>
      </c>
      <c r="P1938" t="s">
        <v>10913</v>
      </c>
      <c r="Q1938" t="s">
        <v>6444</v>
      </c>
      <c r="R1938">
        <v>1</v>
      </c>
      <c r="S1938" t="s">
        <v>11012</v>
      </c>
      <c r="T1938" t="s">
        <v>11023</v>
      </c>
      <c r="U1938" t="s">
        <v>10925</v>
      </c>
      <c r="V1938" t="s">
        <v>11003</v>
      </c>
      <c r="W1938" t="s">
        <v>11031</v>
      </c>
      <c r="X1938" t="s">
        <v>6445</v>
      </c>
    </row>
    <row r="1939" spans="1:24" x14ac:dyDescent="0.3">
      <c r="A1939" t="s">
        <v>6446</v>
      </c>
      <c r="B1939" t="s">
        <v>6447</v>
      </c>
      <c r="C1939" t="s">
        <v>6447</v>
      </c>
      <c r="D1939">
        <v>124</v>
      </c>
      <c r="E1939" t="s">
        <v>10917</v>
      </c>
      <c r="F1939">
        <v>2.0666666666666669</v>
      </c>
      <c r="G1939" t="s">
        <v>190</v>
      </c>
      <c r="H1939" t="s">
        <v>10895</v>
      </c>
      <c r="I1939" t="s">
        <v>10886</v>
      </c>
      <c r="J1939">
        <v>7.6</v>
      </c>
      <c r="K1939" t="s">
        <v>10916</v>
      </c>
      <c r="L1939">
        <v>254983</v>
      </c>
      <c r="M1939">
        <v>32000000</v>
      </c>
      <c r="N1939">
        <v>108902486</v>
      </c>
      <c r="O1939">
        <v>76902486</v>
      </c>
      <c r="P1939" t="s">
        <v>10913</v>
      </c>
      <c r="Q1939" t="s">
        <v>5173</v>
      </c>
      <c r="R1939">
        <v>10</v>
      </c>
      <c r="S1939" t="s">
        <v>11014</v>
      </c>
      <c r="T1939" t="s">
        <v>11018</v>
      </c>
      <c r="U1939" t="s">
        <v>10914</v>
      </c>
      <c r="V1939" t="s">
        <v>10992</v>
      </c>
      <c r="W1939" t="s">
        <v>11031</v>
      </c>
      <c r="X1939" t="s">
        <v>3547</v>
      </c>
    </row>
    <row r="1940" spans="1:24" x14ac:dyDescent="0.3">
      <c r="A1940" t="s">
        <v>6448</v>
      </c>
      <c r="B1940" t="s">
        <v>6449</v>
      </c>
      <c r="C1940" t="s">
        <v>6449</v>
      </c>
      <c r="D1940">
        <v>108</v>
      </c>
      <c r="E1940" t="s">
        <v>10911</v>
      </c>
      <c r="F1940">
        <v>1.8</v>
      </c>
      <c r="G1940" t="s">
        <v>10889</v>
      </c>
      <c r="H1940" t="s">
        <v>190</v>
      </c>
      <c r="I1940" t="s">
        <v>5170</v>
      </c>
      <c r="J1940">
        <v>6.8</v>
      </c>
      <c r="K1940" t="s">
        <v>10912</v>
      </c>
      <c r="L1940">
        <v>50597</v>
      </c>
      <c r="M1940">
        <v>22000000</v>
      </c>
      <c r="N1940">
        <v>25806953</v>
      </c>
      <c r="O1940">
        <v>3806953</v>
      </c>
      <c r="P1940" t="s">
        <v>10918</v>
      </c>
      <c r="Q1940" t="s">
        <v>6450</v>
      </c>
      <c r="R1940">
        <v>20</v>
      </c>
      <c r="S1940" t="s">
        <v>11012</v>
      </c>
      <c r="T1940" t="s">
        <v>11029</v>
      </c>
      <c r="U1940" t="s">
        <v>10932</v>
      </c>
      <c r="V1940" t="s">
        <v>11002</v>
      </c>
      <c r="W1940" t="s">
        <v>11031</v>
      </c>
      <c r="X1940" t="s">
        <v>2217</v>
      </c>
    </row>
    <row r="1941" spans="1:24" x14ac:dyDescent="0.3">
      <c r="A1941" t="s">
        <v>6451</v>
      </c>
      <c r="B1941" t="s">
        <v>6452</v>
      </c>
      <c r="C1941" t="s">
        <v>6452</v>
      </c>
      <c r="D1941">
        <v>110</v>
      </c>
      <c r="E1941" t="s">
        <v>10911</v>
      </c>
      <c r="F1941">
        <v>1.8333333333333333</v>
      </c>
      <c r="G1941" t="s">
        <v>7406</v>
      </c>
      <c r="H1941" t="s">
        <v>10887</v>
      </c>
      <c r="I1941" t="s">
        <v>10885</v>
      </c>
      <c r="J1941">
        <v>6</v>
      </c>
      <c r="K1941" t="s">
        <v>10912</v>
      </c>
      <c r="L1941">
        <v>249076</v>
      </c>
      <c r="M1941">
        <v>82000000</v>
      </c>
      <c r="N1941">
        <v>89792502</v>
      </c>
      <c r="O1941">
        <v>7792502</v>
      </c>
      <c r="P1941" t="s">
        <v>10918</v>
      </c>
      <c r="Q1941" t="s">
        <v>6453</v>
      </c>
      <c r="R1941">
        <v>21</v>
      </c>
      <c r="S1941" t="s">
        <v>11015</v>
      </c>
      <c r="T1941" t="s">
        <v>11021</v>
      </c>
      <c r="U1941" t="s">
        <v>10921</v>
      </c>
      <c r="V1941" t="s">
        <v>11000</v>
      </c>
      <c r="W1941" t="s">
        <v>11031</v>
      </c>
      <c r="X1941" t="s">
        <v>4493</v>
      </c>
    </row>
    <row r="1942" spans="1:24" x14ac:dyDescent="0.3">
      <c r="A1942" t="s">
        <v>6454</v>
      </c>
      <c r="B1942" t="s">
        <v>6455</v>
      </c>
      <c r="C1942" t="s">
        <v>6455</v>
      </c>
      <c r="D1942">
        <v>113</v>
      </c>
      <c r="E1942" t="s">
        <v>10911</v>
      </c>
      <c r="F1942">
        <v>1.8833333333333333</v>
      </c>
      <c r="G1942" t="s">
        <v>10887</v>
      </c>
      <c r="H1942" t="s">
        <v>10892</v>
      </c>
      <c r="I1942" t="s">
        <v>10885</v>
      </c>
      <c r="J1942">
        <v>6.3</v>
      </c>
      <c r="K1942" t="s">
        <v>10912</v>
      </c>
      <c r="L1942">
        <v>162857</v>
      </c>
      <c r="M1942">
        <v>155000000</v>
      </c>
      <c r="N1942">
        <v>415686217</v>
      </c>
      <c r="O1942">
        <v>260686217</v>
      </c>
      <c r="P1942" t="s">
        <v>10928</v>
      </c>
      <c r="Q1942" t="s">
        <v>6456</v>
      </c>
      <c r="R1942">
        <v>2</v>
      </c>
      <c r="S1942" t="s">
        <v>11012</v>
      </c>
      <c r="T1942" t="s">
        <v>11018</v>
      </c>
      <c r="U1942" t="s">
        <v>10914</v>
      </c>
      <c r="V1942" t="s">
        <v>11002</v>
      </c>
      <c r="W1942" t="s">
        <v>11031</v>
      </c>
      <c r="X1942" t="s">
        <v>2892</v>
      </c>
    </row>
    <row r="1943" spans="1:24" x14ac:dyDescent="0.3">
      <c r="A1943" t="s">
        <v>6457</v>
      </c>
      <c r="B1943" t="s">
        <v>6458</v>
      </c>
      <c r="C1943" t="s">
        <v>6458</v>
      </c>
      <c r="D1943">
        <v>90</v>
      </c>
      <c r="E1943" t="s">
        <v>10911</v>
      </c>
      <c r="F1943">
        <v>1.5</v>
      </c>
      <c r="G1943" t="s">
        <v>172</v>
      </c>
      <c r="H1943" t="s">
        <v>190</v>
      </c>
      <c r="I1943" t="s">
        <v>10894</v>
      </c>
      <c r="J1943">
        <v>6.6</v>
      </c>
      <c r="K1943" t="s">
        <v>10912</v>
      </c>
      <c r="L1943">
        <v>94759</v>
      </c>
      <c r="M1943">
        <v>10000000</v>
      </c>
      <c r="N1943">
        <v>33556631</v>
      </c>
      <c r="O1943">
        <v>23556631</v>
      </c>
      <c r="P1943" t="s">
        <v>10913</v>
      </c>
      <c r="Q1943" t="s">
        <v>6459</v>
      </c>
      <c r="R1943">
        <v>6</v>
      </c>
      <c r="S1943" t="s">
        <v>11016</v>
      </c>
      <c r="T1943" t="s">
        <v>11027</v>
      </c>
      <c r="U1943" t="s">
        <v>10930</v>
      </c>
      <c r="V1943" t="s">
        <v>10992</v>
      </c>
      <c r="W1943" t="s">
        <v>11031</v>
      </c>
      <c r="X1943" t="s">
        <v>6460</v>
      </c>
    </row>
    <row r="1944" spans="1:24" x14ac:dyDescent="0.3">
      <c r="A1944" t="s">
        <v>6461</v>
      </c>
      <c r="B1944" t="s">
        <v>6462</v>
      </c>
      <c r="C1944" t="s">
        <v>6462</v>
      </c>
      <c r="D1944">
        <v>107</v>
      </c>
      <c r="E1944" t="s">
        <v>10911</v>
      </c>
      <c r="F1944">
        <v>1.7833333333333334</v>
      </c>
      <c r="G1944" t="s">
        <v>7406</v>
      </c>
      <c r="H1944" t="s">
        <v>10887</v>
      </c>
      <c r="I1944" t="s">
        <v>10888</v>
      </c>
      <c r="J1944">
        <v>7.3</v>
      </c>
      <c r="K1944" t="s">
        <v>10916</v>
      </c>
      <c r="L1944">
        <v>239886</v>
      </c>
      <c r="M1944">
        <v>135000000</v>
      </c>
      <c r="N1944">
        <v>373993951</v>
      </c>
      <c r="O1944">
        <v>238993951</v>
      </c>
      <c r="P1944" t="s">
        <v>10928</v>
      </c>
      <c r="Q1944" t="s">
        <v>5410</v>
      </c>
      <c r="R1944">
        <v>23</v>
      </c>
      <c r="S1944" t="s">
        <v>11013</v>
      </c>
      <c r="T1944" t="s">
        <v>11022</v>
      </c>
      <c r="U1944" t="s">
        <v>10923</v>
      </c>
      <c r="V1944" t="s">
        <v>11000</v>
      </c>
      <c r="W1944" t="s">
        <v>11031</v>
      </c>
      <c r="X1944" t="s">
        <v>183</v>
      </c>
    </row>
    <row r="1945" spans="1:24" x14ac:dyDescent="0.3">
      <c r="A1945" t="s">
        <v>6463</v>
      </c>
      <c r="B1945" t="s">
        <v>6464</v>
      </c>
      <c r="C1945" t="s">
        <v>6465</v>
      </c>
      <c r="D1945">
        <v>63</v>
      </c>
      <c r="E1945" t="s">
        <v>10915</v>
      </c>
      <c r="F1945">
        <v>1.05</v>
      </c>
      <c r="G1945" t="s">
        <v>10888</v>
      </c>
      <c r="H1945" t="s">
        <v>190</v>
      </c>
      <c r="I1945" t="s">
        <v>10892</v>
      </c>
      <c r="J1945">
        <v>7.5</v>
      </c>
      <c r="K1945" t="s">
        <v>10916</v>
      </c>
      <c r="L1945">
        <v>62032</v>
      </c>
      <c r="M1945">
        <v>5000000</v>
      </c>
      <c r="N1945">
        <v>493937</v>
      </c>
      <c r="O1945">
        <v>-4506063</v>
      </c>
      <c r="P1945" t="s">
        <v>10924</v>
      </c>
      <c r="Q1945" t="s">
        <v>6466</v>
      </c>
      <c r="R1945">
        <v>3</v>
      </c>
      <c r="S1945" t="s">
        <v>11016</v>
      </c>
      <c r="T1945" t="s">
        <v>11021</v>
      </c>
      <c r="U1945" t="s">
        <v>10921</v>
      </c>
      <c r="V1945" t="s">
        <v>10994</v>
      </c>
      <c r="W1945" t="s">
        <v>11031</v>
      </c>
      <c r="X1945" t="s">
        <v>6467</v>
      </c>
    </row>
    <row r="1946" spans="1:24" x14ac:dyDescent="0.3">
      <c r="A1946" t="s">
        <v>6468</v>
      </c>
      <c r="B1946" t="s">
        <v>6469</v>
      </c>
      <c r="C1946" t="s">
        <v>6469</v>
      </c>
      <c r="D1946">
        <v>109</v>
      </c>
      <c r="E1946" t="s">
        <v>10911</v>
      </c>
      <c r="F1946">
        <v>1.8166666666666667</v>
      </c>
      <c r="G1946" t="s">
        <v>10885</v>
      </c>
      <c r="H1946" t="s">
        <v>105</v>
      </c>
      <c r="I1946" t="s">
        <v>10895</v>
      </c>
      <c r="J1946">
        <v>4.9000000000000004</v>
      </c>
      <c r="K1946" t="s">
        <v>10933</v>
      </c>
      <c r="L1946">
        <v>56517</v>
      </c>
      <c r="M1946">
        <v>7000000</v>
      </c>
      <c r="N1946">
        <v>49447308</v>
      </c>
      <c r="O1946">
        <v>42447308</v>
      </c>
      <c r="P1946" t="s">
        <v>10913</v>
      </c>
      <c r="Q1946" t="s">
        <v>6470</v>
      </c>
      <c r="R1946">
        <v>11</v>
      </c>
      <c r="S1946" t="s">
        <v>11011</v>
      </c>
      <c r="T1946" t="s">
        <v>11020</v>
      </c>
      <c r="U1946" t="s">
        <v>10920</v>
      </c>
      <c r="V1946" t="s">
        <v>11007</v>
      </c>
      <c r="W1946" t="s">
        <v>11031</v>
      </c>
      <c r="X1946" t="s">
        <v>6471</v>
      </c>
    </row>
    <row r="1947" spans="1:24" x14ac:dyDescent="0.3">
      <c r="A1947" t="s">
        <v>6472</v>
      </c>
      <c r="B1947" t="s">
        <v>6473</v>
      </c>
      <c r="C1947" t="s">
        <v>6473</v>
      </c>
      <c r="D1947">
        <v>105</v>
      </c>
      <c r="E1947" t="s">
        <v>10911</v>
      </c>
      <c r="F1947">
        <v>1.75</v>
      </c>
      <c r="G1947" t="s">
        <v>7406</v>
      </c>
      <c r="H1947" t="s">
        <v>10891</v>
      </c>
      <c r="I1947" t="s">
        <v>5170</v>
      </c>
      <c r="J1947">
        <v>6.6</v>
      </c>
      <c r="K1947" t="s">
        <v>10912</v>
      </c>
      <c r="L1947">
        <v>202238</v>
      </c>
      <c r="M1947">
        <v>10500000</v>
      </c>
      <c r="N1947">
        <v>45491656</v>
      </c>
      <c r="O1947">
        <v>34991656</v>
      </c>
      <c r="P1947" t="s">
        <v>10913</v>
      </c>
      <c r="Q1947" t="s">
        <v>6374</v>
      </c>
      <c r="R1947">
        <v>1</v>
      </c>
      <c r="S1947" t="s">
        <v>11014</v>
      </c>
      <c r="T1947" t="s">
        <v>11027</v>
      </c>
      <c r="U1947" t="s">
        <v>10930</v>
      </c>
      <c r="V1947" t="s">
        <v>11002</v>
      </c>
      <c r="W1947" t="s">
        <v>11031</v>
      </c>
      <c r="X1947" t="s">
        <v>6474</v>
      </c>
    </row>
    <row r="1948" spans="1:24" x14ac:dyDescent="0.3">
      <c r="A1948" t="s">
        <v>6475</v>
      </c>
      <c r="B1948" t="s">
        <v>6476</v>
      </c>
      <c r="C1948" t="s">
        <v>6476</v>
      </c>
      <c r="D1948">
        <v>121</v>
      </c>
      <c r="E1948" t="s">
        <v>10917</v>
      </c>
      <c r="F1948">
        <v>2.0166666666666666</v>
      </c>
      <c r="G1948" t="s">
        <v>190</v>
      </c>
      <c r="H1948" t="s">
        <v>10896</v>
      </c>
      <c r="I1948" t="s">
        <v>5170</v>
      </c>
      <c r="J1948">
        <v>7.1</v>
      </c>
      <c r="K1948" t="s">
        <v>10916</v>
      </c>
      <c r="L1948">
        <v>255278</v>
      </c>
      <c r="M1948">
        <v>75000000</v>
      </c>
      <c r="N1948">
        <v>201545517</v>
      </c>
      <c r="O1948">
        <v>126545517</v>
      </c>
      <c r="P1948" t="s">
        <v>10928</v>
      </c>
      <c r="Q1948" t="s">
        <v>6125</v>
      </c>
      <c r="R1948">
        <v>25</v>
      </c>
      <c r="S1948" t="s">
        <v>11012</v>
      </c>
      <c r="T1948" t="s">
        <v>11018</v>
      </c>
      <c r="U1948" t="s">
        <v>10914</v>
      </c>
      <c r="V1948" t="s">
        <v>10992</v>
      </c>
      <c r="W1948" t="s">
        <v>11031</v>
      </c>
      <c r="X1948" t="s">
        <v>2047</v>
      </c>
    </row>
    <row r="1949" spans="1:24" x14ac:dyDescent="0.3">
      <c r="A1949" t="s">
        <v>6477</v>
      </c>
      <c r="B1949" t="s">
        <v>6478</v>
      </c>
      <c r="C1949" t="s">
        <v>6478</v>
      </c>
      <c r="D1949">
        <v>89</v>
      </c>
      <c r="E1949" t="s">
        <v>10915</v>
      </c>
      <c r="F1949">
        <v>1.4833333333333334</v>
      </c>
      <c r="G1949" t="s">
        <v>7406</v>
      </c>
      <c r="H1949" t="s">
        <v>10890</v>
      </c>
      <c r="I1949" t="s">
        <v>5170</v>
      </c>
      <c r="J1949">
        <v>6.3</v>
      </c>
      <c r="K1949" t="s">
        <v>10912</v>
      </c>
      <c r="L1949">
        <v>178937</v>
      </c>
      <c r="M1949">
        <v>80000000</v>
      </c>
      <c r="N1949">
        <v>122444772</v>
      </c>
      <c r="O1949">
        <v>42444772</v>
      </c>
      <c r="P1949" t="s">
        <v>10913</v>
      </c>
      <c r="Q1949" t="s">
        <v>6479</v>
      </c>
      <c r="R1949">
        <v>24</v>
      </c>
      <c r="S1949" t="s">
        <v>11012</v>
      </c>
      <c r="T1949" t="s">
        <v>11027</v>
      </c>
      <c r="U1949" t="s">
        <v>10930</v>
      </c>
      <c r="V1949" t="s">
        <v>10996</v>
      </c>
      <c r="W1949" t="s">
        <v>11031</v>
      </c>
      <c r="X1949" t="s">
        <v>2271</v>
      </c>
    </row>
    <row r="1950" spans="1:24" x14ac:dyDescent="0.3">
      <c r="A1950" t="s">
        <v>6480</v>
      </c>
      <c r="B1950" t="s">
        <v>6481</v>
      </c>
      <c r="C1950" t="s">
        <v>6481</v>
      </c>
      <c r="D1950">
        <v>128</v>
      </c>
      <c r="E1950" t="s">
        <v>10917</v>
      </c>
      <c r="F1950">
        <v>2.1333333333333333</v>
      </c>
      <c r="G1950" t="s">
        <v>7406</v>
      </c>
      <c r="H1950" t="s">
        <v>10887</v>
      </c>
      <c r="I1950" t="s">
        <v>10895</v>
      </c>
      <c r="J1950">
        <v>7.6</v>
      </c>
      <c r="K1950" t="s">
        <v>10916</v>
      </c>
      <c r="L1950">
        <v>658507</v>
      </c>
      <c r="M1950">
        <v>90000000</v>
      </c>
      <c r="N1950">
        <v>524028679</v>
      </c>
      <c r="O1950">
        <v>434028679</v>
      </c>
      <c r="P1950" t="s">
        <v>10928</v>
      </c>
      <c r="Q1950" t="s">
        <v>6482</v>
      </c>
      <c r="R1950">
        <v>14</v>
      </c>
      <c r="S1950" t="s">
        <v>11015</v>
      </c>
      <c r="T1950" t="s">
        <v>11018</v>
      </c>
      <c r="U1950" t="s">
        <v>10914</v>
      </c>
      <c r="V1950" t="s">
        <v>10996</v>
      </c>
      <c r="W1950" t="s">
        <v>11031</v>
      </c>
      <c r="X1950" t="s">
        <v>6483</v>
      </c>
    </row>
    <row r="1951" spans="1:24" x14ac:dyDescent="0.3">
      <c r="A1951" t="s">
        <v>6484</v>
      </c>
      <c r="B1951" t="s">
        <v>6485</v>
      </c>
      <c r="C1951" t="s">
        <v>6485</v>
      </c>
      <c r="D1951">
        <v>114</v>
      </c>
      <c r="E1951" t="s">
        <v>10911</v>
      </c>
      <c r="F1951">
        <v>1.9</v>
      </c>
      <c r="G1951" t="s">
        <v>7406</v>
      </c>
      <c r="H1951" t="s">
        <v>10891</v>
      </c>
      <c r="I1951" t="s">
        <v>190</v>
      </c>
      <c r="J1951">
        <v>6.9</v>
      </c>
      <c r="K1951" t="s">
        <v>10912</v>
      </c>
      <c r="L1951">
        <v>58760</v>
      </c>
      <c r="M1951">
        <v>22000000</v>
      </c>
      <c r="N1951">
        <v>27675014</v>
      </c>
      <c r="O1951">
        <v>5675014</v>
      </c>
      <c r="P1951" t="s">
        <v>10918</v>
      </c>
      <c r="Q1951" t="s">
        <v>5462</v>
      </c>
      <c r="R1951">
        <v>21</v>
      </c>
      <c r="S1951" t="s">
        <v>11012</v>
      </c>
      <c r="T1951" t="s">
        <v>11028</v>
      </c>
      <c r="U1951" t="s">
        <v>10931</v>
      </c>
      <c r="V1951" t="s">
        <v>10992</v>
      </c>
      <c r="W1951" t="s">
        <v>11031</v>
      </c>
      <c r="X1951" t="s">
        <v>6486</v>
      </c>
    </row>
    <row r="1952" spans="1:24" x14ac:dyDescent="0.3">
      <c r="A1952" t="s">
        <v>6487</v>
      </c>
      <c r="B1952" t="s">
        <v>6488</v>
      </c>
      <c r="C1952" t="s">
        <v>6488</v>
      </c>
      <c r="D1952">
        <v>111</v>
      </c>
      <c r="E1952" t="s">
        <v>10911</v>
      </c>
      <c r="F1952">
        <v>1.85</v>
      </c>
      <c r="G1952" t="s">
        <v>172</v>
      </c>
      <c r="H1952" t="s">
        <v>10886</v>
      </c>
      <c r="I1952" t="s">
        <v>10899</v>
      </c>
      <c r="J1952">
        <v>6.1</v>
      </c>
      <c r="K1952" t="s">
        <v>10912</v>
      </c>
      <c r="L1952">
        <v>171679</v>
      </c>
      <c r="M1952">
        <v>30000000</v>
      </c>
      <c r="N1952">
        <v>162655351</v>
      </c>
      <c r="O1952">
        <v>132655351</v>
      </c>
      <c r="P1952" t="s">
        <v>10928</v>
      </c>
      <c r="Q1952" t="s">
        <v>6489</v>
      </c>
      <c r="R1952">
        <v>9</v>
      </c>
      <c r="S1952" t="s">
        <v>11014</v>
      </c>
      <c r="T1952" t="s">
        <v>11019</v>
      </c>
      <c r="U1952" t="s">
        <v>10919</v>
      </c>
      <c r="V1952" t="s">
        <v>10992</v>
      </c>
      <c r="W1952" t="s">
        <v>11031</v>
      </c>
      <c r="X1952" t="s">
        <v>5596</v>
      </c>
    </row>
    <row r="1953" spans="1:24" x14ac:dyDescent="0.3">
      <c r="A1953" t="s">
        <v>6490</v>
      </c>
      <c r="B1953" t="s">
        <v>6491</v>
      </c>
      <c r="C1953" t="s">
        <v>6491</v>
      </c>
      <c r="D1953">
        <v>108</v>
      </c>
      <c r="E1953" t="s">
        <v>10911</v>
      </c>
      <c r="F1953">
        <v>1.8</v>
      </c>
      <c r="G1953" t="s">
        <v>190</v>
      </c>
      <c r="H1953" t="s">
        <v>10886</v>
      </c>
      <c r="I1953" t="s">
        <v>5878</v>
      </c>
      <c r="J1953">
        <v>6.3</v>
      </c>
      <c r="K1953" t="s">
        <v>10912</v>
      </c>
      <c r="L1953">
        <v>155677</v>
      </c>
      <c r="M1953">
        <v>25000000</v>
      </c>
      <c r="N1953">
        <v>114984666</v>
      </c>
      <c r="O1953">
        <v>89984666</v>
      </c>
      <c r="P1953" t="s">
        <v>10913</v>
      </c>
      <c r="Q1953" t="s">
        <v>6492</v>
      </c>
      <c r="R1953">
        <v>24</v>
      </c>
      <c r="S1953" t="s">
        <v>11013</v>
      </c>
      <c r="T1953" t="s">
        <v>11019</v>
      </c>
      <c r="U1953" t="s">
        <v>10919</v>
      </c>
      <c r="V1953" t="s">
        <v>11002</v>
      </c>
      <c r="W1953" t="s">
        <v>11031</v>
      </c>
      <c r="X1953" t="s">
        <v>1720</v>
      </c>
    </row>
    <row r="1954" spans="1:24" x14ac:dyDescent="0.3">
      <c r="A1954" t="s">
        <v>6493</v>
      </c>
      <c r="B1954" t="s">
        <v>6494</v>
      </c>
      <c r="C1954" t="s">
        <v>6494</v>
      </c>
      <c r="D1954">
        <v>119</v>
      </c>
      <c r="E1954" t="s">
        <v>10911</v>
      </c>
      <c r="F1954">
        <v>1.9833333333333334</v>
      </c>
      <c r="G1954" t="s">
        <v>7406</v>
      </c>
      <c r="H1954" t="s">
        <v>172</v>
      </c>
      <c r="I1954" t="s">
        <v>10891</v>
      </c>
      <c r="J1954">
        <v>5.8</v>
      </c>
      <c r="K1954" t="s">
        <v>10933</v>
      </c>
      <c r="L1954">
        <v>163525</v>
      </c>
      <c r="M1954">
        <v>120000000</v>
      </c>
      <c r="N1954">
        <v>227817248</v>
      </c>
      <c r="O1954">
        <v>107817248</v>
      </c>
      <c r="P1954" t="s">
        <v>10928</v>
      </c>
      <c r="Q1954" t="s">
        <v>6495</v>
      </c>
      <c r="R1954">
        <v>12</v>
      </c>
      <c r="S1954" t="s">
        <v>11014</v>
      </c>
      <c r="T1954" t="s">
        <v>11019</v>
      </c>
      <c r="U1954" t="s">
        <v>10919</v>
      </c>
      <c r="V1954" t="s">
        <v>11000</v>
      </c>
      <c r="W1954" t="s">
        <v>11031</v>
      </c>
      <c r="X1954" t="s">
        <v>4285</v>
      </c>
    </row>
    <row r="1955" spans="1:24" x14ac:dyDescent="0.3">
      <c r="A1955" t="s">
        <v>6496</v>
      </c>
      <c r="B1955" t="s">
        <v>6497</v>
      </c>
      <c r="C1955" t="s">
        <v>6497</v>
      </c>
      <c r="D1955">
        <v>148</v>
      </c>
      <c r="E1955" t="s">
        <v>10917</v>
      </c>
      <c r="F1955">
        <v>2.4666666666666668</v>
      </c>
      <c r="G1955" t="s">
        <v>7406</v>
      </c>
      <c r="H1955" t="s">
        <v>10891</v>
      </c>
      <c r="I1955" t="s">
        <v>190</v>
      </c>
      <c r="J1955">
        <v>5.8</v>
      </c>
      <c r="K1955" t="s">
        <v>10933</v>
      </c>
      <c r="L1955">
        <v>182315</v>
      </c>
      <c r="M1955">
        <v>70000000</v>
      </c>
      <c r="N1955">
        <v>0</v>
      </c>
      <c r="O1955">
        <v>-70000000</v>
      </c>
      <c r="P1955" t="s">
        <v>10924</v>
      </c>
      <c r="Q1955" t="s">
        <v>6498</v>
      </c>
      <c r="R1955">
        <v>14</v>
      </c>
      <c r="S1955" t="s">
        <v>1956</v>
      </c>
      <c r="T1955" t="s">
        <v>11029</v>
      </c>
      <c r="U1955" t="s">
        <v>10932</v>
      </c>
      <c r="V1955" t="s">
        <v>10995</v>
      </c>
      <c r="W1955" t="s">
        <v>11035</v>
      </c>
      <c r="X1955" t="s">
        <v>4493</v>
      </c>
    </row>
    <row r="1956" spans="1:24" x14ac:dyDescent="0.3">
      <c r="A1956" t="s">
        <v>6499</v>
      </c>
      <c r="B1956" t="s">
        <v>6500</v>
      </c>
      <c r="C1956" t="s">
        <v>6500</v>
      </c>
      <c r="D1956">
        <v>111</v>
      </c>
      <c r="E1956" t="s">
        <v>10911</v>
      </c>
      <c r="F1956">
        <v>1.85</v>
      </c>
      <c r="G1956" t="s">
        <v>7406</v>
      </c>
      <c r="H1956" t="s">
        <v>10887</v>
      </c>
      <c r="I1956" t="s">
        <v>190</v>
      </c>
      <c r="J1956">
        <v>6.8</v>
      </c>
      <c r="K1956" t="s">
        <v>10912</v>
      </c>
      <c r="L1956">
        <v>204961</v>
      </c>
      <c r="M1956">
        <v>30000000</v>
      </c>
      <c r="N1956">
        <v>63782078</v>
      </c>
      <c r="O1956">
        <v>33782078</v>
      </c>
      <c r="P1956" t="s">
        <v>10913</v>
      </c>
      <c r="Q1956" t="s">
        <v>6501</v>
      </c>
      <c r="R1956">
        <v>7</v>
      </c>
      <c r="S1956" t="s">
        <v>11012</v>
      </c>
      <c r="T1956" t="s">
        <v>11026</v>
      </c>
      <c r="U1956" t="s">
        <v>10929</v>
      </c>
      <c r="V1956" t="s">
        <v>11000</v>
      </c>
      <c r="W1956" t="s">
        <v>11031</v>
      </c>
      <c r="X1956" t="s">
        <v>5101</v>
      </c>
    </row>
    <row r="1957" spans="1:24" x14ac:dyDescent="0.3">
      <c r="A1957" t="s">
        <v>6502</v>
      </c>
      <c r="B1957" t="s">
        <v>6503</v>
      </c>
      <c r="C1957" t="s">
        <v>6503</v>
      </c>
      <c r="D1957">
        <v>180</v>
      </c>
      <c r="E1957" t="s">
        <v>10917</v>
      </c>
      <c r="F1957">
        <v>3</v>
      </c>
      <c r="G1957" t="s">
        <v>10889</v>
      </c>
      <c r="H1957" t="s">
        <v>172</v>
      </c>
      <c r="I1957" t="s">
        <v>10891</v>
      </c>
      <c r="J1957">
        <v>8.1999999999999993</v>
      </c>
      <c r="K1957" t="s">
        <v>10922</v>
      </c>
      <c r="L1957">
        <v>1524626</v>
      </c>
      <c r="M1957">
        <v>100000000</v>
      </c>
      <c r="N1957">
        <v>406878233</v>
      </c>
      <c r="O1957">
        <v>306878233</v>
      </c>
      <c r="P1957" t="s">
        <v>10928</v>
      </c>
      <c r="Q1957" t="s">
        <v>6504</v>
      </c>
      <c r="R1957">
        <v>9</v>
      </c>
      <c r="S1957" t="s">
        <v>11015</v>
      </c>
      <c r="T1957" t="s">
        <v>11018</v>
      </c>
      <c r="U1957" t="s">
        <v>10914</v>
      </c>
      <c r="V1957" t="s">
        <v>10997</v>
      </c>
      <c r="W1957" t="s">
        <v>11031</v>
      </c>
      <c r="X1957" t="s">
        <v>113</v>
      </c>
    </row>
    <row r="1958" spans="1:24" x14ac:dyDescent="0.3">
      <c r="A1958" t="s">
        <v>6505</v>
      </c>
      <c r="B1958" t="s">
        <v>6506</v>
      </c>
      <c r="C1958" t="s">
        <v>6506</v>
      </c>
      <c r="D1958">
        <v>102</v>
      </c>
      <c r="E1958" t="s">
        <v>10911</v>
      </c>
      <c r="F1958">
        <v>1.7</v>
      </c>
      <c r="G1958" t="s">
        <v>172</v>
      </c>
      <c r="H1958" t="s">
        <v>190</v>
      </c>
      <c r="I1958" t="s">
        <v>10885</v>
      </c>
      <c r="J1958">
        <v>6.7</v>
      </c>
      <c r="K1958" t="s">
        <v>10912</v>
      </c>
      <c r="L1958">
        <v>76897</v>
      </c>
      <c r="M1958">
        <v>20000000</v>
      </c>
      <c r="N1958">
        <v>27090159</v>
      </c>
      <c r="O1958">
        <v>7090159</v>
      </c>
      <c r="P1958" t="s">
        <v>10918</v>
      </c>
      <c r="Q1958" t="s">
        <v>6024</v>
      </c>
      <c r="R1958">
        <v>5</v>
      </c>
      <c r="S1958" t="s">
        <v>1956</v>
      </c>
      <c r="T1958" t="s">
        <v>11027</v>
      </c>
      <c r="U1958" t="s">
        <v>10930</v>
      </c>
      <c r="V1958" t="s">
        <v>10992</v>
      </c>
      <c r="W1958" t="s">
        <v>11031</v>
      </c>
      <c r="X1958" t="s">
        <v>3042</v>
      </c>
    </row>
    <row r="1959" spans="1:24" x14ac:dyDescent="0.3">
      <c r="A1959" t="s">
        <v>6507</v>
      </c>
      <c r="B1959" t="s">
        <v>6508</v>
      </c>
      <c r="C1959" t="s">
        <v>6508</v>
      </c>
      <c r="D1959">
        <v>96</v>
      </c>
      <c r="E1959" t="s">
        <v>10911</v>
      </c>
      <c r="F1959">
        <v>1.6</v>
      </c>
      <c r="G1959" t="s">
        <v>190</v>
      </c>
      <c r="H1959" t="s">
        <v>5170</v>
      </c>
      <c r="I1959" t="s">
        <v>10899</v>
      </c>
      <c r="J1959">
        <v>6.4</v>
      </c>
      <c r="K1959" t="s">
        <v>10912</v>
      </c>
      <c r="L1959">
        <v>56577</v>
      </c>
      <c r="M1959">
        <v>21800000</v>
      </c>
      <c r="N1959">
        <v>716580</v>
      </c>
      <c r="O1959">
        <v>-21083420</v>
      </c>
      <c r="P1959" t="s">
        <v>10924</v>
      </c>
      <c r="Q1959" t="s">
        <v>6509</v>
      </c>
      <c r="R1959">
        <v>15</v>
      </c>
      <c r="S1959" t="s">
        <v>11012</v>
      </c>
      <c r="T1959" t="s">
        <v>11025</v>
      </c>
      <c r="U1959" t="s">
        <v>10927</v>
      </c>
      <c r="V1959" t="s">
        <v>11002</v>
      </c>
      <c r="W1959" t="s">
        <v>11031</v>
      </c>
      <c r="X1959" t="s">
        <v>6510</v>
      </c>
    </row>
    <row r="1960" spans="1:24" x14ac:dyDescent="0.3">
      <c r="A1960" t="s">
        <v>6511</v>
      </c>
      <c r="B1960" t="s">
        <v>6512</v>
      </c>
      <c r="C1960" t="s">
        <v>6512</v>
      </c>
      <c r="D1960">
        <v>145</v>
      </c>
      <c r="E1960" t="s">
        <v>10917</v>
      </c>
      <c r="F1960">
        <v>2.4166666666666665</v>
      </c>
      <c r="G1960" t="s">
        <v>172</v>
      </c>
      <c r="H1960" t="s">
        <v>190</v>
      </c>
      <c r="I1960" t="s">
        <v>10886</v>
      </c>
      <c r="J1960">
        <v>5.7</v>
      </c>
      <c r="K1960" t="s">
        <v>10933</v>
      </c>
      <c r="L1960">
        <v>125852</v>
      </c>
      <c r="M1960">
        <v>65000000</v>
      </c>
      <c r="N1960">
        <v>418765519</v>
      </c>
      <c r="O1960">
        <v>353765519</v>
      </c>
      <c r="P1960" t="s">
        <v>10928</v>
      </c>
      <c r="Q1960" t="s">
        <v>6513</v>
      </c>
      <c r="R1960">
        <v>12</v>
      </c>
      <c r="S1960" t="s">
        <v>11015</v>
      </c>
      <c r="T1960" t="s">
        <v>11029</v>
      </c>
      <c r="U1960" t="s">
        <v>10932</v>
      </c>
      <c r="V1960" t="s">
        <v>10992</v>
      </c>
      <c r="W1960" t="s">
        <v>11031</v>
      </c>
      <c r="X1960" t="s">
        <v>6514</v>
      </c>
    </row>
    <row r="1961" spans="1:24" x14ac:dyDescent="0.3">
      <c r="A1961" t="s">
        <v>6515</v>
      </c>
      <c r="B1961" t="s">
        <v>6516</v>
      </c>
      <c r="C1961" t="s">
        <v>6516</v>
      </c>
      <c r="D1961">
        <v>129</v>
      </c>
      <c r="E1961" t="s">
        <v>10917</v>
      </c>
      <c r="F1961">
        <v>2.15</v>
      </c>
      <c r="G1961" t="s">
        <v>172</v>
      </c>
      <c r="H1961" t="s">
        <v>190</v>
      </c>
      <c r="I1961" t="s">
        <v>10886</v>
      </c>
      <c r="J1961">
        <v>6.4</v>
      </c>
      <c r="K1961" t="s">
        <v>10912</v>
      </c>
      <c r="L1961">
        <v>179958</v>
      </c>
      <c r="M1961">
        <v>40000000</v>
      </c>
      <c r="N1961">
        <v>178866158</v>
      </c>
      <c r="O1961">
        <v>138866158</v>
      </c>
      <c r="P1961" t="s">
        <v>10928</v>
      </c>
      <c r="Q1961" t="s">
        <v>6517</v>
      </c>
      <c r="R1961">
        <v>24</v>
      </c>
      <c r="S1961" t="s">
        <v>11016</v>
      </c>
      <c r="T1961" t="s">
        <v>11019</v>
      </c>
      <c r="U1961" t="s">
        <v>10919</v>
      </c>
      <c r="V1961" t="s">
        <v>10996</v>
      </c>
      <c r="W1961" t="s">
        <v>11031</v>
      </c>
      <c r="X1961" t="s">
        <v>4990</v>
      </c>
    </row>
    <row r="1962" spans="1:24" x14ac:dyDescent="0.3">
      <c r="A1962" t="s">
        <v>6518</v>
      </c>
      <c r="B1962" t="s">
        <v>6519</v>
      </c>
      <c r="C1962" t="s">
        <v>6519</v>
      </c>
      <c r="D1962">
        <v>95</v>
      </c>
      <c r="E1962" t="s">
        <v>10911</v>
      </c>
      <c r="F1962">
        <v>1.5833333333333333</v>
      </c>
      <c r="G1962" t="s">
        <v>7406</v>
      </c>
      <c r="H1962" t="s">
        <v>10888</v>
      </c>
      <c r="I1962" t="s">
        <v>172</v>
      </c>
      <c r="J1962">
        <v>7.3</v>
      </c>
      <c r="K1962" t="s">
        <v>10916</v>
      </c>
      <c r="L1962">
        <v>285669</v>
      </c>
      <c r="M1962">
        <v>130000000</v>
      </c>
      <c r="N1962">
        <v>321885765</v>
      </c>
      <c r="O1962">
        <v>191885765</v>
      </c>
      <c r="P1962" t="s">
        <v>10928</v>
      </c>
      <c r="Q1962" t="s">
        <v>6520</v>
      </c>
      <c r="R1962">
        <v>28</v>
      </c>
      <c r="S1962" t="s">
        <v>11012</v>
      </c>
      <c r="T1962" t="s">
        <v>11022</v>
      </c>
      <c r="U1962" t="s">
        <v>10923</v>
      </c>
      <c r="V1962" t="s">
        <v>11002</v>
      </c>
      <c r="W1962" t="s">
        <v>11031</v>
      </c>
      <c r="X1962" t="s">
        <v>6521</v>
      </c>
    </row>
    <row r="1963" spans="1:24" x14ac:dyDescent="0.3">
      <c r="A1963" t="s">
        <v>6522</v>
      </c>
      <c r="B1963" t="s">
        <v>6523</v>
      </c>
      <c r="C1963" t="s">
        <v>6523</v>
      </c>
      <c r="D1963">
        <v>128</v>
      </c>
      <c r="E1963" t="s">
        <v>10917</v>
      </c>
      <c r="F1963">
        <v>2.1333333333333333</v>
      </c>
      <c r="G1963" t="s">
        <v>10891</v>
      </c>
      <c r="H1963" t="s">
        <v>190</v>
      </c>
      <c r="I1963" t="s">
        <v>10895</v>
      </c>
      <c r="J1963">
        <v>6.3</v>
      </c>
      <c r="K1963" t="s">
        <v>10912</v>
      </c>
      <c r="L1963">
        <v>119048</v>
      </c>
      <c r="M1963">
        <v>30000000</v>
      </c>
      <c r="N1963">
        <v>30842746</v>
      </c>
      <c r="O1963">
        <v>842746</v>
      </c>
      <c r="P1963" t="s">
        <v>10918</v>
      </c>
      <c r="Q1963">
        <v>2021</v>
      </c>
      <c r="S1963" t="s">
        <v>11012</v>
      </c>
      <c r="T1963" t="s">
        <v>11025</v>
      </c>
      <c r="U1963" t="e">
        <v>#VALUE!</v>
      </c>
      <c r="V1963" t="s">
        <v>10963</v>
      </c>
      <c r="W1963" t="s">
        <v>11032</v>
      </c>
      <c r="X1963" t="s">
        <v>6251</v>
      </c>
    </row>
    <row r="1964" spans="1:24" x14ac:dyDescent="0.3">
      <c r="A1964" t="s">
        <v>6524</v>
      </c>
      <c r="B1964" t="s">
        <v>6525</v>
      </c>
      <c r="C1964" t="s">
        <v>6525</v>
      </c>
      <c r="D1964">
        <v>90</v>
      </c>
      <c r="E1964" t="s">
        <v>10911</v>
      </c>
      <c r="F1964">
        <v>1.5</v>
      </c>
      <c r="G1964" t="s">
        <v>7406</v>
      </c>
      <c r="H1964" t="s">
        <v>5170</v>
      </c>
      <c r="I1964" t="s">
        <v>10899</v>
      </c>
      <c r="J1964">
        <v>6</v>
      </c>
      <c r="K1964" t="s">
        <v>10912</v>
      </c>
      <c r="L1964">
        <v>74619</v>
      </c>
      <c r="M1964">
        <v>33000000</v>
      </c>
      <c r="N1964">
        <v>44331465</v>
      </c>
      <c r="O1964">
        <v>11331465</v>
      </c>
      <c r="P1964" t="s">
        <v>10913</v>
      </c>
      <c r="Q1964" t="s">
        <v>6526</v>
      </c>
      <c r="R1964">
        <v>16</v>
      </c>
      <c r="S1964" t="s">
        <v>11012</v>
      </c>
      <c r="T1964" t="s">
        <v>11025</v>
      </c>
      <c r="U1964" t="s">
        <v>10927</v>
      </c>
      <c r="V1964" t="s">
        <v>11007</v>
      </c>
      <c r="W1964" t="s">
        <v>11031</v>
      </c>
      <c r="X1964" t="s">
        <v>6527</v>
      </c>
    </row>
    <row r="1965" spans="1:24" x14ac:dyDescent="0.3">
      <c r="A1965" t="s">
        <v>6528</v>
      </c>
      <c r="B1965" t="s">
        <v>6529</v>
      </c>
      <c r="C1965" t="s">
        <v>6529</v>
      </c>
      <c r="D1965">
        <v>101</v>
      </c>
      <c r="E1965" t="s">
        <v>10911</v>
      </c>
      <c r="F1965">
        <v>1.6833333333333333</v>
      </c>
      <c r="G1965" t="s">
        <v>172</v>
      </c>
      <c r="H1965" t="s">
        <v>10886</v>
      </c>
      <c r="I1965" t="s">
        <v>10899</v>
      </c>
      <c r="J1965">
        <v>6.5</v>
      </c>
      <c r="K1965" t="s">
        <v>10912</v>
      </c>
      <c r="L1965">
        <v>181080</v>
      </c>
      <c r="M1965">
        <v>24000000</v>
      </c>
      <c r="N1965">
        <v>42784344</v>
      </c>
      <c r="O1965">
        <v>18784344</v>
      </c>
      <c r="P1965" t="s">
        <v>10913</v>
      </c>
      <c r="Q1965" t="s">
        <v>6530</v>
      </c>
      <c r="R1965">
        <v>7</v>
      </c>
      <c r="S1965" t="s">
        <v>11013</v>
      </c>
      <c r="T1965" t="s">
        <v>11027</v>
      </c>
      <c r="U1965" t="s">
        <v>10930</v>
      </c>
      <c r="V1965" t="s">
        <v>10992</v>
      </c>
      <c r="W1965" t="s">
        <v>11031</v>
      </c>
      <c r="X1965" t="s">
        <v>1736</v>
      </c>
    </row>
    <row r="1966" spans="1:24" x14ac:dyDescent="0.3">
      <c r="A1966" t="s">
        <v>6531</v>
      </c>
      <c r="B1966" t="s">
        <v>6532</v>
      </c>
      <c r="C1966" t="s">
        <v>6532</v>
      </c>
      <c r="D1966">
        <v>105</v>
      </c>
      <c r="E1966" t="s">
        <v>10911</v>
      </c>
      <c r="F1966">
        <v>1.75</v>
      </c>
      <c r="G1966" t="s">
        <v>10889</v>
      </c>
      <c r="H1966" t="s">
        <v>190</v>
      </c>
      <c r="I1966" t="s">
        <v>10899</v>
      </c>
      <c r="J1966">
        <v>6.4</v>
      </c>
      <c r="K1966" t="s">
        <v>10912</v>
      </c>
      <c r="L1966">
        <v>112571</v>
      </c>
      <c r="M1966">
        <v>13000000</v>
      </c>
      <c r="N1966">
        <v>115890699</v>
      </c>
      <c r="O1966">
        <v>102890699</v>
      </c>
      <c r="P1966" t="s">
        <v>10928</v>
      </c>
      <c r="Q1966" t="s">
        <v>6533</v>
      </c>
      <c r="R1966">
        <v>26</v>
      </c>
      <c r="S1966" t="s">
        <v>11015</v>
      </c>
      <c r="T1966" t="s">
        <v>11018</v>
      </c>
      <c r="U1966" t="s">
        <v>10914</v>
      </c>
      <c r="V1966" t="s">
        <v>11000</v>
      </c>
      <c r="W1966" t="s">
        <v>11031</v>
      </c>
      <c r="X1966" t="s">
        <v>5992</v>
      </c>
    </row>
    <row r="1967" spans="1:24" x14ac:dyDescent="0.3">
      <c r="A1967" t="s">
        <v>6534</v>
      </c>
      <c r="B1967" t="s">
        <v>6535</v>
      </c>
      <c r="C1967" t="s">
        <v>6535</v>
      </c>
      <c r="D1967">
        <v>120</v>
      </c>
      <c r="E1967" t="s">
        <v>10911</v>
      </c>
      <c r="F1967">
        <v>2</v>
      </c>
      <c r="G1967" t="s">
        <v>10891</v>
      </c>
      <c r="H1967" t="s">
        <v>190</v>
      </c>
      <c r="I1967" t="s">
        <v>10886</v>
      </c>
      <c r="J1967">
        <v>8</v>
      </c>
      <c r="K1967" t="s">
        <v>10922</v>
      </c>
      <c r="L1967">
        <v>867512</v>
      </c>
      <c r="M1967">
        <v>15000000</v>
      </c>
      <c r="N1967">
        <v>378410542</v>
      </c>
      <c r="O1967">
        <v>363410542</v>
      </c>
      <c r="P1967" t="s">
        <v>10928</v>
      </c>
      <c r="Q1967" t="s">
        <v>6536</v>
      </c>
      <c r="R1967">
        <v>30</v>
      </c>
      <c r="S1967" t="s">
        <v>11016</v>
      </c>
      <c r="T1967" t="s">
        <v>11028</v>
      </c>
      <c r="U1967" t="s">
        <v>10931</v>
      </c>
      <c r="V1967" t="s">
        <v>10992</v>
      </c>
      <c r="W1967" t="s">
        <v>11031</v>
      </c>
      <c r="X1967" t="s">
        <v>6537</v>
      </c>
    </row>
    <row r="1968" spans="1:24" x14ac:dyDescent="0.3">
      <c r="A1968" t="s">
        <v>6538</v>
      </c>
      <c r="B1968" t="s">
        <v>6539</v>
      </c>
      <c r="C1968" t="s">
        <v>6539</v>
      </c>
      <c r="D1968">
        <v>109</v>
      </c>
      <c r="E1968" t="s">
        <v>10911</v>
      </c>
      <c r="F1968">
        <v>1.8166666666666667</v>
      </c>
      <c r="G1968" t="s">
        <v>7406</v>
      </c>
      <c r="H1968" t="s">
        <v>10887</v>
      </c>
      <c r="I1968" t="s">
        <v>172</v>
      </c>
      <c r="J1968">
        <v>6.3</v>
      </c>
      <c r="K1968" t="s">
        <v>10912</v>
      </c>
      <c r="L1968">
        <v>206919</v>
      </c>
      <c r="M1968">
        <v>117000000</v>
      </c>
      <c r="N1968">
        <v>261989769</v>
      </c>
      <c r="O1968">
        <v>144989769</v>
      </c>
      <c r="P1968" t="s">
        <v>10928</v>
      </c>
      <c r="Q1968" t="s">
        <v>6540</v>
      </c>
      <c r="R1968">
        <v>16</v>
      </c>
      <c r="S1968" t="s">
        <v>11014</v>
      </c>
      <c r="T1968" t="s">
        <v>11024</v>
      </c>
      <c r="U1968" t="s">
        <v>10926</v>
      </c>
      <c r="V1968" t="s">
        <v>11002</v>
      </c>
      <c r="W1968" t="s">
        <v>11031</v>
      </c>
      <c r="X1968" t="s">
        <v>13</v>
      </c>
    </row>
    <row r="1969" spans="1:24" x14ac:dyDescent="0.3">
      <c r="A1969" t="s">
        <v>6541</v>
      </c>
      <c r="B1969" t="s">
        <v>6542</v>
      </c>
      <c r="C1969" t="s">
        <v>6542</v>
      </c>
      <c r="D1969">
        <v>107</v>
      </c>
      <c r="E1969" t="s">
        <v>10911</v>
      </c>
      <c r="F1969">
        <v>1.7833333333333334</v>
      </c>
      <c r="G1969" t="s">
        <v>7406</v>
      </c>
      <c r="H1969" t="s">
        <v>10891</v>
      </c>
      <c r="I1969" t="s">
        <v>5170</v>
      </c>
      <c r="J1969">
        <v>6.5</v>
      </c>
      <c r="K1969" t="s">
        <v>10912</v>
      </c>
      <c r="L1969">
        <v>304782</v>
      </c>
      <c r="M1969">
        <v>85000000</v>
      </c>
      <c r="N1969">
        <v>360366870</v>
      </c>
      <c r="O1969">
        <v>275366870</v>
      </c>
      <c r="P1969" t="s">
        <v>10928</v>
      </c>
      <c r="Q1969" t="s">
        <v>6543</v>
      </c>
      <c r="R1969">
        <v>12</v>
      </c>
      <c r="S1969" t="s">
        <v>11012</v>
      </c>
      <c r="T1969" t="s">
        <v>11021</v>
      </c>
      <c r="U1969" t="s">
        <v>10921</v>
      </c>
      <c r="V1969" t="s">
        <v>10996</v>
      </c>
      <c r="W1969" t="s">
        <v>11031</v>
      </c>
      <c r="X1969" t="s">
        <v>5607</v>
      </c>
    </row>
    <row r="1970" spans="1:24" x14ac:dyDescent="0.3">
      <c r="A1970" t="s">
        <v>6544</v>
      </c>
      <c r="B1970" t="s">
        <v>6545</v>
      </c>
      <c r="C1970" t="s">
        <v>6545</v>
      </c>
      <c r="D1970">
        <v>128</v>
      </c>
      <c r="E1970" t="s">
        <v>10917</v>
      </c>
      <c r="F1970">
        <v>2.1333333333333333</v>
      </c>
      <c r="G1970" t="s">
        <v>10889</v>
      </c>
      <c r="H1970" t="s">
        <v>190</v>
      </c>
      <c r="I1970" t="s">
        <v>10896</v>
      </c>
      <c r="J1970">
        <v>7.5</v>
      </c>
      <c r="K1970" t="s">
        <v>10916</v>
      </c>
      <c r="L1970">
        <v>178156</v>
      </c>
      <c r="M1970">
        <v>20000000</v>
      </c>
      <c r="N1970">
        <v>54589558</v>
      </c>
      <c r="O1970">
        <v>34589558</v>
      </c>
      <c r="P1970" t="s">
        <v>10913</v>
      </c>
      <c r="Q1970" t="s">
        <v>6546</v>
      </c>
      <c r="R1970">
        <v>28</v>
      </c>
      <c r="S1970" t="s">
        <v>11011</v>
      </c>
      <c r="T1970" t="s">
        <v>11022</v>
      </c>
      <c r="U1970" t="s">
        <v>10923</v>
      </c>
      <c r="V1970" t="s">
        <v>10992</v>
      </c>
      <c r="W1970" t="s">
        <v>11031</v>
      </c>
      <c r="X1970" t="s">
        <v>1400</v>
      </c>
    </row>
    <row r="1971" spans="1:24" x14ac:dyDescent="0.3">
      <c r="A1971" t="s">
        <v>6547</v>
      </c>
      <c r="B1971" t="s">
        <v>6548</v>
      </c>
      <c r="C1971" t="s">
        <v>6548</v>
      </c>
      <c r="D1971">
        <v>108</v>
      </c>
      <c r="E1971" t="s">
        <v>10911</v>
      </c>
      <c r="F1971">
        <v>1.8</v>
      </c>
      <c r="G1971" t="s">
        <v>10887</v>
      </c>
      <c r="H1971" t="s">
        <v>10892</v>
      </c>
      <c r="I1971" t="s">
        <v>10885</v>
      </c>
      <c r="J1971">
        <v>6.4</v>
      </c>
      <c r="K1971" t="s">
        <v>10912</v>
      </c>
      <c r="L1971">
        <v>433131</v>
      </c>
      <c r="M1971">
        <v>200000000</v>
      </c>
      <c r="N1971">
        <v>1025468216</v>
      </c>
      <c r="O1971">
        <v>825468216</v>
      </c>
      <c r="P1971" t="s">
        <v>10928</v>
      </c>
      <c r="Q1971" t="s">
        <v>6549</v>
      </c>
      <c r="R1971">
        <v>25</v>
      </c>
      <c r="S1971" t="s">
        <v>11012</v>
      </c>
      <c r="T1971" t="s">
        <v>11020</v>
      </c>
      <c r="U1971" t="s">
        <v>10920</v>
      </c>
      <c r="V1971" t="s">
        <v>11002</v>
      </c>
      <c r="W1971" t="s">
        <v>11031</v>
      </c>
      <c r="X1971" t="s">
        <v>766</v>
      </c>
    </row>
    <row r="1972" spans="1:24" x14ac:dyDescent="0.3">
      <c r="A1972" t="s">
        <v>6550</v>
      </c>
      <c r="B1972" t="s">
        <v>6551</v>
      </c>
      <c r="C1972" t="s">
        <v>6551</v>
      </c>
      <c r="D1972">
        <v>137</v>
      </c>
      <c r="E1972" t="s">
        <v>10917</v>
      </c>
      <c r="F1972">
        <v>2.2833333333333332</v>
      </c>
      <c r="G1972" t="s">
        <v>10891</v>
      </c>
      <c r="H1972" t="s">
        <v>190</v>
      </c>
      <c r="I1972" t="s">
        <v>10896</v>
      </c>
      <c r="J1972">
        <v>6.4</v>
      </c>
      <c r="K1972" t="s">
        <v>10912</v>
      </c>
      <c r="L1972">
        <v>74726</v>
      </c>
      <c r="M1972">
        <v>50000000</v>
      </c>
      <c r="N1972">
        <v>12951093</v>
      </c>
      <c r="O1972">
        <v>-37048907</v>
      </c>
      <c r="P1972" t="s">
        <v>10924</v>
      </c>
      <c r="Q1972" t="s">
        <v>6552</v>
      </c>
      <c r="R1972">
        <v>15</v>
      </c>
      <c r="S1972" t="s">
        <v>11014</v>
      </c>
      <c r="T1972" t="s">
        <v>11026</v>
      </c>
      <c r="U1972" t="s">
        <v>10929</v>
      </c>
      <c r="V1972" t="s">
        <v>10999</v>
      </c>
      <c r="W1972" t="s">
        <v>11031</v>
      </c>
      <c r="X1972" t="s">
        <v>6553</v>
      </c>
    </row>
    <row r="1973" spans="1:24" x14ac:dyDescent="0.3">
      <c r="A1973" t="s">
        <v>6554</v>
      </c>
      <c r="B1973" t="s">
        <v>6555</v>
      </c>
      <c r="C1973" t="s">
        <v>6555</v>
      </c>
      <c r="D1973">
        <v>130</v>
      </c>
      <c r="E1973" t="s">
        <v>10917</v>
      </c>
      <c r="F1973">
        <v>2.1666666666666665</v>
      </c>
      <c r="G1973" t="s">
        <v>7406</v>
      </c>
      <c r="H1973" t="s">
        <v>10887</v>
      </c>
      <c r="I1973" t="s">
        <v>172</v>
      </c>
      <c r="J1973">
        <v>6</v>
      </c>
      <c r="K1973" t="s">
        <v>10912</v>
      </c>
      <c r="L1973">
        <v>112249</v>
      </c>
      <c r="M1973">
        <v>125000000</v>
      </c>
      <c r="N1973">
        <v>133838006</v>
      </c>
      <c r="O1973">
        <v>8838006</v>
      </c>
      <c r="P1973" t="s">
        <v>10918</v>
      </c>
      <c r="Q1973">
        <v>44986</v>
      </c>
      <c r="S1973" t="s">
        <v>11014</v>
      </c>
      <c r="T1973" t="s">
        <v>11021</v>
      </c>
      <c r="U1973" t="e">
        <v>#VALUE!</v>
      </c>
      <c r="V1973" t="s">
        <v>11004</v>
      </c>
      <c r="W1973" t="s">
        <v>11035</v>
      </c>
      <c r="X1973" t="s">
        <v>5404</v>
      </c>
    </row>
    <row r="1974" spans="1:24" x14ac:dyDescent="0.3">
      <c r="A1974" t="s">
        <v>6556</v>
      </c>
      <c r="B1974" t="s">
        <v>6557</v>
      </c>
      <c r="C1974" t="s">
        <v>6557</v>
      </c>
      <c r="D1974">
        <v>131</v>
      </c>
      <c r="E1974" t="s">
        <v>10917</v>
      </c>
      <c r="F1974">
        <v>2.1833333333333331</v>
      </c>
      <c r="G1974" t="s">
        <v>190</v>
      </c>
      <c r="H1974" t="s">
        <v>105</v>
      </c>
      <c r="I1974" t="s">
        <v>10886</v>
      </c>
      <c r="J1974">
        <v>6.8</v>
      </c>
      <c r="K1974" t="s">
        <v>10912</v>
      </c>
      <c r="L1974">
        <v>52010</v>
      </c>
      <c r="M1974">
        <v>16000000</v>
      </c>
      <c r="N1974">
        <v>15134907</v>
      </c>
      <c r="O1974">
        <v>-865093</v>
      </c>
      <c r="P1974" t="s">
        <v>10924</v>
      </c>
      <c r="Q1974" t="s">
        <v>6558</v>
      </c>
      <c r="R1974">
        <v>2</v>
      </c>
      <c r="S1974" t="s">
        <v>1956</v>
      </c>
      <c r="T1974" t="s">
        <v>11027</v>
      </c>
      <c r="U1974" t="s">
        <v>10930</v>
      </c>
      <c r="V1974" t="s">
        <v>11008</v>
      </c>
      <c r="W1974" t="s">
        <v>11035</v>
      </c>
      <c r="X1974" t="s">
        <v>6559</v>
      </c>
    </row>
    <row r="1975" spans="1:24" x14ac:dyDescent="0.3">
      <c r="A1975" t="s">
        <v>6560</v>
      </c>
      <c r="B1975" t="s">
        <v>6561</v>
      </c>
      <c r="C1975" t="s">
        <v>6561</v>
      </c>
      <c r="D1975">
        <v>106</v>
      </c>
      <c r="E1975" t="s">
        <v>10911</v>
      </c>
      <c r="F1975">
        <v>1.7666666666666666</v>
      </c>
      <c r="G1975" t="s">
        <v>10889</v>
      </c>
      <c r="H1975" t="s">
        <v>190</v>
      </c>
      <c r="I1975" t="s">
        <v>10894</v>
      </c>
      <c r="J1975">
        <v>6.5</v>
      </c>
      <c r="K1975" t="s">
        <v>10912</v>
      </c>
      <c r="L1975">
        <v>50491</v>
      </c>
      <c r="M1975">
        <v>10000000</v>
      </c>
      <c r="N1975">
        <v>4681651</v>
      </c>
      <c r="O1975">
        <v>-5318349</v>
      </c>
      <c r="P1975" t="s">
        <v>10924</v>
      </c>
      <c r="Q1975" t="s">
        <v>6492</v>
      </c>
      <c r="R1975">
        <v>24</v>
      </c>
      <c r="S1975" t="s">
        <v>11013</v>
      </c>
      <c r="T1975" t="s">
        <v>11019</v>
      </c>
      <c r="U1975" t="s">
        <v>10919</v>
      </c>
      <c r="V1975" t="s">
        <v>11002</v>
      </c>
      <c r="W1975" t="s">
        <v>11031</v>
      </c>
      <c r="X1975" t="s">
        <v>6562</v>
      </c>
    </row>
    <row r="1976" spans="1:24" x14ac:dyDescent="0.3">
      <c r="A1976" t="s">
        <v>6563</v>
      </c>
      <c r="B1976" t="s">
        <v>6564</v>
      </c>
      <c r="C1976" t="s">
        <v>6564</v>
      </c>
      <c r="D1976">
        <v>104</v>
      </c>
      <c r="E1976" t="s">
        <v>10911</v>
      </c>
      <c r="F1976">
        <v>1.7333333333333334</v>
      </c>
      <c r="G1976" t="s">
        <v>105</v>
      </c>
      <c r="H1976" t="s">
        <v>10890</v>
      </c>
      <c r="I1976" t="s">
        <v>10899</v>
      </c>
      <c r="J1976">
        <v>5.8</v>
      </c>
      <c r="K1976" t="s">
        <v>10933</v>
      </c>
      <c r="L1976">
        <v>100779</v>
      </c>
      <c r="M1976">
        <v>30000000</v>
      </c>
      <c r="N1976">
        <v>27127620</v>
      </c>
      <c r="O1976">
        <v>-2872380</v>
      </c>
      <c r="P1976" t="s">
        <v>10924</v>
      </c>
      <c r="Q1976" t="s">
        <v>6565</v>
      </c>
      <c r="R1976">
        <v>6</v>
      </c>
      <c r="S1976" t="s">
        <v>11011</v>
      </c>
      <c r="T1976" t="s">
        <v>11022</v>
      </c>
      <c r="U1976" t="s">
        <v>10923</v>
      </c>
      <c r="V1976" t="s">
        <v>10996</v>
      </c>
      <c r="W1976" t="s">
        <v>11031</v>
      </c>
      <c r="X1976" t="s">
        <v>6566</v>
      </c>
    </row>
    <row r="1977" spans="1:24" x14ac:dyDescent="0.3">
      <c r="A1977" t="s">
        <v>6567</v>
      </c>
      <c r="B1977" t="s">
        <v>6568</v>
      </c>
      <c r="C1977" t="s">
        <v>6568</v>
      </c>
      <c r="D1977">
        <v>106</v>
      </c>
      <c r="E1977" t="s">
        <v>10911</v>
      </c>
      <c r="F1977">
        <v>1.7666666666666666</v>
      </c>
      <c r="G1977" t="s">
        <v>172</v>
      </c>
      <c r="H1977" t="s">
        <v>190</v>
      </c>
      <c r="I1977" t="s">
        <v>10899</v>
      </c>
      <c r="J1977">
        <v>7</v>
      </c>
      <c r="K1977" t="s">
        <v>10916</v>
      </c>
      <c r="L1977">
        <v>147758</v>
      </c>
      <c r="M1977">
        <v>7000000</v>
      </c>
      <c r="N1977">
        <v>31430334</v>
      </c>
      <c r="O1977">
        <v>24430334</v>
      </c>
      <c r="P1977" t="s">
        <v>10913</v>
      </c>
      <c r="Q1977" t="s">
        <v>6187</v>
      </c>
      <c r="R1977">
        <v>12</v>
      </c>
      <c r="S1977" t="s">
        <v>11016</v>
      </c>
      <c r="T1977" t="s">
        <v>11027</v>
      </c>
      <c r="U1977" t="s">
        <v>10930</v>
      </c>
      <c r="V1977" t="s">
        <v>10996</v>
      </c>
      <c r="W1977" t="s">
        <v>11031</v>
      </c>
      <c r="X1977" t="s">
        <v>973</v>
      </c>
    </row>
    <row r="1978" spans="1:24" x14ac:dyDescent="0.3">
      <c r="A1978" t="s">
        <v>6569</v>
      </c>
      <c r="B1978" t="s">
        <v>6570</v>
      </c>
      <c r="C1978" t="s">
        <v>6570</v>
      </c>
      <c r="D1978">
        <v>128</v>
      </c>
      <c r="E1978" t="s">
        <v>10917</v>
      </c>
      <c r="F1978">
        <v>2.1333333333333333</v>
      </c>
      <c r="G1978" t="s">
        <v>10889</v>
      </c>
      <c r="H1978" t="s">
        <v>190</v>
      </c>
      <c r="I1978" t="s">
        <v>10896</v>
      </c>
      <c r="J1978">
        <v>7.5</v>
      </c>
      <c r="K1978" t="s">
        <v>10916</v>
      </c>
      <c r="L1978">
        <v>94307</v>
      </c>
      <c r="M1978">
        <v>20000000</v>
      </c>
      <c r="N1978">
        <v>67782762</v>
      </c>
      <c r="O1978">
        <v>47782762</v>
      </c>
      <c r="P1978" t="s">
        <v>10913</v>
      </c>
      <c r="Q1978" t="s">
        <v>6571</v>
      </c>
      <c r="R1978">
        <v>11</v>
      </c>
      <c r="S1978" t="s">
        <v>11011</v>
      </c>
      <c r="T1978" t="s">
        <v>11023</v>
      </c>
      <c r="U1978" t="s">
        <v>10925</v>
      </c>
      <c r="V1978" t="s">
        <v>10998</v>
      </c>
      <c r="W1978" t="s">
        <v>11031</v>
      </c>
      <c r="X1978" t="s">
        <v>6572</v>
      </c>
    </row>
    <row r="1979" spans="1:24" x14ac:dyDescent="0.3">
      <c r="A1979" t="s">
        <v>6573</v>
      </c>
      <c r="B1979" t="s">
        <v>6574</v>
      </c>
      <c r="C1979" t="s">
        <v>6574</v>
      </c>
      <c r="D1979">
        <v>97</v>
      </c>
      <c r="E1979" t="s">
        <v>10911</v>
      </c>
      <c r="F1979">
        <v>1.6166666666666667</v>
      </c>
      <c r="G1979" t="s">
        <v>7406</v>
      </c>
      <c r="H1979" t="s">
        <v>190</v>
      </c>
      <c r="I1979" t="s">
        <v>10896</v>
      </c>
      <c r="J1979">
        <v>6.3</v>
      </c>
      <c r="K1979" t="s">
        <v>10912</v>
      </c>
      <c r="L1979">
        <v>85292</v>
      </c>
      <c r="M1979">
        <v>12000000</v>
      </c>
      <c r="N1979">
        <v>6890432</v>
      </c>
      <c r="O1979">
        <v>-5109568</v>
      </c>
      <c r="P1979" t="s">
        <v>10924</v>
      </c>
      <c r="Q1979" t="s">
        <v>6575</v>
      </c>
      <c r="R1979">
        <v>15</v>
      </c>
      <c r="S1979" t="s">
        <v>11015</v>
      </c>
      <c r="T1979" t="s">
        <v>11020</v>
      </c>
      <c r="U1979" t="s">
        <v>10920</v>
      </c>
      <c r="V1979" t="s">
        <v>11002</v>
      </c>
      <c r="W1979" t="s">
        <v>11031</v>
      </c>
      <c r="X1979" t="s">
        <v>3809</v>
      </c>
    </row>
    <row r="1980" spans="1:24" x14ac:dyDescent="0.3">
      <c r="A1980" t="s">
        <v>6576</v>
      </c>
      <c r="B1980" t="s">
        <v>6577</v>
      </c>
      <c r="C1980" t="s">
        <v>6578</v>
      </c>
      <c r="D1980">
        <v>95</v>
      </c>
      <c r="E1980" t="s">
        <v>10911</v>
      </c>
      <c r="F1980">
        <v>1.5833333333333333</v>
      </c>
      <c r="G1980" t="s">
        <v>172</v>
      </c>
      <c r="H1980" t="s">
        <v>190</v>
      </c>
      <c r="I1980" t="s">
        <v>10886</v>
      </c>
      <c r="J1980">
        <v>7.7</v>
      </c>
      <c r="K1980" t="s">
        <v>10916</v>
      </c>
      <c r="L1980">
        <v>543580</v>
      </c>
      <c r="M1980">
        <v>7500000</v>
      </c>
      <c r="N1980">
        <v>60800444</v>
      </c>
      <c r="O1980">
        <v>53300444</v>
      </c>
      <c r="P1980" t="s">
        <v>10913</v>
      </c>
      <c r="Q1980" t="s">
        <v>6579</v>
      </c>
      <c r="R1980">
        <v>17</v>
      </c>
      <c r="S1980" t="s">
        <v>11016</v>
      </c>
      <c r="T1980" t="s">
        <v>11019</v>
      </c>
      <c r="U1980" t="s">
        <v>10919</v>
      </c>
      <c r="V1980" t="s">
        <v>10996</v>
      </c>
      <c r="W1980" t="s">
        <v>11031</v>
      </c>
      <c r="X1980" t="s">
        <v>6384</v>
      </c>
    </row>
    <row r="1981" spans="1:24" x14ac:dyDescent="0.3">
      <c r="A1981" t="s">
        <v>6580</v>
      </c>
      <c r="B1981" t="s">
        <v>6581</v>
      </c>
      <c r="C1981" t="s">
        <v>6581</v>
      </c>
      <c r="D1981">
        <v>113</v>
      </c>
      <c r="E1981" t="s">
        <v>10911</v>
      </c>
      <c r="F1981">
        <v>1.8833333333333333</v>
      </c>
      <c r="G1981" t="s">
        <v>7406</v>
      </c>
      <c r="H1981" t="s">
        <v>190</v>
      </c>
      <c r="I1981" t="s">
        <v>10897</v>
      </c>
      <c r="J1981">
        <v>6.5</v>
      </c>
      <c r="K1981" t="s">
        <v>10912</v>
      </c>
      <c r="L1981">
        <v>105113</v>
      </c>
      <c r="M1981">
        <v>20000000</v>
      </c>
      <c r="N1981">
        <v>41627431</v>
      </c>
      <c r="O1981">
        <v>21627431</v>
      </c>
      <c r="P1981" t="s">
        <v>10913</v>
      </c>
      <c r="Q1981" t="s">
        <v>6582</v>
      </c>
      <c r="R1981">
        <v>4</v>
      </c>
      <c r="S1981" t="s">
        <v>11011</v>
      </c>
      <c r="T1981" t="s">
        <v>11021</v>
      </c>
      <c r="U1981" t="s">
        <v>10921</v>
      </c>
      <c r="V1981" t="s">
        <v>10992</v>
      </c>
      <c r="W1981" t="s">
        <v>11031</v>
      </c>
      <c r="X1981" t="s">
        <v>6471</v>
      </c>
    </row>
    <row r="1982" spans="1:24" x14ac:dyDescent="0.3">
      <c r="A1982" t="s">
        <v>6583</v>
      </c>
      <c r="B1982" t="s">
        <v>6584</v>
      </c>
      <c r="C1982" t="s">
        <v>6584</v>
      </c>
      <c r="D1982">
        <v>133</v>
      </c>
      <c r="E1982" t="s">
        <v>10917</v>
      </c>
      <c r="F1982">
        <v>2.2166666666666668</v>
      </c>
      <c r="G1982" t="s">
        <v>10887</v>
      </c>
      <c r="H1982" t="s">
        <v>190</v>
      </c>
      <c r="I1982" t="s">
        <v>10896</v>
      </c>
      <c r="J1982">
        <v>7.3</v>
      </c>
      <c r="K1982" t="s">
        <v>10916</v>
      </c>
      <c r="L1982">
        <v>120506</v>
      </c>
      <c r="M1982">
        <v>30000000</v>
      </c>
      <c r="N1982">
        <v>24172201</v>
      </c>
      <c r="O1982">
        <v>-5827799</v>
      </c>
      <c r="P1982" t="s">
        <v>10924</v>
      </c>
      <c r="Q1982" t="s">
        <v>6585</v>
      </c>
      <c r="R1982">
        <v>3</v>
      </c>
      <c r="S1982" t="s">
        <v>1956</v>
      </c>
      <c r="T1982" t="s">
        <v>11027</v>
      </c>
      <c r="U1982" t="s">
        <v>10930</v>
      </c>
      <c r="V1982" t="s">
        <v>11002</v>
      </c>
      <c r="W1982" t="s">
        <v>11031</v>
      </c>
      <c r="X1982" t="s">
        <v>802</v>
      </c>
    </row>
    <row r="1983" spans="1:24" x14ac:dyDescent="0.3">
      <c r="A1983" t="s">
        <v>6586</v>
      </c>
      <c r="B1983" t="s">
        <v>6587</v>
      </c>
      <c r="C1983" t="s">
        <v>6587</v>
      </c>
      <c r="D1983">
        <v>98</v>
      </c>
      <c r="E1983" t="s">
        <v>10911</v>
      </c>
      <c r="F1983">
        <v>1.6333333333333333</v>
      </c>
      <c r="G1983" t="s">
        <v>190</v>
      </c>
      <c r="H1983" t="s">
        <v>10894</v>
      </c>
      <c r="I1983" t="s">
        <v>10886</v>
      </c>
      <c r="J1983">
        <v>6.2</v>
      </c>
      <c r="K1983" t="s">
        <v>10912</v>
      </c>
      <c r="L1983">
        <v>90166</v>
      </c>
      <c r="M1983">
        <v>17500000</v>
      </c>
      <c r="N1983">
        <v>150988382</v>
      </c>
      <c r="O1983">
        <v>133488382</v>
      </c>
      <c r="P1983" t="s">
        <v>10928</v>
      </c>
      <c r="Q1983" t="s">
        <v>6588</v>
      </c>
      <c r="R1983">
        <v>14</v>
      </c>
      <c r="S1983" t="s">
        <v>11012</v>
      </c>
      <c r="T1983" t="s">
        <v>11020</v>
      </c>
      <c r="U1983" t="s">
        <v>10920</v>
      </c>
      <c r="V1983" t="s">
        <v>10992</v>
      </c>
      <c r="W1983" t="s">
        <v>11031</v>
      </c>
      <c r="X1983" t="s">
        <v>6589</v>
      </c>
    </row>
    <row r="1984" spans="1:24" x14ac:dyDescent="0.3">
      <c r="A1984" t="s">
        <v>6590</v>
      </c>
      <c r="B1984" t="s">
        <v>6591</v>
      </c>
      <c r="C1984" t="s">
        <v>6591</v>
      </c>
      <c r="D1984">
        <v>98</v>
      </c>
      <c r="E1984" t="s">
        <v>10911</v>
      </c>
      <c r="F1984">
        <v>1.6333333333333333</v>
      </c>
      <c r="G1984" t="s">
        <v>172</v>
      </c>
      <c r="H1984" t="s">
        <v>10899</v>
      </c>
      <c r="I1984" t="s">
        <v>10899</v>
      </c>
      <c r="J1984">
        <v>6.1</v>
      </c>
      <c r="K1984" t="s">
        <v>10912</v>
      </c>
      <c r="L1984">
        <v>62582</v>
      </c>
      <c r="M1984">
        <v>20000000</v>
      </c>
      <c r="N1984">
        <v>21972336</v>
      </c>
      <c r="O1984">
        <v>1972336</v>
      </c>
      <c r="P1984" t="s">
        <v>10918</v>
      </c>
      <c r="Q1984" t="s">
        <v>5975</v>
      </c>
      <c r="R1984">
        <v>14</v>
      </c>
      <c r="S1984" t="s">
        <v>11012</v>
      </c>
      <c r="T1984" t="s">
        <v>11028</v>
      </c>
      <c r="U1984" t="s">
        <v>10931</v>
      </c>
      <c r="V1984" t="s">
        <v>10992</v>
      </c>
      <c r="W1984" t="s">
        <v>11031</v>
      </c>
      <c r="X1984" t="s">
        <v>6592</v>
      </c>
    </row>
    <row r="1985" spans="1:24" x14ac:dyDescent="0.3">
      <c r="A1985" t="s">
        <v>6593</v>
      </c>
      <c r="B1985" t="s">
        <v>6594</v>
      </c>
      <c r="C1985" t="s">
        <v>6594</v>
      </c>
      <c r="D1985">
        <v>120</v>
      </c>
      <c r="E1985" t="s">
        <v>10911</v>
      </c>
      <c r="F1985">
        <v>2</v>
      </c>
      <c r="G1985" t="s">
        <v>10889</v>
      </c>
      <c r="H1985" t="s">
        <v>190</v>
      </c>
      <c r="I1985" t="s">
        <v>5170</v>
      </c>
      <c r="J1985">
        <v>7.7</v>
      </c>
      <c r="K1985" t="s">
        <v>10916</v>
      </c>
      <c r="L1985">
        <v>631397</v>
      </c>
      <c r="M1985">
        <v>44500000</v>
      </c>
      <c r="N1985">
        <v>232325503</v>
      </c>
      <c r="O1985">
        <v>187825503</v>
      </c>
      <c r="P1985" t="s">
        <v>10928</v>
      </c>
      <c r="Q1985" t="s">
        <v>6595</v>
      </c>
      <c r="R1985">
        <v>31</v>
      </c>
      <c r="S1985" t="s">
        <v>1956</v>
      </c>
      <c r="T1985" t="s">
        <v>11028</v>
      </c>
      <c r="U1985" t="s">
        <v>10931</v>
      </c>
      <c r="V1985" t="s">
        <v>11003</v>
      </c>
      <c r="W1985" t="s">
        <v>11031</v>
      </c>
      <c r="X1985" t="s">
        <v>5466</v>
      </c>
    </row>
    <row r="1986" spans="1:24" x14ac:dyDescent="0.3">
      <c r="A1986" t="s">
        <v>6596</v>
      </c>
      <c r="B1986" t="s">
        <v>6597</v>
      </c>
      <c r="C1986" t="s">
        <v>6597</v>
      </c>
      <c r="D1986">
        <v>117</v>
      </c>
      <c r="E1986" t="s">
        <v>10911</v>
      </c>
      <c r="F1986">
        <v>1.95</v>
      </c>
      <c r="G1986" t="s">
        <v>7406</v>
      </c>
      <c r="H1986" t="s">
        <v>10890</v>
      </c>
      <c r="I1986" t="s">
        <v>5170</v>
      </c>
      <c r="J1986">
        <v>5.7</v>
      </c>
      <c r="K1986" t="s">
        <v>10933</v>
      </c>
      <c r="L1986">
        <v>119600</v>
      </c>
      <c r="M1986">
        <v>138000000</v>
      </c>
      <c r="N1986">
        <v>173469516</v>
      </c>
      <c r="O1986">
        <v>35469516</v>
      </c>
      <c r="P1986" t="s">
        <v>10913</v>
      </c>
      <c r="Q1986" t="s">
        <v>6598</v>
      </c>
      <c r="R1986">
        <v>25</v>
      </c>
      <c r="S1986" t="s">
        <v>11014</v>
      </c>
      <c r="T1986" t="s">
        <v>11027</v>
      </c>
      <c r="U1986" t="s">
        <v>10930</v>
      </c>
      <c r="V1986" t="s">
        <v>11001</v>
      </c>
      <c r="W1986" t="s">
        <v>11031</v>
      </c>
      <c r="X1986" t="s">
        <v>2020</v>
      </c>
    </row>
    <row r="1987" spans="1:24" x14ac:dyDescent="0.3">
      <c r="A1987" t="s">
        <v>6599</v>
      </c>
      <c r="B1987" t="s">
        <v>6600</v>
      </c>
      <c r="C1987" t="s">
        <v>6600</v>
      </c>
      <c r="D1987">
        <v>97</v>
      </c>
      <c r="E1987" t="s">
        <v>10911</v>
      </c>
      <c r="F1987">
        <v>1.6166666666666667</v>
      </c>
      <c r="G1987" t="s">
        <v>190</v>
      </c>
      <c r="H1987" t="s">
        <v>10895</v>
      </c>
      <c r="I1987" t="s">
        <v>10899</v>
      </c>
      <c r="J1987">
        <v>8.1999999999999993</v>
      </c>
      <c r="K1987" t="s">
        <v>10922</v>
      </c>
      <c r="L1987">
        <v>180196</v>
      </c>
      <c r="M1987">
        <v>6000000</v>
      </c>
      <c r="N1987">
        <v>24043318</v>
      </c>
      <c r="O1987">
        <v>18043318</v>
      </c>
      <c r="P1987" t="s">
        <v>10913</v>
      </c>
      <c r="Q1987" t="s">
        <v>6601</v>
      </c>
      <c r="R1987">
        <v>27</v>
      </c>
      <c r="S1987" t="s">
        <v>11015</v>
      </c>
      <c r="T1987" t="s">
        <v>11019</v>
      </c>
      <c r="U1987" t="s">
        <v>10919</v>
      </c>
      <c r="V1987" t="s">
        <v>11007</v>
      </c>
      <c r="W1987" t="s">
        <v>11031</v>
      </c>
      <c r="X1987" t="s">
        <v>6602</v>
      </c>
    </row>
    <row r="1988" spans="1:24" x14ac:dyDescent="0.3">
      <c r="A1988" t="s">
        <v>6603</v>
      </c>
      <c r="B1988" t="s">
        <v>6604</v>
      </c>
      <c r="C1988" t="s">
        <v>6604</v>
      </c>
      <c r="D1988">
        <v>133</v>
      </c>
      <c r="E1988" t="s">
        <v>10917</v>
      </c>
      <c r="F1988">
        <v>2.2166666666666668</v>
      </c>
      <c r="G1988" t="s">
        <v>190</v>
      </c>
      <c r="H1988" t="s">
        <v>10899</v>
      </c>
      <c r="I1988" t="s">
        <v>10899</v>
      </c>
      <c r="J1988">
        <v>6.2</v>
      </c>
      <c r="K1988" t="s">
        <v>10912</v>
      </c>
      <c r="L1988">
        <v>105599</v>
      </c>
      <c r="M1988">
        <v>70000000</v>
      </c>
      <c r="N1988">
        <v>134748021</v>
      </c>
      <c r="O1988">
        <v>64748021</v>
      </c>
      <c r="P1988" t="s">
        <v>10913</v>
      </c>
      <c r="Q1988" t="s">
        <v>6605</v>
      </c>
      <c r="R1988">
        <v>14</v>
      </c>
      <c r="S1988" t="s">
        <v>1956</v>
      </c>
      <c r="T1988" t="s">
        <v>11029</v>
      </c>
      <c r="U1988" t="s">
        <v>10932</v>
      </c>
      <c r="V1988" t="s">
        <v>11002</v>
      </c>
      <c r="W1988" t="s">
        <v>11031</v>
      </c>
      <c r="X1988" t="s">
        <v>876</v>
      </c>
    </row>
    <row r="1989" spans="1:24" x14ac:dyDescent="0.3">
      <c r="A1989" t="s">
        <v>6606</v>
      </c>
      <c r="B1989" t="s">
        <v>6607</v>
      </c>
      <c r="C1989" t="s">
        <v>6607</v>
      </c>
      <c r="D1989">
        <v>93</v>
      </c>
      <c r="E1989" t="s">
        <v>10911</v>
      </c>
      <c r="F1989">
        <v>1.55</v>
      </c>
      <c r="G1989" t="s">
        <v>10889</v>
      </c>
      <c r="H1989" t="s">
        <v>190</v>
      </c>
      <c r="I1989" t="s">
        <v>10892</v>
      </c>
      <c r="J1989">
        <v>8.1</v>
      </c>
      <c r="K1989" t="s">
        <v>10922</v>
      </c>
      <c r="L1989">
        <v>302932</v>
      </c>
      <c r="M1989">
        <v>16000000</v>
      </c>
      <c r="N1989">
        <v>46749646</v>
      </c>
      <c r="O1989">
        <v>30749646</v>
      </c>
      <c r="P1989" t="s">
        <v>10913</v>
      </c>
      <c r="Q1989" t="s">
        <v>6608</v>
      </c>
      <c r="R1989">
        <v>13</v>
      </c>
      <c r="S1989" t="s">
        <v>11016</v>
      </c>
      <c r="T1989" t="s">
        <v>11024</v>
      </c>
      <c r="U1989" t="s">
        <v>10926</v>
      </c>
      <c r="V1989" t="s">
        <v>10996</v>
      </c>
      <c r="W1989" t="s">
        <v>11031</v>
      </c>
      <c r="X1989" t="s">
        <v>1720</v>
      </c>
    </row>
    <row r="1990" spans="1:24" x14ac:dyDescent="0.3">
      <c r="A1990" t="s">
        <v>6609</v>
      </c>
      <c r="B1990" t="s">
        <v>503</v>
      </c>
      <c r="C1990" t="s">
        <v>503</v>
      </c>
      <c r="D1990">
        <v>93</v>
      </c>
      <c r="E1990" t="s">
        <v>10911</v>
      </c>
      <c r="F1990">
        <v>1.55</v>
      </c>
      <c r="G1990" t="s">
        <v>105</v>
      </c>
      <c r="H1990" t="s">
        <v>5170</v>
      </c>
      <c r="I1990" t="s">
        <v>10899</v>
      </c>
      <c r="J1990">
        <v>4.9000000000000004</v>
      </c>
      <c r="K1990" t="s">
        <v>10933</v>
      </c>
      <c r="L1990">
        <v>60415</v>
      </c>
      <c r="M1990">
        <v>35000000</v>
      </c>
      <c r="N1990">
        <v>95437994</v>
      </c>
      <c r="O1990">
        <v>60437994</v>
      </c>
      <c r="P1990" t="s">
        <v>10913</v>
      </c>
      <c r="Q1990" t="s">
        <v>6610</v>
      </c>
      <c r="R1990">
        <v>18</v>
      </c>
      <c r="S1990" t="s">
        <v>11015</v>
      </c>
      <c r="T1990" t="s">
        <v>11029</v>
      </c>
      <c r="U1990" t="s">
        <v>10932</v>
      </c>
      <c r="V1990" t="s">
        <v>10999</v>
      </c>
      <c r="W1990" t="s">
        <v>11031</v>
      </c>
      <c r="X1990" t="s">
        <v>4795</v>
      </c>
    </row>
    <row r="1991" spans="1:24" x14ac:dyDescent="0.3">
      <c r="A1991" t="s">
        <v>6611</v>
      </c>
      <c r="B1991" t="s">
        <v>6612</v>
      </c>
      <c r="C1991" t="s">
        <v>6612</v>
      </c>
      <c r="D1991">
        <v>105</v>
      </c>
      <c r="E1991" t="s">
        <v>10911</v>
      </c>
      <c r="F1991">
        <v>1.75</v>
      </c>
      <c r="G1991" t="s">
        <v>7406</v>
      </c>
      <c r="H1991" t="s">
        <v>10887</v>
      </c>
      <c r="I1991" t="s">
        <v>10888</v>
      </c>
      <c r="J1991">
        <v>6.1</v>
      </c>
      <c r="K1991" t="s">
        <v>10912</v>
      </c>
      <c r="L1991">
        <v>119565</v>
      </c>
      <c r="M1991">
        <v>200000000</v>
      </c>
      <c r="N1991">
        <v>226425420</v>
      </c>
      <c r="O1991">
        <v>26425420</v>
      </c>
      <c r="P1991" t="s">
        <v>10913</v>
      </c>
      <c r="Q1991" t="s">
        <v>6613</v>
      </c>
      <c r="R1991">
        <v>15</v>
      </c>
      <c r="S1991" t="s">
        <v>11014</v>
      </c>
      <c r="T1991" t="s">
        <v>11024</v>
      </c>
      <c r="U1991" t="s">
        <v>10926</v>
      </c>
      <c r="V1991" t="s">
        <v>11008</v>
      </c>
      <c r="W1991" t="s">
        <v>11035</v>
      </c>
      <c r="X1991" t="s">
        <v>6614</v>
      </c>
    </row>
    <row r="1992" spans="1:24" x14ac:dyDescent="0.3">
      <c r="A1992" t="s">
        <v>6615</v>
      </c>
      <c r="B1992" t="s">
        <v>6616</v>
      </c>
      <c r="C1992" t="s">
        <v>6616</v>
      </c>
      <c r="D1992">
        <v>134</v>
      </c>
      <c r="E1992" t="s">
        <v>10917</v>
      </c>
      <c r="F1992">
        <v>2.2333333333333334</v>
      </c>
      <c r="G1992" t="s">
        <v>172</v>
      </c>
      <c r="H1992" t="s">
        <v>190</v>
      </c>
      <c r="I1992" t="s">
        <v>10896</v>
      </c>
      <c r="J1992">
        <v>6.1</v>
      </c>
      <c r="K1992" t="s">
        <v>10912</v>
      </c>
      <c r="L1992">
        <v>85765</v>
      </c>
      <c r="M1992">
        <v>80000000</v>
      </c>
      <c r="N1992">
        <v>31245810</v>
      </c>
      <c r="O1992">
        <v>-48754190</v>
      </c>
      <c r="P1992" t="s">
        <v>10924</v>
      </c>
      <c r="Q1992" t="s">
        <v>6617</v>
      </c>
      <c r="R1992">
        <v>18</v>
      </c>
      <c r="S1992" t="s">
        <v>11013</v>
      </c>
      <c r="T1992" t="s">
        <v>11027</v>
      </c>
      <c r="U1992" t="s">
        <v>10930</v>
      </c>
      <c r="V1992" t="s">
        <v>11008</v>
      </c>
      <c r="W1992" t="s">
        <v>11035</v>
      </c>
      <c r="X1992" t="s">
        <v>2466</v>
      </c>
    </row>
    <row r="1993" spans="1:24" x14ac:dyDescent="0.3">
      <c r="A1993" t="s">
        <v>6618</v>
      </c>
      <c r="B1993" t="s">
        <v>6619</v>
      </c>
      <c r="C1993" t="s">
        <v>6619</v>
      </c>
      <c r="D1993">
        <v>114</v>
      </c>
      <c r="E1993" t="s">
        <v>10911</v>
      </c>
      <c r="F1993">
        <v>1.9</v>
      </c>
      <c r="G1993" t="s">
        <v>7406</v>
      </c>
      <c r="H1993" t="s">
        <v>10891</v>
      </c>
      <c r="I1993" t="s">
        <v>5170</v>
      </c>
      <c r="J1993">
        <v>7.2</v>
      </c>
      <c r="K1993" t="s">
        <v>10916</v>
      </c>
      <c r="L1993">
        <v>261689</v>
      </c>
      <c r="M1993">
        <v>18000000</v>
      </c>
      <c r="N1993">
        <v>25740863</v>
      </c>
      <c r="O1993">
        <v>7740863</v>
      </c>
      <c r="P1993" t="s">
        <v>10918</v>
      </c>
      <c r="Q1993" t="s">
        <v>6278</v>
      </c>
      <c r="R1993">
        <v>4</v>
      </c>
      <c r="S1993" t="s">
        <v>11012</v>
      </c>
      <c r="T1993" t="s">
        <v>11027</v>
      </c>
      <c r="U1993" t="s">
        <v>10930</v>
      </c>
      <c r="V1993" t="s">
        <v>10992</v>
      </c>
      <c r="W1993" t="s">
        <v>11031</v>
      </c>
      <c r="X1993" t="s">
        <v>6483</v>
      </c>
    </row>
    <row r="1994" spans="1:24" x14ac:dyDescent="0.3">
      <c r="A1994" t="s">
        <v>6620</v>
      </c>
      <c r="B1994" t="s">
        <v>6621</v>
      </c>
      <c r="C1994" t="s">
        <v>6621</v>
      </c>
      <c r="D1994">
        <v>115</v>
      </c>
      <c r="E1994" t="s">
        <v>10911</v>
      </c>
      <c r="F1994">
        <v>1.9166666666666667</v>
      </c>
      <c r="G1994" t="s">
        <v>172</v>
      </c>
      <c r="H1994" t="s">
        <v>190</v>
      </c>
      <c r="I1994" t="s">
        <v>10899</v>
      </c>
      <c r="J1994">
        <v>7.3</v>
      </c>
      <c r="K1994" t="s">
        <v>10916</v>
      </c>
      <c r="L1994">
        <v>247740</v>
      </c>
      <c r="M1994">
        <v>20000000</v>
      </c>
      <c r="N1994">
        <v>177243185</v>
      </c>
      <c r="O1994">
        <v>157243185</v>
      </c>
      <c r="P1994" t="s">
        <v>10928</v>
      </c>
      <c r="Q1994" t="s">
        <v>6622</v>
      </c>
      <c r="R1994">
        <v>2</v>
      </c>
      <c r="S1994" t="s">
        <v>1956</v>
      </c>
      <c r="T1994" t="s">
        <v>11027</v>
      </c>
      <c r="U1994" t="s">
        <v>10930</v>
      </c>
      <c r="V1994" t="s">
        <v>11000</v>
      </c>
      <c r="W1994" t="s">
        <v>11031</v>
      </c>
      <c r="X1994" t="s">
        <v>2758</v>
      </c>
    </row>
    <row r="1995" spans="1:24" x14ac:dyDescent="0.3">
      <c r="A1995" t="s">
        <v>6623</v>
      </c>
      <c r="B1995" t="s">
        <v>6624</v>
      </c>
      <c r="C1995" t="s">
        <v>6624</v>
      </c>
      <c r="D1995">
        <v>99</v>
      </c>
      <c r="E1995" t="s">
        <v>10911</v>
      </c>
      <c r="F1995">
        <v>1.65</v>
      </c>
      <c r="G1995" t="s">
        <v>172</v>
      </c>
      <c r="H1995" t="s">
        <v>10886</v>
      </c>
      <c r="I1995" t="s">
        <v>10899</v>
      </c>
      <c r="J1995">
        <v>6.1</v>
      </c>
      <c r="K1995" t="s">
        <v>10912</v>
      </c>
      <c r="L1995">
        <v>184895</v>
      </c>
      <c r="M1995">
        <v>35000000</v>
      </c>
      <c r="N1995">
        <v>219375562</v>
      </c>
      <c r="O1995">
        <v>184375562</v>
      </c>
      <c r="P1995" t="s">
        <v>10928</v>
      </c>
      <c r="Q1995" t="s">
        <v>6625</v>
      </c>
      <c r="R1995">
        <v>22</v>
      </c>
      <c r="S1995" t="s">
        <v>11011</v>
      </c>
      <c r="T1995" t="s">
        <v>11026</v>
      </c>
      <c r="U1995" t="s">
        <v>10929</v>
      </c>
      <c r="V1995" t="s">
        <v>10992</v>
      </c>
      <c r="W1995" t="s">
        <v>11031</v>
      </c>
      <c r="X1995" t="s">
        <v>6626</v>
      </c>
    </row>
    <row r="1996" spans="1:24" x14ac:dyDescent="0.3">
      <c r="A1996" t="s">
        <v>6627</v>
      </c>
      <c r="B1996" t="s">
        <v>6628</v>
      </c>
      <c r="C1996" t="s">
        <v>6628</v>
      </c>
      <c r="D1996">
        <v>95</v>
      </c>
      <c r="E1996" t="s">
        <v>10911</v>
      </c>
      <c r="F1996">
        <v>1.5833333333333333</v>
      </c>
      <c r="G1996" t="s">
        <v>7406</v>
      </c>
      <c r="H1996" t="s">
        <v>10890</v>
      </c>
      <c r="I1996" t="s">
        <v>5170</v>
      </c>
      <c r="J1996">
        <v>5.7</v>
      </c>
      <c r="K1996" t="s">
        <v>10933</v>
      </c>
      <c r="L1996">
        <v>138486</v>
      </c>
      <c r="M1996">
        <v>50000000</v>
      </c>
      <c r="N1996">
        <v>40828540</v>
      </c>
      <c r="O1996">
        <v>-9171460</v>
      </c>
      <c r="P1996" t="s">
        <v>10924</v>
      </c>
      <c r="Q1996" t="s">
        <v>6306</v>
      </c>
      <c r="R1996">
        <v>3</v>
      </c>
      <c r="S1996" t="s">
        <v>11012</v>
      </c>
      <c r="T1996" t="s">
        <v>11027</v>
      </c>
      <c r="U1996" t="s">
        <v>10930</v>
      </c>
      <c r="V1996" t="s">
        <v>10996</v>
      </c>
      <c r="W1996" t="s">
        <v>11031</v>
      </c>
      <c r="X1996" t="s">
        <v>5745</v>
      </c>
    </row>
    <row r="1997" spans="1:24" x14ac:dyDescent="0.3">
      <c r="A1997" t="s">
        <v>6629</v>
      </c>
      <c r="B1997" t="s">
        <v>6630</v>
      </c>
      <c r="C1997" t="s">
        <v>6631</v>
      </c>
      <c r="D1997">
        <v>93</v>
      </c>
      <c r="E1997" t="s">
        <v>10911</v>
      </c>
      <c r="F1997">
        <v>1.55</v>
      </c>
      <c r="G1997" t="s">
        <v>10891</v>
      </c>
      <c r="H1997" t="s">
        <v>105</v>
      </c>
      <c r="I1997" t="s">
        <v>10895</v>
      </c>
      <c r="J1997">
        <v>5.2</v>
      </c>
      <c r="K1997" t="s">
        <v>10933</v>
      </c>
      <c r="L1997">
        <v>64956</v>
      </c>
      <c r="M1997">
        <v>20000000</v>
      </c>
      <c r="N1997">
        <v>40618920</v>
      </c>
      <c r="O1997">
        <v>20618920</v>
      </c>
      <c r="P1997" t="s">
        <v>10913</v>
      </c>
      <c r="Q1997" t="s">
        <v>6632</v>
      </c>
      <c r="R1997">
        <v>12</v>
      </c>
      <c r="S1997" t="s">
        <v>11014</v>
      </c>
      <c r="T1997" t="s">
        <v>11029</v>
      </c>
      <c r="U1997" t="s">
        <v>10932</v>
      </c>
      <c r="V1997" t="s">
        <v>10995</v>
      </c>
      <c r="W1997" t="s">
        <v>11035</v>
      </c>
      <c r="X1997" t="s">
        <v>5280</v>
      </c>
    </row>
    <row r="1998" spans="1:24" x14ac:dyDescent="0.3">
      <c r="A1998" t="s">
        <v>6633</v>
      </c>
      <c r="B1998" t="s">
        <v>6634</v>
      </c>
      <c r="C1998" t="s">
        <v>6634</v>
      </c>
      <c r="D1998">
        <v>137</v>
      </c>
      <c r="E1998" t="s">
        <v>10917</v>
      </c>
      <c r="F1998">
        <v>2.2833333333333332</v>
      </c>
      <c r="G1998" t="s">
        <v>7406</v>
      </c>
      <c r="H1998" t="s">
        <v>190</v>
      </c>
      <c r="I1998" t="s">
        <v>10896</v>
      </c>
      <c r="J1998">
        <v>7.1</v>
      </c>
      <c r="K1998" t="s">
        <v>10916</v>
      </c>
      <c r="L1998">
        <v>153830</v>
      </c>
      <c r="M1998">
        <v>32000000</v>
      </c>
      <c r="N1998">
        <v>51262751</v>
      </c>
      <c r="O1998">
        <v>19262751</v>
      </c>
      <c r="P1998" t="s">
        <v>10913</v>
      </c>
      <c r="Q1998" t="s">
        <v>6635</v>
      </c>
      <c r="R1998">
        <v>31</v>
      </c>
      <c r="S1998" t="s">
        <v>11014</v>
      </c>
      <c r="T1998" t="s">
        <v>11018</v>
      </c>
      <c r="U1998" t="s">
        <v>10914</v>
      </c>
      <c r="V1998" t="s">
        <v>10992</v>
      </c>
      <c r="W1998" t="s">
        <v>11031</v>
      </c>
      <c r="X1998" t="s">
        <v>1161</v>
      </c>
    </row>
    <row r="1999" spans="1:24" x14ac:dyDescent="0.3">
      <c r="A1999" t="s">
        <v>6636</v>
      </c>
      <c r="B1999" t="s">
        <v>6637</v>
      </c>
      <c r="C1999" t="s">
        <v>6637</v>
      </c>
      <c r="D1999">
        <v>101</v>
      </c>
      <c r="E1999" t="s">
        <v>10911</v>
      </c>
      <c r="F1999">
        <v>1.6833333333333333</v>
      </c>
      <c r="G1999" t="s">
        <v>10891</v>
      </c>
      <c r="H1999" t="s">
        <v>10895</v>
      </c>
      <c r="I1999" t="s">
        <v>5170</v>
      </c>
      <c r="J1999">
        <v>6</v>
      </c>
      <c r="K1999" t="s">
        <v>10912</v>
      </c>
      <c r="L1999">
        <v>91150</v>
      </c>
      <c r="M1999">
        <v>60000000</v>
      </c>
      <c r="N1999">
        <v>79498846</v>
      </c>
      <c r="O1999">
        <v>19498846</v>
      </c>
      <c r="P1999" t="s">
        <v>10913</v>
      </c>
      <c r="Q1999" t="s">
        <v>6638</v>
      </c>
      <c r="R1999">
        <v>10</v>
      </c>
      <c r="S1999" t="s">
        <v>11014</v>
      </c>
      <c r="T1999" t="s">
        <v>11027</v>
      </c>
      <c r="U1999" t="s">
        <v>10930</v>
      </c>
      <c r="V1999" t="s">
        <v>10992</v>
      </c>
      <c r="W1999" t="s">
        <v>11031</v>
      </c>
      <c r="X1999" t="s">
        <v>1377</v>
      </c>
    </row>
    <row r="2000" spans="1:24" x14ac:dyDescent="0.3">
      <c r="A2000" t="s">
        <v>6639</v>
      </c>
      <c r="B2000" t="s">
        <v>6640</v>
      </c>
      <c r="C2000" t="s">
        <v>6640</v>
      </c>
      <c r="D2000">
        <v>114</v>
      </c>
      <c r="E2000" t="s">
        <v>10911</v>
      </c>
      <c r="F2000">
        <v>1.9</v>
      </c>
      <c r="G2000" t="s">
        <v>7406</v>
      </c>
      <c r="H2000" t="s">
        <v>10887</v>
      </c>
      <c r="I2000" t="s">
        <v>190</v>
      </c>
      <c r="J2000">
        <v>6.2</v>
      </c>
      <c r="K2000" t="s">
        <v>10912</v>
      </c>
      <c r="L2000">
        <v>73093</v>
      </c>
      <c r="M2000">
        <v>25000000</v>
      </c>
      <c r="N2000">
        <v>37989684</v>
      </c>
      <c r="O2000">
        <v>12989684</v>
      </c>
      <c r="P2000" t="s">
        <v>10913</v>
      </c>
      <c r="Q2000" t="s">
        <v>6641</v>
      </c>
      <c r="R2000">
        <v>9</v>
      </c>
      <c r="S2000" t="s">
        <v>11014</v>
      </c>
      <c r="T2000" t="s">
        <v>11020</v>
      </c>
      <c r="U2000" t="s">
        <v>10920</v>
      </c>
      <c r="V2000" t="s">
        <v>11000</v>
      </c>
      <c r="W2000" t="s">
        <v>11031</v>
      </c>
      <c r="X2000" t="s">
        <v>5519</v>
      </c>
    </row>
    <row r="2001" spans="1:24" x14ac:dyDescent="0.3">
      <c r="A2001" t="s">
        <v>6642</v>
      </c>
      <c r="B2001" t="s">
        <v>6643</v>
      </c>
      <c r="C2001" t="s">
        <v>6643</v>
      </c>
      <c r="D2001">
        <v>152</v>
      </c>
      <c r="E2001" t="s">
        <v>10917</v>
      </c>
      <c r="F2001">
        <v>2.5333333333333332</v>
      </c>
      <c r="G2001" t="s">
        <v>190</v>
      </c>
      <c r="H2001" t="s">
        <v>10885</v>
      </c>
      <c r="I2001" t="s">
        <v>105</v>
      </c>
      <c r="J2001">
        <v>6.7</v>
      </c>
      <c r="K2001" t="s">
        <v>10912</v>
      </c>
      <c r="L2001">
        <v>88537</v>
      </c>
      <c r="M2001">
        <v>20000000</v>
      </c>
      <c r="N2001">
        <v>7942093</v>
      </c>
      <c r="O2001">
        <v>-12057907</v>
      </c>
      <c r="P2001" t="s">
        <v>10924</v>
      </c>
      <c r="Q2001" t="s">
        <v>6644</v>
      </c>
      <c r="R2001">
        <v>1</v>
      </c>
      <c r="S2001" t="s">
        <v>11016</v>
      </c>
      <c r="T2001" t="s">
        <v>11027</v>
      </c>
      <c r="U2001" t="s">
        <v>10930</v>
      </c>
      <c r="V2001" t="s">
        <v>11009</v>
      </c>
      <c r="W2001" t="s">
        <v>11031</v>
      </c>
      <c r="X2001" t="s">
        <v>6559</v>
      </c>
    </row>
    <row r="2002" spans="1:24" x14ac:dyDescent="0.3">
      <c r="A2002" t="s">
        <v>6645</v>
      </c>
      <c r="B2002" t="s">
        <v>6646</v>
      </c>
      <c r="C2002" t="s">
        <v>6646</v>
      </c>
      <c r="D2002">
        <v>169</v>
      </c>
      <c r="E2002" t="s">
        <v>10917</v>
      </c>
      <c r="F2002">
        <v>2.8166666666666669</v>
      </c>
      <c r="G2002" t="s">
        <v>7406</v>
      </c>
      <c r="H2002" t="s">
        <v>10891</v>
      </c>
      <c r="I2002" t="s">
        <v>5170</v>
      </c>
      <c r="J2002">
        <v>7.7</v>
      </c>
      <c r="K2002" t="s">
        <v>10916</v>
      </c>
      <c r="L2002">
        <v>295088</v>
      </c>
      <c r="M2002">
        <v>100000000</v>
      </c>
      <c r="N2002">
        <v>440146694</v>
      </c>
      <c r="O2002">
        <v>340146694</v>
      </c>
      <c r="P2002" t="s">
        <v>10928</v>
      </c>
      <c r="Q2002">
        <v>44986</v>
      </c>
      <c r="S2002" t="s">
        <v>11014</v>
      </c>
      <c r="T2002" t="s">
        <v>11021</v>
      </c>
      <c r="U2002" t="e">
        <v>#VALUE!</v>
      </c>
      <c r="V2002" t="s">
        <v>11004</v>
      </c>
      <c r="W2002" t="s">
        <v>11035</v>
      </c>
      <c r="X2002" t="s">
        <v>6647</v>
      </c>
    </row>
    <row r="2003" spans="1:24" x14ac:dyDescent="0.3">
      <c r="A2003" t="s">
        <v>6648</v>
      </c>
      <c r="B2003" t="s">
        <v>6649</v>
      </c>
      <c r="C2003" t="s">
        <v>6649</v>
      </c>
      <c r="D2003">
        <v>111</v>
      </c>
      <c r="E2003" t="s">
        <v>10911</v>
      </c>
      <c r="F2003">
        <v>1.85</v>
      </c>
      <c r="G2003" t="s">
        <v>172</v>
      </c>
      <c r="H2003" t="s">
        <v>190</v>
      </c>
      <c r="I2003" t="s">
        <v>10894</v>
      </c>
      <c r="J2003">
        <v>8</v>
      </c>
      <c r="K2003" t="s">
        <v>10922</v>
      </c>
      <c r="L2003">
        <v>155161</v>
      </c>
      <c r="M2003">
        <v>10000000</v>
      </c>
      <c r="N2003">
        <v>1905058</v>
      </c>
      <c r="O2003">
        <v>-8094942</v>
      </c>
      <c r="P2003" t="s">
        <v>10924</v>
      </c>
      <c r="Q2003" t="s">
        <v>6650</v>
      </c>
      <c r="R2003">
        <v>29</v>
      </c>
      <c r="S2003" t="s">
        <v>1956</v>
      </c>
      <c r="T2003" t="s">
        <v>11019</v>
      </c>
      <c r="U2003" t="s">
        <v>10919</v>
      </c>
      <c r="V2003" t="s">
        <v>10995</v>
      </c>
      <c r="W2003" t="s">
        <v>11035</v>
      </c>
      <c r="X2003" t="s">
        <v>6651</v>
      </c>
    </row>
    <row r="2004" spans="1:24" x14ac:dyDescent="0.3">
      <c r="A2004" t="s">
        <v>6652</v>
      </c>
      <c r="B2004" t="s">
        <v>6653</v>
      </c>
      <c r="C2004" t="s">
        <v>6653</v>
      </c>
      <c r="D2004">
        <v>118</v>
      </c>
      <c r="E2004" t="s">
        <v>10911</v>
      </c>
      <c r="F2004">
        <v>1.9666666666666666</v>
      </c>
      <c r="G2004" t="s">
        <v>7406</v>
      </c>
      <c r="H2004" t="s">
        <v>10887</v>
      </c>
      <c r="I2004" t="s">
        <v>190</v>
      </c>
      <c r="J2004">
        <v>6.8</v>
      </c>
      <c r="K2004" t="s">
        <v>10912</v>
      </c>
      <c r="L2004">
        <v>333118</v>
      </c>
      <c r="M2004">
        <v>80000000</v>
      </c>
      <c r="N2004">
        <v>157107755</v>
      </c>
      <c r="O2004">
        <v>77107755</v>
      </c>
      <c r="P2004" t="s">
        <v>10913</v>
      </c>
      <c r="Q2004" t="s">
        <v>6654</v>
      </c>
      <c r="R2004">
        <v>11</v>
      </c>
      <c r="S2004" t="s">
        <v>11015</v>
      </c>
      <c r="T2004" t="s">
        <v>11019</v>
      </c>
      <c r="U2004" t="s">
        <v>10919</v>
      </c>
      <c r="V2004" t="s">
        <v>11002</v>
      </c>
      <c r="W2004" t="s">
        <v>11031</v>
      </c>
      <c r="X2004" t="s">
        <v>1648</v>
      </c>
    </row>
    <row r="2005" spans="1:24" x14ac:dyDescent="0.3">
      <c r="A2005" t="s">
        <v>6655</v>
      </c>
      <c r="B2005" t="s">
        <v>6656</v>
      </c>
      <c r="C2005" t="s">
        <v>6656</v>
      </c>
      <c r="D2005">
        <v>100</v>
      </c>
      <c r="E2005" t="s">
        <v>10911</v>
      </c>
      <c r="F2005">
        <v>1.6666666666666667</v>
      </c>
      <c r="G2005" t="s">
        <v>7406</v>
      </c>
      <c r="H2005" t="s">
        <v>10885</v>
      </c>
      <c r="I2005" t="s">
        <v>105</v>
      </c>
      <c r="J2005">
        <v>5.3</v>
      </c>
      <c r="K2005" t="s">
        <v>10933</v>
      </c>
      <c r="L2005">
        <v>109767</v>
      </c>
      <c r="M2005">
        <v>26000000</v>
      </c>
      <c r="N2005">
        <v>67918658</v>
      </c>
      <c r="O2005">
        <v>41918658</v>
      </c>
      <c r="P2005" t="s">
        <v>10913</v>
      </c>
      <c r="Q2005" t="s">
        <v>6657</v>
      </c>
      <c r="R2005">
        <v>21</v>
      </c>
      <c r="S2005" t="s">
        <v>11012</v>
      </c>
      <c r="T2005" t="s">
        <v>11019</v>
      </c>
      <c r="U2005" t="s">
        <v>10919</v>
      </c>
      <c r="V2005" t="s">
        <v>11002</v>
      </c>
      <c r="W2005" t="s">
        <v>11031</v>
      </c>
      <c r="X2005" t="s">
        <v>6128</v>
      </c>
    </row>
    <row r="2006" spans="1:24" x14ac:dyDescent="0.3">
      <c r="A2006" t="s">
        <v>6658</v>
      </c>
      <c r="B2006" t="s">
        <v>6659</v>
      </c>
      <c r="C2006" t="s">
        <v>6659</v>
      </c>
      <c r="D2006">
        <v>110</v>
      </c>
      <c r="E2006" t="s">
        <v>10911</v>
      </c>
      <c r="F2006">
        <v>1.8333333333333333</v>
      </c>
      <c r="G2006" t="s">
        <v>7406</v>
      </c>
      <c r="H2006" t="s">
        <v>172</v>
      </c>
      <c r="I2006" t="s">
        <v>10886</v>
      </c>
      <c r="J2006">
        <v>5.5</v>
      </c>
      <c r="K2006" t="s">
        <v>10933</v>
      </c>
      <c r="L2006">
        <v>132772</v>
      </c>
      <c r="M2006">
        <v>40000000</v>
      </c>
      <c r="N2006">
        <v>136333522</v>
      </c>
      <c r="O2006">
        <v>96333522</v>
      </c>
      <c r="P2006" t="s">
        <v>10913</v>
      </c>
      <c r="Q2006" t="s">
        <v>6087</v>
      </c>
      <c r="R2006">
        <v>11</v>
      </c>
      <c r="S2006" t="s">
        <v>11012</v>
      </c>
      <c r="T2006" t="s">
        <v>11021</v>
      </c>
      <c r="U2006" t="s">
        <v>10921</v>
      </c>
      <c r="V2006" t="s">
        <v>11002</v>
      </c>
      <c r="W2006" t="s">
        <v>11031</v>
      </c>
      <c r="X2006" t="s">
        <v>2533</v>
      </c>
    </row>
    <row r="2007" spans="1:24" x14ac:dyDescent="0.3">
      <c r="A2007" t="s">
        <v>6660</v>
      </c>
      <c r="B2007" t="s">
        <v>6661</v>
      </c>
      <c r="C2007" t="s">
        <v>6661</v>
      </c>
      <c r="D2007">
        <v>108</v>
      </c>
      <c r="E2007" t="s">
        <v>10911</v>
      </c>
      <c r="F2007">
        <v>1.8</v>
      </c>
      <c r="G2007" t="s">
        <v>172</v>
      </c>
      <c r="H2007" t="s">
        <v>190</v>
      </c>
      <c r="I2007" t="s">
        <v>10886</v>
      </c>
      <c r="J2007">
        <v>6.7</v>
      </c>
      <c r="K2007" t="s">
        <v>10912</v>
      </c>
      <c r="L2007">
        <v>347032</v>
      </c>
      <c r="M2007">
        <v>40000000</v>
      </c>
      <c r="N2007">
        <v>317375031</v>
      </c>
      <c r="O2007">
        <v>277375031</v>
      </c>
      <c r="P2007" t="s">
        <v>10928</v>
      </c>
      <c r="Q2007" t="s">
        <v>6662</v>
      </c>
      <c r="R2007">
        <v>1</v>
      </c>
      <c r="S2007" t="s">
        <v>11015</v>
      </c>
      <c r="T2007" t="s">
        <v>11024</v>
      </c>
      <c r="U2007" t="s">
        <v>10926</v>
      </c>
      <c r="V2007" t="s">
        <v>10996</v>
      </c>
      <c r="W2007" t="s">
        <v>11031</v>
      </c>
      <c r="X2007" t="s">
        <v>5596</v>
      </c>
    </row>
    <row r="2008" spans="1:24" x14ac:dyDescent="0.3">
      <c r="A2008" t="s">
        <v>6663</v>
      </c>
      <c r="B2008" t="s">
        <v>6664</v>
      </c>
      <c r="C2008" t="s">
        <v>6664</v>
      </c>
      <c r="D2008">
        <v>99</v>
      </c>
      <c r="E2008" t="s">
        <v>10911</v>
      </c>
      <c r="F2008">
        <v>1.65</v>
      </c>
      <c r="G2008" t="s">
        <v>7406</v>
      </c>
      <c r="H2008" t="s">
        <v>10887</v>
      </c>
      <c r="I2008" t="s">
        <v>10885</v>
      </c>
      <c r="J2008">
        <v>4.2</v>
      </c>
      <c r="K2008" t="s">
        <v>10933</v>
      </c>
      <c r="L2008">
        <v>55601</v>
      </c>
      <c r="M2008">
        <v>70000000</v>
      </c>
      <c r="N2008">
        <v>61279452</v>
      </c>
      <c r="O2008">
        <v>-8720548</v>
      </c>
      <c r="P2008" t="s">
        <v>10924</v>
      </c>
      <c r="Q2008" t="s">
        <v>6665</v>
      </c>
      <c r="R2008">
        <v>6</v>
      </c>
      <c r="S2008" t="s">
        <v>11015</v>
      </c>
      <c r="T2008" t="s">
        <v>11019</v>
      </c>
      <c r="U2008" t="s">
        <v>10919</v>
      </c>
      <c r="V2008" t="s">
        <v>10998</v>
      </c>
      <c r="W2008" t="s">
        <v>11031</v>
      </c>
      <c r="X2008" t="s">
        <v>1070</v>
      </c>
    </row>
    <row r="2009" spans="1:24" x14ac:dyDescent="0.3">
      <c r="A2009" t="s">
        <v>6666</v>
      </c>
      <c r="B2009" t="s">
        <v>6667</v>
      </c>
      <c r="C2009" t="s">
        <v>6667</v>
      </c>
      <c r="D2009">
        <v>122</v>
      </c>
      <c r="E2009" t="s">
        <v>10917</v>
      </c>
      <c r="F2009">
        <v>2.0333333333333332</v>
      </c>
      <c r="G2009" t="s">
        <v>172</v>
      </c>
      <c r="H2009" t="s">
        <v>190</v>
      </c>
      <c r="I2009" t="s">
        <v>10886</v>
      </c>
      <c r="J2009">
        <v>7.7</v>
      </c>
      <c r="K2009" t="s">
        <v>10916</v>
      </c>
      <c r="L2009">
        <v>731573</v>
      </c>
      <c r="M2009">
        <v>21000000</v>
      </c>
      <c r="N2009">
        <v>236412453</v>
      </c>
      <c r="O2009">
        <v>215412453</v>
      </c>
      <c r="P2009" t="s">
        <v>10928</v>
      </c>
      <c r="Q2009" t="s">
        <v>6160</v>
      </c>
      <c r="R2009">
        <v>8</v>
      </c>
      <c r="S2009" t="s">
        <v>11016</v>
      </c>
      <c r="T2009" t="s">
        <v>11027</v>
      </c>
      <c r="U2009" t="s">
        <v>10930</v>
      </c>
      <c r="V2009" t="s">
        <v>11003</v>
      </c>
      <c r="W2009" t="s">
        <v>11031</v>
      </c>
      <c r="X2009" t="s">
        <v>2466</v>
      </c>
    </row>
    <row r="2010" spans="1:24" x14ac:dyDescent="0.3">
      <c r="A2010" t="s">
        <v>6668</v>
      </c>
      <c r="B2010" t="s">
        <v>6669</v>
      </c>
      <c r="C2010" t="s">
        <v>6669</v>
      </c>
      <c r="D2010">
        <v>102</v>
      </c>
      <c r="E2010" t="s">
        <v>10911</v>
      </c>
      <c r="F2010">
        <v>1.7</v>
      </c>
      <c r="G2010" t="s">
        <v>10889</v>
      </c>
      <c r="H2010" t="s">
        <v>172</v>
      </c>
      <c r="I2010" t="s">
        <v>10891</v>
      </c>
      <c r="J2010">
        <v>6.6</v>
      </c>
      <c r="K2010" t="s">
        <v>10912</v>
      </c>
      <c r="L2010">
        <v>98804</v>
      </c>
      <c r="M2010">
        <v>13000000</v>
      </c>
      <c r="N2010">
        <v>20768906</v>
      </c>
      <c r="O2010">
        <v>7768906</v>
      </c>
      <c r="P2010" t="s">
        <v>10918</v>
      </c>
      <c r="Q2010" t="s">
        <v>6670</v>
      </c>
      <c r="R2010">
        <v>18</v>
      </c>
      <c r="S2010" t="s">
        <v>11013</v>
      </c>
      <c r="T2010" t="s">
        <v>11019</v>
      </c>
      <c r="U2010" t="s">
        <v>10919</v>
      </c>
      <c r="V2010" t="s">
        <v>10996</v>
      </c>
      <c r="W2010" t="s">
        <v>11031</v>
      </c>
      <c r="X2010" t="s">
        <v>6671</v>
      </c>
    </row>
    <row r="2011" spans="1:24" x14ac:dyDescent="0.3">
      <c r="A2011" t="s">
        <v>6672</v>
      </c>
      <c r="B2011" t="s">
        <v>6673</v>
      </c>
      <c r="C2011" t="s">
        <v>6673</v>
      </c>
      <c r="D2011">
        <v>97</v>
      </c>
      <c r="E2011" t="s">
        <v>10911</v>
      </c>
      <c r="F2011">
        <v>1.6166666666666667</v>
      </c>
      <c r="G2011" t="s">
        <v>172</v>
      </c>
      <c r="H2011" t="s">
        <v>10899</v>
      </c>
      <c r="I2011" t="s">
        <v>10899</v>
      </c>
      <c r="J2011">
        <v>4.9000000000000004</v>
      </c>
      <c r="K2011" t="s">
        <v>10933</v>
      </c>
      <c r="L2011">
        <v>101972</v>
      </c>
      <c r="M2011">
        <v>60000000</v>
      </c>
      <c r="N2011">
        <v>62357900</v>
      </c>
      <c r="O2011">
        <v>2357900</v>
      </c>
      <c r="P2011" t="s">
        <v>10918</v>
      </c>
      <c r="Q2011" t="s">
        <v>6674</v>
      </c>
      <c r="R2011">
        <v>18</v>
      </c>
      <c r="S2011" t="s">
        <v>11012</v>
      </c>
      <c r="T2011" t="s">
        <v>11024</v>
      </c>
      <c r="U2011" t="s">
        <v>10926</v>
      </c>
      <c r="V2011" t="s">
        <v>10996</v>
      </c>
      <c r="W2011" t="s">
        <v>11031</v>
      </c>
      <c r="X2011" t="s">
        <v>367</v>
      </c>
    </row>
    <row r="2012" spans="1:24" x14ac:dyDescent="0.3">
      <c r="A2012" t="s">
        <v>6675</v>
      </c>
      <c r="B2012" t="s">
        <v>6676</v>
      </c>
      <c r="C2012" t="s">
        <v>6676</v>
      </c>
      <c r="D2012">
        <v>118</v>
      </c>
      <c r="E2012" t="s">
        <v>10911</v>
      </c>
      <c r="F2012">
        <v>1.9666666666666666</v>
      </c>
      <c r="G2012" t="s">
        <v>7406</v>
      </c>
      <c r="H2012" t="s">
        <v>10887</v>
      </c>
      <c r="I2012" t="s">
        <v>10890</v>
      </c>
      <c r="J2012">
        <v>5.7</v>
      </c>
      <c r="K2012" t="s">
        <v>10933</v>
      </c>
      <c r="L2012">
        <v>213535</v>
      </c>
      <c r="M2012">
        <v>175000000</v>
      </c>
      <c r="N2012">
        <v>302469017</v>
      </c>
      <c r="O2012">
        <v>127469017</v>
      </c>
      <c r="P2012" t="s">
        <v>10928</v>
      </c>
      <c r="Q2012" t="s">
        <v>6677</v>
      </c>
      <c r="R2012">
        <v>27</v>
      </c>
      <c r="S2012" t="s">
        <v>11015</v>
      </c>
      <c r="T2012" t="s">
        <v>11025</v>
      </c>
      <c r="U2012" t="s">
        <v>10927</v>
      </c>
      <c r="V2012" t="s">
        <v>10996</v>
      </c>
      <c r="W2012" t="s">
        <v>11031</v>
      </c>
      <c r="X2012" t="s">
        <v>2520</v>
      </c>
    </row>
    <row r="2013" spans="1:24" x14ac:dyDescent="0.3">
      <c r="A2013" t="s">
        <v>6678</v>
      </c>
      <c r="B2013" t="s">
        <v>6679</v>
      </c>
      <c r="C2013" t="s">
        <v>6679</v>
      </c>
      <c r="D2013">
        <v>96</v>
      </c>
      <c r="E2013" t="s">
        <v>10911</v>
      </c>
      <c r="F2013">
        <v>1.6</v>
      </c>
      <c r="G2013" t="s">
        <v>10887</v>
      </c>
      <c r="H2013" t="s">
        <v>10888</v>
      </c>
      <c r="I2013" t="s">
        <v>172</v>
      </c>
      <c r="J2013">
        <v>8.3000000000000007</v>
      </c>
      <c r="K2013" t="s">
        <v>10922</v>
      </c>
      <c r="L2013">
        <v>1097334</v>
      </c>
      <c r="M2013">
        <v>175000000</v>
      </c>
      <c r="N2013">
        <v>735099102</v>
      </c>
      <c r="O2013">
        <v>560099102</v>
      </c>
      <c r="P2013" t="s">
        <v>10928</v>
      </c>
      <c r="Q2013" t="s">
        <v>6680</v>
      </c>
      <c r="R2013">
        <v>13</v>
      </c>
      <c r="S2013" t="s">
        <v>11014</v>
      </c>
      <c r="T2013" t="s">
        <v>11029</v>
      </c>
      <c r="U2013" t="s">
        <v>10932</v>
      </c>
      <c r="V2013" t="s">
        <v>10996</v>
      </c>
      <c r="W2013" t="s">
        <v>11031</v>
      </c>
      <c r="X2013" t="s">
        <v>6681</v>
      </c>
    </row>
    <row r="2014" spans="1:24" x14ac:dyDescent="0.3">
      <c r="A2014" t="s">
        <v>6682</v>
      </c>
      <c r="B2014" t="s">
        <v>6683</v>
      </c>
      <c r="C2014" t="s">
        <v>6683</v>
      </c>
      <c r="D2014">
        <v>103</v>
      </c>
      <c r="E2014" t="s">
        <v>10911</v>
      </c>
      <c r="F2014">
        <v>1.7166666666666666</v>
      </c>
      <c r="G2014" t="s">
        <v>10887</v>
      </c>
      <c r="H2014" t="s">
        <v>172</v>
      </c>
      <c r="I2014" t="s">
        <v>10885</v>
      </c>
      <c r="J2014">
        <v>6.3</v>
      </c>
      <c r="K2014" t="s">
        <v>10912</v>
      </c>
      <c r="L2014">
        <v>93999</v>
      </c>
      <c r="M2014">
        <v>58000000</v>
      </c>
      <c r="N2014">
        <v>158261424</v>
      </c>
      <c r="O2014">
        <v>100261424</v>
      </c>
      <c r="P2014" t="s">
        <v>10928</v>
      </c>
      <c r="Q2014" t="s">
        <v>6684</v>
      </c>
      <c r="R2014">
        <v>3</v>
      </c>
      <c r="S2014" t="s">
        <v>11016</v>
      </c>
      <c r="T2014" t="s">
        <v>11022</v>
      </c>
      <c r="U2014" t="s">
        <v>10923</v>
      </c>
      <c r="V2014" t="s">
        <v>10999</v>
      </c>
      <c r="W2014" t="s">
        <v>11031</v>
      </c>
      <c r="X2014" t="s">
        <v>6685</v>
      </c>
    </row>
    <row r="2015" spans="1:24" x14ac:dyDescent="0.3">
      <c r="A2015" t="s">
        <v>6686</v>
      </c>
      <c r="B2015" t="s">
        <v>6687</v>
      </c>
      <c r="C2015" t="s">
        <v>6687</v>
      </c>
      <c r="D2015">
        <v>124</v>
      </c>
      <c r="E2015" t="s">
        <v>10917</v>
      </c>
      <c r="F2015">
        <v>2.0666666666666669</v>
      </c>
      <c r="G2015" t="s">
        <v>190</v>
      </c>
      <c r="H2015" t="s">
        <v>105</v>
      </c>
      <c r="I2015" t="s">
        <v>10895</v>
      </c>
      <c r="J2015">
        <v>7.1</v>
      </c>
      <c r="K2015" t="s">
        <v>10916</v>
      </c>
      <c r="L2015">
        <v>246716</v>
      </c>
      <c r="M2015">
        <v>7000000</v>
      </c>
      <c r="N2015">
        <v>144492724</v>
      </c>
      <c r="O2015">
        <v>137492724</v>
      </c>
      <c r="P2015" t="s">
        <v>10928</v>
      </c>
      <c r="Q2015" t="s">
        <v>6688</v>
      </c>
      <c r="R2015">
        <v>24</v>
      </c>
      <c r="S2015" t="s">
        <v>11015</v>
      </c>
      <c r="T2015" t="s">
        <v>11020</v>
      </c>
      <c r="U2015" t="s">
        <v>10920</v>
      </c>
      <c r="V2015" t="s">
        <v>11007</v>
      </c>
      <c r="W2015" t="s">
        <v>11031</v>
      </c>
      <c r="X2015" t="s">
        <v>6689</v>
      </c>
    </row>
    <row r="2016" spans="1:24" x14ac:dyDescent="0.3">
      <c r="A2016" t="s">
        <v>6690</v>
      </c>
      <c r="B2016" t="s">
        <v>6691</v>
      </c>
      <c r="C2016" t="s">
        <v>6691</v>
      </c>
      <c r="D2016">
        <v>111</v>
      </c>
      <c r="E2016" t="s">
        <v>10911</v>
      </c>
      <c r="F2016">
        <v>1.85</v>
      </c>
      <c r="G2016" t="s">
        <v>7406</v>
      </c>
      <c r="H2016" t="s">
        <v>10890</v>
      </c>
      <c r="I2016" t="s">
        <v>5170</v>
      </c>
      <c r="J2016">
        <v>6.3</v>
      </c>
      <c r="K2016" t="s">
        <v>10912</v>
      </c>
      <c r="L2016">
        <v>109744</v>
      </c>
      <c r="M2016">
        <v>32000000</v>
      </c>
      <c r="N2016">
        <v>18409891</v>
      </c>
      <c r="O2016">
        <v>-13590109</v>
      </c>
      <c r="P2016" t="s">
        <v>10924</v>
      </c>
      <c r="Q2016" t="s">
        <v>6692</v>
      </c>
      <c r="R2016">
        <v>1</v>
      </c>
      <c r="S2016" t="s">
        <v>1956</v>
      </c>
      <c r="T2016" t="s">
        <v>11019</v>
      </c>
      <c r="U2016" t="s">
        <v>10919</v>
      </c>
      <c r="V2016" t="s">
        <v>11002</v>
      </c>
      <c r="W2016" t="s">
        <v>11031</v>
      </c>
      <c r="X2016" t="s">
        <v>6693</v>
      </c>
    </row>
    <row r="2017" spans="1:24" x14ac:dyDescent="0.3">
      <c r="A2017" t="s">
        <v>6694</v>
      </c>
      <c r="B2017" t="s">
        <v>6695</v>
      </c>
      <c r="C2017" t="s">
        <v>6695</v>
      </c>
      <c r="D2017">
        <v>123</v>
      </c>
      <c r="E2017" t="s">
        <v>10917</v>
      </c>
      <c r="F2017">
        <v>2.0499999999999998</v>
      </c>
      <c r="G2017" t="s">
        <v>10887</v>
      </c>
      <c r="H2017" t="s">
        <v>172</v>
      </c>
      <c r="I2017" t="s">
        <v>10885</v>
      </c>
      <c r="J2017">
        <v>6.8</v>
      </c>
      <c r="K2017" t="s">
        <v>10912</v>
      </c>
      <c r="L2017">
        <v>152782</v>
      </c>
      <c r="M2017">
        <v>30000000</v>
      </c>
      <c r="N2017">
        <v>61808775</v>
      </c>
      <c r="O2017">
        <v>31808775</v>
      </c>
      <c r="P2017" t="s">
        <v>10913</v>
      </c>
      <c r="Q2017" t="s">
        <v>6696</v>
      </c>
      <c r="R2017">
        <v>22</v>
      </c>
      <c r="S2017" t="s">
        <v>1956</v>
      </c>
      <c r="T2017" t="s">
        <v>11029</v>
      </c>
      <c r="U2017" t="s">
        <v>10932</v>
      </c>
      <c r="V2017" t="s">
        <v>10996</v>
      </c>
      <c r="W2017" t="s">
        <v>11031</v>
      </c>
      <c r="X2017" t="s">
        <v>405</v>
      </c>
    </row>
    <row r="2018" spans="1:24" x14ac:dyDescent="0.3">
      <c r="A2018" t="s">
        <v>6697</v>
      </c>
      <c r="B2018" t="s">
        <v>6698</v>
      </c>
      <c r="C2018" t="s">
        <v>6698</v>
      </c>
      <c r="D2018">
        <v>115</v>
      </c>
      <c r="E2018" t="s">
        <v>10911</v>
      </c>
      <c r="F2018">
        <v>1.9166666666666667</v>
      </c>
      <c r="G2018" t="s">
        <v>172</v>
      </c>
      <c r="H2018" t="s">
        <v>190</v>
      </c>
      <c r="I2018" t="s">
        <v>10886</v>
      </c>
      <c r="J2018">
        <v>6.5</v>
      </c>
      <c r="K2018" t="s">
        <v>10912</v>
      </c>
      <c r="L2018">
        <v>137150</v>
      </c>
      <c r="M2018">
        <v>38000000</v>
      </c>
      <c r="N2018">
        <v>105734416</v>
      </c>
      <c r="O2018">
        <v>67734416</v>
      </c>
      <c r="P2018" t="s">
        <v>10913</v>
      </c>
      <c r="Q2018" t="s">
        <v>6699</v>
      </c>
      <c r="R2018">
        <v>2</v>
      </c>
      <c r="S2018" t="s">
        <v>11016</v>
      </c>
      <c r="T2018" t="s">
        <v>11022</v>
      </c>
      <c r="U2018" t="s">
        <v>10923</v>
      </c>
      <c r="V2018" t="s">
        <v>11002</v>
      </c>
      <c r="W2018" t="s">
        <v>11031</v>
      </c>
      <c r="X2018" t="s">
        <v>6700</v>
      </c>
    </row>
    <row r="2019" spans="1:24" x14ac:dyDescent="0.3">
      <c r="A2019" t="s">
        <v>6701</v>
      </c>
      <c r="B2019" t="s">
        <v>6702</v>
      </c>
      <c r="C2019" t="s">
        <v>6702</v>
      </c>
      <c r="D2019">
        <v>149</v>
      </c>
      <c r="E2019" t="s">
        <v>10917</v>
      </c>
      <c r="F2019">
        <v>2.4833333333333334</v>
      </c>
      <c r="G2019" t="s">
        <v>7406</v>
      </c>
      <c r="H2019" t="s">
        <v>10887</v>
      </c>
      <c r="I2019" t="s">
        <v>10890</v>
      </c>
      <c r="J2019">
        <v>6</v>
      </c>
      <c r="K2019" t="s">
        <v>10912</v>
      </c>
      <c r="L2019">
        <v>422577</v>
      </c>
      <c r="M2019">
        <v>200000000</v>
      </c>
      <c r="N2019">
        <v>836303693</v>
      </c>
      <c r="O2019">
        <v>636303693</v>
      </c>
      <c r="P2019" t="s">
        <v>10928</v>
      </c>
      <c r="Q2019" t="s">
        <v>6703</v>
      </c>
      <c r="R2019">
        <v>8</v>
      </c>
      <c r="S2019" t="s">
        <v>11015</v>
      </c>
      <c r="T2019" t="s">
        <v>11024</v>
      </c>
      <c r="U2019" t="s">
        <v>10926</v>
      </c>
      <c r="V2019" t="s">
        <v>10996</v>
      </c>
      <c r="W2019" t="s">
        <v>11031</v>
      </c>
      <c r="X2019" t="s">
        <v>1884</v>
      </c>
    </row>
    <row r="2020" spans="1:24" x14ac:dyDescent="0.3">
      <c r="A2020" t="s">
        <v>6704</v>
      </c>
      <c r="B2020" t="s">
        <v>6705</v>
      </c>
      <c r="C2020" t="s">
        <v>6706</v>
      </c>
      <c r="D2020">
        <v>130</v>
      </c>
      <c r="E2020" t="s">
        <v>10917</v>
      </c>
      <c r="F2020">
        <v>2.1666666666666665</v>
      </c>
      <c r="G2020" t="s">
        <v>190</v>
      </c>
      <c r="H2020" t="s">
        <v>5878</v>
      </c>
      <c r="I2020" t="s">
        <v>10899</v>
      </c>
      <c r="J2020">
        <v>8.1</v>
      </c>
      <c r="K2020" t="s">
        <v>10922</v>
      </c>
      <c r="L2020">
        <v>81640</v>
      </c>
      <c r="M2020">
        <v>3600000</v>
      </c>
      <c r="N2020">
        <v>52786</v>
      </c>
      <c r="O2020">
        <v>-3547214</v>
      </c>
      <c r="P2020" t="s">
        <v>10924</v>
      </c>
      <c r="Q2020" t="s">
        <v>6707</v>
      </c>
      <c r="R2020">
        <v>25</v>
      </c>
      <c r="S2020" t="s">
        <v>11014</v>
      </c>
      <c r="T2020" t="s">
        <v>11023</v>
      </c>
      <c r="U2020" t="s">
        <v>10925</v>
      </c>
      <c r="V2020" t="s">
        <v>11007</v>
      </c>
      <c r="W2020" t="s">
        <v>11031</v>
      </c>
      <c r="X2020" t="s">
        <v>6708</v>
      </c>
    </row>
    <row r="2021" spans="1:24" x14ac:dyDescent="0.3">
      <c r="A2021" t="s">
        <v>6709</v>
      </c>
      <c r="B2021" t="s">
        <v>6710</v>
      </c>
      <c r="C2021" t="s">
        <v>6710</v>
      </c>
      <c r="D2021">
        <v>100</v>
      </c>
      <c r="E2021" t="s">
        <v>10911</v>
      </c>
      <c r="F2021">
        <v>1.6666666666666667</v>
      </c>
      <c r="G2021" t="s">
        <v>172</v>
      </c>
      <c r="H2021" t="s">
        <v>10885</v>
      </c>
      <c r="I2021" t="s">
        <v>10886</v>
      </c>
      <c r="J2021">
        <v>6.3</v>
      </c>
      <c r="K2021" t="s">
        <v>10912</v>
      </c>
      <c r="L2021">
        <v>146944</v>
      </c>
      <c r="M2021">
        <v>18500000</v>
      </c>
      <c r="N2021">
        <v>32406507</v>
      </c>
      <c r="O2021">
        <v>13906507</v>
      </c>
      <c r="P2021" t="s">
        <v>10913</v>
      </c>
      <c r="Q2021" t="s">
        <v>6711</v>
      </c>
      <c r="R2021">
        <v>14</v>
      </c>
      <c r="S2021" t="s">
        <v>11015</v>
      </c>
      <c r="T2021" t="s">
        <v>11027</v>
      </c>
      <c r="U2021" t="s">
        <v>10930</v>
      </c>
      <c r="V2021" t="s">
        <v>10996</v>
      </c>
      <c r="W2021" t="s">
        <v>11031</v>
      </c>
      <c r="X2021" t="s">
        <v>6712</v>
      </c>
    </row>
    <row r="2022" spans="1:24" x14ac:dyDescent="0.3">
      <c r="A2022" t="s">
        <v>6713</v>
      </c>
      <c r="B2022" t="s">
        <v>6714</v>
      </c>
      <c r="C2022" t="s">
        <v>6714</v>
      </c>
      <c r="D2022">
        <v>118</v>
      </c>
      <c r="E2022" t="s">
        <v>10911</v>
      </c>
      <c r="F2022">
        <v>1.9666666666666666</v>
      </c>
      <c r="G2022" t="s">
        <v>7406</v>
      </c>
      <c r="H2022" t="s">
        <v>10895</v>
      </c>
      <c r="I2022" t="s">
        <v>5170</v>
      </c>
      <c r="J2022">
        <v>6.6</v>
      </c>
      <c r="K2022" t="s">
        <v>10912</v>
      </c>
      <c r="L2022">
        <v>193260</v>
      </c>
      <c r="M2022">
        <v>80000000</v>
      </c>
      <c r="N2022">
        <v>178767383</v>
      </c>
      <c r="O2022">
        <v>98767383</v>
      </c>
      <c r="P2022" t="s">
        <v>10913</v>
      </c>
      <c r="Q2022" t="s">
        <v>6715</v>
      </c>
      <c r="R2022">
        <v>16</v>
      </c>
      <c r="S2022" t="s">
        <v>11011</v>
      </c>
      <c r="T2022" t="s">
        <v>11027</v>
      </c>
      <c r="U2022" t="s">
        <v>10930</v>
      </c>
      <c r="V2022" t="s">
        <v>10992</v>
      </c>
      <c r="W2022" t="s">
        <v>11031</v>
      </c>
      <c r="X2022" t="s">
        <v>4506</v>
      </c>
    </row>
    <row r="2023" spans="1:24" x14ac:dyDescent="0.3">
      <c r="A2023" t="s">
        <v>6716</v>
      </c>
      <c r="B2023" t="s">
        <v>6717</v>
      </c>
      <c r="C2023" t="s">
        <v>6717</v>
      </c>
      <c r="D2023">
        <v>85</v>
      </c>
      <c r="E2023" t="s">
        <v>10915</v>
      </c>
      <c r="F2023">
        <v>1.4166666666666667</v>
      </c>
      <c r="G2023" t="s">
        <v>7406</v>
      </c>
      <c r="H2023" t="s">
        <v>10887</v>
      </c>
      <c r="I2023" t="s">
        <v>105</v>
      </c>
      <c r="J2023">
        <v>7</v>
      </c>
      <c r="K2023" t="s">
        <v>10916</v>
      </c>
      <c r="L2023">
        <v>414524</v>
      </c>
      <c r="M2023">
        <v>25000000</v>
      </c>
      <c r="N2023">
        <v>172394180</v>
      </c>
      <c r="O2023">
        <v>147394180</v>
      </c>
      <c r="P2023" t="s">
        <v>10928</v>
      </c>
      <c r="Q2023" t="s">
        <v>6718</v>
      </c>
      <c r="R2023">
        <v>16</v>
      </c>
      <c r="S2023" t="s">
        <v>11014</v>
      </c>
      <c r="T2023" t="s">
        <v>11019</v>
      </c>
      <c r="U2023" t="s">
        <v>10919</v>
      </c>
      <c r="V2023" t="s">
        <v>10992</v>
      </c>
      <c r="W2023" t="s">
        <v>11031</v>
      </c>
      <c r="X2023" t="s">
        <v>6719</v>
      </c>
    </row>
    <row r="2024" spans="1:24" x14ac:dyDescent="0.3">
      <c r="A2024" t="s">
        <v>6720</v>
      </c>
      <c r="B2024" t="s">
        <v>6721</v>
      </c>
      <c r="C2024" t="s">
        <v>6721</v>
      </c>
      <c r="D2024">
        <v>115</v>
      </c>
      <c r="E2024" t="s">
        <v>10911</v>
      </c>
      <c r="F2024">
        <v>1.9166666666666667</v>
      </c>
      <c r="G2024" t="s">
        <v>190</v>
      </c>
      <c r="H2024" t="s">
        <v>10899</v>
      </c>
      <c r="I2024" t="s">
        <v>10899</v>
      </c>
      <c r="J2024">
        <v>7.4</v>
      </c>
      <c r="K2024" t="s">
        <v>10916</v>
      </c>
      <c r="L2024">
        <v>91684</v>
      </c>
      <c r="M2024">
        <v>2000000</v>
      </c>
      <c r="N2024">
        <v>15282731</v>
      </c>
      <c r="O2024">
        <v>13282731</v>
      </c>
      <c r="P2024" t="s">
        <v>10913</v>
      </c>
      <c r="Q2024" t="s">
        <v>6722</v>
      </c>
      <c r="R2024">
        <v>26</v>
      </c>
      <c r="S2024" t="s">
        <v>11013</v>
      </c>
      <c r="T2024" t="s">
        <v>11019</v>
      </c>
      <c r="U2024" t="s">
        <v>10919</v>
      </c>
      <c r="V2024" t="s">
        <v>11007</v>
      </c>
      <c r="W2024" t="s">
        <v>11031</v>
      </c>
      <c r="X2024" t="s">
        <v>6723</v>
      </c>
    </row>
    <row r="2025" spans="1:24" x14ac:dyDescent="0.3">
      <c r="A2025" t="s">
        <v>6724</v>
      </c>
      <c r="B2025" t="s">
        <v>6725</v>
      </c>
      <c r="C2025" t="s">
        <v>6725</v>
      </c>
      <c r="D2025">
        <v>95</v>
      </c>
      <c r="E2025" t="s">
        <v>10911</v>
      </c>
      <c r="F2025">
        <v>1.5833333333333333</v>
      </c>
      <c r="G2025" t="s">
        <v>105</v>
      </c>
      <c r="H2025" t="s">
        <v>5170</v>
      </c>
      <c r="I2025" t="s">
        <v>10899</v>
      </c>
      <c r="J2025">
        <v>7.1</v>
      </c>
      <c r="K2025" t="s">
        <v>10916</v>
      </c>
      <c r="L2025">
        <v>97397</v>
      </c>
      <c r="M2025">
        <v>4500000</v>
      </c>
      <c r="N2025">
        <v>91392971</v>
      </c>
      <c r="O2025">
        <v>86892971</v>
      </c>
      <c r="P2025" t="s">
        <v>10913</v>
      </c>
      <c r="Q2025" t="s">
        <v>6726</v>
      </c>
      <c r="R2025">
        <v>30</v>
      </c>
      <c r="S2025" t="s">
        <v>11013</v>
      </c>
      <c r="T2025" t="s">
        <v>11022</v>
      </c>
      <c r="U2025" t="s">
        <v>10923</v>
      </c>
      <c r="V2025" t="s">
        <v>11008</v>
      </c>
      <c r="W2025" t="s">
        <v>11035</v>
      </c>
      <c r="X2025" t="s">
        <v>6727</v>
      </c>
    </row>
    <row r="2026" spans="1:24" x14ac:dyDescent="0.3">
      <c r="A2026" t="s">
        <v>6728</v>
      </c>
      <c r="B2026" t="s">
        <v>6729</v>
      </c>
      <c r="C2026" t="s">
        <v>6729</v>
      </c>
      <c r="D2026">
        <v>189</v>
      </c>
      <c r="E2026" t="s">
        <v>10917</v>
      </c>
      <c r="F2026">
        <v>3.15</v>
      </c>
      <c r="G2026" t="s">
        <v>172</v>
      </c>
      <c r="H2026" t="s">
        <v>190</v>
      </c>
      <c r="I2026" t="s">
        <v>10896</v>
      </c>
      <c r="J2026">
        <v>7.1</v>
      </c>
      <c r="K2026" t="s">
        <v>10916</v>
      </c>
      <c r="L2026">
        <v>151337</v>
      </c>
      <c r="M2026">
        <v>110000000</v>
      </c>
      <c r="N2026">
        <v>63351455</v>
      </c>
      <c r="O2026">
        <v>-46648545</v>
      </c>
      <c r="P2026" t="s">
        <v>10924</v>
      </c>
      <c r="Q2026" t="s">
        <v>6730</v>
      </c>
      <c r="R2026">
        <v>15</v>
      </c>
      <c r="S2026" t="s">
        <v>11012</v>
      </c>
      <c r="T2026" t="s">
        <v>11018</v>
      </c>
      <c r="U2026" t="s">
        <v>10914</v>
      </c>
      <c r="V2026" t="s">
        <v>11008</v>
      </c>
      <c r="W2026" t="s">
        <v>11035</v>
      </c>
      <c r="X2026" t="s">
        <v>6731</v>
      </c>
    </row>
    <row r="2027" spans="1:24" x14ac:dyDescent="0.3">
      <c r="A2027" t="s">
        <v>6732</v>
      </c>
      <c r="B2027" t="s">
        <v>6733</v>
      </c>
      <c r="C2027" t="s">
        <v>6733</v>
      </c>
      <c r="D2027">
        <v>118</v>
      </c>
      <c r="E2027" t="s">
        <v>10911</v>
      </c>
      <c r="F2027">
        <v>1.9666666666666666</v>
      </c>
      <c r="G2027" t="s">
        <v>7406</v>
      </c>
      <c r="H2027" t="s">
        <v>10887</v>
      </c>
      <c r="I2027" t="s">
        <v>172</v>
      </c>
      <c r="J2027">
        <v>6.2</v>
      </c>
      <c r="K2027" t="s">
        <v>10912</v>
      </c>
      <c r="L2027">
        <v>382562</v>
      </c>
      <c r="M2027">
        <v>250000000</v>
      </c>
      <c r="N2027">
        <v>760928081</v>
      </c>
      <c r="O2027">
        <v>510928081</v>
      </c>
      <c r="P2027" t="s">
        <v>10928</v>
      </c>
      <c r="Q2027" t="s">
        <v>6734</v>
      </c>
      <c r="R2027">
        <v>23</v>
      </c>
      <c r="S2027" t="s">
        <v>11012</v>
      </c>
      <c r="T2027" t="s">
        <v>11024</v>
      </c>
      <c r="U2027" t="s">
        <v>10926</v>
      </c>
      <c r="V2027" t="s">
        <v>11008</v>
      </c>
      <c r="W2027" t="s">
        <v>11035</v>
      </c>
      <c r="X2027" t="s">
        <v>6735</v>
      </c>
    </row>
    <row r="2028" spans="1:24" x14ac:dyDescent="0.3">
      <c r="A2028" t="s">
        <v>6736</v>
      </c>
      <c r="B2028" t="s">
        <v>6737</v>
      </c>
      <c r="C2028" t="s">
        <v>6737</v>
      </c>
      <c r="D2028">
        <v>165</v>
      </c>
      <c r="E2028" t="s">
        <v>10917</v>
      </c>
      <c r="F2028">
        <v>2.75</v>
      </c>
      <c r="G2028" t="s">
        <v>190</v>
      </c>
      <c r="H2028" t="s">
        <v>10899</v>
      </c>
      <c r="I2028" t="s">
        <v>10899</v>
      </c>
      <c r="J2028">
        <v>7.9</v>
      </c>
      <c r="K2028" t="s">
        <v>10916</v>
      </c>
      <c r="L2028">
        <v>363686</v>
      </c>
      <c r="M2028">
        <v>4000000</v>
      </c>
      <c r="N2028">
        <v>48137666</v>
      </c>
      <c r="O2028">
        <v>44137666</v>
      </c>
      <c r="P2028" t="s">
        <v>10913</v>
      </c>
      <c r="Q2028" t="s">
        <v>6738</v>
      </c>
      <c r="R2028">
        <v>19</v>
      </c>
      <c r="S2028" t="s">
        <v>11013</v>
      </c>
      <c r="T2028" t="s">
        <v>11019</v>
      </c>
      <c r="U2028" t="s">
        <v>10919</v>
      </c>
      <c r="V2028" t="s">
        <v>10998</v>
      </c>
      <c r="W2028" t="s">
        <v>11031</v>
      </c>
      <c r="X2028" t="s">
        <v>1597</v>
      </c>
    </row>
    <row r="2029" spans="1:24" x14ac:dyDescent="0.3">
      <c r="A2029" t="s">
        <v>6739</v>
      </c>
      <c r="B2029" t="s">
        <v>6740</v>
      </c>
      <c r="C2029" t="s">
        <v>6740</v>
      </c>
      <c r="D2029">
        <v>105</v>
      </c>
      <c r="E2029" t="s">
        <v>10911</v>
      </c>
      <c r="F2029">
        <v>1.75</v>
      </c>
      <c r="G2029" t="s">
        <v>7406</v>
      </c>
      <c r="H2029" t="s">
        <v>105</v>
      </c>
      <c r="I2029" t="s">
        <v>5170</v>
      </c>
      <c r="J2029">
        <v>5.5</v>
      </c>
      <c r="K2029" t="s">
        <v>10933</v>
      </c>
      <c r="L2029">
        <v>95794</v>
      </c>
      <c r="M2029">
        <v>20000000</v>
      </c>
      <c r="N2029">
        <v>133423964</v>
      </c>
      <c r="O2029">
        <v>113423964</v>
      </c>
      <c r="P2029" t="s">
        <v>10928</v>
      </c>
      <c r="Q2029" t="s">
        <v>6741</v>
      </c>
      <c r="R2029">
        <v>8</v>
      </c>
      <c r="S2029" t="s">
        <v>11014</v>
      </c>
      <c r="T2029" t="s">
        <v>11027</v>
      </c>
      <c r="U2029" t="s">
        <v>10930</v>
      </c>
      <c r="V2029" t="s">
        <v>10995</v>
      </c>
      <c r="W2029" t="s">
        <v>11035</v>
      </c>
      <c r="X2029" t="s">
        <v>6323</v>
      </c>
    </row>
    <row r="2030" spans="1:24" x14ac:dyDescent="0.3">
      <c r="A2030" t="s">
        <v>6742</v>
      </c>
      <c r="B2030" t="s">
        <v>6743</v>
      </c>
      <c r="C2030" t="s">
        <v>6743</v>
      </c>
      <c r="D2030">
        <v>111</v>
      </c>
      <c r="E2030" t="s">
        <v>10911</v>
      </c>
      <c r="F2030">
        <v>1.85</v>
      </c>
      <c r="G2030" t="s">
        <v>105</v>
      </c>
      <c r="H2030" t="s">
        <v>5170</v>
      </c>
      <c r="I2030" t="s">
        <v>10899</v>
      </c>
      <c r="J2030">
        <v>5</v>
      </c>
      <c r="K2030" t="s">
        <v>10933</v>
      </c>
      <c r="L2030">
        <v>68387</v>
      </c>
      <c r="M2030">
        <v>20000000</v>
      </c>
      <c r="N2030">
        <v>104362940</v>
      </c>
      <c r="O2030">
        <v>84362940</v>
      </c>
      <c r="P2030" t="s">
        <v>10913</v>
      </c>
      <c r="Q2030" t="s">
        <v>6744</v>
      </c>
      <c r="R2030">
        <v>6</v>
      </c>
      <c r="S2030" t="s">
        <v>11012</v>
      </c>
      <c r="T2030" t="s">
        <v>11022</v>
      </c>
      <c r="U2030" t="s">
        <v>10923</v>
      </c>
      <c r="V2030" t="s">
        <v>11008</v>
      </c>
      <c r="W2030" t="s">
        <v>11035</v>
      </c>
      <c r="X2030" t="s">
        <v>6323</v>
      </c>
    </row>
    <row r="2031" spans="1:24" x14ac:dyDescent="0.3">
      <c r="A2031" t="s">
        <v>6745</v>
      </c>
      <c r="B2031" t="s">
        <v>6746</v>
      </c>
      <c r="C2031" t="s">
        <v>6746</v>
      </c>
      <c r="D2031">
        <v>96</v>
      </c>
      <c r="E2031" t="s">
        <v>10911</v>
      </c>
      <c r="F2031">
        <v>1.6</v>
      </c>
      <c r="G2031" t="s">
        <v>10887</v>
      </c>
      <c r="H2031" t="s">
        <v>10888</v>
      </c>
      <c r="I2031" t="s">
        <v>172</v>
      </c>
      <c r="J2031">
        <v>6.8</v>
      </c>
      <c r="K2031" t="s">
        <v>10912</v>
      </c>
      <c r="L2031">
        <v>124612</v>
      </c>
      <c r="M2031">
        <v>200000000</v>
      </c>
      <c r="N2031">
        <v>325286646</v>
      </c>
      <c r="O2031">
        <v>125286646</v>
      </c>
      <c r="P2031" t="s">
        <v>10928</v>
      </c>
      <c r="Q2031" t="s">
        <v>5939</v>
      </c>
      <c r="R2031">
        <v>3</v>
      </c>
      <c r="S2031" t="s">
        <v>11011</v>
      </c>
      <c r="T2031" t="s">
        <v>11023</v>
      </c>
      <c r="U2031" t="s">
        <v>10925</v>
      </c>
      <c r="V2031" t="s">
        <v>10996</v>
      </c>
      <c r="W2031" t="s">
        <v>11031</v>
      </c>
      <c r="X2031" t="s">
        <v>669</v>
      </c>
    </row>
    <row r="2032" spans="1:24" x14ac:dyDescent="0.3">
      <c r="A2032" t="s">
        <v>6747</v>
      </c>
      <c r="B2032" t="s">
        <v>6748</v>
      </c>
      <c r="C2032" t="s">
        <v>6748</v>
      </c>
      <c r="D2032">
        <v>122</v>
      </c>
      <c r="E2032" t="s">
        <v>10917</v>
      </c>
      <c r="F2032">
        <v>2.0333333333333332</v>
      </c>
      <c r="G2032" t="s">
        <v>190</v>
      </c>
      <c r="H2032" t="s">
        <v>10886</v>
      </c>
      <c r="I2032" t="s">
        <v>10899</v>
      </c>
      <c r="J2032">
        <v>6.9</v>
      </c>
      <c r="K2032" t="s">
        <v>10912</v>
      </c>
      <c r="L2032">
        <v>119442</v>
      </c>
      <c r="M2032">
        <v>38000000</v>
      </c>
      <c r="N2032">
        <v>117094902</v>
      </c>
      <c r="O2032">
        <v>79094902</v>
      </c>
      <c r="P2032" t="s">
        <v>10913</v>
      </c>
      <c r="Q2032" t="s">
        <v>6749</v>
      </c>
      <c r="R2032">
        <v>15</v>
      </c>
      <c r="S2032" t="s">
        <v>1956</v>
      </c>
      <c r="T2032" t="s">
        <v>11026</v>
      </c>
      <c r="U2032" t="s">
        <v>10929</v>
      </c>
      <c r="V2032" t="s">
        <v>11000</v>
      </c>
      <c r="W2032" t="s">
        <v>11031</v>
      </c>
      <c r="X2032" t="s">
        <v>4463</v>
      </c>
    </row>
    <row r="2033" spans="1:24" x14ac:dyDescent="0.3">
      <c r="A2033" t="s">
        <v>6750</v>
      </c>
      <c r="B2033" t="s">
        <v>615</v>
      </c>
      <c r="C2033" t="s">
        <v>615</v>
      </c>
      <c r="D2033">
        <v>113</v>
      </c>
      <c r="E2033" t="s">
        <v>10911</v>
      </c>
      <c r="F2033">
        <v>1.8833333333333333</v>
      </c>
      <c r="G2033" t="s">
        <v>172</v>
      </c>
      <c r="H2033" t="s">
        <v>190</v>
      </c>
      <c r="I2033" t="s">
        <v>10894</v>
      </c>
      <c r="J2033">
        <v>5.8</v>
      </c>
      <c r="K2033" t="s">
        <v>10933</v>
      </c>
      <c r="L2033">
        <v>52221</v>
      </c>
      <c r="M2033">
        <v>24000000</v>
      </c>
      <c r="N2033">
        <v>63543328</v>
      </c>
      <c r="O2033">
        <v>39543328</v>
      </c>
      <c r="P2033" t="s">
        <v>10913</v>
      </c>
      <c r="Q2033" t="s">
        <v>6751</v>
      </c>
      <c r="R2033">
        <v>6</v>
      </c>
      <c r="S2033" t="s">
        <v>11012</v>
      </c>
      <c r="T2033" t="s">
        <v>11022</v>
      </c>
      <c r="U2033" t="s">
        <v>10923</v>
      </c>
      <c r="V2033" t="s">
        <v>11000</v>
      </c>
      <c r="W2033" t="s">
        <v>11031</v>
      </c>
      <c r="X2033" t="s">
        <v>5575</v>
      </c>
    </row>
    <row r="2034" spans="1:24" x14ac:dyDescent="0.3">
      <c r="A2034" t="s">
        <v>6752</v>
      </c>
      <c r="B2034" t="s">
        <v>6753</v>
      </c>
      <c r="C2034" t="s">
        <v>6753</v>
      </c>
      <c r="D2034">
        <v>104</v>
      </c>
      <c r="E2034" t="s">
        <v>10911</v>
      </c>
      <c r="F2034">
        <v>1.7333333333333334</v>
      </c>
      <c r="G2034" t="s">
        <v>172</v>
      </c>
      <c r="H2034" t="s">
        <v>10886</v>
      </c>
      <c r="I2034" t="s">
        <v>10899</v>
      </c>
      <c r="J2034">
        <v>6.8</v>
      </c>
      <c r="K2034" t="s">
        <v>10912</v>
      </c>
      <c r="L2034">
        <v>377092</v>
      </c>
      <c r="M2034">
        <v>70000000</v>
      </c>
      <c r="N2034">
        <v>223241637</v>
      </c>
      <c r="O2034">
        <v>153241637</v>
      </c>
      <c r="P2034" t="s">
        <v>10928</v>
      </c>
      <c r="Q2034" t="s">
        <v>6754</v>
      </c>
      <c r="R2034">
        <v>9</v>
      </c>
      <c r="S2034" t="s">
        <v>11011</v>
      </c>
      <c r="T2034" t="s">
        <v>11018</v>
      </c>
      <c r="U2034" t="s">
        <v>10914</v>
      </c>
      <c r="V2034" t="s">
        <v>10992</v>
      </c>
      <c r="W2034" t="s">
        <v>11031</v>
      </c>
      <c r="X2034" t="s">
        <v>3270</v>
      </c>
    </row>
    <row r="2035" spans="1:24" x14ac:dyDescent="0.3">
      <c r="A2035" t="s">
        <v>6755</v>
      </c>
      <c r="B2035" t="s">
        <v>6756</v>
      </c>
      <c r="C2035" t="s">
        <v>6756</v>
      </c>
      <c r="D2035">
        <v>129</v>
      </c>
      <c r="E2035" t="s">
        <v>10917</v>
      </c>
      <c r="F2035">
        <v>2.15</v>
      </c>
      <c r="G2035" t="s">
        <v>190</v>
      </c>
      <c r="H2035" t="s">
        <v>10896</v>
      </c>
      <c r="I2035" t="s">
        <v>5170</v>
      </c>
      <c r="J2035">
        <v>7.7</v>
      </c>
      <c r="K2035" t="s">
        <v>10916</v>
      </c>
      <c r="L2035">
        <v>188788</v>
      </c>
      <c r="M2035">
        <v>35000000</v>
      </c>
      <c r="N2035">
        <v>0</v>
      </c>
      <c r="O2035">
        <v>-35000000</v>
      </c>
      <c r="P2035" t="s">
        <v>10924</v>
      </c>
      <c r="Q2035" t="s">
        <v>6757</v>
      </c>
      <c r="R2035">
        <v>25</v>
      </c>
      <c r="S2035" t="s">
        <v>1956</v>
      </c>
      <c r="T2035" t="s">
        <v>11027</v>
      </c>
      <c r="U2035" t="s">
        <v>10930</v>
      </c>
      <c r="V2035" t="s">
        <v>11007</v>
      </c>
      <c r="W2035" t="s">
        <v>11031</v>
      </c>
      <c r="X2035" t="s">
        <v>6758</v>
      </c>
    </row>
    <row r="2036" spans="1:24" x14ac:dyDescent="0.3">
      <c r="A2036" t="s">
        <v>6759</v>
      </c>
      <c r="B2036" t="s">
        <v>6760</v>
      </c>
      <c r="C2036" t="s">
        <v>6760</v>
      </c>
      <c r="D2036">
        <v>96</v>
      </c>
      <c r="E2036" t="s">
        <v>10911</v>
      </c>
      <c r="F2036">
        <v>1.6</v>
      </c>
      <c r="G2036" t="s">
        <v>7406</v>
      </c>
      <c r="H2036" t="s">
        <v>10885</v>
      </c>
      <c r="I2036" t="s">
        <v>5170</v>
      </c>
      <c r="J2036">
        <v>4.3</v>
      </c>
      <c r="K2036" t="s">
        <v>10933</v>
      </c>
      <c r="L2036">
        <v>124522</v>
      </c>
      <c r="M2036">
        <v>57000000</v>
      </c>
      <c r="N2036">
        <v>132563930</v>
      </c>
      <c r="O2036">
        <v>75563930</v>
      </c>
      <c r="P2036" t="s">
        <v>10913</v>
      </c>
      <c r="Q2036" t="s">
        <v>6761</v>
      </c>
      <c r="R2036">
        <v>11</v>
      </c>
      <c r="S2036" t="s">
        <v>11013</v>
      </c>
      <c r="T2036" t="s">
        <v>11018</v>
      </c>
      <c r="U2036" t="s">
        <v>10914</v>
      </c>
      <c r="V2036" t="s">
        <v>11000</v>
      </c>
      <c r="W2036" t="s">
        <v>11031</v>
      </c>
      <c r="X2036" t="s">
        <v>5745</v>
      </c>
    </row>
    <row r="2037" spans="1:24" x14ac:dyDescent="0.3">
      <c r="A2037" t="s">
        <v>6762</v>
      </c>
      <c r="B2037" t="s">
        <v>6763</v>
      </c>
      <c r="C2037" t="s">
        <v>6763</v>
      </c>
      <c r="D2037">
        <v>123</v>
      </c>
      <c r="E2037" t="s">
        <v>10917</v>
      </c>
      <c r="F2037">
        <v>2.0499999999999998</v>
      </c>
      <c r="G2037" t="s">
        <v>190</v>
      </c>
      <c r="H2037" t="s">
        <v>10895</v>
      </c>
      <c r="I2037" t="s">
        <v>5170</v>
      </c>
      <c r="J2037">
        <v>6.3</v>
      </c>
      <c r="K2037" t="s">
        <v>10912</v>
      </c>
      <c r="L2037">
        <v>132896</v>
      </c>
      <c r="M2037">
        <v>20000000</v>
      </c>
      <c r="N2037">
        <v>87609403</v>
      </c>
      <c r="O2037">
        <v>67609403</v>
      </c>
      <c r="P2037" t="s">
        <v>10913</v>
      </c>
      <c r="Q2037" t="s">
        <v>6764</v>
      </c>
      <c r="R2037">
        <v>5</v>
      </c>
      <c r="S2037" t="s">
        <v>11015</v>
      </c>
      <c r="T2037" t="s">
        <v>11027</v>
      </c>
      <c r="U2037" t="s">
        <v>10930</v>
      </c>
      <c r="V2037" t="s">
        <v>11008</v>
      </c>
      <c r="W2037" t="s">
        <v>11035</v>
      </c>
      <c r="X2037" t="s">
        <v>6765</v>
      </c>
    </row>
    <row r="2038" spans="1:24" x14ac:dyDescent="0.3">
      <c r="A2038" t="s">
        <v>6766</v>
      </c>
      <c r="B2038" t="s">
        <v>6767</v>
      </c>
      <c r="C2038" t="s">
        <v>6767</v>
      </c>
      <c r="D2038">
        <v>87</v>
      </c>
      <c r="E2038" t="s">
        <v>10915</v>
      </c>
      <c r="F2038">
        <v>1.45</v>
      </c>
      <c r="G2038" t="s">
        <v>172</v>
      </c>
      <c r="H2038" t="s">
        <v>10885</v>
      </c>
      <c r="I2038" t="s">
        <v>10899</v>
      </c>
      <c r="J2038">
        <v>2.8</v>
      </c>
      <c r="K2038" t="s">
        <v>10933</v>
      </c>
      <c r="L2038">
        <v>110745</v>
      </c>
      <c r="M2038">
        <v>30000000</v>
      </c>
      <c r="N2038">
        <v>85897593</v>
      </c>
      <c r="O2038">
        <v>55897593</v>
      </c>
      <c r="P2038" t="s">
        <v>10913</v>
      </c>
      <c r="Q2038" t="s">
        <v>6768</v>
      </c>
      <c r="R2038">
        <v>24</v>
      </c>
      <c r="S2038" t="s">
        <v>11012</v>
      </c>
      <c r="T2038" t="s">
        <v>11019</v>
      </c>
      <c r="U2038" t="s">
        <v>10919</v>
      </c>
      <c r="V2038" t="s">
        <v>10992</v>
      </c>
      <c r="W2038" t="s">
        <v>11031</v>
      </c>
      <c r="X2038" t="s">
        <v>5639</v>
      </c>
    </row>
    <row r="2039" spans="1:24" x14ac:dyDescent="0.3">
      <c r="A2039" t="s">
        <v>6769</v>
      </c>
      <c r="B2039" t="s">
        <v>6770</v>
      </c>
      <c r="C2039" t="s">
        <v>6770</v>
      </c>
      <c r="D2039">
        <v>143</v>
      </c>
      <c r="E2039" t="s">
        <v>10917</v>
      </c>
      <c r="F2039">
        <v>2.3833333333333333</v>
      </c>
      <c r="G2039" t="s">
        <v>7406</v>
      </c>
      <c r="H2039" t="s">
        <v>10887</v>
      </c>
      <c r="I2039" t="s">
        <v>5170</v>
      </c>
      <c r="J2039">
        <v>7.8</v>
      </c>
      <c r="K2039" t="s">
        <v>10916</v>
      </c>
      <c r="L2039">
        <v>719912</v>
      </c>
      <c r="M2039">
        <v>200000000</v>
      </c>
      <c r="N2039">
        <v>1142471295</v>
      </c>
      <c r="O2039">
        <v>942471295</v>
      </c>
      <c r="P2039" t="s">
        <v>10928</v>
      </c>
      <c r="Q2039" t="s">
        <v>6771</v>
      </c>
      <c r="R2039">
        <v>23</v>
      </c>
      <c r="S2039" t="s">
        <v>11011</v>
      </c>
      <c r="T2039" t="s">
        <v>11022</v>
      </c>
      <c r="U2039" t="s">
        <v>10923</v>
      </c>
      <c r="V2039" t="s">
        <v>11003</v>
      </c>
      <c r="W2039" t="s">
        <v>11031</v>
      </c>
      <c r="X2039" t="s">
        <v>3091</v>
      </c>
    </row>
    <row r="2040" spans="1:24" x14ac:dyDescent="0.3">
      <c r="A2040" t="s">
        <v>6772</v>
      </c>
      <c r="B2040" t="s">
        <v>6773</v>
      </c>
      <c r="C2040" t="s">
        <v>6773</v>
      </c>
      <c r="D2040">
        <v>98</v>
      </c>
      <c r="E2040" t="s">
        <v>10911</v>
      </c>
      <c r="F2040">
        <v>1.6333333333333333</v>
      </c>
      <c r="G2040" t="s">
        <v>7406</v>
      </c>
      <c r="H2040" t="s">
        <v>10887</v>
      </c>
      <c r="I2040" t="s">
        <v>10892</v>
      </c>
      <c r="J2040">
        <v>5.7</v>
      </c>
      <c r="K2040" t="s">
        <v>10933</v>
      </c>
      <c r="L2040">
        <v>62213</v>
      </c>
      <c r="M2040">
        <v>65000000</v>
      </c>
      <c r="N2040">
        <v>106387141</v>
      </c>
      <c r="O2040">
        <v>41387141</v>
      </c>
      <c r="P2040" t="s">
        <v>10913</v>
      </c>
      <c r="Q2040" t="s">
        <v>6440</v>
      </c>
      <c r="R2040">
        <v>11</v>
      </c>
      <c r="S2040" t="s">
        <v>11014</v>
      </c>
      <c r="T2040" t="s">
        <v>11021</v>
      </c>
      <c r="U2040" t="s">
        <v>10921</v>
      </c>
      <c r="V2040" t="s">
        <v>10996</v>
      </c>
      <c r="W2040" t="s">
        <v>11031</v>
      </c>
      <c r="X2040" t="s">
        <v>5509</v>
      </c>
    </row>
    <row r="2041" spans="1:24" x14ac:dyDescent="0.3">
      <c r="A2041" t="s">
        <v>6774</v>
      </c>
      <c r="B2041" t="s">
        <v>6775</v>
      </c>
      <c r="C2041" t="s">
        <v>6775</v>
      </c>
      <c r="D2041">
        <v>81</v>
      </c>
      <c r="E2041" t="s">
        <v>10915</v>
      </c>
      <c r="F2041">
        <v>1.35</v>
      </c>
      <c r="G2041" t="s">
        <v>7406</v>
      </c>
      <c r="H2041" t="s">
        <v>190</v>
      </c>
      <c r="I2041" t="s">
        <v>10885</v>
      </c>
      <c r="J2041">
        <v>4.7</v>
      </c>
      <c r="K2041" t="s">
        <v>10933</v>
      </c>
      <c r="L2041">
        <v>60976</v>
      </c>
      <c r="M2041">
        <v>47000000</v>
      </c>
      <c r="N2041">
        <v>10903312</v>
      </c>
      <c r="O2041">
        <v>-36096688</v>
      </c>
      <c r="P2041" t="s">
        <v>10924</v>
      </c>
      <c r="Q2041" t="s">
        <v>6776</v>
      </c>
      <c r="R2041">
        <v>17</v>
      </c>
      <c r="S2041" t="s">
        <v>11012</v>
      </c>
      <c r="T2041" t="s">
        <v>11024</v>
      </c>
      <c r="U2041" t="s">
        <v>10926</v>
      </c>
      <c r="V2041" t="s">
        <v>11002</v>
      </c>
      <c r="W2041" t="s">
        <v>11031</v>
      </c>
      <c r="X2041" t="s">
        <v>6777</v>
      </c>
    </row>
    <row r="2042" spans="1:24" x14ac:dyDescent="0.3">
      <c r="A2042" t="s">
        <v>6778</v>
      </c>
      <c r="B2042" t="s">
        <v>6779</v>
      </c>
      <c r="C2042" t="s">
        <v>6779</v>
      </c>
      <c r="D2042">
        <v>113</v>
      </c>
      <c r="E2042" t="s">
        <v>10911</v>
      </c>
      <c r="F2042">
        <v>1.8833333333333333</v>
      </c>
      <c r="G2042" t="s">
        <v>172</v>
      </c>
      <c r="H2042" t="s">
        <v>10892</v>
      </c>
      <c r="I2042" t="s">
        <v>10885</v>
      </c>
      <c r="J2042">
        <v>6.2</v>
      </c>
      <c r="K2042" t="s">
        <v>10912</v>
      </c>
      <c r="L2042">
        <v>276846</v>
      </c>
      <c r="M2042">
        <v>150000000</v>
      </c>
      <c r="N2042">
        <v>245527149</v>
      </c>
      <c r="O2042">
        <v>95527149</v>
      </c>
      <c r="P2042" t="s">
        <v>10913</v>
      </c>
      <c r="Q2042" t="s">
        <v>6780</v>
      </c>
      <c r="R2042">
        <v>9</v>
      </c>
      <c r="S2042" t="s">
        <v>11014</v>
      </c>
      <c r="T2042" t="s">
        <v>11029</v>
      </c>
      <c r="U2042" t="s">
        <v>10932</v>
      </c>
      <c r="V2042" t="s">
        <v>11003</v>
      </c>
      <c r="W2042" t="s">
        <v>11031</v>
      </c>
      <c r="X2042" t="s">
        <v>766</v>
      </c>
    </row>
    <row r="2043" spans="1:24" x14ac:dyDescent="0.3">
      <c r="A2043" t="s">
        <v>6781</v>
      </c>
      <c r="B2043" t="s">
        <v>6782</v>
      </c>
      <c r="C2043" t="s">
        <v>6782</v>
      </c>
      <c r="D2043">
        <v>109</v>
      </c>
      <c r="E2043" t="s">
        <v>10911</v>
      </c>
      <c r="F2043">
        <v>1.8166666666666667</v>
      </c>
      <c r="G2043" t="s">
        <v>190</v>
      </c>
      <c r="H2043" t="s">
        <v>10892</v>
      </c>
      <c r="I2043" t="s">
        <v>10899</v>
      </c>
      <c r="J2043">
        <v>7.3</v>
      </c>
      <c r="K2043" t="s">
        <v>10916</v>
      </c>
      <c r="L2043">
        <v>96883</v>
      </c>
      <c r="M2043">
        <v>30000000</v>
      </c>
      <c r="N2043">
        <v>95714875</v>
      </c>
      <c r="O2043">
        <v>65714875</v>
      </c>
      <c r="P2043" t="s">
        <v>10913</v>
      </c>
      <c r="Q2043" t="s">
        <v>6783</v>
      </c>
      <c r="R2043">
        <v>26</v>
      </c>
      <c r="S2043" t="s">
        <v>1956</v>
      </c>
      <c r="T2043" t="s">
        <v>11024</v>
      </c>
      <c r="U2043" t="s">
        <v>10926</v>
      </c>
      <c r="V2043" t="s">
        <v>10996</v>
      </c>
      <c r="W2043" t="s">
        <v>11031</v>
      </c>
      <c r="X2043" t="s">
        <v>3567</v>
      </c>
    </row>
    <row r="2044" spans="1:24" x14ac:dyDescent="0.3">
      <c r="A2044" t="s">
        <v>6784</v>
      </c>
      <c r="B2044" t="s">
        <v>6785</v>
      </c>
      <c r="C2044" t="s">
        <v>6785</v>
      </c>
      <c r="D2044">
        <v>105</v>
      </c>
      <c r="E2044" t="s">
        <v>10911</v>
      </c>
      <c r="F2044">
        <v>1.75</v>
      </c>
      <c r="G2044" t="s">
        <v>10887</v>
      </c>
      <c r="H2044" t="s">
        <v>172</v>
      </c>
      <c r="I2044" t="s">
        <v>10892</v>
      </c>
      <c r="J2044">
        <v>6</v>
      </c>
      <c r="K2044" t="s">
        <v>10912</v>
      </c>
      <c r="L2044">
        <v>208280</v>
      </c>
      <c r="M2044">
        <v>150000000</v>
      </c>
      <c r="N2044">
        <v>413106170</v>
      </c>
      <c r="O2044">
        <v>263106170</v>
      </c>
      <c r="P2044" t="s">
        <v>10928</v>
      </c>
      <c r="Q2044" t="s">
        <v>5320</v>
      </c>
      <c r="R2044">
        <v>14</v>
      </c>
      <c r="S2044" t="s">
        <v>11012</v>
      </c>
      <c r="T2044" t="s">
        <v>11029</v>
      </c>
      <c r="U2044" t="s">
        <v>10932</v>
      </c>
      <c r="V2044" t="s">
        <v>10996</v>
      </c>
      <c r="W2044" t="s">
        <v>11031</v>
      </c>
      <c r="X2044" t="s">
        <v>4002</v>
      </c>
    </row>
    <row r="2045" spans="1:24" x14ac:dyDescent="0.3">
      <c r="A2045" t="s">
        <v>6786</v>
      </c>
      <c r="B2045" t="s">
        <v>6787</v>
      </c>
      <c r="C2045" t="s">
        <v>6787</v>
      </c>
      <c r="D2045">
        <v>113</v>
      </c>
      <c r="E2045" t="s">
        <v>10911</v>
      </c>
      <c r="F2045">
        <v>1.8833333333333333</v>
      </c>
      <c r="G2045" t="s">
        <v>172</v>
      </c>
      <c r="H2045" t="s">
        <v>10899</v>
      </c>
      <c r="I2045" t="s">
        <v>10899</v>
      </c>
      <c r="J2045">
        <v>5.5</v>
      </c>
      <c r="K2045" t="s">
        <v>10933</v>
      </c>
      <c r="L2045">
        <v>113357</v>
      </c>
      <c r="M2045">
        <v>70000000</v>
      </c>
      <c r="N2045">
        <v>171844840</v>
      </c>
      <c r="O2045">
        <v>101844840</v>
      </c>
      <c r="P2045" t="s">
        <v>10928</v>
      </c>
      <c r="Q2045" t="s">
        <v>6788</v>
      </c>
      <c r="R2045">
        <v>5</v>
      </c>
      <c r="S2045" t="s">
        <v>11015</v>
      </c>
      <c r="T2045" t="s">
        <v>11022</v>
      </c>
      <c r="U2045" t="s">
        <v>10923</v>
      </c>
      <c r="V2045" t="s">
        <v>10996</v>
      </c>
      <c r="W2045" t="s">
        <v>11031</v>
      </c>
      <c r="X2045" t="s">
        <v>6789</v>
      </c>
    </row>
    <row r="2046" spans="1:24" x14ac:dyDescent="0.3">
      <c r="A2046" t="s">
        <v>6790</v>
      </c>
      <c r="B2046" t="s">
        <v>6791</v>
      </c>
      <c r="C2046" t="s">
        <v>6791</v>
      </c>
      <c r="D2046">
        <v>94</v>
      </c>
      <c r="E2046" t="s">
        <v>10911</v>
      </c>
      <c r="F2046">
        <v>1.5666666666666667</v>
      </c>
      <c r="G2046" t="s">
        <v>10887</v>
      </c>
      <c r="H2046" t="s">
        <v>10888</v>
      </c>
      <c r="I2046" t="s">
        <v>172</v>
      </c>
      <c r="J2046">
        <v>6.9</v>
      </c>
      <c r="K2046" t="s">
        <v>10912</v>
      </c>
      <c r="L2046">
        <v>258495</v>
      </c>
      <c r="M2046">
        <v>90000000</v>
      </c>
      <c r="N2046">
        <v>886686817</v>
      </c>
      <c r="O2046">
        <v>796686817</v>
      </c>
      <c r="P2046" t="s">
        <v>10928</v>
      </c>
      <c r="Q2046" t="s">
        <v>6783</v>
      </c>
      <c r="R2046">
        <v>26</v>
      </c>
      <c r="S2046" t="s">
        <v>1956</v>
      </c>
      <c r="T2046" t="s">
        <v>11024</v>
      </c>
      <c r="U2046" t="s">
        <v>10926</v>
      </c>
      <c r="V2046" t="s">
        <v>10996</v>
      </c>
      <c r="W2046" t="s">
        <v>11031</v>
      </c>
      <c r="X2046" t="s">
        <v>6792</v>
      </c>
    </row>
    <row r="2047" spans="1:24" x14ac:dyDescent="0.3">
      <c r="A2047" t="s">
        <v>6793</v>
      </c>
      <c r="B2047" t="s">
        <v>6794</v>
      </c>
      <c r="C2047" t="s">
        <v>6794</v>
      </c>
      <c r="D2047">
        <v>89</v>
      </c>
      <c r="E2047" t="s">
        <v>10915</v>
      </c>
      <c r="F2047">
        <v>1.4833333333333334</v>
      </c>
      <c r="G2047" t="s">
        <v>105</v>
      </c>
      <c r="H2047" t="s">
        <v>5170</v>
      </c>
      <c r="I2047" t="s">
        <v>10899</v>
      </c>
      <c r="J2047">
        <v>6.1</v>
      </c>
      <c r="K2047" t="s">
        <v>10912</v>
      </c>
      <c r="L2047">
        <v>56360</v>
      </c>
      <c r="M2047">
        <v>5000000</v>
      </c>
      <c r="N2047">
        <v>11084630</v>
      </c>
      <c r="O2047">
        <v>6084630</v>
      </c>
      <c r="P2047" t="s">
        <v>10918</v>
      </c>
      <c r="Q2047" t="s">
        <v>6795</v>
      </c>
      <c r="R2047">
        <v>10</v>
      </c>
      <c r="S2047" t="s">
        <v>11016</v>
      </c>
      <c r="T2047" t="s">
        <v>11027</v>
      </c>
      <c r="U2047" t="s">
        <v>10930</v>
      </c>
      <c r="V2047" t="s">
        <v>11006</v>
      </c>
      <c r="W2047" t="s">
        <v>11031</v>
      </c>
      <c r="X2047" t="s">
        <v>5114</v>
      </c>
    </row>
    <row r="2048" spans="1:24" x14ac:dyDescent="0.3">
      <c r="A2048" t="s">
        <v>6796</v>
      </c>
      <c r="B2048" t="s">
        <v>6797</v>
      </c>
      <c r="C2048" t="s">
        <v>6797</v>
      </c>
      <c r="D2048">
        <v>89</v>
      </c>
      <c r="E2048" t="s">
        <v>10915</v>
      </c>
      <c r="F2048">
        <v>1.4833333333333334</v>
      </c>
      <c r="G2048" t="s">
        <v>105</v>
      </c>
      <c r="H2048" t="s">
        <v>10890</v>
      </c>
      <c r="I2048" t="s">
        <v>5170</v>
      </c>
      <c r="J2048">
        <v>5.9</v>
      </c>
      <c r="K2048" t="s">
        <v>10933</v>
      </c>
      <c r="L2048">
        <v>76075</v>
      </c>
      <c r="M2048">
        <v>12000000</v>
      </c>
      <c r="N2048">
        <v>41319906</v>
      </c>
      <c r="O2048">
        <v>29319906</v>
      </c>
      <c r="P2048" t="s">
        <v>10913</v>
      </c>
      <c r="Q2048" t="s">
        <v>6798</v>
      </c>
      <c r="R2048">
        <v>10</v>
      </c>
      <c r="S2048" t="s">
        <v>1956</v>
      </c>
      <c r="T2048" t="s">
        <v>11022</v>
      </c>
      <c r="U2048" t="s">
        <v>10923</v>
      </c>
      <c r="V2048" t="s">
        <v>10992</v>
      </c>
      <c r="W2048" t="s">
        <v>11031</v>
      </c>
      <c r="X2048" t="s">
        <v>6799</v>
      </c>
    </row>
    <row r="2049" spans="1:24" x14ac:dyDescent="0.3">
      <c r="A2049" t="s">
        <v>6800</v>
      </c>
      <c r="B2049" t="s">
        <v>6801</v>
      </c>
      <c r="C2049" t="s">
        <v>6801</v>
      </c>
      <c r="D2049">
        <v>106</v>
      </c>
      <c r="E2049" t="s">
        <v>10911</v>
      </c>
      <c r="F2049">
        <v>1.7666666666666666</v>
      </c>
      <c r="G2049" t="s">
        <v>10887</v>
      </c>
      <c r="H2049" t="s">
        <v>10889</v>
      </c>
      <c r="I2049" t="s">
        <v>172</v>
      </c>
      <c r="J2049">
        <v>7.3</v>
      </c>
      <c r="K2049" t="s">
        <v>10916</v>
      </c>
      <c r="L2049">
        <v>98469</v>
      </c>
      <c r="M2049">
        <v>23000000</v>
      </c>
      <c r="N2049">
        <v>46152800</v>
      </c>
      <c r="O2049">
        <v>23152800</v>
      </c>
      <c r="P2049" t="s">
        <v>10913</v>
      </c>
      <c r="Q2049" t="s">
        <v>6802</v>
      </c>
      <c r="R2049">
        <v>12</v>
      </c>
      <c r="S2049" t="s">
        <v>11016</v>
      </c>
      <c r="T2049" t="s">
        <v>11018</v>
      </c>
      <c r="U2049" t="s">
        <v>10914</v>
      </c>
      <c r="V2049" t="s">
        <v>10999</v>
      </c>
      <c r="W2049" t="s">
        <v>11031</v>
      </c>
      <c r="X2049" t="s">
        <v>6803</v>
      </c>
    </row>
    <row r="2050" spans="1:24" x14ac:dyDescent="0.3">
      <c r="A2050" t="s">
        <v>6804</v>
      </c>
      <c r="B2050" t="s">
        <v>6805</v>
      </c>
      <c r="C2050" t="s">
        <v>6805</v>
      </c>
      <c r="D2050">
        <v>148</v>
      </c>
      <c r="E2050" t="s">
        <v>10917</v>
      </c>
      <c r="F2050">
        <v>2.4666666666666668</v>
      </c>
      <c r="G2050" t="s">
        <v>7406</v>
      </c>
      <c r="H2050" t="s">
        <v>10890</v>
      </c>
      <c r="I2050" t="s">
        <v>10899</v>
      </c>
      <c r="J2050">
        <v>5.7</v>
      </c>
      <c r="K2050" t="s">
        <v>10933</v>
      </c>
      <c r="L2050">
        <v>270870</v>
      </c>
      <c r="M2050">
        <v>190000000</v>
      </c>
      <c r="N2050">
        <v>157286805</v>
      </c>
      <c r="O2050">
        <v>-32713195</v>
      </c>
      <c r="P2050" t="s">
        <v>10924</v>
      </c>
      <c r="Q2050" t="s">
        <v>6806</v>
      </c>
      <c r="R2050">
        <v>16</v>
      </c>
      <c r="S2050" t="s">
        <v>11012</v>
      </c>
      <c r="T2050" t="s">
        <v>11018</v>
      </c>
      <c r="U2050" t="s">
        <v>10914</v>
      </c>
      <c r="V2050" t="s">
        <v>10995</v>
      </c>
      <c r="W2050" t="s">
        <v>11035</v>
      </c>
      <c r="X2050" t="s">
        <v>6807</v>
      </c>
    </row>
    <row r="2051" spans="1:24" x14ac:dyDescent="0.3">
      <c r="A2051" t="s">
        <v>6808</v>
      </c>
      <c r="B2051" t="s">
        <v>6809</v>
      </c>
      <c r="C2051" t="s">
        <v>6809</v>
      </c>
      <c r="D2051">
        <v>111</v>
      </c>
      <c r="E2051" t="s">
        <v>10911</v>
      </c>
      <c r="F2051">
        <v>1.85</v>
      </c>
      <c r="G2051" t="s">
        <v>190</v>
      </c>
      <c r="H2051" t="s">
        <v>10895</v>
      </c>
      <c r="I2051" t="s">
        <v>5170</v>
      </c>
      <c r="J2051">
        <v>7.1</v>
      </c>
      <c r="K2051" t="s">
        <v>10916</v>
      </c>
      <c r="L2051">
        <v>52479</v>
      </c>
      <c r="M2051">
        <v>7000000</v>
      </c>
      <c r="N2051">
        <v>48767848</v>
      </c>
      <c r="O2051">
        <v>41767848</v>
      </c>
      <c r="P2051" t="s">
        <v>10913</v>
      </c>
      <c r="Q2051" t="s">
        <v>6810</v>
      </c>
      <c r="R2051">
        <v>20</v>
      </c>
      <c r="S2051" t="s">
        <v>1956</v>
      </c>
      <c r="T2051" t="s">
        <v>11019</v>
      </c>
      <c r="U2051" t="s">
        <v>10919</v>
      </c>
      <c r="V2051" t="s">
        <v>11004</v>
      </c>
      <c r="W2051" t="s">
        <v>11035</v>
      </c>
      <c r="X2051" t="s">
        <v>6811</v>
      </c>
    </row>
    <row r="2052" spans="1:24" x14ac:dyDescent="0.3">
      <c r="A2052" t="s">
        <v>6812</v>
      </c>
      <c r="B2052" t="s">
        <v>6813</v>
      </c>
      <c r="C2052" t="s">
        <v>6813</v>
      </c>
      <c r="D2052">
        <v>117</v>
      </c>
      <c r="E2052" t="s">
        <v>10911</v>
      </c>
      <c r="F2052">
        <v>1.95</v>
      </c>
      <c r="G2052" t="s">
        <v>172</v>
      </c>
      <c r="H2052" t="s">
        <v>10886</v>
      </c>
      <c r="I2052" t="s">
        <v>10899</v>
      </c>
      <c r="J2052">
        <v>6.5</v>
      </c>
      <c r="K2052" t="s">
        <v>10912</v>
      </c>
      <c r="L2052">
        <v>140746</v>
      </c>
      <c r="M2052">
        <v>40000000</v>
      </c>
      <c r="N2052">
        <v>128006208</v>
      </c>
      <c r="O2052">
        <v>88006208</v>
      </c>
      <c r="P2052" t="s">
        <v>10913</v>
      </c>
      <c r="Q2052" t="s">
        <v>6814</v>
      </c>
      <c r="R2052">
        <v>19</v>
      </c>
      <c r="S2052" t="s">
        <v>11015</v>
      </c>
      <c r="T2052" t="s">
        <v>11029</v>
      </c>
      <c r="U2052" t="s">
        <v>10932</v>
      </c>
      <c r="V2052" t="s">
        <v>10998</v>
      </c>
      <c r="W2052" t="s">
        <v>11031</v>
      </c>
      <c r="X2052" t="s">
        <v>2497</v>
      </c>
    </row>
    <row r="2053" spans="1:24" x14ac:dyDescent="0.3">
      <c r="A2053" t="s">
        <v>6815</v>
      </c>
      <c r="B2053" t="s">
        <v>6816</v>
      </c>
      <c r="C2053" t="s">
        <v>6816</v>
      </c>
      <c r="D2053">
        <v>148</v>
      </c>
      <c r="E2053" t="s">
        <v>10917</v>
      </c>
      <c r="F2053">
        <v>2.4666666666666668</v>
      </c>
      <c r="G2053" t="s">
        <v>7406</v>
      </c>
      <c r="H2053" t="s">
        <v>10887</v>
      </c>
      <c r="I2053" t="s">
        <v>10885</v>
      </c>
      <c r="J2053">
        <v>8.1999999999999993</v>
      </c>
      <c r="K2053" t="s">
        <v>10922</v>
      </c>
      <c r="L2053">
        <v>841498</v>
      </c>
      <c r="M2053">
        <v>200000000</v>
      </c>
      <c r="N2053">
        <v>1921847111</v>
      </c>
      <c r="O2053">
        <v>1721847111</v>
      </c>
      <c r="P2053" t="s">
        <v>10928</v>
      </c>
      <c r="Q2053" t="s">
        <v>6817</v>
      </c>
      <c r="R2053">
        <v>13</v>
      </c>
      <c r="S2053" t="s">
        <v>11015</v>
      </c>
      <c r="T2053" t="s">
        <v>11018</v>
      </c>
      <c r="U2053" t="s">
        <v>10914</v>
      </c>
      <c r="V2053" t="s">
        <v>10995</v>
      </c>
      <c r="W2053" t="s">
        <v>11035</v>
      </c>
      <c r="X2053" t="s">
        <v>6818</v>
      </c>
    </row>
    <row r="2054" spans="1:24" x14ac:dyDescent="0.3">
      <c r="A2054" t="s">
        <v>6819</v>
      </c>
      <c r="B2054" t="s">
        <v>6820</v>
      </c>
      <c r="C2054" t="s">
        <v>6820</v>
      </c>
      <c r="D2054">
        <v>121</v>
      </c>
      <c r="E2054" t="s">
        <v>10917</v>
      </c>
      <c r="F2054">
        <v>2.0166666666666666</v>
      </c>
      <c r="G2054" t="s">
        <v>7406</v>
      </c>
      <c r="H2054" t="s">
        <v>10889</v>
      </c>
      <c r="I2054" t="s">
        <v>190</v>
      </c>
      <c r="J2054">
        <v>7.5</v>
      </c>
      <c r="K2054" t="s">
        <v>10916</v>
      </c>
      <c r="L2054">
        <v>300791</v>
      </c>
      <c r="M2054">
        <v>40000000</v>
      </c>
      <c r="N2054">
        <v>154802912</v>
      </c>
      <c r="O2054">
        <v>114802912</v>
      </c>
      <c r="P2054" t="s">
        <v>10928</v>
      </c>
      <c r="Q2054" t="s">
        <v>6821</v>
      </c>
      <c r="R2054">
        <v>12</v>
      </c>
      <c r="S2054" t="s">
        <v>11011</v>
      </c>
      <c r="T2054" t="s">
        <v>11023</v>
      </c>
      <c r="U2054" t="s">
        <v>10925</v>
      </c>
      <c r="V2054" t="s">
        <v>10997</v>
      </c>
      <c r="W2054" t="s">
        <v>11031</v>
      </c>
      <c r="X2054" t="s">
        <v>4202</v>
      </c>
    </row>
    <row r="2055" spans="1:24" x14ac:dyDescent="0.3">
      <c r="A2055" t="s">
        <v>6822</v>
      </c>
      <c r="B2055" t="s">
        <v>6823</v>
      </c>
      <c r="C2055" t="s">
        <v>6823</v>
      </c>
      <c r="D2055">
        <v>102</v>
      </c>
      <c r="E2055" t="s">
        <v>10911</v>
      </c>
      <c r="F2055">
        <v>1.7</v>
      </c>
      <c r="G2055" t="s">
        <v>172</v>
      </c>
      <c r="H2055" t="s">
        <v>105</v>
      </c>
      <c r="I2055" t="s">
        <v>5170</v>
      </c>
      <c r="J2055">
        <v>6.3</v>
      </c>
      <c r="K2055" t="s">
        <v>10912</v>
      </c>
      <c r="L2055">
        <v>69274</v>
      </c>
      <c r="M2055">
        <v>5000000</v>
      </c>
      <c r="N2055">
        <v>18073433</v>
      </c>
      <c r="O2055">
        <v>13073433</v>
      </c>
      <c r="P2055" t="s">
        <v>10913</v>
      </c>
      <c r="Q2055" t="s">
        <v>6824</v>
      </c>
      <c r="R2055">
        <v>8</v>
      </c>
      <c r="S2055" t="s">
        <v>11012</v>
      </c>
      <c r="T2055" t="s">
        <v>11022</v>
      </c>
      <c r="U2055" t="s">
        <v>10923</v>
      </c>
      <c r="V2055" t="s">
        <v>11007</v>
      </c>
      <c r="W2055" t="s">
        <v>11031</v>
      </c>
      <c r="X2055" t="s">
        <v>6825</v>
      </c>
    </row>
    <row r="2056" spans="1:24" x14ac:dyDescent="0.3">
      <c r="A2056" t="s">
        <v>6826</v>
      </c>
      <c r="B2056" t="s">
        <v>6827</v>
      </c>
      <c r="C2056" t="s">
        <v>6827</v>
      </c>
      <c r="D2056">
        <v>104</v>
      </c>
      <c r="E2056" t="s">
        <v>10911</v>
      </c>
      <c r="F2056">
        <v>1.7333333333333334</v>
      </c>
      <c r="G2056" t="s">
        <v>10887</v>
      </c>
      <c r="H2056" t="s">
        <v>172</v>
      </c>
      <c r="I2056" t="s">
        <v>10890</v>
      </c>
      <c r="J2056">
        <v>6.9</v>
      </c>
      <c r="K2056" t="s">
        <v>10912</v>
      </c>
      <c r="L2056">
        <v>262836</v>
      </c>
      <c r="M2056">
        <v>40000000</v>
      </c>
      <c r="N2056">
        <v>97984015</v>
      </c>
      <c r="O2056">
        <v>57984015</v>
      </c>
      <c r="P2056" t="s">
        <v>10913</v>
      </c>
      <c r="Q2056" t="s">
        <v>6828</v>
      </c>
      <c r="R2056">
        <v>7</v>
      </c>
      <c r="S2056" t="s">
        <v>11015</v>
      </c>
      <c r="T2056" t="s">
        <v>11020</v>
      </c>
      <c r="U2056" t="s">
        <v>10920</v>
      </c>
      <c r="V2056" t="s">
        <v>11000</v>
      </c>
      <c r="W2056" t="s">
        <v>11031</v>
      </c>
      <c r="X2056" t="s">
        <v>6144</v>
      </c>
    </row>
    <row r="2057" spans="1:24" x14ac:dyDescent="0.3">
      <c r="A2057" t="s">
        <v>6829</v>
      </c>
      <c r="B2057" t="s">
        <v>6830</v>
      </c>
      <c r="C2057" t="s">
        <v>6830</v>
      </c>
      <c r="D2057">
        <v>89</v>
      </c>
      <c r="E2057" t="s">
        <v>10915</v>
      </c>
      <c r="F2057">
        <v>1.4833333333333334</v>
      </c>
      <c r="G2057" t="s">
        <v>7406</v>
      </c>
      <c r="H2057" t="s">
        <v>10887</v>
      </c>
      <c r="I2057" t="s">
        <v>105</v>
      </c>
      <c r="J2057">
        <v>4.9000000000000004</v>
      </c>
      <c r="K2057" t="s">
        <v>10933</v>
      </c>
      <c r="L2057">
        <v>63121</v>
      </c>
      <c r="M2057">
        <v>30000000</v>
      </c>
      <c r="N2057">
        <v>64626786</v>
      </c>
      <c r="O2057">
        <v>34626786</v>
      </c>
      <c r="P2057" t="s">
        <v>10913</v>
      </c>
      <c r="Q2057" t="s">
        <v>6831</v>
      </c>
      <c r="R2057">
        <v>22</v>
      </c>
      <c r="S2057" t="s">
        <v>11012</v>
      </c>
      <c r="T2057" t="s">
        <v>11018</v>
      </c>
      <c r="U2057" t="s">
        <v>10914</v>
      </c>
      <c r="V2057" t="s">
        <v>11000</v>
      </c>
      <c r="W2057" t="s">
        <v>11031</v>
      </c>
      <c r="X2057" t="s">
        <v>6832</v>
      </c>
    </row>
    <row r="2058" spans="1:24" x14ac:dyDescent="0.3">
      <c r="A2058" t="s">
        <v>6833</v>
      </c>
      <c r="B2058" t="s">
        <v>6834</v>
      </c>
      <c r="C2058" t="s">
        <v>6835</v>
      </c>
      <c r="D2058">
        <v>122</v>
      </c>
      <c r="E2058" t="s">
        <v>10917</v>
      </c>
      <c r="F2058">
        <v>2.0333333333333332</v>
      </c>
      <c r="G2058" t="s">
        <v>10891</v>
      </c>
      <c r="H2058" t="s">
        <v>190</v>
      </c>
      <c r="I2058" t="s">
        <v>10899</v>
      </c>
      <c r="J2058">
        <v>6.6</v>
      </c>
      <c r="K2058" t="s">
        <v>10912</v>
      </c>
      <c r="L2058">
        <v>80049</v>
      </c>
      <c r="M2058">
        <v>25000000</v>
      </c>
      <c r="N2058">
        <v>10606422</v>
      </c>
      <c r="O2058">
        <v>-14393578</v>
      </c>
      <c r="P2058" t="s">
        <v>10924</v>
      </c>
      <c r="Q2058" t="s">
        <v>6836</v>
      </c>
      <c r="R2058">
        <v>4</v>
      </c>
      <c r="S2058" t="s">
        <v>1956</v>
      </c>
      <c r="T2058" t="s">
        <v>11027</v>
      </c>
      <c r="U2058" t="s">
        <v>10930</v>
      </c>
      <c r="V2058" t="s">
        <v>10996</v>
      </c>
      <c r="W2058" t="s">
        <v>11031</v>
      </c>
      <c r="X2058" t="s">
        <v>71</v>
      </c>
    </row>
    <row r="2059" spans="1:24" x14ac:dyDescent="0.3">
      <c r="A2059" t="s">
        <v>6837</v>
      </c>
      <c r="B2059" t="s">
        <v>6838</v>
      </c>
      <c r="C2059" t="s">
        <v>6838</v>
      </c>
      <c r="D2059">
        <v>124</v>
      </c>
      <c r="E2059" t="s">
        <v>10917</v>
      </c>
      <c r="F2059">
        <v>2.0666666666666669</v>
      </c>
      <c r="G2059" t="s">
        <v>7406</v>
      </c>
      <c r="H2059" t="s">
        <v>10887</v>
      </c>
      <c r="I2059" t="s">
        <v>172</v>
      </c>
      <c r="J2059">
        <v>6.1</v>
      </c>
      <c r="K2059" t="s">
        <v>10912</v>
      </c>
      <c r="L2059">
        <v>210143</v>
      </c>
      <c r="M2059">
        <v>200000000</v>
      </c>
      <c r="N2059">
        <v>476071180</v>
      </c>
      <c r="O2059">
        <v>276071180</v>
      </c>
      <c r="P2059" t="s">
        <v>10928</v>
      </c>
      <c r="Q2059" t="s">
        <v>6839</v>
      </c>
      <c r="R2059">
        <v>15</v>
      </c>
      <c r="S2059" t="s">
        <v>11014</v>
      </c>
      <c r="T2059" t="s">
        <v>11020</v>
      </c>
      <c r="U2059" t="s">
        <v>10920</v>
      </c>
      <c r="V2059" t="s">
        <v>11004</v>
      </c>
      <c r="W2059" t="s">
        <v>11035</v>
      </c>
      <c r="X2059" t="s">
        <v>3270</v>
      </c>
    </row>
    <row r="2060" spans="1:24" x14ac:dyDescent="0.3">
      <c r="A2060" t="s">
        <v>6840</v>
      </c>
      <c r="B2060" t="s">
        <v>6841</v>
      </c>
      <c r="C2060" t="s">
        <v>6841</v>
      </c>
      <c r="D2060">
        <v>108</v>
      </c>
      <c r="E2060" t="s">
        <v>10911</v>
      </c>
      <c r="F2060">
        <v>1.8</v>
      </c>
      <c r="G2060" t="s">
        <v>190</v>
      </c>
      <c r="H2060" t="s">
        <v>105</v>
      </c>
      <c r="I2060" t="s">
        <v>10895</v>
      </c>
      <c r="J2060">
        <v>5.8</v>
      </c>
      <c r="K2060" t="s">
        <v>10933</v>
      </c>
      <c r="L2060">
        <v>151986</v>
      </c>
      <c r="M2060">
        <v>18000000</v>
      </c>
      <c r="N2060">
        <v>90146510</v>
      </c>
      <c r="O2060">
        <v>72146510</v>
      </c>
      <c r="P2060" t="s">
        <v>10913</v>
      </c>
      <c r="Q2060" t="s">
        <v>6842</v>
      </c>
      <c r="R2060">
        <v>21</v>
      </c>
      <c r="S2060" t="s">
        <v>11014</v>
      </c>
      <c r="T2060" t="s">
        <v>11025</v>
      </c>
      <c r="U2060" t="s">
        <v>10927</v>
      </c>
      <c r="V2060" t="s">
        <v>10995</v>
      </c>
      <c r="W2060" t="s">
        <v>11035</v>
      </c>
      <c r="X2060" t="s">
        <v>3083</v>
      </c>
    </row>
    <row r="2061" spans="1:24" x14ac:dyDescent="0.3">
      <c r="A2061" t="s">
        <v>6843</v>
      </c>
      <c r="B2061" t="s">
        <v>6844</v>
      </c>
      <c r="C2061" t="s">
        <v>6844</v>
      </c>
      <c r="D2061">
        <v>130</v>
      </c>
      <c r="E2061" t="s">
        <v>10917</v>
      </c>
      <c r="F2061">
        <v>2.1666666666666665</v>
      </c>
      <c r="G2061" t="s">
        <v>105</v>
      </c>
      <c r="H2061" t="s">
        <v>10895</v>
      </c>
      <c r="I2061" t="s">
        <v>10890</v>
      </c>
      <c r="J2061">
        <v>6.8</v>
      </c>
      <c r="K2061" t="s">
        <v>10912</v>
      </c>
      <c r="L2061">
        <v>248851</v>
      </c>
      <c r="M2061">
        <v>68000000</v>
      </c>
      <c r="N2061">
        <v>171235592</v>
      </c>
      <c r="O2061">
        <v>103235592</v>
      </c>
      <c r="P2061" t="s">
        <v>10928</v>
      </c>
      <c r="Q2061" t="s">
        <v>6845</v>
      </c>
      <c r="R2061">
        <v>18</v>
      </c>
      <c r="S2061" t="s">
        <v>11015</v>
      </c>
      <c r="T2061" t="s">
        <v>11025</v>
      </c>
      <c r="U2061" t="s">
        <v>10927</v>
      </c>
      <c r="V2061" t="s">
        <v>11008</v>
      </c>
      <c r="W2061" t="s">
        <v>11035</v>
      </c>
      <c r="X2061" t="s">
        <v>6846</v>
      </c>
    </row>
    <row r="2062" spans="1:24" x14ac:dyDescent="0.3">
      <c r="A2062" t="s">
        <v>6847</v>
      </c>
      <c r="B2062" t="s">
        <v>6848</v>
      </c>
      <c r="C2062" t="s">
        <v>6848</v>
      </c>
      <c r="D2062">
        <v>85</v>
      </c>
      <c r="E2062" t="s">
        <v>10915</v>
      </c>
      <c r="F2062">
        <v>1.4166666666666667</v>
      </c>
      <c r="G2062" t="s">
        <v>7406</v>
      </c>
      <c r="H2062" t="s">
        <v>10887</v>
      </c>
      <c r="I2062" t="s">
        <v>10885</v>
      </c>
      <c r="J2062">
        <v>2.5</v>
      </c>
      <c r="K2062" t="s">
        <v>10933</v>
      </c>
      <c r="L2062">
        <v>78236</v>
      </c>
      <c r="M2062">
        <v>30000000</v>
      </c>
      <c r="N2062">
        <v>55720772</v>
      </c>
      <c r="O2062">
        <v>25720772</v>
      </c>
      <c r="P2062" t="s">
        <v>10913</v>
      </c>
      <c r="Q2062" t="s">
        <v>6849</v>
      </c>
      <c r="R2062">
        <v>10</v>
      </c>
      <c r="S2062" t="s">
        <v>11011</v>
      </c>
      <c r="T2062" t="s">
        <v>11021</v>
      </c>
      <c r="U2062" t="s">
        <v>10921</v>
      </c>
      <c r="V2062" t="s">
        <v>10996</v>
      </c>
      <c r="W2062" t="s">
        <v>11031</v>
      </c>
      <c r="X2062" t="s">
        <v>3241</v>
      </c>
    </row>
    <row r="2063" spans="1:24" x14ac:dyDescent="0.3">
      <c r="A2063" t="s">
        <v>6850</v>
      </c>
      <c r="B2063" t="s">
        <v>6851</v>
      </c>
      <c r="C2063" t="s">
        <v>6851</v>
      </c>
      <c r="D2063">
        <v>122</v>
      </c>
      <c r="E2063" t="s">
        <v>10917</v>
      </c>
      <c r="F2063">
        <v>2.0333333333333332</v>
      </c>
      <c r="G2063" t="s">
        <v>190</v>
      </c>
      <c r="H2063" t="s">
        <v>10885</v>
      </c>
      <c r="I2063" t="s">
        <v>10886</v>
      </c>
      <c r="J2063">
        <v>5.3</v>
      </c>
      <c r="K2063" t="s">
        <v>10933</v>
      </c>
      <c r="L2063">
        <v>479209</v>
      </c>
      <c r="M2063">
        <v>37000000</v>
      </c>
      <c r="N2063">
        <v>408430415</v>
      </c>
      <c r="O2063">
        <v>371430415</v>
      </c>
      <c r="P2063" t="s">
        <v>10928</v>
      </c>
      <c r="Q2063" t="s">
        <v>4914</v>
      </c>
      <c r="R2063">
        <v>17</v>
      </c>
      <c r="S2063" t="s">
        <v>11015</v>
      </c>
      <c r="T2063" t="s">
        <v>11023</v>
      </c>
      <c r="U2063" t="s">
        <v>10925</v>
      </c>
      <c r="V2063" t="s">
        <v>10992</v>
      </c>
      <c r="W2063" t="s">
        <v>11031</v>
      </c>
      <c r="X2063" t="s">
        <v>4209</v>
      </c>
    </row>
    <row r="2064" spans="1:24" x14ac:dyDescent="0.3">
      <c r="A2064" t="s">
        <v>6852</v>
      </c>
      <c r="B2064" t="s">
        <v>6853</v>
      </c>
      <c r="C2064" t="s">
        <v>6853</v>
      </c>
      <c r="D2064">
        <v>134</v>
      </c>
      <c r="E2064" t="s">
        <v>10917</v>
      </c>
      <c r="F2064">
        <v>2.2333333333333334</v>
      </c>
      <c r="G2064" t="s">
        <v>10889</v>
      </c>
      <c r="H2064" t="s">
        <v>190</v>
      </c>
      <c r="I2064" t="s">
        <v>10896</v>
      </c>
      <c r="J2064">
        <v>7</v>
      </c>
      <c r="K2064" t="s">
        <v>10916</v>
      </c>
      <c r="L2064">
        <v>147203</v>
      </c>
      <c r="M2064">
        <v>24000000</v>
      </c>
      <c r="N2064">
        <v>19206513</v>
      </c>
      <c r="O2064">
        <v>-4793487</v>
      </c>
      <c r="P2064" t="s">
        <v>10924</v>
      </c>
      <c r="Q2064" t="s">
        <v>6814</v>
      </c>
      <c r="R2064">
        <v>19</v>
      </c>
      <c r="S2064" t="s">
        <v>11015</v>
      </c>
      <c r="T2064" t="s">
        <v>11029</v>
      </c>
      <c r="U2064" t="s">
        <v>10932</v>
      </c>
      <c r="V2064" t="s">
        <v>10998</v>
      </c>
      <c r="W2064" t="s">
        <v>11031</v>
      </c>
      <c r="X2064" t="s">
        <v>4712</v>
      </c>
    </row>
    <row r="2065" spans="1:24" x14ac:dyDescent="0.3">
      <c r="A2065" t="s">
        <v>6854</v>
      </c>
      <c r="B2065" t="s">
        <v>6855</v>
      </c>
      <c r="C2065" t="s">
        <v>6855</v>
      </c>
      <c r="D2065">
        <v>100</v>
      </c>
      <c r="E2065" t="s">
        <v>10911</v>
      </c>
      <c r="F2065">
        <v>1.6666666666666667</v>
      </c>
      <c r="G2065" t="s">
        <v>7406</v>
      </c>
      <c r="H2065" t="s">
        <v>172</v>
      </c>
      <c r="I2065" t="s">
        <v>10886</v>
      </c>
      <c r="J2065">
        <v>5.4</v>
      </c>
      <c r="K2065" t="s">
        <v>10933</v>
      </c>
      <c r="L2065">
        <v>95070</v>
      </c>
      <c r="M2065">
        <v>75000000</v>
      </c>
      <c r="N2065">
        <v>98159963</v>
      </c>
      <c r="O2065">
        <v>23159963</v>
      </c>
      <c r="P2065" t="s">
        <v>10913</v>
      </c>
      <c r="Q2065" t="s">
        <v>6856</v>
      </c>
      <c r="R2065">
        <v>1</v>
      </c>
      <c r="S2065" t="s">
        <v>11011</v>
      </c>
      <c r="T2065" t="s">
        <v>11024</v>
      </c>
      <c r="U2065" t="s">
        <v>10926</v>
      </c>
      <c r="V2065" t="s">
        <v>11002</v>
      </c>
      <c r="W2065" t="s">
        <v>11031</v>
      </c>
      <c r="X2065" t="s">
        <v>3550</v>
      </c>
    </row>
    <row r="2066" spans="1:24" x14ac:dyDescent="0.3">
      <c r="A2066" t="s">
        <v>6857</v>
      </c>
      <c r="B2066" t="s">
        <v>6858</v>
      </c>
      <c r="C2066" t="s">
        <v>6859</v>
      </c>
      <c r="D2066">
        <v>125</v>
      </c>
      <c r="E2066" t="s">
        <v>10917</v>
      </c>
      <c r="F2066">
        <v>2.0833333333333335</v>
      </c>
      <c r="G2066" t="s">
        <v>7406</v>
      </c>
      <c r="H2066" t="s">
        <v>10887</v>
      </c>
      <c r="I2066" t="s">
        <v>10890</v>
      </c>
      <c r="J2066">
        <v>6.8</v>
      </c>
      <c r="K2066" t="s">
        <v>10912</v>
      </c>
      <c r="L2066">
        <v>350359</v>
      </c>
      <c r="M2066">
        <v>170000000</v>
      </c>
      <c r="N2066">
        <v>400063852</v>
      </c>
      <c r="O2066">
        <v>230063852</v>
      </c>
      <c r="P2066" t="s">
        <v>10928</v>
      </c>
      <c r="Q2066" t="s">
        <v>6860</v>
      </c>
      <c r="R2066">
        <v>30</v>
      </c>
      <c r="S2066" t="s">
        <v>11011</v>
      </c>
      <c r="T2066" t="s">
        <v>11023</v>
      </c>
      <c r="U2066" t="s">
        <v>10925</v>
      </c>
      <c r="V2066" t="s">
        <v>11002</v>
      </c>
      <c r="W2066" t="s">
        <v>11031</v>
      </c>
      <c r="X2066" t="s">
        <v>6861</v>
      </c>
    </row>
    <row r="2067" spans="1:24" x14ac:dyDescent="0.3">
      <c r="A2067" t="s">
        <v>6862</v>
      </c>
      <c r="B2067" t="s">
        <v>6863</v>
      </c>
      <c r="C2067" t="s">
        <v>6863</v>
      </c>
      <c r="D2067">
        <v>119</v>
      </c>
      <c r="E2067" t="s">
        <v>10911</v>
      </c>
      <c r="F2067">
        <v>1.9833333333333334</v>
      </c>
      <c r="G2067" t="s">
        <v>7406</v>
      </c>
      <c r="H2067" t="s">
        <v>10891</v>
      </c>
      <c r="I2067" t="s">
        <v>5170</v>
      </c>
      <c r="J2067">
        <v>7.1</v>
      </c>
      <c r="K2067" t="s">
        <v>10916</v>
      </c>
      <c r="L2067">
        <v>198631</v>
      </c>
      <c r="M2067">
        <v>40000000</v>
      </c>
      <c r="N2067">
        <v>103966489</v>
      </c>
      <c r="O2067">
        <v>63966489</v>
      </c>
      <c r="P2067" t="s">
        <v>10913</v>
      </c>
      <c r="Q2067" t="s">
        <v>6864</v>
      </c>
      <c r="R2067">
        <v>22</v>
      </c>
      <c r="S2067" t="s">
        <v>11012</v>
      </c>
      <c r="T2067" t="s">
        <v>11026</v>
      </c>
      <c r="U2067" t="s">
        <v>10929</v>
      </c>
      <c r="V2067" t="s">
        <v>10995</v>
      </c>
      <c r="W2067" t="s">
        <v>11035</v>
      </c>
      <c r="X2067" t="s">
        <v>6483</v>
      </c>
    </row>
    <row r="2068" spans="1:24" x14ac:dyDescent="0.3">
      <c r="A2068" t="s">
        <v>6865</v>
      </c>
      <c r="B2068" t="s">
        <v>6866</v>
      </c>
      <c r="C2068" t="s">
        <v>6866</v>
      </c>
      <c r="D2068">
        <v>95</v>
      </c>
      <c r="E2068" t="s">
        <v>10911</v>
      </c>
      <c r="F2068">
        <v>1.5833333333333333</v>
      </c>
      <c r="G2068" t="s">
        <v>10887</v>
      </c>
      <c r="H2068" t="s">
        <v>172</v>
      </c>
      <c r="I2068" t="s">
        <v>10892</v>
      </c>
      <c r="J2068">
        <v>7.3</v>
      </c>
      <c r="K2068" t="s">
        <v>10916</v>
      </c>
      <c r="L2068">
        <v>127624</v>
      </c>
      <c r="M2068">
        <v>55000000</v>
      </c>
      <c r="N2068">
        <v>282438834</v>
      </c>
      <c r="O2068">
        <v>227438834</v>
      </c>
      <c r="P2068" t="s">
        <v>10928</v>
      </c>
      <c r="Q2068" t="s">
        <v>6867</v>
      </c>
      <c r="R2068">
        <v>23</v>
      </c>
      <c r="S2068" t="s">
        <v>11013</v>
      </c>
      <c r="T2068" t="s">
        <v>11023</v>
      </c>
      <c r="U2068" t="s">
        <v>10925</v>
      </c>
      <c r="V2068" t="s">
        <v>10998</v>
      </c>
      <c r="W2068" t="s">
        <v>11031</v>
      </c>
      <c r="X2068" t="s">
        <v>6868</v>
      </c>
    </row>
    <row r="2069" spans="1:24" x14ac:dyDescent="0.3">
      <c r="A2069" t="s">
        <v>6869</v>
      </c>
      <c r="B2069" t="s">
        <v>6870</v>
      </c>
      <c r="C2069" t="s">
        <v>6870</v>
      </c>
      <c r="D2069">
        <v>106</v>
      </c>
      <c r="E2069" t="s">
        <v>10911</v>
      </c>
      <c r="F2069">
        <v>1.7666666666666666</v>
      </c>
      <c r="G2069" t="s">
        <v>7406</v>
      </c>
      <c r="H2069" t="s">
        <v>10891</v>
      </c>
      <c r="I2069" t="s">
        <v>5170</v>
      </c>
      <c r="J2069">
        <v>6.4</v>
      </c>
      <c r="K2069" t="s">
        <v>10912</v>
      </c>
      <c r="L2069">
        <v>205170</v>
      </c>
      <c r="M2069">
        <v>100000000</v>
      </c>
      <c r="N2069">
        <v>150166126</v>
      </c>
      <c r="O2069">
        <v>50166126</v>
      </c>
      <c r="P2069" t="s">
        <v>10913</v>
      </c>
      <c r="Q2069" t="s">
        <v>6871</v>
      </c>
      <c r="R2069">
        <v>4</v>
      </c>
      <c r="S2069" t="s">
        <v>11012</v>
      </c>
      <c r="T2069" t="s">
        <v>11024</v>
      </c>
      <c r="U2069" t="s">
        <v>10926</v>
      </c>
      <c r="V2069" t="s">
        <v>10996</v>
      </c>
      <c r="W2069" t="s">
        <v>11031</v>
      </c>
      <c r="X2069" t="s">
        <v>900</v>
      </c>
    </row>
    <row r="2070" spans="1:24" x14ac:dyDescent="0.3">
      <c r="A2070" t="s">
        <v>6872</v>
      </c>
      <c r="B2070" t="s">
        <v>6873</v>
      </c>
      <c r="C2070" t="s">
        <v>6873</v>
      </c>
      <c r="D2070">
        <v>137</v>
      </c>
      <c r="E2070" t="s">
        <v>10917</v>
      </c>
      <c r="F2070">
        <v>2.2833333333333332</v>
      </c>
      <c r="G2070" t="s">
        <v>7406</v>
      </c>
      <c r="H2070" t="s">
        <v>10887</v>
      </c>
      <c r="I2070" t="s">
        <v>190</v>
      </c>
      <c r="J2070">
        <v>7</v>
      </c>
      <c r="K2070" t="s">
        <v>10916</v>
      </c>
      <c r="L2070">
        <v>238999</v>
      </c>
      <c r="M2070">
        <v>70000000</v>
      </c>
      <c r="N2070">
        <v>69633110</v>
      </c>
      <c r="O2070">
        <v>-366890</v>
      </c>
      <c r="P2070" t="s">
        <v>10924</v>
      </c>
      <c r="Q2070" t="s">
        <v>6874</v>
      </c>
      <c r="R2070">
        <v>1</v>
      </c>
      <c r="S2070" t="s">
        <v>1956</v>
      </c>
      <c r="T2070" t="s">
        <v>11026</v>
      </c>
      <c r="U2070" t="s">
        <v>10929</v>
      </c>
      <c r="V2070" t="s">
        <v>11008</v>
      </c>
      <c r="W2070" t="s">
        <v>11035</v>
      </c>
      <c r="X2070" t="s">
        <v>6875</v>
      </c>
    </row>
    <row r="2071" spans="1:24" x14ac:dyDescent="0.3">
      <c r="A2071" t="s">
        <v>6876</v>
      </c>
      <c r="B2071" t="s">
        <v>6877</v>
      </c>
      <c r="C2071" t="s">
        <v>6877</v>
      </c>
      <c r="D2071">
        <v>116</v>
      </c>
      <c r="E2071" t="s">
        <v>10911</v>
      </c>
      <c r="F2071">
        <v>1.9333333333333333</v>
      </c>
      <c r="G2071" t="s">
        <v>190</v>
      </c>
      <c r="H2071" t="s">
        <v>10897</v>
      </c>
      <c r="I2071" t="s">
        <v>10899</v>
      </c>
      <c r="J2071">
        <v>6.8</v>
      </c>
      <c r="K2071" t="s">
        <v>10912</v>
      </c>
      <c r="L2071">
        <v>85653</v>
      </c>
      <c r="M2071">
        <v>75000000</v>
      </c>
      <c r="N2071">
        <v>275248615</v>
      </c>
      <c r="O2071">
        <v>200248615</v>
      </c>
      <c r="P2071" t="s">
        <v>10928</v>
      </c>
      <c r="Q2071">
        <v>44986</v>
      </c>
      <c r="S2071" t="s">
        <v>11014</v>
      </c>
      <c r="T2071" t="s">
        <v>11021</v>
      </c>
      <c r="U2071" t="e">
        <v>#VALUE!</v>
      </c>
      <c r="V2071" t="s">
        <v>11004</v>
      </c>
      <c r="W2071" t="s">
        <v>11035</v>
      </c>
      <c r="X2071" t="s">
        <v>6878</v>
      </c>
    </row>
    <row r="2072" spans="1:24" x14ac:dyDescent="0.3">
      <c r="A2072" t="s">
        <v>6879</v>
      </c>
      <c r="B2072" t="s">
        <v>6880</v>
      </c>
      <c r="C2072" t="s">
        <v>6880</v>
      </c>
      <c r="D2072">
        <v>91</v>
      </c>
      <c r="E2072" t="s">
        <v>10911</v>
      </c>
      <c r="F2072">
        <v>1.5166666666666666</v>
      </c>
      <c r="G2072" t="s">
        <v>7406</v>
      </c>
      <c r="H2072" t="s">
        <v>172</v>
      </c>
      <c r="I2072" t="s">
        <v>10891</v>
      </c>
      <c r="J2072">
        <v>5.3</v>
      </c>
      <c r="K2072" t="s">
        <v>10933</v>
      </c>
      <c r="L2072">
        <v>115383</v>
      </c>
      <c r="M2072">
        <v>26000000</v>
      </c>
      <c r="N2072">
        <v>183348429</v>
      </c>
      <c r="O2072">
        <v>157348429</v>
      </c>
      <c r="P2072" t="s">
        <v>10928</v>
      </c>
      <c r="Q2072" t="s">
        <v>6881</v>
      </c>
      <c r="R2072">
        <v>6</v>
      </c>
      <c r="S2072" t="s">
        <v>11011</v>
      </c>
      <c r="T2072" t="s">
        <v>11019</v>
      </c>
      <c r="U2072" t="s">
        <v>10919</v>
      </c>
      <c r="V2072" t="s">
        <v>10996</v>
      </c>
      <c r="W2072" t="s">
        <v>11031</v>
      </c>
      <c r="X2072" t="s">
        <v>4102</v>
      </c>
    </row>
    <row r="2073" spans="1:24" x14ac:dyDescent="0.3">
      <c r="A2073" t="s">
        <v>6882</v>
      </c>
      <c r="B2073" t="s">
        <v>6883</v>
      </c>
      <c r="C2073" t="s">
        <v>6883</v>
      </c>
      <c r="D2073">
        <v>94</v>
      </c>
      <c r="E2073" t="s">
        <v>10911</v>
      </c>
      <c r="F2073">
        <v>1.5666666666666667</v>
      </c>
      <c r="G2073" t="s">
        <v>7406</v>
      </c>
      <c r="H2073" t="s">
        <v>172</v>
      </c>
      <c r="I2073" t="s">
        <v>4855</v>
      </c>
      <c r="J2073">
        <v>7</v>
      </c>
      <c r="K2073" t="s">
        <v>10916</v>
      </c>
      <c r="L2073">
        <v>68024</v>
      </c>
      <c r="M2073">
        <v>20000000</v>
      </c>
      <c r="N2073">
        <v>171685792</v>
      </c>
      <c r="O2073">
        <v>151685792</v>
      </c>
      <c r="P2073" t="s">
        <v>10928</v>
      </c>
      <c r="Q2073" t="s">
        <v>6884</v>
      </c>
      <c r="R2073">
        <v>11</v>
      </c>
      <c r="S2073" t="s">
        <v>11015</v>
      </c>
      <c r="T2073" t="s">
        <v>11022</v>
      </c>
      <c r="U2073" t="s">
        <v>10923</v>
      </c>
      <c r="V2073" t="s">
        <v>11002</v>
      </c>
      <c r="W2073" t="s">
        <v>11031</v>
      </c>
      <c r="X2073" t="s">
        <v>4149</v>
      </c>
    </row>
    <row r="2074" spans="1:24" x14ac:dyDescent="0.3">
      <c r="A2074" t="s">
        <v>6885</v>
      </c>
      <c r="B2074" t="s">
        <v>6886</v>
      </c>
      <c r="C2074" t="s">
        <v>6886</v>
      </c>
      <c r="D2074">
        <v>104</v>
      </c>
      <c r="E2074" t="s">
        <v>10911</v>
      </c>
      <c r="F2074">
        <v>1.7333333333333334</v>
      </c>
      <c r="G2074" t="s">
        <v>10891</v>
      </c>
      <c r="H2074" t="s">
        <v>5170</v>
      </c>
      <c r="I2074" t="s">
        <v>10899</v>
      </c>
      <c r="J2074">
        <v>7.4</v>
      </c>
      <c r="K2074" t="s">
        <v>10916</v>
      </c>
      <c r="L2074">
        <v>82698</v>
      </c>
      <c r="M2074">
        <v>2900000</v>
      </c>
      <c r="N2074">
        <v>0</v>
      </c>
      <c r="O2074">
        <v>-2900000</v>
      </c>
      <c r="P2074" t="s">
        <v>10924</v>
      </c>
      <c r="Q2074" t="s">
        <v>6887</v>
      </c>
      <c r="R2074">
        <v>13</v>
      </c>
      <c r="S2074" t="s">
        <v>11013</v>
      </c>
      <c r="T2074" t="s">
        <v>11025</v>
      </c>
      <c r="U2074" t="s">
        <v>10927</v>
      </c>
      <c r="V2074" t="s">
        <v>10992</v>
      </c>
      <c r="W2074" t="s">
        <v>11031</v>
      </c>
      <c r="X2074" t="s">
        <v>6266</v>
      </c>
    </row>
    <row r="2075" spans="1:24" x14ac:dyDescent="0.3">
      <c r="A2075" t="s">
        <v>6888</v>
      </c>
      <c r="B2075" t="s">
        <v>6889</v>
      </c>
      <c r="C2075" t="s">
        <v>6889</v>
      </c>
      <c r="D2075">
        <v>100</v>
      </c>
      <c r="E2075" t="s">
        <v>10911</v>
      </c>
      <c r="F2075">
        <v>1.6666666666666667</v>
      </c>
      <c r="G2075" t="s">
        <v>172</v>
      </c>
      <c r="H2075" t="s">
        <v>10899</v>
      </c>
      <c r="I2075" t="s">
        <v>10899</v>
      </c>
      <c r="J2075">
        <v>7.7</v>
      </c>
      <c r="K2075" t="s">
        <v>10916</v>
      </c>
      <c r="L2075">
        <v>825771</v>
      </c>
      <c r="M2075">
        <v>35000000</v>
      </c>
      <c r="N2075">
        <v>469328079</v>
      </c>
      <c r="O2075">
        <v>434328079</v>
      </c>
      <c r="P2075" t="s">
        <v>10928</v>
      </c>
      <c r="Q2075" t="s">
        <v>6890</v>
      </c>
      <c r="R2075">
        <v>30</v>
      </c>
      <c r="S2075" t="s">
        <v>11016</v>
      </c>
      <c r="T2075" t="s">
        <v>11029</v>
      </c>
      <c r="U2075" t="s">
        <v>10932</v>
      </c>
      <c r="V2075" t="s">
        <v>10996</v>
      </c>
      <c r="W2075" t="s">
        <v>11031</v>
      </c>
      <c r="X2075" t="s">
        <v>3346</v>
      </c>
    </row>
    <row r="2076" spans="1:24" x14ac:dyDescent="0.3">
      <c r="A2076" t="s">
        <v>6891</v>
      </c>
      <c r="B2076" t="s">
        <v>6892</v>
      </c>
      <c r="C2076" t="s">
        <v>6892</v>
      </c>
      <c r="D2076">
        <v>112</v>
      </c>
      <c r="E2076" t="s">
        <v>10911</v>
      </c>
      <c r="F2076">
        <v>1.8666666666666667</v>
      </c>
      <c r="G2076" t="s">
        <v>190</v>
      </c>
      <c r="H2076" t="s">
        <v>10886</v>
      </c>
      <c r="I2076" t="s">
        <v>10899</v>
      </c>
      <c r="J2076">
        <v>7.3</v>
      </c>
      <c r="K2076" t="s">
        <v>10916</v>
      </c>
      <c r="L2076">
        <v>207451</v>
      </c>
      <c r="M2076">
        <v>1000000</v>
      </c>
      <c r="N2076">
        <v>15440333</v>
      </c>
      <c r="O2076">
        <v>14440333</v>
      </c>
      <c r="P2076" t="s">
        <v>10913</v>
      </c>
      <c r="Q2076" t="s">
        <v>6492</v>
      </c>
      <c r="R2076">
        <v>24</v>
      </c>
      <c r="S2076" t="s">
        <v>11013</v>
      </c>
      <c r="T2076" t="s">
        <v>11019</v>
      </c>
      <c r="U2076" t="s">
        <v>10919</v>
      </c>
      <c r="V2076" t="s">
        <v>11002</v>
      </c>
      <c r="W2076" t="s">
        <v>11031</v>
      </c>
      <c r="X2076" t="s">
        <v>6893</v>
      </c>
    </row>
    <row r="2077" spans="1:24" x14ac:dyDescent="0.3">
      <c r="A2077" t="s">
        <v>6894</v>
      </c>
      <c r="B2077" t="s">
        <v>6895</v>
      </c>
      <c r="C2077" t="s">
        <v>6895</v>
      </c>
      <c r="D2077">
        <v>102</v>
      </c>
      <c r="E2077" t="s">
        <v>10911</v>
      </c>
      <c r="F2077">
        <v>1.7</v>
      </c>
      <c r="G2077" t="s">
        <v>7406</v>
      </c>
      <c r="H2077" t="s">
        <v>10887</v>
      </c>
      <c r="I2077" t="s">
        <v>10885</v>
      </c>
      <c r="J2077">
        <v>5.5</v>
      </c>
      <c r="K2077" t="s">
        <v>10933</v>
      </c>
      <c r="L2077">
        <v>79715</v>
      </c>
      <c r="M2077">
        <v>95000000</v>
      </c>
      <c r="N2077">
        <v>114178613</v>
      </c>
      <c r="O2077">
        <v>19178613</v>
      </c>
      <c r="P2077" t="s">
        <v>10913</v>
      </c>
      <c r="Q2077" t="s">
        <v>6896</v>
      </c>
      <c r="R2077">
        <v>17</v>
      </c>
      <c r="S2077" t="s">
        <v>11014</v>
      </c>
      <c r="T2077" t="s">
        <v>11018</v>
      </c>
      <c r="U2077" t="s">
        <v>10914</v>
      </c>
      <c r="V2077" t="s">
        <v>10998</v>
      </c>
      <c r="W2077" t="s">
        <v>11031</v>
      </c>
      <c r="X2077" t="s">
        <v>6897</v>
      </c>
    </row>
    <row r="2078" spans="1:24" x14ac:dyDescent="0.3">
      <c r="A2078" t="s">
        <v>6898</v>
      </c>
      <c r="B2078" t="s">
        <v>6899</v>
      </c>
      <c r="C2078" t="s">
        <v>6899</v>
      </c>
      <c r="D2078">
        <v>158</v>
      </c>
      <c r="E2078" t="s">
        <v>10917</v>
      </c>
      <c r="F2078">
        <v>2.6333333333333333</v>
      </c>
      <c r="G2078" t="s">
        <v>10889</v>
      </c>
      <c r="H2078" t="s">
        <v>10891</v>
      </c>
      <c r="I2078" t="s">
        <v>190</v>
      </c>
      <c r="J2078">
        <v>6.6</v>
      </c>
      <c r="K2078" t="s">
        <v>10912</v>
      </c>
      <c r="L2078">
        <v>152511</v>
      </c>
      <c r="M2078">
        <v>75000000</v>
      </c>
      <c r="N2078">
        <v>153269161</v>
      </c>
      <c r="O2078">
        <v>78269161</v>
      </c>
      <c r="P2078" t="s">
        <v>10913</v>
      </c>
      <c r="Q2078" t="s">
        <v>6900</v>
      </c>
      <c r="R2078">
        <v>9</v>
      </c>
      <c r="S2078" t="s">
        <v>11011</v>
      </c>
      <c r="T2078" t="s">
        <v>11023</v>
      </c>
      <c r="U2078" t="s">
        <v>10925</v>
      </c>
      <c r="V2078" t="s">
        <v>10995</v>
      </c>
      <c r="W2078" t="s">
        <v>11035</v>
      </c>
      <c r="X2078" t="s">
        <v>312</v>
      </c>
    </row>
    <row r="2079" spans="1:24" x14ac:dyDescent="0.3">
      <c r="A2079" t="s">
        <v>6901</v>
      </c>
      <c r="B2079" t="s">
        <v>6902</v>
      </c>
      <c r="C2079" t="s">
        <v>6902</v>
      </c>
      <c r="D2079">
        <v>96</v>
      </c>
      <c r="E2079" t="s">
        <v>10911</v>
      </c>
      <c r="F2079">
        <v>1.6</v>
      </c>
      <c r="G2079" t="s">
        <v>7406</v>
      </c>
      <c r="H2079" t="s">
        <v>10891</v>
      </c>
      <c r="I2079" t="s">
        <v>5170</v>
      </c>
      <c r="J2079">
        <v>6.1</v>
      </c>
      <c r="K2079" t="s">
        <v>10912</v>
      </c>
      <c r="L2079">
        <v>156511</v>
      </c>
      <c r="M2079">
        <v>20000000</v>
      </c>
      <c r="N2079">
        <v>34572541</v>
      </c>
      <c r="O2079">
        <v>14572541</v>
      </c>
      <c r="P2079" t="s">
        <v>10913</v>
      </c>
      <c r="Q2079" t="s">
        <v>6903</v>
      </c>
      <c r="R2079">
        <v>16</v>
      </c>
      <c r="S2079" t="s">
        <v>11012</v>
      </c>
      <c r="T2079" t="s">
        <v>11026</v>
      </c>
      <c r="U2079" t="s">
        <v>10929</v>
      </c>
      <c r="V2079" t="s">
        <v>10996</v>
      </c>
      <c r="W2079" t="s">
        <v>11031</v>
      </c>
      <c r="X2079" t="s">
        <v>6904</v>
      </c>
    </row>
    <row r="2080" spans="1:24" x14ac:dyDescent="0.3">
      <c r="A2080" t="s">
        <v>6905</v>
      </c>
      <c r="B2080" t="s">
        <v>6906</v>
      </c>
      <c r="C2080" t="s">
        <v>6906</v>
      </c>
      <c r="D2080">
        <v>101</v>
      </c>
      <c r="E2080" t="s">
        <v>10911</v>
      </c>
      <c r="F2080">
        <v>1.6833333333333333</v>
      </c>
      <c r="G2080" t="s">
        <v>190</v>
      </c>
      <c r="H2080" t="s">
        <v>5170</v>
      </c>
      <c r="I2080" t="s">
        <v>10899</v>
      </c>
      <c r="J2080">
        <v>7.1</v>
      </c>
      <c r="K2080" t="s">
        <v>10916</v>
      </c>
      <c r="L2080">
        <v>228282</v>
      </c>
      <c r="M2080">
        <v>12500000</v>
      </c>
      <c r="N2080">
        <v>76338111</v>
      </c>
      <c r="O2080">
        <v>63838111</v>
      </c>
      <c r="P2080" t="s">
        <v>10913</v>
      </c>
      <c r="Q2080" t="s">
        <v>6907</v>
      </c>
      <c r="R2080">
        <v>31</v>
      </c>
      <c r="S2080" t="s">
        <v>11014</v>
      </c>
      <c r="T2080" t="s">
        <v>11028</v>
      </c>
      <c r="U2080" t="s">
        <v>10931</v>
      </c>
      <c r="V2080" t="s">
        <v>11000</v>
      </c>
      <c r="W2080" t="s">
        <v>11031</v>
      </c>
      <c r="X2080" t="s">
        <v>3734</v>
      </c>
    </row>
    <row r="2081" spans="1:24" x14ac:dyDescent="0.3">
      <c r="A2081" t="s">
        <v>6908</v>
      </c>
      <c r="B2081" t="s">
        <v>6909</v>
      </c>
      <c r="C2081" t="s">
        <v>6909</v>
      </c>
      <c r="D2081">
        <v>139</v>
      </c>
      <c r="E2081" t="s">
        <v>10917</v>
      </c>
      <c r="F2081">
        <v>2.3166666666666669</v>
      </c>
      <c r="G2081" t="s">
        <v>7406</v>
      </c>
      <c r="H2081" t="s">
        <v>10889</v>
      </c>
      <c r="I2081" t="s">
        <v>190</v>
      </c>
      <c r="J2081">
        <v>6.9</v>
      </c>
      <c r="K2081" t="s">
        <v>10912</v>
      </c>
      <c r="L2081">
        <v>61026</v>
      </c>
      <c r="M2081">
        <v>50000000</v>
      </c>
      <c r="N2081">
        <v>25035950</v>
      </c>
      <c r="O2081">
        <v>-24964050</v>
      </c>
      <c r="P2081" t="s">
        <v>10924</v>
      </c>
      <c r="Q2081" t="s">
        <v>6910</v>
      </c>
      <c r="R2081">
        <v>24</v>
      </c>
      <c r="S2081" t="s">
        <v>1956</v>
      </c>
      <c r="T2081" t="s">
        <v>11024</v>
      </c>
      <c r="U2081" t="s">
        <v>10926</v>
      </c>
      <c r="V2081" t="s">
        <v>11006</v>
      </c>
      <c r="W2081" t="s">
        <v>11031</v>
      </c>
      <c r="X2081" t="s">
        <v>2625</v>
      </c>
    </row>
    <row r="2082" spans="1:24" x14ac:dyDescent="0.3">
      <c r="A2082" t="s">
        <v>6911</v>
      </c>
      <c r="B2082" t="s">
        <v>2196</v>
      </c>
      <c r="C2082" t="s">
        <v>2196</v>
      </c>
      <c r="D2082">
        <v>114</v>
      </c>
      <c r="E2082" t="s">
        <v>10911</v>
      </c>
      <c r="F2082">
        <v>1.9</v>
      </c>
      <c r="G2082" t="s">
        <v>105</v>
      </c>
      <c r="H2082" t="s">
        <v>10895</v>
      </c>
      <c r="I2082" t="s">
        <v>5170</v>
      </c>
      <c r="J2082">
        <v>6.3</v>
      </c>
      <c r="K2082" t="s">
        <v>10912</v>
      </c>
      <c r="L2082">
        <v>151031</v>
      </c>
      <c r="M2082">
        <v>24000000</v>
      </c>
      <c r="N2082">
        <v>137743924</v>
      </c>
      <c r="O2082">
        <v>113743924</v>
      </c>
      <c r="P2082" t="s">
        <v>10928</v>
      </c>
      <c r="Q2082" t="s">
        <v>6912</v>
      </c>
      <c r="R2082">
        <v>12</v>
      </c>
      <c r="S2082" t="s">
        <v>11014</v>
      </c>
      <c r="T2082" t="s">
        <v>11019</v>
      </c>
      <c r="U2082" t="s">
        <v>10919</v>
      </c>
      <c r="V2082" t="s">
        <v>11008</v>
      </c>
      <c r="W2082" t="s">
        <v>11035</v>
      </c>
      <c r="X2082" t="s">
        <v>6913</v>
      </c>
    </row>
    <row r="2083" spans="1:24" x14ac:dyDescent="0.3">
      <c r="A2083" t="s">
        <v>6914</v>
      </c>
      <c r="B2083" t="s">
        <v>6915</v>
      </c>
      <c r="C2083" t="s">
        <v>6915</v>
      </c>
      <c r="D2083">
        <v>109</v>
      </c>
      <c r="E2083" t="s">
        <v>10911</v>
      </c>
      <c r="F2083">
        <v>1.8166666666666667</v>
      </c>
      <c r="G2083" t="s">
        <v>190</v>
      </c>
      <c r="H2083" t="s">
        <v>10897</v>
      </c>
      <c r="I2083" t="s">
        <v>10899</v>
      </c>
      <c r="J2083">
        <v>7.9</v>
      </c>
      <c r="K2083" t="s">
        <v>10916</v>
      </c>
      <c r="L2083">
        <v>316245</v>
      </c>
      <c r="M2083">
        <v>6000000</v>
      </c>
      <c r="N2083">
        <v>44734660</v>
      </c>
      <c r="O2083">
        <v>38734660</v>
      </c>
      <c r="P2083" t="s">
        <v>10913</v>
      </c>
      <c r="Q2083" t="s">
        <v>6024</v>
      </c>
      <c r="R2083">
        <v>5</v>
      </c>
      <c r="S2083" t="s">
        <v>1956</v>
      </c>
      <c r="T2083" t="s">
        <v>11027</v>
      </c>
      <c r="U2083" t="s">
        <v>10930</v>
      </c>
      <c r="V2083" t="s">
        <v>10992</v>
      </c>
      <c r="W2083" t="s">
        <v>11031</v>
      </c>
      <c r="X2083" t="s">
        <v>2853</v>
      </c>
    </row>
    <row r="2084" spans="1:24" x14ac:dyDescent="0.3">
      <c r="A2084" t="s">
        <v>6916</v>
      </c>
      <c r="B2084" t="s">
        <v>6917</v>
      </c>
      <c r="C2084" t="s">
        <v>6917</v>
      </c>
      <c r="D2084">
        <v>106</v>
      </c>
      <c r="E2084" t="s">
        <v>10911</v>
      </c>
      <c r="F2084">
        <v>1.7666666666666666</v>
      </c>
      <c r="G2084" t="s">
        <v>10889</v>
      </c>
      <c r="H2084" t="s">
        <v>10891</v>
      </c>
      <c r="I2084" t="s">
        <v>190</v>
      </c>
      <c r="J2084">
        <v>7</v>
      </c>
      <c r="K2084" t="s">
        <v>10916</v>
      </c>
      <c r="L2084">
        <v>97551</v>
      </c>
      <c r="M2084">
        <v>10000000</v>
      </c>
      <c r="N2084">
        <v>29261617</v>
      </c>
      <c r="O2084">
        <v>19261617</v>
      </c>
      <c r="P2084" t="s">
        <v>10913</v>
      </c>
      <c r="Q2084" t="s">
        <v>6918</v>
      </c>
      <c r="R2084">
        <v>13</v>
      </c>
      <c r="S2084" t="s">
        <v>11012</v>
      </c>
      <c r="T2084" t="s">
        <v>11023</v>
      </c>
      <c r="U2084" t="s">
        <v>10925</v>
      </c>
      <c r="V2084" t="s">
        <v>10998</v>
      </c>
      <c r="W2084" t="s">
        <v>11031</v>
      </c>
      <c r="X2084" t="s">
        <v>766</v>
      </c>
    </row>
    <row r="2085" spans="1:24" x14ac:dyDescent="0.3">
      <c r="A2085" t="s">
        <v>6919</v>
      </c>
      <c r="B2085" t="s">
        <v>6920</v>
      </c>
      <c r="C2085" t="s">
        <v>6920</v>
      </c>
      <c r="D2085">
        <v>119</v>
      </c>
      <c r="E2085" t="s">
        <v>10911</v>
      </c>
      <c r="F2085">
        <v>1.9833333333333334</v>
      </c>
      <c r="G2085" t="s">
        <v>190</v>
      </c>
      <c r="H2085" t="s">
        <v>10894</v>
      </c>
      <c r="I2085" t="s">
        <v>10893</v>
      </c>
      <c r="J2085">
        <v>6.4</v>
      </c>
      <c r="K2085" t="s">
        <v>10912</v>
      </c>
      <c r="L2085">
        <v>91196</v>
      </c>
      <c r="M2085">
        <v>55000000</v>
      </c>
      <c r="N2085">
        <v>89520336</v>
      </c>
      <c r="O2085">
        <v>34520336</v>
      </c>
      <c r="P2085" t="s">
        <v>10913</v>
      </c>
      <c r="Q2085" t="s">
        <v>4925</v>
      </c>
      <c r="R2085">
        <v>24</v>
      </c>
      <c r="S2085" t="s">
        <v>11014</v>
      </c>
      <c r="T2085" t="s">
        <v>11023</v>
      </c>
      <c r="U2085" t="s">
        <v>10925</v>
      </c>
      <c r="V2085" t="s">
        <v>11002</v>
      </c>
      <c r="W2085" t="s">
        <v>11031</v>
      </c>
      <c r="X2085" t="s">
        <v>6921</v>
      </c>
    </row>
    <row r="2086" spans="1:24" x14ac:dyDescent="0.3">
      <c r="A2086" t="s">
        <v>6922</v>
      </c>
      <c r="B2086" t="s">
        <v>6923</v>
      </c>
      <c r="C2086" t="s">
        <v>6923</v>
      </c>
      <c r="D2086">
        <v>107</v>
      </c>
      <c r="E2086" t="s">
        <v>10911</v>
      </c>
      <c r="F2086">
        <v>1.7833333333333334</v>
      </c>
      <c r="G2086" t="s">
        <v>172</v>
      </c>
      <c r="H2086" t="s">
        <v>190</v>
      </c>
      <c r="I2086" t="s">
        <v>10886</v>
      </c>
      <c r="J2086">
        <v>6.5</v>
      </c>
      <c r="K2086" t="s">
        <v>10912</v>
      </c>
      <c r="L2086">
        <v>81573</v>
      </c>
      <c r="M2086">
        <v>40000000</v>
      </c>
      <c r="N2086">
        <v>60040976</v>
      </c>
      <c r="O2086">
        <v>20040976</v>
      </c>
      <c r="P2086" t="s">
        <v>10913</v>
      </c>
      <c r="Q2086" t="s">
        <v>6924</v>
      </c>
      <c r="R2086">
        <v>7</v>
      </c>
      <c r="S2086" t="s">
        <v>11013</v>
      </c>
      <c r="T2086" t="s">
        <v>11023</v>
      </c>
      <c r="U2086" t="s">
        <v>10925</v>
      </c>
      <c r="V2086" t="s">
        <v>11002</v>
      </c>
      <c r="W2086" t="s">
        <v>11031</v>
      </c>
      <c r="X2086" t="s">
        <v>2747</v>
      </c>
    </row>
    <row r="2087" spans="1:24" x14ac:dyDescent="0.3">
      <c r="A2087" t="s">
        <v>6925</v>
      </c>
      <c r="B2087" t="s">
        <v>6926</v>
      </c>
      <c r="C2087" t="s">
        <v>6926</v>
      </c>
      <c r="D2087">
        <v>133</v>
      </c>
      <c r="E2087" t="s">
        <v>10917</v>
      </c>
      <c r="F2087">
        <v>2.2166666666666668</v>
      </c>
      <c r="G2087" t="s">
        <v>172</v>
      </c>
      <c r="H2087" t="s">
        <v>190</v>
      </c>
      <c r="I2087" t="s">
        <v>10886</v>
      </c>
      <c r="J2087">
        <v>7.1</v>
      </c>
      <c r="K2087" t="s">
        <v>10916</v>
      </c>
      <c r="L2087">
        <v>134724</v>
      </c>
      <c r="M2087">
        <v>40000000</v>
      </c>
      <c r="N2087">
        <v>33273940</v>
      </c>
      <c r="O2087">
        <v>-6726060</v>
      </c>
      <c r="P2087" t="s">
        <v>10924</v>
      </c>
      <c r="Q2087" t="s">
        <v>6927</v>
      </c>
      <c r="R2087">
        <v>20</v>
      </c>
      <c r="S2087" t="s">
        <v>11016</v>
      </c>
      <c r="T2087" t="s">
        <v>11023</v>
      </c>
      <c r="U2087" t="s">
        <v>10925</v>
      </c>
      <c r="V2087" t="s">
        <v>10995</v>
      </c>
      <c r="W2087" t="s">
        <v>11035</v>
      </c>
      <c r="X2087" t="s">
        <v>2267</v>
      </c>
    </row>
    <row r="2088" spans="1:24" x14ac:dyDescent="0.3">
      <c r="A2088" t="s">
        <v>6928</v>
      </c>
      <c r="B2088" t="s">
        <v>6929</v>
      </c>
      <c r="C2088" t="s">
        <v>6929</v>
      </c>
      <c r="D2088">
        <v>99</v>
      </c>
      <c r="E2088" t="s">
        <v>10911</v>
      </c>
      <c r="F2088">
        <v>1.65</v>
      </c>
      <c r="G2088" t="s">
        <v>105</v>
      </c>
      <c r="H2088" t="s">
        <v>10899</v>
      </c>
      <c r="I2088" t="s">
        <v>10899</v>
      </c>
      <c r="J2088">
        <v>6.6</v>
      </c>
      <c r="K2088" t="s">
        <v>10912</v>
      </c>
      <c r="L2088">
        <v>214225</v>
      </c>
      <c r="M2088">
        <v>30000000</v>
      </c>
      <c r="N2088">
        <v>90842646</v>
      </c>
      <c r="O2088">
        <v>60842646</v>
      </c>
      <c r="P2088" t="s">
        <v>10913</v>
      </c>
      <c r="Q2088" t="s">
        <v>6930</v>
      </c>
      <c r="R2088">
        <v>15</v>
      </c>
      <c r="S2088" t="s">
        <v>11013</v>
      </c>
      <c r="T2088" t="s">
        <v>11021</v>
      </c>
      <c r="U2088" t="s">
        <v>10921</v>
      </c>
      <c r="V2088" t="s">
        <v>10996</v>
      </c>
      <c r="W2088" t="s">
        <v>11031</v>
      </c>
      <c r="X2088" t="s">
        <v>479</v>
      </c>
    </row>
    <row r="2089" spans="1:24" x14ac:dyDescent="0.3">
      <c r="A2089" t="s">
        <v>6931</v>
      </c>
      <c r="B2089" t="s">
        <v>6932</v>
      </c>
      <c r="C2089" t="s">
        <v>6932</v>
      </c>
      <c r="D2089">
        <v>138</v>
      </c>
      <c r="E2089" t="s">
        <v>10917</v>
      </c>
      <c r="F2089">
        <v>2.2999999999999998</v>
      </c>
      <c r="G2089" t="s">
        <v>172</v>
      </c>
      <c r="H2089" t="s">
        <v>190</v>
      </c>
      <c r="I2089" t="s">
        <v>10890</v>
      </c>
      <c r="J2089">
        <v>7.2</v>
      </c>
      <c r="K2089" t="s">
        <v>10916</v>
      </c>
      <c r="L2089">
        <v>575946</v>
      </c>
      <c r="M2089">
        <v>75000000</v>
      </c>
      <c r="N2089">
        <v>791863</v>
      </c>
      <c r="O2089">
        <v>-74208137</v>
      </c>
      <c r="P2089" t="s">
        <v>10924</v>
      </c>
      <c r="Q2089" t="s">
        <v>6933</v>
      </c>
      <c r="R2089">
        <v>5</v>
      </c>
      <c r="S2089" t="s">
        <v>11013</v>
      </c>
      <c r="T2089" t="s">
        <v>11018</v>
      </c>
      <c r="U2089" t="s">
        <v>10914</v>
      </c>
      <c r="V2089" t="s">
        <v>10995</v>
      </c>
      <c r="W2089" t="s">
        <v>11035</v>
      </c>
      <c r="X2089" t="s">
        <v>4442</v>
      </c>
    </row>
    <row r="2090" spans="1:24" x14ac:dyDescent="0.3">
      <c r="A2090" t="s">
        <v>6934</v>
      </c>
      <c r="B2090" t="s">
        <v>6935</v>
      </c>
      <c r="C2090" t="s">
        <v>6935</v>
      </c>
      <c r="D2090">
        <v>107</v>
      </c>
      <c r="E2090" t="s">
        <v>10911</v>
      </c>
      <c r="F2090">
        <v>1.7833333333333334</v>
      </c>
      <c r="G2090" t="s">
        <v>7406</v>
      </c>
      <c r="H2090" t="s">
        <v>172</v>
      </c>
      <c r="I2090" t="s">
        <v>10891</v>
      </c>
      <c r="J2090">
        <v>7</v>
      </c>
      <c r="K2090" t="s">
        <v>10916</v>
      </c>
      <c r="L2090">
        <v>137762</v>
      </c>
      <c r="M2090">
        <v>30000000</v>
      </c>
      <c r="N2090">
        <v>29116320</v>
      </c>
      <c r="O2090">
        <v>-883680</v>
      </c>
      <c r="P2090" t="s">
        <v>10924</v>
      </c>
      <c r="Q2090" t="s">
        <v>6936</v>
      </c>
      <c r="R2090">
        <v>12</v>
      </c>
      <c r="S2090" t="s">
        <v>11016</v>
      </c>
      <c r="T2090" t="s">
        <v>11021</v>
      </c>
      <c r="U2090" t="s">
        <v>10921</v>
      </c>
      <c r="V2090" t="s">
        <v>11008</v>
      </c>
      <c r="W2090" t="s">
        <v>11035</v>
      </c>
      <c r="X2090" t="s">
        <v>6937</v>
      </c>
    </row>
    <row r="2091" spans="1:24" x14ac:dyDescent="0.3">
      <c r="A2091" t="s">
        <v>6938</v>
      </c>
      <c r="B2091" t="s">
        <v>6939</v>
      </c>
      <c r="C2091" t="s">
        <v>6939</v>
      </c>
      <c r="D2091">
        <v>104</v>
      </c>
      <c r="E2091" t="s">
        <v>10911</v>
      </c>
      <c r="F2091">
        <v>1.7333333333333334</v>
      </c>
      <c r="G2091" t="s">
        <v>7406</v>
      </c>
      <c r="H2091" t="s">
        <v>10887</v>
      </c>
      <c r="I2091" t="s">
        <v>5170</v>
      </c>
      <c r="J2091">
        <v>6.1</v>
      </c>
      <c r="K2091" t="s">
        <v>10912</v>
      </c>
      <c r="L2091">
        <v>174248</v>
      </c>
      <c r="M2091">
        <v>30000000</v>
      </c>
      <c r="N2091">
        <v>108979549</v>
      </c>
      <c r="O2091">
        <v>78979549</v>
      </c>
      <c r="P2091" t="s">
        <v>10913</v>
      </c>
      <c r="Q2091" t="s">
        <v>6940</v>
      </c>
      <c r="R2091">
        <v>26</v>
      </c>
      <c r="S2091" t="s">
        <v>11014</v>
      </c>
      <c r="T2091" t="s">
        <v>11023</v>
      </c>
      <c r="U2091" t="s">
        <v>10925</v>
      </c>
      <c r="V2091" t="s">
        <v>10992</v>
      </c>
      <c r="W2091" t="s">
        <v>11031</v>
      </c>
      <c r="X2091" t="s">
        <v>6941</v>
      </c>
    </row>
    <row r="2092" spans="1:24" x14ac:dyDescent="0.3">
      <c r="A2092" t="s">
        <v>6942</v>
      </c>
      <c r="B2092" t="s">
        <v>6943</v>
      </c>
      <c r="C2092" t="s">
        <v>6943</v>
      </c>
      <c r="D2092">
        <v>108</v>
      </c>
      <c r="E2092" t="s">
        <v>10911</v>
      </c>
      <c r="F2092">
        <v>1.8</v>
      </c>
      <c r="G2092" t="s">
        <v>10889</v>
      </c>
      <c r="H2092" t="s">
        <v>172</v>
      </c>
      <c r="I2092" t="s">
        <v>10891</v>
      </c>
      <c r="J2092">
        <v>6.5</v>
      </c>
      <c r="K2092" t="s">
        <v>10912</v>
      </c>
      <c r="L2092">
        <v>66623</v>
      </c>
      <c r="M2092">
        <v>22000000</v>
      </c>
      <c r="N2092">
        <v>41771168</v>
      </c>
      <c r="O2092">
        <v>19771168</v>
      </c>
      <c r="P2092" t="s">
        <v>10913</v>
      </c>
      <c r="Q2092" t="s">
        <v>6944</v>
      </c>
      <c r="R2092">
        <v>7</v>
      </c>
      <c r="S2092" t="s">
        <v>11015</v>
      </c>
      <c r="T2092" t="s">
        <v>11027</v>
      </c>
      <c r="U2092" t="s">
        <v>10930</v>
      </c>
      <c r="V2092" t="s">
        <v>10996</v>
      </c>
      <c r="W2092" t="s">
        <v>11031</v>
      </c>
      <c r="X2092" t="s">
        <v>1232</v>
      </c>
    </row>
    <row r="2093" spans="1:24" x14ac:dyDescent="0.3">
      <c r="A2093" t="s">
        <v>6945</v>
      </c>
      <c r="B2093" t="s">
        <v>6946</v>
      </c>
      <c r="C2093" t="s">
        <v>6946</v>
      </c>
      <c r="D2093">
        <v>138</v>
      </c>
      <c r="E2093" t="s">
        <v>10917</v>
      </c>
      <c r="F2093">
        <v>2.2999999999999998</v>
      </c>
      <c r="G2093" t="s">
        <v>10895</v>
      </c>
      <c r="H2093" t="s">
        <v>5170</v>
      </c>
      <c r="I2093" t="s">
        <v>10899</v>
      </c>
      <c r="J2093">
        <v>8.1999999999999993</v>
      </c>
      <c r="K2093" t="s">
        <v>10922</v>
      </c>
      <c r="L2093">
        <v>1407542</v>
      </c>
      <c r="M2093">
        <v>80000000</v>
      </c>
      <c r="N2093">
        <v>294805697</v>
      </c>
      <c r="O2093">
        <v>214805697</v>
      </c>
      <c r="P2093" t="s">
        <v>10928</v>
      </c>
      <c r="Q2093" t="s">
        <v>6947</v>
      </c>
      <c r="R2093">
        <v>13</v>
      </c>
      <c r="S2093" t="s">
        <v>11016</v>
      </c>
      <c r="T2093" t="s">
        <v>11020</v>
      </c>
      <c r="U2093" t="s">
        <v>10920</v>
      </c>
      <c r="V2093" t="s">
        <v>11002</v>
      </c>
      <c r="W2093" t="s">
        <v>11031</v>
      </c>
      <c r="X2093" t="s">
        <v>113</v>
      </c>
    </row>
    <row r="2094" spans="1:24" x14ac:dyDescent="0.3">
      <c r="A2094" t="s">
        <v>6948</v>
      </c>
      <c r="B2094" t="s">
        <v>6949</v>
      </c>
      <c r="C2094" t="s">
        <v>6949</v>
      </c>
      <c r="D2094">
        <v>135</v>
      </c>
      <c r="E2094" t="s">
        <v>10917</v>
      </c>
      <c r="F2094">
        <v>2.25</v>
      </c>
      <c r="G2094" t="s">
        <v>172</v>
      </c>
      <c r="H2094" t="s">
        <v>190</v>
      </c>
      <c r="I2094" t="s">
        <v>10894</v>
      </c>
      <c r="J2094">
        <v>7.3</v>
      </c>
      <c r="K2094" t="s">
        <v>10916</v>
      </c>
      <c r="L2094">
        <v>114730</v>
      </c>
      <c r="M2094">
        <v>50000000</v>
      </c>
      <c r="N2094">
        <v>36348784</v>
      </c>
      <c r="O2094">
        <v>-13651216</v>
      </c>
      <c r="P2094" t="s">
        <v>10924</v>
      </c>
      <c r="Q2094" t="s">
        <v>6950</v>
      </c>
      <c r="R2094">
        <v>1</v>
      </c>
      <c r="S2094" t="s">
        <v>11014</v>
      </c>
      <c r="T2094" t="s">
        <v>11026</v>
      </c>
      <c r="U2094" t="s">
        <v>10929</v>
      </c>
      <c r="V2094" t="s">
        <v>10996</v>
      </c>
      <c r="W2094" t="s">
        <v>11031</v>
      </c>
      <c r="X2094" t="s">
        <v>4069</v>
      </c>
    </row>
    <row r="2095" spans="1:24" x14ac:dyDescent="0.3">
      <c r="A2095" t="s">
        <v>6951</v>
      </c>
      <c r="B2095" t="s">
        <v>6952</v>
      </c>
      <c r="C2095" t="s">
        <v>6952</v>
      </c>
      <c r="D2095">
        <v>102</v>
      </c>
      <c r="E2095" t="s">
        <v>10911</v>
      </c>
      <c r="F2095">
        <v>1.7</v>
      </c>
      <c r="G2095" t="s">
        <v>172</v>
      </c>
      <c r="H2095" t="s">
        <v>105</v>
      </c>
      <c r="I2095" t="s">
        <v>10899</v>
      </c>
      <c r="J2095">
        <v>5.5</v>
      </c>
      <c r="K2095" t="s">
        <v>10933</v>
      </c>
      <c r="L2095">
        <v>146826</v>
      </c>
      <c r="M2095">
        <v>16000000</v>
      </c>
      <c r="N2095">
        <v>31556061</v>
      </c>
      <c r="O2095">
        <v>15556061</v>
      </c>
      <c r="P2095" t="s">
        <v>10913</v>
      </c>
      <c r="Q2095" t="s">
        <v>6953</v>
      </c>
      <c r="R2095">
        <v>10</v>
      </c>
      <c r="S2095" t="s">
        <v>11012</v>
      </c>
      <c r="T2095" t="s">
        <v>11027</v>
      </c>
      <c r="U2095" t="s">
        <v>10930</v>
      </c>
      <c r="V2095" t="s">
        <v>10996</v>
      </c>
      <c r="W2095" t="s">
        <v>11031</v>
      </c>
      <c r="X2095" t="s">
        <v>4975</v>
      </c>
    </row>
    <row r="2096" spans="1:24" x14ac:dyDescent="0.3">
      <c r="A2096" t="s">
        <v>6954</v>
      </c>
      <c r="B2096" t="s">
        <v>6955</v>
      </c>
      <c r="C2096" t="s">
        <v>6956</v>
      </c>
      <c r="D2096">
        <v>152</v>
      </c>
      <c r="E2096" t="s">
        <v>10917</v>
      </c>
      <c r="F2096">
        <v>2.5333333333333332</v>
      </c>
      <c r="G2096" t="s">
        <v>10891</v>
      </c>
      <c r="H2096" t="s">
        <v>190</v>
      </c>
      <c r="I2096" t="s">
        <v>10895</v>
      </c>
      <c r="J2096">
        <v>7.8</v>
      </c>
      <c r="K2096" t="s">
        <v>10916</v>
      </c>
      <c r="L2096">
        <v>221298</v>
      </c>
      <c r="M2096">
        <v>13000000</v>
      </c>
      <c r="N2096">
        <v>104414200</v>
      </c>
      <c r="O2096">
        <v>91414200</v>
      </c>
      <c r="P2096" t="s">
        <v>10913</v>
      </c>
      <c r="Q2096" t="s">
        <v>6957</v>
      </c>
      <c r="R2096">
        <v>27</v>
      </c>
      <c r="S2096" t="s">
        <v>1956</v>
      </c>
      <c r="T2096" t="s">
        <v>11020</v>
      </c>
      <c r="U2096" t="s">
        <v>10920</v>
      </c>
      <c r="V2096" t="s">
        <v>10996</v>
      </c>
      <c r="W2096" t="s">
        <v>11031</v>
      </c>
      <c r="X2096" t="s">
        <v>6958</v>
      </c>
    </row>
    <row r="2097" spans="1:24" x14ac:dyDescent="0.3">
      <c r="A2097" t="s">
        <v>6959</v>
      </c>
      <c r="B2097" t="s">
        <v>6960</v>
      </c>
      <c r="C2097" t="s">
        <v>6960</v>
      </c>
      <c r="D2097">
        <v>92</v>
      </c>
      <c r="E2097" t="s">
        <v>10911</v>
      </c>
      <c r="F2097">
        <v>1.5333333333333334</v>
      </c>
      <c r="G2097" t="s">
        <v>105</v>
      </c>
      <c r="H2097" t="s">
        <v>5170</v>
      </c>
      <c r="I2097" t="s">
        <v>10899</v>
      </c>
      <c r="J2097">
        <v>5.8</v>
      </c>
      <c r="K2097" t="s">
        <v>10933</v>
      </c>
      <c r="L2097">
        <v>134558</v>
      </c>
      <c r="M2097">
        <v>10800000</v>
      </c>
      <c r="N2097">
        <v>113864059</v>
      </c>
      <c r="O2097">
        <v>103064059</v>
      </c>
      <c r="P2097" t="s">
        <v>10928</v>
      </c>
      <c r="Q2097" t="s">
        <v>6961</v>
      </c>
      <c r="R2097">
        <v>23</v>
      </c>
      <c r="S2097" t="s">
        <v>11012</v>
      </c>
      <c r="T2097" t="s">
        <v>11022</v>
      </c>
      <c r="U2097" t="s">
        <v>10923</v>
      </c>
      <c r="V2097" t="s">
        <v>10992</v>
      </c>
      <c r="W2097" t="s">
        <v>11031</v>
      </c>
      <c r="X2097" t="s">
        <v>6962</v>
      </c>
    </row>
    <row r="2098" spans="1:24" x14ac:dyDescent="0.3">
      <c r="A2098" t="s">
        <v>6963</v>
      </c>
      <c r="B2098" t="s">
        <v>6964</v>
      </c>
      <c r="C2098" t="s">
        <v>6964</v>
      </c>
      <c r="D2098">
        <v>114</v>
      </c>
      <c r="E2098" t="s">
        <v>10911</v>
      </c>
      <c r="F2098">
        <v>1.9</v>
      </c>
      <c r="G2098" t="s">
        <v>7406</v>
      </c>
      <c r="H2098" t="s">
        <v>10887</v>
      </c>
      <c r="I2098" t="s">
        <v>10890</v>
      </c>
      <c r="J2098">
        <v>5.5</v>
      </c>
      <c r="K2098" t="s">
        <v>10933</v>
      </c>
      <c r="L2098">
        <v>292725</v>
      </c>
      <c r="M2098">
        <v>200000000</v>
      </c>
      <c r="N2098">
        <v>237201172</v>
      </c>
      <c r="O2098">
        <v>37201172</v>
      </c>
      <c r="P2098" t="s">
        <v>10913</v>
      </c>
      <c r="Q2098" t="s">
        <v>6965</v>
      </c>
      <c r="R2098">
        <v>14</v>
      </c>
      <c r="S2098" t="s">
        <v>11011</v>
      </c>
      <c r="T2098" t="s">
        <v>11024</v>
      </c>
      <c r="U2098" t="s">
        <v>10926</v>
      </c>
      <c r="V2098" t="s">
        <v>11000</v>
      </c>
      <c r="W2098" t="s">
        <v>11031</v>
      </c>
      <c r="X2098" t="s">
        <v>1965</v>
      </c>
    </row>
    <row r="2099" spans="1:24" x14ac:dyDescent="0.3">
      <c r="A2099" t="s">
        <v>6966</v>
      </c>
      <c r="B2099" t="s">
        <v>6967</v>
      </c>
      <c r="C2099" t="s">
        <v>6967</v>
      </c>
      <c r="D2099">
        <v>107</v>
      </c>
      <c r="E2099" t="s">
        <v>10911</v>
      </c>
      <c r="F2099">
        <v>1.7833333333333334</v>
      </c>
      <c r="G2099" t="s">
        <v>7406</v>
      </c>
      <c r="H2099" t="s">
        <v>10891</v>
      </c>
      <c r="I2099" t="s">
        <v>190</v>
      </c>
      <c r="J2099">
        <v>6.2</v>
      </c>
      <c r="K2099" t="s">
        <v>10912</v>
      </c>
      <c r="L2099">
        <v>65034</v>
      </c>
      <c r="M2099">
        <v>32000000</v>
      </c>
      <c r="N2099">
        <v>80205382</v>
      </c>
      <c r="O2099">
        <v>48205382</v>
      </c>
      <c r="P2099" t="s">
        <v>10913</v>
      </c>
      <c r="Q2099" t="s">
        <v>6968</v>
      </c>
      <c r="R2099">
        <v>4</v>
      </c>
      <c r="S2099" t="s">
        <v>11014</v>
      </c>
      <c r="T2099" t="s">
        <v>11028</v>
      </c>
      <c r="U2099" t="s">
        <v>10931</v>
      </c>
      <c r="V2099" t="s">
        <v>11002</v>
      </c>
      <c r="W2099" t="s">
        <v>11031</v>
      </c>
      <c r="X2099" t="s">
        <v>6969</v>
      </c>
    </row>
    <row r="2100" spans="1:24" x14ac:dyDescent="0.3">
      <c r="A2100" t="s">
        <v>6970</v>
      </c>
      <c r="B2100" t="s">
        <v>6971</v>
      </c>
      <c r="C2100" t="s">
        <v>6971</v>
      </c>
      <c r="D2100">
        <v>125</v>
      </c>
      <c r="E2100" t="s">
        <v>10917</v>
      </c>
      <c r="F2100">
        <v>2.0833333333333335</v>
      </c>
      <c r="G2100" t="s">
        <v>172</v>
      </c>
      <c r="H2100" t="s">
        <v>10891</v>
      </c>
      <c r="I2100" t="s">
        <v>10886</v>
      </c>
      <c r="J2100">
        <v>6.1</v>
      </c>
      <c r="K2100" t="s">
        <v>10912</v>
      </c>
      <c r="L2100">
        <v>51850</v>
      </c>
      <c r="M2100">
        <v>60000000</v>
      </c>
      <c r="N2100">
        <v>78176181</v>
      </c>
      <c r="O2100">
        <v>18176181</v>
      </c>
      <c r="P2100" t="s">
        <v>10913</v>
      </c>
      <c r="Q2100" t="s">
        <v>6849</v>
      </c>
      <c r="R2100">
        <v>10</v>
      </c>
      <c r="S2100" t="s">
        <v>11011</v>
      </c>
      <c r="T2100" t="s">
        <v>11021</v>
      </c>
      <c r="U2100" t="s">
        <v>10921</v>
      </c>
      <c r="V2100" t="s">
        <v>10996</v>
      </c>
      <c r="W2100" t="s">
        <v>11031</v>
      </c>
      <c r="X2100" t="s">
        <v>5623</v>
      </c>
    </row>
    <row r="2101" spans="1:24" x14ac:dyDescent="0.3">
      <c r="A2101" t="s">
        <v>6972</v>
      </c>
      <c r="B2101" t="s">
        <v>6973</v>
      </c>
      <c r="C2101" t="s">
        <v>6973</v>
      </c>
      <c r="D2101">
        <v>123</v>
      </c>
      <c r="E2101" t="s">
        <v>10917</v>
      </c>
      <c r="F2101">
        <v>2.0499999999999998</v>
      </c>
      <c r="G2101" t="s">
        <v>10889</v>
      </c>
      <c r="H2101" t="s">
        <v>190</v>
      </c>
      <c r="I2101" t="s">
        <v>10886</v>
      </c>
      <c r="J2101">
        <v>7</v>
      </c>
      <c r="K2101" t="s">
        <v>10916</v>
      </c>
      <c r="L2101">
        <v>126608</v>
      </c>
      <c r="M2101">
        <v>40000000</v>
      </c>
      <c r="N2101">
        <v>129540522</v>
      </c>
      <c r="O2101">
        <v>89540522</v>
      </c>
      <c r="P2101" t="s">
        <v>10913</v>
      </c>
      <c r="Q2101" t="s">
        <v>6974</v>
      </c>
      <c r="R2101">
        <v>30</v>
      </c>
      <c r="S2101" t="s">
        <v>11012</v>
      </c>
      <c r="T2101" t="s">
        <v>11025</v>
      </c>
      <c r="U2101" t="s">
        <v>10927</v>
      </c>
      <c r="V2101" t="s">
        <v>10996</v>
      </c>
      <c r="W2101" t="s">
        <v>11031</v>
      </c>
      <c r="X2101" t="s">
        <v>1701</v>
      </c>
    </row>
    <row r="2102" spans="1:24" x14ac:dyDescent="0.3">
      <c r="A2102" t="s">
        <v>6975</v>
      </c>
      <c r="B2102" t="s">
        <v>6976</v>
      </c>
      <c r="C2102" t="s">
        <v>6976</v>
      </c>
      <c r="D2102">
        <v>93</v>
      </c>
      <c r="E2102" t="s">
        <v>10911</v>
      </c>
      <c r="F2102">
        <v>1.55</v>
      </c>
      <c r="G2102" t="s">
        <v>172</v>
      </c>
      <c r="H2102" t="s">
        <v>10885</v>
      </c>
      <c r="I2102" t="s">
        <v>105</v>
      </c>
      <c r="J2102">
        <v>6.4</v>
      </c>
      <c r="K2102" t="s">
        <v>10912</v>
      </c>
      <c r="L2102">
        <v>78830</v>
      </c>
      <c r="M2102">
        <v>65000000</v>
      </c>
      <c r="N2102">
        <v>26348651</v>
      </c>
      <c r="O2102">
        <v>-38651349</v>
      </c>
      <c r="P2102" t="s">
        <v>10924</v>
      </c>
      <c r="Q2102">
        <v>2023</v>
      </c>
      <c r="S2102" t="s">
        <v>11016</v>
      </c>
      <c r="T2102" t="s">
        <v>11025</v>
      </c>
      <c r="U2102" t="e">
        <v>#VALUE!</v>
      </c>
      <c r="V2102" t="s">
        <v>10963</v>
      </c>
      <c r="W2102" t="s">
        <v>11032</v>
      </c>
      <c r="X2102" t="s">
        <v>6977</v>
      </c>
    </row>
    <row r="2103" spans="1:24" x14ac:dyDescent="0.3">
      <c r="A2103" t="s">
        <v>6978</v>
      </c>
      <c r="B2103" t="s">
        <v>6979</v>
      </c>
      <c r="C2103" t="s">
        <v>6979</v>
      </c>
      <c r="D2103">
        <v>109</v>
      </c>
      <c r="E2103" t="s">
        <v>10911</v>
      </c>
      <c r="F2103">
        <v>1.8166666666666667</v>
      </c>
      <c r="G2103" t="s">
        <v>172</v>
      </c>
      <c r="H2103" t="s">
        <v>10886</v>
      </c>
      <c r="I2103" t="s">
        <v>10899</v>
      </c>
      <c r="J2103">
        <v>6.5</v>
      </c>
      <c r="K2103" t="s">
        <v>10912</v>
      </c>
      <c r="L2103">
        <v>90639</v>
      </c>
      <c r="M2103">
        <v>19000000</v>
      </c>
      <c r="N2103">
        <v>18755936</v>
      </c>
      <c r="O2103">
        <v>-244064</v>
      </c>
      <c r="P2103" t="s">
        <v>10924</v>
      </c>
      <c r="Q2103" t="s">
        <v>6980</v>
      </c>
      <c r="R2103">
        <v>16</v>
      </c>
      <c r="S2103" t="s">
        <v>11012</v>
      </c>
      <c r="T2103" t="s">
        <v>11022</v>
      </c>
      <c r="U2103" t="s">
        <v>10923</v>
      </c>
      <c r="V2103" t="s">
        <v>10992</v>
      </c>
      <c r="W2103" t="s">
        <v>11031</v>
      </c>
      <c r="X2103" t="s">
        <v>6981</v>
      </c>
    </row>
    <row r="2104" spans="1:24" x14ac:dyDescent="0.3">
      <c r="A2104" t="s">
        <v>6982</v>
      </c>
      <c r="B2104" t="s">
        <v>6983</v>
      </c>
      <c r="C2104" t="s">
        <v>6983</v>
      </c>
      <c r="D2104">
        <v>112</v>
      </c>
      <c r="E2104" t="s">
        <v>10911</v>
      </c>
      <c r="F2104">
        <v>1.8666666666666667</v>
      </c>
      <c r="G2104" t="s">
        <v>7406</v>
      </c>
      <c r="H2104" t="s">
        <v>10890</v>
      </c>
      <c r="I2104" t="s">
        <v>5170</v>
      </c>
      <c r="J2104">
        <v>7.9</v>
      </c>
      <c r="K2104" t="s">
        <v>10916</v>
      </c>
      <c r="L2104">
        <v>705687</v>
      </c>
      <c r="M2104">
        <v>30000000</v>
      </c>
      <c r="N2104">
        <v>210888950</v>
      </c>
      <c r="O2104">
        <v>180888950</v>
      </c>
      <c r="P2104" t="s">
        <v>10928</v>
      </c>
      <c r="Q2104" t="s">
        <v>5985</v>
      </c>
      <c r="R2104">
        <v>13</v>
      </c>
      <c r="S2104" t="s">
        <v>11012</v>
      </c>
      <c r="T2104" t="s">
        <v>11028</v>
      </c>
      <c r="U2104" t="s">
        <v>10931</v>
      </c>
      <c r="V2104" t="s">
        <v>10996</v>
      </c>
      <c r="W2104" t="s">
        <v>11031</v>
      </c>
      <c r="X2104" t="s">
        <v>6984</v>
      </c>
    </row>
    <row r="2105" spans="1:24" x14ac:dyDescent="0.3">
      <c r="A2105" t="s">
        <v>6985</v>
      </c>
      <c r="B2105" t="s">
        <v>6986</v>
      </c>
      <c r="C2105" t="s">
        <v>6986</v>
      </c>
      <c r="D2105">
        <v>107</v>
      </c>
      <c r="E2105" t="s">
        <v>10911</v>
      </c>
      <c r="F2105">
        <v>1.7833333333333334</v>
      </c>
      <c r="G2105" t="s">
        <v>7406</v>
      </c>
      <c r="H2105" t="s">
        <v>10891</v>
      </c>
      <c r="I2105" t="s">
        <v>190</v>
      </c>
      <c r="J2105">
        <v>6.3</v>
      </c>
      <c r="K2105" t="s">
        <v>10912</v>
      </c>
      <c r="L2105">
        <v>75052</v>
      </c>
      <c r="M2105">
        <v>30000000</v>
      </c>
      <c r="N2105">
        <v>49562710</v>
      </c>
      <c r="O2105">
        <v>19562710</v>
      </c>
      <c r="P2105" t="s">
        <v>10913</v>
      </c>
      <c r="Q2105" t="s">
        <v>6987</v>
      </c>
      <c r="R2105">
        <v>1</v>
      </c>
      <c r="S2105" t="s">
        <v>11012</v>
      </c>
      <c r="T2105" t="s">
        <v>11021</v>
      </c>
      <c r="U2105" t="s">
        <v>10921</v>
      </c>
      <c r="V2105" t="s">
        <v>11009</v>
      </c>
      <c r="W2105" t="s">
        <v>11031</v>
      </c>
      <c r="X2105" t="s">
        <v>3982</v>
      </c>
    </row>
    <row r="2106" spans="1:24" x14ac:dyDescent="0.3">
      <c r="A2106" t="s">
        <v>6988</v>
      </c>
      <c r="B2106" t="s">
        <v>6989</v>
      </c>
      <c r="C2106" t="s">
        <v>6989</v>
      </c>
      <c r="D2106">
        <v>128</v>
      </c>
      <c r="E2106" t="s">
        <v>10917</v>
      </c>
      <c r="F2106">
        <v>2.1333333333333333</v>
      </c>
      <c r="G2106" t="s">
        <v>10891</v>
      </c>
      <c r="H2106" t="s">
        <v>190</v>
      </c>
      <c r="I2106" t="s">
        <v>10895</v>
      </c>
      <c r="J2106">
        <v>7.2</v>
      </c>
      <c r="K2106" t="s">
        <v>10916</v>
      </c>
      <c r="L2106">
        <v>169046</v>
      </c>
      <c r="M2106">
        <v>45000000</v>
      </c>
      <c r="N2106">
        <v>60331447</v>
      </c>
      <c r="O2106">
        <v>15331447</v>
      </c>
      <c r="P2106" t="s">
        <v>10913</v>
      </c>
      <c r="Q2106" t="s">
        <v>6990</v>
      </c>
      <c r="R2106">
        <v>12</v>
      </c>
      <c r="S2106" t="s">
        <v>1956</v>
      </c>
      <c r="T2106" t="s">
        <v>11020</v>
      </c>
      <c r="U2106" t="s">
        <v>10920</v>
      </c>
      <c r="V2106" t="s">
        <v>11002</v>
      </c>
      <c r="W2106" t="s">
        <v>11031</v>
      </c>
      <c r="X2106" t="s">
        <v>156</v>
      </c>
    </row>
    <row r="2107" spans="1:24" x14ac:dyDescent="0.3">
      <c r="A2107" t="s">
        <v>6991</v>
      </c>
      <c r="B2107" t="s">
        <v>6992</v>
      </c>
      <c r="C2107" t="s">
        <v>6992</v>
      </c>
      <c r="D2107">
        <v>88</v>
      </c>
      <c r="E2107" t="s">
        <v>10915</v>
      </c>
      <c r="F2107">
        <v>1.4666666666666666</v>
      </c>
      <c r="G2107" t="s">
        <v>105</v>
      </c>
      <c r="H2107" t="s">
        <v>10895</v>
      </c>
      <c r="I2107" t="s">
        <v>5170</v>
      </c>
      <c r="J2107">
        <v>4.7</v>
      </c>
      <c r="K2107" t="s">
        <v>10933</v>
      </c>
      <c r="L2107">
        <v>52982</v>
      </c>
      <c r="M2107">
        <v>16000000</v>
      </c>
      <c r="N2107">
        <v>76514050</v>
      </c>
      <c r="O2107">
        <v>60514050</v>
      </c>
      <c r="P2107" t="s">
        <v>10913</v>
      </c>
      <c r="Q2107" t="s">
        <v>6993</v>
      </c>
      <c r="R2107">
        <v>9</v>
      </c>
      <c r="S2107" t="s">
        <v>1956</v>
      </c>
      <c r="T2107" t="s">
        <v>11019</v>
      </c>
      <c r="U2107" t="s">
        <v>10919</v>
      </c>
      <c r="V2107" t="s">
        <v>10996</v>
      </c>
      <c r="W2107" t="s">
        <v>11031</v>
      </c>
      <c r="X2107" t="s">
        <v>4452</v>
      </c>
    </row>
    <row r="2108" spans="1:24" x14ac:dyDescent="0.3">
      <c r="A2108" t="s">
        <v>6994</v>
      </c>
      <c r="B2108" t="s">
        <v>6995</v>
      </c>
      <c r="C2108" t="s">
        <v>6996</v>
      </c>
      <c r="D2108">
        <v>114</v>
      </c>
      <c r="E2108" t="s">
        <v>10911</v>
      </c>
      <c r="F2108">
        <v>1.9</v>
      </c>
      <c r="G2108" t="s">
        <v>190</v>
      </c>
      <c r="H2108" t="s">
        <v>10885</v>
      </c>
      <c r="I2108" t="s">
        <v>105</v>
      </c>
      <c r="J2108">
        <v>7.8</v>
      </c>
      <c r="K2108" t="s">
        <v>10916</v>
      </c>
      <c r="L2108">
        <v>224141</v>
      </c>
      <c r="M2108">
        <v>4000000</v>
      </c>
      <c r="N2108">
        <v>11227336</v>
      </c>
      <c r="O2108">
        <v>7227336</v>
      </c>
      <c r="P2108" t="s">
        <v>10918</v>
      </c>
      <c r="Q2108" t="s">
        <v>6997</v>
      </c>
      <c r="R2108">
        <v>26</v>
      </c>
      <c r="S2108" t="s">
        <v>11016</v>
      </c>
      <c r="T2108" t="s">
        <v>11019</v>
      </c>
      <c r="U2108" t="s">
        <v>10919</v>
      </c>
      <c r="V2108" t="s">
        <v>10992</v>
      </c>
      <c r="W2108" t="s">
        <v>11031</v>
      </c>
      <c r="X2108" t="s">
        <v>6998</v>
      </c>
    </row>
    <row r="2109" spans="1:24" x14ac:dyDescent="0.3">
      <c r="A2109" t="s">
        <v>6999</v>
      </c>
      <c r="B2109" t="s">
        <v>7000</v>
      </c>
      <c r="C2109" t="s">
        <v>7000</v>
      </c>
      <c r="D2109">
        <v>87</v>
      </c>
      <c r="E2109" t="s">
        <v>10915</v>
      </c>
      <c r="F2109">
        <v>1.45</v>
      </c>
      <c r="G2109" t="s">
        <v>10888</v>
      </c>
      <c r="H2109" t="s">
        <v>172</v>
      </c>
      <c r="I2109" t="s">
        <v>190</v>
      </c>
      <c r="J2109">
        <v>6.9</v>
      </c>
      <c r="K2109" t="s">
        <v>10912</v>
      </c>
      <c r="L2109">
        <v>115165</v>
      </c>
      <c r="M2109">
        <v>39000000</v>
      </c>
      <c r="N2109">
        <v>84247681</v>
      </c>
      <c r="O2109">
        <v>45247681</v>
      </c>
      <c r="P2109" t="s">
        <v>10913</v>
      </c>
      <c r="Q2109" t="s">
        <v>7001</v>
      </c>
      <c r="R2109">
        <v>20</v>
      </c>
      <c r="S2109" t="s">
        <v>11012</v>
      </c>
      <c r="T2109" t="s">
        <v>11027</v>
      </c>
      <c r="U2109" t="s">
        <v>10930</v>
      </c>
      <c r="V2109" t="s">
        <v>11003</v>
      </c>
      <c r="W2109" t="s">
        <v>11031</v>
      </c>
      <c r="X2109" t="s">
        <v>766</v>
      </c>
    </row>
    <row r="2110" spans="1:24" x14ac:dyDescent="0.3">
      <c r="A2110" t="s">
        <v>7002</v>
      </c>
      <c r="B2110" t="s">
        <v>7003</v>
      </c>
      <c r="C2110" t="s">
        <v>7003</v>
      </c>
      <c r="D2110">
        <v>96</v>
      </c>
      <c r="E2110" t="s">
        <v>10911</v>
      </c>
      <c r="F2110">
        <v>1.6</v>
      </c>
      <c r="G2110" t="s">
        <v>172</v>
      </c>
      <c r="H2110" t="s">
        <v>10886</v>
      </c>
      <c r="I2110" t="s">
        <v>10899</v>
      </c>
      <c r="J2110">
        <v>6.4</v>
      </c>
      <c r="K2110" t="s">
        <v>10912</v>
      </c>
      <c r="L2110">
        <v>227194</v>
      </c>
      <c r="M2110">
        <v>38000000</v>
      </c>
      <c r="N2110">
        <v>205599393</v>
      </c>
      <c r="O2110">
        <v>167599393</v>
      </c>
      <c r="P2110" t="s">
        <v>10928</v>
      </c>
      <c r="Q2110" t="s">
        <v>7004</v>
      </c>
      <c r="R2110">
        <v>16</v>
      </c>
      <c r="S2110" t="s">
        <v>11012</v>
      </c>
      <c r="T2110" t="s">
        <v>11025</v>
      </c>
      <c r="U2110" t="s">
        <v>10927</v>
      </c>
      <c r="V2110" t="s">
        <v>10996</v>
      </c>
      <c r="W2110" t="s">
        <v>11031</v>
      </c>
      <c r="X2110" t="s">
        <v>3550</v>
      </c>
    </row>
    <row r="2111" spans="1:24" x14ac:dyDescent="0.3">
      <c r="A2111" t="s">
        <v>7005</v>
      </c>
      <c r="B2111" t="s">
        <v>7006</v>
      </c>
      <c r="C2111" t="s">
        <v>7006</v>
      </c>
      <c r="D2111">
        <v>82</v>
      </c>
      <c r="E2111" t="s">
        <v>10915</v>
      </c>
      <c r="F2111">
        <v>1.3666666666666667</v>
      </c>
      <c r="G2111" t="s">
        <v>105</v>
      </c>
      <c r="H2111" t="s">
        <v>5170</v>
      </c>
      <c r="I2111" t="s">
        <v>10899</v>
      </c>
      <c r="J2111">
        <v>5.0999999999999996</v>
      </c>
      <c r="K2111" t="s">
        <v>10933</v>
      </c>
      <c r="L2111">
        <v>112853</v>
      </c>
      <c r="M2111">
        <v>40000000</v>
      </c>
      <c r="N2111">
        <v>186167139</v>
      </c>
      <c r="O2111">
        <v>146167139</v>
      </c>
      <c r="P2111" t="s">
        <v>10928</v>
      </c>
      <c r="Q2111" t="s">
        <v>7007</v>
      </c>
      <c r="R2111">
        <v>26</v>
      </c>
      <c r="S2111" t="s">
        <v>11014</v>
      </c>
      <c r="T2111" t="s">
        <v>11028</v>
      </c>
      <c r="U2111" t="s">
        <v>10931</v>
      </c>
      <c r="V2111" t="s">
        <v>10996</v>
      </c>
      <c r="W2111" t="s">
        <v>11031</v>
      </c>
      <c r="X2111" t="s">
        <v>4022</v>
      </c>
    </row>
    <row r="2112" spans="1:24" x14ac:dyDescent="0.3">
      <c r="A2112" t="s">
        <v>7008</v>
      </c>
      <c r="B2112" t="s">
        <v>7009</v>
      </c>
      <c r="C2112" t="s">
        <v>7009</v>
      </c>
      <c r="D2112">
        <v>123</v>
      </c>
      <c r="E2112" t="s">
        <v>10917</v>
      </c>
      <c r="F2112">
        <v>2.0499999999999998</v>
      </c>
      <c r="G2112" t="s">
        <v>105</v>
      </c>
      <c r="H2112" t="s">
        <v>10895</v>
      </c>
      <c r="I2112" t="s">
        <v>5170</v>
      </c>
      <c r="J2112">
        <v>7</v>
      </c>
      <c r="K2112" t="s">
        <v>10916</v>
      </c>
      <c r="L2112">
        <v>246112</v>
      </c>
      <c r="M2112">
        <v>20000000</v>
      </c>
      <c r="N2112">
        <v>77912251</v>
      </c>
      <c r="O2112">
        <v>57912251</v>
      </c>
      <c r="P2112" t="s">
        <v>10913</v>
      </c>
      <c r="Q2112" t="s">
        <v>7010</v>
      </c>
      <c r="R2112">
        <v>21</v>
      </c>
      <c r="S2112" t="s">
        <v>11011</v>
      </c>
      <c r="T2112" t="s">
        <v>11025</v>
      </c>
      <c r="U2112" t="s">
        <v>10927</v>
      </c>
      <c r="V2112" t="s">
        <v>10996</v>
      </c>
      <c r="W2112" t="s">
        <v>11031</v>
      </c>
      <c r="X2112" t="s">
        <v>4899</v>
      </c>
    </row>
    <row r="2113" spans="1:24" x14ac:dyDescent="0.3">
      <c r="A2113" t="s">
        <v>7011</v>
      </c>
      <c r="B2113" t="s">
        <v>7012</v>
      </c>
      <c r="C2113" t="s">
        <v>7013</v>
      </c>
      <c r="D2113">
        <v>144</v>
      </c>
      <c r="E2113" t="s">
        <v>10917</v>
      </c>
      <c r="F2113">
        <v>2.4</v>
      </c>
      <c r="G2113" t="s">
        <v>190</v>
      </c>
      <c r="H2113" t="s">
        <v>10895</v>
      </c>
      <c r="I2113" t="s">
        <v>5170</v>
      </c>
      <c r="J2113">
        <v>7.8</v>
      </c>
      <c r="K2113" t="s">
        <v>10916</v>
      </c>
      <c r="L2113">
        <v>76514</v>
      </c>
      <c r="M2113">
        <v>18000000</v>
      </c>
      <c r="N2113">
        <v>19319671</v>
      </c>
      <c r="O2113">
        <v>1319671</v>
      </c>
      <c r="P2113" t="s">
        <v>10918</v>
      </c>
      <c r="Q2113" t="s">
        <v>7014</v>
      </c>
      <c r="R2113">
        <v>21</v>
      </c>
      <c r="S2113" t="s">
        <v>11012</v>
      </c>
      <c r="T2113" t="s">
        <v>11029</v>
      </c>
      <c r="U2113" t="s">
        <v>10932</v>
      </c>
      <c r="V2113" t="s">
        <v>10996</v>
      </c>
      <c r="W2113" t="s">
        <v>11031</v>
      </c>
      <c r="X2113" t="s">
        <v>6052</v>
      </c>
    </row>
    <row r="2114" spans="1:24" x14ac:dyDescent="0.3">
      <c r="A2114" t="s">
        <v>7015</v>
      </c>
      <c r="B2114" t="s">
        <v>7016</v>
      </c>
      <c r="C2114" t="s">
        <v>7016</v>
      </c>
      <c r="D2114">
        <v>86</v>
      </c>
      <c r="E2114" t="s">
        <v>10915</v>
      </c>
      <c r="F2114">
        <v>1.4333333333333333</v>
      </c>
      <c r="G2114" t="s">
        <v>190</v>
      </c>
      <c r="H2114" t="s">
        <v>10885</v>
      </c>
      <c r="I2114" t="s">
        <v>10886</v>
      </c>
      <c r="J2114">
        <v>5.5</v>
      </c>
      <c r="K2114" t="s">
        <v>10933</v>
      </c>
      <c r="L2114">
        <v>79265</v>
      </c>
      <c r="M2114">
        <v>17000000</v>
      </c>
      <c r="N2114">
        <v>43202283</v>
      </c>
      <c r="O2114">
        <v>26202283</v>
      </c>
      <c r="P2114" t="s">
        <v>10913</v>
      </c>
      <c r="Q2114" t="s">
        <v>7017</v>
      </c>
      <c r="R2114">
        <v>3</v>
      </c>
      <c r="S2114" t="s">
        <v>11012</v>
      </c>
      <c r="T2114" t="s">
        <v>11021</v>
      </c>
      <c r="U2114" t="s">
        <v>10921</v>
      </c>
      <c r="V2114" t="s">
        <v>11000</v>
      </c>
      <c r="W2114" t="s">
        <v>11031</v>
      </c>
      <c r="X2114" t="s">
        <v>7018</v>
      </c>
    </row>
    <row r="2115" spans="1:24" x14ac:dyDescent="0.3">
      <c r="A2115" t="s">
        <v>7019</v>
      </c>
      <c r="B2115" t="s">
        <v>7020</v>
      </c>
      <c r="C2115" t="s">
        <v>7020</v>
      </c>
      <c r="D2115">
        <v>140</v>
      </c>
      <c r="E2115" t="s">
        <v>10917</v>
      </c>
      <c r="F2115">
        <v>2.3333333333333335</v>
      </c>
      <c r="G2115" t="s">
        <v>7406</v>
      </c>
      <c r="H2115" t="s">
        <v>10889</v>
      </c>
      <c r="I2115" t="s">
        <v>10891</v>
      </c>
      <c r="J2115">
        <v>7</v>
      </c>
      <c r="K2115" t="s">
        <v>10916</v>
      </c>
      <c r="L2115">
        <v>314147</v>
      </c>
      <c r="M2115">
        <v>100000000</v>
      </c>
      <c r="N2115">
        <v>214104620</v>
      </c>
      <c r="O2115">
        <v>114104620</v>
      </c>
      <c r="P2115" t="s">
        <v>10928</v>
      </c>
      <c r="Q2115" t="s">
        <v>6674</v>
      </c>
      <c r="R2115">
        <v>18</v>
      </c>
      <c r="S2115" t="s">
        <v>11012</v>
      </c>
      <c r="T2115" t="s">
        <v>11024</v>
      </c>
      <c r="U2115" t="s">
        <v>10926</v>
      </c>
      <c r="V2115" t="s">
        <v>10996</v>
      </c>
      <c r="W2115" t="s">
        <v>11031</v>
      </c>
      <c r="X2115" t="s">
        <v>866</v>
      </c>
    </row>
    <row r="2116" spans="1:24" x14ac:dyDescent="0.3">
      <c r="A2116" t="s">
        <v>7021</v>
      </c>
      <c r="B2116" t="s">
        <v>7022</v>
      </c>
      <c r="C2116" t="s">
        <v>7022</v>
      </c>
      <c r="D2116">
        <v>105</v>
      </c>
      <c r="E2116" t="s">
        <v>10911</v>
      </c>
      <c r="F2116">
        <v>1.75</v>
      </c>
      <c r="G2116" t="s">
        <v>172</v>
      </c>
      <c r="H2116" t="s">
        <v>10886</v>
      </c>
      <c r="I2116" t="s">
        <v>10899</v>
      </c>
      <c r="J2116">
        <v>7</v>
      </c>
      <c r="K2116" t="s">
        <v>10916</v>
      </c>
      <c r="L2116">
        <v>214409</v>
      </c>
      <c r="M2116">
        <v>40000000</v>
      </c>
      <c r="N2116">
        <v>91980359</v>
      </c>
      <c r="O2116">
        <v>51980359</v>
      </c>
      <c r="P2116" t="s">
        <v>10913</v>
      </c>
      <c r="Q2116" t="s">
        <v>6195</v>
      </c>
      <c r="R2116">
        <v>13</v>
      </c>
      <c r="S2116" t="s">
        <v>1956</v>
      </c>
      <c r="T2116" t="s">
        <v>11021</v>
      </c>
      <c r="U2116" t="s">
        <v>10921</v>
      </c>
      <c r="V2116" t="s">
        <v>10996</v>
      </c>
      <c r="W2116" t="s">
        <v>11031</v>
      </c>
      <c r="X2116" t="s">
        <v>4331</v>
      </c>
    </row>
    <row r="2117" spans="1:24" x14ac:dyDescent="0.3">
      <c r="A2117" t="s">
        <v>7023</v>
      </c>
      <c r="B2117" t="s">
        <v>633</v>
      </c>
      <c r="C2117" t="s">
        <v>633</v>
      </c>
      <c r="D2117">
        <v>140</v>
      </c>
      <c r="E2117" t="s">
        <v>10917</v>
      </c>
      <c r="F2117">
        <v>2.3333333333333335</v>
      </c>
      <c r="G2117" t="s">
        <v>7406</v>
      </c>
      <c r="H2117" t="s">
        <v>190</v>
      </c>
      <c r="I2117" t="s">
        <v>10892</v>
      </c>
      <c r="J2117">
        <v>6.2</v>
      </c>
      <c r="K2117" t="s">
        <v>10912</v>
      </c>
      <c r="L2117">
        <v>199792</v>
      </c>
      <c r="M2117">
        <v>40000000</v>
      </c>
      <c r="N2117">
        <v>359126022</v>
      </c>
      <c r="O2117">
        <v>319126022</v>
      </c>
      <c r="P2117" t="s">
        <v>10928</v>
      </c>
      <c r="Q2117" t="s">
        <v>7024</v>
      </c>
      <c r="R2117">
        <v>7</v>
      </c>
      <c r="S2117" t="s">
        <v>11015</v>
      </c>
      <c r="T2117" t="s">
        <v>11024</v>
      </c>
      <c r="U2117" t="s">
        <v>10926</v>
      </c>
      <c r="V2117" t="s">
        <v>11002</v>
      </c>
      <c r="W2117" t="s">
        <v>11031</v>
      </c>
      <c r="X2117" t="s">
        <v>7025</v>
      </c>
    </row>
    <row r="2118" spans="1:24" x14ac:dyDescent="0.3">
      <c r="A2118" t="s">
        <v>7026</v>
      </c>
      <c r="B2118" t="s">
        <v>7027</v>
      </c>
      <c r="C2118" t="s">
        <v>7027</v>
      </c>
      <c r="D2118">
        <v>88</v>
      </c>
      <c r="E2118" t="s">
        <v>10915</v>
      </c>
      <c r="F2118">
        <v>1.4666666666666666</v>
      </c>
      <c r="G2118" t="s">
        <v>7406</v>
      </c>
      <c r="H2118" t="s">
        <v>172</v>
      </c>
      <c r="I2118" t="s">
        <v>105</v>
      </c>
      <c r="J2118">
        <v>7.6</v>
      </c>
      <c r="K2118" t="s">
        <v>10916</v>
      </c>
      <c r="L2118">
        <v>607637</v>
      </c>
      <c r="M2118">
        <v>23600000</v>
      </c>
      <c r="N2118">
        <v>102392080</v>
      </c>
      <c r="O2118">
        <v>78792080</v>
      </c>
      <c r="P2118" t="s">
        <v>10913</v>
      </c>
      <c r="Q2118" t="s">
        <v>7028</v>
      </c>
      <c r="R2118">
        <v>25</v>
      </c>
      <c r="S2118" t="s">
        <v>1956</v>
      </c>
      <c r="T2118" t="s">
        <v>11027</v>
      </c>
      <c r="U2118" t="s">
        <v>10930</v>
      </c>
      <c r="V2118" t="s">
        <v>10996</v>
      </c>
      <c r="W2118" t="s">
        <v>11031</v>
      </c>
      <c r="X2118" t="s">
        <v>7029</v>
      </c>
    </row>
    <row r="2119" spans="1:24" x14ac:dyDescent="0.3">
      <c r="A2119" t="s">
        <v>7030</v>
      </c>
      <c r="B2119" t="s">
        <v>7031</v>
      </c>
      <c r="C2119" t="s">
        <v>7031</v>
      </c>
      <c r="D2119">
        <v>139</v>
      </c>
      <c r="E2119" t="s">
        <v>10917</v>
      </c>
      <c r="F2119">
        <v>2.3166666666666669</v>
      </c>
      <c r="G2119" t="s">
        <v>172</v>
      </c>
      <c r="H2119" t="s">
        <v>10891</v>
      </c>
      <c r="I2119" t="s">
        <v>190</v>
      </c>
      <c r="J2119">
        <v>7.1</v>
      </c>
      <c r="K2119" t="s">
        <v>10916</v>
      </c>
      <c r="L2119">
        <v>416045</v>
      </c>
      <c r="M2119">
        <v>40000000</v>
      </c>
      <c r="N2119">
        <v>13280000</v>
      </c>
      <c r="O2119">
        <v>-26720000</v>
      </c>
      <c r="P2119" t="s">
        <v>10924</v>
      </c>
      <c r="Q2119" t="s">
        <v>7032</v>
      </c>
      <c r="R2119">
        <v>13</v>
      </c>
      <c r="S2119" t="s">
        <v>11011</v>
      </c>
      <c r="T2119" t="s">
        <v>11027</v>
      </c>
      <c r="U2119" t="s">
        <v>10930</v>
      </c>
      <c r="V2119" t="s">
        <v>11008</v>
      </c>
      <c r="W2119" t="s">
        <v>11035</v>
      </c>
      <c r="X2119" t="s">
        <v>4867</v>
      </c>
    </row>
    <row r="2120" spans="1:24" x14ac:dyDescent="0.3">
      <c r="A2120" t="s">
        <v>7033</v>
      </c>
      <c r="B2120" t="s">
        <v>612</v>
      </c>
      <c r="C2120" t="s">
        <v>7034</v>
      </c>
      <c r="D2120">
        <v>155</v>
      </c>
      <c r="E2120" t="s">
        <v>10917</v>
      </c>
      <c r="F2120">
        <v>2.5833333333333335</v>
      </c>
      <c r="G2120" t="s">
        <v>7406</v>
      </c>
      <c r="H2120" t="s">
        <v>10887</v>
      </c>
      <c r="I2120" t="s">
        <v>190</v>
      </c>
      <c r="J2120">
        <v>8</v>
      </c>
      <c r="K2120" t="s">
        <v>10922</v>
      </c>
      <c r="L2120">
        <v>724950</v>
      </c>
      <c r="M2120">
        <v>165000000</v>
      </c>
      <c r="N2120">
        <v>402027830</v>
      </c>
      <c r="O2120">
        <v>237027830</v>
      </c>
      <c r="P2120" t="s">
        <v>10928</v>
      </c>
      <c r="Q2120" t="s">
        <v>7035</v>
      </c>
      <c r="R2120">
        <v>3</v>
      </c>
      <c r="S2120" t="s">
        <v>1956</v>
      </c>
      <c r="T2120" t="s">
        <v>11027</v>
      </c>
      <c r="U2120" t="s">
        <v>10930</v>
      </c>
      <c r="V2120" t="s">
        <v>10995</v>
      </c>
      <c r="W2120" t="s">
        <v>11035</v>
      </c>
      <c r="X2120" t="s">
        <v>7036</v>
      </c>
    </row>
    <row r="2121" spans="1:24" x14ac:dyDescent="0.3">
      <c r="A2121" t="s">
        <v>7037</v>
      </c>
      <c r="B2121" t="s">
        <v>7038</v>
      </c>
      <c r="C2121" t="s">
        <v>7038</v>
      </c>
      <c r="D2121">
        <v>114</v>
      </c>
      <c r="E2121" t="s">
        <v>10911</v>
      </c>
      <c r="F2121">
        <v>1.9</v>
      </c>
      <c r="G2121" t="s">
        <v>190</v>
      </c>
      <c r="H2121" t="s">
        <v>105</v>
      </c>
      <c r="I2121" t="s">
        <v>10895</v>
      </c>
      <c r="J2121">
        <v>6</v>
      </c>
      <c r="K2121" t="s">
        <v>10912</v>
      </c>
      <c r="L2121">
        <v>101761</v>
      </c>
      <c r="M2121">
        <v>37000000</v>
      </c>
      <c r="N2121">
        <v>96560591</v>
      </c>
      <c r="O2121">
        <v>59560591</v>
      </c>
      <c r="P2121" t="s">
        <v>10913</v>
      </c>
      <c r="Q2121" t="s">
        <v>7039</v>
      </c>
      <c r="R2121">
        <v>26</v>
      </c>
      <c r="S2121" t="s">
        <v>11014</v>
      </c>
      <c r="T2121" t="s">
        <v>11019</v>
      </c>
      <c r="U2121" t="s">
        <v>10919</v>
      </c>
      <c r="V2121" t="s">
        <v>11000</v>
      </c>
      <c r="W2121" t="s">
        <v>11031</v>
      </c>
      <c r="X2121" t="s">
        <v>4919</v>
      </c>
    </row>
    <row r="2122" spans="1:24" x14ac:dyDescent="0.3">
      <c r="A2122" t="s">
        <v>7040</v>
      </c>
      <c r="B2122" t="s">
        <v>7041</v>
      </c>
      <c r="C2122" t="s">
        <v>7042</v>
      </c>
      <c r="D2122">
        <v>116</v>
      </c>
      <c r="E2122" t="s">
        <v>10911</v>
      </c>
      <c r="F2122">
        <v>1.9333333333333333</v>
      </c>
      <c r="G2122" t="s">
        <v>7406</v>
      </c>
      <c r="H2122" t="s">
        <v>172</v>
      </c>
      <c r="I2122" t="s">
        <v>190</v>
      </c>
      <c r="J2122">
        <v>7.5</v>
      </c>
      <c r="K2122" t="s">
        <v>10916</v>
      </c>
      <c r="L2122">
        <v>59219</v>
      </c>
      <c r="M2122">
        <v>5300000</v>
      </c>
      <c r="N2122">
        <v>2000861</v>
      </c>
      <c r="O2122">
        <v>-3299139</v>
      </c>
      <c r="P2122" t="s">
        <v>10924</v>
      </c>
      <c r="Q2122" t="s">
        <v>7043</v>
      </c>
      <c r="R2122">
        <v>19</v>
      </c>
      <c r="S2122" t="s">
        <v>11012</v>
      </c>
      <c r="T2122" t="s">
        <v>11023</v>
      </c>
      <c r="U2122" t="s">
        <v>10925</v>
      </c>
      <c r="V2122" t="s">
        <v>11007</v>
      </c>
      <c r="W2122" t="s">
        <v>11031</v>
      </c>
      <c r="X2122" t="s">
        <v>7044</v>
      </c>
    </row>
    <row r="2123" spans="1:24" x14ac:dyDescent="0.3">
      <c r="A2123" t="s">
        <v>7045</v>
      </c>
      <c r="B2123" t="s">
        <v>7046</v>
      </c>
      <c r="C2123" t="s">
        <v>7046</v>
      </c>
      <c r="D2123">
        <v>110</v>
      </c>
      <c r="E2123" t="s">
        <v>10911</v>
      </c>
      <c r="F2123">
        <v>1.8333333333333333</v>
      </c>
      <c r="G2123" t="s">
        <v>7406</v>
      </c>
      <c r="H2123" t="s">
        <v>10887</v>
      </c>
      <c r="I2123" t="s">
        <v>172</v>
      </c>
      <c r="J2123">
        <v>5.8</v>
      </c>
      <c r="K2123" t="s">
        <v>10933</v>
      </c>
      <c r="L2123">
        <v>56929</v>
      </c>
      <c r="M2123">
        <v>75000000</v>
      </c>
      <c r="N2123">
        <v>0</v>
      </c>
      <c r="O2123">
        <v>-75000000</v>
      </c>
      <c r="P2123" t="s">
        <v>10924</v>
      </c>
      <c r="Q2123" t="s">
        <v>7047</v>
      </c>
      <c r="R2123">
        <v>24</v>
      </c>
      <c r="S2123" t="s">
        <v>1956</v>
      </c>
      <c r="T2123" t="s">
        <v>11024</v>
      </c>
      <c r="U2123" t="s">
        <v>10926</v>
      </c>
      <c r="V2123" t="s">
        <v>11008</v>
      </c>
      <c r="W2123" t="s">
        <v>11035</v>
      </c>
      <c r="X2123" t="s">
        <v>7048</v>
      </c>
    </row>
    <row r="2124" spans="1:24" x14ac:dyDescent="0.3">
      <c r="A2124" t="s">
        <v>7049</v>
      </c>
      <c r="B2124" t="s">
        <v>7050</v>
      </c>
      <c r="C2124" t="s">
        <v>7050</v>
      </c>
      <c r="D2124">
        <v>161</v>
      </c>
      <c r="E2124" t="s">
        <v>10917</v>
      </c>
      <c r="F2124">
        <v>2.6833333333333331</v>
      </c>
      <c r="G2124" t="s">
        <v>10887</v>
      </c>
      <c r="H2124" t="s">
        <v>190</v>
      </c>
      <c r="I2124" t="s">
        <v>10885</v>
      </c>
      <c r="J2124">
        <v>7.8</v>
      </c>
      <c r="K2124" t="s">
        <v>10916</v>
      </c>
      <c r="L2124">
        <v>690751</v>
      </c>
      <c r="M2124">
        <v>225000000</v>
      </c>
      <c r="N2124">
        <v>959027992</v>
      </c>
      <c r="O2124">
        <v>734027992</v>
      </c>
      <c r="P2124" t="s">
        <v>10928</v>
      </c>
      <c r="Q2124" t="s">
        <v>7051</v>
      </c>
      <c r="R2124">
        <v>2</v>
      </c>
      <c r="S2124" t="s">
        <v>11015</v>
      </c>
      <c r="T2124" t="s">
        <v>11018</v>
      </c>
      <c r="U2124" t="s">
        <v>10914</v>
      </c>
      <c r="V2124" t="s">
        <v>10997</v>
      </c>
      <c r="W2124" t="s">
        <v>11031</v>
      </c>
      <c r="X2124" t="s">
        <v>1464</v>
      </c>
    </row>
    <row r="2125" spans="1:24" x14ac:dyDescent="0.3">
      <c r="A2125" t="s">
        <v>7052</v>
      </c>
      <c r="B2125" t="s">
        <v>7053</v>
      </c>
      <c r="C2125" t="s">
        <v>7053</v>
      </c>
      <c r="D2125">
        <v>101</v>
      </c>
      <c r="E2125" t="s">
        <v>10911</v>
      </c>
      <c r="F2125">
        <v>1.6833333333333333</v>
      </c>
      <c r="G2125" t="s">
        <v>172</v>
      </c>
      <c r="H2125" t="s">
        <v>190</v>
      </c>
      <c r="I2125" t="s">
        <v>10899</v>
      </c>
      <c r="J2125">
        <v>7</v>
      </c>
      <c r="K2125" t="s">
        <v>10916</v>
      </c>
      <c r="L2125">
        <v>107538</v>
      </c>
      <c r="M2125">
        <v>10000000</v>
      </c>
      <c r="N2125">
        <v>4366460</v>
      </c>
      <c r="O2125">
        <v>-5633540</v>
      </c>
      <c r="P2125" t="s">
        <v>10924</v>
      </c>
      <c r="Q2125" t="s">
        <v>7054</v>
      </c>
      <c r="R2125">
        <v>10</v>
      </c>
      <c r="S2125" t="s">
        <v>11012</v>
      </c>
      <c r="T2125" t="s">
        <v>11027</v>
      </c>
      <c r="U2125" t="s">
        <v>10930</v>
      </c>
      <c r="V2125" t="s">
        <v>10999</v>
      </c>
      <c r="W2125" t="s">
        <v>11031</v>
      </c>
      <c r="X2125" t="s">
        <v>5972</v>
      </c>
    </row>
    <row r="2126" spans="1:24" x14ac:dyDescent="0.3">
      <c r="A2126" t="s">
        <v>7055</v>
      </c>
      <c r="B2126" t="s">
        <v>7056</v>
      </c>
      <c r="C2126" t="s">
        <v>7056</v>
      </c>
      <c r="D2126">
        <v>111</v>
      </c>
      <c r="E2126" t="s">
        <v>10911</v>
      </c>
      <c r="F2126">
        <v>1.85</v>
      </c>
      <c r="G2126" t="s">
        <v>190</v>
      </c>
      <c r="H2126" t="s">
        <v>10897</v>
      </c>
      <c r="I2126" t="s">
        <v>10899</v>
      </c>
      <c r="J2126">
        <v>6.9</v>
      </c>
      <c r="K2126" t="s">
        <v>10912</v>
      </c>
      <c r="L2126">
        <v>69632</v>
      </c>
      <c r="M2126">
        <v>15000000</v>
      </c>
      <c r="N2126">
        <v>16691303</v>
      </c>
      <c r="O2126">
        <v>1691303</v>
      </c>
      <c r="P2126" t="s">
        <v>10918</v>
      </c>
      <c r="Q2126" t="s">
        <v>7057</v>
      </c>
      <c r="R2126">
        <v>13</v>
      </c>
      <c r="S2126" t="s">
        <v>11013</v>
      </c>
      <c r="T2126" t="s">
        <v>11027</v>
      </c>
      <c r="U2126" t="s">
        <v>10930</v>
      </c>
      <c r="V2126" t="s">
        <v>10996</v>
      </c>
      <c r="W2126" t="s">
        <v>11031</v>
      </c>
      <c r="X2126" t="s">
        <v>7058</v>
      </c>
    </row>
    <row r="2127" spans="1:24" x14ac:dyDescent="0.3">
      <c r="A2127" t="s">
        <v>7059</v>
      </c>
      <c r="B2127" t="s">
        <v>7060</v>
      </c>
      <c r="C2127" t="s">
        <v>7060</v>
      </c>
      <c r="D2127">
        <v>92</v>
      </c>
      <c r="E2127" t="s">
        <v>10911</v>
      </c>
      <c r="F2127">
        <v>1.5333333333333334</v>
      </c>
      <c r="G2127" t="s">
        <v>7406</v>
      </c>
      <c r="H2127" t="s">
        <v>10891</v>
      </c>
      <c r="I2127" t="s">
        <v>190</v>
      </c>
      <c r="J2127">
        <v>7</v>
      </c>
      <c r="K2127" t="s">
        <v>10916</v>
      </c>
      <c r="L2127">
        <v>138524</v>
      </c>
      <c r="M2127">
        <v>230000</v>
      </c>
      <c r="N2127">
        <v>2260712</v>
      </c>
      <c r="O2127">
        <v>2030712</v>
      </c>
      <c r="P2127" t="s">
        <v>10918</v>
      </c>
      <c r="Q2127">
        <v>39722</v>
      </c>
      <c r="S2127" t="s">
        <v>11014</v>
      </c>
      <c r="T2127" t="s">
        <v>11022</v>
      </c>
      <c r="U2127" t="e">
        <v>#VALUE!</v>
      </c>
      <c r="V2127" t="s">
        <v>10992</v>
      </c>
      <c r="W2127" t="s">
        <v>11031</v>
      </c>
      <c r="X2127" t="s">
        <v>5936</v>
      </c>
    </row>
    <row r="2128" spans="1:24" x14ac:dyDescent="0.3">
      <c r="A2128" t="s">
        <v>7061</v>
      </c>
      <c r="B2128" t="s">
        <v>7062</v>
      </c>
      <c r="C2128" t="s">
        <v>7062</v>
      </c>
      <c r="D2128">
        <v>95</v>
      </c>
      <c r="E2128" t="s">
        <v>10911</v>
      </c>
      <c r="F2128">
        <v>1.5833333333333333</v>
      </c>
      <c r="G2128" t="s">
        <v>105</v>
      </c>
      <c r="H2128" t="s">
        <v>10895</v>
      </c>
      <c r="I2128" t="s">
        <v>10899</v>
      </c>
      <c r="J2128">
        <v>6.3</v>
      </c>
      <c r="K2128" t="s">
        <v>10912</v>
      </c>
      <c r="L2128">
        <v>50288</v>
      </c>
      <c r="M2128">
        <v>900000</v>
      </c>
      <c r="N2128">
        <v>101215</v>
      </c>
      <c r="O2128">
        <v>-798785</v>
      </c>
      <c r="P2128" t="s">
        <v>10924</v>
      </c>
      <c r="Q2128" t="s">
        <v>7063</v>
      </c>
      <c r="R2128">
        <v>25</v>
      </c>
      <c r="S2128" t="s">
        <v>11016</v>
      </c>
      <c r="T2128" t="s">
        <v>11026</v>
      </c>
      <c r="U2128" t="s">
        <v>10929</v>
      </c>
      <c r="V2128" t="s">
        <v>10996</v>
      </c>
      <c r="W2128" t="s">
        <v>11031</v>
      </c>
      <c r="X2128" t="s">
        <v>7064</v>
      </c>
    </row>
    <row r="2129" spans="1:24" x14ac:dyDescent="0.3">
      <c r="A2129" t="s">
        <v>7065</v>
      </c>
      <c r="B2129" t="s">
        <v>7066</v>
      </c>
      <c r="C2129" t="s">
        <v>7066</v>
      </c>
      <c r="D2129">
        <v>100</v>
      </c>
      <c r="E2129" t="s">
        <v>10911</v>
      </c>
      <c r="F2129">
        <v>1.6666666666666667</v>
      </c>
      <c r="G2129" t="s">
        <v>190</v>
      </c>
      <c r="H2129" t="s">
        <v>10899</v>
      </c>
      <c r="I2129" t="s">
        <v>10899</v>
      </c>
      <c r="J2129">
        <v>7.3</v>
      </c>
      <c r="K2129" t="s">
        <v>10916</v>
      </c>
      <c r="L2129">
        <v>137236</v>
      </c>
      <c r="M2129">
        <v>7500000</v>
      </c>
      <c r="N2129">
        <v>26096852</v>
      </c>
      <c r="O2129">
        <v>18596852</v>
      </c>
      <c r="P2129" t="s">
        <v>10913</v>
      </c>
      <c r="Q2129" t="s">
        <v>6670</v>
      </c>
      <c r="R2129">
        <v>18</v>
      </c>
      <c r="S2129" t="s">
        <v>11013</v>
      </c>
      <c r="T2129" t="s">
        <v>11019</v>
      </c>
      <c r="U2129" t="s">
        <v>10919</v>
      </c>
      <c r="V2129" t="s">
        <v>10996</v>
      </c>
      <c r="W2129" t="s">
        <v>11031</v>
      </c>
      <c r="X2129" t="s">
        <v>7067</v>
      </c>
    </row>
    <row r="2130" spans="1:24" x14ac:dyDescent="0.3">
      <c r="A2130" t="s">
        <v>7068</v>
      </c>
      <c r="B2130" t="s">
        <v>7069</v>
      </c>
      <c r="C2130" t="s">
        <v>7069</v>
      </c>
      <c r="D2130">
        <v>83</v>
      </c>
      <c r="E2130" t="s">
        <v>10915</v>
      </c>
      <c r="F2130">
        <v>1.3833333333333333</v>
      </c>
      <c r="G2130" t="s">
        <v>10891</v>
      </c>
      <c r="H2130" t="s">
        <v>105</v>
      </c>
      <c r="I2130" t="s">
        <v>5170</v>
      </c>
      <c r="J2130">
        <v>4.7</v>
      </c>
      <c r="K2130" t="s">
        <v>10933</v>
      </c>
      <c r="L2130">
        <v>59786</v>
      </c>
      <c r="M2130">
        <v>20000000</v>
      </c>
      <c r="N2130">
        <v>0</v>
      </c>
      <c r="O2130">
        <v>-20000000</v>
      </c>
      <c r="P2130" t="s">
        <v>10924</v>
      </c>
      <c r="Q2130" t="s">
        <v>7070</v>
      </c>
      <c r="R2130">
        <v>18</v>
      </c>
      <c r="S2130" t="s">
        <v>1956</v>
      </c>
      <c r="T2130" t="s">
        <v>11020</v>
      </c>
      <c r="U2130" t="s">
        <v>10920</v>
      </c>
      <c r="V2130" t="s">
        <v>11008</v>
      </c>
      <c r="W2130" t="s">
        <v>11035</v>
      </c>
      <c r="X2130" t="s">
        <v>7071</v>
      </c>
    </row>
    <row r="2131" spans="1:24" x14ac:dyDescent="0.3">
      <c r="A2131" t="s">
        <v>7072</v>
      </c>
      <c r="B2131" t="s">
        <v>7073</v>
      </c>
      <c r="C2131" t="s">
        <v>7073</v>
      </c>
      <c r="D2131">
        <v>98</v>
      </c>
      <c r="E2131" t="s">
        <v>10911</v>
      </c>
      <c r="F2131">
        <v>1.6333333333333333</v>
      </c>
      <c r="G2131" t="s">
        <v>172</v>
      </c>
      <c r="H2131" t="s">
        <v>190</v>
      </c>
      <c r="I2131" t="s">
        <v>10886</v>
      </c>
      <c r="J2131">
        <v>7</v>
      </c>
      <c r="K2131" t="s">
        <v>10916</v>
      </c>
      <c r="L2131">
        <v>54745</v>
      </c>
      <c r="M2131">
        <v>17000000</v>
      </c>
      <c r="N2131">
        <v>15779455</v>
      </c>
      <c r="O2131">
        <v>-1220545</v>
      </c>
      <c r="P2131" t="s">
        <v>10924</v>
      </c>
      <c r="Q2131" t="s">
        <v>5534</v>
      </c>
      <c r="R2131">
        <v>5</v>
      </c>
      <c r="S2131" t="s">
        <v>1956</v>
      </c>
      <c r="T2131" t="s">
        <v>11024</v>
      </c>
      <c r="U2131" t="s">
        <v>10926</v>
      </c>
      <c r="V2131" t="s">
        <v>10996</v>
      </c>
      <c r="W2131" t="s">
        <v>11031</v>
      </c>
      <c r="X2131" t="s">
        <v>3091</v>
      </c>
    </row>
    <row r="2132" spans="1:24" x14ac:dyDescent="0.3">
      <c r="A2132" t="s">
        <v>7074</v>
      </c>
      <c r="B2132" t="s">
        <v>7075</v>
      </c>
      <c r="C2132" t="s">
        <v>7075</v>
      </c>
      <c r="D2132">
        <v>93</v>
      </c>
      <c r="E2132" t="s">
        <v>10911</v>
      </c>
      <c r="F2132">
        <v>1.55</v>
      </c>
      <c r="G2132" t="s">
        <v>172</v>
      </c>
      <c r="H2132" t="s">
        <v>10886</v>
      </c>
      <c r="I2132" t="s">
        <v>10899</v>
      </c>
      <c r="J2132">
        <v>7.1</v>
      </c>
      <c r="K2132" t="s">
        <v>10916</v>
      </c>
      <c r="L2132">
        <v>76201</v>
      </c>
      <c r="M2132">
        <v>15000000</v>
      </c>
      <c r="N2132">
        <v>36020534</v>
      </c>
      <c r="O2132">
        <v>21020534</v>
      </c>
      <c r="P2132" t="s">
        <v>10913</v>
      </c>
      <c r="Q2132" t="s">
        <v>7076</v>
      </c>
      <c r="R2132">
        <v>22</v>
      </c>
      <c r="S2132" t="s">
        <v>11014</v>
      </c>
      <c r="T2132" t="s">
        <v>11026</v>
      </c>
      <c r="U2132" t="s">
        <v>10929</v>
      </c>
      <c r="V2132" t="s">
        <v>10996</v>
      </c>
      <c r="W2132" t="s">
        <v>11031</v>
      </c>
      <c r="X2132" t="s">
        <v>246</v>
      </c>
    </row>
    <row r="2133" spans="1:24" x14ac:dyDescent="0.3">
      <c r="A2133" t="s">
        <v>7077</v>
      </c>
      <c r="B2133" t="s">
        <v>7078</v>
      </c>
      <c r="C2133" t="s">
        <v>7078</v>
      </c>
      <c r="D2133">
        <v>92</v>
      </c>
      <c r="E2133" t="s">
        <v>10911</v>
      </c>
      <c r="F2133">
        <v>1.5333333333333334</v>
      </c>
      <c r="G2133" t="s">
        <v>7406</v>
      </c>
      <c r="H2133" t="s">
        <v>10891</v>
      </c>
      <c r="I2133" t="s">
        <v>5170</v>
      </c>
      <c r="J2133">
        <v>6.4</v>
      </c>
      <c r="K2133" t="s">
        <v>10912</v>
      </c>
      <c r="L2133">
        <v>120526</v>
      </c>
      <c r="M2133">
        <v>52000000</v>
      </c>
      <c r="N2133">
        <v>52844496</v>
      </c>
      <c r="O2133">
        <v>844496</v>
      </c>
      <c r="P2133" t="s">
        <v>10918</v>
      </c>
      <c r="Q2133" t="s">
        <v>7079</v>
      </c>
      <c r="R2133">
        <v>4</v>
      </c>
      <c r="S2133" t="s">
        <v>11012</v>
      </c>
      <c r="T2133" t="s">
        <v>11020</v>
      </c>
      <c r="U2133" t="s">
        <v>10920</v>
      </c>
      <c r="V2133" t="s">
        <v>11002</v>
      </c>
      <c r="W2133" t="s">
        <v>11031</v>
      </c>
      <c r="X2133" t="s">
        <v>6356</v>
      </c>
    </row>
    <row r="2134" spans="1:24" x14ac:dyDescent="0.3">
      <c r="A2134" t="s">
        <v>7080</v>
      </c>
      <c r="B2134" t="s">
        <v>649</v>
      </c>
      <c r="C2134" t="s">
        <v>649</v>
      </c>
      <c r="D2134">
        <v>95</v>
      </c>
      <c r="E2134" t="s">
        <v>10911</v>
      </c>
      <c r="F2134">
        <v>1.5833333333333333</v>
      </c>
      <c r="G2134" t="s">
        <v>10891</v>
      </c>
      <c r="H2134" t="s">
        <v>190</v>
      </c>
      <c r="I2134" t="s">
        <v>105</v>
      </c>
      <c r="J2134">
        <v>5.2</v>
      </c>
      <c r="K2134" t="s">
        <v>10933</v>
      </c>
      <c r="L2134">
        <v>106029</v>
      </c>
      <c r="M2134">
        <v>35000000</v>
      </c>
      <c r="N2134">
        <v>115695339</v>
      </c>
      <c r="O2134">
        <v>80695339</v>
      </c>
      <c r="P2134" t="s">
        <v>10913</v>
      </c>
      <c r="Q2134" t="s">
        <v>7081</v>
      </c>
      <c r="R2134">
        <v>27</v>
      </c>
      <c r="S2134" t="s">
        <v>11011</v>
      </c>
      <c r="T2134" t="s">
        <v>11026</v>
      </c>
      <c r="U2134" t="s">
        <v>10929</v>
      </c>
      <c r="V2134" t="s">
        <v>11002</v>
      </c>
      <c r="W2134" t="s">
        <v>11031</v>
      </c>
      <c r="X2134" t="s">
        <v>7082</v>
      </c>
    </row>
    <row r="2135" spans="1:24" x14ac:dyDescent="0.3">
      <c r="A2135" t="s">
        <v>7083</v>
      </c>
      <c r="B2135" t="s">
        <v>7084</v>
      </c>
      <c r="C2135" t="s">
        <v>7084</v>
      </c>
      <c r="D2135">
        <v>101</v>
      </c>
      <c r="E2135" t="s">
        <v>10911</v>
      </c>
      <c r="F2135">
        <v>1.6833333333333333</v>
      </c>
      <c r="G2135" t="s">
        <v>105</v>
      </c>
      <c r="H2135" t="s">
        <v>10895</v>
      </c>
      <c r="I2135" t="s">
        <v>5170</v>
      </c>
      <c r="J2135">
        <v>5.4</v>
      </c>
      <c r="K2135" t="s">
        <v>10933</v>
      </c>
      <c r="L2135">
        <v>59311</v>
      </c>
      <c r="M2135">
        <v>15000000</v>
      </c>
      <c r="N2135">
        <v>100734718</v>
      </c>
      <c r="O2135">
        <v>85734718</v>
      </c>
      <c r="P2135" t="s">
        <v>10913</v>
      </c>
      <c r="Q2135" t="s">
        <v>7085</v>
      </c>
      <c r="R2135">
        <v>8</v>
      </c>
      <c r="S2135" t="s">
        <v>11012</v>
      </c>
      <c r="T2135" t="s">
        <v>11019</v>
      </c>
      <c r="U2135" t="s">
        <v>10919</v>
      </c>
      <c r="V2135" t="s">
        <v>10996</v>
      </c>
      <c r="W2135" t="s">
        <v>11031</v>
      </c>
      <c r="X2135" t="s">
        <v>7086</v>
      </c>
    </row>
    <row r="2136" spans="1:24" x14ac:dyDescent="0.3">
      <c r="A2136" t="s">
        <v>7087</v>
      </c>
      <c r="B2136" t="s">
        <v>7088</v>
      </c>
      <c r="C2136" t="s">
        <v>7088</v>
      </c>
      <c r="D2136">
        <v>86</v>
      </c>
      <c r="E2136" t="s">
        <v>10915</v>
      </c>
      <c r="F2136">
        <v>1.4333333333333333</v>
      </c>
      <c r="G2136" t="s">
        <v>105</v>
      </c>
      <c r="H2136" t="s">
        <v>10895</v>
      </c>
      <c r="I2136" t="s">
        <v>10899</v>
      </c>
      <c r="J2136">
        <v>6.3</v>
      </c>
      <c r="K2136" t="s">
        <v>10912</v>
      </c>
      <c r="L2136">
        <v>252198</v>
      </c>
      <c r="M2136">
        <v>15000</v>
      </c>
      <c r="N2136">
        <v>193355800</v>
      </c>
      <c r="O2136">
        <v>193340800</v>
      </c>
      <c r="P2136" t="s">
        <v>10928</v>
      </c>
      <c r="Q2136" t="s">
        <v>7089</v>
      </c>
      <c r="R2136">
        <v>14</v>
      </c>
      <c r="S2136" t="s">
        <v>11013</v>
      </c>
      <c r="T2136" t="s">
        <v>11022</v>
      </c>
      <c r="U2136" t="s">
        <v>10923</v>
      </c>
      <c r="V2136" t="s">
        <v>10994</v>
      </c>
      <c r="W2136" t="s">
        <v>11031</v>
      </c>
      <c r="X2136" t="s">
        <v>7090</v>
      </c>
    </row>
    <row r="2137" spans="1:24" x14ac:dyDescent="0.3">
      <c r="A2137" t="s">
        <v>7091</v>
      </c>
      <c r="B2137" t="s">
        <v>7092</v>
      </c>
      <c r="C2137" t="s">
        <v>7092</v>
      </c>
      <c r="D2137">
        <v>103</v>
      </c>
      <c r="E2137" t="s">
        <v>10911</v>
      </c>
      <c r="F2137">
        <v>1.7166666666666666</v>
      </c>
      <c r="G2137" t="s">
        <v>190</v>
      </c>
      <c r="H2137" t="s">
        <v>105</v>
      </c>
      <c r="I2137" t="s">
        <v>10895</v>
      </c>
      <c r="J2137">
        <v>7.2</v>
      </c>
      <c r="K2137" t="s">
        <v>10916</v>
      </c>
      <c r="L2137">
        <v>347033</v>
      </c>
      <c r="M2137">
        <v>15000000</v>
      </c>
      <c r="N2137">
        <v>110216998</v>
      </c>
      <c r="O2137">
        <v>95216998</v>
      </c>
      <c r="P2137" t="s">
        <v>10913</v>
      </c>
      <c r="Q2137" t="s">
        <v>7093</v>
      </c>
      <c r="R2137">
        <v>8</v>
      </c>
      <c r="S2137" t="s">
        <v>11011</v>
      </c>
      <c r="T2137" t="s">
        <v>11021</v>
      </c>
      <c r="U2137" t="s">
        <v>10921</v>
      </c>
      <c r="V2137" t="s">
        <v>11006</v>
      </c>
      <c r="W2137" t="s">
        <v>11031</v>
      </c>
      <c r="X2137" t="s">
        <v>7094</v>
      </c>
    </row>
    <row r="2138" spans="1:24" x14ac:dyDescent="0.3">
      <c r="A2138" t="s">
        <v>7095</v>
      </c>
      <c r="B2138" t="s">
        <v>7096</v>
      </c>
      <c r="C2138" t="s">
        <v>7096</v>
      </c>
      <c r="D2138">
        <v>97</v>
      </c>
      <c r="E2138" t="s">
        <v>10911</v>
      </c>
      <c r="F2138">
        <v>1.6166666666666667</v>
      </c>
      <c r="G2138" t="s">
        <v>190</v>
      </c>
      <c r="H2138" t="s">
        <v>10895</v>
      </c>
      <c r="I2138" t="s">
        <v>10890</v>
      </c>
      <c r="J2138">
        <v>7.8</v>
      </c>
      <c r="K2138" t="s">
        <v>10916</v>
      </c>
      <c r="L2138">
        <v>371366</v>
      </c>
      <c r="M2138">
        <v>5000000</v>
      </c>
      <c r="N2138">
        <v>9760107</v>
      </c>
      <c r="O2138">
        <v>4760107</v>
      </c>
      <c r="P2138" t="s">
        <v>10918</v>
      </c>
      <c r="Q2138" t="s">
        <v>7097</v>
      </c>
      <c r="R2138">
        <v>23</v>
      </c>
      <c r="S2138" t="s">
        <v>1956</v>
      </c>
      <c r="T2138" t="s">
        <v>11019</v>
      </c>
      <c r="U2138" t="s">
        <v>10919</v>
      </c>
      <c r="V2138" t="s">
        <v>10996</v>
      </c>
      <c r="W2138" t="s">
        <v>11031</v>
      </c>
      <c r="X2138" t="s">
        <v>6032</v>
      </c>
    </row>
    <row r="2139" spans="1:24" x14ac:dyDescent="0.3">
      <c r="A2139" t="s">
        <v>7098</v>
      </c>
      <c r="B2139" t="s">
        <v>7099</v>
      </c>
      <c r="C2139" t="s">
        <v>7099</v>
      </c>
      <c r="D2139">
        <v>91</v>
      </c>
      <c r="E2139" t="s">
        <v>10911</v>
      </c>
      <c r="F2139">
        <v>1.5166666666666666</v>
      </c>
      <c r="G2139" t="s">
        <v>172</v>
      </c>
      <c r="H2139" t="s">
        <v>10886</v>
      </c>
      <c r="I2139" t="s">
        <v>10899</v>
      </c>
      <c r="J2139">
        <v>5.5</v>
      </c>
      <c r="K2139" t="s">
        <v>10933</v>
      </c>
      <c r="L2139">
        <v>63944</v>
      </c>
      <c r="M2139">
        <v>55000000</v>
      </c>
      <c r="N2139">
        <v>43053376</v>
      </c>
      <c r="O2139">
        <v>-11946624</v>
      </c>
      <c r="P2139" t="s">
        <v>10924</v>
      </c>
      <c r="Q2139" t="s">
        <v>7100</v>
      </c>
      <c r="R2139">
        <v>29</v>
      </c>
      <c r="S2139" t="s">
        <v>1956</v>
      </c>
      <c r="T2139" t="s">
        <v>11019</v>
      </c>
      <c r="U2139" t="s">
        <v>10919</v>
      </c>
      <c r="V2139" t="s">
        <v>11002</v>
      </c>
      <c r="W2139" t="s">
        <v>11031</v>
      </c>
      <c r="X2139" t="s">
        <v>3629</v>
      </c>
    </row>
    <row r="2140" spans="1:24" x14ac:dyDescent="0.3">
      <c r="A2140" t="s">
        <v>7101</v>
      </c>
      <c r="B2140" t="s">
        <v>7102</v>
      </c>
      <c r="C2140" t="s">
        <v>7103</v>
      </c>
      <c r="D2140">
        <v>90</v>
      </c>
      <c r="E2140" t="s">
        <v>10911</v>
      </c>
      <c r="F2140">
        <v>1.5</v>
      </c>
      <c r="G2140" t="s">
        <v>10888</v>
      </c>
      <c r="H2140" t="s">
        <v>10889</v>
      </c>
      <c r="I2140" t="s">
        <v>4855</v>
      </c>
      <c r="J2140">
        <v>8</v>
      </c>
      <c r="K2140" t="s">
        <v>10922</v>
      </c>
      <c r="L2140">
        <v>59712</v>
      </c>
      <c r="M2140">
        <v>1500000</v>
      </c>
      <c r="N2140">
        <v>11179372</v>
      </c>
      <c r="O2140">
        <v>9679372</v>
      </c>
      <c r="P2140" t="s">
        <v>10918</v>
      </c>
      <c r="Q2140" t="s">
        <v>5334</v>
      </c>
      <c r="R2140">
        <v>15</v>
      </c>
      <c r="S2140" t="s">
        <v>11012</v>
      </c>
      <c r="T2140" t="s">
        <v>11029</v>
      </c>
      <c r="U2140" t="s">
        <v>10932</v>
      </c>
      <c r="V2140" t="s">
        <v>10992</v>
      </c>
      <c r="W2140" t="s">
        <v>11031</v>
      </c>
      <c r="X2140" t="s">
        <v>7104</v>
      </c>
    </row>
    <row r="2141" spans="1:24" x14ac:dyDescent="0.3">
      <c r="A2141" t="s">
        <v>7105</v>
      </c>
      <c r="B2141" t="s">
        <v>7106</v>
      </c>
      <c r="C2141" t="s">
        <v>7106</v>
      </c>
      <c r="D2141">
        <v>98</v>
      </c>
      <c r="E2141" t="s">
        <v>10911</v>
      </c>
      <c r="F2141">
        <v>1.6333333333333333</v>
      </c>
      <c r="G2141" t="s">
        <v>7406</v>
      </c>
      <c r="H2141" t="s">
        <v>10887</v>
      </c>
      <c r="I2141" t="s">
        <v>10888</v>
      </c>
      <c r="J2141">
        <v>5.9</v>
      </c>
      <c r="K2141" t="s">
        <v>10933</v>
      </c>
      <c r="L2141">
        <v>71467</v>
      </c>
      <c r="M2141">
        <v>8500000</v>
      </c>
      <c r="N2141">
        <v>68282844</v>
      </c>
      <c r="O2141">
        <v>59782844</v>
      </c>
      <c r="P2141" t="s">
        <v>10913</v>
      </c>
      <c r="Q2141" t="s">
        <v>7107</v>
      </c>
      <c r="R2141">
        <v>10</v>
      </c>
      <c r="S2141" t="s">
        <v>11013</v>
      </c>
      <c r="T2141" t="s">
        <v>11028</v>
      </c>
      <c r="U2141" t="s">
        <v>10931</v>
      </c>
      <c r="V2141" t="s">
        <v>10992</v>
      </c>
      <c r="W2141" t="s">
        <v>11031</v>
      </c>
      <c r="X2141" t="s">
        <v>7108</v>
      </c>
    </row>
    <row r="2142" spans="1:24" x14ac:dyDescent="0.3">
      <c r="A2142" t="s">
        <v>7109</v>
      </c>
      <c r="B2142" t="s">
        <v>7110</v>
      </c>
      <c r="C2142" t="s">
        <v>7110</v>
      </c>
      <c r="D2142">
        <v>99</v>
      </c>
      <c r="E2142" t="s">
        <v>10911</v>
      </c>
      <c r="F2142">
        <v>1.65</v>
      </c>
      <c r="G2142" t="s">
        <v>7406</v>
      </c>
      <c r="H2142" t="s">
        <v>5170</v>
      </c>
      <c r="I2142" t="s">
        <v>10899</v>
      </c>
      <c r="J2142">
        <v>6.3</v>
      </c>
      <c r="K2142" t="s">
        <v>10912</v>
      </c>
      <c r="L2142">
        <v>74582</v>
      </c>
      <c r="M2142">
        <v>40000000</v>
      </c>
      <c r="N2142">
        <v>61601280</v>
      </c>
      <c r="O2142">
        <v>21601280</v>
      </c>
      <c r="P2142" t="s">
        <v>10913</v>
      </c>
      <c r="Q2142" t="s">
        <v>7111</v>
      </c>
      <c r="R2142">
        <v>29</v>
      </c>
      <c r="S2142" t="s">
        <v>11011</v>
      </c>
      <c r="T2142" t="s">
        <v>11027</v>
      </c>
      <c r="U2142" t="s">
        <v>10930</v>
      </c>
      <c r="V2142" t="s">
        <v>10996</v>
      </c>
      <c r="W2142" t="s">
        <v>11031</v>
      </c>
      <c r="X2142" t="s">
        <v>5297</v>
      </c>
    </row>
    <row r="2143" spans="1:24" x14ac:dyDescent="0.3">
      <c r="A2143" t="s">
        <v>7112</v>
      </c>
      <c r="B2143" t="s">
        <v>7113</v>
      </c>
      <c r="C2143" t="s">
        <v>7113</v>
      </c>
      <c r="D2143">
        <v>100</v>
      </c>
      <c r="E2143" t="s">
        <v>10911</v>
      </c>
      <c r="F2143">
        <v>1.6666666666666667</v>
      </c>
      <c r="G2143" t="s">
        <v>7406</v>
      </c>
      <c r="H2143" t="s">
        <v>10887</v>
      </c>
      <c r="I2143" t="s">
        <v>190</v>
      </c>
      <c r="J2143">
        <v>7.1</v>
      </c>
      <c r="K2143" t="s">
        <v>10916</v>
      </c>
      <c r="L2143">
        <v>217209</v>
      </c>
      <c r="M2143">
        <v>65000000</v>
      </c>
      <c r="N2143">
        <v>0</v>
      </c>
      <c r="O2143">
        <v>-65000000</v>
      </c>
      <c r="P2143" t="s">
        <v>10924</v>
      </c>
      <c r="Q2143" t="s">
        <v>7114</v>
      </c>
      <c r="R2143">
        <v>21</v>
      </c>
      <c r="S2143" t="s">
        <v>11012</v>
      </c>
      <c r="T2143" t="s">
        <v>11025</v>
      </c>
      <c r="U2143" t="s">
        <v>10927</v>
      </c>
      <c r="V2143" t="s">
        <v>11008</v>
      </c>
      <c r="W2143" t="s">
        <v>11035</v>
      </c>
      <c r="X2143" t="s">
        <v>7094</v>
      </c>
    </row>
    <row r="2144" spans="1:24" x14ac:dyDescent="0.3">
      <c r="A2144" t="s">
        <v>7115</v>
      </c>
      <c r="B2144" t="s">
        <v>7116</v>
      </c>
      <c r="C2144" t="s">
        <v>7116</v>
      </c>
      <c r="D2144">
        <v>127</v>
      </c>
      <c r="E2144" t="s">
        <v>10917</v>
      </c>
      <c r="F2144">
        <v>2.1166666666666667</v>
      </c>
      <c r="G2144" t="s">
        <v>10887</v>
      </c>
      <c r="H2144" t="s">
        <v>10889</v>
      </c>
      <c r="I2144" t="s">
        <v>190</v>
      </c>
      <c r="J2144">
        <v>7.1</v>
      </c>
      <c r="K2144" t="s">
        <v>10916</v>
      </c>
      <c r="L2144">
        <v>72219</v>
      </c>
      <c r="M2144">
        <v>70000000</v>
      </c>
      <c r="N2144">
        <v>39457342</v>
      </c>
      <c r="O2144">
        <v>-30542658</v>
      </c>
      <c r="P2144" t="s">
        <v>10924</v>
      </c>
      <c r="Q2144" t="s">
        <v>7117</v>
      </c>
      <c r="R2144">
        <v>17</v>
      </c>
      <c r="S2144" t="s">
        <v>11013</v>
      </c>
      <c r="T2144" t="s">
        <v>11029</v>
      </c>
      <c r="U2144" t="s">
        <v>10932</v>
      </c>
      <c r="V2144" t="s">
        <v>10996</v>
      </c>
      <c r="W2144" t="s">
        <v>11031</v>
      </c>
      <c r="X2144" t="s">
        <v>3411</v>
      </c>
    </row>
    <row r="2145" spans="1:24" x14ac:dyDescent="0.3">
      <c r="A2145" t="s">
        <v>7118</v>
      </c>
      <c r="B2145" t="s">
        <v>7119</v>
      </c>
      <c r="C2145" t="s">
        <v>7119</v>
      </c>
      <c r="D2145">
        <v>99</v>
      </c>
      <c r="E2145" t="s">
        <v>10911</v>
      </c>
      <c r="F2145">
        <v>1.65</v>
      </c>
      <c r="G2145" t="s">
        <v>10885</v>
      </c>
      <c r="H2145" t="s">
        <v>10895</v>
      </c>
      <c r="I2145" t="s">
        <v>10890</v>
      </c>
      <c r="J2145">
        <v>6.9</v>
      </c>
      <c r="K2145" t="s">
        <v>10912</v>
      </c>
      <c r="L2145">
        <v>125923</v>
      </c>
      <c r="M2145">
        <v>12000000</v>
      </c>
      <c r="N2145">
        <v>1333377</v>
      </c>
      <c r="O2145">
        <v>-10666623</v>
      </c>
      <c r="P2145" t="s">
        <v>10924</v>
      </c>
      <c r="Q2145" t="s">
        <v>7120</v>
      </c>
      <c r="R2145">
        <v>27</v>
      </c>
      <c r="S2145" t="s">
        <v>11012</v>
      </c>
      <c r="T2145" t="s">
        <v>11028</v>
      </c>
      <c r="U2145" t="s">
        <v>10931</v>
      </c>
      <c r="V2145" t="s">
        <v>10996</v>
      </c>
      <c r="W2145" t="s">
        <v>11031</v>
      </c>
      <c r="X2145" t="s">
        <v>7121</v>
      </c>
    </row>
    <row r="2146" spans="1:24" x14ac:dyDescent="0.3">
      <c r="A2146" t="s">
        <v>7122</v>
      </c>
      <c r="B2146" t="s">
        <v>7123</v>
      </c>
      <c r="C2146" t="s">
        <v>7123</v>
      </c>
      <c r="D2146">
        <v>108</v>
      </c>
      <c r="E2146" t="s">
        <v>10911</v>
      </c>
      <c r="F2146">
        <v>1.8</v>
      </c>
      <c r="G2146" t="s">
        <v>7406</v>
      </c>
      <c r="H2146" t="s">
        <v>105</v>
      </c>
      <c r="I2146" t="s">
        <v>10895</v>
      </c>
      <c r="J2146">
        <v>6.7</v>
      </c>
      <c r="K2146" t="s">
        <v>10912</v>
      </c>
      <c r="L2146">
        <v>157211</v>
      </c>
      <c r="M2146">
        <v>33000000</v>
      </c>
      <c r="N2146">
        <v>20648328</v>
      </c>
      <c r="O2146">
        <v>-12351672</v>
      </c>
      <c r="P2146" t="s">
        <v>10924</v>
      </c>
      <c r="Q2146" t="s">
        <v>7028</v>
      </c>
      <c r="R2146">
        <v>25</v>
      </c>
      <c r="S2146" t="s">
        <v>1956</v>
      </c>
      <c r="T2146" t="s">
        <v>11027</v>
      </c>
      <c r="U2146" t="s">
        <v>10930</v>
      </c>
      <c r="V2146" t="s">
        <v>10996</v>
      </c>
      <c r="W2146" t="s">
        <v>11031</v>
      </c>
      <c r="X2146" t="s">
        <v>5986</v>
      </c>
    </row>
    <row r="2147" spans="1:24" x14ac:dyDescent="0.3">
      <c r="A2147" t="s">
        <v>7124</v>
      </c>
      <c r="B2147" t="s">
        <v>7125</v>
      </c>
      <c r="C2147" t="s">
        <v>7125</v>
      </c>
      <c r="D2147">
        <v>165</v>
      </c>
      <c r="E2147" t="s">
        <v>10917</v>
      </c>
      <c r="F2147">
        <v>2.75</v>
      </c>
      <c r="G2147" t="s">
        <v>10887</v>
      </c>
      <c r="H2147" t="s">
        <v>190</v>
      </c>
      <c r="I2147" t="s">
        <v>10886</v>
      </c>
      <c r="J2147">
        <v>7.9</v>
      </c>
      <c r="K2147" t="s">
        <v>10916</v>
      </c>
      <c r="L2147">
        <v>113263</v>
      </c>
      <c r="M2147">
        <v>12000000</v>
      </c>
      <c r="N2147">
        <v>42345360</v>
      </c>
      <c r="O2147">
        <v>30345360</v>
      </c>
      <c r="P2147" t="s">
        <v>10913</v>
      </c>
      <c r="Q2147" t="s">
        <v>7126</v>
      </c>
      <c r="R2147">
        <v>11</v>
      </c>
      <c r="S2147" t="s">
        <v>11012</v>
      </c>
      <c r="T2147" t="s">
        <v>11020</v>
      </c>
      <c r="U2147" t="s">
        <v>10920</v>
      </c>
      <c r="V2147" t="s">
        <v>11002</v>
      </c>
      <c r="W2147" t="s">
        <v>11031</v>
      </c>
      <c r="X2147" t="s">
        <v>3542</v>
      </c>
    </row>
    <row r="2148" spans="1:24" x14ac:dyDescent="0.3">
      <c r="A2148" t="s">
        <v>7127</v>
      </c>
      <c r="B2148" t="s">
        <v>7128</v>
      </c>
      <c r="C2148" t="s">
        <v>7128</v>
      </c>
      <c r="D2148">
        <v>118</v>
      </c>
      <c r="E2148" t="s">
        <v>10911</v>
      </c>
      <c r="F2148">
        <v>1.9666666666666666</v>
      </c>
      <c r="G2148" t="s">
        <v>10891</v>
      </c>
      <c r="H2148" t="s">
        <v>190</v>
      </c>
      <c r="I2148" t="s">
        <v>10895</v>
      </c>
      <c r="J2148">
        <v>7.3</v>
      </c>
      <c r="K2148" t="s">
        <v>10916</v>
      </c>
      <c r="L2148">
        <v>249793</v>
      </c>
      <c r="M2148">
        <v>40000000</v>
      </c>
      <c r="N2148">
        <v>86752352</v>
      </c>
      <c r="O2148">
        <v>46752352</v>
      </c>
      <c r="P2148" t="s">
        <v>10913</v>
      </c>
      <c r="Q2148" t="s">
        <v>7129</v>
      </c>
      <c r="R2148">
        <v>10</v>
      </c>
      <c r="S2148" t="s">
        <v>11012</v>
      </c>
      <c r="T2148" t="s">
        <v>11021</v>
      </c>
      <c r="U2148" t="s">
        <v>10921</v>
      </c>
      <c r="V2148" t="s">
        <v>11000</v>
      </c>
      <c r="W2148" t="s">
        <v>11031</v>
      </c>
      <c r="X2148" t="s">
        <v>7130</v>
      </c>
    </row>
    <row r="2149" spans="1:24" x14ac:dyDescent="0.3">
      <c r="A2149" t="s">
        <v>7131</v>
      </c>
      <c r="B2149">
        <v>2012</v>
      </c>
      <c r="C2149">
        <v>2012</v>
      </c>
      <c r="D2149">
        <v>158</v>
      </c>
      <c r="E2149" t="s">
        <v>10917</v>
      </c>
      <c r="F2149">
        <v>2.6333333333333333</v>
      </c>
      <c r="G2149" t="s">
        <v>7406</v>
      </c>
      <c r="H2149" t="s">
        <v>10887</v>
      </c>
      <c r="I2149" t="s">
        <v>10890</v>
      </c>
      <c r="J2149">
        <v>5.8</v>
      </c>
      <c r="K2149" t="s">
        <v>10933</v>
      </c>
      <c r="L2149">
        <v>391485</v>
      </c>
      <c r="M2149">
        <v>200000000</v>
      </c>
      <c r="N2149">
        <v>791217826</v>
      </c>
      <c r="O2149">
        <v>591217826</v>
      </c>
      <c r="P2149" t="s">
        <v>10928</v>
      </c>
      <c r="Q2149" t="s">
        <v>7132</v>
      </c>
      <c r="R2149">
        <v>11</v>
      </c>
      <c r="S2149" t="s">
        <v>11014</v>
      </c>
      <c r="T2149" t="s">
        <v>11023</v>
      </c>
      <c r="U2149" t="s">
        <v>10925</v>
      </c>
      <c r="V2149" t="s">
        <v>10996</v>
      </c>
      <c r="W2149" t="s">
        <v>11031</v>
      </c>
      <c r="X2149" t="s">
        <v>1556</v>
      </c>
    </row>
    <row r="2150" spans="1:24" x14ac:dyDescent="0.3">
      <c r="A2150" t="s">
        <v>7133</v>
      </c>
      <c r="B2150" t="s">
        <v>7134</v>
      </c>
      <c r="C2150" t="s">
        <v>7134</v>
      </c>
      <c r="D2150">
        <v>84</v>
      </c>
      <c r="E2150" t="s">
        <v>10915</v>
      </c>
      <c r="F2150">
        <v>1.4</v>
      </c>
      <c r="G2150" t="s">
        <v>7406</v>
      </c>
      <c r="H2150" t="s">
        <v>172</v>
      </c>
      <c r="I2150" t="s">
        <v>10899</v>
      </c>
      <c r="J2150">
        <v>7.4</v>
      </c>
      <c r="K2150" t="s">
        <v>10916</v>
      </c>
      <c r="L2150">
        <v>51104</v>
      </c>
      <c r="M2150">
        <v>2900000</v>
      </c>
      <c r="N2150">
        <v>296557</v>
      </c>
      <c r="O2150">
        <v>-2603443</v>
      </c>
      <c r="P2150" t="s">
        <v>10924</v>
      </c>
      <c r="Q2150" t="s">
        <v>6670</v>
      </c>
      <c r="R2150">
        <v>18</v>
      </c>
      <c r="S2150" t="s">
        <v>11013</v>
      </c>
      <c r="T2150" t="s">
        <v>11019</v>
      </c>
      <c r="U2150" t="s">
        <v>10919</v>
      </c>
      <c r="V2150" t="s">
        <v>10996</v>
      </c>
      <c r="W2150" t="s">
        <v>11031</v>
      </c>
      <c r="X2150" t="s">
        <v>7135</v>
      </c>
    </row>
    <row r="2151" spans="1:24" x14ac:dyDescent="0.3">
      <c r="A2151" t="s">
        <v>7136</v>
      </c>
      <c r="B2151" t="s">
        <v>7137</v>
      </c>
      <c r="C2151" t="s">
        <v>7138</v>
      </c>
      <c r="D2151">
        <v>125</v>
      </c>
      <c r="E2151" t="s">
        <v>10917</v>
      </c>
      <c r="F2151">
        <v>2.0833333333333335</v>
      </c>
      <c r="G2151" t="s">
        <v>7406</v>
      </c>
      <c r="H2151" t="s">
        <v>10891</v>
      </c>
      <c r="I2151" t="s">
        <v>190</v>
      </c>
      <c r="J2151">
        <v>7.8</v>
      </c>
      <c r="K2151" t="s">
        <v>10916</v>
      </c>
      <c r="L2151">
        <v>70922</v>
      </c>
      <c r="M2151">
        <v>2650000</v>
      </c>
      <c r="N2151">
        <v>36495748</v>
      </c>
      <c r="O2151">
        <v>33845748</v>
      </c>
      <c r="P2151" t="s">
        <v>10913</v>
      </c>
      <c r="Q2151" t="s">
        <v>6588</v>
      </c>
      <c r="R2151">
        <v>14</v>
      </c>
      <c r="S2151" t="s">
        <v>11012</v>
      </c>
      <c r="T2151" t="s">
        <v>11020</v>
      </c>
      <c r="U2151" t="s">
        <v>10920</v>
      </c>
      <c r="V2151" t="s">
        <v>10992</v>
      </c>
      <c r="W2151" t="s">
        <v>11031</v>
      </c>
      <c r="X2151" t="s">
        <v>7139</v>
      </c>
    </row>
    <row r="2152" spans="1:24" x14ac:dyDescent="0.3">
      <c r="A2152" t="s">
        <v>7140</v>
      </c>
      <c r="B2152" t="s">
        <v>7141</v>
      </c>
      <c r="C2152" t="s">
        <v>7141</v>
      </c>
      <c r="D2152">
        <v>103</v>
      </c>
      <c r="E2152" t="s">
        <v>10911</v>
      </c>
      <c r="F2152">
        <v>1.7166666666666666</v>
      </c>
      <c r="G2152" t="s">
        <v>172</v>
      </c>
      <c r="H2152" t="s">
        <v>10892</v>
      </c>
      <c r="I2152" t="s">
        <v>10885</v>
      </c>
      <c r="J2152">
        <v>6</v>
      </c>
      <c r="K2152" t="s">
        <v>10912</v>
      </c>
      <c r="L2152">
        <v>51279</v>
      </c>
      <c r="M2152">
        <v>100000000</v>
      </c>
      <c r="N2152">
        <v>0</v>
      </c>
      <c r="O2152">
        <v>-100000000</v>
      </c>
      <c r="P2152" t="s">
        <v>10924</v>
      </c>
      <c r="Q2152" t="s">
        <v>7142</v>
      </c>
      <c r="R2152">
        <v>30</v>
      </c>
      <c r="S2152" t="s">
        <v>1956</v>
      </c>
      <c r="T2152" t="s">
        <v>11027</v>
      </c>
      <c r="U2152" t="s">
        <v>10930</v>
      </c>
      <c r="V2152" t="s">
        <v>11008</v>
      </c>
      <c r="W2152" t="s">
        <v>11035</v>
      </c>
      <c r="X2152" t="s">
        <v>5596</v>
      </c>
    </row>
    <row r="2153" spans="1:24" x14ac:dyDescent="0.3">
      <c r="A2153" t="s">
        <v>7143</v>
      </c>
      <c r="B2153" t="s">
        <v>7144</v>
      </c>
      <c r="C2153" t="s">
        <v>7144</v>
      </c>
      <c r="D2153">
        <v>161</v>
      </c>
      <c r="E2153" t="s">
        <v>10917</v>
      </c>
      <c r="F2153">
        <v>2.6833333333333331</v>
      </c>
      <c r="G2153" t="s">
        <v>190</v>
      </c>
      <c r="H2153" t="s">
        <v>10885</v>
      </c>
      <c r="I2153" t="s">
        <v>10899</v>
      </c>
      <c r="J2153">
        <v>7.2</v>
      </c>
      <c r="K2153" t="s">
        <v>10916</v>
      </c>
      <c r="L2153">
        <v>86062</v>
      </c>
      <c r="M2153">
        <v>16000000</v>
      </c>
      <c r="N2153">
        <v>775385</v>
      </c>
      <c r="O2153">
        <v>-15224615</v>
      </c>
      <c r="P2153" t="s">
        <v>10924</v>
      </c>
      <c r="Q2153" t="s">
        <v>6696</v>
      </c>
      <c r="R2153">
        <v>22</v>
      </c>
      <c r="S2153" t="s">
        <v>1956</v>
      </c>
      <c r="T2153" t="s">
        <v>11029</v>
      </c>
      <c r="U2153" t="s">
        <v>10932</v>
      </c>
      <c r="V2153" t="s">
        <v>10996</v>
      </c>
      <c r="W2153" t="s">
        <v>11031</v>
      </c>
      <c r="X2153" t="s">
        <v>7145</v>
      </c>
    </row>
    <row r="2154" spans="1:24" x14ac:dyDescent="0.3">
      <c r="A2154" t="s">
        <v>7146</v>
      </c>
      <c r="B2154" t="s">
        <v>7147</v>
      </c>
      <c r="C2154" t="s">
        <v>7147</v>
      </c>
      <c r="D2154">
        <v>107</v>
      </c>
      <c r="E2154" t="s">
        <v>10911</v>
      </c>
      <c r="F2154">
        <v>1.7833333333333334</v>
      </c>
      <c r="G2154" t="s">
        <v>7406</v>
      </c>
      <c r="H2154" t="s">
        <v>10887</v>
      </c>
      <c r="I2154" t="s">
        <v>10888</v>
      </c>
      <c r="J2154">
        <v>7.2</v>
      </c>
      <c r="K2154" t="s">
        <v>10916</v>
      </c>
      <c r="L2154">
        <v>286460</v>
      </c>
      <c r="M2154">
        <v>135000000</v>
      </c>
      <c r="N2154">
        <v>245724603</v>
      </c>
      <c r="O2154">
        <v>110724603</v>
      </c>
      <c r="P2154" t="s">
        <v>10928</v>
      </c>
      <c r="Q2154" t="s">
        <v>7148</v>
      </c>
      <c r="R2154">
        <v>14</v>
      </c>
      <c r="S2154" t="s">
        <v>11015</v>
      </c>
      <c r="T2154" t="s">
        <v>11020</v>
      </c>
      <c r="U2154" t="s">
        <v>10920</v>
      </c>
      <c r="V2154" t="s">
        <v>11000</v>
      </c>
      <c r="W2154" t="s">
        <v>11031</v>
      </c>
      <c r="X2154" t="s">
        <v>2422</v>
      </c>
    </row>
    <row r="2155" spans="1:24" x14ac:dyDescent="0.3">
      <c r="A2155" t="s">
        <v>7149</v>
      </c>
      <c r="B2155" t="s">
        <v>7150</v>
      </c>
      <c r="C2155" t="s">
        <v>7150</v>
      </c>
      <c r="D2155">
        <v>109</v>
      </c>
      <c r="E2155" t="s">
        <v>10911</v>
      </c>
      <c r="F2155">
        <v>1.8166666666666667</v>
      </c>
      <c r="G2155" t="s">
        <v>172</v>
      </c>
      <c r="H2155" t="s">
        <v>190</v>
      </c>
      <c r="I2155" t="s">
        <v>10886</v>
      </c>
      <c r="J2155">
        <v>7.4</v>
      </c>
      <c r="K2155" t="s">
        <v>10916</v>
      </c>
      <c r="L2155">
        <v>345955</v>
      </c>
      <c r="M2155">
        <v>25000000</v>
      </c>
      <c r="N2155">
        <v>166842739</v>
      </c>
      <c r="O2155">
        <v>141842739</v>
      </c>
      <c r="P2155" t="s">
        <v>10928</v>
      </c>
      <c r="Q2155" t="s">
        <v>7151</v>
      </c>
      <c r="R2155">
        <v>5</v>
      </c>
      <c r="S2155" t="s">
        <v>11016</v>
      </c>
      <c r="T2155" t="s">
        <v>11027</v>
      </c>
      <c r="U2155" t="s">
        <v>10930</v>
      </c>
      <c r="V2155" t="s">
        <v>10996</v>
      </c>
      <c r="W2155" t="s">
        <v>11031</v>
      </c>
      <c r="X2155" t="s">
        <v>5239</v>
      </c>
    </row>
    <row r="2156" spans="1:24" x14ac:dyDescent="0.3">
      <c r="A2156" t="s">
        <v>7152</v>
      </c>
      <c r="B2156" t="s">
        <v>7153</v>
      </c>
      <c r="C2156" t="s">
        <v>7153</v>
      </c>
      <c r="D2156">
        <v>107</v>
      </c>
      <c r="E2156" t="s">
        <v>10911</v>
      </c>
      <c r="F2156">
        <v>1.7833333333333334</v>
      </c>
      <c r="G2156" t="s">
        <v>190</v>
      </c>
      <c r="H2156" t="s">
        <v>10894</v>
      </c>
      <c r="I2156" t="s">
        <v>10886</v>
      </c>
      <c r="J2156">
        <v>6.2</v>
      </c>
      <c r="K2156" t="s">
        <v>10912</v>
      </c>
      <c r="L2156">
        <v>59708</v>
      </c>
      <c r="M2156">
        <v>30000000</v>
      </c>
      <c r="N2156">
        <v>159291809</v>
      </c>
      <c r="O2156">
        <v>129291809</v>
      </c>
      <c r="P2156" t="s">
        <v>10928</v>
      </c>
      <c r="Q2156" t="s">
        <v>6968</v>
      </c>
      <c r="R2156">
        <v>4</v>
      </c>
      <c r="S2156" t="s">
        <v>11014</v>
      </c>
      <c r="T2156" t="s">
        <v>11028</v>
      </c>
      <c r="U2156" t="s">
        <v>10931</v>
      </c>
      <c r="V2156" t="s">
        <v>11002</v>
      </c>
      <c r="W2156" t="s">
        <v>11031</v>
      </c>
      <c r="X2156" t="s">
        <v>6589</v>
      </c>
    </row>
    <row r="2157" spans="1:24" x14ac:dyDescent="0.3">
      <c r="A2157" t="s">
        <v>7154</v>
      </c>
      <c r="B2157" t="s">
        <v>7155</v>
      </c>
      <c r="C2157" t="s">
        <v>7155</v>
      </c>
      <c r="D2157">
        <v>135</v>
      </c>
      <c r="E2157" t="s">
        <v>10917</v>
      </c>
      <c r="F2157">
        <v>2.25</v>
      </c>
      <c r="G2157" t="s">
        <v>7406</v>
      </c>
      <c r="H2157" t="s">
        <v>10887</v>
      </c>
      <c r="I2157" t="s">
        <v>5170</v>
      </c>
      <c r="J2157">
        <v>6.6</v>
      </c>
      <c r="K2157" t="s">
        <v>10912</v>
      </c>
      <c r="L2157">
        <v>312060</v>
      </c>
      <c r="M2157">
        <v>125000000</v>
      </c>
      <c r="N2157">
        <v>276144750</v>
      </c>
      <c r="O2157">
        <v>151144750</v>
      </c>
      <c r="P2157" t="s">
        <v>10928</v>
      </c>
      <c r="Q2157" t="s">
        <v>7156</v>
      </c>
      <c r="R2157">
        <v>30</v>
      </c>
      <c r="S2157" t="s">
        <v>11015</v>
      </c>
      <c r="T2157" t="s">
        <v>11025</v>
      </c>
      <c r="U2157" t="s">
        <v>10927</v>
      </c>
      <c r="V2157" t="s">
        <v>11003</v>
      </c>
      <c r="W2157" t="s">
        <v>11031</v>
      </c>
      <c r="X2157" t="s">
        <v>5623</v>
      </c>
    </row>
    <row r="2158" spans="1:24" x14ac:dyDescent="0.3">
      <c r="A2158" t="s">
        <v>7157</v>
      </c>
      <c r="B2158" t="s">
        <v>7158</v>
      </c>
      <c r="C2158" t="s">
        <v>7158</v>
      </c>
      <c r="D2158">
        <v>124</v>
      </c>
      <c r="E2158" t="s">
        <v>10917</v>
      </c>
      <c r="F2158">
        <v>2.0666666666666669</v>
      </c>
      <c r="G2158" t="s">
        <v>172</v>
      </c>
      <c r="H2158" t="s">
        <v>190</v>
      </c>
      <c r="I2158" t="s">
        <v>10886</v>
      </c>
      <c r="J2158">
        <v>6.2</v>
      </c>
      <c r="K2158" t="s">
        <v>10912</v>
      </c>
      <c r="L2158">
        <v>101744</v>
      </c>
      <c r="M2158">
        <v>30000000</v>
      </c>
      <c r="N2158">
        <v>54169363</v>
      </c>
      <c r="O2158">
        <v>24169363</v>
      </c>
      <c r="P2158" t="s">
        <v>10913</v>
      </c>
      <c r="Q2158" t="s">
        <v>7159</v>
      </c>
      <c r="R2158">
        <v>18</v>
      </c>
      <c r="S2158" t="s">
        <v>11014</v>
      </c>
      <c r="T2158" t="s">
        <v>11026</v>
      </c>
      <c r="U2158" t="s">
        <v>10929</v>
      </c>
      <c r="V2158" t="s">
        <v>11003</v>
      </c>
      <c r="W2158" t="s">
        <v>11031</v>
      </c>
      <c r="X2158" t="s">
        <v>6011</v>
      </c>
    </row>
    <row r="2159" spans="1:24" x14ac:dyDescent="0.3">
      <c r="A2159" t="s">
        <v>7160</v>
      </c>
      <c r="B2159" t="s">
        <v>7161</v>
      </c>
      <c r="C2159" t="s">
        <v>7161</v>
      </c>
      <c r="D2159">
        <v>94</v>
      </c>
      <c r="E2159" t="s">
        <v>10911</v>
      </c>
      <c r="F2159">
        <v>1.5666666666666667</v>
      </c>
      <c r="G2159" t="s">
        <v>172</v>
      </c>
      <c r="H2159" t="s">
        <v>190</v>
      </c>
      <c r="I2159" t="s">
        <v>10892</v>
      </c>
      <c r="J2159">
        <v>6.2</v>
      </c>
      <c r="K2159" t="s">
        <v>10912</v>
      </c>
      <c r="L2159">
        <v>56197</v>
      </c>
      <c r="M2159">
        <v>15000000</v>
      </c>
      <c r="N2159">
        <v>76196538</v>
      </c>
      <c r="O2159">
        <v>61196538</v>
      </c>
      <c r="P2159" t="s">
        <v>10913</v>
      </c>
      <c r="Q2159" t="s">
        <v>6296</v>
      </c>
      <c r="R2159">
        <v>18</v>
      </c>
      <c r="S2159" t="s">
        <v>11012</v>
      </c>
      <c r="T2159" t="s">
        <v>11021</v>
      </c>
      <c r="U2159" t="s">
        <v>10921</v>
      </c>
      <c r="V2159" t="s">
        <v>11002</v>
      </c>
      <c r="W2159" t="s">
        <v>11031</v>
      </c>
      <c r="X2159" t="s">
        <v>7162</v>
      </c>
    </row>
    <row r="2160" spans="1:24" x14ac:dyDescent="0.3">
      <c r="A2160" t="s">
        <v>7163</v>
      </c>
      <c r="B2160" t="s">
        <v>7164</v>
      </c>
      <c r="C2160" t="s">
        <v>7164</v>
      </c>
      <c r="D2160">
        <v>109</v>
      </c>
      <c r="E2160" t="s">
        <v>10911</v>
      </c>
      <c r="F2160">
        <v>1.8166666666666667</v>
      </c>
      <c r="G2160" t="s">
        <v>7406</v>
      </c>
      <c r="H2160" t="s">
        <v>10891</v>
      </c>
      <c r="I2160" t="s">
        <v>190</v>
      </c>
      <c r="J2160">
        <v>7.4</v>
      </c>
      <c r="K2160" t="s">
        <v>10916</v>
      </c>
      <c r="L2160">
        <v>312465</v>
      </c>
      <c r="M2160">
        <v>50000000</v>
      </c>
      <c r="N2160">
        <v>127944208</v>
      </c>
      <c r="O2160">
        <v>77944208</v>
      </c>
      <c r="P2160" t="s">
        <v>10913</v>
      </c>
      <c r="Q2160" t="s">
        <v>7165</v>
      </c>
      <c r="R2160">
        <v>23</v>
      </c>
      <c r="S2160" t="s">
        <v>11014</v>
      </c>
      <c r="T2160" t="s">
        <v>11027</v>
      </c>
      <c r="U2160" t="s">
        <v>10930</v>
      </c>
      <c r="V2160" t="s">
        <v>10996</v>
      </c>
      <c r="W2160" t="s">
        <v>11031</v>
      </c>
      <c r="X2160" t="s">
        <v>1958</v>
      </c>
    </row>
    <row r="2161" spans="1:24" x14ac:dyDescent="0.3">
      <c r="A2161" t="s">
        <v>7166</v>
      </c>
      <c r="B2161" t="s">
        <v>7167</v>
      </c>
      <c r="C2161" t="s">
        <v>7167</v>
      </c>
      <c r="D2161">
        <v>86</v>
      </c>
      <c r="E2161" t="s">
        <v>10915</v>
      </c>
      <c r="F2161">
        <v>1.4333333333333333</v>
      </c>
      <c r="G2161" t="s">
        <v>172</v>
      </c>
      <c r="H2161" t="s">
        <v>10891</v>
      </c>
      <c r="I2161" t="s">
        <v>190</v>
      </c>
      <c r="J2161">
        <v>5.7</v>
      </c>
      <c r="K2161" t="s">
        <v>10933</v>
      </c>
      <c r="L2161">
        <v>64670</v>
      </c>
      <c r="M2161">
        <v>18000000</v>
      </c>
      <c r="N2161">
        <v>26973554</v>
      </c>
      <c r="O2161">
        <v>8973554</v>
      </c>
      <c r="P2161" t="s">
        <v>10918</v>
      </c>
      <c r="Q2161" t="s">
        <v>7168</v>
      </c>
      <c r="R2161">
        <v>16</v>
      </c>
      <c r="S2161" t="s">
        <v>11015</v>
      </c>
      <c r="T2161" t="s">
        <v>11021</v>
      </c>
      <c r="U2161" t="s">
        <v>10921</v>
      </c>
      <c r="V2161" t="s">
        <v>10996</v>
      </c>
      <c r="W2161" t="s">
        <v>11031</v>
      </c>
      <c r="X2161" t="s">
        <v>7169</v>
      </c>
    </row>
    <row r="2162" spans="1:24" x14ac:dyDescent="0.3">
      <c r="A2162" t="s">
        <v>7170</v>
      </c>
      <c r="B2162" t="s">
        <v>7171</v>
      </c>
      <c r="C2162" t="s">
        <v>7171</v>
      </c>
      <c r="D2162">
        <v>112</v>
      </c>
      <c r="E2162" t="s">
        <v>10911</v>
      </c>
      <c r="F2162">
        <v>1.8666666666666667</v>
      </c>
      <c r="G2162" t="s">
        <v>7406</v>
      </c>
      <c r="H2162" t="s">
        <v>172</v>
      </c>
      <c r="I2162" t="s">
        <v>5170</v>
      </c>
      <c r="J2162">
        <v>6.7</v>
      </c>
      <c r="K2162" t="s">
        <v>10912</v>
      </c>
      <c r="L2162">
        <v>79143</v>
      </c>
      <c r="M2162">
        <v>20000000</v>
      </c>
      <c r="N2162">
        <v>76004405</v>
      </c>
      <c r="O2162">
        <v>56004405</v>
      </c>
      <c r="P2162" t="s">
        <v>10913</v>
      </c>
      <c r="Q2162" t="s">
        <v>7172</v>
      </c>
      <c r="R2162">
        <v>12</v>
      </c>
      <c r="S2162" t="s">
        <v>11016</v>
      </c>
      <c r="T2162" t="s">
        <v>11023</v>
      </c>
      <c r="U2162" t="s">
        <v>10925</v>
      </c>
      <c r="V2162" t="s">
        <v>11008</v>
      </c>
      <c r="W2162" t="s">
        <v>11035</v>
      </c>
      <c r="X2162" t="s">
        <v>7173</v>
      </c>
    </row>
    <row r="2163" spans="1:24" x14ac:dyDescent="0.3">
      <c r="A2163" t="s">
        <v>7174</v>
      </c>
      <c r="B2163" t="s">
        <v>7175</v>
      </c>
      <c r="C2163" t="s">
        <v>7175</v>
      </c>
      <c r="D2163">
        <v>146</v>
      </c>
      <c r="E2163" t="s">
        <v>10917</v>
      </c>
      <c r="F2163">
        <v>2.4333333333333331</v>
      </c>
      <c r="G2163" t="s">
        <v>172</v>
      </c>
      <c r="H2163" t="s">
        <v>190</v>
      </c>
      <c r="I2163" t="s">
        <v>10899</v>
      </c>
      <c r="J2163">
        <v>6.3</v>
      </c>
      <c r="K2163" t="s">
        <v>10912</v>
      </c>
      <c r="L2163">
        <v>122724</v>
      </c>
      <c r="M2163">
        <v>75000000</v>
      </c>
      <c r="N2163">
        <v>71585235</v>
      </c>
      <c r="O2163">
        <v>-3414765</v>
      </c>
      <c r="P2163" t="s">
        <v>10924</v>
      </c>
      <c r="Q2163" t="s">
        <v>7176</v>
      </c>
      <c r="R2163">
        <v>20</v>
      </c>
      <c r="S2163" t="s">
        <v>11015</v>
      </c>
      <c r="T2163" t="s">
        <v>11025</v>
      </c>
      <c r="U2163" t="s">
        <v>10927</v>
      </c>
      <c r="V2163" t="s">
        <v>10996</v>
      </c>
      <c r="W2163" t="s">
        <v>11031</v>
      </c>
      <c r="X2163" t="s">
        <v>5028</v>
      </c>
    </row>
    <row r="2164" spans="1:24" x14ac:dyDescent="0.3">
      <c r="A2164" t="s">
        <v>7177</v>
      </c>
      <c r="B2164" t="s">
        <v>7178</v>
      </c>
      <c r="C2164" t="s">
        <v>7179</v>
      </c>
      <c r="D2164">
        <v>130</v>
      </c>
      <c r="E2164" t="s">
        <v>10917</v>
      </c>
      <c r="F2164">
        <v>2.1666666666666665</v>
      </c>
      <c r="G2164" t="s">
        <v>10887</v>
      </c>
      <c r="H2164" t="s">
        <v>10892</v>
      </c>
      <c r="I2164" t="s">
        <v>10885</v>
      </c>
      <c r="J2164">
        <v>8.1</v>
      </c>
      <c r="K2164" t="s">
        <v>10922</v>
      </c>
      <c r="L2164">
        <v>923495</v>
      </c>
      <c r="M2164">
        <v>125000000</v>
      </c>
      <c r="N2164">
        <v>1342360114</v>
      </c>
      <c r="O2164">
        <v>1217360114</v>
      </c>
      <c r="P2164" t="s">
        <v>10928</v>
      </c>
      <c r="Q2164" t="s">
        <v>7180</v>
      </c>
      <c r="R2164">
        <v>7</v>
      </c>
      <c r="S2164" t="s">
        <v>11012</v>
      </c>
      <c r="T2164" t="s">
        <v>11025</v>
      </c>
      <c r="U2164" t="s">
        <v>10927</v>
      </c>
      <c r="V2164" t="s">
        <v>11000</v>
      </c>
      <c r="W2164" t="s">
        <v>11031</v>
      </c>
      <c r="X2164" t="s">
        <v>4651</v>
      </c>
    </row>
    <row r="2165" spans="1:24" x14ac:dyDescent="0.3">
      <c r="A2165" t="s">
        <v>7181</v>
      </c>
      <c r="B2165" t="s">
        <v>7182</v>
      </c>
      <c r="C2165" t="s">
        <v>7182</v>
      </c>
      <c r="D2165">
        <v>120</v>
      </c>
      <c r="E2165" t="s">
        <v>10911</v>
      </c>
      <c r="F2165">
        <v>2</v>
      </c>
      <c r="G2165" t="s">
        <v>10887</v>
      </c>
      <c r="H2165" t="s">
        <v>172</v>
      </c>
      <c r="I2165" t="s">
        <v>10892</v>
      </c>
      <c r="J2165">
        <v>7.1</v>
      </c>
      <c r="K2165" t="s">
        <v>10916</v>
      </c>
      <c r="L2165">
        <v>95784</v>
      </c>
      <c r="M2165">
        <v>45000000</v>
      </c>
      <c r="N2165">
        <v>165184237</v>
      </c>
      <c r="O2165">
        <v>120184237</v>
      </c>
      <c r="P2165" t="s">
        <v>10928</v>
      </c>
      <c r="Q2165" t="s">
        <v>7183</v>
      </c>
      <c r="R2165">
        <v>4</v>
      </c>
      <c r="S2165" t="s">
        <v>1956</v>
      </c>
      <c r="T2165" t="s">
        <v>11023</v>
      </c>
      <c r="U2165" t="s">
        <v>10925</v>
      </c>
      <c r="V2165" t="s">
        <v>11000</v>
      </c>
      <c r="W2165" t="s">
        <v>11031</v>
      </c>
      <c r="X2165" t="s">
        <v>7184</v>
      </c>
    </row>
    <row r="2166" spans="1:24" x14ac:dyDescent="0.3">
      <c r="A2166" t="s">
        <v>7185</v>
      </c>
      <c r="B2166" t="s">
        <v>7186</v>
      </c>
      <c r="C2166" t="s">
        <v>7186</v>
      </c>
      <c r="D2166">
        <v>105</v>
      </c>
      <c r="E2166" t="s">
        <v>10911</v>
      </c>
      <c r="F2166">
        <v>1.75</v>
      </c>
      <c r="G2166" t="s">
        <v>172</v>
      </c>
      <c r="H2166" t="s">
        <v>10899</v>
      </c>
      <c r="I2166" t="s">
        <v>10899</v>
      </c>
      <c r="J2166">
        <v>6.6</v>
      </c>
      <c r="K2166" t="s">
        <v>10912</v>
      </c>
      <c r="L2166">
        <v>135771</v>
      </c>
      <c r="M2166">
        <v>28000000</v>
      </c>
      <c r="N2166">
        <v>134409025</v>
      </c>
      <c r="O2166">
        <v>106409025</v>
      </c>
      <c r="P2166" t="s">
        <v>10928</v>
      </c>
      <c r="Q2166" t="s">
        <v>7187</v>
      </c>
      <c r="R2166">
        <v>31</v>
      </c>
      <c r="S2166" t="s">
        <v>11012</v>
      </c>
      <c r="T2166" t="s">
        <v>11022</v>
      </c>
      <c r="U2166" t="s">
        <v>10923</v>
      </c>
      <c r="V2166" t="s">
        <v>10997</v>
      </c>
      <c r="W2166" t="s">
        <v>11031</v>
      </c>
      <c r="X2166" t="s">
        <v>1591</v>
      </c>
    </row>
    <row r="2167" spans="1:24" x14ac:dyDescent="0.3">
      <c r="A2167" t="s">
        <v>7188</v>
      </c>
      <c r="B2167" t="s">
        <v>7189</v>
      </c>
      <c r="C2167" t="s">
        <v>7189</v>
      </c>
      <c r="D2167">
        <v>89</v>
      </c>
      <c r="E2167" t="s">
        <v>10915</v>
      </c>
      <c r="F2167">
        <v>1.4833333333333334</v>
      </c>
      <c r="G2167" t="s">
        <v>105</v>
      </c>
      <c r="H2167" t="s">
        <v>10895</v>
      </c>
      <c r="I2167" t="s">
        <v>5170</v>
      </c>
      <c r="J2167">
        <v>4.5</v>
      </c>
      <c r="K2167" t="s">
        <v>10933</v>
      </c>
      <c r="L2167">
        <v>56066</v>
      </c>
      <c r="M2167">
        <v>5000000</v>
      </c>
      <c r="N2167">
        <v>103687316</v>
      </c>
      <c r="O2167">
        <v>98687316</v>
      </c>
      <c r="P2167" t="s">
        <v>10913</v>
      </c>
      <c r="Q2167" t="s">
        <v>7190</v>
      </c>
      <c r="R2167">
        <v>23</v>
      </c>
      <c r="S2167" t="s">
        <v>11012</v>
      </c>
      <c r="T2167" t="s">
        <v>11022</v>
      </c>
      <c r="U2167" t="s">
        <v>10923</v>
      </c>
      <c r="V2167" t="s">
        <v>10998</v>
      </c>
      <c r="W2167" t="s">
        <v>11031</v>
      </c>
      <c r="X2167" t="s">
        <v>7191</v>
      </c>
    </row>
    <row r="2168" spans="1:24" x14ac:dyDescent="0.3">
      <c r="A2168" t="s">
        <v>7192</v>
      </c>
      <c r="B2168" t="s">
        <v>7193</v>
      </c>
      <c r="C2168" t="s">
        <v>7193</v>
      </c>
      <c r="D2168">
        <v>116</v>
      </c>
      <c r="E2168" t="s">
        <v>10911</v>
      </c>
      <c r="F2168">
        <v>1.9333333333333333</v>
      </c>
      <c r="G2168" t="s">
        <v>190</v>
      </c>
      <c r="H2168" t="s">
        <v>10899</v>
      </c>
      <c r="I2168" t="s">
        <v>10899</v>
      </c>
      <c r="J2168">
        <v>8.1</v>
      </c>
      <c r="K2168" t="s">
        <v>10922</v>
      </c>
      <c r="L2168">
        <v>801745</v>
      </c>
      <c r="M2168">
        <v>33000000</v>
      </c>
      <c r="N2168">
        <v>269958228</v>
      </c>
      <c r="O2168">
        <v>236958228</v>
      </c>
      <c r="P2168" t="s">
        <v>10928</v>
      </c>
      <c r="Q2168" t="s">
        <v>6754</v>
      </c>
      <c r="R2168">
        <v>9</v>
      </c>
      <c r="S2168" t="s">
        <v>11011</v>
      </c>
      <c r="T2168" t="s">
        <v>11018</v>
      </c>
      <c r="U2168" t="s">
        <v>10914</v>
      </c>
      <c r="V2168" t="s">
        <v>10992</v>
      </c>
      <c r="W2168" t="s">
        <v>11031</v>
      </c>
      <c r="X2168" t="s">
        <v>87</v>
      </c>
    </row>
    <row r="2169" spans="1:24" x14ac:dyDescent="0.3">
      <c r="A2169" t="s">
        <v>7194</v>
      </c>
      <c r="B2169" t="s">
        <v>7195</v>
      </c>
      <c r="C2169" t="s">
        <v>7195</v>
      </c>
      <c r="D2169">
        <v>105</v>
      </c>
      <c r="E2169" t="s">
        <v>10911</v>
      </c>
      <c r="F2169">
        <v>1.75</v>
      </c>
      <c r="G2169" t="s">
        <v>7406</v>
      </c>
      <c r="H2169" t="s">
        <v>190</v>
      </c>
      <c r="I2169" t="s">
        <v>5170</v>
      </c>
      <c r="J2169">
        <v>6.2</v>
      </c>
      <c r="K2169" t="s">
        <v>10912</v>
      </c>
      <c r="L2169">
        <v>136706</v>
      </c>
      <c r="M2169">
        <v>60000000</v>
      </c>
      <c r="N2169">
        <v>135503748</v>
      </c>
      <c r="O2169">
        <v>75503748</v>
      </c>
      <c r="P2169" t="s">
        <v>10913</v>
      </c>
      <c r="Q2169" t="s">
        <v>7196</v>
      </c>
      <c r="R2169">
        <v>15</v>
      </c>
      <c r="S2169" t="s">
        <v>11014</v>
      </c>
      <c r="T2169" t="s">
        <v>11019</v>
      </c>
      <c r="U2169" t="s">
        <v>10919</v>
      </c>
      <c r="V2169" t="s">
        <v>10998</v>
      </c>
      <c r="W2169" t="s">
        <v>11031</v>
      </c>
      <c r="X2169" t="s">
        <v>1655</v>
      </c>
    </row>
    <row r="2170" spans="1:24" x14ac:dyDescent="0.3">
      <c r="A2170" t="s">
        <v>7197</v>
      </c>
      <c r="B2170" t="s">
        <v>7198</v>
      </c>
      <c r="C2170" t="s">
        <v>7198</v>
      </c>
      <c r="D2170">
        <v>116</v>
      </c>
      <c r="E2170" t="s">
        <v>10911</v>
      </c>
      <c r="F2170">
        <v>1.9333333333333333</v>
      </c>
      <c r="G2170" t="s">
        <v>7406</v>
      </c>
      <c r="H2170" t="s">
        <v>10891</v>
      </c>
      <c r="I2170" t="s">
        <v>190</v>
      </c>
      <c r="J2170">
        <v>6.7</v>
      </c>
      <c r="K2170" t="s">
        <v>10912</v>
      </c>
      <c r="L2170">
        <v>122646</v>
      </c>
      <c r="M2170">
        <v>22000000</v>
      </c>
      <c r="N2170">
        <v>15661554</v>
      </c>
      <c r="O2170">
        <v>-6338446</v>
      </c>
      <c r="P2170" t="s">
        <v>10924</v>
      </c>
      <c r="Q2170" t="s">
        <v>7199</v>
      </c>
      <c r="R2170">
        <v>9</v>
      </c>
      <c r="S2170" t="s">
        <v>11016</v>
      </c>
      <c r="T2170" t="s">
        <v>11023</v>
      </c>
      <c r="U2170" t="s">
        <v>10925</v>
      </c>
      <c r="V2170" t="s">
        <v>10997</v>
      </c>
      <c r="W2170" t="s">
        <v>11031</v>
      </c>
      <c r="X2170" t="s">
        <v>7200</v>
      </c>
    </row>
    <row r="2171" spans="1:24" x14ac:dyDescent="0.3">
      <c r="A2171" t="s">
        <v>7201</v>
      </c>
      <c r="B2171" t="s">
        <v>7202</v>
      </c>
      <c r="C2171" t="s">
        <v>7202</v>
      </c>
      <c r="D2171">
        <v>89</v>
      </c>
      <c r="E2171" t="s">
        <v>10915</v>
      </c>
      <c r="F2171">
        <v>1.4833333333333334</v>
      </c>
      <c r="G2171" t="s">
        <v>7406</v>
      </c>
      <c r="H2171" t="s">
        <v>10891</v>
      </c>
      <c r="I2171" t="s">
        <v>5170</v>
      </c>
      <c r="J2171">
        <v>6.1</v>
      </c>
      <c r="K2171" t="s">
        <v>10912</v>
      </c>
      <c r="L2171">
        <v>106625</v>
      </c>
      <c r="M2171">
        <v>50000000</v>
      </c>
      <c r="N2171">
        <v>91490353</v>
      </c>
      <c r="O2171">
        <v>41490353</v>
      </c>
      <c r="P2171" t="s">
        <v>10913</v>
      </c>
      <c r="Q2171" t="s">
        <v>7203</v>
      </c>
      <c r="R2171">
        <v>18</v>
      </c>
      <c r="S2171" t="s">
        <v>11014</v>
      </c>
      <c r="T2171" t="s">
        <v>11027</v>
      </c>
      <c r="U2171" t="s">
        <v>10930</v>
      </c>
      <c r="V2171" t="s">
        <v>11001</v>
      </c>
      <c r="W2171" t="s">
        <v>11031</v>
      </c>
      <c r="X2171" t="s">
        <v>7204</v>
      </c>
    </row>
    <row r="2172" spans="1:24" x14ac:dyDescent="0.3">
      <c r="A2172" t="s">
        <v>7205</v>
      </c>
      <c r="B2172" t="s">
        <v>7206</v>
      </c>
      <c r="C2172" t="s">
        <v>7206</v>
      </c>
      <c r="D2172">
        <v>132</v>
      </c>
      <c r="E2172" t="s">
        <v>10917</v>
      </c>
      <c r="F2172">
        <v>2.2000000000000002</v>
      </c>
      <c r="G2172" t="s">
        <v>7406</v>
      </c>
      <c r="H2172" t="s">
        <v>10891</v>
      </c>
      <c r="I2172" t="s">
        <v>190</v>
      </c>
      <c r="J2172">
        <v>6.7</v>
      </c>
      <c r="K2172" t="s">
        <v>10912</v>
      </c>
      <c r="L2172">
        <v>65745</v>
      </c>
      <c r="M2172">
        <v>17000000</v>
      </c>
      <c r="N2172">
        <v>44027682</v>
      </c>
      <c r="O2172">
        <v>27027682</v>
      </c>
      <c r="P2172" t="s">
        <v>10913</v>
      </c>
      <c r="Q2172" t="s">
        <v>6347</v>
      </c>
      <c r="R2172">
        <v>16</v>
      </c>
      <c r="S2172" t="s">
        <v>1956</v>
      </c>
      <c r="T2172" t="s">
        <v>11019</v>
      </c>
      <c r="U2172" t="s">
        <v>10919</v>
      </c>
      <c r="V2172" t="s">
        <v>10996</v>
      </c>
      <c r="W2172" t="s">
        <v>11031</v>
      </c>
      <c r="X2172" t="s">
        <v>2870</v>
      </c>
    </row>
    <row r="2173" spans="1:24" x14ac:dyDescent="0.3">
      <c r="A2173" t="s">
        <v>7207</v>
      </c>
      <c r="B2173" t="s">
        <v>7208</v>
      </c>
      <c r="C2173" t="s">
        <v>7208</v>
      </c>
      <c r="D2173">
        <v>133</v>
      </c>
      <c r="E2173" t="s">
        <v>10917</v>
      </c>
      <c r="F2173">
        <v>2.2166666666666668</v>
      </c>
      <c r="G2173" t="s">
        <v>10889</v>
      </c>
      <c r="H2173" t="s">
        <v>190</v>
      </c>
      <c r="I2173" t="s">
        <v>10897</v>
      </c>
      <c r="J2173">
        <v>7.6</v>
      </c>
      <c r="K2173" t="s">
        <v>10916</v>
      </c>
      <c r="L2173">
        <v>452380</v>
      </c>
      <c r="M2173">
        <v>50000000</v>
      </c>
      <c r="N2173">
        <v>110206216</v>
      </c>
      <c r="O2173">
        <v>60206216</v>
      </c>
      <c r="P2173" t="s">
        <v>10913</v>
      </c>
      <c r="Q2173" t="s">
        <v>7209</v>
      </c>
      <c r="R2173">
        <v>9</v>
      </c>
      <c r="S2173" t="s">
        <v>1956</v>
      </c>
      <c r="T2173" t="s">
        <v>11027</v>
      </c>
      <c r="U2173" t="s">
        <v>10930</v>
      </c>
      <c r="V2173" t="s">
        <v>11000</v>
      </c>
      <c r="W2173" t="s">
        <v>11031</v>
      </c>
      <c r="X2173" t="s">
        <v>4712</v>
      </c>
    </row>
    <row r="2174" spans="1:24" x14ac:dyDescent="0.3">
      <c r="A2174" t="s">
        <v>7210</v>
      </c>
      <c r="B2174" t="s">
        <v>7211</v>
      </c>
      <c r="C2174" t="s">
        <v>7211</v>
      </c>
      <c r="D2174">
        <v>150</v>
      </c>
      <c r="E2174" t="s">
        <v>10917</v>
      </c>
      <c r="F2174">
        <v>2.5</v>
      </c>
      <c r="G2174" t="s">
        <v>7406</v>
      </c>
      <c r="H2174" t="s">
        <v>10887</v>
      </c>
      <c r="I2174" t="s">
        <v>234</v>
      </c>
      <c r="J2174">
        <v>6.4</v>
      </c>
      <c r="K2174" t="s">
        <v>10912</v>
      </c>
      <c r="L2174">
        <v>241870</v>
      </c>
      <c r="M2174">
        <v>215000000</v>
      </c>
      <c r="N2174">
        <v>260502115</v>
      </c>
      <c r="O2174">
        <v>45502115</v>
      </c>
      <c r="P2174" t="s">
        <v>10913</v>
      </c>
      <c r="Q2174" t="s">
        <v>7212</v>
      </c>
      <c r="R2174">
        <v>22</v>
      </c>
      <c r="S2174" t="s">
        <v>11016</v>
      </c>
      <c r="T2174" t="s">
        <v>11024</v>
      </c>
      <c r="U2174" t="s">
        <v>10926</v>
      </c>
      <c r="V2174" t="s">
        <v>10997</v>
      </c>
      <c r="W2174" t="s">
        <v>11031</v>
      </c>
      <c r="X2174" t="s">
        <v>2422</v>
      </c>
    </row>
    <row r="2175" spans="1:24" x14ac:dyDescent="0.3">
      <c r="A2175" t="s">
        <v>7213</v>
      </c>
      <c r="B2175" t="s">
        <v>7214</v>
      </c>
      <c r="C2175" t="s">
        <v>7214</v>
      </c>
      <c r="D2175">
        <v>115</v>
      </c>
      <c r="E2175" t="s">
        <v>10911</v>
      </c>
      <c r="F2175">
        <v>1.9166666666666667</v>
      </c>
      <c r="G2175" t="s">
        <v>7406</v>
      </c>
      <c r="H2175" t="s">
        <v>10887</v>
      </c>
      <c r="I2175" t="s">
        <v>10885</v>
      </c>
      <c r="J2175">
        <v>7.5</v>
      </c>
      <c r="K2175" t="s">
        <v>10916</v>
      </c>
      <c r="L2175">
        <v>785019</v>
      </c>
      <c r="M2175">
        <v>165000000</v>
      </c>
      <c r="N2175">
        <v>677796076</v>
      </c>
      <c r="O2175">
        <v>512796076</v>
      </c>
      <c r="P2175" t="s">
        <v>10928</v>
      </c>
      <c r="Q2175" t="s">
        <v>7215</v>
      </c>
      <c r="R2175">
        <v>13</v>
      </c>
      <c r="S2175" t="s">
        <v>11012</v>
      </c>
      <c r="T2175" t="s">
        <v>11022</v>
      </c>
      <c r="U2175" t="s">
        <v>10923</v>
      </c>
      <c r="V2175" t="s">
        <v>11006</v>
      </c>
      <c r="W2175" t="s">
        <v>11031</v>
      </c>
      <c r="X2175" t="s">
        <v>5002</v>
      </c>
    </row>
    <row r="2176" spans="1:24" x14ac:dyDescent="0.3">
      <c r="A2176" t="s">
        <v>7216</v>
      </c>
      <c r="B2176" t="s">
        <v>7217</v>
      </c>
      <c r="C2176" t="s">
        <v>7217</v>
      </c>
      <c r="D2176">
        <v>115</v>
      </c>
      <c r="E2176" t="s">
        <v>10911</v>
      </c>
      <c r="F2176">
        <v>1.9166666666666667</v>
      </c>
      <c r="G2176" t="s">
        <v>7406</v>
      </c>
      <c r="H2176" t="s">
        <v>5170</v>
      </c>
      <c r="I2176" t="s">
        <v>10899</v>
      </c>
      <c r="J2176">
        <v>6.7</v>
      </c>
      <c r="K2176" t="s">
        <v>10912</v>
      </c>
      <c r="L2176">
        <v>253871</v>
      </c>
      <c r="M2176">
        <v>50000000</v>
      </c>
      <c r="N2176">
        <v>137328301</v>
      </c>
      <c r="O2176">
        <v>87328301</v>
      </c>
      <c r="P2176" t="s">
        <v>10913</v>
      </c>
      <c r="Q2176" t="s">
        <v>7218</v>
      </c>
      <c r="R2176">
        <v>18</v>
      </c>
      <c r="S2176" t="s">
        <v>11012</v>
      </c>
      <c r="T2176" t="s">
        <v>11025</v>
      </c>
      <c r="U2176" t="s">
        <v>10927</v>
      </c>
      <c r="V2176" t="s">
        <v>10997</v>
      </c>
      <c r="W2176" t="s">
        <v>11031</v>
      </c>
      <c r="X2176" t="s">
        <v>4919</v>
      </c>
    </row>
    <row r="2177" spans="1:24" x14ac:dyDescent="0.3">
      <c r="A2177" t="s">
        <v>7219</v>
      </c>
      <c r="B2177" t="s">
        <v>7220</v>
      </c>
      <c r="C2177" t="s">
        <v>7220</v>
      </c>
      <c r="D2177">
        <v>129</v>
      </c>
      <c r="E2177" t="s">
        <v>10917</v>
      </c>
      <c r="F2177">
        <v>2.15</v>
      </c>
      <c r="G2177" t="s">
        <v>190</v>
      </c>
      <c r="H2177" t="s">
        <v>10885</v>
      </c>
      <c r="I2177" t="s">
        <v>10886</v>
      </c>
      <c r="J2177">
        <v>6.5</v>
      </c>
      <c r="K2177" t="s">
        <v>10912</v>
      </c>
      <c r="L2177">
        <v>94624</v>
      </c>
      <c r="M2177">
        <v>50000000</v>
      </c>
      <c r="N2177">
        <v>106956330</v>
      </c>
      <c r="O2177">
        <v>56956330</v>
      </c>
      <c r="P2177" t="s">
        <v>10913</v>
      </c>
      <c r="Q2177" t="s">
        <v>7221</v>
      </c>
      <c r="R2177">
        <v>12</v>
      </c>
      <c r="S2177" t="s">
        <v>11013</v>
      </c>
      <c r="T2177" t="s">
        <v>11027</v>
      </c>
      <c r="U2177" t="s">
        <v>10930</v>
      </c>
      <c r="V2177" t="s">
        <v>11002</v>
      </c>
      <c r="W2177" t="s">
        <v>11031</v>
      </c>
      <c r="X2177" t="s">
        <v>87</v>
      </c>
    </row>
    <row r="2178" spans="1:24" x14ac:dyDescent="0.3">
      <c r="A2178" t="s">
        <v>7222</v>
      </c>
      <c r="B2178" t="s">
        <v>7223</v>
      </c>
      <c r="C2178" t="s">
        <v>7223</v>
      </c>
      <c r="D2178">
        <v>141</v>
      </c>
      <c r="E2178" t="s">
        <v>10917</v>
      </c>
      <c r="F2178">
        <v>2.35</v>
      </c>
      <c r="G2178" t="s">
        <v>10887</v>
      </c>
      <c r="H2178" t="s">
        <v>10889</v>
      </c>
      <c r="I2178" t="s">
        <v>190</v>
      </c>
      <c r="J2178">
        <v>6.6</v>
      </c>
      <c r="K2178" t="s">
        <v>10912</v>
      </c>
      <c r="L2178">
        <v>97204</v>
      </c>
      <c r="M2178">
        <v>30000000</v>
      </c>
      <c r="N2178">
        <v>19263938</v>
      </c>
      <c r="O2178">
        <v>-10736062</v>
      </c>
      <c r="P2178" t="s">
        <v>10924</v>
      </c>
      <c r="Q2178" t="s">
        <v>7224</v>
      </c>
      <c r="R2178">
        <v>15</v>
      </c>
      <c r="S2178" t="s">
        <v>11016</v>
      </c>
      <c r="T2178" t="s">
        <v>11022</v>
      </c>
      <c r="U2178" t="s">
        <v>10923</v>
      </c>
      <c r="V2178" t="s">
        <v>11006</v>
      </c>
      <c r="W2178" t="s">
        <v>11031</v>
      </c>
      <c r="X2178" t="s">
        <v>5870</v>
      </c>
    </row>
    <row r="2179" spans="1:24" x14ac:dyDescent="0.3">
      <c r="A2179" t="s">
        <v>7225</v>
      </c>
      <c r="B2179" t="s">
        <v>7226</v>
      </c>
      <c r="C2179" t="s">
        <v>7226</v>
      </c>
      <c r="D2179">
        <v>104</v>
      </c>
      <c r="E2179" t="s">
        <v>10911</v>
      </c>
      <c r="F2179">
        <v>1.7333333333333334</v>
      </c>
      <c r="G2179" t="s">
        <v>172</v>
      </c>
      <c r="H2179" t="s">
        <v>10886</v>
      </c>
      <c r="I2179" t="s">
        <v>10899</v>
      </c>
      <c r="J2179">
        <v>5.3</v>
      </c>
      <c r="K2179" t="s">
        <v>10933</v>
      </c>
      <c r="L2179">
        <v>51525</v>
      </c>
      <c r="M2179">
        <v>35000000</v>
      </c>
      <c r="N2179">
        <v>77477008</v>
      </c>
      <c r="O2179">
        <v>42477008</v>
      </c>
      <c r="P2179" t="s">
        <v>10913</v>
      </c>
      <c r="Q2179" t="s">
        <v>7227</v>
      </c>
      <c r="R2179">
        <v>23</v>
      </c>
      <c r="S2179" t="s">
        <v>1956</v>
      </c>
      <c r="T2179" t="s">
        <v>11026</v>
      </c>
      <c r="U2179" t="s">
        <v>10929</v>
      </c>
      <c r="V2179" t="s">
        <v>11002</v>
      </c>
      <c r="W2179" t="s">
        <v>11031</v>
      </c>
      <c r="X2179" t="s">
        <v>7228</v>
      </c>
    </row>
    <row r="2180" spans="1:24" x14ac:dyDescent="0.3">
      <c r="A2180" t="s">
        <v>7229</v>
      </c>
      <c r="B2180" t="s">
        <v>7230</v>
      </c>
      <c r="C2180" t="s">
        <v>7230</v>
      </c>
      <c r="D2180">
        <v>116</v>
      </c>
      <c r="E2180" t="s">
        <v>10911</v>
      </c>
      <c r="F2180">
        <v>1.9333333333333333</v>
      </c>
      <c r="G2180" t="s">
        <v>10889</v>
      </c>
      <c r="H2180" t="s">
        <v>10891</v>
      </c>
      <c r="I2180" t="s">
        <v>190</v>
      </c>
      <c r="J2180">
        <v>7.2</v>
      </c>
      <c r="K2180" t="s">
        <v>10916</v>
      </c>
      <c r="L2180">
        <v>250430</v>
      </c>
      <c r="M2180">
        <v>26000000</v>
      </c>
      <c r="N2180">
        <v>55404207</v>
      </c>
      <c r="O2180">
        <v>29404207</v>
      </c>
      <c r="P2180" t="s">
        <v>10913</v>
      </c>
      <c r="Q2180" t="s">
        <v>7231</v>
      </c>
      <c r="R2180">
        <v>19</v>
      </c>
      <c r="S2180" t="s">
        <v>11016</v>
      </c>
      <c r="T2180" t="s">
        <v>11029</v>
      </c>
      <c r="U2180" t="s">
        <v>10932</v>
      </c>
      <c r="V2180" t="s">
        <v>11003</v>
      </c>
      <c r="W2180" t="s">
        <v>11031</v>
      </c>
      <c r="X2180" t="s">
        <v>5167</v>
      </c>
    </row>
    <row r="2181" spans="1:24" x14ac:dyDescent="0.3">
      <c r="A2181" t="s">
        <v>7232</v>
      </c>
      <c r="B2181" t="s">
        <v>7233</v>
      </c>
      <c r="C2181" t="s">
        <v>7233</v>
      </c>
      <c r="D2181">
        <v>141</v>
      </c>
      <c r="E2181" t="s">
        <v>10917</v>
      </c>
      <c r="F2181">
        <v>2.35</v>
      </c>
      <c r="G2181" t="s">
        <v>10889</v>
      </c>
      <c r="H2181" t="s">
        <v>190</v>
      </c>
      <c r="I2181" t="s">
        <v>10896</v>
      </c>
      <c r="J2181">
        <v>7.3</v>
      </c>
      <c r="K2181" t="s">
        <v>10916</v>
      </c>
      <c r="L2181">
        <v>198131</v>
      </c>
      <c r="M2181">
        <v>59000000</v>
      </c>
      <c r="N2181">
        <v>105713218</v>
      </c>
      <c r="O2181">
        <v>46713218</v>
      </c>
      <c r="P2181" t="s">
        <v>10913</v>
      </c>
      <c r="Q2181" t="s">
        <v>7234</v>
      </c>
      <c r="R2181">
        <v>29</v>
      </c>
      <c r="S2181" t="s">
        <v>11014</v>
      </c>
      <c r="T2181" t="s">
        <v>11028</v>
      </c>
      <c r="U2181" t="s">
        <v>10931</v>
      </c>
      <c r="V2181" t="s">
        <v>11009</v>
      </c>
      <c r="W2181" t="s">
        <v>11031</v>
      </c>
      <c r="X2181" t="s">
        <v>6731</v>
      </c>
    </row>
    <row r="2182" spans="1:24" x14ac:dyDescent="0.3">
      <c r="A2182" t="s">
        <v>7235</v>
      </c>
      <c r="B2182" t="s">
        <v>7236</v>
      </c>
      <c r="C2182" t="s">
        <v>7236</v>
      </c>
      <c r="D2182">
        <v>87</v>
      </c>
      <c r="E2182" t="s">
        <v>10915</v>
      </c>
      <c r="F2182">
        <v>1.45</v>
      </c>
      <c r="G2182" t="s">
        <v>172</v>
      </c>
      <c r="H2182" t="s">
        <v>10890</v>
      </c>
      <c r="I2182" t="s">
        <v>10899</v>
      </c>
      <c r="J2182">
        <v>1.9</v>
      </c>
      <c r="K2182" t="s">
        <v>10933</v>
      </c>
      <c r="L2182">
        <v>93840</v>
      </c>
      <c r="M2182">
        <v>20000000</v>
      </c>
      <c r="N2182">
        <v>34816824</v>
      </c>
      <c r="O2182">
        <v>14816824</v>
      </c>
      <c r="P2182" t="s">
        <v>10913</v>
      </c>
      <c r="Q2182" t="s">
        <v>7237</v>
      </c>
      <c r="R2182">
        <v>29</v>
      </c>
      <c r="S2182" t="s">
        <v>1956</v>
      </c>
      <c r="T2182" t="s">
        <v>11028</v>
      </c>
      <c r="U2182" t="s">
        <v>10931</v>
      </c>
      <c r="V2182" t="s">
        <v>10992</v>
      </c>
      <c r="W2182" t="s">
        <v>11031</v>
      </c>
      <c r="X2182" t="s">
        <v>6007</v>
      </c>
    </row>
    <row r="2183" spans="1:24" x14ac:dyDescent="0.3">
      <c r="A2183" t="s">
        <v>7238</v>
      </c>
      <c r="B2183" t="s">
        <v>7239</v>
      </c>
      <c r="C2183" t="s">
        <v>7239</v>
      </c>
      <c r="D2183">
        <v>109</v>
      </c>
      <c r="E2183" t="s">
        <v>10911</v>
      </c>
      <c r="F2183">
        <v>1.8166666666666667</v>
      </c>
      <c r="G2183" t="s">
        <v>7406</v>
      </c>
      <c r="H2183" t="s">
        <v>172</v>
      </c>
      <c r="I2183" t="s">
        <v>10890</v>
      </c>
      <c r="J2183">
        <v>6.9</v>
      </c>
      <c r="K2183" t="s">
        <v>10912</v>
      </c>
      <c r="L2183">
        <v>294040</v>
      </c>
      <c r="M2183">
        <v>20000000</v>
      </c>
      <c r="N2183">
        <v>46091271</v>
      </c>
      <c r="O2183">
        <v>26091271</v>
      </c>
      <c r="P2183" t="s">
        <v>10913</v>
      </c>
      <c r="Q2183" t="s">
        <v>7240</v>
      </c>
      <c r="R2183">
        <v>10</v>
      </c>
      <c r="S2183" t="s">
        <v>11014</v>
      </c>
      <c r="T2183" t="s">
        <v>11025</v>
      </c>
      <c r="U2183" t="s">
        <v>10927</v>
      </c>
      <c r="V2183" t="s">
        <v>10997</v>
      </c>
      <c r="W2183" t="s">
        <v>11031</v>
      </c>
      <c r="X2183" t="s">
        <v>5393</v>
      </c>
    </row>
    <row r="2184" spans="1:24" x14ac:dyDescent="0.3">
      <c r="A2184" t="s">
        <v>7241</v>
      </c>
      <c r="B2184" t="s">
        <v>7242</v>
      </c>
      <c r="C2184" t="s">
        <v>7242</v>
      </c>
      <c r="D2184">
        <v>106</v>
      </c>
      <c r="E2184" t="s">
        <v>10911</v>
      </c>
      <c r="F2184">
        <v>1.7666666666666666</v>
      </c>
      <c r="G2184" t="s">
        <v>10887</v>
      </c>
      <c r="H2184" t="s">
        <v>10888</v>
      </c>
      <c r="I2184" t="s">
        <v>172</v>
      </c>
      <c r="J2184">
        <v>6.2</v>
      </c>
      <c r="K2184" t="s">
        <v>10912</v>
      </c>
      <c r="L2184">
        <v>209297</v>
      </c>
      <c r="M2184">
        <v>200000000</v>
      </c>
      <c r="N2184">
        <v>559852396</v>
      </c>
      <c r="O2184">
        <v>359852396</v>
      </c>
      <c r="P2184" t="s">
        <v>10928</v>
      </c>
      <c r="Q2184" t="s">
        <v>7243</v>
      </c>
      <c r="R2184">
        <v>18</v>
      </c>
      <c r="S2184" t="s">
        <v>11016</v>
      </c>
      <c r="T2184" t="s">
        <v>11024</v>
      </c>
      <c r="U2184" t="s">
        <v>10926</v>
      </c>
      <c r="V2184" t="s">
        <v>11000</v>
      </c>
      <c r="W2184" t="s">
        <v>11031</v>
      </c>
      <c r="X2184" t="s">
        <v>7244</v>
      </c>
    </row>
    <row r="2185" spans="1:24" x14ac:dyDescent="0.3">
      <c r="A2185" t="s">
        <v>7245</v>
      </c>
      <c r="B2185" t="s">
        <v>7246</v>
      </c>
      <c r="C2185" t="s">
        <v>7246</v>
      </c>
      <c r="D2185">
        <v>100</v>
      </c>
      <c r="E2185" t="s">
        <v>10911</v>
      </c>
      <c r="F2185">
        <v>1.6666666666666667</v>
      </c>
      <c r="G2185" t="s">
        <v>172</v>
      </c>
      <c r="H2185" t="s">
        <v>10886</v>
      </c>
      <c r="I2185" t="s">
        <v>10899</v>
      </c>
      <c r="J2185">
        <v>6.4</v>
      </c>
      <c r="K2185" t="s">
        <v>10912</v>
      </c>
      <c r="L2185">
        <v>109071</v>
      </c>
      <c r="M2185">
        <v>19000000</v>
      </c>
      <c r="N2185">
        <v>32686500</v>
      </c>
      <c r="O2185">
        <v>13686500</v>
      </c>
      <c r="P2185" t="s">
        <v>10913</v>
      </c>
      <c r="Q2185" t="s">
        <v>7247</v>
      </c>
      <c r="R2185">
        <v>6</v>
      </c>
      <c r="S2185" t="s">
        <v>11014</v>
      </c>
      <c r="T2185" t="s">
        <v>11019</v>
      </c>
      <c r="U2185" t="s">
        <v>10919</v>
      </c>
      <c r="V2185" t="s">
        <v>11002</v>
      </c>
      <c r="W2185" t="s">
        <v>11031</v>
      </c>
      <c r="X2185" t="s">
        <v>7248</v>
      </c>
    </row>
    <row r="2186" spans="1:24" x14ac:dyDescent="0.3">
      <c r="A2186" t="s">
        <v>7249</v>
      </c>
      <c r="B2186" t="s">
        <v>7250</v>
      </c>
      <c r="C2186" t="s">
        <v>7251</v>
      </c>
      <c r="D2186">
        <v>129</v>
      </c>
      <c r="E2186" t="s">
        <v>10917</v>
      </c>
      <c r="F2186">
        <v>2.15</v>
      </c>
      <c r="G2186" t="s">
        <v>10891</v>
      </c>
      <c r="H2186" t="s">
        <v>190</v>
      </c>
      <c r="I2186" t="s">
        <v>10895</v>
      </c>
      <c r="J2186">
        <v>7.7</v>
      </c>
      <c r="K2186" t="s">
        <v>10916</v>
      </c>
      <c r="L2186">
        <v>69613</v>
      </c>
      <c r="M2186">
        <v>5000000</v>
      </c>
      <c r="N2186">
        <v>17267324</v>
      </c>
      <c r="O2186">
        <v>12267324</v>
      </c>
      <c r="P2186" t="s">
        <v>10913</v>
      </c>
      <c r="Q2186" t="s">
        <v>7252</v>
      </c>
      <c r="R2186">
        <v>16</v>
      </c>
      <c r="S2186" t="s">
        <v>11016</v>
      </c>
      <c r="T2186" t="s">
        <v>11029</v>
      </c>
      <c r="U2186" t="s">
        <v>10932</v>
      </c>
      <c r="V2186" t="s">
        <v>10996</v>
      </c>
      <c r="W2186" t="s">
        <v>11031</v>
      </c>
      <c r="X2186" t="s">
        <v>4402</v>
      </c>
    </row>
    <row r="2187" spans="1:24" x14ac:dyDescent="0.3">
      <c r="A2187" t="s">
        <v>7253</v>
      </c>
      <c r="B2187" t="s">
        <v>7254</v>
      </c>
      <c r="C2187" t="s">
        <v>7254</v>
      </c>
      <c r="D2187">
        <v>93</v>
      </c>
      <c r="E2187" t="s">
        <v>10911</v>
      </c>
      <c r="F2187">
        <v>1.55</v>
      </c>
      <c r="G2187" t="s">
        <v>7406</v>
      </c>
      <c r="H2187" t="s">
        <v>10887</v>
      </c>
      <c r="I2187" t="s">
        <v>10888</v>
      </c>
      <c r="J2187">
        <v>7.1</v>
      </c>
      <c r="K2187" t="s">
        <v>10916</v>
      </c>
      <c r="L2187">
        <v>432416</v>
      </c>
      <c r="M2187">
        <v>185000000</v>
      </c>
      <c r="N2187">
        <v>538983207</v>
      </c>
      <c r="O2187">
        <v>353983207</v>
      </c>
      <c r="P2187" t="s">
        <v>10928</v>
      </c>
      <c r="Q2187" t="s">
        <v>7255</v>
      </c>
      <c r="R2187">
        <v>10</v>
      </c>
      <c r="S2187" t="s">
        <v>11013</v>
      </c>
      <c r="T2187" t="s">
        <v>11024</v>
      </c>
      <c r="U2187" t="s">
        <v>10926</v>
      </c>
      <c r="V2187" t="s">
        <v>11003</v>
      </c>
      <c r="W2187" t="s">
        <v>11031</v>
      </c>
      <c r="X2187" t="s">
        <v>7256</v>
      </c>
    </row>
    <row r="2188" spans="1:24" x14ac:dyDescent="0.3">
      <c r="A2188" t="s">
        <v>7257</v>
      </c>
      <c r="B2188" t="s">
        <v>7258</v>
      </c>
      <c r="C2188" t="s">
        <v>7259</v>
      </c>
      <c r="D2188">
        <v>116</v>
      </c>
      <c r="E2188" t="s">
        <v>10911</v>
      </c>
      <c r="F2188">
        <v>1.9333333333333333</v>
      </c>
      <c r="G2188" t="s">
        <v>7406</v>
      </c>
      <c r="H2188" t="s">
        <v>10887</v>
      </c>
      <c r="I2188" t="s">
        <v>10890</v>
      </c>
      <c r="J2188">
        <v>5.7</v>
      </c>
      <c r="K2188" t="s">
        <v>10933</v>
      </c>
      <c r="L2188">
        <v>183784</v>
      </c>
      <c r="M2188">
        <v>70000000</v>
      </c>
      <c r="N2188">
        <v>211819354</v>
      </c>
      <c r="O2188">
        <v>141819354</v>
      </c>
      <c r="P2188" t="s">
        <v>10928</v>
      </c>
      <c r="Q2188" t="s">
        <v>7260</v>
      </c>
      <c r="R2188">
        <v>8</v>
      </c>
      <c r="S2188" t="s">
        <v>11011</v>
      </c>
      <c r="T2188" t="s">
        <v>11021</v>
      </c>
      <c r="U2188" t="s">
        <v>10921</v>
      </c>
      <c r="V2188" t="s">
        <v>11000</v>
      </c>
      <c r="W2188" t="s">
        <v>11031</v>
      </c>
      <c r="X2188" t="s">
        <v>5149</v>
      </c>
    </row>
    <row r="2189" spans="1:24" x14ac:dyDescent="0.3">
      <c r="A2189" t="s">
        <v>7261</v>
      </c>
      <c r="B2189" t="s">
        <v>7262</v>
      </c>
      <c r="C2189" t="s">
        <v>7262</v>
      </c>
      <c r="D2189">
        <v>105</v>
      </c>
      <c r="E2189" t="s">
        <v>10911</v>
      </c>
      <c r="F2189">
        <v>1.75</v>
      </c>
      <c r="G2189" t="s">
        <v>10890</v>
      </c>
      <c r="H2189" t="s">
        <v>5170</v>
      </c>
      <c r="I2189" t="s">
        <v>10899</v>
      </c>
      <c r="J2189">
        <v>7.4</v>
      </c>
      <c r="K2189" t="s">
        <v>10916</v>
      </c>
      <c r="L2189">
        <v>600371</v>
      </c>
      <c r="M2189">
        <v>27000000</v>
      </c>
      <c r="N2189">
        <v>161849455</v>
      </c>
      <c r="O2189">
        <v>134849455</v>
      </c>
      <c r="P2189" t="s">
        <v>10928</v>
      </c>
      <c r="Q2189" t="s">
        <v>7260</v>
      </c>
      <c r="R2189">
        <v>8</v>
      </c>
      <c r="S2189" t="s">
        <v>11011</v>
      </c>
      <c r="T2189" t="s">
        <v>11021</v>
      </c>
      <c r="U2189" t="s">
        <v>10921</v>
      </c>
      <c r="V2189" t="s">
        <v>11000</v>
      </c>
      <c r="W2189" t="s">
        <v>11031</v>
      </c>
      <c r="X2189" t="s">
        <v>5362</v>
      </c>
    </row>
    <row r="2190" spans="1:24" x14ac:dyDescent="0.3">
      <c r="A2190" t="s">
        <v>7263</v>
      </c>
      <c r="B2190" t="s">
        <v>7264</v>
      </c>
      <c r="C2190" t="s">
        <v>7264</v>
      </c>
      <c r="D2190">
        <v>97</v>
      </c>
      <c r="E2190" t="s">
        <v>10911</v>
      </c>
      <c r="F2190">
        <v>1.6166666666666667</v>
      </c>
      <c r="G2190" t="s">
        <v>7406</v>
      </c>
      <c r="H2190" t="s">
        <v>10887</v>
      </c>
      <c r="I2190" t="s">
        <v>10888</v>
      </c>
      <c r="J2190">
        <v>6.9</v>
      </c>
      <c r="K2190" t="s">
        <v>10912</v>
      </c>
      <c r="L2190">
        <v>86225</v>
      </c>
      <c r="M2190">
        <v>80000000</v>
      </c>
      <c r="N2190">
        <v>140073390</v>
      </c>
      <c r="O2190">
        <v>60073390</v>
      </c>
      <c r="P2190" t="s">
        <v>10913</v>
      </c>
      <c r="Q2190" t="s">
        <v>7265</v>
      </c>
      <c r="R2190">
        <v>23</v>
      </c>
      <c r="S2190" t="s">
        <v>11012</v>
      </c>
      <c r="T2190" t="s">
        <v>11027</v>
      </c>
      <c r="U2190" t="s">
        <v>10930</v>
      </c>
      <c r="V2190" t="s">
        <v>11002</v>
      </c>
      <c r="W2190" t="s">
        <v>11031</v>
      </c>
      <c r="X2190" t="s">
        <v>4493</v>
      </c>
    </row>
    <row r="2191" spans="1:24" x14ac:dyDescent="0.3">
      <c r="A2191" t="s">
        <v>7266</v>
      </c>
      <c r="B2191" t="s">
        <v>7267</v>
      </c>
      <c r="C2191" t="s">
        <v>7267</v>
      </c>
      <c r="D2191">
        <v>107</v>
      </c>
      <c r="E2191" t="s">
        <v>10911</v>
      </c>
      <c r="F2191">
        <v>1.7833333333333334</v>
      </c>
      <c r="G2191" t="s">
        <v>7406</v>
      </c>
      <c r="H2191" t="s">
        <v>10891</v>
      </c>
      <c r="I2191" t="s">
        <v>190</v>
      </c>
      <c r="J2191">
        <v>6.3</v>
      </c>
      <c r="K2191" t="s">
        <v>10912</v>
      </c>
      <c r="L2191">
        <v>224309</v>
      </c>
      <c r="M2191">
        <v>110000000</v>
      </c>
      <c r="N2191">
        <v>169846945</v>
      </c>
      <c r="O2191">
        <v>59846945</v>
      </c>
      <c r="P2191" t="s">
        <v>10913</v>
      </c>
      <c r="Q2191" t="s">
        <v>7268</v>
      </c>
      <c r="R2191">
        <v>16</v>
      </c>
      <c r="S2191" t="s">
        <v>11012</v>
      </c>
      <c r="T2191" t="s">
        <v>11021</v>
      </c>
      <c r="U2191" t="s">
        <v>10921</v>
      </c>
      <c r="V2191" t="s">
        <v>11005</v>
      </c>
      <c r="W2191" t="s">
        <v>11031</v>
      </c>
      <c r="X2191" t="s">
        <v>7269</v>
      </c>
    </row>
    <row r="2192" spans="1:24" x14ac:dyDescent="0.3">
      <c r="A2192" t="s">
        <v>7270</v>
      </c>
      <c r="B2192" t="s">
        <v>7271</v>
      </c>
      <c r="C2192" t="s">
        <v>7271</v>
      </c>
      <c r="D2192">
        <v>98</v>
      </c>
      <c r="E2192" t="s">
        <v>10911</v>
      </c>
      <c r="F2192">
        <v>1.6333333333333333</v>
      </c>
      <c r="G2192" t="s">
        <v>105</v>
      </c>
      <c r="H2192" t="s">
        <v>10895</v>
      </c>
      <c r="I2192" t="s">
        <v>10890</v>
      </c>
      <c r="J2192">
        <v>5.9</v>
      </c>
      <c r="K2192" t="s">
        <v>10933</v>
      </c>
      <c r="L2192">
        <v>80835</v>
      </c>
      <c r="M2192">
        <v>10000000</v>
      </c>
      <c r="N2192">
        <v>47719794</v>
      </c>
      <c r="O2192">
        <v>37719794</v>
      </c>
      <c r="P2192" t="s">
        <v>10913</v>
      </c>
      <c r="Q2192" t="s">
        <v>7272</v>
      </c>
      <c r="R2192">
        <v>24</v>
      </c>
      <c r="S2192" t="s">
        <v>11016</v>
      </c>
      <c r="T2192" t="s">
        <v>11022</v>
      </c>
      <c r="U2192" t="s">
        <v>10923</v>
      </c>
      <c r="V2192" t="s">
        <v>10996</v>
      </c>
      <c r="W2192" t="s">
        <v>11031</v>
      </c>
      <c r="X2192" t="s">
        <v>7273</v>
      </c>
    </row>
    <row r="2193" spans="1:24" x14ac:dyDescent="0.3">
      <c r="A2193" t="s">
        <v>7274</v>
      </c>
      <c r="B2193" t="s">
        <v>7275</v>
      </c>
      <c r="C2193" t="s">
        <v>7275</v>
      </c>
      <c r="D2193">
        <v>96</v>
      </c>
      <c r="E2193" t="s">
        <v>10911</v>
      </c>
      <c r="F2193">
        <v>1.6</v>
      </c>
      <c r="G2193" t="s">
        <v>7406</v>
      </c>
      <c r="H2193" t="s">
        <v>105</v>
      </c>
      <c r="I2193" t="s">
        <v>10890</v>
      </c>
      <c r="J2193">
        <v>5.8</v>
      </c>
      <c r="K2193" t="s">
        <v>10933</v>
      </c>
      <c r="L2193">
        <v>177036</v>
      </c>
      <c r="M2193">
        <v>60000000</v>
      </c>
      <c r="N2193">
        <v>300228084</v>
      </c>
      <c r="O2193">
        <v>240228084</v>
      </c>
      <c r="P2193" t="s">
        <v>10928</v>
      </c>
      <c r="Q2193" t="s">
        <v>7276</v>
      </c>
      <c r="R2193">
        <v>2</v>
      </c>
      <c r="S2193" t="s">
        <v>11012</v>
      </c>
      <c r="T2193" t="s">
        <v>11027</v>
      </c>
      <c r="U2193" t="s">
        <v>10930</v>
      </c>
      <c r="V2193" t="s">
        <v>11002</v>
      </c>
      <c r="W2193" t="s">
        <v>11031</v>
      </c>
      <c r="X2193" t="s">
        <v>2001</v>
      </c>
    </row>
    <row r="2194" spans="1:24" x14ac:dyDescent="0.3">
      <c r="A2194" t="s">
        <v>7277</v>
      </c>
      <c r="B2194" t="s">
        <v>7278</v>
      </c>
      <c r="C2194" t="s">
        <v>7278</v>
      </c>
      <c r="D2194">
        <v>106</v>
      </c>
      <c r="E2194" t="s">
        <v>10911</v>
      </c>
      <c r="F2194">
        <v>1.7666666666666666</v>
      </c>
      <c r="G2194" t="s">
        <v>7406</v>
      </c>
      <c r="H2194" t="s">
        <v>10889</v>
      </c>
      <c r="I2194" t="s">
        <v>190</v>
      </c>
      <c r="J2194">
        <v>8</v>
      </c>
      <c r="K2194" t="s">
        <v>10922</v>
      </c>
      <c r="L2194">
        <v>231090</v>
      </c>
      <c r="M2194">
        <v>11715578</v>
      </c>
      <c r="N2194">
        <v>22108789</v>
      </c>
      <c r="O2194">
        <v>10393211</v>
      </c>
      <c r="P2194" t="s">
        <v>10913</v>
      </c>
      <c r="Q2194" t="s">
        <v>7279</v>
      </c>
      <c r="R2194">
        <v>12</v>
      </c>
      <c r="S2194" t="s">
        <v>1956</v>
      </c>
      <c r="T2194" t="s">
        <v>11018</v>
      </c>
      <c r="U2194" t="s">
        <v>10914</v>
      </c>
      <c r="V2194" t="s">
        <v>10992</v>
      </c>
      <c r="W2194" t="s">
        <v>11031</v>
      </c>
      <c r="X2194" t="s">
        <v>7280</v>
      </c>
    </row>
    <row r="2195" spans="1:24" x14ac:dyDescent="0.3">
      <c r="A2195" t="s">
        <v>7281</v>
      </c>
      <c r="B2195" t="s">
        <v>7282</v>
      </c>
      <c r="C2195" t="s">
        <v>7282</v>
      </c>
      <c r="D2195">
        <v>102</v>
      </c>
      <c r="E2195" t="s">
        <v>10911</v>
      </c>
      <c r="F2195">
        <v>1.7</v>
      </c>
      <c r="G2195" t="s">
        <v>172</v>
      </c>
      <c r="H2195" t="s">
        <v>10892</v>
      </c>
      <c r="I2195" t="s">
        <v>10885</v>
      </c>
      <c r="J2195">
        <v>5.2</v>
      </c>
      <c r="K2195" t="s">
        <v>10933</v>
      </c>
      <c r="L2195">
        <v>64172</v>
      </c>
      <c r="M2195">
        <v>80000000</v>
      </c>
      <c r="N2195">
        <v>169852759</v>
      </c>
      <c r="O2195">
        <v>89852759</v>
      </c>
      <c r="P2195" t="s">
        <v>10913</v>
      </c>
      <c r="Q2195" t="s">
        <v>7283</v>
      </c>
      <c r="R2195">
        <v>6</v>
      </c>
      <c r="S2195" t="s">
        <v>11014</v>
      </c>
      <c r="T2195" t="s">
        <v>11025</v>
      </c>
      <c r="U2195" t="s">
        <v>10927</v>
      </c>
      <c r="V2195" t="s">
        <v>11000</v>
      </c>
      <c r="W2195" t="s">
        <v>11031</v>
      </c>
      <c r="X2195" t="s">
        <v>2497</v>
      </c>
    </row>
    <row r="2196" spans="1:24" x14ac:dyDescent="0.3">
      <c r="A2196" t="s">
        <v>7284</v>
      </c>
      <c r="B2196">
        <v>65</v>
      </c>
      <c r="C2196">
        <v>65</v>
      </c>
      <c r="D2196">
        <v>93</v>
      </c>
      <c r="E2196" t="s">
        <v>10911</v>
      </c>
      <c r="F2196">
        <v>1.55</v>
      </c>
      <c r="G2196" t="s">
        <v>7406</v>
      </c>
      <c r="H2196" t="s">
        <v>10887</v>
      </c>
      <c r="I2196" t="s">
        <v>190</v>
      </c>
      <c r="J2196">
        <v>5.4</v>
      </c>
      <c r="K2196" t="s">
        <v>10933</v>
      </c>
      <c r="L2196">
        <v>76738</v>
      </c>
      <c r="M2196">
        <v>45000000</v>
      </c>
      <c r="N2196">
        <v>60730568</v>
      </c>
      <c r="O2196">
        <v>15730568</v>
      </c>
      <c r="P2196" t="s">
        <v>10913</v>
      </c>
      <c r="Q2196">
        <v>2023</v>
      </c>
      <c r="S2196" t="s">
        <v>11016</v>
      </c>
      <c r="T2196" t="s">
        <v>11025</v>
      </c>
      <c r="U2196" t="e">
        <v>#VALUE!</v>
      </c>
      <c r="V2196" t="s">
        <v>10963</v>
      </c>
      <c r="W2196" t="s">
        <v>11032</v>
      </c>
      <c r="X2196" t="s">
        <v>7285</v>
      </c>
    </row>
    <row r="2197" spans="1:24" x14ac:dyDescent="0.3">
      <c r="A2197" t="s">
        <v>7286</v>
      </c>
      <c r="B2197" t="s">
        <v>7287</v>
      </c>
      <c r="C2197" t="s">
        <v>7287</v>
      </c>
      <c r="D2197">
        <v>109</v>
      </c>
      <c r="E2197" t="s">
        <v>10911</v>
      </c>
      <c r="F2197">
        <v>1.8166666666666667</v>
      </c>
      <c r="G2197" t="s">
        <v>172</v>
      </c>
      <c r="H2197" t="s">
        <v>10894</v>
      </c>
      <c r="I2197" t="s">
        <v>10899</v>
      </c>
      <c r="J2197">
        <v>6.3</v>
      </c>
      <c r="K2197" t="s">
        <v>10912</v>
      </c>
      <c r="L2197">
        <v>184127</v>
      </c>
      <c r="M2197">
        <v>40000000</v>
      </c>
      <c r="N2197">
        <v>91720255</v>
      </c>
      <c r="O2197">
        <v>51720255</v>
      </c>
      <c r="P2197" t="s">
        <v>10913</v>
      </c>
      <c r="Q2197" t="s">
        <v>7288</v>
      </c>
      <c r="R2197">
        <v>25</v>
      </c>
      <c r="S2197" t="s">
        <v>11011</v>
      </c>
      <c r="T2197" t="s">
        <v>11029</v>
      </c>
      <c r="U2197" t="s">
        <v>10932</v>
      </c>
      <c r="V2197" t="s">
        <v>11002</v>
      </c>
      <c r="W2197" t="s">
        <v>11031</v>
      </c>
      <c r="X2197" t="s">
        <v>6011</v>
      </c>
    </row>
    <row r="2198" spans="1:24" x14ac:dyDescent="0.3">
      <c r="A2198" t="s">
        <v>7289</v>
      </c>
      <c r="B2198" t="s">
        <v>7290</v>
      </c>
      <c r="C2198" t="s">
        <v>7290</v>
      </c>
      <c r="D2198">
        <v>117</v>
      </c>
      <c r="E2198" t="s">
        <v>10911</v>
      </c>
      <c r="F2198">
        <v>1.95</v>
      </c>
      <c r="G2198" t="s">
        <v>7406</v>
      </c>
      <c r="H2198" t="s">
        <v>10887</v>
      </c>
      <c r="I2198" t="s">
        <v>190</v>
      </c>
      <c r="J2198">
        <v>6.6</v>
      </c>
      <c r="K2198" t="s">
        <v>10912</v>
      </c>
      <c r="L2198">
        <v>97656</v>
      </c>
      <c r="M2198">
        <v>80000000</v>
      </c>
      <c r="N2198">
        <v>81126522</v>
      </c>
      <c r="O2198">
        <v>1126522</v>
      </c>
      <c r="P2198" t="s">
        <v>10918</v>
      </c>
      <c r="Q2198" t="s">
        <v>7291</v>
      </c>
      <c r="R2198">
        <v>28</v>
      </c>
      <c r="S2198" t="s">
        <v>11012</v>
      </c>
      <c r="T2198" t="s">
        <v>11019</v>
      </c>
      <c r="U2198" t="s">
        <v>10919</v>
      </c>
      <c r="V2198" t="s">
        <v>11002</v>
      </c>
      <c r="W2198" t="s">
        <v>11031</v>
      </c>
      <c r="X2198" t="s">
        <v>1965</v>
      </c>
    </row>
    <row r="2199" spans="1:24" x14ac:dyDescent="0.3">
      <c r="A2199" t="s">
        <v>7292</v>
      </c>
      <c r="B2199" t="s">
        <v>7293</v>
      </c>
      <c r="C2199" t="s">
        <v>7293</v>
      </c>
      <c r="D2199">
        <v>113</v>
      </c>
      <c r="E2199" t="s">
        <v>10911</v>
      </c>
      <c r="F2199">
        <v>1.8833333333333333</v>
      </c>
      <c r="G2199" t="s">
        <v>190</v>
      </c>
      <c r="H2199" t="s">
        <v>5170</v>
      </c>
      <c r="I2199" t="s">
        <v>10899</v>
      </c>
      <c r="J2199">
        <v>6.8</v>
      </c>
      <c r="K2199" t="s">
        <v>10912</v>
      </c>
      <c r="L2199">
        <v>71237</v>
      </c>
      <c r="M2199">
        <v>20000000</v>
      </c>
      <c r="N2199">
        <v>45636368</v>
      </c>
      <c r="O2199">
        <v>25636368</v>
      </c>
      <c r="P2199" t="s">
        <v>10913</v>
      </c>
      <c r="Q2199" t="s">
        <v>7294</v>
      </c>
      <c r="R2199">
        <v>4</v>
      </c>
      <c r="S2199" t="s">
        <v>11016</v>
      </c>
      <c r="T2199" t="s">
        <v>11027</v>
      </c>
      <c r="U2199" t="s">
        <v>10930</v>
      </c>
      <c r="V2199" t="s">
        <v>11002</v>
      </c>
      <c r="W2199" t="s">
        <v>11031</v>
      </c>
      <c r="X2199" t="s">
        <v>2842</v>
      </c>
    </row>
    <row r="2200" spans="1:24" x14ac:dyDescent="0.3">
      <c r="A2200" t="s">
        <v>7295</v>
      </c>
      <c r="B2200" t="s">
        <v>7296</v>
      </c>
      <c r="C2200" t="s">
        <v>7296</v>
      </c>
      <c r="D2200">
        <v>120</v>
      </c>
      <c r="E2200" t="s">
        <v>10911</v>
      </c>
      <c r="F2200">
        <v>2</v>
      </c>
      <c r="G2200" t="s">
        <v>10889</v>
      </c>
      <c r="H2200" t="s">
        <v>190</v>
      </c>
      <c r="I2200" t="s">
        <v>10899</v>
      </c>
      <c r="J2200">
        <v>7.4</v>
      </c>
      <c r="K2200" t="s">
        <v>10916</v>
      </c>
      <c r="L2200">
        <v>92429</v>
      </c>
      <c r="M2200">
        <v>25000000</v>
      </c>
      <c r="N2200">
        <v>31748913</v>
      </c>
      <c r="O2200">
        <v>6748913</v>
      </c>
      <c r="P2200" t="s">
        <v>10918</v>
      </c>
      <c r="Q2200" t="s">
        <v>7297</v>
      </c>
      <c r="R2200">
        <v>7</v>
      </c>
      <c r="S2200" t="s">
        <v>1956</v>
      </c>
      <c r="T2200" t="s">
        <v>11027</v>
      </c>
      <c r="U2200" t="s">
        <v>10930</v>
      </c>
      <c r="V2200" t="s">
        <v>11009</v>
      </c>
      <c r="W2200" t="s">
        <v>11031</v>
      </c>
      <c r="X2200" t="s">
        <v>7298</v>
      </c>
    </row>
    <row r="2201" spans="1:24" x14ac:dyDescent="0.3">
      <c r="A2201" t="s">
        <v>7299</v>
      </c>
      <c r="B2201" t="s">
        <v>7300</v>
      </c>
      <c r="C2201" t="s">
        <v>7300</v>
      </c>
      <c r="D2201">
        <v>124</v>
      </c>
      <c r="E2201" t="s">
        <v>10917</v>
      </c>
      <c r="F2201">
        <v>2.0666666666666669</v>
      </c>
      <c r="G2201" t="s">
        <v>7406</v>
      </c>
      <c r="H2201" t="s">
        <v>10890</v>
      </c>
      <c r="I2201" t="s">
        <v>10899</v>
      </c>
      <c r="J2201">
        <v>6.9</v>
      </c>
      <c r="K2201" t="s">
        <v>10912</v>
      </c>
      <c r="L2201">
        <v>852337</v>
      </c>
      <c r="M2201">
        <v>200000000</v>
      </c>
      <c r="N2201">
        <v>623933331</v>
      </c>
      <c r="O2201">
        <v>423933331</v>
      </c>
      <c r="P2201" t="s">
        <v>10928</v>
      </c>
      <c r="Q2201" t="s">
        <v>7301</v>
      </c>
      <c r="R2201">
        <v>26</v>
      </c>
      <c r="S2201" t="s">
        <v>11015</v>
      </c>
      <c r="T2201" t="s">
        <v>11026</v>
      </c>
      <c r="U2201" t="s">
        <v>10929</v>
      </c>
      <c r="V2201" t="s">
        <v>11002</v>
      </c>
      <c r="W2201" t="s">
        <v>11031</v>
      </c>
      <c r="X2201" t="s">
        <v>4131</v>
      </c>
    </row>
    <row r="2202" spans="1:24" x14ac:dyDescent="0.3">
      <c r="A2202" t="s">
        <v>7302</v>
      </c>
      <c r="B2202" t="s">
        <v>7303</v>
      </c>
      <c r="C2202" t="s">
        <v>7303</v>
      </c>
      <c r="D2202">
        <v>116</v>
      </c>
      <c r="E2202" t="s">
        <v>10911</v>
      </c>
      <c r="F2202">
        <v>1.9333333333333333</v>
      </c>
      <c r="G2202" t="s">
        <v>190</v>
      </c>
      <c r="H2202" t="s">
        <v>10885</v>
      </c>
      <c r="I2202" t="s">
        <v>105</v>
      </c>
      <c r="J2202">
        <v>7.1</v>
      </c>
      <c r="K2202" t="s">
        <v>10916</v>
      </c>
      <c r="L2202">
        <v>125951</v>
      </c>
      <c r="M2202">
        <v>20000000</v>
      </c>
      <c r="N2202">
        <v>27093592</v>
      </c>
      <c r="O2202">
        <v>7093592</v>
      </c>
      <c r="P2202" t="s">
        <v>10918</v>
      </c>
      <c r="Q2202" t="s">
        <v>6351</v>
      </c>
      <c r="R2202">
        <v>13</v>
      </c>
      <c r="S2202" t="s">
        <v>11015</v>
      </c>
      <c r="T2202" t="s">
        <v>11027</v>
      </c>
      <c r="U2202" t="s">
        <v>10930</v>
      </c>
      <c r="V2202" t="s">
        <v>11002</v>
      </c>
      <c r="W2202" t="s">
        <v>11031</v>
      </c>
      <c r="X2202" t="s">
        <v>6719</v>
      </c>
    </row>
    <row r="2203" spans="1:24" x14ac:dyDescent="0.3">
      <c r="A2203" t="s">
        <v>7304</v>
      </c>
      <c r="B2203" t="s">
        <v>7305</v>
      </c>
      <c r="C2203" t="s">
        <v>7305</v>
      </c>
      <c r="D2203">
        <v>132</v>
      </c>
      <c r="E2203" t="s">
        <v>10917</v>
      </c>
      <c r="F2203">
        <v>2.2000000000000002</v>
      </c>
      <c r="G2203" t="s">
        <v>7406</v>
      </c>
      <c r="H2203" t="s">
        <v>10887</v>
      </c>
      <c r="I2203" t="s">
        <v>5170</v>
      </c>
      <c r="J2203">
        <v>7.4</v>
      </c>
      <c r="K2203" t="s">
        <v>10916</v>
      </c>
      <c r="L2203">
        <v>519751</v>
      </c>
      <c r="M2203">
        <v>145000000</v>
      </c>
      <c r="N2203">
        <v>694713380</v>
      </c>
      <c r="O2203">
        <v>549713380</v>
      </c>
      <c r="P2203" t="s">
        <v>10928</v>
      </c>
      <c r="Q2203" t="s">
        <v>7306</v>
      </c>
      <c r="R2203">
        <v>7</v>
      </c>
      <c r="S2203" t="s">
        <v>11014</v>
      </c>
      <c r="T2203" t="s">
        <v>11018</v>
      </c>
      <c r="U2203" t="s">
        <v>10914</v>
      </c>
      <c r="V2203" t="s">
        <v>11000</v>
      </c>
      <c r="W2203" t="s">
        <v>11031</v>
      </c>
      <c r="X2203" t="s">
        <v>2778</v>
      </c>
    </row>
    <row r="2204" spans="1:24" x14ac:dyDescent="0.3">
      <c r="A2204" t="s">
        <v>7307</v>
      </c>
      <c r="B2204" t="s">
        <v>7308</v>
      </c>
      <c r="C2204" t="s">
        <v>7308</v>
      </c>
      <c r="D2204">
        <v>119</v>
      </c>
      <c r="E2204" t="s">
        <v>10911</v>
      </c>
      <c r="F2204">
        <v>1.9833333333333334</v>
      </c>
      <c r="G2204" t="s">
        <v>172</v>
      </c>
      <c r="H2204" t="s">
        <v>10899</v>
      </c>
      <c r="I2204" t="s">
        <v>10899</v>
      </c>
      <c r="J2204">
        <v>6.3</v>
      </c>
      <c r="K2204" t="s">
        <v>10912</v>
      </c>
      <c r="L2204">
        <v>189774</v>
      </c>
      <c r="M2204">
        <v>50000000</v>
      </c>
      <c r="N2204">
        <v>173649931</v>
      </c>
      <c r="O2204">
        <v>123649931</v>
      </c>
      <c r="P2204" t="s">
        <v>10928</v>
      </c>
      <c r="Q2204" t="s">
        <v>7309</v>
      </c>
      <c r="R2204">
        <v>24</v>
      </c>
      <c r="S2204" t="s">
        <v>11013</v>
      </c>
      <c r="T2204" t="s">
        <v>11023</v>
      </c>
      <c r="U2204" t="s">
        <v>10925</v>
      </c>
      <c r="V2204" t="s">
        <v>10997</v>
      </c>
      <c r="W2204" t="s">
        <v>11031</v>
      </c>
      <c r="X2204" t="s">
        <v>4442</v>
      </c>
    </row>
    <row r="2205" spans="1:24" x14ac:dyDescent="0.3">
      <c r="A2205" t="s">
        <v>7310</v>
      </c>
      <c r="B2205" t="s">
        <v>7311</v>
      </c>
      <c r="C2205" t="s">
        <v>7311</v>
      </c>
      <c r="D2205">
        <v>121</v>
      </c>
      <c r="E2205" t="s">
        <v>10917</v>
      </c>
      <c r="F2205">
        <v>2.0166666666666666</v>
      </c>
      <c r="G2205" t="s">
        <v>172</v>
      </c>
      <c r="H2205" t="s">
        <v>190</v>
      </c>
      <c r="I2205" t="s">
        <v>10886</v>
      </c>
      <c r="J2205">
        <v>6.5</v>
      </c>
      <c r="K2205" t="s">
        <v>10912</v>
      </c>
      <c r="L2205">
        <v>96989</v>
      </c>
      <c r="M2205">
        <v>85000000</v>
      </c>
      <c r="N2205">
        <v>219103655</v>
      </c>
      <c r="O2205">
        <v>134103655</v>
      </c>
      <c r="P2205" t="s">
        <v>10928</v>
      </c>
      <c r="Q2205" t="s">
        <v>5876</v>
      </c>
      <c r="R2205">
        <v>10</v>
      </c>
      <c r="S2205" t="s">
        <v>11012</v>
      </c>
      <c r="T2205" t="s">
        <v>11018</v>
      </c>
      <c r="U2205" t="s">
        <v>10914</v>
      </c>
      <c r="V2205" t="s">
        <v>10996</v>
      </c>
      <c r="W2205" t="s">
        <v>11031</v>
      </c>
      <c r="X2205" t="s">
        <v>3288</v>
      </c>
    </row>
    <row r="2206" spans="1:24" x14ac:dyDescent="0.3">
      <c r="A2206" t="s">
        <v>7312</v>
      </c>
      <c r="B2206" t="s">
        <v>7313</v>
      </c>
      <c r="C2206" t="s">
        <v>7313</v>
      </c>
      <c r="D2206">
        <v>88</v>
      </c>
      <c r="E2206" t="s">
        <v>10915</v>
      </c>
      <c r="F2206">
        <v>1.4666666666666666</v>
      </c>
      <c r="G2206" t="s">
        <v>10887</v>
      </c>
      <c r="H2206" t="s">
        <v>172</v>
      </c>
      <c r="I2206" t="s">
        <v>10892</v>
      </c>
      <c r="J2206">
        <v>4.5</v>
      </c>
      <c r="K2206" t="s">
        <v>10933</v>
      </c>
      <c r="L2206">
        <v>53012</v>
      </c>
      <c r="M2206">
        <v>75000000</v>
      </c>
      <c r="N2206">
        <v>443140005</v>
      </c>
      <c r="O2206">
        <v>368140005</v>
      </c>
      <c r="P2206" t="s">
        <v>10928</v>
      </c>
      <c r="Q2206" t="s">
        <v>7314</v>
      </c>
      <c r="R2206">
        <v>11</v>
      </c>
      <c r="S2206" t="s">
        <v>1956</v>
      </c>
      <c r="T2206" t="s">
        <v>11018</v>
      </c>
      <c r="U2206" t="s">
        <v>10914</v>
      </c>
      <c r="V2206" t="s">
        <v>10996</v>
      </c>
      <c r="W2206" t="s">
        <v>11031</v>
      </c>
      <c r="X2206" t="s">
        <v>2315</v>
      </c>
    </row>
    <row r="2207" spans="1:24" x14ac:dyDescent="0.3">
      <c r="A2207" t="s">
        <v>7315</v>
      </c>
      <c r="B2207" t="s">
        <v>7316</v>
      </c>
      <c r="C2207" t="s">
        <v>7316</v>
      </c>
      <c r="D2207">
        <v>95</v>
      </c>
      <c r="E2207" t="s">
        <v>10911</v>
      </c>
      <c r="F2207">
        <v>1.5833333333333333</v>
      </c>
      <c r="G2207" t="s">
        <v>172</v>
      </c>
      <c r="H2207" t="s">
        <v>190</v>
      </c>
      <c r="I2207" t="s">
        <v>10899</v>
      </c>
      <c r="J2207">
        <v>6.5</v>
      </c>
      <c r="K2207" t="s">
        <v>10912</v>
      </c>
      <c r="L2207">
        <v>354085</v>
      </c>
      <c r="M2207">
        <v>65000000</v>
      </c>
      <c r="N2207">
        <v>211780824</v>
      </c>
      <c r="O2207">
        <v>146780824</v>
      </c>
      <c r="P2207" t="s">
        <v>10928</v>
      </c>
      <c r="Q2207" t="s">
        <v>7317</v>
      </c>
      <c r="R2207">
        <v>31</v>
      </c>
      <c r="S2207" t="s">
        <v>11013</v>
      </c>
      <c r="T2207" t="s">
        <v>11022</v>
      </c>
      <c r="U2207" t="s">
        <v>10923</v>
      </c>
      <c r="V2207" t="s">
        <v>11002</v>
      </c>
      <c r="W2207" t="s">
        <v>11031</v>
      </c>
      <c r="X2207" t="s">
        <v>3346</v>
      </c>
    </row>
    <row r="2208" spans="1:24" x14ac:dyDescent="0.3">
      <c r="A2208" t="s">
        <v>7318</v>
      </c>
      <c r="B2208" t="s">
        <v>7319</v>
      </c>
      <c r="C2208" t="s">
        <v>7319</v>
      </c>
      <c r="D2208">
        <v>99</v>
      </c>
      <c r="E2208" t="s">
        <v>10911</v>
      </c>
      <c r="F2208">
        <v>1.65</v>
      </c>
      <c r="G2208" t="s">
        <v>172</v>
      </c>
      <c r="H2208" t="s">
        <v>10890</v>
      </c>
      <c r="I2208" t="s">
        <v>10899</v>
      </c>
      <c r="J2208">
        <v>6.4</v>
      </c>
      <c r="K2208" t="s">
        <v>10912</v>
      </c>
      <c r="L2208">
        <v>183112</v>
      </c>
      <c r="M2208">
        <v>36000000</v>
      </c>
      <c r="N2208">
        <v>64780213</v>
      </c>
      <c r="O2208">
        <v>28780213</v>
      </c>
      <c r="P2208" t="s">
        <v>10913</v>
      </c>
      <c r="Q2208" t="s">
        <v>7320</v>
      </c>
      <c r="R2208">
        <v>17</v>
      </c>
      <c r="S2208" t="s">
        <v>11014</v>
      </c>
      <c r="T2208" t="s">
        <v>11021</v>
      </c>
      <c r="U2208" t="s">
        <v>10921</v>
      </c>
      <c r="V2208" t="s">
        <v>11002</v>
      </c>
      <c r="W2208" t="s">
        <v>11031</v>
      </c>
      <c r="X2208" t="s">
        <v>4776</v>
      </c>
    </row>
    <row r="2209" spans="1:24" x14ac:dyDescent="0.3">
      <c r="A2209" t="s">
        <v>7321</v>
      </c>
      <c r="B2209" t="s">
        <v>7322</v>
      </c>
      <c r="C2209" t="s">
        <v>7322</v>
      </c>
      <c r="D2209">
        <v>116</v>
      </c>
      <c r="E2209" t="s">
        <v>10911</v>
      </c>
      <c r="F2209">
        <v>1.9333333333333333</v>
      </c>
      <c r="G2209" t="s">
        <v>172</v>
      </c>
      <c r="H2209" t="s">
        <v>10899</v>
      </c>
      <c r="I2209" t="s">
        <v>10899</v>
      </c>
      <c r="J2209">
        <v>5.5</v>
      </c>
      <c r="K2209" t="s">
        <v>10933</v>
      </c>
      <c r="L2209">
        <v>106523</v>
      </c>
      <c r="M2209">
        <v>70000000</v>
      </c>
      <c r="N2209">
        <v>57719093</v>
      </c>
      <c r="O2209">
        <v>-12280907</v>
      </c>
      <c r="P2209" t="s">
        <v>10924</v>
      </c>
      <c r="Q2209" t="s">
        <v>7323</v>
      </c>
      <c r="R2209">
        <v>4</v>
      </c>
      <c r="S2209" t="s">
        <v>11015</v>
      </c>
      <c r="T2209" t="s">
        <v>11024</v>
      </c>
      <c r="U2209" t="s">
        <v>10926</v>
      </c>
      <c r="V2209" t="s">
        <v>11003</v>
      </c>
      <c r="W2209" t="s">
        <v>11031</v>
      </c>
      <c r="X2209" t="s">
        <v>6981</v>
      </c>
    </row>
    <row r="2210" spans="1:24" x14ac:dyDescent="0.3">
      <c r="A2210" t="s">
        <v>7324</v>
      </c>
      <c r="B2210" t="s">
        <v>7325</v>
      </c>
      <c r="C2210" t="s">
        <v>7325</v>
      </c>
      <c r="D2210">
        <v>123</v>
      </c>
      <c r="E2210" t="s">
        <v>10917</v>
      </c>
      <c r="F2210">
        <v>2.0499999999999998</v>
      </c>
      <c r="G2210" t="s">
        <v>190</v>
      </c>
      <c r="H2210" t="s">
        <v>10899</v>
      </c>
      <c r="I2210" t="s">
        <v>10899</v>
      </c>
      <c r="J2210">
        <v>7.3</v>
      </c>
      <c r="K2210" t="s">
        <v>10916</v>
      </c>
      <c r="L2210">
        <v>64368</v>
      </c>
      <c r="M2210">
        <v>3000000</v>
      </c>
      <c r="N2210">
        <v>2404300</v>
      </c>
      <c r="O2210">
        <v>-595700</v>
      </c>
      <c r="P2210" t="s">
        <v>10924</v>
      </c>
      <c r="Q2210" t="s">
        <v>5320</v>
      </c>
      <c r="R2210">
        <v>14</v>
      </c>
      <c r="S2210" t="s">
        <v>11012</v>
      </c>
      <c r="T2210" t="s">
        <v>11029</v>
      </c>
      <c r="U2210" t="s">
        <v>10932</v>
      </c>
      <c r="V2210" t="s">
        <v>10996</v>
      </c>
      <c r="W2210" t="s">
        <v>11031</v>
      </c>
      <c r="X2210" t="s">
        <v>7326</v>
      </c>
    </row>
    <row r="2211" spans="1:24" x14ac:dyDescent="0.3">
      <c r="A2211" t="s">
        <v>7327</v>
      </c>
      <c r="B2211" t="s">
        <v>7328</v>
      </c>
      <c r="C2211" t="s">
        <v>7328</v>
      </c>
      <c r="D2211">
        <v>109</v>
      </c>
      <c r="E2211" t="s">
        <v>10911</v>
      </c>
      <c r="F2211">
        <v>1.8166666666666667</v>
      </c>
      <c r="G2211" t="s">
        <v>7406</v>
      </c>
      <c r="H2211" t="s">
        <v>172</v>
      </c>
      <c r="I2211" t="s">
        <v>10891</v>
      </c>
      <c r="J2211">
        <v>7.2</v>
      </c>
      <c r="K2211" t="s">
        <v>10916</v>
      </c>
      <c r="L2211">
        <v>586563</v>
      </c>
      <c r="M2211">
        <v>42000000</v>
      </c>
      <c r="N2211">
        <v>201585328</v>
      </c>
      <c r="O2211">
        <v>159585328</v>
      </c>
      <c r="P2211" t="s">
        <v>10928</v>
      </c>
      <c r="Q2211" t="s">
        <v>7329</v>
      </c>
      <c r="R2211">
        <v>12</v>
      </c>
      <c r="S2211" t="s">
        <v>11015</v>
      </c>
      <c r="T2211" t="s">
        <v>11021</v>
      </c>
      <c r="U2211" t="s">
        <v>10921</v>
      </c>
      <c r="V2211" t="s">
        <v>11003</v>
      </c>
      <c r="W2211" t="s">
        <v>11031</v>
      </c>
      <c r="X2211" t="s">
        <v>6188</v>
      </c>
    </row>
    <row r="2212" spans="1:24" x14ac:dyDescent="0.3">
      <c r="A2212" t="s">
        <v>7330</v>
      </c>
      <c r="B2212" t="s">
        <v>7331</v>
      </c>
      <c r="C2212" t="s">
        <v>7331</v>
      </c>
      <c r="D2212">
        <v>90</v>
      </c>
      <c r="E2212" t="s">
        <v>10911</v>
      </c>
      <c r="F2212">
        <v>1.5</v>
      </c>
      <c r="G2212" t="s">
        <v>105</v>
      </c>
      <c r="H2212" t="s">
        <v>10895</v>
      </c>
      <c r="I2212" t="s">
        <v>5170</v>
      </c>
      <c r="J2212">
        <v>6</v>
      </c>
      <c r="K2212" t="s">
        <v>10912</v>
      </c>
      <c r="L2212">
        <v>122104</v>
      </c>
      <c r="M2212">
        <v>11000000</v>
      </c>
      <c r="N2212">
        <v>68234154</v>
      </c>
      <c r="O2212">
        <v>57234154</v>
      </c>
      <c r="P2212" t="s">
        <v>10913</v>
      </c>
      <c r="Q2212" t="s">
        <v>7332</v>
      </c>
      <c r="R2212">
        <v>22</v>
      </c>
      <c r="S2212" t="s">
        <v>11012</v>
      </c>
      <c r="T2212" t="s">
        <v>11022</v>
      </c>
      <c r="U2212" t="s">
        <v>10923</v>
      </c>
      <c r="V2212" t="s">
        <v>10996</v>
      </c>
      <c r="W2212" t="s">
        <v>11031</v>
      </c>
      <c r="X2212" t="s">
        <v>7333</v>
      </c>
    </row>
    <row r="2213" spans="1:24" x14ac:dyDescent="0.3">
      <c r="A2213" t="s">
        <v>7334</v>
      </c>
      <c r="B2213" t="s">
        <v>7335</v>
      </c>
      <c r="C2213" t="s">
        <v>7335</v>
      </c>
      <c r="D2213">
        <v>94</v>
      </c>
      <c r="E2213" t="s">
        <v>10911</v>
      </c>
      <c r="F2213">
        <v>1.5666666666666667</v>
      </c>
      <c r="G2213" t="s">
        <v>172</v>
      </c>
      <c r="H2213" t="s">
        <v>5878</v>
      </c>
      <c r="I2213" t="s">
        <v>10899</v>
      </c>
      <c r="J2213">
        <v>6.2</v>
      </c>
      <c r="K2213" t="s">
        <v>10912</v>
      </c>
      <c r="L2213">
        <v>136288</v>
      </c>
      <c r="M2213">
        <v>25000000</v>
      </c>
      <c r="N2213">
        <v>69095771</v>
      </c>
      <c r="O2213">
        <v>44095771</v>
      </c>
      <c r="P2213" t="s">
        <v>10913</v>
      </c>
      <c r="Q2213" t="s">
        <v>7336</v>
      </c>
      <c r="R2213">
        <v>8</v>
      </c>
      <c r="S2213" t="s">
        <v>11011</v>
      </c>
      <c r="T2213" t="s">
        <v>11027</v>
      </c>
      <c r="U2213" t="s">
        <v>10930</v>
      </c>
      <c r="V2213" t="s">
        <v>10996</v>
      </c>
      <c r="W2213" t="s">
        <v>11031</v>
      </c>
      <c r="X2213" t="s">
        <v>7337</v>
      </c>
    </row>
    <row r="2214" spans="1:24" x14ac:dyDescent="0.3">
      <c r="A2214" t="s">
        <v>7338</v>
      </c>
      <c r="B2214" t="s">
        <v>660</v>
      </c>
      <c r="C2214" t="s">
        <v>660</v>
      </c>
      <c r="D2214">
        <v>93</v>
      </c>
      <c r="E2214" t="s">
        <v>10911</v>
      </c>
      <c r="F2214">
        <v>1.55</v>
      </c>
      <c r="G2214" t="s">
        <v>7406</v>
      </c>
      <c r="H2214" t="s">
        <v>190</v>
      </c>
      <c r="I2214" t="s">
        <v>5878</v>
      </c>
      <c r="J2214">
        <v>5.3</v>
      </c>
      <c r="K2214" t="s">
        <v>10933</v>
      </c>
      <c r="L2214">
        <v>79661</v>
      </c>
      <c r="M2214">
        <v>65000000</v>
      </c>
      <c r="N2214">
        <v>50950296</v>
      </c>
      <c r="O2214">
        <v>-14049704</v>
      </c>
      <c r="P2214" t="s">
        <v>10924</v>
      </c>
      <c r="Q2214" t="s">
        <v>7339</v>
      </c>
      <c r="R2214">
        <v>27</v>
      </c>
      <c r="S2214" t="s">
        <v>11012</v>
      </c>
      <c r="T2214" t="s">
        <v>11027</v>
      </c>
      <c r="U2214" t="s">
        <v>10930</v>
      </c>
      <c r="V2214" t="s">
        <v>11003</v>
      </c>
      <c r="W2214" t="s">
        <v>11031</v>
      </c>
      <c r="X2214" t="s">
        <v>7340</v>
      </c>
    </row>
    <row r="2215" spans="1:24" x14ac:dyDescent="0.3">
      <c r="A2215" t="s">
        <v>7341</v>
      </c>
      <c r="B2215" t="s">
        <v>975</v>
      </c>
      <c r="C2215" t="s">
        <v>975</v>
      </c>
      <c r="D2215">
        <v>117</v>
      </c>
      <c r="E2215" t="s">
        <v>10911</v>
      </c>
      <c r="F2215">
        <v>1.95</v>
      </c>
      <c r="G2215" t="s">
        <v>7406</v>
      </c>
      <c r="H2215" t="s">
        <v>10891</v>
      </c>
      <c r="I2215" t="s">
        <v>10890</v>
      </c>
      <c r="J2215">
        <v>6.1</v>
      </c>
      <c r="K2215" t="s">
        <v>10912</v>
      </c>
      <c r="L2215">
        <v>236560</v>
      </c>
      <c r="M2215">
        <v>100000000</v>
      </c>
      <c r="N2215">
        <v>242688965</v>
      </c>
      <c r="O2215">
        <v>142688965</v>
      </c>
      <c r="P2215" t="s">
        <v>10928</v>
      </c>
      <c r="Q2215" t="s">
        <v>7342</v>
      </c>
      <c r="R2215">
        <v>30</v>
      </c>
      <c r="S2215" t="s">
        <v>11012</v>
      </c>
      <c r="T2215" t="s">
        <v>11019</v>
      </c>
      <c r="U2215" t="s">
        <v>10919</v>
      </c>
      <c r="V2215" t="s">
        <v>10998</v>
      </c>
      <c r="W2215" t="s">
        <v>11031</v>
      </c>
      <c r="X2215" t="s">
        <v>6216</v>
      </c>
    </row>
    <row r="2216" spans="1:24" x14ac:dyDescent="0.3">
      <c r="A2216" t="s">
        <v>7343</v>
      </c>
      <c r="B2216" t="s">
        <v>7344</v>
      </c>
      <c r="C2216" t="s">
        <v>7345</v>
      </c>
      <c r="D2216">
        <v>155</v>
      </c>
      <c r="E2216" t="s">
        <v>10917</v>
      </c>
      <c r="F2216">
        <v>2.5833333333333335</v>
      </c>
      <c r="G2216" t="s">
        <v>10891</v>
      </c>
      <c r="H2216" t="s">
        <v>190</v>
      </c>
      <c r="I2216" t="s">
        <v>10899</v>
      </c>
      <c r="J2216">
        <v>7.8</v>
      </c>
      <c r="K2216" t="s">
        <v>10916</v>
      </c>
      <c r="L2216">
        <v>101162</v>
      </c>
      <c r="M2216">
        <v>13000000</v>
      </c>
      <c r="N2216">
        <v>17874044</v>
      </c>
      <c r="O2216">
        <v>4874044</v>
      </c>
      <c r="P2216" t="s">
        <v>10918</v>
      </c>
      <c r="Q2216" t="s">
        <v>7252</v>
      </c>
      <c r="R2216">
        <v>16</v>
      </c>
      <c r="S2216" t="s">
        <v>11016</v>
      </c>
      <c r="T2216" t="s">
        <v>11029</v>
      </c>
      <c r="U2216" t="s">
        <v>10932</v>
      </c>
      <c r="V2216" t="s">
        <v>10996</v>
      </c>
      <c r="W2216" t="s">
        <v>11031</v>
      </c>
      <c r="X2216" t="s">
        <v>7346</v>
      </c>
    </row>
    <row r="2217" spans="1:24" x14ac:dyDescent="0.3">
      <c r="A2217" t="s">
        <v>7347</v>
      </c>
      <c r="B2217" t="s">
        <v>7348</v>
      </c>
      <c r="C2217" t="s">
        <v>7348</v>
      </c>
      <c r="D2217">
        <v>109</v>
      </c>
      <c r="E2217" t="s">
        <v>10911</v>
      </c>
      <c r="F2217">
        <v>1.8166666666666667</v>
      </c>
      <c r="G2217" t="s">
        <v>7406</v>
      </c>
      <c r="H2217" t="s">
        <v>10891</v>
      </c>
      <c r="I2217" t="s">
        <v>190</v>
      </c>
      <c r="J2217">
        <v>6.1</v>
      </c>
      <c r="K2217" t="s">
        <v>10912</v>
      </c>
      <c r="L2217">
        <v>82698</v>
      </c>
      <c r="M2217">
        <v>35000000</v>
      </c>
      <c r="N2217">
        <v>34737199</v>
      </c>
      <c r="O2217">
        <v>-262801</v>
      </c>
      <c r="P2217" t="s">
        <v>10924</v>
      </c>
      <c r="Q2217" t="s">
        <v>7349</v>
      </c>
      <c r="R2217">
        <v>18</v>
      </c>
      <c r="S2217" t="s">
        <v>1956</v>
      </c>
      <c r="T2217" t="s">
        <v>11019</v>
      </c>
      <c r="U2217" t="s">
        <v>10919</v>
      </c>
      <c r="V2217" t="s">
        <v>10997</v>
      </c>
      <c r="W2217" t="s">
        <v>11031</v>
      </c>
      <c r="X2217" t="s">
        <v>7350</v>
      </c>
    </row>
    <row r="2218" spans="1:24" x14ac:dyDescent="0.3">
      <c r="A2218" t="s">
        <v>7351</v>
      </c>
      <c r="B2218" t="s">
        <v>7352</v>
      </c>
      <c r="C2218" t="s">
        <v>7352</v>
      </c>
      <c r="D2218">
        <v>242</v>
      </c>
      <c r="E2218" t="s">
        <v>10917</v>
      </c>
      <c r="F2218">
        <v>4.0333333333333332</v>
      </c>
      <c r="G2218" t="s">
        <v>7406</v>
      </c>
      <c r="H2218" t="s">
        <v>10887</v>
      </c>
      <c r="I2218" t="s">
        <v>10885</v>
      </c>
      <c r="J2218">
        <v>7.9</v>
      </c>
      <c r="K2218" t="s">
        <v>10916</v>
      </c>
      <c r="L2218">
        <v>426667</v>
      </c>
      <c r="M2218">
        <v>300000000</v>
      </c>
      <c r="N2218">
        <v>0</v>
      </c>
      <c r="O2218">
        <v>-300000000</v>
      </c>
      <c r="P2218" t="s">
        <v>10924</v>
      </c>
      <c r="Q2218" t="s">
        <v>7353</v>
      </c>
      <c r="R2218">
        <v>18</v>
      </c>
      <c r="S2218" t="s">
        <v>11012</v>
      </c>
      <c r="T2218" t="s">
        <v>11021</v>
      </c>
      <c r="U2218" t="s">
        <v>10921</v>
      </c>
      <c r="V2218" t="s">
        <v>10995</v>
      </c>
      <c r="W2218" t="s">
        <v>11035</v>
      </c>
      <c r="X2218" t="s">
        <v>4493</v>
      </c>
    </row>
    <row r="2219" spans="1:24" x14ac:dyDescent="0.3">
      <c r="A2219" t="s">
        <v>7354</v>
      </c>
      <c r="B2219" t="s">
        <v>7355</v>
      </c>
      <c r="C2219" t="s">
        <v>7355</v>
      </c>
      <c r="D2219">
        <v>102</v>
      </c>
      <c r="E2219" t="s">
        <v>10911</v>
      </c>
      <c r="F2219">
        <v>1.7</v>
      </c>
      <c r="G2219" t="s">
        <v>7406</v>
      </c>
      <c r="H2219" t="s">
        <v>10887</v>
      </c>
      <c r="I2219" t="s">
        <v>172</v>
      </c>
      <c r="J2219">
        <v>5.5</v>
      </c>
      <c r="K2219" t="s">
        <v>10933</v>
      </c>
      <c r="L2219">
        <v>103648</v>
      </c>
      <c r="M2219">
        <v>49900000</v>
      </c>
      <c r="N2219">
        <v>28013733</v>
      </c>
      <c r="O2219">
        <v>-21886267</v>
      </c>
      <c r="P2219" t="s">
        <v>10924</v>
      </c>
      <c r="Q2219" t="s">
        <v>7356</v>
      </c>
      <c r="R2219">
        <v>8</v>
      </c>
      <c r="S2219" t="s">
        <v>1956</v>
      </c>
      <c r="T2219" t="s">
        <v>11026</v>
      </c>
      <c r="U2219" t="s">
        <v>10929</v>
      </c>
      <c r="V2219" t="s">
        <v>11000</v>
      </c>
      <c r="W2219" t="s">
        <v>11031</v>
      </c>
      <c r="X2219" t="s">
        <v>6323</v>
      </c>
    </row>
    <row r="2220" spans="1:24" x14ac:dyDescent="0.3">
      <c r="A2220" t="s">
        <v>7357</v>
      </c>
      <c r="B2220" t="s">
        <v>7358</v>
      </c>
      <c r="C2220" t="s">
        <v>7358</v>
      </c>
      <c r="D2220">
        <v>122</v>
      </c>
      <c r="E2220" t="s">
        <v>10917</v>
      </c>
      <c r="F2220">
        <v>2.0333333333333332</v>
      </c>
      <c r="G2220" t="s">
        <v>7406</v>
      </c>
      <c r="H2220" t="s">
        <v>10887</v>
      </c>
      <c r="I2220" t="s">
        <v>172</v>
      </c>
      <c r="J2220">
        <v>6.5</v>
      </c>
      <c r="K2220" t="s">
        <v>10912</v>
      </c>
      <c r="L2220">
        <v>81515</v>
      </c>
      <c r="M2220">
        <v>110000000</v>
      </c>
      <c r="N2220">
        <v>405421518</v>
      </c>
      <c r="O2220">
        <v>295421518</v>
      </c>
      <c r="P2220" t="s">
        <v>10928</v>
      </c>
      <c r="Q2220" t="s">
        <v>7359</v>
      </c>
      <c r="R2220">
        <v>27</v>
      </c>
      <c r="S2220" t="s">
        <v>11013</v>
      </c>
      <c r="T2220" t="s">
        <v>11021</v>
      </c>
      <c r="U2220" t="s">
        <v>10921</v>
      </c>
      <c r="V2220" t="s">
        <v>11008</v>
      </c>
      <c r="W2220" t="s">
        <v>11035</v>
      </c>
      <c r="X2220" t="s">
        <v>7360</v>
      </c>
    </row>
    <row r="2221" spans="1:24" x14ac:dyDescent="0.3">
      <c r="A2221" t="s">
        <v>7361</v>
      </c>
      <c r="B2221" t="s">
        <v>7362</v>
      </c>
      <c r="C2221" t="s">
        <v>7362</v>
      </c>
      <c r="D2221">
        <v>101</v>
      </c>
      <c r="E2221" t="s">
        <v>10911</v>
      </c>
      <c r="F2221">
        <v>1.6833333333333333</v>
      </c>
      <c r="G2221" t="s">
        <v>10891</v>
      </c>
      <c r="H2221" t="s">
        <v>190</v>
      </c>
      <c r="I2221" t="s">
        <v>10885</v>
      </c>
      <c r="J2221">
        <v>4.5999999999999996</v>
      </c>
      <c r="K2221" t="s">
        <v>10933</v>
      </c>
      <c r="L2221">
        <v>89150</v>
      </c>
      <c r="M2221">
        <v>50000000</v>
      </c>
      <c r="N2221">
        <v>0</v>
      </c>
      <c r="O2221">
        <v>-50000000</v>
      </c>
      <c r="P2221" t="s">
        <v>10924</v>
      </c>
      <c r="Q2221" t="s">
        <v>7363</v>
      </c>
      <c r="R2221">
        <v>24</v>
      </c>
      <c r="S2221" t="s">
        <v>11012</v>
      </c>
      <c r="T2221" t="s">
        <v>11028</v>
      </c>
      <c r="U2221" t="s">
        <v>10931</v>
      </c>
      <c r="V2221" t="s">
        <v>11005</v>
      </c>
      <c r="W2221" t="s">
        <v>11031</v>
      </c>
      <c r="X2221" t="s">
        <v>7364</v>
      </c>
    </row>
    <row r="2222" spans="1:24" x14ac:dyDescent="0.3">
      <c r="A2222" t="s">
        <v>7365</v>
      </c>
      <c r="B2222" t="s">
        <v>7366</v>
      </c>
      <c r="C2222" t="s">
        <v>7366</v>
      </c>
      <c r="D2222">
        <v>108</v>
      </c>
      <c r="E2222" t="s">
        <v>10911</v>
      </c>
      <c r="F2222">
        <v>1.8</v>
      </c>
      <c r="G2222" t="s">
        <v>105</v>
      </c>
      <c r="H2222" t="s">
        <v>5170</v>
      </c>
      <c r="I2222" t="s">
        <v>10899</v>
      </c>
      <c r="J2222">
        <v>6.2</v>
      </c>
      <c r="K2222" t="s">
        <v>10912</v>
      </c>
      <c r="L2222">
        <v>90759</v>
      </c>
      <c r="M2222">
        <v>2000000</v>
      </c>
      <c r="N2222">
        <v>1278650</v>
      </c>
      <c r="O2222">
        <v>-721350</v>
      </c>
      <c r="P2222" t="s">
        <v>10924</v>
      </c>
      <c r="Q2222" t="s">
        <v>7367</v>
      </c>
      <c r="R2222">
        <v>1</v>
      </c>
      <c r="S2222" t="s">
        <v>11016</v>
      </c>
      <c r="T2222" t="s">
        <v>11029</v>
      </c>
      <c r="U2222" t="s">
        <v>10932</v>
      </c>
      <c r="V2222" t="s">
        <v>11002</v>
      </c>
      <c r="W2222" t="s">
        <v>11031</v>
      </c>
      <c r="X2222" t="s">
        <v>7368</v>
      </c>
    </row>
    <row r="2223" spans="1:24" x14ac:dyDescent="0.3">
      <c r="A2223" t="s">
        <v>7369</v>
      </c>
      <c r="B2223" t="s">
        <v>7370</v>
      </c>
      <c r="C2223" t="s">
        <v>7370</v>
      </c>
      <c r="D2223">
        <v>112</v>
      </c>
      <c r="E2223" t="s">
        <v>10911</v>
      </c>
      <c r="F2223">
        <v>1.8666666666666667</v>
      </c>
      <c r="G2223" t="s">
        <v>190</v>
      </c>
      <c r="H2223" t="s">
        <v>10895</v>
      </c>
      <c r="I2223" t="s">
        <v>5170</v>
      </c>
      <c r="J2223">
        <v>7.5</v>
      </c>
      <c r="K2223" t="s">
        <v>10916</v>
      </c>
      <c r="L2223">
        <v>164424</v>
      </c>
      <c r="M2223">
        <v>7000000</v>
      </c>
      <c r="N2223">
        <v>9232318</v>
      </c>
      <c r="O2223">
        <v>2232318</v>
      </c>
      <c r="P2223" t="s">
        <v>10918</v>
      </c>
      <c r="Q2223" t="s">
        <v>7371</v>
      </c>
      <c r="R2223">
        <v>12</v>
      </c>
      <c r="S2223" t="s">
        <v>11012</v>
      </c>
      <c r="T2223" t="s">
        <v>11029</v>
      </c>
      <c r="U2223" t="s">
        <v>10932</v>
      </c>
      <c r="V2223" t="s">
        <v>11000</v>
      </c>
      <c r="W2223" t="s">
        <v>11031</v>
      </c>
      <c r="X2223" t="s">
        <v>7372</v>
      </c>
    </row>
    <row r="2224" spans="1:24" x14ac:dyDescent="0.3">
      <c r="A2224" t="s">
        <v>7373</v>
      </c>
      <c r="B2224" t="s">
        <v>7374</v>
      </c>
      <c r="C2224" t="s">
        <v>7374</v>
      </c>
      <c r="D2224">
        <v>103</v>
      </c>
      <c r="E2224" t="s">
        <v>10911</v>
      </c>
      <c r="F2224">
        <v>1.7166666666666666</v>
      </c>
      <c r="G2224" t="s">
        <v>7406</v>
      </c>
      <c r="H2224" t="s">
        <v>5170</v>
      </c>
      <c r="I2224" t="s">
        <v>10899</v>
      </c>
      <c r="J2224">
        <v>6</v>
      </c>
      <c r="K2224" t="s">
        <v>10912</v>
      </c>
      <c r="L2224">
        <v>252837</v>
      </c>
      <c r="M2224">
        <v>100000000</v>
      </c>
      <c r="N2224">
        <v>278780441</v>
      </c>
      <c r="O2224">
        <v>178780441</v>
      </c>
      <c r="P2224" t="s">
        <v>10928</v>
      </c>
      <c r="Q2224" t="s">
        <v>6418</v>
      </c>
      <c r="R2224">
        <v>6</v>
      </c>
      <c r="S2224" t="s">
        <v>11015</v>
      </c>
      <c r="T2224" t="s">
        <v>11018</v>
      </c>
      <c r="U2224" t="s">
        <v>10914</v>
      </c>
      <c r="V2224" t="s">
        <v>11002</v>
      </c>
      <c r="W2224" t="s">
        <v>11031</v>
      </c>
      <c r="X2224" t="s">
        <v>5014</v>
      </c>
    </row>
    <row r="2225" spans="1:24" x14ac:dyDescent="0.3">
      <c r="A2225" t="s">
        <v>7375</v>
      </c>
      <c r="B2225" t="s">
        <v>7376</v>
      </c>
      <c r="C2225" t="s">
        <v>7376</v>
      </c>
      <c r="D2225">
        <v>105</v>
      </c>
      <c r="E2225" t="s">
        <v>10911</v>
      </c>
      <c r="F2225">
        <v>1.75</v>
      </c>
      <c r="G2225" t="s">
        <v>172</v>
      </c>
      <c r="H2225" t="s">
        <v>190</v>
      </c>
      <c r="I2225" t="s">
        <v>10886</v>
      </c>
      <c r="J2225">
        <v>5.4</v>
      </c>
      <c r="K2225" t="s">
        <v>10933</v>
      </c>
      <c r="L2225">
        <v>69888</v>
      </c>
      <c r="M2225">
        <v>37000000</v>
      </c>
      <c r="N2225">
        <v>26250020</v>
      </c>
      <c r="O2225">
        <v>-10749980</v>
      </c>
      <c r="P2225" t="s">
        <v>10924</v>
      </c>
      <c r="Q2225" t="s">
        <v>7377</v>
      </c>
      <c r="R2225">
        <v>27</v>
      </c>
      <c r="S2225" t="s">
        <v>11014</v>
      </c>
      <c r="T2225" t="s">
        <v>11029</v>
      </c>
      <c r="U2225" t="s">
        <v>10932</v>
      </c>
      <c r="V2225" t="s">
        <v>10999</v>
      </c>
      <c r="W2225" t="s">
        <v>11031</v>
      </c>
      <c r="X2225" t="s">
        <v>2149</v>
      </c>
    </row>
    <row r="2226" spans="1:24" x14ac:dyDescent="0.3">
      <c r="A2226" t="s">
        <v>7378</v>
      </c>
      <c r="B2226" t="s">
        <v>7379</v>
      </c>
      <c r="C2226" t="s">
        <v>7379</v>
      </c>
      <c r="D2226">
        <v>85</v>
      </c>
      <c r="E2226" t="s">
        <v>10915</v>
      </c>
      <c r="F2226">
        <v>1.4166666666666667</v>
      </c>
      <c r="G2226" t="s">
        <v>105</v>
      </c>
      <c r="H2226" t="s">
        <v>5170</v>
      </c>
      <c r="I2226" t="s">
        <v>10899</v>
      </c>
      <c r="J2226">
        <v>6.5</v>
      </c>
      <c r="K2226" t="s">
        <v>10912</v>
      </c>
      <c r="L2226">
        <v>77313</v>
      </c>
      <c r="M2226">
        <v>5600000</v>
      </c>
      <c r="N2226">
        <v>18853164</v>
      </c>
      <c r="O2226">
        <v>13253164</v>
      </c>
      <c r="P2226" t="s">
        <v>10913</v>
      </c>
      <c r="Q2226" t="s">
        <v>7380</v>
      </c>
      <c r="R2226">
        <v>2</v>
      </c>
      <c r="S2226" t="s">
        <v>11014</v>
      </c>
      <c r="T2226" t="s">
        <v>11027</v>
      </c>
      <c r="U2226" t="s">
        <v>10930</v>
      </c>
      <c r="V2226" t="s">
        <v>10996</v>
      </c>
      <c r="W2226" t="s">
        <v>11031</v>
      </c>
      <c r="X2226" t="s">
        <v>7381</v>
      </c>
    </row>
    <row r="2227" spans="1:24" x14ac:dyDescent="0.3">
      <c r="A2227" t="s">
        <v>7382</v>
      </c>
      <c r="B2227" t="s">
        <v>7383</v>
      </c>
      <c r="C2227" t="s">
        <v>7383</v>
      </c>
      <c r="D2227">
        <v>107</v>
      </c>
      <c r="E2227" t="s">
        <v>10911</v>
      </c>
      <c r="F2227">
        <v>1.7833333333333334</v>
      </c>
      <c r="G2227" t="s">
        <v>172</v>
      </c>
      <c r="H2227" t="s">
        <v>10885</v>
      </c>
      <c r="I2227" t="s">
        <v>10899</v>
      </c>
      <c r="J2227">
        <v>6.6</v>
      </c>
      <c r="K2227" t="s">
        <v>10912</v>
      </c>
      <c r="L2227">
        <v>428655</v>
      </c>
      <c r="M2227">
        <v>32000000</v>
      </c>
      <c r="N2227">
        <v>126041322</v>
      </c>
      <c r="O2227">
        <v>94041322</v>
      </c>
      <c r="P2227" t="s">
        <v>10913</v>
      </c>
      <c r="Q2227" t="s">
        <v>7384</v>
      </c>
      <c r="R2227">
        <v>3</v>
      </c>
      <c r="S2227" t="s">
        <v>11015</v>
      </c>
      <c r="T2227" t="s">
        <v>11024</v>
      </c>
      <c r="U2227" t="s">
        <v>10926</v>
      </c>
      <c r="V2227" t="s">
        <v>10997</v>
      </c>
      <c r="W2227" t="s">
        <v>11031</v>
      </c>
      <c r="X2227" t="s">
        <v>7385</v>
      </c>
    </row>
    <row r="2228" spans="1:24" x14ac:dyDescent="0.3">
      <c r="A2228" t="s">
        <v>7386</v>
      </c>
      <c r="B2228" t="s">
        <v>7387</v>
      </c>
      <c r="C2228" t="s">
        <v>7387</v>
      </c>
      <c r="D2228">
        <v>111</v>
      </c>
      <c r="E2228" t="s">
        <v>10911</v>
      </c>
      <c r="F2228">
        <v>1.85</v>
      </c>
      <c r="G2228" t="s">
        <v>7406</v>
      </c>
      <c r="H2228" t="s">
        <v>172</v>
      </c>
      <c r="I2228" t="s">
        <v>10891</v>
      </c>
      <c r="J2228">
        <v>7</v>
      </c>
      <c r="K2228" t="s">
        <v>10916</v>
      </c>
      <c r="L2228">
        <v>319631</v>
      </c>
      <c r="M2228">
        <v>58000000</v>
      </c>
      <c r="N2228">
        <v>199006387</v>
      </c>
      <c r="O2228">
        <v>141006387</v>
      </c>
      <c r="P2228" t="s">
        <v>10928</v>
      </c>
      <c r="Q2228" t="s">
        <v>7388</v>
      </c>
      <c r="R2228">
        <v>29</v>
      </c>
      <c r="S2228" t="s">
        <v>11014</v>
      </c>
      <c r="T2228" t="s">
        <v>11027</v>
      </c>
      <c r="U2228" t="s">
        <v>10930</v>
      </c>
      <c r="V2228" t="s">
        <v>11002</v>
      </c>
      <c r="W2228" t="s">
        <v>11031</v>
      </c>
      <c r="X2228" t="s">
        <v>5057</v>
      </c>
    </row>
    <row r="2229" spans="1:24" x14ac:dyDescent="0.3">
      <c r="A2229" t="s">
        <v>7389</v>
      </c>
      <c r="B2229" t="s">
        <v>7390</v>
      </c>
      <c r="C2229" t="s">
        <v>7390</v>
      </c>
      <c r="D2229">
        <v>117</v>
      </c>
      <c r="E2229" t="s">
        <v>10911</v>
      </c>
      <c r="F2229">
        <v>1.95</v>
      </c>
      <c r="G2229" t="s">
        <v>7406</v>
      </c>
      <c r="H2229" t="s">
        <v>172</v>
      </c>
      <c r="I2229" t="s">
        <v>10891</v>
      </c>
      <c r="J2229">
        <v>7.6</v>
      </c>
      <c r="K2229" t="s">
        <v>10916</v>
      </c>
      <c r="L2229">
        <v>584109</v>
      </c>
      <c r="M2229">
        <v>30000000</v>
      </c>
      <c r="N2229">
        <v>96188903</v>
      </c>
      <c r="O2229">
        <v>66188903</v>
      </c>
      <c r="P2229" t="s">
        <v>10913</v>
      </c>
      <c r="Q2229" t="s">
        <v>7391</v>
      </c>
      <c r="R2229">
        <v>12</v>
      </c>
      <c r="S2229" t="s">
        <v>1956</v>
      </c>
      <c r="T2229" t="s">
        <v>11021</v>
      </c>
      <c r="U2229" t="s">
        <v>10921</v>
      </c>
      <c r="V2229" t="s">
        <v>11002</v>
      </c>
      <c r="W2229" t="s">
        <v>11031</v>
      </c>
      <c r="X2229" t="s">
        <v>5807</v>
      </c>
    </row>
    <row r="2230" spans="1:24" x14ac:dyDescent="0.3">
      <c r="A2230" t="s">
        <v>7392</v>
      </c>
      <c r="B2230" t="s">
        <v>7393</v>
      </c>
      <c r="C2230" t="s">
        <v>7393</v>
      </c>
      <c r="D2230">
        <v>117</v>
      </c>
      <c r="E2230" t="s">
        <v>10911</v>
      </c>
      <c r="F2230">
        <v>1.95</v>
      </c>
      <c r="G2230" t="s">
        <v>10889</v>
      </c>
      <c r="H2230" t="s">
        <v>190</v>
      </c>
      <c r="I2230" t="s">
        <v>10899</v>
      </c>
      <c r="J2230">
        <v>6.6</v>
      </c>
      <c r="K2230" t="s">
        <v>10912</v>
      </c>
      <c r="L2230">
        <v>74481</v>
      </c>
      <c r="M2230">
        <v>18000000</v>
      </c>
      <c r="N2230">
        <v>25246967</v>
      </c>
      <c r="O2230">
        <v>7246967</v>
      </c>
      <c r="P2230" t="s">
        <v>10918</v>
      </c>
      <c r="Q2230" t="s">
        <v>7035</v>
      </c>
      <c r="R2230">
        <v>3</v>
      </c>
      <c r="S2230" t="s">
        <v>1956</v>
      </c>
      <c r="T2230" t="s">
        <v>11027</v>
      </c>
      <c r="U2230" t="s">
        <v>10930</v>
      </c>
      <c r="V2230" t="s">
        <v>10995</v>
      </c>
      <c r="W2230" t="s">
        <v>11035</v>
      </c>
      <c r="X2230" t="s">
        <v>7394</v>
      </c>
    </row>
    <row r="2231" spans="1:24" x14ac:dyDescent="0.3">
      <c r="A2231" t="s">
        <v>7395</v>
      </c>
      <c r="B2231" t="s">
        <v>7396</v>
      </c>
      <c r="C2231" t="s">
        <v>7396</v>
      </c>
      <c r="D2231">
        <v>102</v>
      </c>
      <c r="E2231" t="s">
        <v>10911</v>
      </c>
      <c r="F2231">
        <v>1.7</v>
      </c>
      <c r="G2231" t="s">
        <v>7406</v>
      </c>
      <c r="H2231" t="s">
        <v>190</v>
      </c>
      <c r="I2231" t="s">
        <v>5878</v>
      </c>
      <c r="J2231">
        <v>6.2</v>
      </c>
      <c r="K2231" t="s">
        <v>10912</v>
      </c>
      <c r="L2231">
        <v>311823</v>
      </c>
      <c r="M2231">
        <v>110000000</v>
      </c>
      <c r="N2231">
        <v>337580051</v>
      </c>
      <c r="O2231">
        <v>227580051</v>
      </c>
      <c r="P2231" t="s">
        <v>10928</v>
      </c>
      <c r="Q2231" t="s">
        <v>7397</v>
      </c>
      <c r="R2231">
        <v>4</v>
      </c>
      <c r="S2231" t="s">
        <v>11011</v>
      </c>
      <c r="T2231" t="s">
        <v>11021</v>
      </c>
      <c r="U2231" t="s">
        <v>10921</v>
      </c>
      <c r="V2231" t="s">
        <v>10998</v>
      </c>
      <c r="W2231" t="s">
        <v>11031</v>
      </c>
      <c r="X2231" t="s">
        <v>7398</v>
      </c>
    </row>
    <row r="2232" spans="1:24" x14ac:dyDescent="0.3">
      <c r="A2232" t="s">
        <v>7399</v>
      </c>
      <c r="B2232" t="s">
        <v>7400</v>
      </c>
      <c r="C2232" t="s">
        <v>7400</v>
      </c>
      <c r="D2232">
        <v>110</v>
      </c>
      <c r="E2232" t="s">
        <v>10911</v>
      </c>
      <c r="F2232">
        <v>1.8333333333333333</v>
      </c>
      <c r="G2232" t="s">
        <v>7406</v>
      </c>
      <c r="H2232" t="s">
        <v>190</v>
      </c>
      <c r="I2232" t="s">
        <v>10885</v>
      </c>
      <c r="J2232">
        <v>6</v>
      </c>
      <c r="K2232" t="s">
        <v>10912</v>
      </c>
      <c r="L2232">
        <v>174506</v>
      </c>
      <c r="M2232">
        <v>75000000</v>
      </c>
      <c r="N2232">
        <v>226904017</v>
      </c>
      <c r="O2232">
        <v>151904017</v>
      </c>
      <c r="P2232" t="s">
        <v>10928</v>
      </c>
      <c r="Q2232" t="s">
        <v>7401</v>
      </c>
      <c r="R2232">
        <v>10</v>
      </c>
      <c r="S2232" t="s">
        <v>11012</v>
      </c>
      <c r="T2232" t="s">
        <v>11023</v>
      </c>
      <c r="U2232" t="s">
        <v>10925</v>
      </c>
      <c r="V2232" t="s">
        <v>11000</v>
      </c>
      <c r="W2232" t="s">
        <v>11031</v>
      </c>
      <c r="X2232" t="s">
        <v>3305</v>
      </c>
    </row>
    <row r="2233" spans="1:24" x14ac:dyDescent="0.3">
      <c r="A2233" t="s">
        <v>7402</v>
      </c>
      <c r="B2233" t="s">
        <v>7403</v>
      </c>
      <c r="C2233" t="s">
        <v>7403</v>
      </c>
      <c r="D2233">
        <v>131</v>
      </c>
      <c r="E2233" t="s">
        <v>10917</v>
      </c>
      <c r="F2233">
        <v>2.1833333333333331</v>
      </c>
      <c r="G2233" t="s">
        <v>190</v>
      </c>
      <c r="H2233" t="s">
        <v>10895</v>
      </c>
      <c r="I2233" t="s">
        <v>5878</v>
      </c>
      <c r="J2233">
        <v>8.3000000000000007</v>
      </c>
      <c r="K2233" t="s">
        <v>10922</v>
      </c>
      <c r="L2233">
        <v>191106</v>
      </c>
      <c r="M2233">
        <v>6800000</v>
      </c>
      <c r="N2233">
        <v>6797861</v>
      </c>
      <c r="O2233">
        <v>-2139</v>
      </c>
      <c r="P2233" t="s">
        <v>10924</v>
      </c>
      <c r="Q2233" t="s">
        <v>6585</v>
      </c>
      <c r="R2233">
        <v>3</v>
      </c>
      <c r="S2233" t="s">
        <v>1956</v>
      </c>
      <c r="T2233" t="s">
        <v>11027</v>
      </c>
      <c r="U2233" t="s">
        <v>10930</v>
      </c>
      <c r="V2233" t="s">
        <v>11002</v>
      </c>
      <c r="W2233" t="s">
        <v>11031</v>
      </c>
      <c r="X2233" t="s">
        <v>7036</v>
      </c>
    </row>
    <row r="2234" spans="1:24" x14ac:dyDescent="0.3">
      <c r="A2234" t="s">
        <v>7404</v>
      </c>
      <c r="B2234" t="s">
        <v>7405</v>
      </c>
      <c r="C2234" t="s">
        <v>7405</v>
      </c>
      <c r="D2234">
        <v>95</v>
      </c>
      <c r="E2234" t="s">
        <v>10911</v>
      </c>
      <c r="F2234">
        <v>1.5833333333333333</v>
      </c>
      <c r="G2234" t="s">
        <v>7406</v>
      </c>
      <c r="H2234" t="s">
        <v>10899</v>
      </c>
      <c r="I2234" t="s">
        <v>10899</v>
      </c>
      <c r="J2234">
        <v>5.4</v>
      </c>
      <c r="K2234" t="s">
        <v>10933</v>
      </c>
      <c r="L2234">
        <v>63876</v>
      </c>
      <c r="M2234">
        <v>15000000</v>
      </c>
      <c r="N2234">
        <v>20546518</v>
      </c>
      <c r="O2234">
        <v>5546518</v>
      </c>
      <c r="P2234" t="s">
        <v>10918</v>
      </c>
      <c r="Q2234" t="s">
        <v>6362</v>
      </c>
      <c r="R2234">
        <v>25</v>
      </c>
      <c r="S2234" t="s">
        <v>11012</v>
      </c>
      <c r="T2234" t="s">
        <v>11022</v>
      </c>
      <c r="U2234" t="s">
        <v>10923</v>
      </c>
      <c r="V2234" t="s">
        <v>11003</v>
      </c>
      <c r="W2234" t="s">
        <v>11031</v>
      </c>
      <c r="X2234" t="s">
        <v>7407</v>
      </c>
    </row>
    <row r="2235" spans="1:24" x14ac:dyDescent="0.3">
      <c r="A2235" t="s">
        <v>7408</v>
      </c>
      <c r="B2235" t="s">
        <v>7409</v>
      </c>
      <c r="C2235" t="s">
        <v>7409</v>
      </c>
      <c r="D2235">
        <v>127</v>
      </c>
      <c r="E2235" t="s">
        <v>10917</v>
      </c>
      <c r="F2235">
        <v>2.1166666666666667</v>
      </c>
      <c r="G2235" t="s">
        <v>7406</v>
      </c>
      <c r="H2235" t="s">
        <v>172</v>
      </c>
      <c r="I2235" t="s">
        <v>5170</v>
      </c>
      <c r="J2235">
        <v>7.3</v>
      </c>
      <c r="K2235" t="s">
        <v>10916</v>
      </c>
      <c r="L2235">
        <v>392277</v>
      </c>
      <c r="M2235">
        <v>85900000</v>
      </c>
      <c r="N2235">
        <v>239268602</v>
      </c>
      <c r="O2235">
        <v>153368602</v>
      </c>
      <c r="P2235" t="s">
        <v>10928</v>
      </c>
      <c r="Q2235" t="s">
        <v>6845</v>
      </c>
      <c r="R2235">
        <v>18</v>
      </c>
      <c r="S2235" t="s">
        <v>11015</v>
      </c>
      <c r="T2235" t="s">
        <v>11025</v>
      </c>
      <c r="U2235" t="s">
        <v>10927</v>
      </c>
      <c r="V2235" t="s">
        <v>11008</v>
      </c>
      <c r="W2235" t="s">
        <v>11035</v>
      </c>
      <c r="X2235" t="s">
        <v>7410</v>
      </c>
    </row>
    <row r="2236" spans="1:24" x14ac:dyDescent="0.3">
      <c r="A2236" t="s">
        <v>7411</v>
      </c>
      <c r="B2236" t="s">
        <v>7412</v>
      </c>
      <c r="C2236" t="s">
        <v>7412</v>
      </c>
      <c r="D2236">
        <v>95</v>
      </c>
      <c r="E2236" t="s">
        <v>10911</v>
      </c>
      <c r="F2236">
        <v>1.5833333333333333</v>
      </c>
      <c r="G2236" t="s">
        <v>105</v>
      </c>
      <c r="H2236" t="s">
        <v>10895</v>
      </c>
      <c r="I2236" t="s">
        <v>5170</v>
      </c>
      <c r="J2236">
        <v>7</v>
      </c>
      <c r="K2236" t="s">
        <v>10916</v>
      </c>
      <c r="L2236">
        <v>441473</v>
      </c>
      <c r="M2236">
        <v>30000000</v>
      </c>
      <c r="N2236">
        <v>70038838</v>
      </c>
      <c r="O2236">
        <v>40038838</v>
      </c>
      <c r="P2236" t="s">
        <v>10913</v>
      </c>
      <c r="Q2236" t="s">
        <v>6761</v>
      </c>
      <c r="R2236">
        <v>11</v>
      </c>
      <c r="S2236" t="s">
        <v>11013</v>
      </c>
      <c r="T2236" t="s">
        <v>11018</v>
      </c>
      <c r="U2236" t="s">
        <v>10914</v>
      </c>
      <c r="V2236" t="s">
        <v>11000</v>
      </c>
      <c r="W2236" t="s">
        <v>11031</v>
      </c>
      <c r="X2236" t="s">
        <v>7413</v>
      </c>
    </row>
    <row r="2237" spans="1:24" x14ac:dyDescent="0.3">
      <c r="A2237" t="s">
        <v>7414</v>
      </c>
      <c r="B2237" t="s">
        <v>7415</v>
      </c>
      <c r="C2237" t="s">
        <v>7415</v>
      </c>
      <c r="D2237">
        <v>140</v>
      </c>
      <c r="E2237" t="s">
        <v>10917</v>
      </c>
      <c r="F2237">
        <v>2.3333333333333335</v>
      </c>
      <c r="G2237" t="s">
        <v>7406</v>
      </c>
      <c r="H2237" t="s">
        <v>10891</v>
      </c>
      <c r="I2237" t="s">
        <v>190</v>
      </c>
      <c r="J2237">
        <v>7</v>
      </c>
      <c r="K2237" t="s">
        <v>10916</v>
      </c>
      <c r="L2237">
        <v>120380</v>
      </c>
      <c r="M2237">
        <v>30000000</v>
      </c>
      <c r="N2237">
        <v>80509622</v>
      </c>
      <c r="O2237">
        <v>50509622</v>
      </c>
      <c r="P2237" t="s">
        <v>10913</v>
      </c>
      <c r="Q2237" t="s">
        <v>7416</v>
      </c>
      <c r="R2237">
        <v>18</v>
      </c>
      <c r="S2237" t="s">
        <v>11012</v>
      </c>
      <c r="T2237" t="s">
        <v>11019</v>
      </c>
      <c r="U2237" t="s">
        <v>10919</v>
      </c>
      <c r="V2237" t="s">
        <v>11009</v>
      </c>
      <c r="W2237" t="s">
        <v>11031</v>
      </c>
      <c r="X2237" t="s">
        <v>7417</v>
      </c>
    </row>
    <row r="2238" spans="1:24" x14ac:dyDescent="0.3">
      <c r="A2238" t="s">
        <v>7418</v>
      </c>
      <c r="B2238" t="s">
        <v>7419</v>
      </c>
      <c r="C2238" t="s">
        <v>7419</v>
      </c>
      <c r="D2238">
        <v>130</v>
      </c>
      <c r="E2238" t="s">
        <v>10917</v>
      </c>
      <c r="F2238">
        <v>2.1666666666666665</v>
      </c>
      <c r="G2238" t="s">
        <v>10887</v>
      </c>
      <c r="H2238" t="s">
        <v>190</v>
      </c>
      <c r="I2238" t="s">
        <v>10885</v>
      </c>
      <c r="J2238">
        <v>4.8</v>
      </c>
      <c r="K2238" t="s">
        <v>10933</v>
      </c>
      <c r="L2238">
        <v>295308</v>
      </c>
      <c r="M2238">
        <v>50000000</v>
      </c>
      <c r="N2238">
        <v>711025481</v>
      </c>
      <c r="O2238">
        <v>661025481</v>
      </c>
      <c r="P2238" t="s">
        <v>10928</v>
      </c>
      <c r="Q2238" t="s">
        <v>7420</v>
      </c>
      <c r="R2238">
        <v>16</v>
      </c>
      <c r="S2238" t="s">
        <v>11015</v>
      </c>
      <c r="T2238" t="s">
        <v>11023</v>
      </c>
      <c r="U2238" t="s">
        <v>10925</v>
      </c>
      <c r="V2238" t="s">
        <v>10996</v>
      </c>
      <c r="W2238" t="s">
        <v>11031</v>
      </c>
      <c r="X2238" t="s">
        <v>4791</v>
      </c>
    </row>
    <row r="2239" spans="1:24" x14ac:dyDescent="0.3">
      <c r="A2239" t="s">
        <v>7421</v>
      </c>
      <c r="B2239" t="s">
        <v>7422</v>
      </c>
      <c r="C2239" t="s">
        <v>7422</v>
      </c>
      <c r="D2239">
        <v>146</v>
      </c>
      <c r="E2239" t="s">
        <v>10917</v>
      </c>
      <c r="F2239">
        <v>2.4333333333333331</v>
      </c>
      <c r="G2239" t="s">
        <v>172</v>
      </c>
      <c r="H2239" t="s">
        <v>190</v>
      </c>
      <c r="I2239" t="s">
        <v>10886</v>
      </c>
      <c r="J2239">
        <v>4.5</v>
      </c>
      <c r="K2239" t="s">
        <v>10933</v>
      </c>
      <c r="L2239">
        <v>82969</v>
      </c>
      <c r="M2239">
        <v>100000000</v>
      </c>
      <c r="N2239">
        <v>290745055</v>
      </c>
      <c r="O2239">
        <v>190745055</v>
      </c>
      <c r="P2239" t="s">
        <v>10928</v>
      </c>
      <c r="Q2239" t="s">
        <v>7423</v>
      </c>
      <c r="R2239">
        <v>27</v>
      </c>
      <c r="S2239" t="s">
        <v>11012</v>
      </c>
      <c r="T2239" t="s">
        <v>11029</v>
      </c>
      <c r="U2239" t="s">
        <v>10932</v>
      </c>
      <c r="V2239" t="s">
        <v>11002</v>
      </c>
      <c r="W2239" t="s">
        <v>11031</v>
      </c>
      <c r="X2239" t="s">
        <v>6514</v>
      </c>
    </row>
    <row r="2240" spans="1:24" x14ac:dyDescent="0.3">
      <c r="A2240" t="s">
        <v>7424</v>
      </c>
      <c r="B2240" t="s">
        <v>7425</v>
      </c>
      <c r="C2240" t="s">
        <v>7425</v>
      </c>
      <c r="D2240">
        <v>111</v>
      </c>
      <c r="E2240" t="s">
        <v>10911</v>
      </c>
      <c r="F2240">
        <v>1.85</v>
      </c>
      <c r="G2240" t="s">
        <v>172</v>
      </c>
      <c r="H2240" t="s">
        <v>105</v>
      </c>
      <c r="I2240" t="s">
        <v>10895</v>
      </c>
      <c r="J2240">
        <v>6.2</v>
      </c>
      <c r="K2240" t="s">
        <v>10912</v>
      </c>
      <c r="L2240">
        <v>167450</v>
      </c>
      <c r="M2240">
        <v>40000000</v>
      </c>
      <c r="N2240">
        <v>97231420</v>
      </c>
      <c r="O2240">
        <v>57231420</v>
      </c>
      <c r="P2240" t="s">
        <v>10913</v>
      </c>
      <c r="Q2240" t="s">
        <v>7426</v>
      </c>
      <c r="R2240">
        <v>11</v>
      </c>
      <c r="S2240" t="s">
        <v>11015</v>
      </c>
      <c r="T2240" t="s">
        <v>11026</v>
      </c>
      <c r="U2240" t="s">
        <v>10929</v>
      </c>
      <c r="V2240" t="s">
        <v>11000</v>
      </c>
      <c r="W2240" t="s">
        <v>11031</v>
      </c>
      <c r="X2240" t="s">
        <v>650</v>
      </c>
    </row>
    <row r="2241" spans="1:24" x14ac:dyDescent="0.3">
      <c r="A2241" t="s">
        <v>7427</v>
      </c>
      <c r="B2241" t="s">
        <v>7428</v>
      </c>
      <c r="C2241" t="s">
        <v>7428</v>
      </c>
      <c r="D2241">
        <v>112</v>
      </c>
      <c r="E2241" t="s">
        <v>10911</v>
      </c>
      <c r="F2241">
        <v>1.8666666666666667</v>
      </c>
      <c r="G2241" t="s">
        <v>190</v>
      </c>
      <c r="H2241" t="s">
        <v>10894</v>
      </c>
      <c r="I2241" t="s">
        <v>10886</v>
      </c>
      <c r="J2241">
        <v>7.2</v>
      </c>
      <c r="K2241" t="s">
        <v>10916</v>
      </c>
      <c r="L2241">
        <v>93415</v>
      </c>
      <c r="M2241">
        <v>7000000</v>
      </c>
      <c r="N2241">
        <v>47405566</v>
      </c>
      <c r="O2241">
        <v>40405566</v>
      </c>
      <c r="P2241" t="s">
        <v>10913</v>
      </c>
      <c r="Q2241" t="s">
        <v>7429</v>
      </c>
      <c r="R2241">
        <v>6</v>
      </c>
      <c r="S2241" t="s">
        <v>11013</v>
      </c>
      <c r="T2241" t="s">
        <v>11018</v>
      </c>
      <c r="U2241" t="s">
        <v>10914</v>
      </c>
      <c r="V2241" t="s">
        <v>10996</v>
      </c>
      <c r="W2241" t="s">
        <v>11031</v>
      </c>
      <c r="X2241" t="s">
        <v>7200</v>
      </c>
    </row>
    <row r="2242" spans="1:24" x14ac:dyDescent="0.3">
      <c r="A2242" t="s">
        <v>7430</v>
      </c>
      <c r="B2242" t="s">
        <v>2370</v>
      </c>
      <c r="C2242" t="s">
        <v>2370</v>
      </c>
      <c r="D2242">
        <v>98</v>
      </c>
      <c r="E2242" t="s">
        <v>10911</v>
      </c>
      <c r="F2242">
        <v>1.6333333333333333</v>
      </c>
      <c r="G2242" t="s">
        <v>7406</v>
      </c>
      <c r="H2242" t="s">
        <v>10887</v>
      </c>
      <c r="I2242" t="s">
        <v>10885</v>
      </c>
      <c r="J2242">
        <v>6</v>
      </c>
      <c r="K2242" t="s">
        <v>10912</v>
      </c>
      <c r="L2242">
        <v>162391</v>
      </c>
      <c r="M2242">
        <v>100000000</v>
      </c>
      <c r="N2242">
        <v>244819862</v>
      </c>
      <c r="O2242">
        <v>144819862</v>
      </c>
      <c r="P2242" t="s">
        <v>10928</v>
      </c>
      <c r="Q2242" t="s">
        <v>7431</v>
      </c>
      <c r="R2242">
        <v>23</v>
      </c>
      <c r="S2242" t="s">
        <v>11014</v>
      </c>
      <c r="T2242" t="s">
        <v>11025</v>
      </c>
      <c r="U2242" t="s">
        <v>10927</v>
      </c>
      <c r="V2242" t="s">
        <v>10998</v>
      </c>
      <c r="W2242" t="s">
        <v>11031</v>
      </c>
      <c r="X2242" t="s">
        <v>2640</v>
      </c>
    </row>
    <row r="2243" spans="1:24" x14ac:dyDescent="0.3">
      <c r="A2243" t="s">
        <v>7432</v>
      </c>
      <c r="B2243" t="s">
        <v>7433</v>
      </c>
      <c r="C2243" t="s">
        <v>7434</v>
      </c>
      <c r="D2243">
        <v>90</v>
      </c>
      <c r="E2243" t="s">
        <v>10911</v>
      </c>
      <c r="F2243">
        <v>1.5</v>
      </c>
      <c r="G2243" t="s">
        <v>10887</v>
      </c>
      <c r="H2243" t="s">
        <v>172</v>
      </c>
      <c r="I2243" t="s">
        <v>10899</v>
      </c>
      <c r="J2243">
        <v>6.2</v>
      </c>
      <c r="K2243" t="s">
        <v>10912</v>
      </c>
      <c r="L2243">
        <v>71729</v>
      </c>
      <c r="M2243">
        <v>19000000</v>
      </c>
      <c r="N2243">
        <v>36192775</v>
      </c>
      <c r="O2243">
        <v>17192775</v>
      </c>
      <c r="P2243" t="s">
        <v>10913</v>
      </c>
      <c r="Q2243" t="s">
        <v>7183</v>
      </c>
      <c r="R2243">
        <v>4</v>
      </c>
      <c r="S2243" t="s">
        <v>1956</v>
      </c>
      <c r="T2243" t="s">
        <v>11023</v>
      </c>
      <c r="U2243" t="s">
        <v>10925</v>
      </c>
      <c r="V2243" t="s">
        <v>11000</v>
      </c>
      <c r="W2243" t="s">
        <v>11031</v>
      </c>
      <c r="X2243" t="s">
        <v>7435</v>
      </c>
    </row>
    <row r="2244" spans="1:24" x14ac:dyDescent="0.3">
      <c r="A2244" t="s">
        <v>7436</v>
      </c>
      <c r="B2244" t="s">
        <v>7437</v>
      </c>
      <c r="C2244" t="s">
        <v>7437</v>
      </c>
      <c r="D2244">
        <v>109</v>
      </c>
      <c r="E2244" t="s">
        <v>10911</v>
      </c>
      <c r="F2244">
        <v>1.8166666666666667</v>
      </c>
      <c r="G2244" t="s">
        <v>10889</v>
      </c>
      <c r="H2244" t="s">
        <v>190</v>
      </c>
      <c r="I2244" t="s">
        <v>5170</v>
      </c>
      <c r="J2244">
        <v>7.1</v>
      </c>
      <c r="K2244" t="s">
        <v>10916</v>
      </c>
      <c r="L2244">
        <v>63509</v>
      </c>
      <c r="M2244">
        <v>19100000</v>
      </c>
      <c r="N2244">
        <v>5728213</v>
      </c>
      <c r="O2244">
        <v>-13371787</v>
      </c>
      <c r="P2244" t="s">
        <v>10924</v>
      </c>
      <c r="Q2244" t="s">
        <v>7438</v>
      </c>
      <c r="R2244">
        <v>22</v>
      </c>
      <c r="S2244" t="s">
        <v>11016</v>
      </c>
      <c r="T2244" t="s">
        <v>11019</v>
      </c>
      <c r="U2244" t="s">
        <v>10919</v>
      </c>
      <c r="V2244" t="s">
        <v>11000</v>
      </c>
      <c r="W2244" t="s">
        <v>11031</v>
      </c>
      <c r="X2244" t="s">
        <v>2322</v>
      </c>
    </row>
    <row r="2245" spans="1:24" x14ac:dyDescent="0.3">
      <c r="A2245" t="s">
        <v>7439</v>
      </c>
      <c r="B2245" t="s">
        <v>7440</v>
      </c>
      <c r="C2245" t="s">
        <v>7440</v>
      </c>
      <c r="D2245">
        <v>99</v>
      </c>
      <c r="E2245" t="s">
        <v>10911</v>
      </c>
      <c r="F2245">
        <v>1.65</v>
      </c>
      <c r="G2245" t="s">
        <v>10885</v>
      </c>
      <c r="H2245" t="s">
        <v>105</v>
      </c>
      <c r="I2245" t="s">
        <v>5170</v>
      </c>
      <c r="J2245">
        <v>5.5</v>
      </c>
      <c r="K2245" t="s">
        <v>10933</v>
      </c>
      <c r="L2245">
        <v>50255</v>
      </c>
      <c r="M2245">
        <v>25000000</v>
      </c>
      <c r="N2245">
        <v>38269529</v>
      </c>
      <c r="O2245">
        <v>13269529</v>
      </c>
      <c r="P2245" t="s">
        <v>10913</v>
      </c>
      <c r="Q2245" t="s">
        <v>7441</v>
      </c>
      <c r="R2245">
        <v>6</v>
      </c>
      <c r="S2245" t="s">
        <v>11016</v>
      </c>
      <c r="T2245" t="s">
        <v>11023</v>
      </c>
      <c r="U2245" t="s">
        <v>10925</v>
      </c>
      <c r="V2245" t="s">
        <v>11002</v>
      </c>
      <c r="W2245" t="s">
        <v>11031</v>
      </c>
      <c r="X2245" t="s">
        <v>7442</v>
      </c>
    </row>
    <row r="2246" spans="1:24" x14ac:dyDescent="0.3">
      <c r="A2246" t="s">
        <v>7443</v>
      </c>
      <c r="B2246" t="s">
        <v>7444</v>
      </c>
      <c r="C2246" t="s">
        <v>7444</v>
      </c>
      <c r="D2246">
        <v>112</v>
      </c>
      <c r="E2246" t="s">
        <v>10911</v>
      </c>
      <c r="F2246">
        <v>1.8666666666666667</v>
      </c>
      <c r="G2246" t="s">
        <v>7406</v>
      </c>
      <c r="H2246" t="s">
        <v>10887</v>
      </c>
      <c r="I2246" t="s">
        <v>10890</v>
      </c>
      <c r="J2246">
        <v>6.6</v>
      </c>
      <c r="K2246" t="s">
        <v>10912</v>
      </c>
      <c r="L2246">
        <v>522423</v>
      </c>
      <c r="M2246">
        <v>100000000</v>
      </c>
      <c r="N2246">
        <v>856085151</v>
      </c>
      <c r="O2246">
        <v>756085151</v>
      </c>
      <c r="P2246" t="s">
        <v>10928</v>
      </c>
      <c r="Q2246" t="s">
        <v>7445</v>
      </c>
      <c r="R2246">
        <v>1</v>
      </c>
      <c r="S2246" t="s">
        <v>11015</v>
      </c>
      <c r="T2246" t="s">
        <v>11022</v>
      </c>
      <c r="U2246" t="s">
        <v>10923</v>
      </c>
      <c r="V2246" t="s">
        <v>11009</v>
      </c>
      <c r="W2246" t="s">
        <v>11031</v>
      </c>
      <c r="X2246" t="s">
        <v>7029</v>
      </c>
    </row>
    <row r="2247" spans="1:24" x14ac:dyDescent="0.3">
      <c r="A2247" t="s">
        <v>7446</v>
      </c>
      <c r="B2247" t="s">
        <v>7447</v>
      </c>
      <c r="C2247" t="s">
        <v>7448</v>
      </c>
      <c r="D2247">
        <v>131</v>
      </c>
      <c r="E2247" t="s">
        <v>10917</v>
      </c>
      <c r="F2247">
        <v>2.1833333333333331</v>
      </c>
      <c r="G2247" t="s">
        <v>7406</v>
      </c>
      <c r="H2247" t="s">
        <v>10890</v>
      </c>
      <c r="I2247" t="s">
        <v>10899</v>
      </c>
      <c r="J2247">
        <v>7.7</v>
      </c>
      <c r="K2247" t="s">
        <v>10916</v>
      </c>
      <c r="L2247">
        <v>713685</v>
      </c>
      <c r="M2247">
        <v>160000000</v>
      </c>
      <c r="N2247">
        <v>352616690</v>
      </c>
      <c r="O2247">
        <v>192616690</v>
      </c>
      <c r="P2247" t="s">
        <v>10928</v>
      </c>
      <c r="Q2247" t="s">
        <v>7449</v>
      </c>
      <c r="R2247">
        <v>25</v>
      </c>
      <c r="S2247" t="s">
        <v>11014</v>
      </c>
      <c r="T2247" t="s">
        <v>11029</v>
      </c>
      <c r="U2247" t="s">
        <v>10932</v>
      </c>
      <c r="V2247" t="s">
        <v>11000</v>
      </c>
      <c r="W2247" t="s">
        <v>11031</v>
      </c>
      <c r="X2247" t="s">
        <v>5807</v>
      </c>
    </row>
    <row r="2248" spans="1:24" x14ac:dyDescent="0.3">
      <c r="A2248" t="s">
        <v>7450</v>
      </c>
      <c r="B2248" t="s">
        <v>7451</v>
      </c>
      <c r="C2248" t="s">
        <v>7451</v>
      </c>
      <c r="D2248">
        <v>109</v>
      </c>
      <c r="E2248" t="s">
        <v>10911</v>
      </c>
      <c r="F2248">
        <v>1.8166666666666667</v>
      </c>
      <c r="G2248" t="s">
        <v>7406</v>
      </c>
      <c r="H2248" t="s">
        <v>172</v>
      </c>
      <c r="I2248" t="s">
        <v>5170</v>
      </c>
      <c r="J2248">
        <v>6.7</v>
      </c>
      <c r="K2248" t="s">
        <v>10912</v>
      </c>
      <c r="L2248">
        <v>222041</v>
      </c>
      <c r="M2248">
        <v>61000000</v>
      </c>
      <c r="N2248">
        <v>131940411</v>
      </c>
      <c r="O2248">
        <v>70940411</v>
      </c>
      <c r="P2248" t="s">
        <v>10913</v>
      </c>
      <c r="Q2248" t="s">
        <v>7452</v>
      </c>
      <c r="R2248">
        <v>30</v>
      </c>
      <c r="S2248" t="s">
        <v>11011</v>
      </c>
      <c r="T2248" t="s">
        <v>11025</v>
      </c>
      <c r="U2248" t="s">
        <v>10927</v>
      </c>
      <c r="V2248" t="s">
        <v>10997</v>
      </c>
      <c r="W2248" t="s">
        <v>11031</v>
      </c>
      <c r="X2248" t="s">
        <v>7453</v>
      </c>
    </row>
    <row r="2249" spans="1:24" x14ac:dyDescent="0.3">
      <c r="A2249" t="s">
        <v>7454</v>
      </c>
      <c r="B2249" t="s">
        <v>7455</v>
      </c>
      <c r="C2249" t="s">
        <v>7455</v>
      </c>
      <c r="D2249">
        <v>119</v>
      </c>
      <c r="E2249" t="s">
        <v>10911</v>
      </c>
      <c r="F2249">
        <v>1.9833333333333334</v>
      </c>
      <c r="G2249" t="s">
        <v>7406</v>
      </c>
      <c r="H2249" t="s">
        <v>190</v>
      </c>
      <c r="I2249" t="s">
        <v>10890</v>
      </c>
      <c r="J2249">
        <v>7.4</v>
      </c>
      <c r="K2249" t="s">
        <v>10916</v>
      </c>
      <c r="L2249">
        <v>594344</v>
      </c>
      <c r="M2249">
        <v>30000000</v>
      </c>
      <c r="N2249">
        <v>176506819</v>
      </c>
      <c r="O2249">
        <v>146506819</v>
      </c>
      <c r="P2249" t="s">
        <v>10928</v>
      </c>
      <c r="Q2249" t="s">
        <v>7456</v>
      </c>
      <c r="R2249">
        <v>6</v>
      </c>
      <c r="S2249" t="s">
        <v>11012</v>
      </c>
      <c r="T2249" t="s">
        <v>11027</v>
      </c>
      <c r="U2249" t="s">
        <v>10930</v>
      </c>
      <c r="V2249" t="s">
        <v>11003</v>
      </c>
      <c r="W2249" t="s">
        <v>11031</v>
      </c>
      <c r="X2249" t="s">
        <v>4867</v>
      </c>
    </row>
    <row r="2250" spans="1:24" x14ac:dyDescent="0.3">
      <c r="A2250" t="s">
        <v>7457</v>
      </c>
      <c r="B2250" t="s">
        <v>7458</v>
      </c>
      <c r="C2250" t="s">
        <v>7458</v>
      </c>
      <c r="D2250">
        <v>95</v>
      </c>
      <c r="E2250" t="s">
        <v>10911</v>
      </c>
      <c r="F2250">
        <v>1.5833333333333333</v>
      </c>
      <c r="G2250" t="s">
        <v>10887</v>
      </c>
      <c r="H2250" t="s">
        <v>10888</v>
      </c>
      <c r="I2250" t="s">
        <v>172</v>
      </c>
      <c r="J2250">
        <v>6.8</v>
      </c>
      <c r="K2250" t="s">
        <v>10912</v>
      </c>
      <c r="L2250">
        <v>193322</v>
      </c>
      <c r="M2250">
        <v>145000000</v>
      </c>
      <c r="N2250">
        <v>746921274</v>
      </c>
      <c r="O2250">
        <v>601921274</v>
      </c>
      <c r="P2250" t="s">
        <v>10928</v>
      </c>
      <c r="Q2250" t="s">
        <v>7459</v>
      </c>
      <c r="R2250">
        <v>18</v>
      </c>
      <c r="S2250" t="s">
        <v>1956</v>
      </c>
      <c r="T2250" t="s">
        <v>11029</v>
      </c>
      <c r="U2250" t="s">
        <v>10932</v>
      </c>
      <c r="V2250" t="s">
        <v>11003</v>
      </c>
      <c r="W2250" t="s">
        <v>11031</v>
      </c>
      <c r="X2250" t="s">
        <v>7460</v>
      </c>
    </row>
    <row r="2251" spans="1:24" x14ac:dyDescent="0.3">
      <c r="A2251" t="s">
        <v>7461</v>
      </c>
      <c r="B2251" t="s">
        <v>7462</v>
      </c>
      <c r="C2251" t="s">
        <v>7463</v>
      </c>
      <c r="D2251">
        <v>92</v>
      </c>
      <c r="E2251" t="s">
        <v>10911</v>
      </c>
      <c r="F2251">
        <v>1.5333333333333334</v>
      </c>
      <c r="G2251" t="s">
        <v>172</v>
      </c>
      <c r="H2251" t="s">
        <v>10885</v>
      </c>
      <c r="I2251" t="s">
        <v>105</v>
      </c>
      <c r="J2251">
        <v>6.3</v>
      </c>
      <c r="K2251" t="s">
        <v>10912</v>
      </c>
      <c r="L2251">
        <v>69239</v>
      </c>
      <c r="M2251">
        <v>800000</v>
      </c>
      <c r="N2251">
        <v>2166797</v>
      </c>
      <c r="O2251">
        <v>1366797</v>
      </c>
      <c r="P2251" t="s">
        <v>10918</v>
      </c>
      <c r="Q2251" t="s">
        <v>6993</v>
      </c>
      <c r="R2251">
        <v>9</v>
      </c>
      <c r="S2251" t="s">
        <v>1956</v>
      </c>
      <c r="T2251" t="s">
        <v>11019</v>
      </c>
      <c r="U2251" t="s">
        <v>10919</v>
      </c>
      <c r="V2251" t="s">
        <v>10996</v>
      </c>
      <c r="W2251" t="s">
        <v>11031</v>
      </c>
      <c r="X2251" t="s">
        <v>7173</v>
      </c>
    </row>
    <row r="2252" spans="1:24" x14ac:dyDescent="0.3">
      <c r="A2252" t="s">
        <v>7464</v>
      </c>
      <c r="B2252" t="s">
        <v>7465</v>
      </c>
      <c r="C2252" t="s">
        <v>7465</v>
      </c>
      <c r="D2252">
        <v>98</v>
      </c>
      <c r="E2252" t="s">
        <v>10911</v>
      </c>
      <c r="F2252">
        <v>1.6333333333333333</v>
      </c>
      <c r="G2252" t="s">
        <v>10889</v>
      </c>
      <c r="H2252" t="s">
        <v>190</v>
      </c>
      <c r="I2252" t="s">
        <v>10886</v>
      </c>
      <c r="J2252">
        <v>7.2</v>
      </c>
      <c r="K2252" t="s">
        <v>10916</v>
      </c>
      <c r="L2252">
        <v>85124</v>
      </c>
      <c r="M2252">
        <v>11000000</v>
      </c>
      <c r="N2252">
        <v>49158343</v>
      </c>
      <c r="O2252">
        <v>38158343</v>
      </c>
      <c r="P2252" t="s">
        <v>10913</v>
      </c>
      <c r="Q2252" t="s">
        <v>7466</v>
      </c>
      <c r="R2252">
        <v>2</v>
      </c>
      <c r="S2252" t="s">
        <v>11012</v>
      </c>
      <c r="T2252" t="s">
        <v>11027</v>
      </c>
      <c r="U2252" t="s">
        <v>10930</v>
      </c>
      <c r="V2252" t="s">
        <v>10995</v>
      </c>
      <c r="W2252" t="s">
        <v>11035</v>
      </c>
      <c r="X2252" t="s">
        <v>1655</v>
      </c>
    </row>
    <row r="2253" spans="1:24" x14ac:dyDescent="0.3">
      <c r="A2253" t="s">
        <v>7467</v>
      </c>
      <c r="B2253" t="s">
        <v>7468</v>
      </c>
      <c r="C2253" t="s">
        <v>7468</v>
      </c>
      <c r="D2253">
        <v>88</v>
      </c>
      <c r="E2253" t="s">
        <v>10915</v>
      </c>
      <c r="F2253">
        <v>1.4666666666666666</v>
      </c>
      <c r="G2253" t="s">
        <v>172</v>
      </c>
      <c r="H2253" t="s">
        <v>10891</v>
      </c>
      <c r="I2253" t="s">
        <v>10886</v>
      </c>
      <c r="J2253">
        <v>6.3</v>
      </c>
      <c r="K2253" t="s">
        <v>10912</v>
      </c>
      <c r="L2253">
        <v>169572</v>
      </c>
      <c r="M2253">
        <v>55000000</v>
      </c>
      <c r="N2253">
        <v>152263880</v>
      </c>
      <c r="O2253">
        <v>97263880</v>
      </c>
      <c r="P2253" t="s">
        <v>10913</v>
      </c>
      <c r="Q2253" t="s">
        <v>7469</v>
      </c>
      <c r="R2253">
        <v>6</v>
      </c>
      <c r="S2253" t="s">
        <v>11011</v>
      </c>
      <c r="T2253" t="s">
        <v>11026</v>
      </c>
      <c r="U2253" t="s">
        <v>10929</v>
      </c>
      <c r="V2253" t="s">
        <v>11002</v>
      </c>
      <c r="W2253" t="s">
        <v>11031</v>
      </c>
      <c r="X2253" t="s">
        <v>4002</v>
      </c>
    </row>
    <row r="2254" spans="1:24" x14ac:dyDescent="0.3">
      <c r="A2254" t="s">
        <v>7470</v>
      </c>
      <c r="B2254" t="s">
        <v>7471</v>
      </c>
      <c r="C2254" t="s">
        <v>7471</v>
      </c>
      <c r="D2254">
        <v>92</v>
      </c>
      <c r="E2254" t="s">
        <v>10911</v>
      </c>
      <c r="F2254">
        <v>1.5333333333333334</v>
      </c>
      <c r="G2254" t="s">
        <v>172</v>
      </c>
      <c r="H2254" t="s">
        <v>190</v>
      </c>
      <c r="I2254" t="s">
        <v>10886</v>
      </c>
      <c r="J2254">
        <v>7</v>
      </c>
      <c r="K2254" t="s">
        <v>10916</v>
      </c>
      <c r="L2254">
        <v>409068</v>
      </c>
      <c r="M2254">
        <v>8000000</v>
      </c>
      <c r="N2254">
        <v>75026327</v>
      </c>
      <c r="O2254">
        <v>67026327</v>
      </c>
      <c r="P2254" t="s">
        <v>10913</v>
      </c>
      <c r="Q2254" t="s">
        <v>7472</v>
      </c>
      <c r="R2254">
        <v>11</v>
      </c>
      <c r="S2254" t="s">
        <v>11016</v>
      </c>
      <c r="T2254" t="s">
        <v>11027</v>
      </c>
      <c r="U2254" t="s">
        <v>10930</v>
      </c>
      <c r="V2254" t="s">
        <v>11002</v>
      </c>
      <c r="W2254" t="s">
        <v>11031</v>
      </c>
      <c r="X2254" t="s">
        <v>7473</v>
      </c>
    </row>
    <row r="2255" spans="1:24" x14ac:dyDescent="0.3">
      <c r="A2255" t="s">
        <v>7474</v>
      </c>
      <c r="B2255" t="s">
        <v>7475</v>
      </c>
      <c r="C2255" t="s">
        <v>7475</v>
      </c>
      <c r="D2255">
        <v>92</v>
      </c>
      <c r="E2255" t="s">
        <v>10911</v>
      </c>
      <c r="F2255">
        <v>1.5333333333333334</v>
      </c>
      <c r="G2255" t="s">
        <v>172</v>
      </c>
      <c r="H2255" t="s">
        <v>10886</v>
      </c>
      <c r="I2255" t="s">
        <v>10899</v>
      </c>
      <c r="J2255">
        <v>5.6</v>
      </c>
      <c r="K2255" t="s">
        <v>10933</v>
      </c>
      <c r="L2255">
        <v>210039</v>
      </c>
      <c r="M2255">
        <v>20000000</v>
      </c>
      <c r="N2255">
        <v>216197492</v>
      </c>
      <c r="O2255">
        <v>196197492</v>
      </c>
      <c r="P2255" t="s">
        <v>10928</v>
      </c>
      <c r="Q2255" t="s">
        <v>7476</v>
      </c>
      <c r="R2255">
        <v>17</v>
      </c>
      <c r="S2255" t="s">
        <v>1956</v>
      </c>
      <c r="T2255" t="s">
        <v>11024</v>
      </c>
      <c r="U2255" t="s">
        <v>10926</v>
      </c>
      <c r="V2255" t="s">
        <v>11000</v>
      </c>
      <c r="W2255" t="s">
        <v>11031</v>
      </c>
      <c r="X2255" t="s">
        <v>3756</v>
      </c>
    </row>
    <row r="2256" spans="1:24" x14ac:dyDescent="0.3">
      <c r="A2256" t="s">
        <v>7477</v>
      </c>
      <c r="B2256" t="s">
        <v>7478</v>
      </c>
      <c r="C2256" t="s">
        <v>7478</v>
      </c>
      <c r="D2256">
        <v>120</v>
      </c>
      <c r="E2256" t="s">
        <v>10911</v>
      </c>
      <c r="F2256">
        <v>2</v>
      </c>
      <c r="G2256" t="s">
        <v>10889</v>
      </c>
      <c r="H2256" t="s">
        <v>190</v>
      </c>
      <c r="I2256" t="s">
        <v>10899</v>
      </c>
      <c r="J2256">
        <v>7.8</v>
      </c>
      <c r="K2256" t="s">
        <v>10916</v>
      </c>
      <c r="L2256">
        <v>740185</v>
      </c>
      <c r="M2256">
        <v>40000000</v>
      </c>
      <c r="N2256">
        <v>224920375</v>
      </c>
      <c r="O2256">
        <v>184920375</v>
      </c>
      <c r="P2256" t="s">
        <v>10928</v>
      </c>
      <c r="Q2256" t="s">
        <v>7479</v>
      </c>
      <c r="R2256">
        <v>24</v>
      </c>
      <c r="S2256" t="s">
        <v>1956</v>
      </c>
      <c r="T2256" t="s">
        <v>11027</v>
      </c>
      <c r="U2256" t="s">
        <v>10930</v>
      </c>
      <c r="V2256" t="s">
        <v>11002</v>
      </c>
      <c r="W2256" t="s">
        <v>11031</v>
      </c>
      <c r="X2256" t="s">
        <v>1449</v>
      </c>
    </row>
    <row r="2257" spans="1:24" x14ac:dyDescent="0.3">
      <c r="A2257" t="s">
        <v>7480</v>
      </c>
      <c r="B2257" t="s">
        <v>7481</v>
      </c>
      <c r="C2257" t="s">
        <v>7481</v>
      </c>
      <c r="D2257">
        <v>148</v>
      </c>
      <c r="E2257" t="s">
        <v>10917</v>
      </c>
      <c r="F2257">
        <v>2.4666666666666668</v>
      </c>
      <c r="G2257" t="s">
        <v>7406</v>
      </c>
      <c r="H2257" t="s">
        <v>10891</v>
      </c>
      <c r="I2257" t="s">
        <v>5170</v>
      </c>
      <c r="J2257">
        <v>7.1</v>
      </c>
      <c r="K2257" t="s">
        <v>10916</v>
      </c>
      <c r="L2257">
        <v>56851</v>
      </c>
      <c r="M2257">
        <v>16700000</v>
      </c>
      <c r="N2257">
        <v>6913518</v>
      </c>
      <c r="O2257">
        <v>-9786482</v>
      </c>
      <c r="P2257" t="s">
        <v>10924</v>
      </c>
      <c r="Q2257" t="s">
        <v>6831</v>
      </c>
      <c r="R2257">
        <v>22</v>
      </c>
      <c r="S2257" t="s">
        <v>11012</v>
      </c>
      <c r="T2257" t="s">
        <v>11018</v>
      </c>
      <c r="U2257" t="s">
        <v>10914</v>
      </c>
      <c r="V2257" t="s">
        <v>11000</v>
      </c>
      <c r="W2257" t="s">
        <v>11031</v>
      </c>
      <c r="X2257" t="s">
        <v>7482</v>
      </c>
    </row>
    <row r="2258" spans="1:24" x14ac:dyDescent="0.3">
      <c r="A2258" t="s">
        <v>7483</v>
      </c>
      <c r="B2258" t="s">
        <v>7484</v>
      </c>
      <c r="C2258" t="s">
        <v>7484</v>
      </c>
      <c r="D2258">
        <v>91</v>
      </c>
      <c r="E2258" t="s">
        <v>10911</v>
      </c>
      <c r="F2258">
        <v>1.5166666666666666</v>
      </c>
      <c r="G2258" t="s">
        <v>105</v>
      </c>
      <c r="H2258" t="s">
        <v>10899</v>
      </c>
      <c r="I2258" t="s">
        <v>10899</v>
      </c>
      <c r="J2258">
        <v>6.5</v>
      </c>
      <c r="K2258" t="s">
        <v>10912</v>
      </c>
      <c r="L2258">
        <v>193811</v>
      </c>
      <c r="M2258">
        <v>17000000</v>
      </c>
      <c r="N2258">
        <v>97542952</v>
      </c>
      <c r="O2258">
        <v>80542952</v>
      </c>
      <c r="P2258" t="s">
        <v>10913</v>
      </c>
      <c r="Q2258" t="s">
        <v>5967</v>
      </c>
      <c r="R2258">
        <v>8</v>
      </c>
      <c r="S2258" t="s">
        <v>1956</v>
      </c>
      <c r="T2258" t="s">
        <v>11021</v>
      </c>
      <c r="U2258" t="s">
        <v>10921</v>
      </c>
      <c r="V2258" t="s">
        <v>10997</v>
      </c>
      <c r="W2258" t="s">
        <v>11031</v>
      </c>
      <c r="X2258" t="s">
        <v>7485</v>
      </c>
    </row>
    <row r="2259" spans="1:24" x14ac:dyDescent="0.3">
      <c r="A2259" t="s">
        <v>7486</v>
      </c>
      <c r="B2259" t="s">
        <v>623</v>
      </c>
      <c r="C2259" t="s">
        <v>623</v>
      </c>
      <c r="D2259">
        <v>117</v>
      </c>
      <c r="E2259" t="s">
        <v>10911</v>
      </c>
      <c r="F2259">
        <v>1.95</v>
      </c>
      <c r="G2259" t="s">
        <v>7406</v>
      </c>
      <c r="H2259" t="s">
        <v>172</v>
      </c>
      <c r="I2259" t="s">
        <v>10885</v>
      </c>
      <c r="J2259">
        <v>6.8</v>
      </c>
      <c r="K2259" t="s">
        <v>10912</v>
      </c>
      <c r="L2259">
        <v>240919</v>
      </c>
      <c r="M2259">
        <v>144000000</v>
      </c>
      <c r="N2259">
        <v>229147509</v>
      </c>
      <c r="O2259">
        <v>85147509</v>
      </c>
      <c r="P2259" t="s">
        <v>10913</v>
      </c>
      <c r="Q2259" t="s">
        <v>7487</v>
      </c>
      <c r="R2259">
        <v>9</v>
      </c>
      <c r="S2259" t="s">
        <v>11016</v>
      </c>
      <c r="T2259" t="s">
        <v>11025</v>
      </c>
      <c r="U2259" t="s">
        <v>10927</v>
      </c>
      <c r="V2259" t="s">
        <v>11006</v>
      </c>
      <c r="W2259" t="s">
        <v>11031</v>
      </c>
      <c r="X2259" t="s">
        <v>7488</v>
      </c>
    </row>
    <row r="2260" spans="1:24" x14ac:dyDescent="0.3">
      <c r="A2260" t="s">
        <v>7489</v>
      </c>
      <c r="B2260" t="s">
        <v>7490</v>
      </c>
      <c r="C2260" t="s">
        <v>7490</v>
      </c>
      <c r="D2260">
        <v>103</v>
      </c>
      <c r="E2260" t="s">
        <v>10911</v>
      </c>
      <c r="F2260">
        <v>1.7166666666666666</v>
      </c>
      <c r="G2260" t="s">
        <v>7406</v>
      </c>
      <c r="H2260" t="s">
        <v>10891</v>
      </c>
      <c r="I2260" t="s">
        <v>190</v>
      </c>
      <c r="J2260">
        <v>7.2</v>
      </c>
      <c r="K2260" t="s">
        <v>10916</v>
      </c>
      <c r="L2260">
        <v>90311</v>
      </c>
      <c r="M2260">
        <v>7300000</v>
      </c>
      <c r="N2260">
        <v>10371451</v>
      </c>
      <c r="O2260">
        <v>3071451</v>
      </c>
      <c r="P2260" t="s">
        <v>10918</v>
      </c>
      <c r="Q2260" t="s">
        <v>6187</v>
      </c>
      <c r="R2260">
        <v>12</v>
      </c>
      <c r="S2260" t="s">
        <v>11016</v>
      </c>
      <c r="T2260" t="s">
        <v>11027</v>
      </c>
      <c r="U2260" t="s">
        <v>10930</v>
      </c>
      <c r="V2260" t="s">
        <v>10996</v>
      </c>
      <c r="W2260" t="s">
        <v>11031</v>
      </c>
      <c r="X2260" t="s">
        <v>7491</v>
      </c>
    </row>
    <row r="2261" spans="1:24" x14ac:dyDescent="0.3">
      <c r="A2261" t="s">
        <v>7492</v>
      </c>
      <c r="B2261" t="s">
        <v>1319</v>
      </c>
      <c r="C2261" t="s">
        <v>1319</v>
      </c>
      <c r="D2261">
        <v>101</v>
      </c>
      <c r="E2261" t="s">
        <v>10911</v>
      </c>
      <c r="F2261">
        <v>1.6833333333333333</v>
      </c>
      <c r="G2261" t="s">
        <v>7406</v>
      </c>
      <c r="H2261" t="s">
        <v>10887</v>
      </c>
      <c r="I2261" t="s">
        <v>172</v>
      </c>
      <c r="J2261">
        <v>5.8</v>
      </c>
      <c r="K2261" t="s">
        <v>10933</v>
      </c>
      <c r="L2261">
        <v>217729</v>
      </c>
      <c r="M2261">
        <v>125000000</v>
      </c>
      <c r="N2261">
        <v>485004754</v>
      </c>
      <c r="O2261">
        <v>360004754</v>
      </c>
      <c r="P2261" t="s">
        <v>10928</v>
      </c>
      <c r="Q2261" t="s">
        <v>7493</v>
      </c>
      <c r="R2261">
        <v>3</v>
      </c>
      <c r="S2261" t="s">
        <v>11013</v>
      </c>
      <c r="T2261" t="s">
        <v>11028</v>
      </c>
      <c r="U2261" t="s">
        <v>10931</v>
      </c>
      <c r="V2261" t="s">
        <v>10998</v>
      </c>
      <c r="W2261" t="s">
        <v>11031</v>
      </c>
      <c r="X2261" t="s">
        <v>5149</v>
      </c>
    </row>
    <row r="2262" spans="1:24" x14ac:dyDescent="0.3">
      <c r="A2262" t="s">
        <v>7494</v>
      </c>
      <c r="B2262" t="s">
        <v>7495</v>
      </c>
      <c r="C2262" t="s">
        <v>7495</v>
      </c>
      <c r="D2262">
        <v>140</v>
      </c>
      <c r="E2262" t="s">
        <v>10917</v>
      </c>
      <c r="F2262">
        <v>2.3333333333333335</v>
      </c>
      <c r="G2262" t="s">
        <v>7406</v>
      </c>
      <c r="H2262" t="s">
        <v>190</v>
      </c>
      <c r="I2262" t="s">
        <v>10897</v>
      </c>
      <c r="J2262">
        <v>8.1</v>
      </c>
      <c r="K2262" t="s">
        <v>10922</v>
      </c>
      <c r="L2262">
        <v>489717</v>
      </c>
      <c r="M2262">
        <v>25000000</v>
      </c>
      <c r="N2262">
        <v>23308615</v>
      </c>
      <c r="O2262">
        <v>-1691385</v>
      </c>
      <c r="P2262" t="s">
        <v>10924</v>
      </c>
      <c r="Q2262" t="s">
        <v>7209</v>
      </c>
      <c r="R2262">
        <v>9</v>
      </c>
      <c r="S2262" t="s">
        <v>1956</v>
      </c>
      <c r="T2262" t="s">
        <v>11027</v>
      </c>
      <c r="U2262" t="s">
        <v>10930</v>
      </c>
      <c r="V2262" t="s">
        <v>11000</v>
      </c>
      <c r="W2262" t="s">
        <v>11031</v>
      </c>
      <c r="X2262" t="s">
        <v>4380</v>
      </c>
    </row>
    <row r="2263" spans="1:24" x14ac:dyDescent="0.3">
      <c r="A2263" t="s">
        <v>7496</v>
      </c>
      <c r="B2263" t="s">
        <v>7497</v>
      </c>
      <c r="C2263" t="s">
        <v>7497</v>
      </c>
      <c r="D2263">
        <v>110</v>
      </c>
      <c r="E2263" t="s">
        <v>10911</v>
      </c>
      <c r="F2263">
        <v>1.8333333333333333</v>
      </c>
      <c r="G2263" t="s">
        <v>172</v>
      </c>
      <c r="H2263" t="s">
        <v>190</v>
      </c>
      <c r="I2263" t="s">
        <v>10886</v>
      </c>
      <c r="J2263">
        <v>6.1</v>
      </c>
      <c r="K2263" t="s">
        <v>10912</v>
      </c>
      <c r="L2263">
        <v>92428</v>
      </c>
      <c r="M2263">
        <v>38000000</v>
      </c>
      <c r="N2263">
        <v>112543513</v>
      </c>
      <c r="O2263">
        <v>74543513</v>
      </c>
      <c r="P2263" t="s">
        <v>10913</v>
      </c>
      <c r="Q2263" t="s">
        <v>7498</v>
      </c>
      <c r="R2263">
        <v>3</v>
      </c>
      <c r="S2263" t="s">
        <v>11014</v>
      </c>
      <c r="T2263" t="s">
        <v>11020</v>
      </c>
      <c r="U2263" t="s">
        <v>10920</v>
      </c>
      <c r="V2263" t="s">
        <v>11006</v>
      </c>
      <c r="W2263" t="s">
        <v>11031</v>
      </c>
      <c r="X2263" t="s">
        <v>7499</v>
      </c>
    </row>
    <row r="2264" spans="1:24" x14ac:dyDescent="0.3">
      <c r="A2264" t="s">
        <v>7500</v>
      </c>
      <c r="B2264" t="s">
        <v>7501</v>
      </c>
      <c r="C2264" t="s">
        <v>7501</v>
      </c>
      <c r="D2264">
        <v>107</v>
      </c>
      <c r="E2264" t="s">
        <v>10911</v>
      </c>
      <c r="F2264">
        <v>1.7833333333333334</v>
      </c>
      <c r="G2264" t="s">
        <v>7406</v>
      </c>
      <c r="H2264" t="s">
        <v>10887</v>
      </c>
      <c r="I2264" t="s">
        <v>5170</v>
      </c>
      <c r="J2264">
        <v>5.2</v>
      </c>
      <c r="K2264" t="s">
        <v>10933</v>
      </c>
      <c r="L2264">
        <v>95985</v>
      </c>
      <c r="M2264">
        <v>85000000</v>
      </c>
      <c r="N2264">
        <v>346118277</v>
      </c>
      <c r="O2264">
        <v>261118277</v>
      </c>
      <c r="P2264" t="s">
        <v>10928</v>
      </c>
      <c r="Q2264" t="s">
        <v>7502</v>
      </c>
      <c r="R2264">
        <v>5</v>
      </c>
      <c r="S2264" t="s">
        <v>11012</v>
      </c>
      <c r="T2264" t="s">
        <v>11019</v>
      </c>
      <c r="U2264" t="s">
        <v>10919</v>
      </c>
      <c r="V2264" t="s">
        <v>11005</v>
      </c>
      <c r="W2264" t="s">
        <v>11031</v>
      </c>
      <c r="X2264" t="s">
        <v>4506</v>
      </c>
    </row>
    <row r="2265" spans="1:24" x14ac:dyDescent="0.3">
      <c r="A2265" t="s">
        <v>7503</v>
      </c>
      <c r="B2265" t="s">
        <v>7504</v>
      </c>
      <c r="C2265" t="s">
        <v>7504</v>
      </c>
      <c r="D2265">
        <v>108</v>
      </c>
      <c r="E2265" t="s">
        <v>10911</v>
      </c>
      <c r="F2265">
        <v>1.8</v>
      </c>
      <c r="G2265" t="s">
        <v>190</v>
      </c>
      <c r="H2265" t="s">
        <v>10894</v>
      </c>
      <c r="I2265" t="s">
        <v>10886</v>
      </c>
      <c r="J2265">
        <v>6</v>
      </c>
      <c r="K2265" t="s">
        <v>10912</v>
      </c>
      <c r="L2265">
        <v>91318</v>
      </c>
      <c r="M2265">
        <v>20000000</v>
      </c>
      <c r="N2265">
        <v>89137047</v>
      </c>
      <c r="O2265">
        <v>69137047</v>
      </c>
      <c r="P2265" t="s">
        <v>10913</v>
      </c>
      <c r="Q2265" t="s">
        <v>7505</v>
      </c>
      <c r="R2265">
        <v>31</v>
      </c>
      <c r="S2265" t="s">
        <v>11014</v>
      </c>
      <c r="T2265" t="s">
        <v>11021</v>
      </c>
      <c r="U2265" t="s">
        <v>10921</v>
      </c>
      <c r="V2265" t="s">
        <v>11002</v>
      </c>
      <c r="W2265" t="s">
        <v>11031</v>
      </c>
      <c r="X2265" t="s">
        <v>7506</v>
      </c>
    </row>
    <row r="2266" spans="1:24" x14ac:dyDescent="0.3">
      <c r="A2266" t="s">
        <v>7507</v>
      </c>
      <c r="B2266" t="s">
        <v>7508</v>
      </c>
      <c r="C2266" t="s">
        <v>7508</v>
      </c>
      <c r="D2266">
        <v>93</v>
      </c>
      <c r="E2266" t="s">
        <v>10911</v>
      </c>
      <c r="F2266">
        <v>1.55</v>
      </c>
      <c r="G2266" t="s">
        <v>172</v>
      </c>
      <c r="H2266" t="s">
        <v>10891</v>
      </c>
      <c r="I2266" t="s">
        <v>10899</v>
      </c>
      <c r="J2266">
        <v>5.4</v>
      </c>
      <c r="K2266" t="s">
        <v>10933</v>
      </c>
      <c r="L2266">
        <v>64002</v>
      </c>
      <c r="M2266">
        <v>21000000</v>
      </c>
      <c r="N2266">
        <v>97409779</v>
      </c>
      <c r="O2266">
        <v>76409779</v>
      </c>
      <c r="P2266" t="s">
        <v>10913</v>
      </c>
      <c r="Q2266" t="s">
        <v>7509</v>
      </c>
      <c r="R2266">
        <v>8</v>
      </c>
      <c r="S2266" t="s">
        <v>11014</v>
      </c>
      <c r="T2266" t="s">
        <v>11029</v>
      </c>
      <c r="U2266" t="s">
        <v>10932</v>
      </c>
      <c r="V2266" t="s">
        <v>11001</v>
      </c>
      <c r="W2266" t="s">
        <v>11031</v>
      </c>
      <c r="X2266" t="s">
        <v>7510</v>
      </c>
    </row>
    <row r="2267" spans="1:24" x14ac:dyDescent="0.3">
      <c r="A2267" t="s">
        <v>7511</v>
      </c>
      <c r="B2267" t="s">
        <v>7512</v>
      </c>
      <c r="C2267" t="s">
        <v>7512</v>
      </c>
      <c r="D2267">
        <v>102</v>
      </c>
      <c r="E2267" t="s">
        <v>10911</v>
      </c>
      <c r="F2267">
        <v>1.7</v>
      </c>
      <c r="G2267" t="s">
        <v>172</v>
      </c>
      <c r="H2267" t="s">
        <v>10890</v>
      </c>
      <c r="I2267" t="s">
        <v>10899</v>
      </c>
      <c r="J2267">
        <v>5.7</v>
      </c>
      <c r="K2267" t="s">
        <v>10933</v>
      </c>
      <c r="L2267">
        <v>131721</v>
      </c>
      <c r="M2267">
        <v>68000000</v>
      </c>
      <c r="N2267">
        <v>68267862</v>
      </c>
      <c r="O2267">
        <v>267862</v>
      </c>
      <c r="P2267" t="s">
        <v>10918</v>
      </c>
      <c r="Q2267" t="s">
        <v>7513</v>
      </c>
      <c r="R2267">
        <v>27</v>
      </c>
      <c r="S2267" t="s">
        <v>1956</v>
      </c>
      <c r="T2267" t="s">
        <v>11025</v>
      </c>
      <c r="U2267" t="s">
        <v>10927</v>
      </c>
      <c r="V2267" t="s">
        <v>11003</v>
      </c>
      <c r="W2267" t="s">
        <v>11031</v>
      </c>
      <c r="X2267" t="s">
        <v>7514</v>
      </c>
    </row>
    <row r="2268" spans="1:24" x14ac:dyDescent="0.3">
      <c r="A2268" t="s">
        <v>7515</v>
      </c>
      <c r="B2268" t="s">
        <v>7516</v>
      </c>
      <c r="C2268" t="s">
        <v>7516</v>
      </c>
      <c r="D2268">
        <v>137</v>
      </c>
      <c r="E2268" t="s">
        <v>10917</v>
      </c>
      <c r="F2268">
        <v>2.2833333333333332</v>
      </c>
      <c r="G2268" t="s">
        <v>7406</v>
      </c>
      <c r="H2268" t="s">
        <v>10887</v>
      </c>
      <c r="I2268" t="s">
        <v>10885</v>
      </c>
      <c r="J2268">
        <v>6.6</v>
      </c>
      <c r="K2268" t="s">
        <v>10912</v>
      </c>
      <c r="L2268">
        <v>552425</v>
      </c>
      <c r="M2268">
        <v>250000000</v>
      </c>
      <c r="N2268">
        <v>1046721266</v>
      </c>
      <c r="O2268">
        <v>796721266</v>
      </c>
      <c r="P2268" t="s">
        <v>10928</v>
      </c>
      <c r="Q2268" t="s">
        <v>7517</v>
      </c>
      <c r="R2268">
        <v>7</v>
      </c>
      <c r="S2268" t="s">
        <v>11016</v>
      </c>
      <c r="T2268" t="s">
        <v>11029</v>
      </c>
      <c r="U2268" t="s">
        <v>10932</v>
      </c>
      <c r="V2268" t="s">
        <v>11000</v>
      </c>
      <c r="W2268" t="s">
        <v>11031</v>
      </c>
      <c r="X2268" t="s">
        <v>3955</v>
      </c>
    </row>
    <row r="2269" spans="1:24" x14ac:dyDescent="0.3">
      <c r="A2269" t="s">
        <v>7518</v>
      </c>
      <c r="B2269" t="s">
        <v>7519</v>
      </c>
      <c r="C2269" t="s">
        <v>7519</v>
      </c>
      <c r="D2269">
        <v>118</v>
      </c>
      <c r="E2269" t="s">
        <v>10911</v>
      </c>
      <c r="F2269">
        <v>1.9666666666666666</v>
      </c>
      <c r="G2269" t="s">
        <v>7406</v>
      </c>
      <c r="H2269" t="s">
        <v>10891</v>
      </c>
      <c r="I2269" t="s">
        <v>5170</v>
      </c>
      <c r="J2269">
        <v>6.2</v>
      </c>
      <c r="K2269" t="s">
        <v>10912</v>
      </c>
      <c r="L2269">
        <v>66256</v>
      </c>
      <c r="M2269">
        <v>8000000</v>
      </c>
      <c r="N2269">
        <v>10629321</v>
      </c>
      <c r="O2269">
        <v>2629321</v>
      </c>
      <c r="P2269" t="s">
        <v>10918</v>
      </c>
      <c r="Q2269" t="s">
        <v>7520</v>
      </c>
      <c r="R2269">
        <v>19</v>
      </c>
      <c r="S2269" t="s">
        <v>11015</v>
      </c>
      <c r="T2269" t="s">
        <v>11022</v>
      </c>
      <c r="U2269" t="s">
        <v>10923</v>
      </c>
      <c r="V2269" t="s">
        <v>10996</v>
      </c>
      <c r="W2269" t="s">
        <v>11031</v>
      </c>
      <c r="X2269" t="s">
        <v>2900</v>
      </c>
    </row>
    <row r="2270" spans="1:24" x14ac:dyDescent="0.3">
      <c r="A2270" t="s">
        <v>7521</v>
      </c>
      <c r="B2270" t="s">
        <v>7522</v>
      </c>
      <c r="C2270" t="s">
        <v>7523</v>
      </c>
      <c r="D2270">
        <v>130</v>
      </c>
      <c r="E2270" t="s">
        <v>10917</v>
      </c>
      <c r="F2270">
        <v>2.1666666666666665</v>
      </c>
      <c r="G2270" t="s">
        <v>7406</v>
      </c>
      <c r="H2270" t="s">
        <v>10887</v>
      </c>
      <c r="I2270" t="s">
        <v>10890</v>
      </c>
      <c r="J2270">
        <v>7.1</v>
      </c>
      <c r="K2270" t="s">
        <v>10916</v>
      </c>
      <c r="L2270">
        <v>884221</v>
      </c>
      <c r="M2270">
        <v>200000000</v>
      </c>
      <c r="N2270">
        <v>1215577205</v>
      </c>
      <c r="O2270">
        <v>1015577205</v>
      </c>
      <c r="P2270" t="s">
        <v>10928</v>
      </c>
      <c r="Q2270" t="s">
        <v>7524</v>
      </c>
      <c r="R2270">
        <v>14</v>
      </c>
      <c r="S2270" t="s">
        <v>11013</v>
      </c>
      <c r="T2270" t="s">
        <v>11026</v>
      </c>
      <c r="U2270" t="s">
        <v>10929</v>
      </c>
      <c r="V2270" t="s">
        <v>10997</v>
      </c>
      <c r="W2270" t="s">
        <v>11031</v>
      </c>
      <c r="X2270" t="s">
        <v>4645</v>
      </c>
    </row>
    <row r="2271" spans="1:24" x14ac:dyDescent="0.3">
      <c r="A2271" t="s">
        <v>7525</v>
      </c>
      <c r="B2271" t="s">
        <v>7526</v>
      </c>
      <c r="C2271" t="s">
        <v>7526</v>
      </c>
      <c r="D2271">
        <v>209</v>
      </c>
      <c r="E2271" t="s">
        <v>10917</v>
      </c>
      <c r="F2271">
        <v>3.4833333333333334</v>
      </c>
      <c r="G2271" t="s">
        <v>10889</v>
      </c>
      <c r="H2271" t="s">
        <v>10891</v>
      </c>
      <c r="I2271" t="s">
        <v>190</v>
      </c>
      <c r="J2271">
        <v>7.8</v>
      </c>
      <c r="K2271" t="s">
        <v>10916</v>
      </c>
      <c r="L2271">
        <v>417627</v>
      </c>
      <c r="M2271">
        <v>159000000</v>
      </c>
      <c r="N2271">
        <v>968853</v>
      </c>
      <c r="O2271">
        <v>-158031147</v>
      </c>
      <c r="P2271" t="s">
        <v>10924</v>
      </c>
      <c r="Q2271" t="s">
        <v>7527</v>
      </c>
      <c r="R2271">
        <v>27</v>
      </c>
      <c r="S2271" t="s">
        <v>1956</v>
      </c>
      <c r="T2271" t="s">
        <v>11027</v>
      </c>
      <c r="U2271" t="s">
        <v>10930</v>
      </c>
      <c r="V2271" t="s">
        <v>11001</v>
      </c>
      <c r="W2271" t="s">
        <v>11031</v>
      </c>
      <c r="X2271" t="s">
        <v>113</v>
      </c>
    </row>
    <row r="2272" spans="1:24" x14ac:dyDescent="0.3">
      <c r="A2272" t="s">
        <v>7528</v>
      </c>
      <c r="B2272" t="s">
        <v>7529</v>
      </c>
      <c r="C2272" t="s">
        <v>7529</v>
      </c>
      <c r="D2272">
        <v>90</v>
      </c>
      <c r="E2272" t="s">
        <v>10911</v>
      </c>
      <c r="F2272">
        <v>1.5</v>
      </c>
      <c r="G2272" t="s">
        <v>7406</v>
      </c>
      <c r="H2272" t="s">
        <v>10887</v>
      </c>
      <c r="I2272" t="s">
        <v>10888</v>
      </c>
      <c r="J2272">
        <v>7.2</v>
      </c>
      <c r="K2272" t="s">
        <v>10916</v>
      </c>
      <c r="L2272">
        <v>307265</v>
      </c>
      <c r="M2272">
        <v>150000000</v>
      </c>
      <c r="N2272">
        <v>665692281</v>
      </c>
      <c r="O2272">
        <v>515692281</v>
      </c>
      <c r="P2272" t="s">
        <v>10928</v>
      </c>
      <c r="Q2272" t="s">
        <v>7530</v>
      </c>
      <c r="R2272">
        <v>22</v>
      </c>
      <c r="S2272" t="s">
        <v>11013</v>
      </c>
      <c r="T2272" t="s">
        <v>11029</v>
      </c>
      <c r="U2272" t="s">
        <v>10932</v>
      </c>
      <c r="V2272" t="s">
        <v>11000</v>
      </c>
      <c r="W2272" t="s">
        <v>11031</v>
      </c>
      <c r="X2272" t="s">
        <v>7531</v>
      </c>
    </row>
    <row r="2273" spans="1:24" x14ac:dyDescent="0.3">
      <c r="A2273" t="s">
        <v>7532</v>
      </c>
      <c r="B2273" t="s">
        <v>7533</v>
      </c>
      <c r="C2273" t="s">
        <v>7534</v>
      </c>
      <c r="D2273">
        <v>129</v>
      </c>
      <c r="E2273" t="s">
        <v>10917</v>
      </c>
      <c r="F2273">
        <v>2.15</v>
      </c>
      <c r="G2273" t="s">
        <v>190</v>
      </c>
      <c r="H2273" t="s">
        <v>10895</v>
      </c>
      <c r="I2273" t="s">
        <v>10886</v>
      </c>
      <c r="J2273">
        <v>8.1999999999999993</v>
      </c>
      <c r="K2273" t="s">
        <v>10922</v>
      </c>
      <c r="L2273">
        <v>218340</v>
      </c>
      <c r="M2273">
        <v>2000000</v>
      </c>
      <c r="N2273">
        <v>35079650</v>
      </c>
      <c r="O2273">
        <v>33079650</v>
      </c>
      <c r="P2273" t="s">
        <v>10913</v>
      </c>
      <c r="Q2273" t="s">
        <v>5985</v>
      </c>
      <c r="R2273">
        <v>13</v>
      </c>
      <c r="S2273" t="s">
        <v>11012</v>
      </c>
      <c r="T2273" t="s">
        <v>11028</v>
      </c>
      <c r="U2273" t="s">
        <v>10931</v>
      </c>
      <c r="V2273" t="s">
        <v>10996</v>
      </c>
      <c r="W2273" t="s">
        <v>11031</v>
      </c>
      <c r="X2273" t="s">
        <v>7535</v>
      </c>
    </row>
    <row r="2274" spans="1:24" x14ac:dyDescent="0.3">
      <c r="A2274" t="s">
        <v>7536</v>
      </c>
      <c r="B2274" t="s">
        <v>7537</v>
      </c>
      <c r="C2274" t="s">
        <v>7537</v>
      </c>
      <c r="D2274">
        <v>100</v>
      </c>
      <c r="E2274" t="s">
        <v>10911</v>
      </c>
      <c r="F2274">
        <v>1.6666666666666667</v>
      </c>
      <c r="G2274" t="s">
        <v>172</v>
      </c>
      <c r="H2274" t="s">
        <v>190</v>
      </c>
      <c r="I2274" t="s">
        <v>10886</v>
      </c>
      <c r="J2274">
        <v>7.6</v>
      </c>
      <c r="K2274" t="s">
        <v>10916</v>
      </c>
      <c r="L2274">
        <v>339930</v>
      </c>
      <c r="M2274">
        <v>8000000</v>
      </c>
      <c r="N2274">
        <v>41097853</v>
      </c>
      <c r="O2274">
        <v>33097853</v>
      </c>
      <c r="P2274" t="s">
        <v>10913</v>
      </c>
      <c r="Q2274" t="s">
        <v>7538</v>
      </c>
      <c r="R2274">
        <v>12</v>
      </c>
      <c r="S2274" t="s">
        <v>11015</v>
      </c>
      <c r="T2274" t="s">
        <v>11027</v>
      </c>
      <c r="U2274" t="s">
        <v>10930</v>
      </c>
      <c r="V2274" t="s">
        <v>11000</v>
      </c>
      <c r="W2274" t="s">
        <v>11031</v>
      </c>
      <c r="X2274" t="s">
        <v>7539</v>
      </c>
    </row>
    <row r="2275" spans="1:24" x14ac:dyDescent="0.3">
      <c r="A2275" t="s">
        <v>7540</v>
      </c>
      <c r="B2275" t="s">
        <v>7541</v>
      </c>
      <c r="C2275" t="s">
        <v>7541</v>
      </c>
      <c r="D2275">
        <v>101</v>
      </c>
      <c r="E2275" t="s">
        <v>10911</v>
      </c>
      <c r="F2275">
        <v>1.6833333333333333</v>
      </c>
      <c r="G2275" t="s">
        <v>10887</v>
      </c>
      <c r="H2275" t="s">
        <v>172</v>
      </c>
      <c r="I2275" t="s">
        <v>190</v>
      </c>
      <c r="J2275">
        <v>6.7</v>
      </c>
      <c r="K2275" t="s">
        <v>10912</v>
      </c>
      <c r="L2275">
        <v>117789</v>
      </c>
      <c r="M2275">
        <v>10000000</v>
      </c>
      <c r="N2275">
        <v>11681781</v>
      </c>
      <c r="O2275">
        <v>1681781</v>
      </c>
      <c r="P2275" t="s">
        <v>10918</v>
      </c>
      <c r="Q2275" t="s">
        <v>7542</v>
      </c>
      <c r="R2275">
        <v>18</v>
      </c>
      <c r="S2275" t="s">
        <v>11015</v>
      </c>
      <c r="T2275" t="s">
        <v>11024</v>
      </c>
      <c r="U2275" t="s">
        <v>10926</v>
      </c>
      <c r="V2275" t="s">
        <v>11003</v>
      </c>
      <c r="W2275" t="s">
        <v>11031</v>
      </c>
      <c r="X2275" t="s">
        <v>7543</v>
      </c>
    </row>
    <row r="2276" spans="1:24" x14ac:dyDescent="0.3">
      <c r="A2276" t="s">
        <v>7544</v>
      </c>
      <c r="B2276" t="s">
        <v>7545</v>
      </c>
      <c r="C2276" t="s">
        <v>7545</v>
      </c>
      <c r="D2276">
        <v>92</v>
      </c>
      <c r="E2276" t="s">
        <v>10911</v>
      </c>
      <c r="F2276">
        <v>1.5333333333333334</v>
      </c>
      <c r="G2276" t="s">
        <v>7406</v>
      </c>
      <c r="H2276" t="s">
        <v>10891</v>
      </c>
      <c r="I2276" t="s">
        <v>5170</v>
      </c>
      <c r="J2276">
        <v>5.7</v>
      </c>
      <c r="K2276" t="s">
        <v>10933</v>
      </c>
      <c r="L2276">
        <v>51755</v>
      </c>
      <c r="M2276">
        <v>45000000</v>
      </c>
      <c r="N2276">
        <v>21947209</v>
      </c>
      <c r="O2276">
        <v>-23052791</v>
      </c>
      <c r="P2276" t="s">
        <v>10924</v>
      </c>
      <c r="Q2276" t="s">
        <v>7546</v>
      </c>
      <c r="R2276">
        <v>14</v>
      </c>
      <c r="S2276" t="s">
        <v>11014</v>
      </c>
      <c r="T2276" t="s">
        <v>11023</v>
      </c>
      <c r="U2276" t="s">
        <v>10925</v>
      </c>
      <c r="V2276" t="s">
        <v>11003</v>
      </c>
      <c r="W2276" t="s">
        <v>11031</v>
      </c>
      <c r="X2276" t="s">
        <v>353</v>
      </c>
    </row>
    <row r="2277" spans="1:24" x14ac:dyDescent="0.3">
      <c r="A2277" t="s">
        <v>7547</v>
      </c>
      <c r="B2277" t="s">
        <v>440</v>
      </c>
      <c r="C2277" t="s">
        <v>440</v>
      </c>
      <c r="D2277">
        <v>105</v>
      </c>
      <c r="E2277" t="s">
        <v>10911</v>
      </c>
      <c r="F2277">
        <v>1.75</v>
      </c>
      <c r="G2277" t="s">
        <v>105</v>
      </c>
      <c r="H2277" t="s">
        <v>10899</v>
      </c>
      <c r="I2277" t="s">
        <v>10899</v>
      </c>
      <c r="J2277">
        <v>4.8</v>
      </c>
      <c r="K2277" t="s">
        <v>10933</v>
      </c>
      <c r="L2277">
        <v>58881</v>
      </c>
      <c r="M2277">
        <v>15000000</v>
      </c>
      <c r="N2277">
        <v>39421467</v>
      </c>
      <c r="O2277">
        <v>24421467</v>
      </c>
      <c r="P2277" t="s">
        <v>10913</v>
      </c>
      <c r="Q2277" t="s">
        <v>7548</v>
      </c>
      <c r="R2277">
        <v>28</v>
      </c>
      <c r="S2277" t="s">
        <v>1956</v>
      </c>
      <c r="T2277" t="s">
        <v>11028</v>
      </c>
      <c r="U2277" t="s">
        <v>10931</v>
      </c>
      <c r="V2277" t="s">
        <v>10996</v>
      </c>
      <c r="W2277" t="s">
        <v>11031</v>
      </c>
      <c r="X2277" t="s">
        <v>3571</v>
      </c>
    </row>
    <row r="2278" spans="1:24" x14ac:dyDescent="0.3">
      <c r="A2278" t="s">
        <v>7549</v>
      </c>
      <c r="B2278" t="s">
        <v>7550</v>
      </c>
      <c r="C2278" t="s">
        <v>7550</v>
      </c>
      <c r="D2278">
        <v>80</v>
      </c>
      <c r="E2278" t="s">
        <v>10915</v>
      </c>
      <c r="F2278">
        <v>1.3333333333333333</v>
      </c>
      <c r="G2278" t="s">
        <v>105</v>
      </c>
      <c r="H2278" t="s">
        <v>10895</v>
      </c>
      <c r="I2278" t="s">
        <v>5170</v>
      </c>
      <c r="J2278">
        <v>6.3</v>
      </c>
      <c r="K2278" t="s">
        <v>10912</v>
      </c>
      <c r="L2278">
        <v>154843</v>
      </c>
      <c r="M2278">
        <v>10000000</v>
      </c>
      <c r="N2278">
        <v>62695489</v>
      </c>
      <c r="O2278">
        <v>52695489</v>
      </c>
      <c r="P2278" t="s">
        <v>10913</v>
      </c>
      <c r="Q2278" t="s">
        <v>7551</v>
      </c>
      <c r="R2278">
        <v>16</v>
      </c>
      <c r="S2278" t="s">
        <v>11012</v>
      </c>
      <c r="T2278" t="s">
        <v>11027</v>
      </c>
      <c r="U2278" t="s">
        <v>10930</v>
      </c>
      <c r="V2278" t="s">
        <v>11002</v>
      </c>
      <c r="W2278" t="s">
        <v>11031</v>
      </c>
      <c r="X2278" t="s">
        <v>6799</v>
      </c>
    </row>
    <row r="2279" spans="1:24" x14ac:dyDescent="0.3">
      <c r="A2279" t="s">
        <v>7552</v>
      </c>
      <c r="B2279" t="s">
        <v>7553</v>
      </c>
      <c r="C2279" t="s">
        <v>7553</v>
      </c>
      <c r="D2279">
        <v>99</v>
      </c>
      <c r="E2279" t="s">
        <v>10911</v>
      </c>
      <c r="F2279">
        <v>1.65</v>
      </c>
      <c r="G2279" t="s">
        <v>10891</v>
      </c>
      <c r="H2279" t="s">
        <v>190</v>
      </c>
      <c r="I2279" t="s">
        <v>10886</v>
      </c>
      <c r="J2279">
        <v>7.5</v>
      </c>
      <c r="K2279" t="s">
        <v>10916</v>
      </c>
      <c r="L2279">
        <v>116411</v>
      </c>
      <c r="M2279">
        <v>7000000</v>
      </c>
      <c r="N2279">
        <v>24964890</v>
      </c>
      <c r="O2279">
        <v>17964890</v>
      </c>
      <c r="P2279" t="s">
        <v>10913</v>
      </c>
      <c r="Q2279" t="s">
        <v>4993</v>
      </c>
      <c r="R2279">
        <v>11</v>
      </c>
      <c r="S2279" t="s">
        <v>1956</v>
      </c>
      <c r="T2279" t="s">
        <v>11027</v>
      </c>
      <c r="U2279" t="s">
        <v>10930</v>
      </c>
      <c r="V2279" t="s">
        <v>10996</v>
      </c>
      <c r="W2279" t="s">
        <v>11031</v>
      </c>
      <c r="X2279" t="s">
        <v>7554</v>
      </c>
    </row>
    <row r="2280" spans="1:24" x14ac:dyDescent="0.3">
      <c r="A2280" t="s">
        <v>7555</v>
      </c>
      <c r="B2280" t="s">
        <v>7556</v>
      </c>
      <c r="C2280" t="s">
        <v>7556</v>
      </c>
      <c r="D2280">
        <v>105</v>
      </c>
      <c r="E2280" t="s">
        <v>10911</v>
      </c>
      <c r="F2280">
        <v>1.75</v>
      </c>
      <c r="G2280" t="s">
        <v>7406</v>
      </c>
      <c r="H2280" t="s">
        <v>190</v>
      </c>
      <c r="I2280" t="s">
        <v>10890</v>
      </c>
      <c r="J2280">
        <v>7.6</v>
      </c>
      <c r="K2280" t="s">
        <v>10916</v>
      </c>
      <c r="L2280">
        <v>548299</v>
      </c>
      <c r="M2280">
        <v>93000000</v>
      </c>
      <c r="N2280">
        <v>481800873</v>
      </c>
      <c r="O2280">
        <v>388800873</v>
      </c>
      <c r="P2280" t="s">
        <v>10928</v>
      </c>
      <c r="Q2280" t="s">
        <v>7557</v>
      </c>
      <c r="R2280">
        <v>28</v>
      </c>
      <c r="S2280" t="s">
        <v>11012</v>
      </c>
      <c r="T2280" t="s">
        <v>11025</v>
      </c>
      <c r="U2280" t="s">
        <v>10927</v>
      </c>
      <c r="V2280" t="s">
        <v>11000</v>
      </c>
      <c r="W2280" t="s">
        <v>11031</v>
      </c>
      <c r="X2280" t="s">
        <v>7558</v>
      </c>
    </row>
    <row r="2281" spans="1:24" x14ac:dyDescent="0.3">
      <c r="A2281" t="s">
        <v>7559</v>
      </c>
      <c r="B2281" t="s">
        <v>7560</v>
      </c>
      <c r="C2281" t="s">
        <v>7560</v>
      </c>
      <c r="D2281">
        <v>87</v>
      </c>
      <c r="E2281" t="s">
        <v>10915</v>
      </c>
      <c r="F2281">
        <v>1.45</v>
      </c>
      <c r="G2281" t="s">
        <v>105</v>
      </c>
      <c r="H2281" t="s">
        <v>10895</v>
      </c>
      <c r="I2281" t="s">
        <v>5170</v>
      </c>
      <c r="J2281">
        <v>5.7</v>
      </c>
      <c r="K2281" t="s">
        <v>10933</v>
      </c>
      <c r="L2281">
        <v>51633</v>
      </c>
      <c r="M2281">
        <v>1800000</v>
      </c>
      <c r="N2281">
        <v>69432527</v>
      </c>
      <c r="O2281">
        <v>67632527</v>
      </c>
      <c r="P2281" t="s">
        <v>10913</v>
      </c>
      <c r="Q2281" t="s">
        <v>7561</v>
      </c>
      <c r="R2281">
        <v>24</v>
      </c>
      <c r="S2281" t="s">
        <v>11012</v>
      </c>
      <c r="T2281" t="s">
        <v>11024</v>
      </c>
      <c r="U2281" t="s">
        <v>10926</v>
      </c>
      <c r="V2281" t="s">
        <v>11002</v>
      </c>
      <c r="W2281" t="s">
        <v>11031</v>
      </c>
      <c r="X2281" t="s">
        <v>7562</v>
      </c>
    </row>
    <row r="2282" spans="1:24" x14ac:dyDescent="0.3">
      <c r="A2282" t="s">
        <v>7563</v>
      </c>
      <c r="B2282" t="s">
        <v>7564</v>
      </c>
      <c r="C2282" t="s">
        <v>7564</v>
      </c>
      <c r="D2282">
        <v>103</v>
      </c>
      <c r="E2282" t="s">
        <v>10911</v>
      </c>
      <c r="F2282">
        <v>1.7166666666666666</v>
      </c>
      <c r="G2282" t="s">
        <v>7406</v>
      </c>
      <c r="H2282" t="s">
        <v>10887</v>
      </c>
      <c r="I2282" t="s">
        <v>5170</v>
      </c>
      <c r="J2282">
        <v>6.4</v>
      </c>
      <c r="K2282" t="s">
        <v>10912</v>
      </c>
      <c r="L2282">
        <v>360165</v>
      </c>
      <c r="M2282">
        <v>80000000</v>
      </c>
      <c r="N2282">
        <v>274470394</v>
      </c>
      <c r="O2282">
        <v>194470394</v>
      </c>
      <c r="P2282" t="s">
        <v>10928</v>
      </c>
      <c r="Q2282" t="s">
        <v>7565</v>
      </c>
      <c r="R2282">
        <v>3</v>
      </c>
      <c r="S2282" t="s">
        <v>11011</v>
      </c>
      <c r="T2282" t="s">
        <v>11028</v>
      </c>
      <c r="U2282" t="s">
        <v>10931</v>
      </c>
      <c r="V2282" t="s">
        <v>11002</v>
      </c>
      <c r="W2282" t="s">
        <v>11031</v>
      </c>
      <c r="X2282" t="s">
        <v>345</v>
      </c>
    </row>
    <row r="2283" spans="1:24" x14ac:dyDescent="0.3">
      <c r="A2283" t="s">
        <v>7566</v>
      </c>
      <c r="B2283" t="s">
        <v>7567</v>
      </c>
      <c r="C2283" t="s">
        <v>7567</v>
      </c>
      <c r="D2283">
        <v>85</v>
      </c>
      <c r="E2283" t="s">
        <v>10915</v>
      </c>
      <c r="F2283">
        <v>1.4166666666666667</v>
      </c>
      <c r="G2283" t="s">
        <v>10887</v>
      </c>
      <c r="H2283" t="s">
        <v>172</v>
      </c>
      <c r="I2283" t="s">
        <v>10892</v>
      </c>
      <c r="J2283">
        <v>4.9000000000000004</v>
      </c>
      <c r="K2283" t="s">
        <v>10933</v>
      </c>
      <c r="L2283">
        <v>72462</v>
      </c>
      <c r="M2283">
        <v>112000000</v>
      </c>
      <c r="N2283">
        <v>237382724</v>
      </c>
      <c r="O2283">
        <v>125382724</v>
      </c>
      <c r="P2283" t="s">
        <v>10928</v>
      </c>
      <c r="Q2283" t="s">
        <v>6431</v>
      </c>
      <c r="R2283">
        <v>22</v>
      </c>
      <c r="S2283" t="s">
        <v>11014</v>
      </c>
      <c r="T2283" t="s">
        <v>11018</v>
      </c>
      <c r="U2283" t="s">
        <v>10914</v>
      </c>
      <c r="V2283" t="s">
        <v>11002</v>
      </c>
      <c r="W2283" t="s">
        <v>11031</v>
      </c>
      <c r="X2283" t="s">
        <v>6685</v>
      </c>
    </row>
    <row r="2284" spans="1:24" x14ac:dyDescent="0.3">
      <c r="A2284" t="s">
        <v>7568</v>
      </c>
      <c r="B2284" t="s">
        <v>5988</v>
      </c>
      <c r="C2284" t="s">
        <v>5988</v>
      </c>
      <c r="D2284">
        <v>92</v>
      </c>
      <c r="E2284" t="s">
        <v>10911</v>
      </c>
      <c r="F2284">
        <v>1.5333333333333334</v>
      </c>
      <c r="G2284" t="s">
        <v>172</v>
      </c>
      <c r="H2284" t="s">
        <v>190</v>
      </c>
      <c r="I2284" t="s">
        <v>10899</v>
      </c>
      <c r="J2284">
        <v>5.7</v>
      </c>
      <c r="K2284" t="s">
        <v>10933</v>
      </c>
      <c r="L2284">
        <v>52843</v>
      </c>
      <c r="M2284">
        <v>21000000</v>
      </c>
      <c r="N2284">
        <v>49050886</v>
      </c>
      <c r="O2284">
        <v>28050886</v>
      </c>
      <c r="P2284" t="s">
        <v>10913</v>
      </c>
      <c r="Q2284" t="s">
        <v>7569</v>
      </c>
      <c r="R2284">
        <v>12</v>
      </c>
      <c r="S2284" t="s">
        <v>11015</v>
      </c>
      <c r="T2284" t="s">
        <v>11026</v>
      </c>
      <c r="U2284" t="s">
        <v>10929</v>
      </c>
      <c r="V2284" t="s">
        <v>11002</v>
      </c>
      <c r="W2284" t="s">
        <v>11031</v>
      </c>
      <c r="X2284" t="s">
        <v>5447</v>
      </c>
    </row>
    <row r="2285" spans="1:24" x14ac:dyDescent="0.3">
      <c r="A2285" t="s">
        <v>7570</v>
      </c>
      <c r="B2285" t="s">
        <v>7571</v>
      </c>
      <c r="C2285" t="s">
        <v>7571</v>
      </c>
      <c r="D2285">
        <v>143</v>
      </c>
      <c r="E2285" t="s">
        <v>10917</v>
      </c>
      <c r="F2285">
        <v>2.3833333333333333</v>
      </c>
      <c r="G2285" t="s">
        <v>190</v>
      </c>
      <c r="H2285" t="s">
        <v>10893</v>
      </c>
      <c r="I2285" t="s">
        <v>10886</v>
      </c>
      <c r="J2285">
        <v>7.3</v>
      </c>
      <c r="K2285" t="s">
        <v>10916</v>
      </c>
      <c r="L2285">
        <v>50903</v>
      </c>
      <c r="M2285">
        <v>55000000</v>
      </c>
      <c r="N2285">
        <v>45175167</v>
      </c>
      <c r="O2285">
        <v>-9824833</v>
      </c>
      <c r="P2285" t="s">
        <v>10924</v>
      </c>
      <c r="Q2285" t="s">
        <v>7572</v>
      </c>
      <c r="R2285">
        <v>9</v>
      </c>
      <c r="S2285" t="s">
        <v>11014</v>
      </c>
      <c r="T2285" t="s">
        <v>11024</v>
      </c>
      <c r="U2285" t="s">
        <v>10926</v>
      </c>
      <c r="V2285" t="s">
        <v>10995</v>
      </c>
      <c r="W2285" t="s">
        <v>11035</v>
      </c>
      <c r="X2285" t="s">
        <v>6589</v>
      </c>
    </row>
    <row r="2286" spans="1:24" x14ac:dyDescent="0.3">
      <c r="A2286" t="s">
        <v>7573</v>
      </c>
      <c r="B2286" t="s">
        <v>4508</v>
      </c>
      <c r="C2286" t="s">
        <v>4508</v>
      </c>
      <c r="D2286">
        <v>104</v>
      </c>
      <c r="E2286" t="s">
        <v>10911</v>
      </c>
      <c r="F2286">
        <v>1.7333333333333334</v>
      </c>
      <c r="G2286" t="s">
        <v>7406</v>
      </c>
      <c r="H2286" t="s">
        <v>190</v>
      </c>
      <c r="I2286" t="s">
        <v>10895</v>
      </c>
      <c r="J2286">
        <v>5.8</v>
      </c>
      <c r="K2286" t="s">
        <v>10933</v>
      </c>
      <c r="L2286">
        <v>79505</v>
      </c>
      <c r="M2286">
        <v>30000000</v>
      </c>
      <c r="N2286">
        <v>5186767</v>
      </c>
      <c r="O2286">
        <v>-24813233</v>
      </c>
      <c r="P2286" t="s">
        <v>10924</v>
      </c>
      <c r="Q2286" t="s">
        <v>7574</v>
      </c>
      <c r="R2286">
        <v>11</v>
      </c>
      <c r="S2286" t="s">
        <v>11015</v>
      </c>
      <c r="T2286" t="s">
        <v>11023</v>
      </c>
      <c r="U2286" t="s">
        <v>10925</v>
      </c>
      <c r="V2286" t="s">
        <v>10997</v>
      </c>
      <c r="W2286" t="s">
        <v>11031</v>
      </c>
      <c r="X2286" t="s">
        <v>1146</v>
      </c>
    </row>
    <row r="2287" spans="1:24" x14ac:dyDescent="0.3">
      <c r="A2287" t="s">
        <v>7575</v>
      </c>
      <c r="B2287" t="s">
        <v>7576</v>
      </c>
      <c r="C2287" t="s">
        <v>7576</v>
      </c>
      <c r="D2287">
        <v>91</v>
      </c>
      <c r="E2287" t="s">
        <v>10911</v>
      </c>
      <c r="F2287">
        <v>1.5166666666666666</v>
      </c>
      <c r="G2287" t="s">
        <v>190</v>
      </c>
      <c r="H2287" t="s">
        <v>10899</v>
      </c>
      <c r="I2287" t="s">
        <v>10899</v>
      </c>
      <c r="J2287">
        <v>6.6</v>
      </c>
      <c r="K2287" t="s">
        <v>10912</v>
      </c>
      <c r="L2287">
        <v>50273</v>
      </c>
      <c r="M2287">
        <v>21000000</v>
      </c>
      <c r="N2287">
        <v>7294800</v>
      </c>
      <c r="O2287">
        <v>-13705200</v>
      </c>
      <c r="P2287" t="s">
        <v>10924</v>
      </c>
      <c r="Q2287" t="s">
        <v>7577</v>
      </c>
      <c r="R2287">
        <v>16</v>
      </c>
      <c r="S2287" t="s">
        <v>11014</v>
      </c>
      <c r="T2287" t="s">
        <v>11021</v>
      </c>
      <c r="U2287" t="s">
        <v>10921</v>
      </c>
      <c r="V2287" t="s">
        <v>11000</v>
      </c>
      <c r="W2287" t="s">
        <v>11031</v>
      </c>
      <c r="X2287" t="s">
        <v>7578</v>
      </c>
    </row>
    <row r="2288" spans="1:24" x14ac:dyDescent="0.3">
      <c r="A2288" t="s">
        <v>7579</v>
      </c>
      <c r="B2288" t="s">
        <v>7580</v>
      </c>
      <c r="C2288" t="s">
        <v>7580</v>
      </c>
      <c r="D2288">
        <v>113</v>
      </c>
      <c r="E2288" t="s">
        <v>10911</v>
      </c>
      <c r="F2288">
        <v>1.8833333333333333</v>
      </c>
      <c r="G2288" t="s">
        <v>7406</v>
      </c>
      <c r="H2288" t="s">
        <v>10891</v>
      </c>
      <c r="I2288" t="s">
        <v>190</v>
      </c>
      <c r="J2288">
        <v>6.7</v>
      </c>
      <c r="K2288" t="s">
        <v>10912</v>
      </c>
      <c r="L2288">
        <v>220849</v>
      </c>
      <c r="M2288">
        <v>60000000</v>
      </c>
      <c r="N2288">
        <v>105200903</v>
      </c>
      <c r="O2288">
        <v>45200903</v>
      </c>
      <c r="P2288" t="s">
        <v>10913</v>
      </c>
      <c r="Q2288" t="s">
        <v>7581</v>
      </c>
      <c r="R2288">
        <v>7</v>
      </c>
      <c r="S2288" t="s">
        <v>11015</v>
      </c>
      <c r="T2288" t="s">
        <v>11019</v>
      </c>
      <c r="U2288" t="s">
        <v>10919</v>
      </c>
      <c r="V2288" t="s">
        <v>10997</v>
      </c>
      <c r="W2288" t="s">
        <v>11031</v>
      </c>
      <c r="X2288" t="s">
        <v>7029</v>
      </c>
    </row>
    <row r="2289" spans="1:24" x14ac:dyDescent="0.3">
      <c r="A2289" t="s">
        <v>7582</v>
      </c>
      <c r="B2289" t="s">
        <v>7583</v>
      </c>
      <c r="C2289" t="s">
        <v>7583</v>
      </c>
      <c r="D2289">
        <v>121</v>
      </c>
      <c r="E2289" t="s">
        <v>10917</v>
      </c>
      <c r="F2289">
        <v>2.0166666666666666</v>
      </c>
      <c r="G2289" t="s">
        <v>172</v>
      </c>
      <c r="H2289" t="s">
        <v>190</v>
      </c>
      <c r="I2289" t="s">
        <v>10899</v>
      </c>
      <c r="J2289">
        <v>7.2</v>
      </c>
      <c r="K2289" t="s">
        <v>10916</v>
      </c>
      <c r="L2289">
        <v>94070</v>
      </c>
      <c r="M2289">
        <v>25000000</v>
      </c>
      <c r="N2289">
        <v>74188937</v>
      </c>
      <c r="O2289">
        <v>49188937</v>
      </c>
      <c r="P2289" t="s">
        <v>10913</v>
      </c>
      <c r="Q2289" t="s">
        <v>7584</v>
      </c>
      <c r="R2289">
        <v>9</v>
      </c>
      <c r="S2289" t="s">
        <v>11015</v>
      </c>
      <c r="T2289" t="s">
        <v>11027</v>
      </c>
      <c r="U2289" t="s">
        <v>10930</v>
      </c>
      <c r="V2289" t="s">
        <v>10997</v>
      </c>
      <c r="W2289" t="s">
        <v>11031</v>
      </c>
      <c r="X2289" t="s">
        <v>7585</v>
      </c>
    </row>
    <row r="2290" spans="1:24" x14ac:dyDescent="0.3">
      <c r="A2290" t="s">
        <v>7586</v>
      </c>
      <c r="B2290" t="s">
        <v>7587</v>
      </c>
      <c r="C2290" t="s">
        <v>7587</v>
      </c>
      <c r="D2290">
        <v>103</v>
      </c>
      <c r="E2290" t="s">
        <v>10911</v>
      </c>
      <c r="F2290">
        <v>1.7166666666666666</v>
      </c>
      <c r="G2290" t="s">
        <v>172</v>
      </c>
      <c r="H2290" t="s">
        <v>10886</v>
      </c>
      <c r="I2290" t="s">
        <v>10899</v>
      </c>
      <c r="J2290">
        <v>6.3</v>
      </c>
      <c r="K2290" t="s">
        <v>10912</v>
      </c>
      <c r="L2290">
        <v>59648</v>
      </c>
      <c r="M2290">
        <v>32000000</v>
      </c>
      <c r="N2290">
        <v>42059111</v>
      </c>
      <c r="O2290">
        <v>10059111</v>
      </c>
      <c r="P2290" t="s">
        <v>10913</v>
      </c>
      <c r="Q2290" t="s">
        <v>7588</v>
      </c>
      <c r="R2290">
        <v>27</v>
      </c>
      <c r="S2290" t="s">
        <v>1956</v>
      </c>
      <c r="T2290" t="s">
        <v>11028</v>
      </c>
      <c r="U2290" t="s">
        <v>10931</v>
      </c>
      <c r="V2290" t="s">
        <v>11002</v>
      </c>
      <c r="W2290" t="s">
        <v>11031</v>
      </c>
      <c r="X2290" t="s">
        <v>7589</v>
      </c>
    </row>
    <row r="2291" spans="1:24" x14ac:dyDescent="0.3">
      <c r="A2291" t="s">
        <v>7590</v>
      </c>
      <c r="B2291" t="s">
        <v>7591</v>
      </c>
      <c r="C2291" t="s">
        <v>7591</v>
      </c>
      <c r="D2291">
        <v>95</v>
      </c>
      <c r="E2291" t="s">
        <v>10911</v>
      </c>
      <c r="F2291">
        <v>1.5833333333333333</v>
      </c>
      <c r="G2291" t="s">
        <v>10887</v>
      </c>
      <c r="H2291" t="s">
        <v>10888</v>
      </c>
      <c r="I2291" t="s">
        <v>172</v>
      </c>
      <c r="J2291">
        <v>7.6</v>
      </c>
      <c r="K2291" t="s">
        <v>10916</v>
      </c>
      <c r="L2291">
        <v>571276</v>
      </c>
      <c r="M2291">
        <v>69000000</v>
      </c>
      <c r="N2291">
        <v>543157985</v>
      </c>
      <c r="O2291">
        <v>474157985</v>
      </c>
      <c r="P2291" t="s">
        <v>10928</v>
      </c>
      <c r="Q2291" t="s">
        <v>7592</v>
      </c>
      <c r="R2291">
        <v>20</v>
      </c>
      <c r="S2291" t="s">
        <v>11013</v>
      </c>
      <c r="T2291" t="s">
        <v>11024</v>
      </c>
      <c r="U2291" t="s">
        <v>10926</v>
      </c>
      <c r="V2291" t="s">
        <v>11002</v>
      </c>
      <c r="W2291" t="s">
        <v>11031</v>
      </c>
      <c r="X2291" t="s">
        <v>7593</v>
      </c>
    </row>
    <row r="2292" spans="1:24" x14ac:dyDescent="0.3">
      <c r="A2292" t="s">
        <v>7594</v>
      </c>
      <c r="B2292" t="s">
        <v>7595</v>
      </c>
      <c r="C2292" t="s">
        <v>7595</v>
      </c>
      <c r="D2292">
        <v>117</v>
      </c>
      <c r="E2292" t="s">
        <v>10911</v>
      </c>
      <c r="F2292">
        <v>1.95</v>
      </c>
      <c r="G2292" t="s">
        <v>10887</v>
      </c>
      <c r="H2292" t="s">
        <v>190</v>
      </c>
      <c r="I2292" t="s">
        <v>10885</v>
      </c>
      <c r="J2292">
        <v>4.9000000000000004</v>
      </c>
      <c r="K2292" t="s">
        <v>10933</v>
      </c>
      <c r="L2292">
        <v>250239</v>
      </c>
      <c r="M2292">
        <v>110000000</v>
      </c>
      <c r="N2292">
        <v>712205856</v>
      </c>
      <c r="O2292">
        <v>602205856</v>
      </c>
      <c r="P2292" t="s">
        <v>10928</v>
      </c>
      <c r="Q2292" t="s">
        <v>7596</v>
      </c>
      <c r="R2292">
        <v>30</v>
      </c>
      <c r="S2292" t="s">
        <v>11013</v>
      </c>
      <c r="T2292" t="s">
        <v>11022</v>
      </c>
      <c r="U2292" t="s">
        <v>10923</v>
      </c>
      <c r="V2292" t="s">
        <v>11000</v>
      </c>
      <c r="W2292" t="s">
        <v>11031</v>
      </c>
      <c r="X2292" t="s">
        <v>4485</v>
      </c>
    </row>
    <row r="2293" spans="1:24" x14ac:dyDescent="0.3">
      <c r="A2293" t="s">
        <v>7597</v>
      </c>
      <c r="B2293" t="s">
        <v>7598</v>
      </c>
      <c r="C2293" t="s">
        <v>7598</v>
      </c>
      <c r="D2293">
        <v>124</v>
      </c>
      <c r="E2293" t="s">
        <v>10917</v>
      </c>
      <c r="F2293">
        <v>2.0666666666666669</v>
      </c>
      <c r="G2293" t="s">
        <v>7406</v>
      </c>
      <c r="H2293" t="s">
        <v>10887</v>
      </c>
      <c r="I2293" t="s">
        <v>190</v>
      </c>
      <c r="J2293">
        <v>5.0999999999999996</v>
      </c>
      <c r="K2293" t="s">
        <v>10933</v>
      </c>
      <c r="L2293">
        <v>256265</v>
      </c>
      <c r="M2293">
        <v>68000000</v>
      </c>
      <c r="N2293">
        <v>698509825</v>
      </c>
      <c r="O2293">
        <v>630509825</v>
      </c>
      <c r="P2293" t="s">
        <v>10928</v>
      </c>
      <c r="Q2293" t="s">
        <v>6359</v>
      </c>
      <c r="R2293">
        <v>30</v>
      </c>
      <c r="S2293" t="s">
        <v>11014</v>
      </c>
      <c r="T2293" t="s">
        <v>11024</v>
      </c>
      <c r="U2293" t="s">
        <v>10926</v>
      </c>
      <c r="V2293" t="s">
        <v>11002</v>
      </c>
      <c r="W2293" t="s">
        <v>11031</v>
      </c>
      <c r="X2293" t="s">
        <v>4839</v>
      </c>
    </row>
    <row r="2294" spans="1:24" x14ac:dyDescent="0.3">
      <c r="A2294" t="s">
        <v>7599</v>
      </c>
      <c r="B2294" t="s">
        <v>7600</v>
      </c>
      <c r="C2294" t="s">
        <v>7600</v>
      </c>
      <c r="D2294">
        <v>101</v>
      </c>
      <c r="E2294" t="s">
        <v>10911</v>
      </c>
      <c r="F2294">
        <v>1.6833333333333333</v>
      </c>
      <c r="G2294" t="s">
        <v>190</v>
      </c>
      <c r="H2294" t="s">
        <v>10895</v>
      </c>
      <c r="I2294" t="s">
        <v>10886</v>
      </c>
      <c r="J2294">
        <v>6.4</v>
      </c>
      <c r="K2294" t="s">
        <v>10912</v>
      </c>
      <c r="L2294">
        <v>112483</v>
      </c>
      <c r="M2294">
        <v>25000000</v>
      </c>
      <c r="N2294">
        <v>99357138</v>
      </c>
      <c r="O2294">
        <v>74357138</v>
      </c>
      <c r="P2294" t="s">
        <v>10913</v>
      </c>
      <c r="Q2294" t="s">
        <v>7601</v>
      </c>
      <c r="R2294">
        <v>19</v>
      </c>
      <c r="S2294" t="s">
        <v>11012</v>
      </c>
      <c r="T2294" t="s">
        <v>11026</v>
      </c>
      <c r="U2294" t="s">
        <v>10929</v>
      </c>
      <c r="V2294" t="s">
        <v>11003</v>
      </c>
      <c r="W2294" t="s">
        <v>11031</v>
      </c>
      <c r="X2294" t="s">
        <v>2200</v>
      </c>
    </row>
    <row r="2295" spans="1:24" x14ac:dyDescent="0.3">
      <c r="A2295" t="s">
        <v>7602</v>
      </c>
      <c r="B2295" t="s">
        <v>7603</v>
      </c>
      <c r="C2295" t="s">
        <v>7604</v>
      </c>
      <c r="D2295">
        <v>132</v>
      </c>
      <c r="E2295" t="s">
        <v>10917</v>
      </c>
      <c r="F2295">
        <v>2.2000000000000002</v>
      </c>
      <c r="G2295" t="s">
        <v>10889</v>
      </c>
      <c r="H2295" t="s">
        <v>190</v>
      </c>
      <c r="I2295" t="s">
        <v>10899</v>
      </c>
      <c r="J2295">
        <v>7.2</v>
      </c>
      <c r="K2295" t="s">
        <v>10916</v>
      </c>
      <c r="L2295">
        <v>118581</v>
      </c>
      <c r="M2295">
        <v>30000000</v>
      </c>
      <c r="N2295">
        <v>177313795</v>
      </c>
      <c r="O2295">
        <v>147313795</v>
      </c>
      <c r="P2295" t="s">
        <v>10928</v>
      </c>
      <c r="Q2295" t="s">
        <v>7605</v>
      </c>
      <c r="R2295">
        <v>5</v>
      </c>
      <c r="S2295" t="s">
        <v>11015</v>
      </c>
      <c r="T2295" t="s">
        <v>11028</v>
      </c>
      <c r="U2295" t="s">
        <v>10931</v>
      </c>
      <c r="V2295" t="s">
        <v>10997</v>
      </c>
      <c r="W2295" t="s">
        <v>11031</v>
      </c>
      <c r="X2295" t="s">
        <v>6348</v>
      </c>
    </row>
    <row r="2296" spans="1:24" x14ac:dyDescent="0.3">
      <c r="A2296" t="s">
        <v>7606</v>
      </c>
      <c r="B2296" t="s">
        <v>7607</v>
      </c>
      <c r="C2296" t="s">
        <v>7607</v>
      </c>
      <c r="D2296">
        <v>113</v>
      </c>
      <c r="E2296" t="s">
        <v>10911</v>
      </c>
      <c r="F2296">
        <v>1.8833333333333333</v>
      </c>
      <c r="G2296" t="s">
        <v>7406</v>
      </c>
      <c r="H2296" t="s">
        <v>172</v>
      </c>
      <c r="I2296" t="s">
        <v>10885</v>
      </c>
      <c r="J2296">
        <v>6.1</v>
      </c>
      <c r="K2296" t="s">
        <v>10912</v>
      </c>
      <c r="L2296">
        <v>86991</v>
      </c>
      <c r="M2296">
        <v>100000000</v>
      </c>
      <c r="N2296">
        <v>0</v>
      </c>
      <c r="O2296">
        <v>-100000000</v>
      </c>
      <c r="P2296" t="s">
        <v>10924</v>
      </c>
      <c r="Q2296" t="s">
        <v>7608</v>
      </c>
      <c r="R2296">
        <v>12</v>
      </c>
      <c r="S2296" t="s">
        <v>1956</v>
      </c>
      <c r="T2296" t="s">
        <v>11028</v>
      </c>
      <c r="U2296" t="s">
        <v>10931</v>
      </c>
      <c r="V2296" t="s">
        <v>11008</v>
      </c>
      <c r="W2296" t="s">
        <v>11035</v>
      </c>
      <c r="X2296" t="s">
        <v>7609</v>
      </c>
    </row>
    <row r="2297" spans="1:24" x14ac:dyDescent="0.3">
      <c r="A2297" t="s">
        <v>7610</v>
      </c>
      <c r="B2297" t="s">
        <v>7611</v>
      </c>
      <c r="C2297" t="s">
        <v>7611</v>
      </c>
      <c r="D2297">
        <v>112</v>
      </c>
      <c r="E2297" t="s">
        <v>10911</v>
      </c>
      <c r="F2297">
        <v>1.8666666666666667</v>
      </c>
      <c r="G2297" t="s">
        <v>7406</v>
      </c>
      <c r="H2297" t="s">
        <v>10887</v>
      </c>
      <c r="I2297" t="s">
        <v>172</v>
      </c>
      <c r="J2297">
        <v>6.1</v>
      </c>
      <c r="K2297" t="s">
        <v>10912</v>
      </c>
      <c r="L2297">
        <v>145390</v>
      </c>
      <c r="M2297">
        <v>68000000</v>
      </c>
      <c r="N2297">
        <v>192907684</v>
      </c>
      <c r="O2297">
        <v>124907684</v>
      </c>
      <c r="P2297" t="s">
        <v>10928</v>
      </c>
      <c r="Q2297" t="s">
        <v>6936</v>
      </c>
      <c r="R2297">
        <v>12</v>
      </c>
      <c r="S2297" t="s">
        <v>11016</v>
      </c>
      <c r="T2297" t="s">
        <v>11021</v>
      </c>
      <c r="U2297" t="s">
        <v>10921</v>
      </c>
      <c r="V2297" t="s">
        <v>11008</v>
      </c>
      <c r="W2297" t="s">
        <v>11035</v>
      </c>
      <c r="X2297" t="s">
        <v>7612</v>
      </c>
    </row>
    <row r="2298" spans="1:24" x14ac:dyDescent="0.3">
      <c r="A2298" t="s">
        <v>7613</v>
      </c>
      <c r="B2298" t="s">
        <v>7614</v>
      </c>
      <c r="C2298" t="s">
        <v>7614</v>
      </c>
      <c r="D2298">
        <v>94</v>
      </c>
      <c r="E2298" t="s">
        <v>10911</v>
      </c>
      <c r="F2298">
        <v>1.5666666666666667</v>
      </c>
      <c r="G2298" t="s">
        <v>172</v>
      </c>
      <c r="H2298" t="s">
        <v>10899</v>
      </c>
      <c r="I2298" t="s">
        <v>10899</v>
      </c>
      <c r="J2298">
        <v>4.3</v>
      </c>
      <c r="K2298" t="s">
        <v>10933</v>
      </c>
      <c r="L2298">
        <v>110451</v>
      </c>
      <c r="M2298">
        <v>6000000</v>
      </c>
      <c r="N2298">
        <v>32443111</v>
      </c>
      <c r="O2298">
        <v>26443111</v>
      </c>
      <c r="P2298" t="s">
        <v>10913</v>
      </c>
      <c r="Q2298" t="s">
        <v>7615</v>
      </c>
      <c r="R2298">
        <v>1</v>
      </c>
      <c r="S2298" t="s">
        <v>11011</v>
      </c>
      <c r="T2298" t="s">
        <v>11019</v>
      </c>
      <c r="U2298" t="s">
        <v>10919</v>
      </c>
      <c r="V2298" t="s">
        <v>10997</v>
      </c>
      <c r="W2298" t="s">
        <v>11031</v>
      </c>
      <c r="X2298" t="s">
        <v>7616</v>
      </c>
    </row>
    <row r="2299" spans="1:24" x14ac:dyDescent="0.3">
      <c r="A2299" t="s">
        <v>7617</v>
      </c>
      <c r="B2299" t="s">
        <v>7618</v>
      </c>
      <c r="C2299" t="s">
        <v>7618</v>
      </c>
      <c r="D2299">
        <v>103</v>
      </c>
      <c r="E2299" t="s">
        <v>10911</v>
      </c>
      <c r="F2299">
        <v>1.7166666666666666</v>
      </c>
      <c r="G2299" t="s">
        <v>190</v>
      </c>
      <c r="H2299" t="s">
        <v>10886</v>
      </c>
      <c r="I2299" t="s">
        <v>10890</v>
      </c>
      <c r="J2299">
        <v>7.1</v>
      </c>
      <c r="K2299" t="s">
        <v>10916</v>
      </c>
      <c r="L2299">
        <v>150997</v>
      </c>
      <c r="M2299">
        <v>15000000</v>
      </c>
      <c r="N2299">
        <v>9918093</v>
      </c>
      <c r="O2299">
        <v>-5081907</v>
      </c>
      <c r="P2299" t="s">
        <v>10924</v>
      </c>
      <c r="Q2299" t="s">
        <v>6585</v>
      </c>
      <c r="R2299">
        <v>3</v>
      </c>
      <c r="S2299" t="s">
        <v>1956</v>
      </c>
      <c r="T2299" t="s">
        <v>11027</v>
      </c>
      <c r="U2299" t="s">
        <v>10930</v>
      </c>
      <c r="V2299" t="s">
        <v>11002</v>
      </c>
      <c r="W2299" t="s">
        <v>11031</v>
      </c>
      <c r="X2299" t="s">
        <v>3681</v>
      </c>
    </row>
    <row r="2300" spans="1:24" x14ac:dyDescent="0.3">
      <c r="A2300" t="s">
        <v>7619</v>
      </c>
      <c r="B2300" t="s">
        <v>7620</v>
      </c>
      <c r="C2300" t="s">
        <v>7620</v>
      </c>
      <c r="D2300">
        <v>110</v>
      </c>
      <c r="E2300" t="s">
        <v>10911</v>
      </c>
      <c r="F2300">
        <v>1.8333333333333333</v>
      </c>
      <c r="G2300" t="s">
        <v>172</v>
      </c>
      <c r="H2300" t="s">
        <v>10886</v>
      </c>
      <c r="I2300" t="s">
        <v>10899</v>
      </c>
      <c r="J2300">
        <v>5.7</v>
      </c>
      <c r="K2300" t="s">
        <v>10933</v>
      </c>
      <c r="L2300">
        <v>52752</v>
      </c>
      <c r="M2300">
        <v>40000000</v>
      </c>
      <c r="N2300">
        <v>48147945</v>
      </c>
      <c r="O2300">
        <v>8147945</v>
      </c>
      <c r="P2300" t="s">
        <v>10918</v>
      </c>
      <c r="Q2300" t="s">
        <v>7356</v>
      </c>
      <c r="R2300">
        <v>8</v>
      </c>
      <c r="S2300" t="s">
        <v>1956</v>
      </c>
      <c r="T2300" t="s">
        <v>11026</v>
      </c>
      <c r="U2300" t="s">
        <v>10929</v>
      </c>
      <c r="V2300" t="s">
        <v>11000</v>
      </c>
      <c r="W2300" t="s">
        <v>11031</v>
      </c>
      <c r="X2300" t="s">
        <v>7621</v>
      </c>
    </row>
    <row r="2301" spans="1:24" x14ac:dyDescent="0.3">
      <c r="A2301" t="s">
        <v>7622</v>
      </c>
      <c r="B2301" t="s">
        <v>7623</v>
      </c>
      <c r="C2301" t="s">
        <v>7623</v>
      </c>
      <c r="D2301">
        <v>96</v>
      </c>
      <c r="E2301" t="s">
        <v>10911</v>
      </c>
      <c r="F2301">
        <v>1.6</v>
      </c>
      <c r="G2301" t="s">
        <v>105</v>
      </c>
      <c r="H2301" t="s">
        <v>10899</v>
      </c>
      <c r="I2301" t="s">
        <v>10899</v>
      </c>
      <c r="J2301">
        <v>6.5</v>
      </c>
      <c r="K2301" t="s">
        <v>10912</v>
      </c>
      <c r="L2301">
        <v>123315</v>
      </c>
      <c r="M2301">
        <v>12000000</v>
      </c>
      <c r="N2301">
        <v>146733054</v>
      </c>
      <c r="O2301">
        <v>134733054</v>
      </c>
      <c r="P2301" t="s">
        <v>10928</v>
      </c>
      <c r="Q2301" t="s">
        <v>7624</v>
      </c>
      <c r="R2301">
        <v>15</v>
      </c>
      <c r="S2301" t="s">
        <v>11014</v>
      </c>
      <c r="T2301" t="s">
        <v>11021</v>
      </c>
      <c r="U2301" t="s">
        <v>10921</v>
      </c>
      <c r="V2301" t="s">
        <v>11004</v>
      </c>
      <c r="W2301" t="s">
        <v>11035</v>
      </c>
      <c r="X2301" t="s">
        <v>7625</v>
      </c>
    </row>
    <row r="2302" spans="1:24" x14ac:dyDescent="0.3">
      <c r="A2302" t="s">
        <v>7626</v>
      </c>
      <c r="B2302" t="s">
        <v>7627</v>
      </c>
      <c r="C2302" t="s">
        <v>7627</v>
      </c>
      <c r="D2302">
        <v>128</v>
      </c>
      <c r="E2302" t="s">
        <v>10917</v>
      </c>
      <c r="F2302">
        <v>2.1333333333333333</v>
      </c>
      <c r="G2302" t="s">
        <v>7406</v>
      </c>
      <c r="H2302" t="s">
        <v>190</v>
      </c>
      <c r="I2302" t="s">
        <v>10885</v>
      </c>
      <c r="J2302">
        <v>6.2</v>
      </c>
      <c r="K2302" t="s">
        <v>10912</v>
      </c>
      <c r="L2302">
        <v>168369</v>
      </c>
      <c r="M2302">
        <v>175000000</v>
      </c>
      <c r="N2302">
        <v>151783839</v>
      </c>
      <c r="O2302">
        <v>-23216161</v>
      </c>
      <c r="P2302" t="s">
        <v>10924</v>
      </c>
      <c r="Q2302" t="s">
        <v>7628</v>
      </c>
      <c r="R2302">
        <v>6</v>
      </c>
      <c r="S2302" t="s">
        <v>1956</v>
      </c>
      <c r="T2302" t="s">
        <v>11018</v>
      </c>
      <c r="U2302" t="s">
        <v>10914</v>
      </c>
      <c r="V2302" t="s">
        <v>10997</v>
      </c>
      <c r="W2302" t="s">
        <v>11031</v>
      </c>
      <c r="X2302" t="s">
        <v>7629</v>
      </c>
    </row>
    <row r="2303" spans="1:24" x14ac:dyDescent="0.3">
      <c r="A2303" t="s">
        <v>7630</v>
      </c>
      <c r="B2303" t="s">
        <v>7631</v>
      </c>
      <c r="C2303" t="s">
        <v>7631</v>
      </c>
      <c r="D2303">
        <v>123</v>
      </c>
      <c r="E2303" t="s">
        <v>10917</v>
      </c>
      <c r="F2303">
        <v>2.0499999999999998</v>
      </c>
      <c r="G2303" t="s">
        <v>172</v>
      </c>
      <c r="H2303" t="s">
        <v>190</v>
      </c>
      <c r="I2303" t="s">
        <v>10893</v>
      </c>
      <c r="J2303">
        <v>5.9</v>
      </c>
      <c r="K2303" t="s">
        <v>10933</v>
      </c>
      <c r="L2303">
        <v>80822</v>
      </c>
      <c r="M2303">
        <v>75000000</v>
      </c>
      <c r="N2303">
        <v>59418613</v>
      </c>
      <c r="O2303">
        <v>-15581387</v>
      </c>
      <c r="P2303" t="s">
        <v>10924</v>
      </c>
      <c r="Q2303" t="s">
        <v>6383</v>
      </c>
      <c r="R2303">
        <v>13</v>
      </c>
      <c r="S2303" t="s">
        <v>11014</v>
      </c>
      <c r="T2303" t="s">
        <v>11024</v>
      </c>
      <c r="U2303" t="s">
        <v>10926</v>
      </c>
      <c r="V2303" t="s">
        <v>11003</v>
      </c>
      <c r="W2303" t="s">
        <v>11031</v>
      </c>
      <c r="X2303" t="s">
        <v>3301</v>
      </c>
    </row>
    <row r="2304" spans="1:24" x14ac:dyDescent="0.3">
      <c r="A2304" t="s">
        <v>7632</v>
      </c>
      <c r="B2304" t="s">
        <v>7633</v>
      </c>
      <c r="C2304" t="s">
        <v>7633</v>
      </c>
      <c r="D2304">
        <v>103</v>
      </c>
      <c r="E2304" t="s">
        <v>10911</v>
      </c>
      <c r="F2304">
        <v>1.7166666666666666</v>
      </c>
      <c r="G2304" t="s">
        <v>105</v>
      </c>
      <c r="H2304" t="s">
        <v>5170</v>
      </c>
      <c r="I2304" t="s">
        <v>10899</v>
      </c>
      <c r="J2304">
        <v>6.1</v>
      </c>
      <c r="K2304" t="s">
        <v>10912</v>
      </c>
      <c r="L2304">
        <v>72970</v>
      </c>
      <c r="M2304">
        <v>18000000</v>
      </c>
      <c r="N2304">
        <v>76987621</v>
      </c>
      <c r="O2304">
        <v>58987621</v>
      </c>
      <c r="P2304" t="s">
        <v>10913</v>
      </c>
      <c r="Q2304" t="s">
        <v>7634</v>
      </c>
      <c r="R2304">
        <v>5</v>
      </c>
      <c r="S2304" t="s">
        <v>11014</v>
      </c>
      <c r="T2304" t="s">
        <v>11026</v>
      </c>
      <c r="U2304" t="s">
        <v>10929</v>
      </c>
      <c r="V2304" t="s">
        <v>11004</v>
      </c>
      <c r="W2304" t="s">
        <v>11035</v>
      </c>
      <c r="X2304" t="s">
        <v>7635</v>
      </c>
    </row>
    <row r="2305" spans="1:24" x14ac:dyDescent="0.3">
      <c r="A2305" t="s">
        <v>7636</v>
      </c>
      <c r="B2305" t="s">
        <v>7637</v>
      </c>
      <c r="C2305" t="s">
        <v>7637</v>
      </c>
      <c r="D2305">
        <v>126</v>
      </c>
      <c r="E2305" t="s">
        <v>10917</v>
      </c>
      <c r="F2305">
        <v>2.1</v>
      </c>
      <c r="G2305" t="s">
        <v>7406</v>
      </c>
      <c r="H2305" t="s">
        <v>10887</v>
      </c>
      <c r="I2305" t="s">
        <v>10890</v>
      </c>
      <c r="J2305">
        <v>6.3</v>
      </c>
      <c r="K2305" t="s">
        <v>10912</v>
      </c>
      <c r="L2305">
        <v>288955</v>
      </c>
      <c r="M2305">
        <v>155000000</v>
      </c>
      <c r="N2305">
        <v>440603537</v>
      </c>
      <c r="O2305">
        <v>285603537</v>
      </c>
      <c r="P2305" t="s">
        <v>10928</v>
      </c>
      <c r="Q2305" t="s">
        <v>7638</v>
      </c>
      <c r="R2305">
        <v>21</v>
      </c>
      <c r="S2305" t="s">
        <v>11013</v>
      </c>
      <c r="T2305" t="s">
        <v>11024</v>
      </c>
      <c r="U2305" t="s">
        <v>10926</v>
      </c>
      <c r="V2305" t="s">
        <v>10999</v>
      </c>
      <c r="W2305" t="s">
        <v>11031</v>
      </c>
      <c r="X2305" t="s">
        <v>7639</v>
      </c>
    </row>
    <row r="2306" spans="1:24" x14ac:dyDescent="0.3">
      <c r="A2306" t="s">
        <v>7640</v>
      </c>
      <c r="B2306" t="s">
        <v>7641</v>
      </c>
      <c r="C2306" t="s">
        <v>7641</v>
      </c>
      <c r="D2306">
        <v>121</v>
      </c>
      <c r="E2306" t="s">
        <v>10917</v>
      </c>
      <c r="F2306">
        <v>2.0166666666666666</v>
      </c>
      <c r="G2306" t="s">
        <v>172</v>
      </c>
      <c r="H2306" t="s">
        <v>190</v>
      </c>
      <c r="I2306" t="s">
        <v>10886</v>
      </c>
      <c r="J2306">
        <v>5.4</v>
      </c>
      <c r="K2306" t="s">
        <v>10933</v>
      </c>
      <c r="L2306">
        <v>53793</v>
      </c>
      <c r="M2306">
        <v>120000000</v>
      </c>
      <c r="N2306">
        <v>48668907</v>
      </c>
      <c r="O2306">
        <v>-71331093</v>
      </c>
      <c r="P2306" t="s">
        <v>10924</v>
      </c>
      <c r="Q2306" t="s">
        <v>7642</v>
      </c>
      <c r="R2306">
        <v>13</v>
      </c>
      <c r="S2306" t="s">
        <v>11015</v>
      </c>
      <c r="T2306" t="s">
        <v>11018</v>
      </c>
      <c r="U2306" t="s">
        <v>10914</v>
      </c>
      <c r="V2306" t="s">
        <v>11002</v>
      </c>
      <c r="W2306" t="s">
        <v>11031</v>
      </c>
      <c r="X2306" t="s">
        <v>579</v>
      </c>
    </row>
    <row r="2307" spans="1:24" x14ac:dyDescent="0.3">
      <c r="A2307" t="s">
        <v>7643</v>
      </c>
      <c r="B2307" t="s">
        <v>7644</v>
      </c>
      <c r="C2307" t="s">
        <v>7644</v>
      </c>
      <c r="D2307">
        <v>143</v>
      </c>
      <c r="E2307" t="s">
        <v>10917</v>
      </c>
      <c r="F2307">
        <v>2.3833333333333333</v>
      </c>
      <c r="G2307" t="s">
        <v>190</v>
      </c>
      <c r="H2307" t="s">
        <v>10886</v>
      </c>
      <c r="I2307" t="s">
        <v>10899</v>
      </c>
      <c r="J2307">
        <v>7.2</v>
      </c>
      <c r="K2307" t="s">
        <v>10916</v>
      </c>
      <c r="L2307">
        <v>580234</v>
      </c>
      <c r="M2307">
        <v>105000000</v>
      </c>
      <c r="N2307">
        <v>353659851</v>
      </c>
      <c r="O2307">
        <v>248659851</v>
      </c>
      <c r="P2307" t="s">
        <v>10928</v>
      </c>
      <c r="Q2307" t="s">
        <v>6202</v>
      </c>
      <c r="R2307">
        <v>1</v>
      </c>
      <c r="S2307" t="s">
        <v>11014</v>
      </c>
      <c r="T2307" t="s">
        <v>11029</v>
      </c>
      <c r="U2307" t="s">
        <v>10932</v>
      </c>
      <c r="V2307" t="s">
        <v>10997</v>
      </c>
      <c r="W2307" t="s">
        <v>11031</v>
      </c>
      <c r="X2307" t="s">
        <v>2194</v>
      </c>
    </row>
    <row r="2308" spans="1:24" x14ac:dyDescent="0.3">
      <c r="A2308" t="s">
        <v>7645</v>
      </c>
      <c r="B2308" t="s">
        <v>7646</v>
      </c>
      <c r="C2308" t="s">
        <v>7646</v>
      </c>
      <c r="D2308">
        <v>95</v>
      </c>
      <c r="E2308" t="s">
        <v>10911</v>
      </c>
      <c r="F2308">
        <v>1.5833333333333333</v>
      </c>
      <c r="G2308" t="s">
        <v>7406</v>
      </c>
      <c r="H2308" t="s">
        <v>10891</v>
      </c>
      <c r="I2308" t="s">
        <v>10890</v>
      </c>
      <c r="J2308">
        <v>7.1</v>
      </c>
      <c r="K2308" t="s">
        <v>10916</v>
      </c>
      <c r="L2308">
        <v>288791</v>
      </c>
      <c r="M2308">
        <v>50000000</v>
      </c>
      <c r="N2308">
        <v>41037742</v>
      </c>
      <c r="O2308">
        <v>-8962258</v>
      </c>
      <c r="P2308" t="s">
        <v>10924</v>
      </c>
      <c r="Q2308" t="s">
        <v>7647</v>
      </c>
      <c r="R2308">
        <v>11</v>
      </c>
      <c r="S2308" t="s">
        <v>11014</v>
      </c>
      <c r="T2308" t="s">
        <v>11025</v>
      </c>
      <c r="U2308" t="s">
        <v>10927</v>
      </c>
      <c r="V2308" t="s">
        <v>11003</v>
      </c>
      <c r="W2308" t="s">
        <v>11031</v>
      </c>
      <c r="X2308" t="s">
        <v>5345</v>
      </c>
    </row>
    <row r="2309" spans="1:24" x14ac:dyDescent="0.3">
      <c r="A2309" t="s">
        <v>7648</v>
      </c>
      <c r="B2309" t="s">
        <v>7649</v>
      </c>
      <c r="C2309" t="s">
        <v>7649</v>
      </c>
      <c r="D2309">
        <v>164</v>
      </c>
      <c r="E2309" t="s">
        <v>10917</v>
      </c>
      <c r="F2309">
        <v>2.7333333333333334</v>
      </c>
      <c r="G2309" t="s">
        <v>7406</v>
      </c>
      <c r="H2309" t="s">
        <v>190</v>
      </c>
      <c r="I2309" t="s">
        <v>5170</v>
      </c>
      <c r="J2309">
        <v>8.4</v>
      </c>
      <c r="K2309" t="s">
        <v>10922</v>
      </c>
      <c r="L2309">
        <v>1786040</v>
      </c>
      <c r="M2309">
        <v>250000000</v>
      </c>
      <c r="N2309">
        <v>1085067637</v>
      </c>
      <c r="O2309">
        <v>835067637</v>
      </c>
      <c r="P2309" t="s">
        <v>10928</v>
      </c>
      <c r="Q2309" t="s">
        <v>7650</v>
      </c>
      <c r="R2309">
        <v>16</v>
      </c>
      <c r="S2309" t="s">
        <v>11015</v>
      </c>
      <c r="T2309" t="s">
        <v>11025</v>
      </c>
      <c r="U2309" t="s">
        <v>10927</v>
      </c>
      <c r="V2309" t="s">
        <v>11003</v>
      </c>
      <c r="W2309" t="s">
        <v>11031</v>
      </c>
      <c r="X2309" t="s">
        <v>2976</v>
      </c>
    </row>
    <row r="2310" spans="1:24" x14ac:dyDescent="0.3">
      <c r="A2310" t="s">
        <v>7651</v>
      </c>
      <c r="B2310" t="s">
        <v>7652</v>
      </c>
      <c r="C2310" t="s">
        <v>7652</v>
      </c>
      <c r="D2310">
        <v>114</v>
      </c>
      <c r="E2310" t="s">
        <v>10911</v>
      </c>
      <c r="F2310">
        <v>1.9</v>
      </c>
      <c r="G2310" t="s">
        <v>7406</v>
      </c>
      <c r="H2310" t="s">
        <v>10887</v>
      </c>
      <c r="I2310" t="s">
        <v>10885</v>
      </c>
      <c r="J2310">
        <v>6.3</v>
      </c>
      <c r="K2310" t="s">
        <v>10912</v>
      </c>
      <c r="L2310">
        <v>144927</v>
      </c>
      <c r="M2310">
        <v>195000000</v>
      </c>
      <c r="N2310">
        <v>197687603</v>
      </c>
      <c r="O2310">
        <v>2687603</v>
      </c>
      <c r="P2310" t="s">
        <v>10918</v>
      </c>
      <c r="Q2310" t="s">
        <v>7653</v>
      </c>
      <c r="R2310">
        <v>27</v>
      </c>
      <c r="S2310" t="s">
        <v>11014</v>
      </c>
      <c r="T2310" t="s">
        <v>11020</v>
      </c>
      <c r="U2310" t="s">
        <v>10920</v>
      </c>
      <c r="V2310" t="s">
        <v>10997</v>
      </c>
      <c r="W2310" t="s">
        <v>11031</v>
      </c>
      <c r="X2310" t="s">
        <v>2047</v>
      </c>
    </row>
    <row r="2311" spans="1:24" x14ac:dyDescent="0.3">
      <c r="A2311" t="s">
        <v>7654</v>
      </c>
      <c r="B2311" t="s">
        <v>7655</v>
      </c>
      <c r="C2311" t="s">
        <v>7655</v>
      </c>
      <c r="D2311">
        <v>96</v>
      </c>
      <c r="E2311" t="s">
        <v>10911</v>
      </c>
      <c r="F2311">
        <v>1.6</v>
      </c>
      <c r="G2311" t="s">
        <v>190</v>
      </c>
      <c r="H2311" t="s">
        <v>10895</v>
      </c>
      <c r="I2311" t="s">
        <v>5170</v>
      </c>
      <c r="J2311">
        <v>6.3</v>
      </c>
      <c r="K2311" t="s">
        <v>10912</v>
      </c>
      <c r="L2311">
        <v>76656</v>
      </c>
      <c r="M2311">
        <v>14000000</v>
      </c>
      <c r="N2311">
        <v>13657649</v>
      </c>
      <c r="O2311">
        <v>-342351</v>
      </c>
      <c r="P2311" t="s">
        <v>10924</v>
      </c>
      <c r="Q2311" t="s">
        <v>7057</v>
      </c>
      <c r="R2311">
        <v>13</v>
      </c>
      <c r="S2311" t="s">
        <v>11013</v>
      </c>
      <c r="T2311" t="s">
        <v>11027</v>
      </c>
      <c r="U2311" t="s">
        <v>10930</v>
      </c>
      <c r="V2311" t="s">
        <v>10996</v>
      </c>
      <c r="W2311" t="s">
        <v>11031</v>
      </c>
      <c r="X2311" t="s">
        <v>7656</v>
      </c>
    </row>
    <row r="2312" spans="1:24" x14ac:dyDescent="0.3">
      <c r="A2312" t="s">
        <v>7657</v>
      </c>
      <c r="B2312" t="s">
        <v>7658</v>
      </c>
      <c r="C2312" t="s">
        <v>7658</v>
      </c>
      <c r="D2312">
        <v>107</v>
      </c>
      <c r="E2312" t="s">
        <v>10911</v>
      </c>
      <c r="F2312">
        <v>1.7833333333333334</v>
      </c>
      <c r="G2312" t="s">
        <v>190</v>
      </c>
      <c r="H2312" t="s">
        <v>10885</v>
      </c>
      <c r="I2312" t="s">
        <v>10894</v>
      </c>
      <c r="J2312">
        <v>6.7</v>
      </c>
      <c r="K2312" t="s">
        <v>10912</v>
      </c>
      <c r="L2312">
        <v>127186</v>
      </c>
      <c r="M2312">
        <v>11000000</v>
      </c>
      <c r="N2312">
        <v>78274843</v>
      </c>
      <c r="O2312">
        <v>67274843</v>
      </c>
      <c r="P2312" t="s">
        <v>10913</v>
      </c>
      <c r="Q2312" t="s">
        <v>7659</v>
      </c>
      <c r="R2312">
        <v>18</v>
      </c>
      <c r="S2312" t="s">
        <v>11015</v>
      </c>
      <c r="T2312" t="s">
        <v>11028</v>
      </c>
      <c r="U2312" t="s">
        <v>10931</v>
      </c>
      <c r="V2312" t="s">
        <v>10998</v>
      </c>
      <c r="W2312" t="s">
        <v>11031</v>
      </c>
      <c r="X2312" t="s">
        <v>7660</v>
      </c>
    </row>
    <row r="2313" spans="1:24" x14ac:dyDescent="0.3">
      <c r="A2313" t="s">
        <v>7661</v>
      </c>
      <c r="B2313" t="s">
        <v>7662</v>
      </c>
      <c r="C2313" t="s">
        <v>7662</v>
      </c>
      <c r="D2313">
        <v>127</v>
      </c>
      <c r="E2313" t="s">
        <v>10917</v>
      </c>
      <c r="F2313">
        <v>2.1166666666666667</v>
      </c>
      <c r="G2313" t="s">
        <v>10889</v>
      </c>
      <c r="H2313" t="s">
        <v>10891</v>
      </c>
      <c r="I2313" t="s">
        <v>190</v>
      </c>
      <c r="J2313">
        <v>7</v>
      </c>
      <c r="K2313" t="s">
        <v>10916</v>
      </c>
      <c r="L2313">
        <v>77441</v>
      </c>
      <c r="M2313">
        <v>28000000</v>
      </c>
      <c r="N2313">
        <v>21011110</v>
      </c>
      <c r="O2313">
        <v>-6988890</v>
      </c>
      <c r="P2313" t="s">
        <v>10924</v>
      </c>
      <c r="Q2313" t="s">
        <v>7663</v>
      </c>
      <c r="R2313">
        <v>6</v>
      </c>
      <c r="S2313" t="s">
        <v>11014</v>
      </c>
      <c r="T2313" t="s">
        <v>11025</v>
      </c>
      <c r="U2313" t="s">
        <v>10927</v>
      </c>
      <c r="V2313" t="s">
        <v>11006</v>
      </c>
      <c r="W2313" t="s">
        <v>11031</v>
      </c>
      <c r="X2313" t="s">
        <v>7130</v>
      </c>
    </row>
    <row r="2314" spans="1:24" x14ac:dyDescent="0.3">
      <c r="A2314" t="s">
        <v>7664</v>
      </c>
      <c r="B2314" t="s">
        <v>7665</v>
      </c>
      <c r="C2314" t="s">
        <v>7665</v>
      </c>
      <c r="D2314">
        <v>116</v>
      </c>
      <c r="E2314" t="s">
        <v>10911</v>
      </c>
      <c r="F2314">
        <v>1.9333333333333333</v>
      </c>
      <c r="G2314" t="s">
        <v>190</v>
      </c>
      <c r="H2314" t="s">
        <v>10886</v>
      </c>
      <c r="I2314" t="s">
        <v>10890</v>
      </c>
      <c r="J2314">
        <v>7</v>
      </c>
      <c r="K2314" t="s">
        <v>10916</v>
      </c>
      <c r="L2314">
        <v>432963</v>
      </c>
      <c r="M2314">
        <v>110000000</v>
      </c>
      <c r="N2314">
        <v>303144152</v>
      </c>
      <c r="O2314">
        <v>193144152</v>
      </c>
      <c r="P2314" t="s">
        <v>10928</v>
      </c>
      <c r="Q2314" t="s">
        <v>7666</v>
      </c>
      <c r="R2314">
        <v>14</v>
      </c>
      <c r="S2314" t="s">
        <v>11014</v>
      </c>
      <c r="T2314" t="s">
        <v>11018</v>
      </c>
      <c r="U2314" t="s">
        <v>10914</v>
      </c>
      <c r="V2314" t="s">
        <v>11006</v>
      </c>
      <c r="W2314" t="s">
        <v>11031</v>
      </c>
      <c r="X2314" t="s">
        <v>7667</v>
      </c>
    </row>
    <row r="2315" spans="1:24" x14ac:dyDescent="0.3">
      <c r="A2315" t="s">
        <v>7668</v>
      </c>
      <c r="B2315" t="s">
        <v>7669</v>
      </c>
      <c r="C2315" t="s">
        <v>7669</v>
      </c>
      <c r="D2315">
        <v>123</v>
      </c>
      <c r="E2315" t="s">
        <v>10917</v>
      </c>
      <c r="F2315">
        <v>2.0499999999999998</v>
      </c>
      <c r="G2315" t="s">
        <v>10889</v>
      </c>
      <c r="H2315" t="s">
        <v>10891</v>
      </c>
      <c r="I2315" t="s">
        <v>190</v>
      </c>
      <c r="J2315">
        <v>6.9</v>
      </c>
      <c r="K2315" t="s">
        <v>10912</v>
      </c>
      <c r="L2315">
        <v>189387</v>
      </c>
      <c r="M2315">
        <v>53000000</v>
      </c>
      <c r="N2315">
        <v>99975678</v>
      </c>
      <c r="O2315">
        <v>46975678</v>
      </c>
      <c r="P2315" t="s">
        <v>10913</v>
      </c>
      <c r="Q2315" t="s">
        <v>7670</v>
      </c>
      <c r="R2315">
        <v>4</v>
      </c>
      <c r="S2315" t="s">
        <v>1956</v>
      </c>
      <c r="T2315" t="s">
        <v>11027</v>
      </c>
      <c r="U2315" t="s">
        <v>10930</v>
      </c>
      <c r="V2315" t="s">
        <v>10999</v>
      </c>
      <c r="W2315" t="s">
        <v>11031</v>
      </c>
      <c r="X2315" t="s">
        <v>7200</v>
      </c>
    </row>
    <row r="2316" spans="1:24" x14ac:dyDescent="0.3">
      <c r="A2316" t="s">
        <v>7671</v>
      </c>
      <c r="B2316" t="s">
        <v>7672</v>
      </c>
      <c r="C2316" t="s">
        <v>7672</v>
      </c>
      <c r="D2316">
        <v>105</v>
      </c>
      <c r="E2316" t="s">
        <v>10911</v>
      </c>
      <c r="F2316">
        <v>1.75</v>
      </c>
      <c r="G2316" t="s">
        <v>105</v>
      </c>
      <c r="H2316" t="s">
        <v>10895</v>
      </c>
      <c r="I2316" t="s">
        <v>5170</v>
      </c>
      <c r="J2316">
        <v>6.6</v>
      </c>
      <c r="K2316" t="s">
        <v>10912</v>
      </c>
      <c r="L2316">
        <v>151595</v>
      </c>
      <c r="M2316">
        <v>1000000</v>
      </c>
      <c r="N2316">
        <v>14740889</v>
      </c>
      <c r="O2316">
        <v>13740889</v>
      </c>
      <c r="P2316" t="s">
        <v>10913</v>
      </c>
      <c r="Q2316" t="s">
        <v>7673</v>
      </c>
      <c r="R2316">
        <v>13</v>
      </c>
      <c r="S2316" t="s">
        <v>11013</v>
      </c>
      <c r="T2316" t="s">
        <v>11021</v>
      </c>
      <c r="U2316" t="s">
        <v>10921</v>
      </c>
      <c r="V2316" t="s">
        <v>11008</v>
      </c>
      <c r="W2316" t="s">
        <v>11035</v>
      </c>
      <c r="X2316" t="s">
        <v>7064</v>
      </c>
    </row>
    <row r="2317" spans="1:24" x14ac:dyDescent="0.3">
      <c r="A2317" t="s">
        <v>7674</v>
      </c>
      <c r="B2317" t="s">
        <v>7675</v>
      </c>
      <c r="C2317" t="s">
        <v>7675</v>
      </c>
      <c r="D2317">
        <v>98</v>
      </c>
      <c r="E2317" t="s">
        <v>10911</v>
      </c>
      <c r="F2317">
        <v>1.6333333333333333</v>
      </c>
      <c r="G2317" t="s">
        <v>172</v>
      </c>
      <c r="H2317" t="s">
        <v>10891</v>
      </c>
      <c r="I2317" t="s">
        <v>10895</v>
      </c>
      <c r="J2317">
        <v>6.5</v>
      </c>
      <c r="K2317" t="s">
        <v>10912</v>
      </c>
      <c r="L2317">
        <v>60305</v>
      </c>
      <c r="M2317">
        <v>40000000</v>
      </c>
      <c r="N2317">
        <v>21966634</v>
      </c>
      <c r="O2317">
        <v>-18033366</v>
      </c>
      <c r="P2317" t="s">
        <v>10924</v>
      </c>
      <c r="Q2317" t="s">
        <v>7676</v>
      </c>
      <c r="R2317">
        <v>8</v>
      </c>
      <c r="S2317" t="s">
        <v>11012</v>
      </c>
      <c r="T2317" t="s">
        <v>11027</v>
      </c>
      <c r="U2317" t="s">
        <v>10930</v>
      </c>
      <c r="V2317" t="s">
        <v>11008</v>
      </c>
      <c r="W2317" t="s">
        <v>11035</v>
      </c>
      <c r="X2317" t="s">
        <v>7677</v>
      </c>
    </row>
    <row r="2318" spans="1:24" x14ac:dyDescent="0.3">
      <c r="A2318" t="s">
        <v>7678</v>
      </c>
      <c r="B2318" t="s">
        <v>7679</v>
      </c>
      <c r="C2318" t="s">
        <v>7679</v>
      </c>
      <c r="D2318">
        <v>137</v>
      </c>
      <c r="E2318" t="s">
        <v>10917</v>
      </c>
      <c r="F2318">
        <v>2.2833333333333332</v>
      </c>
      <c r="G2318" t="s">
        <v>190</v>
      </c>
      <c r="H2318" t="s">
        <v>5878</v>
      </c>
      <c r="I2318" t="s">
        <v>10899</v>
      </c>
      <c r="J2318">
        <v>7.7</v>
      </c>
      <c r="K2318" t="s">
        <v>10916</v>
      </c>
      <c r="L2318">
        <v>85413</v>
      </c>
      <c r="M2318">
        <v>6000000</v>
      </c>
      <c r="N2318">
        <v>90777</v>
      </c>
      <c r="O2318">
        <v>-5909223</v>
      </c>
      <c r="P2318" t="s">
        <v>10924</v>
      </c>
      <c r="Q2318" t="s">
        <v>7680</v>
      </c>
      <c r="R2318">
        <v>3</v>
      </c>
      <c r="S2318" t="s">
        <v>11012</v>
      </c>
      <c r="T2318" t="s">
        <v>11027</v>
      </c>
      <c r="U2318" t="s">
        <v>10930</v>
      </c>
      <c r="V2318" t="s">
        <v>10999</v>
      </c>
      <c r="W2318" t="s">
        <v>11031</v>
      </c>
      <c r="X2318" t="s">
        <v>7681</v>
      </c>
    </row>
    <row r="2319" spans="1:24" x14ac:dyDescent="0.3">
      <c r="A2319" t="s">
        <v>7682</v>
      </c>
      <c r="B2319" t="s">
        <v>7683</v>
      </c>
      <c r="C2319" t="s">
        <v>7683</v>
      </c>
      <c r="D2319">
        <v>119</v>
      </c>
      <c r="E2319" t="s">
        <v>10911</v>
      </c>
      <c r="F2319">
        <v>1.9833333333333334</v>
      </c>
      <c r="G2319" t="s">
        <v>7406</v>
      </c>
      <c r="H2319" t="s">
        <v>10887</v>
      </c>
      <c r="I2319" t="s">
        <v>10885</v>
      </c>
      <c r="J2319">
        <v>6.3</v>
      </c>
      <c r="K2319" t="s">
        <v>10912</v>
      </c>
      <c r="L2319">
        <v>223196</v>
      </c>
      <c r="M2319">
        <v>94000000</v>
      </c>
      <c r="N2319">
        <v>274950803</v>
      </c>
      <c r="O2319">
        <v>180950803</v>
      </c>
      <c r="P2319" t="s">
        <v>10928</v>
      </c>
      <c r="Q2319" t="s">
        <v>7684</v>
      </c>
      <c r="R2319">
        <v>2</v>
      </c>
      <c r="S2319" t="s">
        <v>1956</v>
      </c>
      <c r="T2319" t="s">
        <v>11021</v>
      </c>
      <c r="U2319" t="s">
        <v>10921</v>
      </c>
      <c r="V2319" t="s">
        <v>11009</v>
      </c>
      <c r="W2319" t="s">
        <v>11031</v>
      </c>
      <c r="X2319" t="s">
        <v>7685</v>
      </c>
    </row>
    <row r="2320" spans="1:24" x14ac:dyDescent="0.3">
      <c r="A2320" t="s">
        <v>7686</v>
      </c>
      <c r="B2320" t="s">
        <v>7687</v>
      </c>
      <c r="C2320" t="s">
        <v>7687</v>
      </c>
      <c r="D2320">
        <v>81</v>
      </c>
      <c r="E2320" t="s">
        <v>10915</v>
      </c>
      <c r="F2320">
        <v>1.35</v>
      </c>
      <c r="G2320" t="s">
        <v>172</v>
      </c>
      <c r="H2320" t="s">
        <v>10899</v>
      </c>
      <c r="I2320" t="s">
        <v>10899</v>
      </c>
      <c r="J2320">
        <v>5.6</v>
      </c>
      <c r="K2320" t="s">
        <v>10933</v>
      </c>
      <c r="L2320">
        <v>72058</v>
      </c>
      <c r="M2320">
        <v>25000000</v>
      </c>
      <c r="N2320">
        <v>34942188</v>
      </c>
      <c r="O2320">
        <v>9942188</v>
      </c>
      <c r="P2320" t="s">
        <v>10918</v>
      </c>
      <c r="Q2320" t="s">
        <v>7688</v>
      </c>
      <c r="R2320">
        <v>9</v>
      </c>
      <c r="S2320" t="s">
        <v>1956</v>
      </c>
      <c r="T2320" t="s">
        <v>11018</v>
      </c>
      <c r="U2320" t="s">
        <v>10914</v>
      </c>
      <c r="V2320" t="s">
        <v>11000</v>
      </c>
      <c r="W2320" t="s">
        <v>11031</v>
      </c>
      <c r="X2320" t="s">
        <v>6323</v>
      </c>
    </row>
    <row r="2321" spans="1:24" x14ac:dyDescent="0.3">
      <c r="A2321" t="s">
        <v>7689</v>
      </c>
      <c r="B2321" t="s">
        <v>7690</v>
      </c>
      <c r="C2321" t="s">
        <v>7690</v>
      </c>
      <c r="D2321">
        <v>172</v>
      </c>
      <c r="E2321" t="s">
        <v>10917</v>
      </c>
      <c r="F2321">
        <v>2.8666666666666667</v>
      </c>
      <c r="G2321" t="s">
        <v>190</v>
      </c>
      <c r="H2321" t="s">
        <v>10895</v>
      </c>
      <c r="I2321" t="s">
        <v>10890</v>
      </c>
      <c r="J2321">
        <v>7.4</v>
      </c>
      <c r="K2321" t="s">
        <v>10916</v>
      </c>
      <c r="L2321">
        <v>370560</v>
      </c>
      <c r="M2321">
        <v>102000000</v>
      </c>
      <c r="N2321">
        <v>130516424</v>
      </c>
      <c r="O2321">
        <v>28516424</v>
      </c>
      <c r="P2321" t="s">
        <v>10913</v>
      </c>
      <c r="Q2321" t="s">
        <v>6160</v>
      </c>
      <c r="R2321">
        <v>8</v>
      </c>
      <c r="S2321" t="s">
        <v>11016</v>
      </c>
      <c r="T2321" t="s">
        <v>11027</v>
      </c>
      <c r="U2321" t="s">
        <v>10930</v>
      </c>
      <c r="V2321" t="s">
        <v>11003</v>
      </c>
      <c r="W2321" t="s">
        <v>11031</v>
      </c>
      <c r="X2321" t="s">
        <v>7691</v>
      </c>
    </row>
    <row r="2322" spans="1:24" x14ac:dyDescent="0.3">
      <c r="A2322" t="s">
        <v>7692</v>
      </c>
      <c r="B2322" t="s">
        <v>7693</v>
      </c>
      <c r="C2322" t="s">
        <v>7693</v>
      </c>
      <c r="D2322">
        <v>103</v>
      </c>
      <c r="E2322" t="s">
        <v>10911</v>
      </c>
      <c r="F2322">
        <v>1.7166666666666666</v>
      </c>
      <c r="G2322" t="s">
        <v>172</v>
      </c>
      <c r="H2322" t="s">
        <v>190</v>
      </c>
      <c r="I2322" t="s">
        <v>10899</v>
      </c>
      <c r="J2322">
        <v>6.6</v>
      </c>
      <c r="K2322" t="s">
        <v>10912</v>
      </c>
      <c r="L2322">
        <v>87167</v>
      </c>
      <c r="M2322">
        <v>19800000</v>
      </c>
      <c r="N2322">
        <v>41296320</v>
      </c>
      <c r="O2322">
        <v>21496320</v>
      </c>
      <c r="P2322" t="s">
        <v>10913</v>
      </c>
      <c r="Q2322" t="s">
        <v>5528</v>
      </c>
      <c r="R2322">
        <v>7</v>
      </c>
      <c r="S2322" t="s">
        <v>11013</v>
      </c>
      <c r="T2322" t="s">
        <v>11027</v>
      </c>
      <c r="U2322" t="s">
        <v>10930</v>
      </c>
      <c r="V2322" t="s">
        <v>10998</v>
      </c>
      <c r="W2322" t="s">
        <v>11031</v>
      </c>
      <c r="X2322" t="s">
        <v>4002</v>
      </c>
    </row>
    <row r="2323" spans="1:24" x14ac:dyDescent="0.3">
      <c r="A2323" t="s">
        <v>7694</v>
      </c>
      <c r="B2323" t="s">
        <v>7695</v>
      </c>
      <c r="C2323" t="s">
        <v>7695</v>
      </c>
      <c r="D2323">
        <v>108</v>
      </c>
      <c r="E2323" t="s">
        <v>10911</v>
      </c>
      <c r="F2323">
        <v>1.8</v>
      </c>
      <c r="G2323" t="s">
        <v>7406</v>
      </c>
      <c r="H2323" t="s">
        <v>172</v>
      </c>
      <c r="I2323" t="s">
        <v>10885</v>
      </c>
      <c r="J2323">
        <v>5.8</v>
      </c>
      <c r="K2323" t="s">
        <v>10933</v>
      </c>
      <c r="L2323">
        <v>59327</v>
      </c>
      <c r="M2323">
        <v>28000000</v>
      </c>
      <c r="N2323">
        <v>16457494</v>
      </c>
      <c r="O2323">
        <v>-11542506</v>
      </c>
      <c r="P2323" t="s">
        <v>10924</v>
      </c>
      <c r="Q2323" t="s">
        <v>7696</v>
      </c>
      <c r="R2323">
        <v>21</v>
      </c>
      <c r="S2323" t="s">
        <v>11012</v>
      </c>
      <c r="T2323" t="s">
        <v>11019</v>
      </c>
      <c r="U2323" t="s">
        <v>10919</v>
      </c>
      <c r="V2323" t="s">
        <v>11006</v>
      </c>
      <c r="W2323" t="s">
        <v>11031</v>
      </c>
      <c r="X2323" t="s">
        <v>6441</v>
      </c>
    </row>
    <row r="2324" spans="1:24" x14ac:dyDescent="0.3">
      <c r="A2324" t="s">
        <v>7697</v>
      </c>
      <c r="B2324" t="s">
        <v>7698</v>
      </c>
      <c r="C2324" t="s">
        <v>7698</v>
      </c>
      <c r="D2324">
        <v>109</v>
      </c>
      <c r="E2324" t="s">
        <v>10911</v>
      </c>
      <c r="F2324">
        <v>1.8166666666666667</v>
      </c>
      <c r="G2324" t="s">
        <v>190</v>
      </c>
      <c r="H2324" t="s">
        <v>10885</v>
      </c>
      <c r="I2324" t="s">
        <v>10886</v>
      </c>
      <c r="J2324">
        <v>6.3</v>
      </c>
      <c r="K2324" t="s">
        <v>10912</v>
      </c>
      <c r="L2324">
        <v>73383</v>
      </c>
      <c r="M2324">
        <v>60000000</v>
      </c>
      <c r="N2324">
        <v>22187813</v>
      </c>
      <c r="O2324">
        <v>-37812187</v>
      </c>
      <c r="P2324" t="s">
        <v>10924</v>
      </c>
      <c r="Q2324" t="s">
        <v>7699</v>
      </c>
      <c r="R2324">
        <v>22</v>
      </c>
      <c r="S2324" t="s">
        <v>11014</v>
      </c>
      <c r="T2324" t="s">
        <v>11028</v>
      </c>
      <c r="U2324" t="s">
        <v>10931</v>
      </c>
      <c r="V2324" t="s">
        <v>11003</v>
      </c>
      <c r="W2324" t="s">
        <v>11031</v>
      </c>
      <c r="X2324" t="s">
        <v>7700</v>
      </c>
    </row>
    <row r="2325" spans="1:24" x14ac:dyDescent="0.3">
      <c r="A2325" t="s">
        <v>7701</v>
      </c>
      <c r="B2325" t="s">
        <v>7702</v>
      </c>
      <c r="C2325" t="s">
        <v>7702</v>
      </c>
      <c r="D2325">
        <v>148</v>
      </c>
      <c r="E2325" t="s">
        <v>10917</v>
      </c>
      <c r="F2325">
        <v>2.4666666666666668</v>
      </c>
      <c r="G2325" t="s">
        <v>7406</v>
      </c>
      <c r="H2325" t="s">
        <v>10887</v>
      </c>
      <c r="I2325" t="s">
        <v>10890</v>
      </c>
      <c r="J2325">
        <v>8.8000000000000007</v>
      </c>
      <c r="K2325" t="s">
        <v>10922</v>
      </c>
      <c r="L2325">
        <v>2484142</v>
      </c>
      <c r="M2325">
        <v>160000000</v>
      </c>
      <c r="N2325">
        <v>839030630</v>
      </c>
      <c r="O2325">
        <v>679030630</v>
      </c>
      <c r="P2325" t="s">
        <v>10928</v>
      </c>
      <c r="Q2325" t="s">
        <v>7703</v>
      </c>
      <c r="R2325">
        <v>8</v>
      </c>
      <c r="S2325" t="s">
        <v>11012</v>
      </c>
      <c r="T2325" t="s">
        <v>11025</v>
      </c>
      <c r="U2325" t="s">
        <v>10927</v>
      </c>
      <c r="V2325" t="s">
        <v>11002</v>
      </c>
      <c r="W2325" t="s">
        <v>11031</v>
      </c>
      <c r="X2325" t="s">
        <v>2976</v>
      </c>
    </row>
    <row r="2326" spans="1:24" x14ac:dyDescent="0.3">
      <c r="A2326" t="s">
        <v>7704</v>
      </c>
      <c r="B2326" t="s">
        <v>7705</v>
      </c>
      <c r="C2326" t="s">
        <v>7705</v>
      </c>
      <c r="D2326">
        <v>102</v>
      </c>
      <c r="E2326" t="s">
        <v>10911</v>
      </c>
      <c r="F2326">
        <v>1.7</v>
      </c>
      <c r="G2326" t="s">
        <v>172</v>
      </c>
      <c r="H2326" t="s">
        <v>10899</v>
      </c>
      <c r="I2326" t="s">
        <v>10899</v>
      </c>
      <c r="J2326">
        <v>6</v>
      </c>
      <c r="K2326" t="s">
        <v>10912</v>
      </c>
      <c r="L2326">
        <v>267722</v>
      </c>
      <c r="M2326">
        <v>80000000</v>
      </c>
      <c r="N2326">
        <v>271457301</v>
      </c>
      <c r="O2326">
        <v>191457301</v>
      </c>
      <c r="P2326" t="s">
        <v>10928</v>
      </c>
      <c r="Q2326" t="s">
        <v>7561</v>
      </c>
      <c r="R2326">
        <v>24</v>
      </c>
      <c r="S2326" t="s">
        <v>11012</v>
      </c>
      <c r="T2326" t="s">
        <v>11024</v>
      </c>
      <c r="U2326" t="s">
        <v>10926</v>
      </c>
      <c r="V2326" t="s">
        <v>11002</v>
      </c>
      <c r="W2326" t="s">
        <v>11031</v>
      </c>
      <c r="X2326" t="s">
        <v>2132</v>
      </c>
    </row>
    <row r="2327" spans="1:24" x14ac:dyDescent="0.3">
      <c r="A2327" t="s">
        <v>7706</v>
      </c>
      <c r="B2327" t="s">
        <v>7707</v>
      </c>
      <c r="C2327" t="s">
        <v>7707</v>
      </c>
      <c r="D2327">
        <v>117</v>
      </c>
      <c r="E2327" t="s">
        <v>10911</v>
      </c>
      <c r="F2327">
        <v>1.95</v>
      </c>
      <c r="G2327" t="s">
        <v>190</v>
      </c>
      <c r="H2327" t="s">
        <v>10899</v>
      </c>
      <c r="I2327" t="s">
        <v>10899</v>
      </c>
      <c r="J2327">
        <v>7.7</v>
      </c>
      <c r="K2327" t="s">
        <v>10916</v>
      </c>
      <c r="L2327">
        <v>186864</v>
      </c>
      <c r="M2327">
        <v>10000000</v>
      </c>
      <c r="N2327">
        <v>54883206</v>
      </c>
      <c r="O2327">
        <v>44883206</v>
      </c>
      <c r="P2327" t="s">
        <v>10913</v>
      </c>
      <c r="Q2327" t="s">
        <v>7708</v>
      </c>
      <c r="R2327">
        <v>4</v>
      </c>
      <c r="S2327" t="s">
        <v>11013</v>
      </c>
      <c r="T2327" t="s">
        <v>11027</v>
      </c>
      <c r="U2327" t="s">
        <v>10930</v>
      </c>
      <c r="V2327" t="s">
        <v>11008</v>
      </c>
      <c r="W2327" t="s">
        <v>11035</v>
      </c>
      <c r="X2327" t="s">
        <v>2853</v>
      </c>
    </row>
    <row r="2328" spans="1:24" x14ac:dyDescent="0.3">
      <c r="A2328" t="s">
        <v>7709</v>
      </c>
      <c r="B2328" t="s">
        <v>7710</v>
      </c>
      <c r="C2328" t="s">
        <v>7710</v>
      </c>
      <c r="D2328">
        <v>106</v>
      </c>
      <c r="E2328" t="s">
        <v>10911</v>
      </c>
      <c r="F2328">
        <v>1.7666666666666666</v>
      </c>
      <c r="G2328" t="s">
        <v>10891</v>
      </c>
      <c r="H2328" t="s">
        <v>10895</v>
      </c>
      <c r="I2328" t="s">
        <v>10886</v>
      </c>
      <c r="J2328">
        <v>7</v>
      </c>
      <c r="K2328" t="s">
        <v>10916</v>
      </c>
      <c r="L2328">
        <v>266695</v>
      </c>
      <c r="M2328">
        <v>50200000</v>
      </c>
      <c r="N2328">
        <v>127869379</v>
      </c>
      <c r="O2328">
        <v>77669379</v>
      </c>
      <c r="P2328" t="s">
        <v>10913</v>
      </c>
      <c r="Q2328" t="s">
        <v>7148</v>
      </c>
      <c r="R2328">
        <v>14</v>
      </c>
      <c r="S2328" t="s">
        <v>11015</v>
      </c>
      <c r="T2328" t="s">
        <v>11020</v>
      </c>
      <c r="U2328" t="s">
        <v>10920</v>
      </c>
      <c r="V2328" t="s">
        <v>11000</v>
      </c>
      <c r="W2328" t="s">
        <v>11031</v>
      </c>
      <c r="X2328" t="s">
        <v>7711</v>
      </c>
    </row>
    <row r="2329" spans="1:24" x14ac:dyDescent="0.3">
      <c r="A2329" t="s">
        <v>7712</v>
      </c>
      <c r="B2329" t="s">
        <v>7713</v>
      </c>
      <c r="C2329" t="s">
        <v>7713</v>
      </c>
      <c r="D2329">
        <v>107</v>
      </c>
      <c r="E2329" t="s">
        <v>10911</v>
      </c>
      <c r="F2329">
        <v>1.7833333333333334</v>
      </c>
      <c r="G2329" t="s">
        <v>7406</v>
      </c>
      <c r="H2329" t="s">
        <v>172</v>
      </c>
      <c r="I2329" t="s">
        <v>10891</v>
      </c>
      <c r="J2329">
        <v>5.5</v>
      </c>
      <c r="K2329" t="s">
        <v>10933</v>
      </c>
      <c r="L2329">
        <v>89800</v>
      </c>
      <c r="M2329">
        <v>30000000</v>
      </c>
      <c r="N2329">
        <v>55611001</v>
      </c>
      <c r="O2329">
        <v>25611001</v>
      </c>
      <c r="P2329" t="s">
        <v>10913</v>
      </c>
      <c r="Q2329" t="s">
        <v>7714</v>
      </c>
      <c r="R2329">
        <v>22</v>
      </c>
      <c r="S2329" t="s">
        <v>11015</v>
      </c>
      <c r="T2329" t="s">
        <v>11020</v>
      </c>
      <c r="U2329" t="s">
        <v>10920</v>
      </c>
      <c r="V2329" t="s">
        <v>11002</v>
      </c>
      <c r="W2329" t="s">
        <v>11031</v>
      </c>
      <c r="X2329" t="s">
        <v>1736</v>
      </c>
    </row>
    <row r="2330" spans="1:24" x14ac:dyDescent="0.3">
      <c r="A2330" t="s">
        <v>7715</v>
      </c>
      <c r="B2330" t="s">
        <v>7716</v>
      </c>
      <c r="C2330" t="s">
        <v>7716</v>
      </c>
      <c r="D2330">
        <v>107</v>
      </c>
      <c r="E2330" t="s">
        <v>10911</v>
      </c>
      <c r="F2330">
        <v>1.7833333333333334</v>
      </c>
      <c r="G2330" t="s">
        <v>7406</v>
      </c>
      <c r="H2330" t="s">
        <v>172</v>
      </c>
      <c r="I2330" t="s">
        <v>10891</v>
      </c>
      <c r="J2330">
        <v>6.6</v>
      </c>
      <c r="K2330" t="s">
        <v>10912</v>
      </c>
      <c r="L2330">
        <v>282431</v>
      </c>
      <c r="M2330">
        <v>100000000</v>
      </c>
      <c r="N2330">
        <v>170458922</v>
      </c>
      <c r="O2330">
        <v>70458922</v>
      </c>
      <c r="P2330" t="s">
        <v>10913</v>
      </c>
      <c r="Q2330" t="s">
        <v>7717</v>
      </c>
      <c r="R2330">
        <v>2</v>
      </c>
      <c r="S2330" t="s">
        <v>11015</v>
      </c>
      <c r="T2330" t="s">
        <v>11028</v>
      </c>
      <c r="U2330" t="s">
        <v>10931</v>
      </c>
      <c r="V2330" t="s">
        <v>11002</v>
      </c>
      <c r="W2330" t="s">
        <v>11031</v>
      </c>
      <c r="X2330" t="s">
        <v>4442</v>
      </c>
    </row>
    <row r="2331" spans="1:24" x14ac:dyDescent="0.3">
      <c r="A2331" t="s">
        <v>7718</v>
      </c>
      <c r="B2331" t="s">
        <v>7719</v>
      </c>
      <c r="C2331" t="s">
        <v>7719</v>
      </c>
      <c r="D2331">
        <v>123</v>
      </c>
      <c r="E2331" t="s">
        <v>10917</v>
      </c>
      <c r="F2331">
        <v>2.0499999999999998</v>
      </c>
      <c r="G2331" t="s">
        <v>7406</v>
      </c>
      <c r="H2331" t="s">
        <v>10887</v>
      </c>
      <c r="I2331" t="s">
        <v>10885</v>
      </c>
      <c r="J2331">
        <v>5.9</v>
      </c>
      <c r="K2331" t="s">
        <v>10933</v>
      </c>
      <c r="L2331">
        <v>710828</v>
      </c>
      <c r="M2331">
        <v>175000000</v>
      </c>
      <c r="N2331">
        <v>749200054</v>
      </c>
      <c r="O2331">
        <v>574200054</v>
      </c>
      <c r="P2331" t="s">
        <v>10928</v>
      </c>
      <c r="Q2331" t="s">
        <v>7720</v>
      </c>
      <c r="R2331">
        <v>1</v>
      </c>
      <c r="S2331" t="s">
        <v>11015</v>
      </c>
      <c r="T2331" t="s">
        <v>11028</v>
      </c>
      <c r="U2331" t="s">
        <v>10931</v>
      </c>
      <c r="V2331" t="s">
        <v>11006</v>
      </c>
      <c r="W2331" t="s">
        <v>11031</v>
      </c>
      <c r="X2331" t="s">
        <v>5159</v>
      </c>
    </row>
    <row r="2332" spans="1:24" x14ac:dyDescent="0.3">
      <c r="A2332" t="s">
        <v>7721</v>
      </c>
      <c r="B2332" t="s">
        <v>1323</v>
      </c>
      <c r="C2332" t="s">
        <v>1323</v>
      </c>
      <c r="D2332">
        <v>118</v>
      </c>
      <c r="E2332" t="s">
        <v>10911</v>
      </c>
      <c r="F2332">
        <v>1.9666666666666666</v>
      </c>
      <c r="G2332" t="s">
        <v>7406</v>
      </c>
      <c r="H2332" t="s">
        <v>10887</v>
      </c>
      <c r="I2332" t="s">
        <v>10890</v>
      </c>
      <c r="J2332">
        <v>6.2</v>
      </c>
      <c r="K2332" t="s">
        <v>10912</v>
      </c>
      <c r="L2332">
        <v>263123</v>
      </c>
      <c r="M2332">
        <v>125000000</v>
      </c>
      <c r="N2332">
        <v>198467168</v>
      </c>
      <c r="O2332">
        <v>73467168</v>
      </c>
      <c r="P2332" t="s">
        <v>10913</v>
      </c>
      <c r="Q2332" t="s">
        <v>7722</v>
      </c>
      <c r="R2332">
        <v>2</v>
      </c>
      <c r="S2332" t="s">
        <v>11012</v>
      </c>
      <c r="T2332" t="s">
        <v>11028</v>
      </c>
      <c r="U2332" t="s">
        <v>10931</v>
      </c>
      <c r="V2332" t="s">
        <v>11003</v>
      </c>
      <c r="W2332" t="s">
        <v>11031</v>
      </c>
      <c r="X2332" t="s">
        <v>4138</v>
      </c>
    </row>
    <row r="2333" spans="1:24" x14ac:dyDescent="0.3">
      <c r="A2333" t="s">
        <v>7723</v>
      </c>
      <c r="B2333" t="s">
        <v>7724</v>
      </c>
      <c r="C2333" t="s">
        <v>7724</v>
      </c>
      <c r="D2333">
        <v>135</v>
      </c>
      <c r="E2333" t="s">
        <v>10917</v>
      </c>
      <c r="F2333">
        <v>2.25</v>
      </c>
      <c r="G2333" t="s">
        <v>190</v>
      </c>
      <c r="H2333" t="s">
        <v>10885</v>
      </c>
      <c r="I2333" t="s">
        <v>10890</v>
      </c>
      <c r="J2333">
        <v>5.8</v>
      </c>
      <c r="K2333" t="s">
        <v>10933</v>
      </c>
      <c r="L2333">
        <v>118983</v>
      </c>
      <c r="M2333">
        <v>68000000</v>
      </c>
      <c r="N2333">
        <v>55003890</v>
      </c>
      <c r="O2333">
        <v>-12996110</v>
      </c>
      <c r="P2333" t="s">
        <v>10924</v>
      </c>
      <c r="Q2333" t="s">
        <v>7725</v>
      </c>
      <c r="R2333">
        <v>30</v>
      </c>
      <c r="S2333" t="s">
        <v>11014</v>
      </c>
      <c r="T2333" t="s">
        <v>11028</v>
      </c>
      <c r="U2333" t="s">
        <v>10931</v>
      </c>
      <c r="V2333" t="s">
        <v>11005</v>
      </c>
      <c r="W2333" t="s">
        <v>11031</v>
      </c>
      <c r="X2333" t="s">
        <v>2758</v>
      </c>
    </row>
    <row r="2334" spans="1:24" x14ac:dyDescent="0.3">
      <c r="A2334" t="s">
        <v>7726</v>
      </c>
      <c r="B2334" t="s">
        <v>7727</v>
      </c>
      <c r="C2334" t="s">
        <v>7727</v>
      </c>
      <c r="D2334">
        <v>95</v>
      </c>
      <c r="E2334" t="s">
        <v>10911</v>
      </c>
      <c r="F2334">
        <v>1.5833333333333333</v>
      </c>
      <c r="G2334" t="s">
        <v>172</v>
      </c>
      <c r="H2334" t="s">
        <v>10891</v>
      </c>
      <c r="I2334" t="s">
        <v>5170</v>
      </c>
      <c r="J2334">
        <v>6.4</v>
      </c>
      <c r="K2334" t="s">
        <v>10912</v>
      </c>
      <c r="L2334">
        <v>57250</v>
      </c>
      <c r="M2334">
        <v>15000000</v>
      </c>
      <c r="N2334">
        <v>5072654</v>
      </c>
      <c r="O2334">
        <v>-9927346</v>
      </c>
      <c r="P2334" t="s">
        <v>10924</v>
      </c>
      <c r="Q2334">
        <v>41153</v>
      </c>
      <c r="S2334" t="s">
        <v>11016</v>
      </c>
      <c r="T2334" t="s">
        <v>11027</v>
      </c>
      <c r="U2334" t="e">
        <v>#VALUE!</v>
      </c>
      <c r="V2334" t="s">
        <v>11003</v>
      </c>
      <c r="W2334" t="s">
        <v>11031</v>
      </c>
      <c r="X2334" t="s">
        <v>7728</v>
      </c>
    </row>
    <row r="2335" spans="1:24" x14ac:dyDescent="0.3">
      <c r="A2335" t="s">
        <v>7729</v>
      </c>
      <c r="B2335" t="s">
        <v>7730</v>
      </c>
      <c r="C2335" t="s">
        <v>7730</v>
      </c>
      <c r="D2335">
        <v>124</v>
      </c>
      <c r="E2335" t="s">
        <v>10917</v>
      </c>
      <c r="F2335">
        <v>2.0666666666666669</v>
      </c>
      <c r="G2335" t="s">
        <v>172</v>
      </c>
      <c r="H2335" t="s">
        <v>190</v>
      </c>
      <c r="I2335" t="s">
        <v>10892</v>
      </c>
      <c r="J2335">
        <v>7.1</v>
      </c>
      <c r="K2335" t="s">
        <v>10916</v>
      </c>
      <c r="L2335">
        <v>149468</v>
      </c>
      <c r="M2335">
        <v>50000000</v>
      </c>
      <c r="N2335">
        <v>120081841</v>
      </c>
      <c r="O2335">
        <v>70081841</v>
      </c>
      <c r="P2335" t="s">
        <v>10913</v>
      </c>
      <c r="Q2335" t="s">
        <v>7731</v>
      </c>
      <c r="R2335">
        <v>26</v>
      </c>
      <c r="S2335" t="s">
        <v>11016</v>
      </c>
      <c r="T2335" t="s">
        <v>11023</v>
      </c>
      <c r="U2335" t="s">
        <v>10925</v>
      </c>
      <c r="V2335" t="s">
        <v>11000</v>
      </c>
      <c r="W2335" t="s">
        <v>11031</v>
      </c>
      <c r="X2335" t="s">
        <v>2149</v>
      </c>
    </row>
    <row r="2336" spans="1:24" x14ac:dyDescent="0.3">
      <c r="A2336" t="s">
        <v>7732</v>
      </c>
      <c r="B2336" t="s">
        <v>7733</v>
      </c>
      <c r="C2336" t="s">
        <v>7733</v>
      </c>
      <c r="D2336">
        <v>122</v>
      </c>
      <c r="E2336" t="s">
        <v>10917</v>
      </c>
      <c r="F2336">
        <v>2.0333333333333332</v>
      </c>
      <c r="G2336" t="s">
        <v>7406</v>
      </c>
      <c r="H2336" t="s">
        <v>10887</v>
      </c>
      <c r="I2336" t="s">
        <v>10889</v>
      </c>
      <c r="J2336">
        <v>6.9</v>
      </c>
      <c r="K2336" t="s">
        <v>10912</v>
      </c>
      <c r="L2336">
        <v>146145</v>
      </c>
      <c r="M2336">
        <v>100000000</v>
      </c>
      <c r="N2336">
        <v>94320758</v>
      </c>
      <c r="O2336">
        <v>-5679242</v>
      </c>
      <c r="P2336" t="s">
        <v>10924</v>
      </c>
      <c r="Q2336" t="s">
        <v>7734</v>
      </c>
      <c r="R2336">
        <v>2</v>
      </c>
      <c r="S2336" t="s">
        <v>11014</v>
      </c>
      <c r="T2336" t="s">
        <v>11018</v>
      </c>
      <c r="U2336" t="s">
        <v>10914</v>
      </c>
      <c r="V2336" t="s">
        <v>10999</v>
      </c>
      <c r="W2336" t="s">
        <v>11031</v>
      </c>
      <c r="X2336" t="s">
        <v>676</v>
      </c>
    </row>
    <row r="2337" spans="1:24" x14ac:dyDescent="0.3">
      <c r="A2337" t="s">
        <v>7735</v>
      </c>
      <c r="B2337" t="s">
        <v>7736</v>
      </c>
      <c r="C2337" t="s">
        <v>7736</v>
      </c>
      <c r="D2337">
        <v>142</v>
      </c>
      <c r="E2337" t="s">
        <v>10917</v>
      </c>
      <c r="F2337">
        <v>2.3666666666666667</v>
      </c>
      <c r="G2337" t="s">
        <v>7406</v>
      </c>
      <c r="H2337" t="s">
        <v>10887</v>
      </c>
      <c r="I2337" t="s">
        <v>10890</v>
      </c>
      <c r="J2337">
        <v>7.2</v>
      </c>
      <c r="K2337" t="s">
        <v>10916</v>
      </c>
      <c r="L2337">
        <v>967187</v>
      </c>
      <c r="M2337">
        <v>78000000</v>
      </c>
      <c r="N2337">
        <v>695220619</v>
      </c>
      <c r="O2337">
        <v>617220619</v>
      </c>
      <c r="P2337" t="s">
        <v>10928</v>
      </c>
      <c r="Q2337" t="s">
        <v>7329</v>
      </c>
      <c r="R2337">
        <v>12</v>
      </c>
      <c r="S2337" t="s">
        <v>11015</v>
      </c>
      <c r="T2337" t="s">
        <v>11021</v>
      </c>
      <c r="U2337" t="s">
        <v>10921</v>
      </c>
      <c r="V2337" t="s">
        <v>11003</v>
      </c>
      <c r="W2337" t="s">
        <v>11031</v>
      </c>
      <c r="X2337" t="s">
        <v>2625</v>
      </c>
    </row>
    <row r="2338" spans="1:24" x14ac:dyDescent="0.3">
      <c r="A2338" t="s">
        <v>7737</v>
      </c>
      <c r="B2338" t="s">
        <v>7738</v>
      </c>
      <c r="C2338" t="s">
        <v>7738</v>
      </c>
      <c r="D2338">
        <v>120</v>
      </c>
      <c r="E2338" t="s">
        <v>10911</v>
      </c>
      <c r="F2338">
        <v>2</v>
      </c>
      <c r="G2338" t="s">
        <v>7406</v>
      </c>
      <c r="H2338" t="s">
        <v>10887</v>
      </c>
      <c r="I2338" t="s">
        <v>10890</v>
      </c>
      <c r="J2338">
        <v>8.1</v>
      </c>
      <c r="K2338" t="s">
        <v>10922</v>
      </c>
      <c r="L2338">
        <v>1055055</v>
      </c>
      <c r="M2338">
        <v>150000000</v>
      </c>
      <c r="N2338">
        <v>380418444</v>
      </c>
      <c r="O2338">
        <v>230418444</v>
      </c>
      <c r="P2338" t="s">
        <v>10928</v>
      </c>
      <c r="Q2338" t="s">
        <v>7739</v>
      </c>
      <c r="R2338">
        <v>7</v>
      </c>
      <c r="S2338" t="s">
        <v>11012</v>
      </c>
      <c r="T2338" t="s">
        <v>11029</v>
      </c>
      <c r="U2338" t="s">
        <v>10932</v>
      </c>
      <c r="V2338" t="s">
        <v>10999</v>
      </c>
      <c r="W2338" t="s">
        <v>11031</v>
      </c>
      <c r="X2338" t="s">
        <v>335</v>
      </c>
    </row>
    <row r="2339" spans="1:24" x14ac:dyDescent="0.3">
      <c r="A2339" t="s">
        <v>7740</v>
      </c>
      <c r="B2339" t="s">
        <v>7741</v>
      </c>
      <c r="C2339" t="s">
        <v>7741</v>
      </c>
      <c r="D2339">
        <v>153</v>
      </c>
      <c r="E2339" t="s">
        <v>10917</v>
      </c>
      <c r="F2339">
        <v>2.5499999999999998</v>
      </c>
      <c r="G2339" t="s">
        <v>10891</v>
      </c>
      <c r="H2339" t="s">
        <v>190</v>
      </c>
      <c r="I2339" t="s">
        <v>10895</v>
      </c>
      <c r="J2339">
        <v>8.1</v>
      </c>
      <c r="K2339" t="s">
        <v>10922</v>
      </c>
      <c r="L2339">
        <v>778452</v>
      </c>
      <c r="M2339">
        <v>46000000</v>
      </c>
      <c r="N2339">
        <v>122126687</v>
      </c>
      <c r="O2339">
        <v>76126687</v>
      </c>
      <c r="P2339" t="s">
        <v>10913</v>
      </c>
      <c r="Q2339" t="s">
        <v>7742</v>
      </c>
      <c r="R2339">
        <v>30</v>
      </c>
      <c r="S2339" t="s">
        <v>1956</v>
      </c>
      <c r="T2339" t="s">
        <v>11028</v>
      </c>
      <c r="U2339" t="s">
        <v>10931</v>
      </c>
      <c r="V2339" t="s">
        <v>10997</v>
      </c>
      <c r="W2339" t="s">
        <v>11031</v>
      </c>
      <c r="X2339" t="s">
        <v>7036</v>
      </c>
    </row>
    <row r="2340" spans="1:24" x14ac:dyDescent="0.3">
      <c r="A2340" t="s">
        <v>7743</v>
      </c>
      <c r="B2340" t="s">
        <v>7744</v>
      </c>
      <c r="C2340" t="s">
        <v>7744</v>
      </c>
      <c r="D2340">
        <v>94</v>
      </c>
      <c r="E2340" t="s">
        <v>10911</v>
      </c>
      <c r="F2340">
        <v>1.5666666666666667</v>
      </c>
      <c r="G2340" t="s">
        <v>172</v>
      </c>
      <c r="H2340" t="s">
        <v>10892</v>
      </c>
      <c r="I2340" t="s">
        <v>10885</v>
      </c>
      <c r="J2340">
        <v>6</v>
      </c>
      <c r="K2340" t="s">
        <v>10912</v>
      </c>
      <c r="L2340">
        <v>103591</v>
      </c>
      <c r="M2340">
        <v>55000000</v>
      </c>
      <c r="N2340">
        <v>187361754</v>
      </c>
      <c r="O2340">
        <v>132361754</v>
      </c>
      <c r="P2340" t="s">
        <v>10928</v>
      </c>
      <c r="Q2340" t="s">
        <v>7745</v>
      </c>
      <c r="R2340">
        <v>16</v>
      </c>
      <c r="S2340" t="s">
        <v>11012</v>
      </c>
      <c r="T2340" t="s">
        <v>11024</v>
      </c>
      <c r="U2340" t="s">
        <v>10926</v>
      </c>
      <c r="V2340" t="s">
        <v>11000</v>
      </c>
      <c r="W2340" t="s">
        <v>11031</v>
      </c>
      <c r="X2340" t="s">
        <v>4145</v>
      </c>
    </row>
    <row r="2341" spans="1:24" x14ac:dyDescent="0.3">
      <c r="A2341" t="s">
        <v>7746</v>
      </c>
      <c r="B2341" t="s">
        <v>7747</v>
      </c>
      <c r="C2341" t="s">
        <v>7747</v>
      </c>
      <c r="D2341">
        <v>135</v>
      </c>
      <c r="E2341" t="s">
        <v>10917</v>
      </c>
      <c r="F2341">
        <v>2.25</v>
      </c>
      <c r="G2341" t="s">
        <v>105</v>
      </c>
      <c r="H2341" t="s">
        <v>10899</v>
      </c>
      <c r="I2341" t="s">
        <v>10899</v>
      </c>
      <c r="J2341">
        <v>7.3</v>
      </c>
      <c r="K2341" t="s">
        <v>10916</v>
      </c>
      <c r="L2341">
        <v>589020</v>
      </c>
      <c r="M2341">
        <v>35000000</v>
      </c>
      <c r="N2341">
        <v>704242551</v>
      </c>
      <c r="O2341">
        <v>669242551</v>
      </c>
      <c r="P2341" t="s">
        <v>10928</v>
      </c>
      <c r="Q2341" t="s">
        <v>7748</v>
      </c>
      <c r="R2341">
        <v>5</v>
      </c>
      <c r="S2341" t="s">
        <v>11011</v>
      </c>
      <c r="T2341" t="s">
        <v>11027</v>
      </c>
      <c r="U2341" t="s">
        <v>10930</v>
      </c>
      <c r="V2341" t="s">
        <v>11005</v>
      </c>
      <c r="W2341" t="s">
        <v>11031</v>
      </c>
      <c r="X2341" t="s">
        <v>5324</v>
      </c>
    </row>
    <row r="2342" spans="1:24" x14ac:dyDescent="0.3">
      <c r="A2342" t="s">
        <v>7749</v>
      </c>
      <c r="B2342" t="s">
        <v>7750</v>
      </c>
      <c r="C2342" t="s">
        <v>7750</v>
      </c>
      <c r="D2342">
        <v>92</v>
      </c>
      <c r="E2342" t="s">
        <v>10911</v>
      </c>
      <c r="F2342">
        <v>1.5333333333333334</v>
      </c>
      <c r="G2342" t="s">
        <v>7406</v>
      </c>
      <c r="H2342" t="s">
        <v>10891</v>
      </c>
      <c r="I2342" t="s">
        <v>5170</v>
      </c>
      <c r="J2342">
        <v>6.2</v>
      </c>
      <c r="K2342" t="s">
        <v>10912</v>
      </c>
      <c r="L2342">
        <v>317931</v>
      </c>
      <c r="M2342">
        <v>45000000</v>
      </c>
      <c r="N2342">
        <v>376152455</v>
      </c>
      <c r="O2342">
        <v>331152455</v>
      </c>
      <c r="P2342" t="s">
        <v>10928</v>
      </c>
      <c r="Q2342" t="s">
        <v>7751</v>
      </c>
      <c r="R2342">
        <v>7</v>
      </c>
      <c r="S2342" t="s">
        <v>1956</v>
      </c>
      <c r="T2342" t="s">
        <v>11027</v>
      </c>
      <c r="U2342" t="s">
        <v>10930</v>
      </c>
      <c r="V2342" t="s">
        <v>11003</v>
      </c>
      <c r="W2342" t="s">
        <v>11031</v>
      </c>
      <c r="X2342" t="s">
        <v>6941</v>
      </c>
    </row>
    <row r="2343" spans="1:24" x14ac:dyDescent="0.3">
      <c r="A2343" t="s">
        <v>7752</v>
      </c>
      <c r="B2343" t="s">
        <v>7753</v>
      </c>
      <c r="C2343" t="s">
        <v>7753</v>
      </c>
      <c r="D2343">
        <v>94</v>
      </c>
      <c r="E2343" t="s">
        <v>10911</v>
      </c>
      <c r="F2343">
        <v>1.5666666666666667</v>
      </c>
      <c r="G2343" t="s">
        <v>7406</v>
      </c>
      <c r="H2343" t="s">
        <v>10887</v>
      </c>
      <c r="I2343" t="s">
        <v>172</v>
      </c>
      <c r="J2343">
        <v>5.7</v>
      </c>
      <c r="K2343" t="s">
        <v>10933</v>
      </c>
      <c r="L2343">
        <v>109953</v>
      </c>
      <c r="M2343">
        <v>79000000</v>
      </c>
      <c r="N2343">
        <v>335287748</v>
      </c>
      <c r="O2343">
        <v>256287748</v>
      </c>
      <c r="P2343" t="s">
        <v>10928</v>
      </c>
      <c r="Q2343" t="s">
        <v>7754</v>
      </c>
      <c r="R2343">
        <v>19</v>
      </c>
      <c r="S2343" t="s">
        <v>11012</v>
      </c>
      <c r="T2343" t="s">
        <v>11019</v>
      </c>
      <c r="U2343" t="s">
        <v>10919</v>
      </c>
      <c r="V2343" t="s">
        <v>11003</v>
      </c>
      <c r="W2343" t="s">
        <v>11031</v>
      </c>
      <c r="X2343" t="s">
        <v>7755</v>
      </c>
    </row>
    <row r="2344" spans="1:24" x14ac:dyDescent="0.3">
      <c r="A2344" t="s">
        <v>7756</v>
      </c>
      <c r="B2344" t="s">
        <v>7757</v>
      </c>
      <c r="C2344" t="s">
        <v>7757</v>
      </c>
      <c r="D2344">
        <v>147</v>
      </c>
      <c r="E2344" t="s">
        <v>10917</v>
      </c>
      <c r="F2344">
        <v>2.4500000000000002</v>
      </c>
      <c r="G2344" t="s">
        <v>10889</v>
      </c>
      <c r="H2344" t="s">
        <v>190</v>
      </c>
      <c r="I2344" t="s">
        <v>10896</v>
      </c>
      <c r="J2344">
        <v>7.8</v>
      </c>
      <c r="K2344" t="s">
        <v>10916</v>
      </c>
      <c r="L2344">
        <v>213674</v>
      </c>
      <c r="M2344">
        <v>28000000</v>
      </c>
      <c r="N2344">
        <v>201634991</v>
      </c>
      <c r="O2344">
        <v>173634991</v>
      </c>
      <c r="P2344" t="s">
        <v>10928</v>
      </c>
      <c r="Q2344" t="s">
        <v>7758</v>
      </c>
      <c r="R2344">
        <v>11</v>
      </c>
      <c r="S2344" t="s">
        <v>11011</v>
      </c>
      <c r="T2344" t="s">
        <v>11028</v>
      </c>
      <c r="U2344" t="s">
        <v>10931</v>
      </c>
      <c r="V2344" t="s">
        <v>10999</v>
      </c>
      <c r="W2344" t="s">
        <v>11031</v>
      </c>
      <c r="X2344" t="s">
        <v>1958</v>
      </c>
    </row>
    <row r="2345" spans="1:24" x14ac:dyDescent="0.3">
      <c r="A2345" t="s">
        <v>7759</v>
      </c>
      <c r="B2345" t="s">
        <v>7760</v>
      </c>
      <c r="C2345" t="s">
        <v>7760</v>
      </c>
      <c r="D2345">
        <v>154</v>
      </c>
      <c r="E2345" t="s">
        <v>10917</v>
      </c>
      <c r="F2345">
        <v>2.5666666666666669</v>
      </c>
      <c r="G2345" t="s">
        <v>7406</v>
      </c>
      <c r="H2345" t="s">
        <v>10887</v>
      </c>
      <c r="I2345" t="s">
        <v>10890</v>
      </c>
      <c r="J2345">
        <v>6.2</v>
      </c>
      <c r="K2345" t="s">
        <v>10912</v>
      </c>
      <c r="L2345">
        <v>426514</v>
      </c>
      <c r="M2345">
        <v>195000000</v>
      </c>
      <c r="N2345">
        <v>1123794079</v>
      </c>
      <c r="O2345">
        <v>928794079</v>
      </c>
      <c r="P2345" t="s">
        <v>10928</v>
      </c>
      <c r="Q2345" t="s">
        <v>7761</v>
      </c>
      <c r="R2345">
        <v>23</v>
      </c>
      <c r="S2345" t="s">
        <v>11012</v>
      </c>
      <c r="T2345" t="s">
        <v>11024</v>
      </c>
      <c r="U2345" t="s">
        <v>10926</v>
      </c>
      <c r="V2345" t="s">
        <v>11000</v>
      </c>
      <c r="W2345" t="s">
        <v>11031</v>
      </c>
      <c r="X2345" t="s">
        <v>1884</v>
      </c>
    </row>
    <row r="2346" spans="1:24" x14ac:dyDescent="0.3">
      <c r="A2346" t="s">
        <v>7762</v>
      </c>
      <c r="B2346" t="s">
        <v>7763</v>
      </c>
      <c r="C2346" t="s">
        <v>7763</v>
      </c>
      <c r="D2346">
        <v>100</v>
      </c>
      <c r="E2346" t="s">
        <v>10911</v>
      </c>
      <c r="F2346">
        <v>1.6666666666666667</v>
      </c>
      <c r="G2346" t="s">
        <v>190</v>
      </c>
      <c r="H2346" t="s">
        <v>10895</v>
      </c>
      <c r="I2346" t="s">
        <v>10899</v>
      </c>
      <c r="J2346">
        <v>7.1</v>
      </c>
      <c r="K2346" t="s">
        <v>10916</v>
      </c>
      <c r="L2346">
        <v>147830</v>
      </c>
      <c r="M2346">
        <v>2000000</v>
      </c>
      <c r="N2346">
        <v>13796834</v>
      </c>
      <c r="O2346">
        <v>11796834</v>
      </c>
      <c r="P2346" t="s">
        <v>10913</v>
      </c>
      <c r="Q2346" t="s">
        <v>6657</v>
      </c>
      <c r="R2346">
        <v>21</v>
      </c>
      <c r="S2346" t="s">
        <v>11012</v>
      </c>
      <c r="T2346" t="s">
        <v>11019</v>
      </c>
      <c r="U2346" t="s">
        <v>10919</v>
      </c>
      <c r="V2346" t="s">
        <v>11002</v>
      </c>
      <c r="W2346" t="s">
        <v>11031</v>
      </c>
      <c r="X2346" t="s">
        <v>7764</v>
      </c>
    </row>
    <row r="2347" spans="1:24" x14ac:dyDescent="0.3">
      <c r="A2347" t="s">
        <v>7765</v>
      </c>
      <c r="B2347" t="s">
        <v>7766</v>
      </c>
      <c r="C2347" t="s">
        <v>7766</v>
      </c>
      <c r="D2347">
        <v>113</v>
      </c>
      <c r="E2347" t="s">
        <v>10911</v>
      </c>
      <c r="F2347">
        <v>1.8833333333333333</v>
      </c>
      <c r="G2347" t="s">
        <v>7406</v>
      </c>
      <c r="H2347" t="s">
        <v>10895</v>
      </c>
      <c r="I2347" t="s">
        <v>5170</v>
      </c>
      <c r="J2347">
        <v>6.8</v>
      </c>
      <c r="K2347" t="s">
        <v>10912</v>
      </c>
      <c r="L2347">
        <v>267440</v>
      </c>
      <c r="M2347">
        <v>30000000</v>
      </c>
      <c r="N2347">
        <v>135710029</v>
      </c>
      <c r="O2347">
        <v>105710029</v>
      </c>
      <c r="P2347" t="s">
        <v>10928</v>
      </c>
      <c r="Q2347" t="s">
        <v>7767</v>
      </c>
      <c r="R2347">
        <v>16</v>
      </c>
      <c r="S2347" t="s">
        <v>11014</v>
      </c>
      <c r="T2347" t="s">
        <v>11020</v>
      </c>
      <c r="U2347" t="s">
        <v>10920</v>
      </c>
      <c r="V2347" t="s">
        <v>11000</v>
      </c>
      <c r="W2347" t="s">
        <v>11031</v>
      </c>
      <c r="X2347" t="s">
        <v>4899</v>
      </c>
    </row>
    <row r="2348" spans="1:24" x14ac:dyDescent="0.3">
      <c r="A2348" t="s">
        <v>7768</v>
      </c>
      <c r="B2348" t="s">
        <v>7769</v>
      </c>
      <c r="C2348" t="s">
        <v>7769</v>
      </c>
      <c r="D2348">
        <v>106</v>
      </c>
      <c r="E2348" t="s">
        <v>10911</v>
      </c>
      <c r="F2348">
        <v>1.7666666666666666</v>
      </c>
      <c r="G2348" t="s">
        <v>172</v>
      </c>
      <c r="H2348" t="s">
        <v>190</v>
      </c>
      <c r="I2348" t="s">
        <v>10899</v>
      </c>
      <c r="J2348">
        <v>6.9</v>
      </c>
      <c r="K2348" t="s">
        <v>10912</v>
      </c>
      <c r="L2348">
        <v>53698</v>
      </c>
      <c r="M2348">
        <v>7000000</v>
      </c>
      <c r="N2348">
        <v>449702</v>
      </c>
      <c r="O2348">
        <v>-6550298</v>
      </c>
      <c r="P2348" t="s">
        <v>10924</v>
      </c>
      <c r="Q2348" t="s">
        <v>7770</v>
      </c>
      <c r="R2348">
        <v>22</v>
      </c>
      <c r="S2348" t="s">
        <v>1956</v>
      </c>
      <c r="T2348" t="s">
        <v>11019</v>
      </c>
      <c r="U2348" t="s">
        <v>10919</v>
      </c>
      <c r="V2348" t="s">
        <v>11002</v>
      </c>
      <c r="W2348" t="s">
        <v>11031</v>
      </c>
      <c r="X2348" t="s">
        <v>7771</v>
      </c>
    </row>
    <row r="2349" spans="1:24" x14ac:dyDescent="0.3">
      <c r="A2349" t="s">
        <v>7772</v>
      </c>
      <c r="B2349" t="s">
        <v>7773</v>
      </c>
      <c r="C2349" t="s">
        <v>7773</v>
      </c>
      <c r="D2349">
        <v>110</v>
      </c>
      <c r="E2349" t="s">
        <v>10911</v>
      </c>
      <c r="F2349">
        <v>1.8333333333333333</v>
      </c>
      <c r="G2349" t="s">
        <v>190</v>
      </c>
      <c r="H2349" t="s">
        <v>234</v>
      </c>
      <c r="I2349" t="s">
        <v>10899</v>
      </c>
      <c r="J2349">
        <v>7.6</v>
      </c>
      <c r="K2349" t="s">
        <v>10916</v>
      </c>
      <c r="L2349">
        <v>352257</v>
      </c>
      <c r="M2349">
        <v>38000000</v>
      </c>
      <c r="N2349">
        <v>252276927</v>
      </c>
      <c r="O2349">
        <v>214276927</v>
      </c>
      <c r="P2349" t="s">
        <v>10928</v>
      </c>
      <c r="Q2349" t="s">
        <v>7774</v>
      </c>
      <c r="R2349">
        <v>14</v>
      </c>
      <c r="S2349" t="s">
        <v>11011</v>
      </c>
      <c r="T2349" t="s">
        <v>11018</v>
      </c>
      <c r="U2349" t="s">
        <v>10914</v>
      </c>
      <c r="V2349" t="s">
        <v>11002</v>
      </c>
      <c r="W2349" t="s">
        <v>11031</v>
      </c>
      <c r="X2349" t="s">
        <v>973</v>
      </c>
    </row>
    <row r="2350" spans="1:24" x14ac:dyDescent="0.3">
      <c r="A2350" t="s">
        <v>7775</v>
      </c>
      <c r="B2350" t="s">
        <v>7776</v>
      </c>
      <c r="C2350" t="s">
        <v>7776</v>
      </c>
      <c r="D2350">
        <v>113</v>
      </c>
      <c r="E2350" t="s">
        <v>10911</v>
      </c>
      <c r="F2350">
        <v>1.8833333333333333</v>
      </c>
      <c r="G2350" t="s">
        <v>190</v>
      </c>
      <c r="H2350" t="s">
        <v>10886</v>
      </c>
      <c r="I2350" t="s">
        <v>10899</v>
      </c>
      <c r="J2350">
        <v>7.1</v>
      </c>
      <c r="K2350" t="s">
        <v>10916</v>
      </c>
      <c r="L2350">
        <v>153745</v>
      </c>
      <c r="M2350">
        <v>16000000</v>
      </c>
      <c r="N2350">
        <v>56032889</v>
      </c>
      <c r="O2350">
        <v>40032889</v>
      </c>
      <c r="P2350" t="s">
        <v>10913</v>
      </c>
      <c r="Q2350" t="s">
        <v>7777</v>
      </c>
      <c r="R2350">
        <v>1</v>
      </c>
      <c r="S2350" t="s">
        <v>11015</v>
      </c>
      <c r="T2350" t="s">
        <v>11021</v>
      </c>
      <c r="U2350" t="s">
        <v>10921</v>
      </c>
      <c r="V2350" t="s">
        <v>11002</v>
      </c>
      <c r="W2350" t="s">
        <v>11031</v>
      </c>
      <c r="X2350" t="s">
        <v>7778</v>
      </c>
    </row>
    <row r="2351" spans="1:24" x14ac:dyDescent="0.3">
      <c r="A2351" t="s">
        <v>7779</v>
      </c>
      <c r="B2351" t="s">
        <v>7780</v>
      </c>
      <c r="C2351" t="s">
        <v>7780</v>
      </c>
      <c r="D2351">
        <v>132</v>
      </c>
      <c r="E2351" t="s">
        <v>10917</v>
      </c>
      <c r="F2351">
        <v>2.2000000000000002</v>
      </c>
      <c r="G2351" t="s">
        <v>7406</v>
      </c>
      <c r="H2351" t="s">
        <v>10887</v>
      </c>
      <c r="I2351" t="s">
        <v>10890</v>
      </c>
      <c r="J2351">
        <v>7.7</v>
      </c>
      <c r="K2351" t="s">
        <v>10916</v>
      </c>
      <c r="L2351">
        <v>493363</v>
      </c>
      <c r="M2351">
        <v>190000000</v>
      </c>
      <c r="N2351">
        <v>467365246</v>
      </c>
      <c r="O2351">
        <v>277365246</v>
      </c>
      <c r="P2351" t="s">
        <v>10928</v>
      </c>
      <c r="Q2351" t="s">
        <v>7781</v>
      </c>
      <c r="R2351">
        <v>2</v>
      </c>
      <c r="S2351" t="s">
        <v>11012</v>
      </c>
      <c r="T2351" t="s">
        <v>11029</v>
      </c>
      <c r="U2351" t="s">
        <v>10932</v>
      </c>
      <c r="V2351" t="s">
        <v>10997</v>
      </c>
      <c r="W2351" t="s">
        <v>11031</v>
      </c>
      <c r="X2351" t="s">
        <v>4114</v>
      </c>
    </row>
    <row r="2352" spans="1:24" x14ac:dyDescent="0.3">
      <c r="A2352" t="s">
        <v>7782</v>
      </c>
      <c r="B2352" t="s">
        <v>7783</v>
      </c>
      <c r="C2352" t="s">
        <v>7783</v>
      </c>
      <c r="D2352">
        <v>99</v>
      </c>
      <c r="E2352" t="s">
        <v>10911</v>
      </c>
      <c r="F2352">
        <v>1.65</v>
      </c>
      <c r="G2352" t="s">
        <v>7406</v>
      </c>
      <c r="H2352" t="s">
        <v>172</v>
      </c>
      <c r="I2352" t="s">
        <v>10891</v>
      </c>
      <c r="J2352">
        <v>6.1</v>
      </c>
      <c r="K2352" t="s">
        <v>10912</v>
      </c>
      <c r="L2352">
        <v>120870</v>
      </c>
      <c r="M2352">
        <v>25000000</v>
      </c>
      <c r="N2352">
        <v>154468902</v>
      </c>
      <c r="O2352">
        <v>129468902</v>
      </c>
      <c r="P2352" t="s">
        <v>10928</v>
      </c>
      <c r="Q2352" t="s">
        <v>7784</v>
      </c>
      <c r="R2352">
        <v>17</v>
      </c>
      <c r="S2352" t="s">
        <v>1956</v>
      </c>
      <c r="T2352" t="s">
        <v>11019</v>
      </c>
      <c r="U2352" t="s">
        <v>10919</v>
      </c>
      <c r="V2352" t="s">
        <v>10998</v>
      </c>
      <c r="W2352" t="s">
        <v>11031</v>
      </c>
      <c r="X2352" t="s">
        <v>2555</v>
      </c>
    </row>
    <row r="2353" spans="1:24" x14ac:dyDescent="0.3">
      <c r="A2353" t="s">
        <v>7785</v>
      </c>
      <c r="B2353" t="s">
        <v>7786</v>
      </c>
      <c r="C2353" t="s">
        <v>7786</v>
      </c>
      <c r="D2353">
        <v>106</v>
      </c>
      <c r="E2353" t="s">
        <v>10911</v>
      </c>
      <c r="F2353">
        <v>1.7666666666666666</v>
      </c>
      <c r="G2353" t="s">
        <v>7406</v>
      </c>
      <c r="H2353" t="s">
        <v>10887</v>
      </c>
      <c r="I2353" t="s">
        <v>172</v>
      </c>
      <c r="J2353">
        <v>6.8</v>
      </c>
      <c r="K2353" t="s">
        <v>10912</v>
      </c>
      <c r="L2353">
        <v>380253</v>
      </c>
      <c r="M2353">
        <v>225000000</v>
      </c>
      <c r="N2353">
        <v>654213485</v>
      </c>
      <c r="O2353">
        <v>429213485</v>
      </c>
      <c r="P2353" t="s">
        <v>10928</v>
      </c>
      <c r="Q2353" t="s">
        <v>7787</v>
      </c>
      <c r="R2353">
        <v>14</v>
      </c>
      <c r="S2353" t="s">
        <v>11015</v>
      </c>
      <c r="T2353" t="s">
        <v>11029</v>
      </c>
      <c r="U2353" t="s">
        <v>10932</v>
      </c>
      <c r="V2353" t="s">
        <v>11003</v>
      </c>
      <c r="W2353" t="s">
        <v>11031</v>
      </c>
      <c r="X2353" t="s">
        <v>1335</v>
      </c>
    </row>
    <row r="2354" spans="1:24" x14ac:dyDescent="0.3">
      <c r="A2354" t="s">
        <v>7788</v>
      </c>
      <c r="B2354" t="s">
        <v>7789</v>
      </c>
      <c r="C2354" t="s">
        <v>7790</v>
      </c>
      <c r="D2354">
        <v>146</v>
      </c>
      <c r="E2354" t="s">
        <v>10917</v>
      </c>
      <c r="F2354">
        <v>2.4333333333333331</v>
      </c>
      <c r="G2354" t="s">
        <v>190</v>
      </c>
      <c r="H2354" t="s">
        <v>10896</v>
      </c>
      <c r="I2354" t="s">
        <v>10886</v>
      </c>
      <c r="J2354">
        <v>7.5</v>
      </c>
      <c r="K2354" t="s">
        <v>10916</v>
      </c>
      <c r="L2354">
        <v>54947</v>
      </c>
      <c r="M2354">
        <v>94000000</v>
      </c>
      <c r="N2354">
        <v>2855644</v>
      </c>
      <c r="O2354">
        <v>-91144356</v>
      </c>
      <c r="P2354" t="s">
        <v>10924</v>
      </c>
      <c r="Q2354" t="s">
        <v>6761</v>
      </c>
      <c r="R2354">
        <v>11</v>
      </c>
      <c r="S2354" t="s">
        <v>11013</v>
      </c>
      <c r="T2354" t="s">
        <v>11018</v>
      </c>
      <c r="U2354" t="s">
        <v>10914</v>
      </c>
      <c r="V2354" t="s">
        <v>11000</v>
      </c>
      <c r="W2354" t="s">
        <v>11031</v>
      </c>
      <c r="X2354" t="s">
        <v>3963</v>
      </c>
    </row>
    <row r="2355" spans="1:24" x14ac:dyDescent="0.3">
      <c r="A2355" t="s">
        <v>7791</v>
      </c>
      <c r="B2355" t="s">
        <v>7792</v>
      </c>
      <c r="C2355" t="s">
        <v>7792</v>
      </c>
      <c r="D2355">
        <v>104</v>
      </c>
      <c r="E2355" t="s">
        <v>10911</v>
      </c>
      <c r="F2355">
        <v>1.7333333333333334</v>
      </c>
      <c r="G2355" t="s">
        <v>172</v>
      </c>
      <c r="H2355" t="s">
        <v>10886</v>
      </c>
      <c r="I2355" t="s">
        <v>10899</v>
      </c>
      <c r="J2355">
        <v>6.1</v>
      </c>
      <c r="K2355" t="s">
        <v>10912</v>
      </c>
      <c r="L2355">
        <v>59707</v>
      </c>
      <c r="M2355">
        <v>60000000</v>
      </c>
      <c r="N2355">
        <v>168767479</v>
      </c>
      <c r="O2355">
        <v>108767479</v>
      </c>
      <c r="P2355" t="s">
        <v>10928</v>
      </c>
      <c r="Q2355" t="s">
        <v>7676</v>
      </c>
      <c r="R2355">
        <v>8</v>
      </c>
      <c r="S2355" t="s">
        <v>11012</v>
      </c>
      <c r="T2355" t="s">
        <v>11027</v>
      </c>
      <c r="U2355" t="s">
        <v>10930</v>
      </c>
      <c r="V2355" t="s">
        <v>11008</v>
      </c>
      <c r="W2355" t="s">
        <v>11035</v>
      </c>
      <c r="X2355" t="s">
        <v>7793</v>
      </c>
    </row>
    <row r="2356" spans="1:24" x14ac:dyDescent="0.3">
      <c r="A2356" t="s">
        <v>7794</v>
      </c>
      <c r="B2356" t="s">
        <v>7795</v>
      </c>
      <c r="C2356" t="s">
        <v>7795</v>
      </c>
      <c r="D2356">
        <v>108</v>
      </c>
      <c r="E2356" t="s">
        <v>10911</v>
      </c>
      <c r="F2356">
        <v>1.8</v>
      </c>
      <c r="G2356" t="s">
        <v>172</v>
      </c>
      <c r="H2356" t="s">
        <v>10886</v>
      </c>
      <c r="I2356" t="s">
        <v>10899</v>
      </c>
      <c r="J2356">
        <v>6.2</v>
      </c>
      <c r="K2356" t="s">
        <v>10912</v>
      </c>
      <c r="L2356">
        <v>240566</v>
      </c>
      <c r="M2356">
        <v>25000000</v>
      </c>
      <c r="N2356">
        <v>149228077</v>
      </c>
      <c r="O2356">
        <v>124228077</v>
      </c>
      <c r="P2356" t="s">
        <v>10928</v>
      </c>
      <c r="Q2356" t="s">
        <v>7796</v>
      </c>
      <c r="R2356">
        <v>11</v>
      </c>
      <c r="S2356" t="s">
        <v>11011</v>
      </c>
      <c r="T2356" t="s">
        <v>11019</v>
      </c>
      <c r="U2356" t="s">
        <v>10919</v>
      </c>
      <c r="V2356" t="s">
        <v>11000</v>
      </c>
      <c r="W2356" t="s">
        <v>11031</v>
      </c>
      <c r="X2356" t="s">
        <v>455</v>
      </c>
    </row>
    <row r="2357" spans="1:24" x14ac:dyDescent="0.3">
      <c r="A2357" t="s">
        <v>7797</v>
      </c>
      <c r="B2357" t="s">
        <v>7798</v>
      </c>
      <c r="C2357" t="s">
        <v>7798</v>
      </c>
      <c r="D2357">
        <v>119</v>
      </c>
      <c r="E2357" t="s">
        <v>10911</v>
      </c>
      <c r="F2357">
        <v>1.9833333333333334</v>
      </c>
      <c r="G2357" t="s">
        <v>7406</v>
      </c>
      <c r="H2357" t="s">
        <v>10887</v>
      </c>
      <c r="I2357" t="s">
        <v>10890</v>
      </c>
      <c r="J2357">
        <v>6.4</v>
      </c>
      <c r="K2357" t="s">
        <v>10912</v>
      </c>
      <c r="L2357">
        <v>175319</v>
      </c>
      <c r="M2357">
        <v>38000000</v>
      </c>
      <c r="N2357">
        <v>98337295</v>
      </c>
      <c r="O2357">
        <v>60337295</v>
      </c>
      <c r="P2357" t="s">
        <v>10913</v>
      </c>
      <c r="Q2357" t="s">
        <v>7799</v>
      </c>
      <c r="R2357">
        <v>28</v>
      </c>
      <c r="S2357" t="s">
        <v>11014</v>
      </c>
      <c r="T2357" t="s">
        <v>11028</v>
      </c>
      <c r="U2357" t="s">
        <v>10931</v>
      </c>
      <c r="V2357" t="s">
        <v>10997</v>
      </c>
      <c r="W2357" t="s">
        <v>11031</v>
      </c>
      <c r="X2357" t="s">
        <v>2829</v>
      </c>
    </row>
    <row r="2358" spans="1:24" x14ac:dyDescent="0.3">
      <c r="A2358" t="s">
        <v>7800</v>
      </c>
      <c r="B2358" t="s">
        <v>7801</v>
      </c>
      <c r="C2358" t="s">
        <v>7801</v>
      </c>
      <c r="D2358">
        <v>102</v>
      </c>
      <c r="E2358" t="s">
        <v>10911</v>
      </c>
      <c r="F2358">
        <v>1.7</v>
      </c>
      <c r="G2358" t="s">
        <v>172</v>
      </c>
      <c r="H2358" t="s">
        <v>10899</v>
      </c>
      <c r="I2358" t="s">
        <v>10899</v>
      </c>
      <c r="J2358">
        <v>6.5</v>
      </c>
      <c r="K2358" t="s">
        <v>10912</v>
      </c>
      <c r="L2358">
        <v>524034</v>
      </c>
      <c r="M2358">
        <v>80000000</v>
      </c>
      <c r="N2358">
        <v>586764305</v>
      </c>
      <c r="O2358">
        <v>506764305</v>
      </c>
      <c r="P2358" t="s">
        <v>10928</v>
      </c>
      <c r="Q2358" t="s">
        <v>7802</v>
      </c>
      <c r="R2358">
        <v>19</v>
      </c>
      <c r="S2358" t="s">
        <v>11012</v>
      </c>
      <c r="T2358" t="s">
        <v>11029</v>
      </c>
      <c r="U2358" t="s">
        <v>10932</v>
      </c>
      <c r="V2358" t="s">
        <v>11000</v>
      </c>
      <c r="W2358" t="s">
        <v>11031</v>
      </c>
      <c r="X2358" t="s">
        <v>3346</v>
      </c>
    </row>
    <row r="2359" spans="1:24" x14ac:dyDescent="0.3">
      <c r="A2359" t="s">
        <v>7803</v>
      </c>
      <c r="B2359" t="s">
        <v>7804</v>
      </c>
      <c r="C2359" t="s">
        <v>7804</v>
      </c>
      <c r="D2359">
        <v>124</v>
      </c>
      <c r="E2359" t="s">
        <v>10917</v>
      </c>
      <c r="F2359">
        <v>2.0666666666666669</v>
      </c>
      <c r="G2359" t="s">
        <v>172</v>
      </c>
      <c r="H2359" t="s">
        <v>190</v>
      </c>
      <c r="I2359" t="s">
        <v>10886</v>
      </c>
      <c r="J2359">
        <v>7.2</v>
      </c>
      <c r="K2359" t="s">
        <v>10916</v>
      </c>
      <c r="L2359">
        <v>98344</v>
      </c>
      <c r="M2359">
        <v>10000000</v>
      </c>
      <c r="N2359">
        <v>150501815</v>
      </c>
      <c r="O2359">
        <v>140501815</v>
      </c>
      <c r="P2359" t="s">
        <v>10928</v>
      </c>
      <c r="Q2359" t="s">
        <v>7805</v>
      </c>
      <c r="R2359">
        <v>30</v>
      </c>
      <c r="S2359" t="s">
        <v>11014</v>
      </c>
      <c r="T2359" t="s">
        <v>11023</v>
      </c>
      <c r="U2359" t="s">
        <v>10925</v>
      </c>
      <c r="V2359" t="s">
        <v>11000</v>
      </c>
      <c r="W2359" t="s">
        <v>11031</v>
      </c>
      <c r="X2359" t="s">
        <v>2842</v>
      </c>
    </row>
    <row r="2360" spans="1:24" x14ac:dyDescent="0.3">
      <c r="A2360" t="s">
        <v>7806</v>
      </c>
      <c r="B2360" t="s">
        <v>7807</v>
      </c>
      <c r="C2360" t="s">
        <v>7807</v>
      </c>
      <c r="D2360">
        <v>130</v>
      </c>
      <c r="E2360" t="s">
        <v>10917</v>
      </c>
      <c r="F2360">
        <v>2.1666666666666665</v>
      </c>
      <c r="G2360" t="s">
        <v>7406</v>
      </c>
      <c r="H2360" t="s">
        <v>190</v>
      </c>
      <c r="I2360" t="s">
        <v>10896</v>
      </c>
      <c r="J2360">
        <v>6.5</v>
      </c>
      <c r="K2360" t="s">
        <v>10912</v>
      </c>
      <c r="L2360">
        <v>89488</v>
      </c>
      <c r="M2360">
        <v>35000000</v>
      </c>
      <c r="N2360">
        <v>67359190</v>
      </c>
      <c r="O2360">
        <v>32359190</v>
      </c>
      <c r="P2360" t="s">
        <v>10913</v>
      </c>
      <c r="Q2360" t="s">
        <v>7808</v>
      </c>
      <c r="R2360">
        <v>16</v>
      </c>
      <c r="S2360" t="s">
        <v>11011</v>
      </c>
      <c r="T2360" t="s">
        <v>11019</v>
      </c>
      <c r="U2360" t="s">
        <v>10919</v>
      </c>
      <c r="V2360" t="s">
        <v>11009</v>
      </c>
      <c r="W2360" t="s">
        <v>11031</v>
      </c>
      <c r="X2360" t="s">
        <v>7809</v>
      </c>
    </row>
    <row r="2361" spans="1:24" x14ac:dyDescent="0.3">
      <c r="A2361" t="s">
        <v>7810</v>
      </c>
      <c r="B2361" t="s">
        <v>7811</v>
      </c>
      <c r="C2361" t="s">
        <v>7811</v>
      </c>
      <c r="D2361">
        <v>128</v>
      </c>
      <c r="E2361" t="s">
        <v>10917</v>
      </c>
      <c r="F2361">
        <v>2.1333333333333333</v>
      </c>
      <c r="G2361" t="s">
        <v>10891</v>
      </c>
      <c r="H2361" t="s">
        <v>105</v>
      </c>
      <c r="I2361" t="s">
        <v>10895</v>
      </c>
      <c r="J2361">
        <v>6.6</v>
      </c>
      <c r="K2361" t="s">
        <v>10912</v>
      </c>
      <c r="L2361">
        <v>116777</v>
      </c>
      <c r="M2361">
        <v>72000000</v>
      </c>
      <c r="N2361">
        <v>0</v>
      </c>
      <c r="O2361">
        <v>-72000000</v>
      </c>
      <c r="P2361" t="s">
        <v>10924</v>
      </c>
      <c r="Q2361" t="s">
        <v>7812</v>
      </c>
      <c r="R2361">
        <v>14</v>
      </c>
      <c r="S2361" t="s">
        <v>11014</v>
      </c>
      <c r="T2361" t="s">
        <v>11018</v>
      </c>
      <c r="U2361" t="s">
        <v>10914</v>
      </c>
      <c r="V2361" t="s">
        <v>11008</v>
      </c>
      <c r="W2361" t="s">
        <v>11035</v>
      </c>
      <c r="X2361" t="s">
        <v>7200</v>
      </c>
    </row>
    <row r="2362" spans="1:24" x14ac:dyDescent="0.3">
      <c r="A2362" t="s">
        <v>7813</v>
      </c>
      <c r="B2362" t="s">
        <v>7814</v>
      </c>
      <c r="C2362" t="s">
        <v>7814</v>
      </c>
      <c r="D2362">
        <v>105</v>
      </c>
      <c r="E2362" t="s">
        <v>10911</v>
      </c>
      <c r="F2362">
        <v>1.75</v>
      </c>
      <c r="G2362" t="s">
        <v>172</v>
      </c>
      <c r="H2362" t="s">
        <v>10886</v>
      </c>
      <c r="I2362" t="s">
        <v>10899</v>
      </c>
      <c r="J2362">
        <v>5.7</v>
      </c>
      <c r="K2362" t="s">
        <v>10933</v>
      </c>
      <c r="L2362">
        <v>53749</v>
      </c>
      <c r="M2362">
        <v>20000000</v>
      </c>
      <c r="N2362">
        <v>32054369</v>
      </c>
      <c r="O2362">
        <v>12054369</v>
      </c>
      <c r="P2362" t="s">
        <v>10913</v>
      </c>
      <c r="Q2362" t="s">
        <v>7265</v>
      </c>
      <c r="R2362">
        <v>23</v>
      </c>
      <c r="S2362" t="s">
        <v>11012</v>
      </c>
      <c r="T2362" t="s">
        <v>11027</v>
      </c>
      <c r="U2362" t="s">
        <v>10930</v>
      </c>
      <c r="V2362" t="s">
        <v>11002</v>
      </c>
      <c r="W2362" t="s">
        <v>11031</v>
      </c>
      <c r="X2362" t="s">
        <v>5509</v>
      </c>
    </row>
    <row r="2363" spans="1:24" x14ac:dyDescent="0.3">
      <c r="A2363" t="s">
        <v>7815</v>
      </c>
      <c r="B2363" t="s">
        <v>7816</v>
      </c>
      <c r="C2363" t="s">
        <v>7816</v>
      </c>
      <c r="D2363">
        <v>106</v>
      </c>
      <c r="E2363" t="s">
        <v>10911</v>
      </c>
      <c r="F2363">
        <v>1.7666666666666666</v>
      </c>
      <c r="G2363" t="s">
        <v>10889</v>
      </c>
      <c r="H2363" t="s">
        <v>10891</v>
      </c>
      <c r="I2363" t="s">
        <v>190</v>
      </c>
      <c r="J2363">
        <v>7</v>
      </c>
      <c r="K2363" t="s">
        <v>10916</v>
      </c>
      <c r="L2363">
        <v>50447</v>
      </c>
      <c r="M2363">
        <v>12000000</v>
      </c>
      <c r="N2363">
        <v>1188194</v>
      </c>
      <c r="O2363">
        <v>-10811806</v>
      </c>
      <c r="P2363" t="s">
        <v>10924</v>
      </c>
      <c r="Q2363" t="s">
        <v>6371</v>
      </c>
      <c r="R2363">
        <v>11</v>
      </c>
      <c r="S2363" t="s">
        <v>1956</v>
      </c>
      <c r="T2363" t="s">
        <v>11021</v>
      </c>
      <c r="U2363" t="s">
        <v>10921</v>
      </c>
      <c r="V2363" t="s">
        <v>11000</v>
      </c>
      <c r="W2363" t="s">
        <v>11031</v>
      </c>
      <c r="X2363" t="s">
        <v>4235</v>
      </c>
    </row>
    <row r="2364" spans="1:24" x14ac:dyDescent="0.3">
      <c r="A2364" t="s">
        <v>7817</v>
      </c>
      <c r="B2364" t="s">
        <v>7818</v>
      </c>
      <c r="C2364" t="s">
        <v>7818</v>
      </c>
      <c r="D2364">
        <v>92</v>
      </c>
      <c r="E2364" t="s">
        <v>10911</v>
      </c>
      <c r="F2364">
        <v>1.5333333333333334</v>
      </c>
      <c r="G2364" t="s">
        <v>7406</v>
      </c>
      <c r="H2364" t="s">
        <v>10885</v>
      </c>
      <c r="I2364" t="s">
        <v>10890</v>
      </c>
      <c r="J2364">
        <v>5.0999999999999996</v>
      </c>
      <c r="K2364" t="s">
        <v>10933</v>
      </c>
      <c r="L2364">
        <v>83150</v>
      </c>
      <c r="M2364">
        <v>65000000</v>
      </c>
      <c r="N2364">
        <v>76801179</v>
      </c>
      <c r="O2364">
        <v>11801179</v>
      </c>
      <c r="P2364" t="s">
        <v>10913</v>
      </c>
      <c r="Q2364" t="s">
        <v>7819</v>
      </c>
      <c r="R2364">
        <v>20</v>
      </c>
      <c r="S2364" t="s">
        <v>11015</v>
      </c>
      <c r="T2364" t="s">
        <v>11019</v>
      </c>
      <c r="U2364" t="s">
        <v>10919</v>
      </c>
      <c r="V2364" t="s">
        <v>10998</v>
      </c>
      <c r="W2364" t="s">
        <v>11031</v>
      </c>
      <c r="X2364" t="s">
        <v>7820</v>
      </c>
    </row>
    <row r="2365" spans="1:24" x14ac:dyDescent="0.3">
      <c r="A2365" t="s">
        <v>7821</v>
      </c>
      <c r="B2365" t="s">
        <v>7822</v>
      </c>
      <c r="C2365" t="s">
        <v>7822</v>
      </c>
      <c r="D2365">
        <v>151</v>
      </c>
      <c r="E2365" t="s">
        <v>10917</v>
      </c>
      <c r="F2365">
        <v>2.5166666666666666</v>
      </c>
      <c r="G2365" t="s">
        <v>190</v>
      </c>
      <c r="H2365" t="s">
        <v>10899</v>
      </c>
      <c r="I2365" t="s">
        <v>10899</v>
      </c>
      <c r="J2365">
        <v>7.5</v>
      </c>
      <c r="K2365" t="s">
        <v>10916</v>
      </c>
      <c r="L2365">
        <v>106390</v>
      </c>
      <c r="M2365">
        <v>40000000</v>
      </c>
      <c r="N2365">
        <v>45629909</v>
      </c>
      <c r="O2365">
        <v>5629909</v>
      </c>
      <c r="P2365" t="s">
        <v>10918</v>
      </c>
      <c r="Q2365" t="s">
        <v>7823</v>
      </c>
      <c r="R2365">
        <v>10</v>
      </c>
      <c r="S2365" t="s">
        <v>11016</v>
      </c>
      <c r="T2365" t="s">
        <v>11027</v>
      </c>
      <c r="U2365" t="s">
        <v>10930</v>
      </c>
      <c r="V2365" t="s">
        <v>11008</v>
      </c>
      <c r="W2365" t="s">
        <v>11035</v>
      </c>
      <c r="X2365" t="s">
        <v>183</v>
      </c>
    </row>
    <row r="2366" spans="1:24" x14ac:dyDescent="0.3">
      <c r="A2366" t="s">
        <v>7824</v>
      </c>
      <c r="B2366" t="s">
        <v>7825</v>
      </c>
      <c r="C2366" t="s">
        <v>7825</v>
      </c>
      <c r="D2366">
        <v>95</v>
      </c>
      <c r="E2366" t="s">
        <v>10911</v>
      </c>
      <c r="F2366">
        <v>1.5833333333333333</v>
      </c>
      <c r="G2366" t="s">
        <v>172</v>
      </c>
      <c r="H2366" t="s">
        <v>5170</v>
      </c>
      <c r="I2366" t="s">
        <v>10899</v>
      </c>
      <c r="J2366">
        <v>5.9</v>
      </c>
      <c r="K2366" t="s">
        <v>10933</v>
      </c>
      <c r="L2366">
        <v>96953</v>
      </c>
      <c r="M2366">
        <v>35000000</v>
      </c>
      <c r="N2366">
        <v>88029117</v>
      </c>
      <c r="O2366">
        <v>53029117</v>
      </c>
      <c r="P2366" t="s">
        <v>10913</v>
      </c>
      <c r="Q2366" t="s">
        <v>7826</v>
      </c>
      <c r="R2366">
        <v>22</v>
      </c>
      <c r="S2366" t="s">
        <v>11014</v>
      </c>
      <c r="T2366" t="s">
        <v>11020</v>
      </c>
      <c r="U2366" t="s">
        <v>10920</v>
      </c>
      <c r="V2366" t="s">
        <v>11004</v>
      </c>
      <c r="W2366" t="s">
        <v>11035</v>
      </c>
      <c r="X2366" t="s">
        <v>7827</v>
      </c>
    </row>
    <row r="2367" spans="1:24" x14ac:dyDescent="0.3">
      <c r="A2367" t="s">
        <v>7828</v>
      </c>
      <c r="B2367" t="s">
        <v>7829</v>
      </c>
      <c r="C2367" t="s">
        <v>7829</v>
      </c>
      <c r="D2367">
        <v>105</v>
      </c>
      <c r="E2367" t="s">
        <v>10911</v>
      </c>
      <c r="F2367">
        <v>1.75</v>
      </c>
      <c r="G2367" t="s">
        <v>172</v>
      </c>
      <c r="H2367" t="s">
        <v>190</v>
      </c>
      <c r="I2367" t="s">
        <v>10886</v>
      </c>
      <c r="J2367">
        <v>6.6</v>
      </c>
      <c r="K2367" t="s">
        <v>10912</v>
      </c>
      <c r="L2367">
        <v>84495</v>
      </c>
      <c r="M2367">
        <v>25000000</v>
      </c>
      <c r="N2367">
        <v>53753419</v>
      </c>
      <c r="O2367">
        <v>28753419</v>
      </c>
      <c r="P2367" t="s">
        <v>10913</v>
      </c>
      <c r="Q2367" t="s">
        <v>7830</v>
      </c>
      <c r="R2367">
        <v>23</v>
      </c>
      <c r="S2367" t="s">
        <v>11011</v>
      </c>
      <c r="T2367" t="s">
        <v>11029</v>
      </c>
      <c r="U2367" t="s">
        <v>10932</v>
      </c>
      <c r="V2367" t="s">
        <v>11004</v>
      </c>
      <c r="W2367" t="s">
        <v>11035</v>
      </c>
      <c r="X2367" t="s">
        <v>2066</v>
      </c>
    </row>
    <row r="2368" spans="1:24" x14ac:dyDescent="0.3">
      <c r="A2368" t="s">
        <v>7831</v>
      </c>
      <c r="B2368" t="s">
        <v>7832</v>
      </c>
      <c r="C2368" t="s">
        <v>7832</v>
      </c>
      <c r="D2368">
        <v>107</v>
      </c>
      <c r="E2368" t="s">
        <v>10911</v>
      </c>
      <c r="F2368">
        <v>1.7833333333333334</v>
      </c>
      <c r="G2368" t="s">
        <v>7406</v>
      </c>
      <c r="H2368" t="s">
        <v>10887</v>
      </c>
      <c r="I2368" t="s">
        <v>10885</v>
      </c>
      <c r="J2368">
        <v>6.4</v>
      </c>
      <c r="K2368" t="s">
        <v>10912</v>
      </c>
      <c r="L2368">
        <v>240370</v>
      </c>
      <c r="M2368">
        <v>40000000</v>
      </c>
      <c r="N2368">
        <v>127233108</v>
      </c>
      <c r="O2368">
        <v>87233108</v>
      </c>
      <c r="P2368" t="s">
        <v>10913</v>
      </c>
      <c r="Q2368" t="s">
        <v>7833</v>
      </c>
      <c r="R2368">
        <v>7</v>
      </c>
      <c r="S2368" t="s">
        <v>11014</v>
      </c>
      <c r="T2368" t="s">
        <v>11025</v>
      </c>
      <c r="U2368" t="s">
        <v>10927</v>
      </c>
      <c r="V2368" t="s">
        <v>11002</v>
      </c>
      <c r="W2368" t="s">
        <v>11031</v>
      </c>
      <c r="X2368" t="s">
        <v>5480</v>
      </c>
    </row>
    <row r="2369" spans="1:24" x14ac:dyDescent="0.3">
      <c r="A2369" t="s">
        <v>7834</v>
      </c>
      <c r="B2369" t="s">
        <v>7835</v>
      </c>
      <c r="C2369" t="s">
        <v>7835</v>
      </c>
      <c r="D2369">
        <v>88</v>
      </c>
      <c r="E2369" t="s">
        <v>10915</v>
      </c>
      <c r="F2369">
        <v>1.4666666666666666</v>
      </c>
      <c r="G2369" t="s">
        <v>7406</v>
      </c>
      <c r="H2369" t="s">
        <v>10885</v>
      </c>
      <c r="I2369" t="s">
        <v>105</v>
      </c>
      <c r="J2369">
        <v>6.1</v>
      </c>
      <c r="K2369" t="s">
        <v>10912</v>
      </c>
      <c r="L2369">
        <v>214091</v>
      </c>
      <c r="M2369">
        <v>50000000</v>
      </c>
      <c r="N2369">
        <v>226349749</v>
      </c>
      <c r="O2369">
        <v>176349749</v>
      </c>
      <c r="P2369" t="s">
        <v>10928</v>
      </c>
      <c r="Q2369" t="s">
        <v>7836</v>
      </c>
      <c r="R2369">
        <v>17</v>
      </c>
      <c r="S2369" t="s">
        <v>11012</v>
      </c>
      <c r="T2369" t="s">
        <v>11019</v>
      </c>
      <c r="U2369" t="s">
        <v>10919</v>
      </c>
      <c r="V2369" t="s">
        <v>10997</v>
      </c>
      <c r="W2369" t="s">
        <v>11031</v>
      </c>
      <c r="X2369" t="s">
        <v>7173</v>
      </c>
    </row>
    <row r="2370" spans="1:24" x14ac:dyDescent="0.3">
      <c r="A2370" t="s">
        <v>7837</v>
      </c>
      <c r="B2370" t="s">
        <v>7838</v>
      </c>
      <c r="C2370" t="s">
        <v>7838</v>
      </c>
      <c r="D2370">
        <v>126</v>
      </c>
      <c r="E2370" t="s">
        <v>10917</v>
      </c>
      <c r="F2370">
        <v>2.1</v>
      </c>
      <c r="G2370" t="s">
        <v>7406</v>
      </c>
      <c r="H2370" t="s">
        <v>10890</v>
      </c>
      <c r="I2370" t="s">
        <v>10899</v>
      </c>
      <c r="J2370">
        <v>6.7</v>
      </c>
      <c r="K2370" t="s">
        <v>10912</v>
      </c>
      <c r="L2370">
        <v>484676</v>
      </c>
      <c r="M2370">
        <v>120000000</v>
      </c>
      <c r="N2370">
        <v>414828246</v>
      </c>
      <c r="O2370">
        <v>294828246</v>
      </c>
      <c r="P2370" t="s">
        <v>10928</v>
      </c>
      <c r="Q2370" t="s">
        <v>7839</v>
      </c>
      <c r="R2370">
        <v>16</v>
      </c>
      <c r="S2370" t="s">
        <v>11011</v>
      </c>
      <c r="T2370" t="s">
        <v>11025</v>
      </c>
      <c r="U2370" t="s">
        <v>10927</v>
      </c>
      <c r="V2370" t="s">
        <v>10997</v>
      </c>
      <c r="W2370" t="s">
        <v>11031</v>
      </c>
      <c r="X2370" t="s">
        <v>13</v>
      </c>
    </row>
    <row r="2371" spans="1:24" x14ac:dyDescent="0.3">
      <c r="A2371" t="s">
        <v>7840</v>
      </c>
      <c r="B2371" t="s">
        <v>7841</v>
      </c>
      <c r="C2371" t="s">
        <v>7841</v>
      </c>
      <c r="D2371">
        <v>97</v>
      </c>
      <c r="E2371" t="s">
        <v>10911</v>
      </c>
      <c r="F2371">
        <v>1.6166666666666667</v>
      </c>
      <c r="G2371" t="s">
        <v>10887</v>
      </c>
      <c r="H2371" t="s">
        <v>10888</v>
      </c>
      <c r="I2371" t="s">
        <v>172</v>
      </c>
      <c r="J2371">
        <v>7.1</v>
      </c>
      <c r="K2371" t="s">
        <v>10916</v>
      </c>
      <c r="L2371">
        <v>64198</v>
      </c>
      <c r="M2371">
        <v>100000000</v>
      </c>
      <c r="N2371">
        <v>151257160</v>
      </c>
      <c r="O2371">
        <v>51257160</v>
      </c>
      <c r="P2371" t="s">
        <v>10913</v>
      </c>
      <c r="Q2371" t="s">
        <v>6063</v>
      </c>
      <c r="R2371">
        <v>11</v>
      </c>
      <c r="S2371" t="s">
        <v>1956</v>
      </c>
      <c r="T2371" t="s">
        <v>11023</v>
      </c>
      <c r="U2371" t="s">
        <v>10925</v>
      </c>
      <c r="V2371" t="s">
        <v>11000</v>
      </c>
      <c r="W2371" t="s">
        <v>11031</v>
      </c>
      <c r="X2371" t="s">
        <v>7842</v>
      </c>
    </row>
    <row r="2372" spans="1:24" x14ac:dyDescent="0.3">
      <c r="A2372" t="s">
        <v>7843</v>
      </c>
      <c r="B2372" t="s">
        <v>7844</v>
      </c>
      <c r="C2372" t="s">
        <v>7845</v>
      </c>
      <c r="D2372">
        <v>88</v>
      </c>
      <c r="E2372" t="s">
        <v>10915</v>
      </c>
      <c r="F2372">
        <v>1.4666666666666666</v>
      </c>
      <c r="G2372" t="s">
        <v>10887</v>
      </c>
      <c r="H2372" t="s">
        <v>10888</v>
      </c>
      <c r="I2372" t="s">
        <v>172</v>
      </c>
      <c r="J2372">
        <v>6.7</v>
      </c>
      <c r="K2372" t="s">
        <v>10912</v>
      </c>
      <c r="L2372">
        <v>50701</v>
      </c>
      <c r="M2372">
        <v>55000000</v>
      </c>
      <c r="N2372">
        <v>123066041</v>
      </c>
      <c r="O2372">
        <v>68066041</v>
      </c>
      <c r="P2372" t="s">
        <v>10913</v>
      </c>
      <c r="Q2372" t="s">
        <v>7846</v>
      </c>
      <c r="R2372">
        <v>28</v>
      </c>
      <c r="S2372" t="s">
        <v>11014</v>
      </c>
      <c r="T2372" t="s">
        <v>11021</v>
      </c>
      <c r="U2372" t="s">
        <v>10921</v>
      </c>
      <c r="V2372" t="s">
        <v>11003</v>
      </c>
      <c r="W2372" t="s">
        <v>11031</v>
      </c>
      <c r="X2372" t="s">
        <v>7847</v>
      </c>
    </row>
    <row r="2373" spans="1:24" x14ac:dyDescent="0.3">
      <c r="A2373" t="s">
        <v>7848</v>
      </c>
      <c r="B2373" t="s">
        <v>7849</v>
      </c>
      <c r="C2373" t="s">
        <v>7849</v>
      </c>
      <c r="D2373">
        <v>108</v>
      </c>
      <c r="E2373" t="s">
        <v>10911</v>
      </c>
      <c r="F2373">
        <v>1.8</v>
      </c>
      <c r="G2373" t="s">
        <v>7406</v>
      </c>
      <c r="H2373" t="s">
        <v>172</v>
      </c>
      <c r="I2373" t="s">
        <v>10899</v>
      </c>
      <c r="J2373">
        <v>8</v>
      </c>
      <c r="K2373" t="s">
        <v>10922</v>
      </c>
      <c r="L2373">
        <v>1094693</v>
      </c>
      <c r="M2373">
        <v>58000000</v>
      </c>
      <c r="N2373">
        <v>782836791</v>
      </c>
      <c r="O2373">
        <v>724836791</v>
      </c>
      <c r="P2373" t="s">
        <v>10928</v>
      </c>
      <c r="Q2373" t="s">
        <v>7696</v>
      </c>
      <c r="R2373">
        <v>21</v>
      </c>
      <c r="S2373" t="s">
        <v>11012</v>
      </c>
      <c r="T2373" t="s">
        <v>11019</v>
      </c>
      <c r="U2373" t="s">
        <v>10919</v>
      </c>
      <c r="V2373" t="s">
        <v>11006</v>
      </c>
      <c r="W2373" t="s">
        <v>11031</v>
      </c>
      <c r="X2373" t="s">
        <v>7850</v>
      </c>
    </row>
    <row r="2374" spans="1:24" x14ac:dyDescent="0.3">
      <c r="A2374" t="s">
        <v>7851</v>
      </c>
      <c r="B2374" t="s">
        <v>7852</v>
      </c>
      <c r="C2374" t="s">
        <v>7852</v>
      </c>
      <c r="D2374">
        <v>98</v>
      </c>
      <c r="E2374" t="s">
        <v>10911</v>
      </c>
      <c r="F2374">
        <v>1.6333333333333333</v>
      </c>
      <c r="G2374" t="s">
        <v>7406</v>
      </c>
      <c r="H2374" t="s">
        <v>10891</v>
      </c>
      <c r="I2374" t="s">
        <v>190</v>
      </c>
      <c r="J2374">
        <v>6.4</v>
      </c>
      <c r="K2374" t="s">
        <v>10912</v>
      </c>
      <c r="L2374">
        <v>111031</v>
      </c>
      <c r="M2374">
        <v>24000000</v>
      </c>
      <c r="N2374">
        <v>35626958</v>
      </c>
      <c r="O2374">
        <v>11626958</v>
      </c>
      <c r="P2374" t="s">
        <v>10913</v>
      </c>
      <c r="Q2374" t="s">
        <v>4925</v>
      </c>
      <c r="R2374">
        <v>24</v>
      </c>
      <c r="S2374" t="s">
        <v>11014</v>
      </c>
      <c r="T2374" t="s">
        <v>11023</v>
      </c>
      <c r="U2374" t="s">
        <v>10925</v>
      </c>
      <c r="V2374" t="s">
        <v>11002</v>
      </c>
      <c r="W2374" t="s">
        <v>11031</v>
      </c>
      <c r="X2374" t="s">
        <v>3266</v>
      </c>
    </row>
    <row r="2375" spans="1:24" x14ac:dyDescent="0.3">
      <c r="A2375" t="s">
        <v>7853</v>
      </c>
      <c r="B2375" t="s">
        <v>7854</v>
      </c>
      <c r="C2375" t="s">
        <v>7854</v>
      </c>
      <c r="D2375">
        <v>115</v>
      </c>
      <c r="E2375" t="s">
        <v>10911</v>
      </c>
      <c r="F2375">
        <v>1.9166666666666667</v>
      </c>
      <c r="G2375" t="s">
        <v>10891</v>
      </c>
      <c r="H2375" t="s">
        <v>190</v>
      </c>
      <c r="I2375" t="s">
        <v>10895</v>
      </c>
      <c r="J2375">
        <v>7.5</v>
      </c>
      <c r="K2375" t="s">
        <v>10916</v>
      </c>
      <c r="L2375">
        <v>77601</v>
      </c>
      <c r="M2375">
        <v>10000000</v>
      </c>
      <c r="N2375">
        <v>3428048</v>
      </c>
      <c r="O2375">
        <v>-6571952</v>
      </c>
      <c r="P2375" t="s">
        <v>10924</v>
      </c>
      <c r="Q2375">
        <v>41153</v>
      </c>
      <c r="S2375" t="s">
        <v>11016</v>
      </c>
      <c r="T2375" t="s">
        <v>11027</v>
      </c>
      <c r="U2375" t="e">
        <v>#VALUE!</v>
      </c>
      <c r="V2375" t="s">
        <v>11003</v>
      </c>
      <c r="W2375" t="s">
        <v>11031</v>
      </c>
      <c r="X2375" t="s">
        <v>7855</v>
      </c>
    </row>
    <row r="2376" spans="1:24" x14ac:dyDescent="0.3">
      <c r="A2376" t="s">
        <v>7856</v>
      </c>
      <c r="B2376" t="s">
        <v>7857</v>
      </c>
      <c r="C2376" t="s">
        <v>7858</v>
      </c>
      <c r="D2376">
        <v>141</v>
      </c>
      <c r="E2376" t="s">
        <v>10917</v>
      </c>
      <c r="F2376">
        <v>2.35</v>
      </c>
      <c r="G2376" t="s">
        <v>7406</v>
      </c>
      <c r="H2376" t="s">
        <v>10887</v>
      </c>
      <c r="I2376" t="s">
        <v>190</v>
      </c>
      <c r="J2376">
        <v>7.5</v>
      </c>
      <c r="K2376" t="s">
        <v>10916</v>
      </c>
      <c r="L2376">
        <v>67715</v>
      </c>
      <c r="M2376">
        <v>6000000</v>
      </c>
      <c r="N2376">
        <v>18689058</v>
      </c>
      <c r="O2376">
        <v>12689058</v>
      </c>
      <c r="P2376" t="s">
        <v>10913</v>
      </c>
      <c r="Q2376" t="s">
        <v>7859</v>
      </c>
      <c r="R2376">
        <v>9</v>
      </c>
      <c r="S2376" t="s">
        <v>11012</v>
      </c>
      <c r="T2376" t="s">
        <v>11027</v>
      </c>
      <c r="U2376" t="s">
        <v>10930</v>
      </c>
      <c r="V2376" t="s">
        <v>11002</v>
      </c>
      <c r="W2376" t="s">
        <v>11031</v>
      </c>
      <c r="X2376" t="s">
        <v>3931</v>
      </c>
    </row>
    <row r="2377" spans="1:24" x14ac:dyDescent="0.3">
      <c r="A2377" t="s">
        <v>7860</v>
      </c>
      <c r="B2377" t="s">
        <v>7861</v>
      </c>
      <c r="C2377" t="s">
        <v>7861</v>
      </c>
      <c r="D2377">
        <v>96</v>
      </c>
      <c r="E2377" t="s">
        <v>10911</v>
      </c>
      <c r="F2377">
        <v>1.6</v>
      </c>
      <c r="G2377" t="s">
        <v>10887</v>
      </c>
      <c r="H2377" t="s">
        <v>10888</v>
      </c>
      <c r="I2377" t="s">
        <v>172</v>
      </c>
      <c r="J2377">
        <v>6.9</v>
      </c>
      <c r="K2377" t="s">
        <v>10912</v>
      </c>
      <c r="L2377">
        <v>242713</v>
      </c>
      <c r="M2377">
        <v>90000000</v>
      </c>
      <c r="N2377">
        <v>483866772</v>
      </c>
      <c r="O2377">
        <v>393866772</v>
      </c>
      <c r="P2377" t="s">
        <v>10928</v>
      </c>
      <c r="Q2377" t="s">
        <v>7862</v>
      </c>
      <c r="R2377">
        <v>22</v>
      </c>
      <c r="S2377" t="s">
        <v>11011</v>
      </c>
      <c r="T2377" t="s">
        <v>11021</v>
      </c>
      <c r="U2377" t="s">
        <v>10921</v>
      </c>
      <c r="V2377" t="s">
        <v>11000</v>
      </c>
      <c r="W2377" t="s">
        <v>11031</v>
      </c>
      <c r="X2377" t="s">
        <v>5317</v>
      </c>
    </row>
    <row r="2378" spans="1:24" x14ac:dyDescent="0.3">
      <c r="A2378" t="s">
        <v>7863</v>
      </c>
      <c r="B2378" t="s">
        <v>735</v>
      </c>
      <c r="C2378" t="s">
        <v>735</v>
      </c>
      <c r="D2378">
        <v>106</v>
      </c>
      <c r="E2378" t="s">
        <v>10911</v>
      </c>
      <c r="F2378">
        <v>1.7666666666666666</v>
      </c>
      <c r="G2378" t="s">
        <v>172</v>
      </c>
      <c r="H2378" t="s">
        <v>105</v>
      </c>
      <c r="I2378" t="s">
        <v>10899</v>
      </c>
      <c r="J2378">
        <v>6.4</v>
      </c>
      <c r="K2378" t="s">
        <v>10912</v>
      </c>
      <c r="L2378">
        <v>111739</v>
      </c>
      <c r="M2378">
        <v>30000000</v>
      </c>
      <c r="N2378">
        <v>41002607</v>
      </c>
      <c r="O2378">
        <v>11002607</v>
      </c>
      <c r="P2378" t="s">
        <v>10913</v>
      </c>
      <c r="Q2378" t="s">
        <v>7864</v>
      </c>
      <c r="R2378">
        <v>14</v>
      </c>
      <c r="S2378" t="s">
        <v>11013</v>
      </c>
      <c r="T2378" t="s">
        <v>11028</v>
      </c>
      <c r="U2378" t="s">
        <v>10931</v>
      </c>
      <c r="V2378" t="s">
        <v>11000</v>
      </c>
      <c r="W2378" t="s">
        <v>11031</v>
      </c>
      <c r="X2378" t="s">
        <v>6042</v>
      </c>
    </row>
    <row r="2379" spans="1:24" x14ac:dyDescent="0.3">
      <c r="A2379" t="s">
        <v>7865</v>
      </c>
      <c r="B2379" t="s">
        <v>7866</v>
      </c>
      <c r="C2379" t="s">
        <v>7866</v>
      </c>
      <c r="D2379">
        <v>100</v>
      </c>
      <c r="E2379" t="s">
        <v>10911</v>
      </c>
      <c r="F2379">
        <v>1.6666666666666667</v>
      </c>
      <c r="G2379" t="s">
        <v>190</v>
      </c>
      <c r="H2379" t="s">
        <v>10885</v>
      </c>
      <c r="I2379" t="s">
        <v>10886</v>
      </c>
      <c r="J2379">
        <v>6.4</v>
      </c>
      <c r="K2379" t="s">
        <v>10912</v>
      </c>
      <c r="L2379">
        <v>64149</v>
      </c>
      <c r="M2379">
        <v>44000000</v>
      </c>
      <c r="N2379">
        <v>48190704</v>
      </c>
      <c r="O2379">
        <v>4190704</v>
      </c>
      <c r="P2379" t="s">
        <v>10918</v>
      </c>
      <c r="Q2379" t="s">
        <v>7867</v>
      </c>
      <c r="R2379">
        <v>30</v>
      </c>
      <c r="S2379" t="s">
        <v>1956</v>
      </c>
      <c r="T2379" t="s">
        <v>11025</v>
      </c>
      <c r="U2379" t="s">
        <v>10927</v>
      </c>
      <c r="V2379" t="s">
        <v>11002</v>
      </c>
      <c r="W2379" t="s">
        <v>11031</v>
      </c>
      <c r="X2379" t="s">
        <v>6441</v>
      </c>
    </row>
    <row r="2380" spans="1:24" x14ac:dyDescent="0.3">
      <c r="A2380" t="s">
        <v>7868</v>
      </c>
      <c r="B2380" t="s">
        <v>7869</v>
      </c>
      <c r="C2380" t="s">
        <v>7869</v>
      </c>
      <c r="D2380">
        <v>131</v>
      </c>
      <c r="E2380" t="s">
        <v>10917</v>
      </c>
      <c r="F2380">
        <v>2.1833333333333331</v>
      </c>
      <c r="G2380" t="s">
        <v>7406</v>
      </c>
      <c r="H2380" t="s">
        <v>10887</v>
      </c>
      <c r="I2380" t="s">
        <v>10890</v>
      </c>
      <c r="J2380">
        <v>5.8</v>
      </c>
      <c r="K2380" t="s">
        <v>10933</v>
      </c>
      <c r="L2380">
        <v>254791</v>
      </c>
      <c r="M2380">
        <v>209000000</v>
      </c>
      <c r="N2380">
        <v>303025485</v>
      </c>
      <c r="O2380">
        <v>94025485</v>
      </c>
      <c r="P2380" t="s">
        <v>10913</v>
      </c>
      <c r="Q2380" t="s">
        <v>7870</v>
      </c>
      <c r="R2380">
        <v>3</v>
      </c>
      <c r="S2380" t="s">
        <v>11011</v>
      </c>
      <c r="T2380" t="s">
        <v>11026</v>
      </c>
      <c r="U2380" t="s">
        <v>10929</v>
      </c>
      <c r="V2380" t="s">
        <v>11003</v>
      </c>
      <c r="W2380" t="s">
        <v>11031</v>
      </c>
      <c r="X2380" t="s">
        <v>4202</v>
      </c>
    </row>
    <row r="2381" spans="1:24" x14ac:dyDescent="0.3">
      <c r="A2381" t="s">
        <v>7871</v>
      </c>
      <c r="B2381" t="s">
        <v>7872</v>
      </c>
      <c r="C2381" t="s">
        <v>7872</v>
      </c>
      <c r="D2381">
        <v>105</v>
      </c>
      <c r="E2381" t="s">
        <v>10911</v>
      </c>
      <c r="F2381">
        <v>1.75</v>
      </c>
      <c r="G2381" t="s">
        <v>7406</v>
      </c>
      <c r="H2381" t="s">
        <v>10891</v>
      </c>
      <c r="I2381" t="s">
        <v>190</v>
      </c>
      <c r="J2381">
        <v>6.3</v>
      </c>
      <c r="K2381" t="s">
        <v>10912</v>
      </c>
      <c r="L2381">
        <v>100886</v>
      </c>
      <c r="M2381">
        <v>20000000</v>
      </c>
      <c r="N2381">
        <v>67876281</v>
      </c>
      <c r="O2381">
        <v>47876281</v>
      </c>
      <c r="P2381" t="s">
        <v>10913</v>
      </c>
      <c r="Q2381" t="s">
        <v>6374</v>
      </c>
      <c r="R2381">
        <v>1</v>
      </c>
      <c r="S2381" t="s">
        <v>11014</v>
      </c>
      <c r="T2381" t="s">
        <v>11027</v>
      </c>
      <c r="U2381" t="s">
        <v>10930</v>
      </c>
      <c r="V2381" t="s">
        <v>11002</v>
      </c>
      <c r="W2381" t="s">
        <v>11031</v>
      </c>
      <c r="X2381" t="s">
        <v>7873</v>
      </c>
    </row>
    <row r="2382" spans="1:24" x14ac:dyDescent="0.3">
      <c r="A2382" t="s">
        <v>7874</v>
      </c>
      <c r="B2382" t="s">
        <v>7875</v>
      </c>
      <c r="C2382" t="s">
        <v>7875</v>
      </c>
      <c r="D2382">
        <v>108</v>
      </c>
      <c r="E2382" t="s">
        <v>10911</v>
      </c>
      <c r="F2382">
        <v>1.8</v>
      </c>
      <c r="G2382" t="s">
        <v>190</v>
      </c>
      <c r="H2382" t="s">
        <v>105</v>
      </c>
      <c r="I2382" t="s">
        <v>10895</v>
      </c>
      <c r="J2382">
        <v>6.3</v>
      </c>
      <c r="K2382" t="s">
        <v>10912</v>
      </c>
      <c r="L2382">
        <v>153182</v>
      </c>
      <c r="M2382">
        <v>13300000</v>
      </c>
      <c r="N2382">
        <v>5968016</v>
      </c>
      <c r="O2382">
        <v>-7331984</v>
      </c>
      <c r="P2382" t="s">
        <v>10924</v>
      </c>
      <c r="Q2382" t="s">
        <v>7876</v>
      </c>
      <c r="R2382">
        <v>29</v>
      </c>
      <c r="S2382" t="s">
        <v>11012</v>
      </c>
      <c r="T2382" t="s">
        <v>11028</v>
      </c>
      <c r="U2382" t="s">
        <v>10931</v>
      </c>
      <c r="V2382" t="s">
        <v>10997</v>
      </c>
      <c r="W2382" t="s">
        <v>11031</v>
      </c>
      <c r="X2382" t="s">
        <v>7877</v>
      </c>
    </row>
    <row r="2383" spans="1:24" x14ac:dyDescent="0.3">
      <c r="A2383" t="s">
        <v>7878</v>
      </c>
      <c r="B2383" t="s">
        <v>7879</v>
      </c>
      <c r="C2383" t="s">
        <v>7879</v>
      </c>
      <c r="D2383">
        <v>158</v>
      </c>
      <c r="E2383" t="s">
        <v>10917</v>
      </c>
      <c r="F2383">
        <v>2.6333333333333333</v>
      </c>
      <c r="G2383" t="s">
        <v>190</v>
      </c>
      <c r="H2383" t="s">
        <v>10894</v>
      </c>
      <c r="I2383" t="s">
        <v>10899</v>
      </c>
      <c r="J2383">
        <v>7.4</v>
      </c>
      <c r="K2383" t="s">
        <v>10916</v>
      </c>
      <c r="L2383">
        <v>84814</v>
      </c>
      <c r="M2383">
        <v>25000000</v>
      </c>
      <c r="N2383">
        <v>29032484</v>
      </c>
      <c r="O2383">
        <v>4032484</v>
      </c>
      <c r="P2383" t="s">
        <v>10918</v>
      </c>
      <c r="Q2383" t="s">
        <v>7880</v>
      </c>
      <c r="R2383">
        <v>1</v>
      </c>
      <c r="S2383" t="s">
        <v>11012</v>
      </c>
      <c r="T2383" t="s">
        <v>11027</v>
      </c>
      <c r="U2383" t="s">
        <v>10930</v>
      </c>
      <c r="V2383" t="s">
        <v>11008</v>
      </c>
      <c r="W2383" t="s">
        <v>11035</v>
      </c>
      <c r="X2383" t="s">
        <v>5005</v>
      </c>
    </row>
    <row r="2384" spans="1:24" x14ac:dyDescent="0.3">
      <c r="A2384" t="s">
        <v>7881</v>
      </c>
      <c r="B2384" t="s">
        <v>7882</v>
      </c>
      <c r="C2384" t="s">
        <v>7882</v>
      </c>
      <c r="D2384">
        <v>97</v>
      </c>
      <c r="E2384" t="s">
        <v>10911</v>
      </c>
      <c r="F2384">
        <v>1.6166666666666667</v>
      </c>
      <c r="G2384" t="s">
        <v>7406</v>
      </c>
      <c r="H2384" t="s">
        <v>10887</v>
      </c>
      <c r="I2384" t="s">
        <v>10888</v>
      </c>
      <c r="J2384">
        <v>7.2</v>
      </c>
      <c r="K2384" t="s">
        <v>10916</v>
      </c>
      <c r="L2384">
        <v>188082</v>
      </c>
      <c r="M2384">
        <v>145000000</v>
      </c>
      <c r="N2384">
        <v>306941670</v>
      </c>
      <c r="O2384">
        <v>161941670</v>
      </c>
      <c r="P2384" t="s">
        <v>10928</v>
      </c>
      <c r="Q2384" t="s">
        <v>7883</v>
      </c>
      <c r="R2384">
        <v>10</v>
      </c>
      <c r="S2384" t="s">
        <v>11014</v>
      </c>
      <c r="T2384" t="s">
        <v>11022</v>
      </c>
      <c r="U2384" t="s">
        <v>10923</v>
      </c>
      <c r="V2384" t="s">
        <v>11003</v>
      </c>
      <c r="W2384" t="s">
        <v>11031</v>
      </c>
      <c r="X2384" t="s">
        <v>7884</v>
      </c>
    </row>
    <row r="2385" spans="1:24" x14ac:dyDescent="0.3">
      <c r="A2385" t="s">
        <v>7885</v>
      </c>
      <c r="B2385" t="s">
        <v>7886</v>
      </c>
      <c r="C2385" t="s">
        <v>7886</v>
      </c>
      <c r="D2385">
        <v>124</v>
      </c>
      <c r="E2385" t="s">
        <v>10917</v>
      </c>
      <c r="F2385">
        <v>2.0666666666666669</v>
      </c>
      <c r="G2385" t="s">
        <v>10887</v>
      </c>
      <c r="H2385" t="s">
        <v>10895</v>
      </c>
      <c r="I2385" t="s">
        <v>10890</v>
      </c>
      <c r="J2385">
        <v>7</v>
      </c>
      <c r="K2385" t="s">
        <v>10916</v>
      </c>
      <c r="L2385">
        <v>631342</v>
      </c>
      <c r="M2385">
        <v>130000000</v>
      </c>
      <c r="N2385">
        <v>403354469</v>
      </c>
      <c r="O2385">
        <v>273354469</v>
      </c>
      <c r="P2385" t="s">
        <v>10928</v>
      </c>
      <c r="Q2385" t="s">
        <v>6199</v>
      </c>
      <c r="R2385">
        <v>11</v>
      </c>
      <c r="S2385" t="s">
        <v>11014</v>
      </c>
      <c r="T2385" t="s">
        <v>11026</v>
      </c>
      <c r="U2385" t="s">
        <v>10929</v>
      </c>
      <c r="V2385" t="s">
        <v>11003</v>
      </c>
      <c r="W2385" t="s">
        <v>11031</v>
      </c>
      <c r="X2385" t="s">
        <v>312</v>
      </c>
    </row>
    <row r="2386" spans="1:24" x14ac:dyDescent="0.3">
      <c r="A2386" t="s">
        <v>7887</v>
      </c>
      <c r="B2386" t="s">
        <v>7888</v>
      </c>
      <c r="C2386" t="s">
        <v>7888</v>
      </c>
      <c r="D2386">
        <v>116</v>
      </c>
      <c r="E2386" t="s">
        <v>10911</v>
      </c>
      <c r="F2386">
        <v>1.9333333333333333</v>
      </c>
      <c r="G2386" t="s">
        <v>7406</v>
      </c>
      <c r="H2386" t="s">
        <v>10891</v>
      </c>
      <c r="I2386" t="s">
        <v>5170</v>
      </c>
      <c r="J2386">
        <v>6.4</v>
      </c>
      <c r="K2386" t="s">
        <v>10912</v>
      </c>
      <c r="L2386">
        <v>134161</v>
      </c>
      <c r="M2386">
        <v>70000000</v>
      </c>
      <c r="N2386">
        <v>57084522</v>
      </c>
      <c r="O2386">
        <v>-12915478</v>
      </c>
      <c r="P2386" t="s">
        <v>10924</v>
      </c>
      <c r="Q2386" t="s">
        <v>7889</v>
      </c>
      <c r="R2386">
        <v>10</v>
      </c>
      <c r="S2386" t="s">
        <v>11016</v>
      </c>
      <c r="T2386" t="s">
        <v>11027</v>
      </c>
      <c r="U2386" t="s">
        <v>10930</v>
      </c>
      <c r="V2386" t="s">
        <v>11000</v>
      </c>
      <c r="W2386" t="s">
        <v>11031</v>
      </c>
      <c r="X2386" t="s">
        <v>7890</v>
      </c>
    </row>
    <row r="2387" spans="1:24" x14ac:dyDescent="0.3">
      <c r="A2387" t="s">
        <v>7891</v>
      </c>
      <c r="B2387" t="s">
        <v>7892</v>
      </c>
      <c r="C2387" t="s">
        <v>7892</v>
      </c>
      <c r="D2387">
        <v>97</v>
      </c>
      <c r="E2387" t="s">
        <v>10911</v>
      </c>
      <c r="F2387">
        <v>1.6166666666666667</v>
      </c>
      <c r="G2387" t="s">
        <v>7406</v>
      </c>
      <c r="H2387" t="s">
        <v>172</v>
      </c>
      <c r="I2387" t="s">
        <v>10891</v>
      </c>
      <c r="J2387">
        <v>7</v>
      </c>
      <c r="K2387" t="s">
        <v>10916</v>
      </c>
      <c r="L2387">
        <v>114028</v>
      </c>
      <c r="M2387">
        <v>5000000</v>
      </c>
      <c r="N2387">
        <v>8490396</v>
      </c>
      <c r="O2387">
        <v>3490396</v>
      </c>
      <c r="P2387" t="s">
        <v>10918</v>
      </c>
      <c r="Q2387" t="s">
        <v>7893</v>
      </c>
      <c r="R2387">
        <v>16</v>
      </c>
      <c r="S2387" t="s">
        <v>11015</v>
      </c>
      <c r="T2387" t="s">
        <v>11027</v>
      </c>
      <c r="U2387" t="s">
        <v>10930</v>
      </c>
      <c r="V2387" t="s">
        <v>10997</v>
      </c>
      <c r="W2387" t="s">
        <v>11031</v>
      </c>
      <c r="X2387" t="s">
        <v>7894</v>
      </c>
    </row>
    <row r="2388" spans="1:24" x14ac:dyDescent="0.3">
      <c r="A2388" t="s">
        <v>7895</v>
      </c>
      <c r="B2388" t="s">
        <v>7896</v>
      </c>
      <c r="C2388" t="s">
        <v>7896</v>
      </c>
      <c r="D2388">
        <v>104</v>
      </c>
      <c r="E2388" t="s">
        <v>10911</v>
      </c>
      <c r="F2388">
        <v>1.7333333333333334</v>
      </c>
      <c r="G2388" t="s">
        <v>10887</v>
      </c>
      <c r="H2388" t="s">
        <v>10888</v>
      </c>
      <c r="I2388" t="s">
        <v>172</v>
      </c>
      <c r="J2388">
        <v>7.2</v>
      </c>
      <c r="K2388" t="s">
        <v>10916</v>
      </c>
      <c r="L2388">
        <v>380491</v>
      </c>
      <c r="M2388">
        <v>200000000</v>
      </c>
      <c r="N2388">
        <v>743559645</v>
      </c>
      <c r="O2388">
        <v>543559645</v>
      </c>
      <c r="P2388" t="s">
        <v>10928</v>
      </c>
      <c r="Q2388" t="s">
        <v>7897</v>
      </c>
      <c r="R2388">
        <v>5</v>
      </c>
      <c r="S2388" t="s">
        <v>11014</v>
      </c>
      <c r="T2388" t="s">
        <v>11024</v>
      </c>
      <c r="U2388" t="s">
        <v>10926</v>
      </c>
      <c r="V2388" t="s">
        <v>10997</v>
      </c>
      <c r="W2388" t="s">
        <v>11031</v>
      </c>
      <c r="X2388" t="s">
        <v>7898</v>
      </c>
    </row>
    <row r="2389" spans="1:24" x14ac:dyDescent="0.3">
      <c r="A2389" t="s">
        <v>7899</v>
      </c>
      <c r="B2389" t="s">
        <v>7900</v>
      </c>
      <c r="C2389" t="s">
        <v>7900</v>
      </c>
      <c r="D2389">
        <v>146</v>
      </c>
      <c r="E2389" t="s">
        <v>10917</v>
      </c>
      <c r="F2389">
        <v>2.4333333333333331</v>
      </c>
      <c r="G2389" t="s">
        <v>190</v>
      </c>
      <c r="H2389" t="s">
        <v>10899</v>
      </c>
      <c r="I2389" t="s">
        <v>10899</v>
      </c>
      <c r="J2389">
        <v>8.1</v>
      </c>
      <c r="K2389" t="s">
        <v>10922</v>
      </c>
      <c r="L2389">
        <v>482233</v>
      </c>
      <c r="M2389">
        <v>25000000</v>
      </c>
      <c r="N2389">
        <v>216639112</v>
      </c>
      <c r="O2389">
        <v>191639112</v>
      </c>
      <c r="P2389" t="s">
        <v>10928</v>
      </c>
      <c r="Q2389" t="s">
        <v>7901</v>
      </c>
      <c r="R2389">
        <v>9</v>
      </c>
      <c r="S2389" t="s">
        <v>11011</v>
      </c>
      <c r="T2389" t="s">
        <v>11028</v>
      </c>
      <c r="U2389" t="s">
        <v>10931</v>
      </c>
      <c r="V2389" t="s">
        <v>11000</v>
      </c>
      <c r="W2389" t="s">
        <v>11031</v>
      </c>
      <c r="X2389" t="s">
        <v>7902</v>
      </c>
    </row>
    <row r="2390" spans="1:24" x14ac:dyDescent="0.3">
      <c r="A2390" t="s">
        <v>7903</v>
      </c>
      <c r="B2390" t="s">
        <v>7904</v>
      </c>
      <c r="C2390" t="s">
        <v>7904</v>
      </c>
      <c r="D2390">
        <v>91</v>
      </c>
      <c r="E2390" t="s">
        <v>10911</v>
      </c>
      <c r="F2390">
        <v>1.5166666666666666</v>
      </c>
      <c r="G2390" t="s">
        <v>190</v>
      </c>
      <c r="H2390" t="s">
        <v>10890</v>
      </c>
      <c r="I2390" t="s">
        <v>5170</v>
      </c>
      <c r="J2390">
        <v>7.7</v>
      </c>
      <c r="K2390" t="s">
        <v>10916</v>
      </c>
      <c r="L2390">
        <v>850937</v>
      </c>
      <c r="M2390">
        <v>100000000</v>
      </c>
      <c r="N2390">
        <v>773031583</v>
      </c>
      <c r="O2390">
        <v>673031583</v>
      </c>
      <c r="P2390" t="s">
        <v>10928</v>
      </c>
      <c r="Q2390" t="s">
        <v>7799</v>
      </c>
      <c r="R2390">
        <v>28</v>
      </c>
      <c r="S2390" t="s">
        <v>11014</v>
      </c>
      <c r="T2390" t="s">
        <v>11028</v>
      </c>
      <c r="U2390" t="s">
        <v>10931</v>
      </c>
      <c r="V2390" t="s">
        <v>10997</v>
      </c>
      <c r="W2390" t="s">
        <v>11031</v>
      </c>
      <c r="X2390" t="s">
        <v>2360</v>
      </c>
    </row>
    <row r="2391" spans="1:24" x14ac:dyDescent="0.3">
      <c r="A2391" t="s">
        <v>7905</v>
      </c>
      <c r="B2391" t="s">
        <v>7906</v>
      </c>
      <c r="C2391" t="s">
        <v>7906</v>
      </c>
      <c r="D2391">
        <v>112</v>
      </c>
      <c r="E2391" t="s">
        <v>10911</v>
      </c>
      <c r="F2391">
        <v>1.8666666666666667</v>
      </c>
      <c r="G2391" t="s">
        <v>105</v>
      </c>
      <c r="H2391" t="s">
        <v>10895</v>
      </c>
      <c r="I2391" t="s">
        <v>5170</v>
      </c>
      <c r="J2391">
        <v>7.5</v>
      </c>
      <c r="K2391" t="s">
        <v>10916</v>
      </c>
      <c r="L2391">
        <v>542411</v>
      </c>
      <c r="M2391">
        <v>20000000</v>
      </c>
      <c r="N2391">
        <v>320406242</v>
      </c>
      <c r="O2391">
        <v>300406242</v>
      </c>
      <c r="P2391" t="s">
        <v>10928</v>
      </c>
      <c r="Q2391" t="s">
        <v>7907</v>
      </c>
      <c r="R2391">
        <v>8</v>
      </c>
      <c r="S2391" t="s">
        <v>11016</v>
      </c>
      <c r="T2391" t="s">
        <v>11024</v>
      </c>
      <c r="U2391" t="s">
        <v>10926</v>
      </c>
      <c r="V2391" t="s">
        <v>10997</v>
      </c>
      <c r="W2391" t="s">
        <v>11031</v>
      </c>
      <c r="X2391" t="s">
        <v>4818</v>
      </c>
    </row>
    <row r="2392" spans="1:24" x14ac:dyDescent="0.3">
      <c r="A2392" t="s">
        <v>7908</v>
      </c>
      <c r="B2392" t="s">
        <v>7909</v>
      </c>
      <c r="C2392" t="s">
        <v>7909</v>
      </c>
      <c r="D2392">
        <v>133</v>
      </c>
      <c r="E2392" t="s">
        <v>10917</v>
      </c>
      <c r="F2392">
        <v>2.2166666666666668</v>
      </c>
      <c r="G2392" t="s">
        <v>7406</v>
      </c>
      <c r="H2392" t="s">
        <v>10891</v>
      </c>
      <c r="I2392" t="s">
        <v>190</v>
      </c>
      <c r="J2392">
        <v>7.3</v>
      </c>
      <c r="K2392" t="s">
        <v>10916</v>
      </c>
      <c r="L2392">
        <v>203328</v>
      </c>
      <c r="M2392">
        <v>30000000</v>
      </c>
      <c r="N2392">
        <v>67448651</v>
      </c>
      <c r="O2392">
        <v>37448651</v>
      </c>
      <c r="P2392" t="s">
        <v>10913</v>
      </c>
      <c r="Q2392" t="s">
        <v>7910</v>
      </c>
      <c r="R2392">
        <v>9</v>
      </c>
      <c r="S2392" t="s">
        <v>11011</v>
      </c>
      <c r="T2392" t="s">
        <v>11023</v>
      </c>
      <c r="U2392" t="s">
        <v>10925</v>
      </c>
      <c r="V2392" t="s">
        <v>11002</v>
      </c>
      <c r="W2392" t="s">
        <v>11031</v>
      </c>
      <c r="X2392" t="s">
        <v>4674</v>
      </c>
    </row>
    <row r="2393" spans="1:24" x14ac:dyDescent="0.3">
      <c r="A2393" t="s">
        <v>7911</v>
      </c>
      <c r="B2393" t="s">
        <v>7912</v>
      </c>
      <c r="C2393" t="s">
        <v>7912</v>
      </c>
      <c r="D2393">
        <v>92</v>
      </c>
      <c r="E2393" t="s">
        <v>10911</v>
      </c>
      <c r="F2393">
        <v>1.5333333333333334</v>
      </c>
      <c r="G2393" t="s">
        <v>190</v>
      </c>
      <c r="H2393" t="s">
        <v>10895</v>
      </c>
      <c r="I2393" t="s">
        <v>5170</v>
      </c>
      <c r="J2393">
        <v>6</v>
      </c>
      <c r="K2393" t="s">
        <v>10912</v>
      </c>
      <c r="L2393">
        <v>68606</v>
      </c>
      <c r="M2393">
        <v>50000000</v>
      </c>
      <c r="N2393">
        <v>39984400</v>
      </c>
      <c r="O2393">
        <v>-10015600</v>
      </c>
      <c r="P2393" t="s">
        <v>10924</v>
      </c>
      <c r="Q2393" t="s">
        <v>7913</v>
      </c>
      <c r="R2393">
        <v>29</v>
      </c>
      <c r="S2393" t="s">
        <v>11012</v>
      </c>
      <c r="T2393" t="s">
        <v>11027</v>
      </c>
      <c r="U2393" t="s">
        <v>10930</v>
      </c>
      <c r="V2393" t="s">
        <v>11000</v>
      </c>
      <c r="W2393" t="s">
        <v>11031</v>
      </c>
      <c r="X2393" t="s">
        <v>1632</v>
      </c>
    </row>
    <row r="2394" spans="1:24" x14ac:dyDescent="0.3">
      <c r="A2394" t="s">
        <v>7914</v>
      </c>
      <c r="B2394" t="s">
        <v>7915</v>
      </c>
      <c r="C2394" t="s">
        <v>7915</v>
      </c>
      <c r="D2394">
        <v>95</v>
      </c>
      <c r="E2394" t="s">
        <v>10911</v>
      </c>
      <c r="F2394">
        <v>1.5833333333333333</v>
      </c>
      <c r="G2394" t="s">
        <v>190</v>
      </c>
      <c r="H2394" t="s">
        <v>10895</v>
      </c>
      <c r="I2394" t="s">
        <v>5170</v>
      </c>
      <c r="J2394">
        <v>7</v>
      </c>
      <c r="K2394" t="s">
        <v>10916</v>
      </c>
      <c r="L2394">
        <v>166578</v>
      </c>
      <c r="M2394">
        <v>3000000</v>
      </c>
      <c r="N2394">
        <v>19439764</v>
      </c>
      <c r="O2394">
        <v>16439764</v>
      </c>
      <c r="P2394" t="s">
        <v>10913</v>
      </c>
      <c r="Q2394" t="s">
        <v>7916</v>
      </c>
      <c r="R2394">
        <v>23</v>
      </c>
      <c r="S2394" t="s">
        <v>11016</v>
      </c>
      <c r="T2394" t="s">
        <v>11019</v>
      </c>
      <c r="U2394" t="s">
        <v>10919</v>
      </c>
      <c r="V2394" t="s">
        <v>11002</v>
      </c>
      <c r="W2394" t="s">
        <v>11031</v>
      </c>
      <c r="X2394" t="s">
        <v>7917</v>
      </c>
    </row>
    <row r="2395" spans="1:24" x14ac:dyDescent="0.3">
      <c r="A2395" t="s">
        <v>7918</v>
      </c>
      <c r="B2395" t="s">
        <v>7919</v>
      </c>
      <c r="C2395" t="s">
        <v>7919</v>
      </c>
      <c r="D2395">
        <v>154</v>
      </c>
      <c r="E2395" t="s">
        <v>10917</v>
      </c>
      <c r="F2395">
        <v>2.5666666666666669</v>
      </c>
      <c r="G2395" t="s">
        <v>7406</v>
      </c>
      <c r="H2395" t="s">
        <v>10887</v>
      </c>
      <c r="I2395" t="s">
        <v>10890</v>
      </c>
      <c r="J2395">
        <v>6.6</v>
      </c>
      <c r="K2395" t="s">
        <v>10912</v>
      </c>
      <c r="L2395">
        <v>139391</v>
      </c>
      <c r="M2395">
        <v>294700000</v>
      </c>
      <c r="N2395">
        <v>383963057</v>
      </c>
      <c r="O2395">
        <v>89263057</v>
      </c>
      <c r="P2395" t="s">
        <v>10913</v>
      </c>
      <c r="Q2395" t="s">
        <v>7920</v>
      </c>
      <c r="R2395">
        <v>18</v>
      </c>
      <c r="S2395" t="s">
        <v>11012</v>
      </c>
      <c r="T2395" t="s">
        <v>11029</v>
      </c>
      <c r="U2395" t="s">
        <v>10932</v>
      </c>
      <c r="V2395" t="s">
        <v>11004</v>
      </c>
      <c r="W2395" t="s">
        <v>11035</v>
      </c>
      <c r="X2395" t="s">
        <v>13</v>
      </c>
    </row>
    <row r="2396" spans="1:24" x14ac:dyDescent="0.3">
      <c r="A2396" t="s">
        <v>7921</v>
      </c>
      <c r="B2396" t="s">
        <v>7922</v>
      </c>
      <c r="C2396" t="s">
        <v>7922</v>
      </c>
      <c r="D2396">
        <v>116</v>
      </c>
      <c r="E2396" t="s">
        <v>10911</v>
      </c>
      <c r="F2396">
        <v>1.9333333333333333</v>
      </c>
      <c r="G2396" t="s">
        <v>7406</v>
      </c>
      <c r="H2396" t="s">
        <v>10887</v>
      </c>
      <c r="I2396" t="s">
        <v>10899</v>
      </c>
      <c r="J2396">
        <v>6.3</v>
      </c>
      <c r="K2396" t="s">
        <v>10912</v>
      </c>
      <c r="L2396">
        <v>240781</v>
      </c>
      <c r="M2396">
        <v>120000000</v>
      </c>
      <c r="N2396">
        <v>407141258</v>
      </c>
      <c r="O2396">
        <v>287141258</v>
      </c>
      <c r="P2396" t="s">
        <v>10928</v>
      </c>
      <c r="Q2396" t="s">
        <v>7923</v>
      </c>
      <c r="R2396">
        <v>8</v>
      </c>
      <c r="S2396" t="s">
        <v>11011</v>
      </c>
      <c r="T2396" t="s">
        <v>11020</v>
      </c>
      <c r="U2396" t="s">
        <v>10920</v>
      </c>
      <c r="V2396" t="s">
        <v>11008</v>
      </c>
      <c r="W2396" t="s">
        <v>11035</v>
      </c>
      <c r="X2396" t="s">
        <v>7029</v>
      </c>
    </row>
    <row r="2397" spans="1:24" x14ac:dyDescent="0.3">
      <c r="A2397" t="s">
        <v>7924</v>
      </c>
      <c r="B2397" t="s">
        <v>7925</v>
      </c>
      <c r="C2397" t="s">
        <v>7925</v>
      </c>
      <c r="D2397">
        <v>111</v>
      </c>
      <c r="E2397" t="s">
        <v>10911</v>
      </c>
      <c r="F2397">
        <v>1.85</v>
      </c>
      <c r="G2397" t="s">
        <v>7406</v>
      </c>
      <c r="H2397" t="s">
        <v>10887</v>
      </c>
      <c r="I2397" t="s">
        <v>10890</v>
      </c>
      <c r="J2397">
        <v>6.1</v>
      </c>
      <c r="K2397" t="s">
        <v>10912</v>
      </c>
      <c r="L2397">
        <v>243954</v>
      </c>
      <c r="M2397">
        <v>60000000</v>
      </c>
      <c r="N2397">
        <v>149878437</v>
      </c>
      <c r="O2397">
        <v>89878437</v>
      </c>
      <c r="P2397" t="s">
        <v>10913</v>
      </c>
      <c r="Q2397" t="s">
        <v>6641</v>
      </c>
      <c r="R2397">
        <v>9</v>
      </c>
      <c r="S2397" t="s">
        <v>11014</v>
      </c>
      <c r="T2397" t="s">
        <v>11020</v>
      </c>
      <c r="U2397" t="s">
        <v>10920</v>
      </c>
      <c r="V2397" t="s">
        <v>11000</v>
      </c>
      <c r="W2397" t="s">
        <v>11031</v>
      </c>
      <c r="X2397" t="s">
        <v>4506</v>
      </c>
    </row>
    <row r="2398" spans="1:24" x14ac:dyDescent="0.3">
      <c r="A2398" t="s">
        <v>7926</v>
      </c>
      <c r="B2398" t="s">
        <v>7927</v>
      </c>
      <c r="C2398" t="s">
        <v>7927</v>
      </c>
      <c r="D2398">
        <v>116</v>
      </c>
      <c r="E2398" t="s">
        <v>10911</v>
      </c>
      <c r="F2398">
        <v>1.9333333333333333</v>
      </c>
      <c r="G2398" t="s">
        <v>7406</v>
      </c>
      <c r="H2398" t="s">
        <v>172</v>
      </c>
      <c r="I2398" t="s">
        <v>10891</v>
      </c>
      <c r="J2398">
        <v>5.5</v>
      </c>
      <c r="K2398" t="s">
        <v>10933</v>
      </c>
      <c r="L2398">
        <v>197715</v>
      </c>
      <c r="M2398">
        <v>69000000</v>
      </c>
      <c r="N2398">
        <v>177856751</v>
      </c>
      <c r="O2398">
        <v>108856751</v>
      </c>
      <c r="P2398" t="s">
        <v>10928</v>
      </c>
      <c r="Q2398" t="s">
        <v>7928</v>
      </c>
      <c r="R2398">
        <v>12</v>
      </c>
      <c r="S2398" t="s">
        <v>1956</v>
      </c>
      <c r="T2398" t="s">
        <v>11029</v>
      </c>
      <c r="U2398" t="s">
        <v>10932</v>
      </c>
      <c r="V2398" t="s">
        <v>11005</v>
      </c>
      <c r="W2398" t="s">
        <v>11031</v>
      </c>
      <c r="X2398" t="s">
        <v>4586</v>
      </c>
    </row>
    <row r="2399" spans="1:24" x14ac:dyDescent="0.3">
      <c r="A2399" t="s">
        <v>7929</v>
      </c>
      <c r="B2399" t="s">
        <v>7930</v>
      </c>
      <c r="C2399" t="s">
        <v>7930</v>
      </c>
      <c r="D2399">
        <v>94</v>
      </c>
      <c r="E2399" t="s">
        <v>10911</v>
      </c>
      <c r="F2399">
        <v>1.5666666666666667</v>
      </c>
      <c r="G2399" t="s">
        <v>10887</v>
      </c>
      <c r="H2399" t="s">
        <v>190</v>
      </c>
      <c r="I2399" t="s">
        <v>10886</v>
      </c>
      <c r="J2399">
        <v>6.4</v>
      </c>
      <c r="K2399" t="s">
        <v>10912</v>
      </c>
      <c r="L2399">
        <v>95965</v>
      </c>
      <c r="M2399">
        <v>500000</v>
      </c>
      <c r="N2399">
        <v>5060438</v>
      </c>
      <c r="O2399">
        <v>4560438</v>
      </c>
      <c r="P2399" t="s">
        <v>10918</v>
      </c>
      <c r="Q2399" t="s">
        <v>7931</v>
      </c>
      <c r="R2399">
        <v>13</v>
      </c>
      <c r="S2399" t="s">
        <v>11016</v>
      </c>
      <c r="T2399" t="s">
        <v>11021</v>
      </c>
      <c r="U2399" t="s">
        <v>10921</v>
      </c>
      <c r="V2399" t="s">
        <v>11002</v>
      </c>
      <c r="W2399" t="s">
        <v>11031</v>
      </c>
      <c r="X2399" t="s">
        <v>6150</v>
      </c>
    </row>
    <row r="2400" spans="1:24" x14ac:dyDescent="0.3">
      <c r="A2400" t="s">
        <v>7932</v>
      </c>
      <c r="B2400" t="s">
        <v>7933</v>
      </c>
      <c r="C2400" t="s">
        <v>7933</v>
      </c>
      <c r="D2400">
        <v>123</v>
      </c>
      <c r="E2400" t="s">
        <v>10917</v>
      </c>
      <c r="F2400">
        <v>2.0499999999999998</v>
      </c>
      <c r="G2400" t="s">
        <v>172</v>
      </c>
      <c r="H2400" t="s">
        <v>190</v>
      </c>
      <c r="I2400" t="s">
        <v>10886</v>
      </c>
      <c r="J2400">
        <v>6.5</v>
      </c>
      <c r="K2400" t="s">
        <v>10912</v>
      </c>
      <c r="L2400">
        <v>80326</v>
      </c>
      <c r="M2400">
        <v>35000000</v>
      </c>
      <c r="N2400">
        <v>211952420</v>
      </c>
      <c r="O2400">
        <v>176952420</v>
      </c>
      <c r="P2400" t="s">
        <v>10928</v>
      </c>
      <c r="Q2400" t="s">
        <v>7934</v>
      </c>
      <c r="R2400">
        <v>5</v>
      </c>
      <c r="S2400" t="s">
        <v>11015</v>
      </c>
      <c r="T2400" t="s">
        <v>11027</v>
      </c>
      <c r="U2400" t="s">
        <v>10930</v>
      </c>
      <c r="V2400" t="s">
        <v>11006</v>
      </c>
      <c r="W2400" t="s">
        <v>11031</v>
      </c>
      <c r="X2400" t="s">
        <v>3479</v>
      </c>
    </row>
    <row r="2401" spans="1:24" x14ac:dyDescent="0.3">
      <c r="A2401" t="s">
        <v>7935</v>
      </c>
      <c r="B2401" t="s">
        <v>7936</v>
      </c>
      <c r="C2401" t="s">
        <v>7936</v>
      </c>
      <c r="D2401">
        <v>90</v>
      </c>
      <c r="E2401" t="s">
        <v>10911</v>
      </c>
      <c r="F2401">
        <v>1.5</v>
      </c>
      <c r="G2401" t="s">
        <v>105</v>
      </c>
      <c r="H2401" t="s">
        <v>10895</v>
      </c>
      <c r="I2401" t="s">
        <v>10899</v>
      </c>
      <c r="J2401">
        <v>5.5</v>
      </c>
      <c r="K2401" t="s">
        <v>10933</v>
      </c>
      <c r="L2401">
        <v>107034</v>
      </c>
      <c r="M2401">
        <v>20000000</v>
      </c>
      <c r="N2401">
        <v>136151680</v>
      </c>
      <c r="O2401">
        <v>116151680</v>
      </c>
      <c r="P2401" t="s">
        <v>10928</v>
      </c>
      <c r="Q2401" t="s">
        <v>7937</v>
      </c>
      <c r="R2401">
        <v>22</v>
      </c>
      <c r="S2401" t="s">
        <v>1956</v>
      </c>
      <c r="T2401" t="s">
        <v>11022</v>
      </c>
      <c r="U2401" t="s">
        <v>10923</v>
      </c>
      <c r="V2401" t="s">
        <v>11002</v>
      </c>
      <c r="W2401" t="s">
        <v>11031</v>
      </c>
      <c r="X2401" t="s">
        <v>7333</v>
      </c>
    </row>
    <row r="2402" spans="1:24" x14ac:dyDescent="0.3">
      <c r="A2402" t="s">
        <v>7938</v>
      </c>
      <c r="B2402" t="s">
        <v>7939</v>
      </c>
      <c r="C2402" t="s">
        <v>7939</v>
      </c>
      <c r="D2402">
        <v>143</v>
      </c>
      <c r="E2402" t="s">
        <v>10917</v>
      </c>
      <c r="F2402">
        <v>2.3833333333333333</v>
      </c>
      <c r="G2402" t="s">
        <v>7406</v>
      </c>
      <c r="H2402" t="s">
        <v>10887</v>
      </c>
      <c r="I2402" t="s">
        <v>10885</v>
      </c>
      <c r="J2402">
        <v>6.8</v>
      </c>
      <c r="K2402" t="s">
        <v>10912</v>
      </c>
      <c r="L2402">
        <v>504653</v>
      </c>
      <c r="M2402">
        <v>160000000</v>
      </c>
      <c r="N2402">
        <v>1152028393</v>
      </c>
      <c r="O2402">
        <v>992028393</v>
      </c>
      <c r="P2402" t="s">
        <v>10928</v>
      </c>
      <c r="Q2402" t="s">
        <v>7940</v>
      </c>
      <c r="R2402">
        <v>26</v>
      </c>
      <c r="S2402" t="s">
        <v>11015</v>
      </c>
      <c r="T2402" t="s">
        <v>11023</v>
      </c>
      <c r="U2402" t="s">
        <v>10925</v>
      </c>
      <c r="V2402" t="s">
        <v>11009</v>
      </c>
      <c r="W2402" t="s">
        <v>11031</v>
      </c>
      <c r="X2402" t="s">
        <v>4818</v>
      </c>
    </row>
    <row r="2403" spans="1:24" x14ac:dyDescent="0.3">
      <c r="A2403" t="s">
        <v>7941</v>
      </c>
      <c r="B2403" t="s">
        <v>7942</v>
      </c>
      <c r="C2403" t="s">
        <v>7942</v>
      </c>
      <c r="D2403">
        <v>125</v>
      </c>
      <c r="E2403" t="s">
        <v>10917</v>
      </c>
      <c r="F2403">
        <v>2.0833333333333335</v>
      </c>
      <c r="G2403" t="s">
        <v>172</v>
      </c>
      <c r="H2403" t="s">
        <v>10899</v>
      </c>
      <c r="I2403" t="s">
        <v>10899</v>
      </c>
      <c r="J2403">
        <v>6.8</v>
      </c>
      <c r="K2403" t="s">
        <v>10912</v>
      </c>
      <c r="L2403">
        <v>304772</v>
      </c>
      <c r="M2403">
        <v>32500000</v>
      </c>
      <c r="N2403">
        <v>306442085</v>
      </c>
      <c r="O2403">
        <v>273942085</v>
      </c>
      <c r="P2403" t="s">
        <v>10928</v>
      </c>
      <c r="Q2403" t="s">
        <v>7943</v>
      </c>
      <c r="R2403">
        <v>28</v>
      </c>
      <c r="S2403" t="s">
        <v>11012</v>
      </c>
      <c r="T2403" t="s">
        <v>11026</v>
      </c>
      <c r="U2403" t="s">
        <v>10929</v>
      </c>
      <c r="V2403" t="s">
        <v>11000</v>
      </c>
      <c r="W2403" t="s">
        <v>11031</v>
      </c>
      <c r="X2403" t="s">
        <v>7488</v>
      </c>
    </row>
    <row r="2404" spans="1:24" x14ac:dyDescent="0.3">
      <c r="A2404" t="s">
        <v>7944</v>
      </c>
      <c r="B2404" t="s">
        <v>7945</v>
      </c>
      <c r="C2404" t="s">
        <v>7945</v>
      </c>
      <c r="D2404">
        <v>88</v>
      </c>
      <c r="E2404" t="s">
        <v>10915</v>
      </c>
      <c r="F2404">
        <v>1.4666666666666666</v>
      </c>
      <c r="G2404" t="s">
        <v>7406</v>
      </c>
      <c r="H2404" t="s">
        <v>10887</v>
      </c>
      <c r="I2404" t="s">
        <v>172</v>
      </c>
      <c r="J2404">
        <v>6.7</v>
      </c>
      <c r="K2404" t="s">
        <v>10912</v>
      </c>
      <c r="L2404">
        <v>110493</v>
      </c>
      <c r="M2404">
        <v>13000000</v>
      </c>
      <c r="N2404">
        <v>6206022</v>
      </c>
      <c r="O2404">
        <v>-6793978</v>
      </c>
      <c r="P2404" t="s">
        <v>10924</v>
      </c>
      <c r="Q2404" t="s">
        <v>7946</v>
      </c>
      <c r="R2404">
        <v>12</v>
      </c>
      <c r="S2404" t="s">
        <v>11016</v>
      </c>
      <c r="T2404" t="s">
        <v>11021</v>
      </c>
      <c r="U2404" t="s">
        <v>10921</v>
      </c>
      <c r="V2404" t="s">
        <v>11000</v>
      </c>
      <c r="W2404" t="s">
        <v>11031</v>
      </c>
      <c r="X2404" t="s">
        <v>7947</v>
      </c>
    </row>
    <row r="2405" spans="1:24" x14ac:dyDescent="0.3">
      <c r="A2405" t="s">
        <v>7948</v>
      </c>
      <c r="B2405" t="s">
        <v>7949</v>
      </c>
      <c r="C2405" t="s">
        <v>7949</v>
      </c>
      <c r="D2405">
        <v>86</v>
      </c>
      <c r="E2405" t="s">
        <v>10915</v>
      </c>
      <c r="F2405">
        <v>1.4333333333333333</v>
      </c>
      <c r="G2405" t="s">
        <v>10887</v>
      </c>
      <c r="H2405" t="s">
        <v>10888</v>
      </c>
      <c r="I2405" t="s">
        <v>172</v>
      </c>
      <c r="J2405">
        <v>6.4</v>
      </c>
      <c r="K2405" t="s">
        <v>10912</v>
      </c>
      <c r="L2405">
        <v>125908</v>
      </c>
      <c r="M2405">
        <v>70000000</v>
      </c>
      <c r="N2405">
        <v>349183316</v>
      </c>
      <c r="O2405">
        <v>279183316</v>
      </c>
      <c r="P2405" t="s">
        <v>10928</v>
      </c>
      <c r="Q2405" t="s">
        <v>7950</v>
      </c>
      <c r="R2405">
        <v>19</v>
      </c>
      <c r="S2405" t="s">
        <v>11013</v>
      </c>
      <c r="T2405" t="s">
        <v>11020</v>
      </c>
      <c r="U2405" t="s">
        <v>10920</v>
      </c>
      <c r="V2405" t="s">
        <v>11003</v>
      </c>
      <c r="W2405" t="s">
        <v>11031</v>
      </c>
      <c r="X2405" t="s">
        <v>7951</v>
      </c>
    </row>
    <row r="2406" spans="1:24" x14ac:dyDescent="0.3">
      <c r="A2406" t="s">
        <v>7952</v>
      </c>
      <c r="B2406" t="s">
        <v>7953</v>
      </c>
      <c r="C2406" t="s">
        <v>7953</v>
      </c>
      <c r="D2406">
        <v>124</v>
      </c>
      <c r="E2406" t="s">
        <v>10917</v>
      </c>
      <c r="F2406">
        <v>2.0666666666666669</v>
      </c>
      <c r="G2406" t="s">
        <v>7406</v>
      </c>
      <c r="H2406" t="s">
        <v>10887</v>
      </c>
      <c r="I2406" t="s">
        <v>10890</v>
      </c>
      <c r="J2406">
        <v>7</v>
      </c>
      <c r="K2406" t="s">
        <v>10916</v>
      </c>
      <c r="L2406">
        <v>544945</v>
      </c>
      <c r="M2406">
        <v>120000000</v>
      </c>
      <c r="N2406">
        <v>286168572</v>
      </c>
      <c r="O2406">
        <v>166168572</v>
      </c>
      <c r="P2406" t="s">
        <v>10928</v>
      </c>
      <c r="Q2406" t="s">
        <v>7954</v>
      </c>
      <c r="R2406">
        <v>26</v>
      </c>
      <c r="S2406" t="s">
        <v>11011</v>
      </c>
      <c r="T2406" t="s">
        <v>11021</v>
      </c>
      <c r="U2406" t="s">
        <v>10921</v>
      </c>
      <c r="V2406" t="s">
        <v>10997</v>
      </c>
      <c r="W2406" t="s">
        <v>11031</v>
      </c>
      <c r="X2406" t="s">
        <v>6861</v>
      </c>
    </row>
    <row r="2407" spans="1:24" x14ac:dyDescent="0.3">
      <c r="A2407" t="s">
        <v>7955</v>
      </c>
      <c r="B2407" t="s">
        <v>7956</v>
      </c>
      <c r="C2407" t="s">
        <v>7956</v>
      </c>
      <c r="D2407">
        <v>105</v>
      </c>
      <c r="E2407" t="s">
        <v>10911</v>
      </c>
      <c r="F2407">
        <v>1.75</v>
      </c>
      <c r="G2407" t="s">
        <v>10889</v>
      </c>
      <c r="H2407" t="s">
        <v>190</v>
      </c>
      <c r="I2407" t="s">
        <v>10893</v>
      </c>
      <c r="J2407">
        <v>7.5</v>
      </c>
      <c r="K2407" t="s">
        <v>10916</v>
      </c>
      <c r="L2407">
        <v>301691</v>
      </c>
      <c r="M2407">
        <v>84000000</v>
      </c>
      <c r="N2407">
        <v>435732529</v>
      </c>
      <c r="O2407">
        <v>351732529</v>
      </c>
      <c r="P2407" t="s">
        <v>10928</v>
      </c>
      <c r="Q2407" t="s">
        <v>7957</v>
      </c>
      <c r="R2407">
        <v>20</v>
      </c>
      <c r="S2407" t="s">
        <v>11014</v>
      </c>
      <c r="T2407" t="s">
        <v>11018</v>
      </c>
      <c r="U2407" t="s">
        <v>10914</v>
      </c>
      <c r="V2407" t="s">
        <v>11005</v>
      </c>
      <c r="W2407" t="s">
        <v>11031</v>
      </c>
      <c r="X2407" t="s">
        <v>7958</v>
      </c>
    </row>
    <row r="2408" spans="1:24" x14ac:dyDescent="0.3">
      <c r="A2408" t="s">
        <v>7959</v>
      </c>
      <c r="B2408" t="s">
        <v>7960</v>
      </c>
      <c r="C2408" t="s">
        <v>7960</v>
      </c>
      <c r="D2408">
        <v>100</v>
      </c>
      <c r="E2408" t="s">
        <v>10911</v>
      </c>
      <c r="F2408">
        <v>1.6666666666666667</v>
      </c>
      <c r="G2408" t="s">
        <v>10885</v>
      </c>
      <c r="H2408" t="s">
        <v>105</v>
      </c>
      <c r="I2408" t="s">
        <v>10895</v>
      </c>
      <c r="J2408">
        <v>5.4</v>
      </c>
      <c r="K2408" t="s">
        <v>10933</v>
      </c>
      <c r="L2408">
        <v>114848</v>
      </c>
      <c r="M2408">
        <v>42000000</v>
      </c>
      <c r="N2408">
        <v>90260376</v>
      </c>
      <c r="O2408">
        <v>48260376</v>
      </c>
      <c r="P2408" t="s">
        <v>10913</v>
      </c>
      <c r="Q2408" t="s">
        <v>7961</v>
      </c>
      <c r="R2408">
        <v>7</v>
      </c>
      <c r="S2408" t="s">
        <v>11015</v>
      </c>
      <c r="T2408" t="s">
        <v>11021</v>
      </c>
      <c r="U2408" t="s">
        <v>10921</v>
      </c>
      <c r="V2408" t="s">
        <v>11000</v>
      </c>
      <c r="W2408" t="s">
        <v>11031</v>
      </c>
      <c r="X2408" t="s">
        <v>4209</v>
      </c>
    </row>
    <row r="2409" spans="1:24" x14ac:dyDescent="0.3">
      <c r="A2409" t="s">
        <v>7962</v>
      </c>
      <c r="B2409" t="s">
        <v>7963</v>
      </c>
      <c r="C2409" t="s">
        <v>7963</v>
      </c>
      <c r="D2409">
        <v>110</v>
      </c>
      <c r="E2409" t="s">
        <v>10911</v>
      </c>
      <c r="F2409">
        <v>1.8333333333333333</v>
      </c>
      <c r="G2409" t="s">
        <v>10891</v>
      </c>
      <c r="H2409" t="s">
        <v>10895</v>
      </c>
      <c r="I2409" t="s">
        <v>5170</v>
      </c>
      <c r="J2409">
        <v>6.4</v>
      </c>
      <c r="K2409" t="s">
        <v>10912</v>
      </c>
      <c r="L2409">
        <v>87775</v>
      </c>
      <c r="M2409">
        <v>26000000</v>
      </c>
      <c r="N2409">
        <v>29699345</v>
      </c>
      <c r="O2409">
        <v>3699345</v>
      </c>
      <c r="P2409" t="s">
        <v>10918</v>
      </c>
      <c r="Q2409" t="s">
        <v>7964</v>
      </c>
      <c r="R2409">
        <v>9</v>
      </c>
      <c r="S2409" t="s">
        <v>1956</v>
      </c>
      <c r="T2409" t="s">
        <v>11021</v>
      </c>
      <c r="U2409" t="s">
        <v>10921</v>
      </c>
      <c r="V2409" t="s">
        <v>11003</v>
      </c>
      <c r="W2409" t="s">
        <v>11031</v>
      </c>
      <c r="X2409" t="s">
        <v>5297</v>
      </c>
    </row>
    <row r="2410" spans="1:24" x14ac:dyDescent="0.3">
      <c r="A2410" t="s">
        <v>7965</v>
      </c>
      <c r="B2410" t="s">
        <v>7966</v>
      </c>
      <c r="C2410" t="s">
        <v>7967</v>
      </c>
      <c r="D2410">
        <v>98</v>
      </c>
      <c r="E2410" t="s">
        <v>10911</v>
      </c>
      <c r="F2410">
        <v>1.6333333333333333</v>
      </c>
      <c r="G2410" t="s">
        <v>172</v>
      </c>
      <c r="H2410" t="s">
        <v>10886</v>
      </c>
      <c r="I2410" t="s">
        <v>10899</v>
      </c>
      <c r="J2410">
        <v>6.8</v>
      </c>
      <c r="K2410" t="s">
        <v>10912</v>
      </c>
      <c r="L2410">
        <v>80735</v>
      </c>
      <c r="M2410">
        <v>11000000</v>
      </c>
      <c r="N2410">
        <v>8526288</v>
      </c>
      <c r="O2410">
        <v>-2473712</v>
      </c>
      <c r="P2410" t="s">
        <v>10924</v>
      </c>
      <c r="Q2410" t="s">
        <v>5971</v>
      </c>
      <c r="R2410">
        <v>7</v>
      </c>
      <c r="S2410" t="s">
        <v>11016</v>
      </c>
      <c r="T2410" t="s">
        <v>11027</v>
      </c>
      <c r="U2410" t="s">
        <v>10930</v>
      </c>
      <c r="V2410" t="s">
        <v>10997</v>
      </c>
      <c r="W2410" t="s">
        <v>11031</v>
      </c>
      <c r="X2410" t="s">
        <v>6067</v>
      </c>
    </row>
    <row r="2411" spans="1:24" x14ac:dyDescent="0.3">
      <c r="A2411" t="s">
        <v>7968</v>
      </c>
      <c r="B2411" t="s">
        <v>7969</v>
      </c>
      <c r="C2411" t="s">
        <v>7969</v>
      </c>
      <c r="D2411">
        <v>112</v>
      </c>
      <c r="E2411" t="s">
        <v>10911</v>
      </c>
      <c r="F2411">
        <v>1.8666666666666667</v>
      </c>
      <c r="G2411" t="s">
        <v>172</v>
      </c>
      <c r="H2411" t="s">
        <v>10885</v>
      </c>
      <c r="I2411" t="s">
        <v>10899</v>
      </c>
      <c r="J2411">
        <v>6.3</v>
      </c>
      <c r="K2411" t="s">
        <v>10912</v>
      </c>
      <c r="L2411">
        <v>192260</v>
      </c>
      <c r="M2411">
        <v>52000000</v>
      </c>
      <c r="N2411">
        <v>75450437</v>
      </c>
      <c r="O2411">
        <v>23450437</v>
      </c>
      <c r="P2411" t="s">
        <v>10913</v>
      </c>
      <c r="Q2411" t="s">
        <v>7970</v>
      </c>
      <c r="R2411">
        <v>1</v>
      </c>
      <c r="S2411" t="s">
        <v>11015</v>
      </c>
      <c r="T2411" t="s">
        <v>11028</v>
      </c>
      <c r="U2411" t="s">
        <v>10931</v>
      </c>
      <c r="V2411" t="s">
        <v>11000</v>
      </c>
      <c r="W2411" t="s">
        <v>11031</v>
      </c>
      <c r="X2411" t="s">
        <v>3970</v>
      </c>
    </row>
    <row r="2412" spans="1:24" x14ac:dyDescent="0.3">
      <c r="A2412" t="s">
        <v>7971</v>
      </c>
      <c r="B2412" t="s">
        <v>7972</v>
      </c>
      <c r="C2412" t="s">
        <v>7972</v>
      </c>
      <c r="D2412">
        <v>117</v>
      </c>
      <c r="E2412" t="s">
        <v>10911</v>
      </c>
      <c r="F2412">
        <v>1.95</v>
      </c>
      <c r="G2412" t="s">
        <v>10888</v>
      </c>
      <c r="H2412" t="s">
        <v>190</v>
      </c>
      <c r="I2412" t="s">
        <v>10892</v>
      </c>
      <c r="J2412">
        <v>7.6</v>
      </c>
      <c r="K2412" t="s">
        <v>10916</v>
      </c>
      <c r="L2412">
        <v>106496</v>
      </c>
      <c r="M2412">
        <v>35000000</v>
      </c>
      <c r="N2412">
        <v>109846</v>
      </c>
      <c r="O2412">
        <v>-34890154</v>
      </c>
      <c r="P2412" t="s">
        <v>10924</v>
      </c>
      <c r="Q2412" t="s">
        <v>7973</v>
      </c>
      <c r="R2412">
        <v>15</v>
      </c>
      <c r="S2412" t="s">
        <v>11016</v>
      </c>
      <c r="T2412" t="s">
        <v>11022</v>
      </c>
      <c r="U2412" t="s">
        <v>10923</v>
      </c>
      <c r="V2412" t="s">
        <v>11008</v>
      </c>
      <c r="W2412" t="s">
        <v>11035</v>
      </c>
      <c r="X2412" t="s">
        <v>7974</v>
      </c>
    </row>
    <row r="2413" spans="1:24" x14ac:dyDescent="0.3">
      <c r="A2413" t="s">
        <v>7975</v>
      </c>
      <c r="B2413" t="s">
        <v>7976</v>
      </c>
      <c r="C2413" t="s">
        <v>7976</v>
      </c>
      <c r="D2413">
        <v>125</v>
      </c>
      <c r="E2413" t="s">
        <v>10917</v>
      </c>
      <c r="F2413">
        <v>2.0833333333333335</v>
      </c>
      <c r="G2413" t="s">
        <v>7406</v>
      </c>
      <c r="H2413" t="s">
        <v>5170</v>
      </c>
      <c r="I2413" t="s">
        <v>10899</v>
      </c>
      <c r="J2413">
        <v>6.5</v>
      </c>
      <c r="K2413" t="s">
        <v>10912</v>
      </c>
      <c r="L2413">
        <v>140458</v>
      </c>
      <c r="M2413">
        <v>115000000</v>
      </c>
      <c r="N2413">
        <v>0</v>
      </c>
      <c r="O2413">
        <v>-115000000</v>
      </c>
      <c r="P2413" t="s">
        <v>10924</v>
      </c>
      <c r="Q2413" t="s">
        <v>7977</v>
      </c>
      <c r="R2413">
        <v>6</v>
      </c>
      <c r="S2413" t="s">
        <v>11014</v>
      </c>
      <c r="T2413" t="s">
        <v>11021</v>
      </c>
      <c r="U2413" t="s">
        <v>10921</v>
      </c>
      <c r="V2413" t="s">
        <v>11001</v>
      </c>
      <c r="W2413" t="s">
        <v>11031</v>
      </c>
      <c r="X2413" t="s">
        <v>7978</v>
      </c>
    </row>
    <row r="2414" spans="1:24" x14ac:dyDescent="0.3">
      <c r="A2414" t="s">
        <v>7979</v>
      </c>
      <c r="B2414" t="s">
        <v>7980</v>
      </c>
      <c r="C2414" t="s">
        <v>7980</v>
      </c>
      <c r="D2414">
        <v>102</v>
      </c>
      <c r="E2414" t="s">
        <v>10911</v>
      </c>
      <c r="F2414">
        <v>1.7</v>
      </c>
      <c r="G2414" t="s">
        <v>172</v>
      </c>
      <c r="H2414" t="s">
        <v>10899</v>
      </c>
      <c r="I2414" t="s">
        <v>10899</v>
      </c>
      <c r="J2414">
        <v>7.1</v>
      </c>
      <c r="K2414" t="s">
        <v>10916</v>
      </c>
      <c r="L2414">
        <v>127808</v>
      </c>
      <c r="M2414">
        <v>6000000</v>
      </c>
      <c r="N2414">
        <v>24959607</v>
      </c>
      <c r="O2414">
        <v>18959607</v>
      </c>
      <c r="P2414" t="s">
        <v>10913</v>
      </c>
      <c r="Q2414" t="s">
        <v>7981</v>
      </c>
      <c r="R2414">
        <v>10</v>
      </c>
      <c r="S2414" t="s">
        <v>11013</v>
      </c>
      <c r="T2414" t="s">
        <v>11021</v>
      </c>
      <c r="U2414" t="s">
        <v>10921</v>
      </c>
      <c r="V2414" t="s">
        <v>11001</v>
      </c>
      <c r="W2414" t="s">
        <v>11031</v>
      </c>
      <c r="X2414" t="s">
        <v>6765</v>
      </c>
    </row>
    <row r="2415" spans="1:24" x14ac:dyDescent="0.3">
      <c r="A2415" t="s">
        <v>7982</v>
      </c>
      <c r="B2415" t="s">
        <v>7983</v>
      </c>
      <c r="C2415" t="s">
        <v>7983</v>
      </c>
      <c r="D2415">
        <v>107</v>
      </c>
      <c r="E2415" t="s">
        <v>10911</v>
      </c>
      <c r="F2415">
        <v>1.7833333333333334</v>
      </c>
      <c r="G2415" t="s">
        <v>7406</v>
      </c>
      <c r="H2415" t="s">
        <v>172</v>
      </c>
      <c r="I2415" t="s">
        <v>10891</v>
      </c>
      <c r="J2415">
        <v>6.3</v>
      </c>
      <c r="K2415" t="s">
        <v>10912</v>
      </c>
      <c r="L2415">
        <v>206804</v>
      </c>
      <c r="M2415">
        <v>50000000</v>
      </c>
      <c r="N2415">
        <v>216940871</v>
      </c>
      <c r="O2415">
        <v>166940871</v>
      </c>
      <c r="P2415" t="s">
        <v>10928</v>
      </c>
      <c r="Q2415" t="s">
        <v>7984</v>
      </c>
      <c r="R2415">
        <v>10</v>
      </c>
      <c r="S2415" t="s">
        <v>1956</v>
      </c>
      <c r="T2415" t="s">
        <v>11024</v>
      </c>
      <c r="U2415" t="s">
        <v>10926</v>
      </c>
      <c r="V2415" t="s">
        <v>11006</v>
      </c>
      <c r="W2415" t="s">
        <v>11031</v>
      </c>
      <c r="X2415" t="s">
        <v>4514</v>
      </c>
    </row>
    <row r="2416" spans="1:24" x14ac:dyDescent="0.3">
      <c r="A2416" t="s">
        <v>7985</v>
      </c>
      <c r="B2416" t="s">
        <v>7986</v>
      </c>
      <c r="C2416" t="s">
        <v>7986</v>
      </c>
      <c r="D2416">
        <v>100</v>
      </c>
      <c r="E2416" t="s">
        <v>10911</v>
      </c>
      <c r="F2416">
        <v>1.6666666666666667</v>
      </c>
      <c r="G2416" t="s">
        <v>7406</v>
      </c>
      <c r="H2416" t="s">
        <v>10887</v>
      </c>
      <c r="I2416" t="s">
        <v>10888</v>
      </c>
      <c r="J2416">
        <v>7.7</v>
      </c>
      <c r="K2416" t="s">
        <v>10916</v>
      </c>
      <c r="L2416">
        <v>380233</v>
      </c>
      <c r="M2416">
        <v>60000000</v>
      </c>
      <c r="N2416">
        <v>468266122</v>
      </c>
      <c r="O2416">
        <v>408266122</v>
      </c>
      <c r="P2416" t="s">
        <v>10928</v>
      </c>
      <c r="Q2416" t="s">
        <v>7987</v>
      </c>
      <c r="R2416">
        <v>1</v>
      </c>
      <c r="S2416" t="s">
        <v>11016</v>
      </c>
      <c r="T2416" t="s">
        <v>11020</v>
      </c>
      <c r="U2416" t="s">
        <v>10920</v>
      </c>
      <c r="V2416" t="s">
        <v>10998</v>
      </c>
      <c r="W2416" t="s">
        <v>11031</v>
      </c>
      <c r="X2416" t="s">
        <v>6188</v>
      </c>
    </row>
    <row r="2417" spans="1:24" x14ac:dyDescent="0.3">
      <c r="A2417" t="s">
        <v>7988</v>
      </c>
      <c r="B2417" t="s">
        <v>7989</v>
      </c>
      <c r="C2417" t="s">
        <v>7989</v>
      </c>
      <c r="D2417">
        <v>106</v>
      </c>
      <c r="E2417" t="s">
        <v>10911</v>
      </c>
      <c r="F2417">
        <v>1.7666666666666666</v>
      </c>
      <c r="G2417" t="s">
        <v>10889</v>
      </c>
      <c r="H2417" t="s">
        <v>10891</v>
      </c>
      <c r="I2417" t="s">
        <v>190</v>
      </c>
      <c r="J2417">
        <v>6.8</v>
      </c>
      <c r="K2417" t="s">
        <v>10912</v>
      </c>
      <c r="L2417">
        <v>78016</v>
      </c>
      <c r="M2417">
        <v>10000000</v>
      </c>
      <c r="N2417">
        <v>4552970</v>
      </c>
      <c r="O2417">
        <v>-5447030</v>
      </c>
      <c r="P2417" t="s">
        <v>10924</v>
      </c>
      <c r="Q2417" t="s">
        <v>5262</v>
      </c>
      <c r="R2417">
        <v>30</v>
      </c>
      <c r="S2417" t="s">
        <v>11012</v>
      </c>
      <c r="T2417" t="s">
        <v>11028</v>
      </c>
      <c r="U2417" t="s">
        <v>10931</v>
      </c>
      <c r="V2417" t="s">
        <v>11003</v>
      </c>
      <c r="W2417" t="s">
        <v>11031</v>
      </c>
      <c r="X2417" t="s">
        <v>7990</v>
      </c>
    </row>
    <row r="2418" spans="1:24" x14ac:dyDescent="0.3">
      <c r="A2418" t="s">
        <v>7991</v>
      </c>
      <c r="B2418" t="s">
        <v>7992</v>
      </c>
      <c r="C2418" t="s">
        <v>7992</v>
      </c>
      <c r="D2418">
        <v>88</v>
      </c>
      <c r="E2418" t="s">
        <v>10915</v>
      </c>
      <c r="F2418">
        <v>1.4666666666666666</v>
      </c>
      <c r="G2418" t="s">
        <v>7406</v>
      </c>
      <c r="H2418" t="s">
        <v>10885</v>
      </c>
      <c r="I2418" t="s">
        <v>105</v>
      </c>
      <c r="J2418">
        <v>6.3</v>
      </c>
      <c r="K2418" t="s">
        <v>10912</v>
      </c>
      <c r="L2418">
        <v>159498</v>
      </c>
      <c r="M2418">
        <v>70000000</v>
      </c>
      <c r="N2418">
        <v>160112671</v>
      </c>
      <c r="O2418">
        <v>90112671</v>
      </c>
      <c r="P2418" t="s">
        <v>10913</v>
      </c>
      <c r="Q2418" t="s">
        <v>7754</v>
      </c>
      <c r="R2418">
        <v>19</v>
      </c>
      <c r="S2418" t="s">
        <v>11012</v>
      </c>
      <c r="T2418" t="s">
        <v>11019</v>
      </c>
      <c r="U2418" t="s">
        <v>10919</v>
      </c>
      <c r="V2418" t="s">
        <v>11003</v>
      </c>
      <c r="W2418" t="s">
        <v>11031</v>
      </c>
      <c r="X2418" t="s">
        <v>7993</v>
      </c>
    </row>
    <row r="2419" spans="1:24" x14ac:dyDescent="0.3">
      <c r="A2419" t="s">
        <v>7994</v>
      </c>
      <c r="B2419" t="s">
        <v>7995</v>
      </c>
      <c r="C2419" t="s">
        <v>7995</v>
      </c>
      <c r="D2419">
        <v>98</v>
      </c>
      <c r="E2419" t="s">
        <v>10911</v>
      </c>
      <c r="F2419">
        <v>1.6333333333333333</v>
      </c>
      <c r="G2419" t="s">
        <v>172</v>
      </c>
      <c r="H2419" t="s">
        <v>10891</v>
      </c>
      <c r="I2419" t="s">
        <v>10899</v>
      </c>
      <c r="J2419">
        <v>6.9</v>
      </c>
      <c r="K2419" t="s">
        <v>10912</v>
      </c>
      <c r="L2419">
        <v>463703</v>
      </c>
      <c r="M2419">
        <v>35000000</v>
      </c>
      <c r="N2419">
        <v>209838559</v>
      </c>
      <c r="O2419">
        <v>174838559</v>
      </c>
      <c r="P2419" t="s">
        <v>10928</v>
      </c>
      <c r="Q2419" t="s">
        <v>7996</v>
      </c>
      <c r="R2419">
        <v>30</v>
      </c>
      <c r="S2419" t="s">
        <v>11012</v>
      </c>
      <c r="T2419" t="s">
        <v>11024</v>
      </c>
      <c r="U2419" t="s">
        <v>10926</v>
      </c>
      <c r="V2419" t="s">
        <v>11000</v>
      </c>
      <c r="W2419" t="s">
        <v>11031</v>
      </c>
      <c r="X2419" t="s">
        <v>4586</v>
      </c>
    </row>
    <row r="2420" spans="1:24" x14ac:dyDescent="0.3">
      <c r="A2420" t="s">
        <v>7997</v>
      </c>
      <c r="B2420" t="s">
        <v>7998</v>
      </c>
      <c r="C2420" t="s">
        <v>7998</v>
      </c>
      <c r="D2420">
        <v>124</v>
      </c>
      <c r="E2420" t="s">
        <v>10917</v>
      </c>
      <c r="F2420">
        <v>2.0666666666666669</v>
      </c>
      <c r="G2420" t="s">
        <v>7406</v>
      </c>
      <c r="H2420" t="s">
        <v>172</v>
      </c>
      <c r="I2420" t="s">
        <v>10891</v>
      </c>
      <c r="J2420">
        <v>6.5</v>
      </c>
      <c r="K2420" t="s">
        <v>10912</v>
      </c>
      <c r="L2420">
        <v>170943</v>
      </c>
      <c r="M2420">
        <v>90000000</v>
      </c>
      <c r="N2420">
        <v>426505244</v>
      </c>
      <c r="O2420">
        <v>336505244</v>
      </c>
      <c r="P2420" t="s">
        <v>10928</v>
      </c>
      <c r="Q2420" t="s">
        <v>7999</v>
      </c>
      <c r="R2420">
        <v>7</v>
      </c>
      <c r="S2420" t="s">
        <v>11011</v>
      </c>
      <c r="T2420" t="s">
        <v>11019</v>
      </c>
      <c r="U2420" t="s">
        <v>10919</v>
      </c>
      <c r="V2420" t="s">
        <v>11007</v>
      </c>
      <c r="W2420" t="s">
        <v>11031</v>
      </c>
      <c r="X2420" t="s">
        <v>8000</v>
      </c>
    </row>
    <row r="2421" spans="1:24" x14ac:dyDescent="0.3">
      <c r="A2421" t="s">
        <v>8001</v>
      </c>
      <c r="B2421" t="s">
        <v>289</v>
      </c>
      <c r="C2421" t="s">
        <v>289</v>
      </c>
      <c r="D2421">
        <v>106</v>
      </c>
      <c r="E2421" t="s">
        <v>10911</v>
      </c>
      <c r="F2421">
        <v>1.7666666666666666</v>
      </c>
      <c r="G2421" t="s">
        <v>10891</v>
      </c>
      <c r="H2421" t="s">
        <v>105</v>
      </c>
      <c r="I2421" t="s">
        <v>5170</v>
      </c>
      <c r="J2421">
        <v>6.5</v>
      </c>
      <c r="K2421" t="s">
        <v>10912</v>
      </c>
      <c r="L2421">
        <v>166021</v>
      </c>
      <c r="M2421">
        <v>10000000</v>
      </c>
      <c r="N2421">
        <v>259939835</v>
      </c>
      <c r="O2421">
        <v>249939835</v>
      </c>
      <c r="P2421" t="s">
        <v>10928</v>
      </c>
      <c r="Q2421" t="s">
        <v>8002</v>
      </c>
      <c r="R2421">
        <v>8</v>
      </c>
      <c r="S2421" t="s">
        <v>11016</v>
      </c>
      <c r="T2421" t="s">
        <v>11027</v>
      </c>
      <c r="U2421" t="s">
        <v>10930</v>
      </c>
      <c r="V2421" t="s">
        <v>11009</v>
      </c>
      <c r="W2421" t="s">
        <v>11031</v>
      </c>
      <c r="X2421" t="s">
        <v>6323</v>
      </c>
    </row>
    <row r="2422" spans="1:24" x14ac:dyDescent="0.3">
      <c r="A2422" t="s">
        <v>8003</v>
      </c>
      <c r="B2422" t="s">
        <v>2553</v>
      </c>
      <c r="C2422" t="s">
        <v>2553</v>
      </c>
      <c r="D2422">
        <v>100</v>
      </c>
      <c r="E2422" t="s">
        <v>10911</v>
      </c>
      <c r="F2422">
        <v>1.6666666666666667</v>
      </c>
      <c r="G2422" t="s">
        <v>7406</v>
      </c>
      <c r="H2422" t="s">
        <v>10887</v>
      </c>
      <c r="I2422" t="s">
        <v>10890</v>
      </c>
      <c r="J2422">
        <v>4.3</v>
      </c>
      <c r="K2422" t="s">
        <v>10933</v>
      </c>
      <c r="L2422">
        <v>173694</v>
      </c>
      <c r="M2422">
        <v>120000000</v>
      </c>
      <c r="N2422">
        <v>167882881</v>
      </c>
      <c r="O2422">
        <v>47882881</v>
      </c>
      <c r="P2422" t="s">
        <v>10913</v>
      </c>
      <c r="Q2422" t="s">
        <v>8004</v>
      </c>
      <c r="R2422">
        <v>4</v>
      </c>
      <c r="S2422" t="s">
        <v>11011</v>
      </c>
      <c r="T2422" t="s">
        <v>11028</v>
      </c>
      <c r="U2422" t="s">
        <v>10931</v>
      </c>
      <c r="V2422" t="s">
        <v>10999</v>
      </c>
      <c r="W2422" t="s">
        <v>11031</v>
      </c>
      <c r="X2422" t="s">
        <v>8005</v>
      </c>
    </row>
    <row r="2423" spans="1:24" x14ac:dyDescent="0.3">
      <c r="A2423" t="s">
        <v>8006</v>
      </c>
      <c r="B2423" t="s">
        <v>8007</v>
      </c>
      <c r="C2423" t="s">
        <v>8007</v>
      </c>
      <c r="D2423">
        <v>118</v>
      </c>
      <c r="E2423" t="s">
        <v>10911</v>
      </c>
      <c r="F2423">
        <v>1.9666666666666666</v>
      </c>
      <c r="G2423" t="s">
        <v>10889</v>
      </c>
      <c r="H2423" t="s">
        <v>190</v>
      </c>
      <c r="I2423" t="s">
        <v>10896</v>
      </c>
      <c r="J2423">
        <v>8</v>
      </c>
      <c r="K2423" t="s">
        <v>10922</v>
      </c>
      <c r="L2423">
        <v>699659</v>
      </c>
      <c r="M2423">
        <v>15000000</v>
      </c>
      <c r="N2423">
        <v>484068861</v>
      </c>
      <c r="O2423">
        <v>469068861</v>
      </c>
      <c r="P2423" t="s">
        <v>10928</v>
      </c>
      <c r="Q2423" t="s">
        <v>8008</v>
      </c>
      <c r="R2423">
        <v>6</v>
      </c>
      <c r="S2423" t="s">
        <v>11015</v>
      </c>
      <c r="T2423" t="s">
        <v>11027</v>
      </c>
      <c r="U2423" t="s">
        <v>10930</v>
      </c>
      <c r="V2423" t="s">
        <v>11002</v>
      </c>
      <c r="W2423" t="s">
        <v>11031</v>
      </c>
      <c r="X2423" t="s">
        <v>6060</v>
      </c>
    </row>
    <row r="2424" spans="1:24" x14ac:dyDescent="0.3">
      <c r="A2424" t="s">
        <v>8009</v>
      </c>
      <c r="B2424" t="s">
        <v>8010</v>
      </c>
      <c r="C2424" t="s">
        <v>8010</v>
      </c>
      <c r="D2424">
        <v>93</v>
      </c>
      <c r="E2424" t="s">
        <v>10911</v>
      </c>
      <c r="F2424">
        <v>1.55</v>
      </c>
      <c r="G2424" t="s">
        <v>7406</v>
      </c>
      <c r="H2424" t="s">
        <v>190</v>
      </c>
      <c r="I2424" t="s">
        <v>5170</v>
      </c>
      <c r="J2424">
        <v>5.8</v>
      </c>
      <c r="K2424" t="s">
        <v>10933</v>
      </c>
      <c r="L2424">
        <v>89046</v>
      </c>
      <c r="M2424">
        <v>23000000</v>
      </c>
      <c r="N2424">
        <v>34513760</v>
      </c>
      <c r="O2424">
        <v>11513760</v>
      </c>
      <c r="P2424" t="s">
        <v>10913</v>
      </c>
      <c r="Q2424" t="s">
        <v>8011</v>
      </c>
      <c r="R2424">
        <v>6</v>
      </c>
      <c r="S2424" t="s">
        <v>11013</v>
      </c>
      <c r="T2424" t="s">
        <v>11023</v>
      </c>
      <c r="U2424" t="s">
        <v>10925</v>
      </c>
      <c r="V2424" t="s">
        <v>11000</v>
      </c>
      <c r="W2424" t="s">
        <v>11031</v>
      </c>
      <c r="X2424" t="s">
        <v>1232</v>
      </c>
    </row>
    <row r="2425" spans="1:24" x14ac:dyDescent="0.3">
      <c r="A2425" t="s">
        <v>8012</v>
      </c>
      <c r="B2425" t="s">
        <v>1707</v>
      </c>
      <c r="C2425" t="s">
        <v>1707</v>
      </c>
      <c r="D2425">
        <v>110</v>
      </c>
      <c r="E2425" t="s">
        <v>10911</v>
      </c>
      <c r="F2425">
        <v>1.8333333333333333</v>
      </c>
      <c r="G2425" t="s">
        <v>7406</v>
      </c>
      <c r="H2425" t="s">
        <v>10887</v>
      </c>
      <c r="I2425" t="s">
        <v>10885</v>
      </c>
      <c r="J2425">
        <v>5.7</v>
      </c>
      <c r="K2425" t="s">
        <v>10933</v>
      </c>
      <c r="L2425">
        <v>110969</v>
      </c>
      <c r="M2425">
        <v>75000000</v>
      </c>
      <c r="N2425">
        <v>132274484</v>
      </c>
      <c r="O2425">
        <v>57274484</v>
      </c>
      <c r="P2425" t="s">
        <v>10913</v>
      </c>
      <c r="Q2425" t="s">
        <v>8013</v>
      </c>
      <c r="R2425">
        <v>1</v>
      </c>
      <c r="S2425" t="s">
        <v>11012</v>
      </c>
      <c r="T2425" t="s">
        <v>11027</v>
      </c>
      <c r="U2425" t="s">
        <v>10930</v>
      </c>
      <c r="V2425" t="s">
        <v>11000</v>
      </c>
      <c r="W2425" t="s">
        <v>11031</v>
      </c>
      <c r="X2425" t="s">
        <v>2001</v>
      </c>
    </row>
    <row r="2426" spans="1:24" x14ac:dyDescent="0.3">
      <c r="A2426" t="s">
        <v>8014</v>
      </c>
      <c r="B2426" t="s">
        <v>8015</v>
      </c>
      <c r="C2426" t="s">
        <v>8015</v>
      </c>
      <c r="D2426">
        <v>96</v>
      </c>
      <c r="E2426" t="s">
        <v>10911</v>
      </c>
      <c r="F2426">
        <v>1.6</v>
      </c>
      <c r="G2426" t="s">
        <v>7406</v>
      </c>
      <c r="H2426" t="s">
        <v>172</v>
      </c>
      <c r="I2426" t="s">
        <v>10891</v>
      </c>
      <c r="J2426">
        <v>6.7</v>
      </c>
      <c r="K2426" t="s">
        <v>10912</v>
      </c>
      <c r="L2426">
        <v>82939</v>
      </c>
      <c r="M2426">
        <v>2500000</v>
      </c>
      <c r="N2426">
        <v>422618</v>
      </c>
      <c r="O2426">
        <v>-2077382</v>
      </c>
      <c r="P2426" t="s">
        <v>10924</v>
      </c>
      <c r="Q2426" t="s">
        <v>8016</v>
      </c>
      <c r="R2426">
        <v>10</v>
      </c>
      <c r="S2426" t="s">
        <v>1956</v>
      </c>
      <c r="T2426" t="s">
        <v>11027</v>
      </c>
      <c r="U2426" t="s">
        <v>10930</v>
      </c>
      <c r="V2426" t="s">
        <v>11002</v>
      </c>
      <c r="W2426" t="s">
        <v>11031</v>
      </c>
      <c r="X2426" t="s">
        <v>5328</v>
      </c>
    </row>
    <row r="2427" spans="1:24" x14ac:dyDescent="0.3">
      <c r="A2427" t="s">
        <v>8017</v>
      </c>
      <c r="B2427" t="s">
        <v>8018</v>
      </c>
      <c r="C2427" t="s">
        <v>8018</v>
      </c>
      <c r="D2427">
        <v>129</v>
      </c>
      <c r="E2427" t="s">
        <v>10917</v>
      </c>
      <c r="F2427">
        <v>2.15</v>
      </c>
      <c r="G2427" t="s">
        <v>7406</v>
      </c>
      <c r="H2427" t="s">
        <v>10887</v>
      </c>
      <c r="I2427" t="s">
        <v>10895</v>
      </c>
      <c r="J2427">
        <v>7.4</v>
      </c>
      <c r="K2427" t="s">
        <v>10916</v>
      </c>
      <c r="L2427">
        <v>473187</v>
      </c>
      <c r="M2427">
        <v>125000000</v>
      </c>
      <c r="N2427">
        <v>543848418</v>
      </c>
      <c r="O2427">
        <v>418848418</v>
      </c>
      <c r="P2427" t="s">
        <v>10928</v>
      </c>
      <c r="Q2427" t="s">
        <v>8019</v>
      </c>
      <c r="R2427">
        <v>10</v>
      </c>
      <c r="S2427" t="s">
        <v>11016</v>
      </c>
      <c r="T2427" t="s">
        <v>11018</v>
      </c>
      <c r="U2427" t="s">
        <v>10914</v>
      </c>
      <c r="V2427" t="s">
        <v>11000</v>
      </c>
      <c r="W2427" t="s">
        <v>11031</v>
      </c>
      <c r="X2427" t="s">
        <v>6483</v>
      </c>
    </row>
    <row r="2428" spans="1:24" x14ac:dyDescent="0.3">
      <c r="A2428" t="s">
        <v>8020</v>
      </c>
      <c r="B2428" t="s">
        <v>8021</v>
      </c>
      <c r="C2428" t="s">
        <v>8021</v>
      </c>
      <c r="D2428">
        <v>125</v>
      </c>
      <c r="E2428" t="s">
        <v>10917</v>
      </c>
      <c r="F2428">
        <v>2.0833333333333335</v>
      </c>
      <c r="G2428" t="s">
        <v>7406</v>
      </c>
      <c r="H2428" t="s">
        <v>10887</v>
      </c>
      <c r="I2428" t="s">
        <v>190</v>
      </c>
      <c r="J2428">
        <v>5.8</v>
      </c>
      <c r="K2428" t="s">
        <v>10933</v>
      </c>
      <c r="L2428">
        <v>117690</v>
      </c>
      <c r="M2428">
        <v>40000000</v>
      </c>
      <c r="N2428">
        <v>63365859</v>
      </c>
      <c r="O2428">
        <v>23365859</v>
      </c>
      <c r="P2428" t="s">
        <v>10913</v>
      </c>
      <c r="Q2428" t="s">
        <v>8022</v>
      </c>
      <c r="R2428">
        <v>22</v>
      </c>
      <c r="S2428" t="s">
        <v>1956</v>
      </c>
      <c r="T2428" t="s">
        <v>11021</v>
      </c>
      <c r="U2428" t="s">
        <v>10921</v>
      </c>
      <c r="V2428" t="s">
        <v>10997</v>
      </c>
      <c r="W2428" t="s">
        <v>11031</v>
      </c>
      <c r="X2428" t="s">
        <v>2350</v>
      </c>
    </row>
    <row r="2429" spans="1:24" x14ac:dyDescent="0.3">
      <c r="A2429" t="s">
        <v>8023</v>
      </c>
      <c r="B2429" t="s">
        <v>8024</v>
      </c>
      <c r="C2429" t="s">
        <v>8024</v>
      </c>
      <c r="D2429">
        <v>114</v>
      </c>
      <c r="E2429" t="s">
        <v>10911</v>
      </c>
      <c r="F2429">
        <v>1.9</v>
      </c>
      <c r="G2429" t="s">
        <v>10887</v>
      </c>
      <c r="H2429" t="s">
        <v>172</v>
      </c>
      <c r="I2429" t="s">
        <v>10885</v>
      </c>
      <c r="J2429">
        <v>7</v>
      </c>
      <c r="K2429" t="s">
        <v>10916</v>
      </c>
      <c r="L2429">
        <v>376979</v>
      </c>
      <c r="M2429">
        <v>100000000</v>
      </c>
      <c r="N2429">
        <v>1441659588</v>
      </c>
      <c r="O2429">
        <v>1341659588</v>
      </c>
      <c r="P2429" t="s">
        <v>10928</v>
      </c>
      <c r="Q2429" t="s">
        <v>8025</v>
      </c>
      <c r="R2429">
        <v>9</v>
      </c>
      <c r="S2429" t="s">
        <v>11013</v>
      </c>
      <c r="T2429" t="s">
        <v>11025</v>
      </c>
      <c r="U2429" t="s">
        <v>10927</v>
      </c>
      <c r="V2429" t="s">
        <v>11004</v>
      </c>
      <c r="W2429" t="s">
        <v>11035</v>
      </c>
      <c r="X2429" t="s">
        <v>8026</v>
      </c>
    </row>
    <row r="2430" spans="1:24" x14ac:dyDescent="0.3">
      <c r="A2430" t="s">
        <v>8027</v>
      </c>
      <c r="B2430" t="s">
        <v>8028</v>
      </c>
      <c r="C2430" t="s">
        <v>8028</v>
      </c>
      <c r="D2430">
        <v>136</v>
      </c>
      <c r="E2430" t="s">
        <v>10917</v>
      </c>
      <c r="F2430">
        <v>2.2666666666666666</v>
      </c>
      <c r="G2430" t="s">
        <v>190</v>
      </c>
      <c r="H2430" t="s">
        <v>10894</v>
      </c>
      <c r="I2430" t="s">
        <v>10886</v>
      </c>
      <c r="J2430">
        <v>7.6</v>
      </c>
      <c r="K2430" t="s">
        <v>10916</v>
      </c>
      <c r="L2430">
        <v>407805</v>
      </c>
      <c r="M2430">
        <v>36000000</v>
      </c>
      <c r="N2430">
        <v>436433122</v>
      </c>
      <c r="O2430">
        <v>400433122</v>
      </c>
      <c r="P2430" t="s">
        <v>10928</v>
      </c>
      <c r="Q2430" t="s">
        <v>8029</v>
      </c>
      <c r="R2430">
        <v>31</v>
      </c>
      <c r="S2430" t="s">
        <v>1956</v>
      </c>
      <c r="T2430" t="s">
        <v>11028</v>
      </c>
      <c r="U2430" t="s">
        <v>10931</v>
      </c>
      <c r="V2430" t="s">
        <v>11009</v>
      </c>
      <c r="W2430" t="s">
        <v>11031</v>
      </c>
      <c r="X2430" t="s">
        <v>8030</v>
      </c>
    </row>
    <row r="2431" spans="1:24" x14ac:dyDescent="0.3">
      <c r="A2431" t="s">
        <v>8031</v>
      </c>
      <c r="B2431" t="s">
        <v>8032</v>
      </c>
      <c r="C2431" t="s">
        <v>8032</v>
      </c>
      <c r="D2431">
        <v>109</v>
      </c>
      <c r="E2431" t="s">
        <v>10911</v>
      </c>
      <c r="F2431">
        <v>1.8166666666666667</v>
      </c>
      <c r="G2431" t="s">
        <v>7406</v>
      </c>
      <c r="H2431" t="s">
        <v>10887</v>
      </c>
      <c r="I2431" t="s">
        <v>10891</v>
      </c>
      <c r="J2431">
        <v>6.4</v>
      </c>
      <c r="K2431" t="s">
        <v>10912</v>
      </c>
      <c r="L2431">
        <v>125396</v>
      </c>
      <c r="M2431">
        <v>25000000</v>
      </c>
      <c r="N2431">
        <v>96262212</v>
      </c>
      <c r="O2431">
        <v>71262212</v>
      </c>
      <c r="P2431" t="s">
        <v>10913</v>
      </c>
      <c r="Q2431" t="s">
        <v>8033</v>
      </c>
      <c r="R2431">
        <v>12</v>
      </c>
      <c r="S2431" t="s">
        <v>11012</v>
      </c>
      <c r="T2431" t="s">
        <v>11019</v>
      </c>
      <c r="U2431" t="s">
        <v>10919</v>
      </c>
      <c r="V2431" t="s">
        <v>11003</v>
      </c>
      <c r="W2431" t="s">
        <v>11031</v>
      </c>
      <c r="X2431" t="s">
        <v>7453</v>
      </c>
    </row>
    <row r="2432" spans="1:24" x14ac:dyDescent="0.3">
      <c r="A2432" t="s">
        <v>8034</v>
      </c>
      <c r="B2432" t="s">
        <v>8035</v>
      </c>
      <c r="C2432" t="s">
        <v>8035</v>
      </c>
      <c r="D2432">
        <v>99</v>
      </c>
      <c r="E2432" t="s">
        <v>10911</v>
      </c>
      <c r="F2432">
        <v>1.65</v>
      </c>
      <c r="G2432" t="s">
        <v>10887</v>
      </c>
      <c r="H2432" t="s">
        <v>172</v>
      </c>
      <c r="I2432" t="s">
        <v>10899</v>
      </c>
      <c r="J2432">
        <v>6.1</v>
      </c>
      <c r="K2432" t="s">
        <v>10912</v>
      </c>
      <c r="L2432">
        <v>119319</v>
      </c>
      <c r="M2432">
        <v>31000000</v>
      </c>
      <c r="N2432">
        <v>107228221</v>
      </c>
      <c r="O2432">
        <v>76228221</v>
      </c>
      <c r="P2432" t="s">
        <v>10913</v>
      </c>
      <c r="Q2432" t="s">
        <v>8036</v>
      </c>
      <c r="R2432">
        <v>29</v>
      </c>
      <c r="S2432" t="s">
        <v>11014</v>
      </c>
      <c r="T2432" t="s">
        <v>11025</v>
      </c>
      <c r="U2432" t="s">
        <v>10927</v>
      </c>
      <c r="V2432" t="s">
        <v>10999</v>
      </c>
      <c r="W2432" t="s">
        <v>11031</v>
      </c>
      <c r="X2432" t="s">
        <v>8037</v>
      </c>
    </row>
    <row r="2433" spans="1:24" x14ac:dyDescent="0.3">
      <c r="A2433" t="s">
        <v>8038</v>
      </c>
      <c r="B2433" t="s">
        <v>8039</v>
      </c>
      <c r="C2433" t="s">
        <v>8039</v>
      </c>
      <c r="D2433">
        <v>135</v>
      </c>
      <c r="E2433" t="s">
        <v>10917</v>
      </c>
      <c r="F2433">
        <v>2.25</v>
      </c>
      <c r="G2433" t="s">
        <v>190</v>
      </c>
      <c r="H2433" t="s">
        <v>10890</v>
      </c>
      <c r="I2433" t="s">
        <v>10899</v>
      </c>
      <c r="J2433">
        <v>7.1</v>
      </c>
      <c r="K2433" t="s">
        <v>10916</v>
      </c>
      <c r="L2433">
        <v>191971</v>
      </c>
      <c r="M2433">
        <v>7400000</v>
      </c>
      <c r="N2433">
        <v>17505548</v>
      </c>
      <c r="O2433">
        <v>10105548</v>
      </c>
      <c r="P2433" t="s">
        <v>10913</v>
      </c>
      <c r="Q2433" t="s">
        <v>8040</v>
      </c>
      <c r="R2433">
        <v>18</v>
      </c>
      <c r="S2433" t="s">
        <v>11014</v>
      </c>
      <c r="T2433" t="s">
        <v>11029</v>
      </c>
      <c r="U2433" t="s">
        <v>10932</v>
      </c>
      <c r="V2433" t="s">
        <v>11000</v>
      </c>
      <c r="W2433" t="s">
        <v>11031</v>
      </c>
      <c r="X2433" t="s">
        <v>3087</v>
      </c>
    </row>
    <row r="2434" spans="1:24" x14ac:dyDescent="0.3">
      <c r="A2434" t="s">
        <v>8041</v>
      </c>
      <c r="B2434" t="s">
        <v>8042</v>
      </c>
      <c r="C2434" t="s">
        <v>8042</v>
      </c>
      <c r="D2434">
        <v>150</v>
      </c>
      <c r="E2434" t="s">
        <v>10917</v>
      </c>
      <c r="F2434">
        <v>2.5</v>
      </c>
      <c r="G2434" t="s">
        <v>7406</v>
      </c>
      <c r="H2434" t="s">
        <v>10887</v>
      </c>
      <c r="I2434" t="s">
        <v>190</v>
      </c>
      <c r="J2434">
        <v>6</v>
      </c>
      <c r="K2434" t="s">
        <v>10912</v>
      </c>
      <c r="L2434">
        <v>175114</v>
      </c>
      <c r="M2434">
        <v>140000000</v>
      </c>
      <c r="N2434">
        <v>268175631</v>
      </c>
      <c r="O2434">
        <v>128175631</v>
      </c>
      <c r="P2434" t="s">
        <v>10928</v>
      </c>
      <c r="Q2434" t="s">
        <v>8043</v>
      </c>
      <c r="R2434">
        <v>3</v>
      </c>
      <c r="S2434" t="s">
        <v>11014</v>
      </c>
      <c r="T2434" t="s">
        <v>11018</v>
      </c>
      <c r="U2434" t="s">
        <v>10914</v>
      </c>
      <c r="V2434" t="s">
        <v>10998</v>
      </c>
      <c r="W2434" t="s">
        <v>11031</v>
      </c>
      <c r="X2434" t="s">
        <v>312</v>
      </c>
    </row>
    <row r="2435" spans="1:24" x14ac:dyDescent="0.3">
      <c r="A2435" t="s">
        <v>8044</v>
      </c>
      <c r="B2435" t="s">
        <v>8045</v>
      </c>
      <c r="C2435" t="s">
        <v>8045</v>
      </c>
      <c r="D2435">
        <v>96</v>
      </c>
      <c r="E2435" t="s">
        <v>10911</v>
      </c>
      <c r="F2435">
        <v>1.6</v>
      </c>
      <c r="G2435" t="s">
        <v>172</v>
      </c>
      <c r="H2435" t="s">
        <v>10892</v>
      </c>
      <c r="I2435" t="s">
        <v>10899</v>
      </c>
      <c r="J2435">
        <v>6.2</v>
      </c>
      <c r="K2435" t="s">
        <v>10912</v>
      </c>
      <c r="L2435">
        <v>126352</v>
      </c>
      <c r="M2435">
        <v>50000000</v>
      </c>
      <c r="N2435">
        <v>242786137</v>
      </c>
      <c r="O2435">
        <v>192786137</v>
      </c>
      <c r="P2435" t="s">
        <v>10928</v>
      </c>
      <c r="Q2435" t="s">
        <v>8046</v>
      </c>
      <c r="R2435">
        <v>9</v>
      </c>
      <c r="S2435" t="s">
        <v>11014</v>
      </c>
      <c r="T2435" t="s">
        <v>11018</v>
      </c>
      <c r="U2435" t="s">
        <v>10914</v>
      </c>
      <c r="V2435" t="s">
        <v>10999</v>
      </c>
      <c r="W2435" t="s">
        <v>11031</v>
      </c>
      <c r="X2435" t="s">
        <v>6981</v>
      </c>
    </row>
    <row r="2436" spans="1:24" x14ac:dyDescent="0.3">
      <c r="A2436" t="s">
        <v>8047</v>
      </c>
      <c r="B2436" t="s">
        <v>8048</v>
      </c>
      <c r="C2436" t="s">
        <v>8048</v>
      </c>
      <c r="D2436">
        <v>97</v>
      </c>
      <c r="E2436" t="s">
        <v>10911</v>
      </c>
      <c r="F2436">
        <v>1.6166666666666667</v>
      </c>
      <c r="G2436" t="s">
        <v>190</v>
      </c>
      <c r="H2436" t="s">
        <v>10899</v>
      </c>
      <c r="I2436" t="s">
        <v>10899</v>
      </c>
      <c r="J2436">
        <v>6.4</v>
      </c>
      <c r="K2436" t="s">
        <v>10912</v>
      </c>
      <c r="L2436">
        <v>52565</v>
      </c>
      <c r="M2436">
        <v>5000000</v>
      </c>
      <c r="N2436">
        <v>2820490</v>
      </c>
      <c r="O2436">
        <v>-2179510</v>
      </c>
      <c r="P2436" t="s">
        <v>10924</v>
      </c>
      <c r="Q2436" t="s">
        <v>8016</v>
      </c>
      <c r="R2436">
        <v>10</v>
      </c>
      <c r="S2436" t="s">
        <v>1956</v>
      </c>
      <c r="T2436" t="s">
        <v>11027</v>
      </c>
      <c r="U2436" t="s">
        <v>10930</v>
      </c>
      <c r="V2436" t="s">
        <v>11002</v>
      </c>
      <c r="W2436" t="s">
        <v>11031</v>
      </c>
      <c r="X2436" t="s">
        <v>8049</v>
      </c>
    </row>
    <row r="2437" spans="1:24" x14ac:dyDescent="0.3">
      <c r="A2437" t="s">
        <v>8050</v>
      </c>
      <c r="B2437" t="s">
        <v>8051</v>
      </c>
      <c r="C2437" t="s">
        <v>8051</v>
      </c>
      <c r="D2437">
        <v>105</v>
      </c>
      <c r="E2437" t="s">
        <v>10911</v>
      </c>
      <c r="F2437">
        <v>1.75</v>
      </c>
      <c r="G2437" t="s">
        <v>172</v>
      </c>
      <c r="H2437" t="s">
        <v>190</v>
      </c>
      <c r="I2437" t="s">
        <v>10886</v>
      </c>
      <c r="J2437">
        <v>7.2</v>
      </c>
      <c r="K2437" t="s">
        <v>10916</v>
      </c>
      <c r="L2437">
        <v>94120</v>
      </c>
      <c r="M2437">
        <v>3200000</v>
      </c>
      <c r="N2437">
        <v>14311701</v>
      </c>
      <c r="O2437">
        <v>11111701</v>
      </c>
      <c r="P2437" t="s">
        <v>10913</v>
      </c>
      <c r="Q2437" t="s">
        <v>7472</v>
      </c>
      <c r="R2437">
        <v>11</v>
      </c>
      <c r="S2437" t="s">
        <v>11016</v>
      </c>
      <c r="T2437" t="s">
        <v>11027</v>
      </c>
      <c r="U2437" t="s">
        <v>10930</v>
      </c>
      <c r="V2437" t="s">
        <v>11002</v>
      </c>
      <c r="W2437" t="s">
        <v>11031</v>
      </c>
      <c r="X2437" t="s">
        <v>8052</v>
      </c>
    </row>
    <row r="2438" spans="1:24" x14ac:dyDescent="0.3">
      <c r="A2438" t="s">
        <v>8053</v>
      </c>
      <c r="B2438" t="s">
        <v>8054</v>
      </c>
      <c r="C2438" t="s">
        <v>8054</v>
      </c>
      <c r="D2438">
        <v>107</v>
      </c>
      <c r="E2438" t="s">
        <v>10911</v>
      </c>
      <c r="F2438">
        <v>1.7833333333333334</v>
      </c>
      <c r="G2438" t="s">
        <v>7406</v>
      </c>
      <c r="H2438" t="s">
        <v>5170</v>
      </c>
      <c r="I2438" t="s">
        <v>10899</v>
      </c>
      <c r="J2438">
        <v>6.4</v>
      </c>
      <c r="K2438" t="s">
        <v>10912</v>
      </c>
      <c r="L2438">
        <v>95356</v>
      </c>
      <c r="M2438">
        <v>3000000</v>
      </c>
      <c r="N2438">
        <v>17363261</v>
      </c>
      <c r="O2438">
        <v>14363261</v>
      </c>
      <c r="P2438" t="s">
        <v>10913</v>
      </c>
      <c r="Q2438" t="s">
        <v>8055</v>
      </c>
      <c r="R2438">
        <v>10</v>
      </c>
      <c r="S2438" t="s">
        <v>11014</v>
      </c>
      <c r="T2438" t="s">
        <v>11028</v>
      </c>
      <c r="U2438" t="s">
        <v>10931</v>
      </c>
      <c r="V2438" t="s">
        <v>11008</v>
      </c>
      <c r="W2438" t="s">
        <v>11035</v>
      </c>
      <c r="X2438" t="s">
        <v>8056</v>
      </c>
    </row>
    <row r="2439" spans="1:24" x14ac:dyDescent="0.3">
      <c r="A2439" t="s">
        <v>8057</v>
      </c>
      <c r="B2439" t="s">
        <v>8058</v>
      </c>
      <c r="C2439" t="s">
        <v>8058</v>
      </c>
      <c r="D2439">
        <v>148</v>
      </c>
      <c r="E2439" t="s">
        <v>10917</v>
      </c>
      <c r="F2439">
        <v>2.4666666666666668</v>
      </c>
      <c r="G2439" t="s">
        <v>7406</v>
      </c>
      <c r="H2439" t="s">
        <v>10887</v>
      </c>
      <c r="I2439" t="s">
        <v>190</v>
      </c>
      <c r="J2439">
        <v>8.1999999999999993</v>
      </c>
      <c r="K2439" t="s">
        <v>10922</v>
      </c>
      <c r="L2439">
        <v>98969</v>
      </c>
      <c r="M2439">
        <v>2000000</v>
      </c>
      <c r="N2439">
        <v>2406221</v>
      </c>
      <c r="O2439">
        <v>406221</v>
      </c>
      <c r="P2439" t="s">
        <v>10918</v>
      </c>
      <c r="Q2439" t="s">
        <v>7142</v>
      </c>
      <c r="R2439">
        <v>30</v>
      </c>
      <c r="S2439" t="s">
        <v>1956</v>
      </c>
      <c r="T2439" t="s">
        <v>11027</v>
      </c>
      <c r="U2439" t="s">
        <v>10930</v>
      </c>
      <c r="V2439" t="s">
        <v>11008</v>
      </c>
      <c r="W2439" t="s">
        <v>11035</v>
      </c>
      <c r="X2439" t="s">
        <v>8059</v>
      </c>
    </row>
    <row r="2440" spans="1:24" x14ac:dyDescent="0.3">
      <c r="A2440" t="s">
        <v>8060</v>
      </c>
      <c r="B2440" t="s">
        <v>8061</v>
      </c>
      <c r="C2440" t="s">
        <v>8061</v>
      </c>
      <c r="D2440">
        <v>109</v>
      </c>
      <c r="E2440" t="s">
        <v>10911</v>
      </c>
      <c r="F2440">
        <v>1.8166666666666667</v>
      </c>
      <c r="G2440" t="s">
        <v>7406</v>
      </c>
      <c r="H2440" t="s">
        <v>190</v>
      </c>
      <c r="I2440" t="s">
        <v>10890</v>
      </c>
      <c r="J2440">
        <v>6.6</v>
      </c>
      <c r="K2440" t="s">
        <v>10912</v>
      </c>
      <c r="L2440">
        <v>464198</v>
      </c>
      <c r="M2440">
        <v>115000000</v>
      </c>
      <c r="N2440">
        <v>286140700</v>
      </c>
      <c r="O2440">
        <v>171140700</v>
      </c>
      <c r="P2440" t="s">
        <v>10928</v>
      </c>
      <c r="Q2440" t="s">
        <v>8062</v>
      </c>
      <c r="R2440">
        <v>7</v>
      </c>
      <c r="S2440" t="s">
        <v>11014</v>
      </c>
      <c r="T2440" t="s">
        <v>11028</v>
      </c>
      <c r="U2440" t="s">
        <v>10931</v>
      </c>
      <c r="V2440" t="s">
        <v>10997</v>
      </c>
      <c r="W2440" t="s">
        <v>11031</v>
      </c>
      <c r="X2440" t="s">
        <v>6984</v>
      </c>
    </row>
    <row r="2441" spans="1:24" x14ac:dyDescent="0.3">
      <c r="A2441" t="s">
        <v>8063</v>
      </c>
      <c r="B2441" t="s">
        <v>8064</v>
      </c>
      <c r="C2441" t="s">
        <v>8064</v>
      </c>
      <c r="D2441">
        <v>134</v>
      </c>
      <c r="E2441" t="s">
        <v>10917</v>
      </c>
      <c r="F2441">
        <v>2.2333333333333334</v>
      </c>
      <c r="G2441" t="s">
        <v>7406</v>
      </c>
      <c r="H2441" t="s">
        <v>10889</v>
      </c>
      <c r="I2441" t="s">
        <v>10891</v>
      </c>
      <c r="J2441">
        <v>7.8</v>
      </c>
      <c r="K2441" t="s">
        <v>10916</v>
      </c>
      <c r="L2441">
        <v>483169</v>
      </c>
      <c r="M2441">
        <v>55000000</v>
      </c>
      <c r="N2441">
        <v>218791811</v>
      </c>
      <c r="O2441">
        <v>163791811</v>
      </c>
      <c r="P2441" t="s">
        <v>10928</v>
      </c>
      <c r="Q2441" t="s">
        <v>8065</v>
      </c>
      <c r="R2441">
        <v>27</v>
      </c>
      <c r="S2441" t="s">
        <v>1956</v>
      </c>
      <c r="T2441" t="s">
        <v>11027</v>
      </c>
      <c r="U2441" t="s">
        <v>10930</v>
      </c>
      <c r="V2441" t="s">
        <v>10997</v>
      </c>
      <c r="W2441" t="s">
        <v>11031</v>
      </c>
      <c r="X2441" t="s">
        <v>4623</v>
      </c>
    </row>
    <row r="2442" spans="1:24" x14ac:dyDescent="0.3">
      <c r="A2442" t="s">
        <v>8066</v>
      </c>
      <c r="B2442" t="s">
        <v>8067</v>
      </c>
      <c r="C2442" t="s">
        <v>8067</v>
      </c>
      <c r="D2442">
        <v>91</v>
      </c>
      <c r="E2442" t="s">
        <v>10911</v>
      </c>
      <c r="F2442">
        <v>1.5166666666666666</v>
      </c>
      <c r="G2442" t="s">
        <v>105</v>
      </c>
      <c r="H2442" t="s">
        <v>10895</v>
      </c>
      <c r="I2442" t="s">
        <v>10899</v>
      </c>
      <c r="J2442">
        <v>5.7</v>
      </c>
      <c r="K2442" t="s">
        <v>10933</v>
      </c>
      <c r="L2442">
        <v>108548</v>
      </c>
      <c r="M2442">
        <v>3000000</v>
      </c>
      <c r="N2442">
        <v>177512032</v>
      </c>
      <c r="O2442">
        <v>174512032</v>
      </c>
      <c r="P2442" t="s">
        <v>10928</v>
      </c>
      <c r="Q2442" t="s">
        <v>8068</v>
      </c>
      <c r="R2442">
        <v>20</v>
      </c>
      <c r="S2442" t="s">
        <v>11014</v>
      </c>
      <c r="T2442" t="s">
        <v>11022</v>
      </c>
      <c r="U2442" t="s">
        <v>10923</v>
      </c>
      <c r="V2442" t="s">
        <v>11002</v>
      </c>
      <c r="W2442" t="s">
        <v>11031</v>
      </c>
      <c r="X2442" t="s">
        <v>8069</v>
      </c>
    </row>
    <row r="2443" spans="1:24" x14ac:dyDescent="0.3">
      <c r="A2443" t="s">
        <v>8070</v>
      </c>
      <c r="B2443" t="s">
        <v>8071</v>
      </c>
      <c r="C2443" t="s">
        <v>8071</v>
      </c>
      <c r="D2443">
        <v>130</v>
      </c>
      <c r="E2443" t="s">
        <v>10917</v>
      </c>
      <c r="F2443">
        <v>2.1666666666666665</v>
      </c>
      <c r="G2443" t="s">
        <v>7406</v>
      </c>
      <c r="H2443" t="s">
        <v>10887</v>
      </c>
      <c r="I2443" t="s">
        <v>10885</v>
      </c>
      <c r="J2443">
        <v>5.8</v>
      </c>
      <c r="K2443" t="s">
        <v>10933</v>
      </c>
      <c r="L2443">
        <v>137677</v>
      </c>
      <c r="M2443">
        <v>60000000</v>
      </c>
      <c r="N2443">
        <v>95396573</v>
      </c>
      <c r="O2443">
        <v>35396573</v>
      </c>
      <c r="P2443" t="s">
        <v>10913</v>
      </c>
      <c r="Q2443" t="s">
        <v>8072</v>
      </c>
      <c r="R2443">
        <v>12</v>
      </c>
      <c r="S2443" t="s">
        <v>11015</v>
      </c>
      <c r="T2443" t="s">
        <v>11028</v>
      </c>
      <c r="U2443" t="s">
        <v>10931</v>
      </c>
      <c r="V2443" t="s">
        <v>10997</v>
      </c>
      <c r="W2443" t="s">
        <v>11031</v>
      </c>
      <c r="X2443" t="s">
        <v>7025</v>
      </c>
    </row>
    <row r="2444" spans="1:24" x14ac:dyDescent="0.3">
      <c r="A2444" t="s">
        <v>8073</v>
      </c>
      <c r="B2444" t="s">
        <v>8074</v>
      </c>
      <c r="C2444" t="s">
        <v>8074</v>
      </c>
      <c r="D2444">
        <v>180</v>
      </c>
      <c r="E2444" t="s">
        <v>10917</v>
      </c>
      <c r="F2444">
        <v>3</v>
      </c>
      <c r="G2444" t="s">
        <v>10889</v>
      </c>
      <c r="H2444" t="s">
        <v>190</v>
      </c>
      <c r="I2444" t="s">
        <v>10896</v>
      </c>
      <c r="J2444">
        <v>8.5</v>
      </c>
      <c r="K2444" t="s">
        <v>10922</v>
      </c>
      <c r="L2444">
        <v>479266</v>
      </c>
      <c r="M2444">
        <v>100000000</v>
      </c>
      <c r="N2444">
        <v>948986785</v>
      </c>
      <c r="O2444">
        <v>848986785</v>
      </c>
      <c r="P2444" t="s">
        <v>10928</v>
      </c>
      <c r="Q2444" t="s">
        <v>8075</v>
      </c>
      <c r="R2444">
        <v>11</v>
      </c>
      <c r="S2444" t="s">
        <v>11011</v>
      </c>
      <c r="T2444" t="s">
        <v>11025</v>
      </c>
      <c r="U2444" t="s">
        <v>10927</v>
      </c>
      <c r="V2444" t="s">
        <v>11004</v>
      </c>
      <c r="W2444" t="s">
        <v>11035</v>
      </c>
      <c r="X2444" t="s">
        <v>2976</v>
      </c>
    </row>
    <row r="2445" spans="1:24" x14ac:dyDescent="0.3">
      <c r="A2445" t="s">
        <v>8076</v>
      </c>
      <c r="B2445" t="s">
        <v>8077</v>
      </c>
      <c r="C2445" t="s">
        <v>8077</v>
      </c>
      <c r="D2445">
        <v>96</v>
      </c>
      <c r="E2445" t="s">
        <v>10911</v>
      </c>
      <c r="F2445">
        <v>1.6</v>
      </c>
      <c r="G2445" t="s">
        <v>172</v>
      </c>
      <c r="H2445" t="s">
        <v>10891</v>
      </c>
      <c r="I2445" t="s">
        <v>5170</v>
      </c>
      <c r="J2445">
        <v>7.3</v>
      </c>
      <c r="K2445" t="s">
        <v>10916</v>
      </c>
      <c r="L2445">
        <v>93839</v>
      </c>
      <c r="M2445">
        <v>6000000</v>
      </c>
      <c r="N2445">
        <v>19561904</v>
      </c>
      <c r="O2445">
        <v>13561904</v>
      </c>
      <c r="P2445" t="s">
        <v>10913</v>
      </c>
      <c r="Q2445" t="s">
        <v>8078</v>
      </c>
      <c r="R2445">
        <v>20</v>
      </c>
      <c r="S2445" t="s">
        <v>11012</v>
      </c>
      <c r="T2445" t="s">
        <v>11019</v>
      </c>
      <c r="U2445" t="s">
        <v>10919</v>
      </c>
      <c r="V2445" t="s">
        <v>11000</v>
      </c>
      <c r="W2445" t="s">
        <v>11031</v>
      </c>
      <c r="X2445" t="s">
        <v>8079</v>
      </c>
    </row>
    <row r="2446" spans="1:24" x14ac:dyDescent="0.3">
      <c r="A2446" t="s">
        <v>8080</v>
      </c>
      <c r="B2446" t="s">
        <v>8081</v>
      </c>
      <c r="C2446" t="s">
        <v>8081</v>
      </c>
      <c r="D2446">
        <v>94</v>
      </c>
      <c r="E2446" t="s">
        <v>10911</v>
      </c>
      <c r="F2446">
        <v>1.5666666666666667</v>
      </c>
      <c r="G2446" t="s">
        <v>10889</v>
      </c>
      <c r="H2446" t="s">
        <v>190</v>
      </c>
      <c r="I2446" t="s">
        <v>10899</v>
      </c>
      <c r="J2446">
        <v>7.5</v>
      </c>
      <c r="K2446" t="s">
        <v>10916</v>
      </c>
      <c r="L2446">
        <v>393860</v>
      </c>
      <c r="M2446">
        <v>18000000</v>
      </c>
      <c r="N2446">
        <v>60738797</v>
      </c>
      <c r="O2446">
        <v>42738797</v>
      </c>
      <c r="P2446" t="s">
        <v>10913</v>
      </c>
      <c r="Q2446" t="s">
        <v>7294</v>
      </c>
      <c r="R2446">
        <v>4</v>
      </c>
      <c r="S2446" t="s">
        <v>11016</v>
      </c>
      <c r="T2446" t="s">
        <v>11027</v>
      </c>
      <c r="U2446" t="s">
        <v>10930</v>
      </c>
      <c r="V2446" t="s">
        <v>11002</v>
      </c>
      <c r="W2446" t="s">
        <v>11031</v>
      </c>
      <c r="X2446" t="s">
        <v>1826</v>
      </c>
    </row>
    <row r="2447" spans="1:24" x14ac:dyDescent="0.3">
      <c r="A2447" t="s">
        <v>8082</v>
      </c>
      <c r="B2447" t="s">
        <v>8083</v>
      </c>
      <c r="C2447" t="s">
        <v>8083</v>
      </c>
      <c r="D2447">
        <v>91</v>
      </c>
      <c r="E2447" t="s">
        <v>10911</v>
      </c>
      <c r="F2447">
        <v>1.5166666666666666</v>
      </c>
      <c r="G2447" t="s">
        <v>7406</v>
      </c>
      <c r="H2447" t="s">
        <v>10891</v>
      </c>
      <c r="I2447" t="s">
        <v>5170</v>
      </c>
      <c r="J2447">
        <v>6.5</v>
      </c>
      <c r="K2447" t="s">
        <v>10912</v>
      </c>
      <c r="L2447">
        <v>117350</v>
      </c>
      <c r="M2447">
        <v>35000000</v>
      </c>
      <c r="N2447">
        <v>31083599</v>
      </c>
      <c r="O2447">
        <v>-3916401</v>
      </c>
      <c r="P2447" t="s">
        <v>10924</v>
      </c>
      <c r="Q2447" t="s">
        <v>7699</v>
      </c>
      <c r="R2447">
        <v>22</v>
      </c>
      <c r="S2447" t="s">
        <v>11014</v>
      </c>
      <c r="T2447" t="s">
        <v>11028</v>
      </c>
      <c r="U2447" t="s">
        <v>10931</v>
      </c>
      <c r="V2447" t="s">
        <v>11003</v>
      </c>
      <c r="W2447" t="s">
        <v>11031</v>
      </c>
      <c r="X2447" t="s">
        <v>3042</v>
      </c>
    </row>
    <row r="2448" spans="1:24" x14ac:dyDescent="0.3">
      <c r="A2448" t="s">
        <v>8084</v>
      </c>
      <c r="B2448" t="s">
        <v>8085</v>
      </c>
      <c r="C2448" t="s">
        <v>8085</v>
      </c>
      <c r="D2448">
        <v>115</v>
      </c>
      <c r="E2448" t="s">
        <v>10911</v>
      </c>
      <c r="F2448">
        <v>1.9166666666666667</v>
      </c>
      <c r="G2448" t="s">
        <v>105</v>
      </c>
      <c r="H2448" t="s">
        <v>10895</v>
      </c>
      <c r="I2448" t="s">
        <v>5170</v>
      </c>
      <c r="J2448">
        <v>6.5</v>
      </c>
      <c r="K2448" t="s">
        <v>10912</v>
      </c>
      <c r="L2448">
        <v>145484</v>
      </c>
      <c r="M2448">
        <v>17000000</v>
      </c>
      <c r="N2448">
        <v>217408513</v>
      </c>
      <c r="O2448">
        <v>200408513</v>
      </c>
      <c r="P2448" t="s">
        <v>10928</v>
      </c>
      <c r="Q2448" t="s">
        <v>8086</v>
      </c>
      <c r="R2448">
        <v>22</v>
      </c>
      <c r="S2448" t="s">
        <v>11012</v>
      </c>
      <c r="T2448" t="s">
        <v>11027</v>
      </c>
      <c r="U2448" t="s">
        <v>10930</v>
      </c>
      <c r="V2448" t="s">
        <v>11008</v>
      </c>
      <c r="W2448" t="s">
        <v>11035</v>
      </c>
      <c r="X2448" t="s">
        <v>8087</v>
      </c>
    </row>
    <row r="2449" spans="1:24" x14ac:dyDescent="0.3">
      <c r="A2449" t="s">
        <v>8088</v>
      </c>
      <c r="B2449" t="s">
        <v>8089</v>
      </c>
      <c r="C2449" t="s">
        <v>8089</v>
      </c>
      <c r="D2449">
        <v>92</v>
      </c>
      <c r="E2449" t="s">
        <v>10911</v>
      </c>
      <c r="F2449">
        <v>1.5333333333333334</v>
      </c>
      <c r="G2449" t="s">
        <v>190</v>
      </c>
      <c r="H2449" t="s">
        <v>10895</v>
      </c>
      <c r="I2449" t="s">
        <v>10886</v>
      </c>
      <c r="J2449">
        <v>6.9</v>
      </c>
      <c r="K2449" t="s">
        <v>10912</v>
      </c>
      <c r="L2449">
        <v>98682</v>
      </c>
      <c r="M2449">
        <v>100000</v>
      </c>
      <c r="N2449">
        <v>1938783</v>
      </c>
      <c r="O2449">
        <v>1838783</v>
      </c>
      <c r="P2449" t="s">
        <v>10918</v>
      </c>
      <c r="Q2449" t="s">
        <v>8090</v>
      </c>
      <c r="R2449">
        <v>24</v>
      </c>
      <c r="S2449" t="s">
        <v>11015</v>
      </c>
      <c r="T2449" t="s">
        <v>11019</v>
      </c>
      <c r="U2449" t="s">
        <v>10919</v>
      </c>
      <c r="V2449" t="s">
        <v>11000</v>
      </c>
      <c r="W2449" t="s">
        <v>11031</v>
      </c>
      <c r="X2449" t="s">
        <v>8091</v>
      </c>
    </row>
    <row r="2450" spans="1:24" x14ac:dyDescent="0.3">
      <c r="A2450" t="s">
        <v>8092</v>
      </c>
      <c r="B2450" t="s">
        <v>8093</v>
      </c>
      <c r="C2450" t="s">
        <v>8093</v>
      </c>
      <c r="D2450">
        <v>107</v>
      </c>
      <c r="E2450" t="s">
        <v>10911</v>
      </c>
      <c r="F2450">
        <v>1.7833333333333334</v>
      </c>
      <c r="G2450" t="s">
        <v>7406</v>
      </c>
      <c r="H2450" t="s">
        <v>5170</v>
      </c>
      <c r="I2450" t="s">
        <v>234</v>
      </c>
      <c r="J2450">
        <v>6.3</v>
      </c>
      <c r="K2450" t="s">
        <v>10912</v>
      </c>
      <c r="L2450">
        <v>143985</v>
      </c>
      <c r="M2450">
        <v>45000000</v>
      </c>
      <c r="N2450">
        <v>48330757</v>
      </c>
      <c r="O2450">
        <v>3330757</v>
      </c>
      <c r="P2450" t="s">
        <v>10918</v>
      </c>
      <c r="Q2450" t="s">
        <v>8094</v>
      </c>
      <c r="R2450">
        <v>12</v>
      </c>
      <c r="S2450" t="s">
        <v>11016</v>
      </c>
      <c r="T2450" t="s">
        <v>11019</v>
      </c>
      <c r="U2450" t="s">
        <v>10919</v>
      </c>
      <c r="V2450" t="s">
        <v>10997</v>
      </c>
      <c r="W2450" t="s">
        <v>11031</v>
      </c>
      <c r="X2450" t="s">
        <v>8095</v>
      </c>
    </row>
    <row r="2451" spans="1:24" x14ac:dyDescent="0.3">
      <c r="A2451" t="s">
        <v>8096</v>
      </c>
      <c r="B2451" t="s">
        <v>8097</v>
      </c>
      <c r="C2451" t="s">
        <v>8097</v>
      </c>
      <c r="D2451">
        <v>124</v>
      </c>
      <c r="E2451" t="s">
        <v>10917</v>
      </c>
      <c r="F2451">
        <v>2.0666666666666669</v>
      </c>
      <c r="G2451" t="s">
        <v>190</v>
      </c>
      <c r="H2451" t="s">
        <v>10885</v>
      </c>
      <c r="I2451" t="s">
        <v>10886</v>
      </c>
      <c r="J2451">
        <v>6.1</v>
      </c>
      <c r="K2451" t="s">
        <v>10912</v>
      </c>
      <c r="L2451">
        <v>90307</v>
      </c>
      <c r="M2451">
        <v>60000000</v>
      </c>
      <c r="N2451">
        <v>60052138</v>
      </c>
      <c r="O2451">
        <v>52138</v>
      </c>
      <c r="P2451" t="s">
        <v>10918</v>
      </c>
      <c r="Q2451" t="s">
        <v>8098</v>
      </c>
      <c r="R2451">
        <v>19</v>
      </c>
      <c r="S2451" t="s">
        <v>11016</v>
      </c>
      <c r="T2451" t="s">
        <v>11019</v>
      </c>
      <c r="U2451" t="s">
        <v>10919</v>
      </c>
      <c r="V2451" t="s">
        <v>10997</v>
      </c>
      <c r="W2451" t="s">
        <v>11031</v>
      </c>
      <c r="X2451" t="s">
        <v>5270</v>
      </c>
    </row>
    <row r="2452" spans="1:24" x14ac:dyDescent="0.3">
      <c r="A2452" t="s">
        <v>8099</v>
      </c>
      <c r="B2452" t="s">
        <v>8100</v>
      </c>
      <c r="C2452" t="s">
        <v>8100</v>
      </c>
      <c r="D2452">
        <v>99</v>
      </c>
      <c r="E2452" t="s">
        <v>10911</v>
      </c>
      <c r="F2452">
        <v>1.65</v>
      </c>
      <c r="G2452" t="s">
        <v>7406</v>
      </c>
      <c r="H2452" t="s">
        <v>172</v>
      </c>
      <c r="I2452" t="s">
        <v>105</v>
      </c>
      <c r="J2452">
        <v>6.7</v>
      </c>
      <c r="K2452" t="s">
        <v>10912</v>
      </c>
      <c r="L2452">
        <v>194763</v>
      </c>
      <c r="M2452">
        <v>42000000</v>
      </c>
      <c r="N2452">
        <v>122810399</v>
      </c>
      <c r="O2452">
        <v>80810399</v>
      </c>
      <c r="P2452" t="s">
        <v>10913</v>
      </c>
      <c r="Q2452" t="s">
        <v>8101</v>
      </c>
      <c r="R2452">
        <v>9</v>
      </c>
      <c r="S2452" t="s">
        <v>11014</v>
      </c>
      <c r="T2452" t="s">
        <v>11022</v>
      </c>
      <c r="U2452" t="s">
        <v>10923</v>
      </c>
      <c r="V2452" t="s">
        <v>11001</v>
      </c>
      <c r="W2452" t="s">
        <v>11031</v>
      </c>
      <c r="X2452" t="s">
        <v>7029</v>
      </c>
    </row>
    <row r="2453" spans="1:24" x14ac:dyDescent="0.3">
      <c r="A2453" t="s">
        <v>8102</v>
      </c>
      <c r="B2453" t="s">
        <v>8103</v>
      </c>
      <c r="C2453" t="s">
        <v>8103</v>
      </c>
      <c r="D2453">
        <v>138</v>
      </c>
      <c r="E2453" t="s">
        <v>10917</v>
      </c>
      <c r="F2453">
        <v>2.2999999999999998</v>
      </c>
      <c r="G2453" t="s">
        <v>190</v>
      </c>
      <c r="H2453" t="s">
        <v>10896</v>
      </c>
      <c r="I2453" t="s">
        <v>10899</v>
      </c>
      <c r="J2453">
        <v>7.1</v>
      </c>
      <c r="K2453" t="s">
        <v>10916</v>
      </c>
      <c r="L2453">
        <v>182991</v>
      </c>
      <c r="M2453">
        <v>32000000</v>
      </c>
      <c r="N2453">
        <v>28288071</v>
      </c>
      <c r="O2453">
        <v>-3711929</v>
      </c>
      <c r="P2453" t="s">
        <v>10924</v>
      </c>
      <c r="Q2453" t="s">
        <v>8104</v>
      </c>
      <c r="R2453">
        <v>1</v>
      </c>
      <c r="S2453" t="s">
        <v>11016</v>
      </c>
      <c r="T2453" t="s">
        <v>11027</v>
      </c>
      <c r="U2453" t="s">
        <v>10930</v>
      </c>
      <c r="V2453" t="s">
        <v>11003</v>
      </c>
      <c r="W2453" t="s">
        <v>11031</v>
      </c>
      <c r="X2453" t="s">
        <v>2267</v>
      </c>
    </row>
    <row r="2454" spans="1:24" x14ac:dyDescent="0.3">
      <c r="A2454" t="s">
        <v>8105</v>
      </c>
      <c r="B2454" t="s">
        <v>8106</v>
      </c>
      <c r="C2454" t="s">
        <v>8106</v>
      </c>
      <c r="D2454">
        <v>107</v>
      </c>
      <c r="E2454" t="s">
        <v>10911</v>
      </c>
      <c r="F2454">
        <v>1.7833333333333334</v>
      </c>
      <c r="G2454" t="s">
        <v>190</v>
      </c>
      <c r="H2454" t="s">
        <v>10886</v>
      </c>
      <c r="I2454" t="s">
        <v>10899</v>
      </c>
      <c r="J2454">
        <v>7</v>
      </c>
      <c r="K2454" t="s">
        <v>10916</v>
      </c>
      <c r="L2454">
        <v>160877</v>
      </c>
      <c r="M2454">
        <v>15000000</v>
      </c>
      <c r="N2454">
        <v>59389433</v>
      </c>
      <c r="O2454">
        <v>44389433</v>
      </c>
      <c r="P2454" t="s">
        <v>10913</v>
      </c>
      <c r="Q2454" t="s">
        <v>8107</v>
      </c>
      <c r="R2454">
        <v>8</v>
      </c>
      <c r="S2454" t="s">
        <v>11015</v>
      </c>
      <c r="T2454" t="s">
        <v>11028</v>
      </c>
      <c r="U2454" t="s">
        <v>10931</v>
      </c>
      <c r="V2454" t="s">
        <v>11000</v>
      </c>
      <c r="W2454" t="s">
        <v>11031</v>
      </c>
      <c r="X2454" t="s">
        <v>7067</v>
      </c>
    </row>
    <row r="2455" spans="1:24" x14ac:dyDescent="0.3">
      <c r="A2455" t="s">
        <v>8108</v>
      </c>
      <c r="B2455" t="s">
        <v>8109</v>
      </c>
      <c r="C2455" t="s">
        <v>8109</v>
      </c>
      <c r="D2455">
        <v>117</v>
      </c>
      <c r="E2455" t="s">
        <v>10911</v>
      </c>
      <c r="F2455">
        <v>1.95</v>
      </c>
      <c r="G2455" t="s">
        <v>172</v>
      </c>
      <c r="H2455" t="s">
        <v>10886</v>
      </c>
      <c r="I2455" t="s">
        <v>10899</v>
      </c>
      <c r="J2455">
        <v>6.4</v>
      </c>
      <c r="K2455" t="s">
        <v>10912</v>
      </c>
      <c r="L2455">
        <v>259595</v>
      </c>
      <c r="M2455">
        <v>80000000</v>
      </c>
      <c r="N2455">
        <v>214945591</v>
      </c>
      <c r="O2455">
        <v>134945591</v>
      </c>
      <c r="P2455" t="s">
        <v>10928</v>
      </c>
      <c r="Q2455" t="s">
        <v>8110</v>
      </c>
      <c r="R2455">
        <v>8</v>
      </c>
      <c r="S2455" t="s">
        <v>11011</v>
      </c>
      <c r="T2455" t="s">
        <v>11020</v>
      </c>
      <c r="U2455" t="s">
        <v>10920</v>
      </c>
      <c r="V2455" t="s">
        <v>11000</v>
      </c>
      <c r="W2455" t="s">
        <v>11031</v>
      </c>
      <c r="X2455" t="s">
        <v>2132</v>
      </c>
    </row>
    <row r="2456" spans="1:24" x14ac:dyDescent="0.3">
      <c r="A2456" t="s">
        <v>8111</v>
      </c>
      <c r="B2456" t="s">
        <v>8112</v>
      </c>
      <c r="C2456" t="s">
        <v>8112</v>
      </c>
      <c r="D2456">
        <v>92</v>
      </c>
      <c r="E2456" t="s">
        <v>10911</v>
      </c>
      <c r="F2456">
        <v>1.5333333333333334</v>
      </c>
      <c r="G2456" t="s">
        <v>7406</v>
      </c>
      <c r="H2456" t="s">
        <v>10890</v>
      </c>
      <c r="I2456" t="s">
        <v>5170</v>
      </c>
      <c r="J2456">
        <v>4.5</v>
      </c>
      <c r="K2456" t="s">
        <v>10933</v>
      </c>
      <c r="L2456">
        <v>91582</v>
      </c>
      <c r="M2456">
        <v>10000000</v>
      </c>
      <c r="N2456">
        <v>66984887</v>
      </c>
      <c r="O2456">
        <v>56984887</v>
      </c>
      <c r="P2456" t="s">
        <v>10913</v>
      </c>
      <c r="Q2456" t="s">
        <v>6344</v>
      </c>
      <c r="R2456">
        <v>11</v>
      </c>
      <c r="S2456" t="s">
        <v>11012</v>
      </c>
      <c r="T2456" t="s">
        <v>11023</v>
      </c>
      <c r="U2456" t="s">
        <v>10925</v>
      </c>
      <c r="V2456" t="s">
        <v>11002</v>
      </c>
      <c r="W2456" t="s">
        <v>11031</v>
      </c>
      <c r="X2456" t="s">
        <v>5888</v>
      </c>
    </row>
    <row r="2457" spans="1:24" x14ac:dyDescent="0.3">
      <c r="A2457" t="s">
        <v>8113</v>
      </c>
      <c r="B2457" t="s">
        <v>8114</v>
      </c>
      <c r="C2457" t="s">
        <v>8114</v>
      </c>
      <c r="D2457">
        <v>103</v>
      </c>
      <c r="E2457" t="s">
        <v>10911</v>
      </c>
      <c r="F2457">
        <v>1.7166666666666666</v>
      </c>
      <c r="G2457" t="s">
        <v>172</v>
      </c>
      <c r="H2457" t="s">
        <v>10886</v>
      </c>
      <c r="I2457" t="s">
        <v>10899</v>
      </c>
      <c r="J2457">
        <v>6.4</v>
      </c>
      <c r="K2457" t="s">
        <v>10912</v>
      </c>
      <c r="L2457">
        <v>101071</v>
      </c>
      <c r="M2457">
        <v>45000000</v>
      </c>
      <c r="N2457">
        <v>87241576</v>
      </c>
      <c r="O2457">
        <v>42241576</v>
      </c>
      <c r="P2457" t="s">
        <v>10913</v>
      </c>
      <c r="Q2457" t="s">
        <v>8115</v>
      </c>
      <c r="R2457">
        <v>15</v>
      </c>
      <c r="S2457" t="s">
        <v>11012</v>
      </c>
      <c r="T2457" t="s">
        <v>11024</v>
      </c>
      <c r="U2457" t="s">
        <v>10926</v>
      </c>
      <c r="V2457" t="s">
        <v>11004</v>
      </c>
      <c r="W2457" t="s">
        <v>11035</v>
      </c>
      <c r="X2457" t="s">
        <v>8116</v>
      </c>
    </row>
    <row r="2458" spans="1:24" x14ac:dyDescent="0.3">
      <c r="A2458" t="s">
        <v>8117</v>
      </c>
      <c r="B2458" t="s">
        <v>8118</v>
      </c>
      <c r="C2458" t="s">
        <v>8118</v>
      </c>
      <c r="D2458">
        <v>96</v>
      </c>
      <c r="E2458" t="s">
        <v>10911</v>
      </c>
      <c r="F2458">
        <v>1.6</v>
      </c>
      <c r="G2458" t="s">
        <v>7406</v>
      </c>
      <c r="H2458" t="s">
        <v>190</v>
      </c>
      <c r="I2458" t="s">
        <v>5170</v>
      </c>
      <c r="J2458">
        <v>6.9</v>
      </c>
      <c r="K2458" t="s">
        <v>10912</v>
      </c>
      <c r="L2458">
        <v>110686</v>
      </c>
      <c r="M2458">
        <v>20000000</v>
      </c>
      <c r="N2458">
        <v>8826837</v>
      </c>
      <c r="O2458">
        <v>-11173163</v>
      </c>
      <c r="P2458" t="s">
        <v>10924</v>
      </c>
      <c r="Q2458" t="s">
        <v>8119</v>
      </c>
      <c r="R2458">
        <v>15</v>
      </c>
      <c r="S2458" t="s">
        <v>11012</v>
      </c>
      <c r="T2458" t="s">
        <v>11021</v>
      </c>
      <c r="U2458" t="s">
        <v>10921</v>
      </c>
      <c r="V2458" t="s">
        <v>11003</v>
      </c>
      <c r="W2458" t="s">
        <v>11031</v>
      </c>
      <c r="X2458" t="s">
        <v>7204</v>
      </c>
    </row>
    <row r="2459" spans="1:24" x14ac:dyDescent="0.3">
      <c r="A2459" t="s">
        <v>8120</v>
      </c>
      <c r="B2459" t="s">
        <v>8121</v>
      </c>
      <c r="C2459" t="s">
        <v>8121</v>
      </c>
      <c r="D2459">
        <v>100</v>
      </c>
      <c r="E2459" t="s">
        <v>10911</v>
      </c>
      <c r="F2459">
        <v>1.6666666666666667</v>
      </c>
      <c r="G2459" t="s">
        <v>105</v>
      </c>
      <c r="H2459" t="s">
        <v>10895</v>
      </c>
      <c r="I2459" t="s">
        <v>5170</v>
      </c>
      <c r="J2459">
        <v>6.1</v>
      </c>
      <c r="K2459" t="s">
        <v>10912</v>
      </c>
      <c r="L2459">
        <v>103857</v>
      </c>
      <c r="M2459">
        <v>20000000</v>
      </c>
      <c r="N2459">
        <v>54760947</v>
      </c>
      <c r="O2459">
        <v>34760947</v>
      </c>
      <c r="P2459" t="s">
        <v>10913</v>
      </c>
      <c r="Q2459" t="s">
        <v>8122</v>
      </c>
      <c r="R2459">
        <v>24</v>
      </c>
      <c r="S2459" t="s">
        <v>11011</v>
      </c>
      <c r="T2459" t="s">
        <v>11019</v>
      </c>
      <c r="U2459" t="s">
        <v>10919</v>
      </c>
      <c r="V2459" t="s">
        <v>11004</v>
      </c>
      <c r="W2459" t="s">
        <v>11035</v>
      </c>
      <c r="X2459" t="s">
        <v>3083</v>
      </c>
    </row>
    <row r="2460" spans="1:24" x14ac:dyDescent="0.3">
      <c r="A2460" t="s">
        <v>8123</v>
      </c>
      <c r="B2460" t="s">
        <v>8124</v>
      </c>
      <c r="C2460" t="s">
        <v>8124</v>
      </c>
      <c r="D2460">
        <v>102</v>
      </c>
      <c r="E2460" t="s">
        <v>10911</v>
      </c>
      <c r="F2460">
        <v>1.7</v>
      </c>
      <c r="G2460" t="s">
        <v>7406</v>
      </c>
      <c r="H2460" t="s">
        <v>10891</v>
      </c>
      <c r="I2460" t="s">
        <v>5170</v>
      </c>
      <c r="J2460">
        <v>6.6</v>
      </c>
      <c r="K2460" t="s">
        <v>10912</v>
      </c>
      <c r="L2460">
        <v>157168</v>
      </c>
      <c r="M2460">
        <v>42000000</v>
      </c>
      <c r="N2460">
        <v>47636031</v>
      </c>
      <c r="O2460">
        <v>5636031</v>
      </c>
      <c r="P2460" t="s">
        <v>10918</v>
      </c>
      <c r="Q2460" t="s">
        <v>8125</v>
      </c>
      <c r="R2460">
        <v>26</v>
      </c>
      <c r="S2460" t="s">
        <v>11012</v>
      </c>
      <c r="T2460" t="s">
        <v>11019</v>
      </c>
      <c r="U2460" t="s">
        <v>10919</v>
      </c>
      <c r="V2460" t="s">
        <v>11003</v>
      </c>
      <c r="W2460" t="s">
        <v>11031</v>
      </c>
      <c r="X2460" t="s">
        <v>8126</v>
      </c>
    </row>
    <row r="2461" spans="1:24" x14ac:dyDescent="0.3">
      <c r="A2461" t="s">
        <v>8127</v>
      </c>
      <c r="B2461" t="s">
        <v>6955</v>
      </c>
      <c r="C2461" t="s">
        <v>6955</v>
      </c>
      <c r="D2461">
        <v>158</v>
      </c>
      <c r="E2461" t="s">
        <v>10917</v>
      </c>
      <c r="F2461">
        <v>2.6333333333333333</v>
      </c>
      <c r="G2461" t="s">
        <v>10891</v>
      </c>
      <c r="H2461" t="s">
        <v>190</v>
      </c>
      <c r="I2461" t="s">
        <v>10895</v>
      </c>
      <c r="J2461">
        <v>7.8</v>
      </c>
      <c r="K2461" t="s">
        <v>10916</v>
      </c>
      <c r="L2461">
        <v>483943</v>
      </c>
      <c r="M2461">
        <v>90000000</v>
      </c>
      <c r="N2461">
        <v>232617430</v>
      </c>
      <c r="O2461">
        <v>142617430</v>
      </c>
      <c r="P2461" t="s">
        <v>10928</v>
      </c>
      <c r="Q2461" t="s">
        <v>8128</v>
      </c>
      <c r="R2461">
        <v>12</v>
      </c>
      <c r="S2461" t="s">
        <v>11015</v>
      </c>
      <c r="T2461" t="s">
        <v>11018</v>
      </c>
      <c r="U2461" t="s">
        <v>10914</v>
      </c>
      <c r="V2461" t="s">
        <v>11000</v>
      </c>
      <c r="W2461" t="s">
        <v>11031</v>
      </c>
      <c r="X2461" t="s">
        <v>1449</v>
      </c>
    </row>
    <row r="2462" spans="1:24" x14ac:dyDescent="0.3">
      <c r="A2462" t="s">
        <v>8129</v>
      </c>
      <c r="B2462" t="s">
        <v>8130</v>
      </c>
      <c r="C2462" t="s">
        <v>8130</v>
      </c>
      <c r="D2462">
        <v>146</v>
      </c>
      <c r="E2462" t="s">
        <v>10917</v>
      </c>
      <c r="F2462">
        <v>2.4333333333333331</v>
      </c>
      <c r="G2462" t="s">
        <v>7406</v>
      </c>
      <c r="H2462" t="s">
        <v>10887</v>
      </c>
      <c r="I2462" t="s">
        <v>190</v>
      </c>
      <c r="J2462">
        <v>7.2</v>
      </c>
      <c r="K2462" t="s">
        <v>10916</v>
      </c>
      <c r="L2462">
        <v>163349</v>
      </c>
      <c r="M2462">
        <v>66000000</v>
      </c>
      <c r="N2462">
        <v>177584879</v>
      </c>
      <c r="O2462">
        <v>111584879</v>
      </c>
      <c r="P2462" t="s">
        <v>10928</v>
      </c>
      <c r="Q2462" t="s">
        <v>8131</v>
      </c>
      <c r="R2462">
        <v>4</v>
      </c>
      <c r="S2462" t="s">
        <v>11013</v>
      </c>
      <c r="T2462" t="s">
        <v>11018</v>
      </c>
      <c r="U2462" t="s">
        <v>10914</v>
      </c>
      <c r="V2462" t="s">
        <v>11000</v>
      </c>
      <c r="W2462" t="s">
        <v>11031</v>
      </c>
      <c r="X2462" t="s">
        <v>183</v>
      </c>
    </row>
    <row r="2463" spans="1:24" x14ac:dyDescent="0.3">
      <c r="A2463" t="s">
        <v>8132</v>
      </c>
      <c r="B2463" t="s">
        <v>8133</v>
      </c>
      <c r="C2463" t="s">
        <v>8134</v>
      </c>
      <c r="D2463">
        <v>94</v>
      </c>
      <c r="E2463" t="s">
        <v>10911</v>
      </c>
      <c r="F2463">
        <v>1.5666666666666667</v>
      </c>
      <c r="G2463" t="s">
        <v>10887</v>
      </c>
      <c r="H2463" t="s">
        <v>10888</v>
      </c>
      <c r="I2463" t="s">
        <v>190</v>
      </c>
      <c r="J2463">
        <v>7.6</v>
      </c>
      <c r="K2463" t="s">
        <v>10916</v>
      </c>
      <c r="L2463">
        <v>100060</v>
      </c>
      <c r="M2463">
        <v>23000000</v>
      </c>
      <c r="N2463">
        <v>149480483</v>
      </c>
      <c r="O2463">
        <v>126480483</v>
      </c>
      <c r="P2463" t="s">
        <v>10928</v>
      </c>
      <c r="Q2463" t="s">
        <v>8135</v>
      </c>
      <c r="R2463">
        <v>17</v>
      </c>
      <c r="S2463" t="s">
        <v>11016</v>
      </c>
      <c r="T2463" t="s">
        <v>11025</v>
      </c>
      <c r="U2463" t="s">
        <v>10927</v>
      </c>
      <c r="V2463" t="s">
        <v>11002</v>
      </c>
      <c r="W2463" t="s">
        <v>11031</v>
      </c>
      <c r="X2463" t="s">
        <v>8136</v>
      </c>
    </row>
    <row r="2464" spans="1:24" x14ac:dyDescent="0.3">
      <c r="A2464" t="s">
        <v>8137</v>
      </c>
      <c r="B2464" t="s">
        <v>8138</v>
      </c>
      <c r="C2464" t="s">
        <v>8138</v>
      </c>
      <c r="D2464">
        <v>118</v>
      </c>
      <c r="E2464" t="s">
        <v>10911</v>
      </c>
      <c r="F2464">
        <v>1.9666666666666666</v>
      </c>
      <c r="G2464" t="s">
        <v>172</v>
      </c>
      <c r="H2464" t="s">
        <v>190</v>
      </c>
      <c r="I2464" t="s">
        <v>10886</v>
      </c>
      <c r="J2464">
        <v>7.4</v>
      </c>
      <c r="K2464" t="s">
        <v>10916</v>
      </c>
      <c r="L2464">
        <v>548962</v>
      </c>
      <c r="M2464">
        <v>50000000</v>
      </c>
      <c r="N2464">
        <v>145079584</v>
      </c>
      <c r="O2464">
        <v>95079584</v>
      </c>
      <c r="P2464" t="s">
        <v>10913</v>
      </c>
      <c r="Q2464" t="s">
        <v>5551</v>
      </c>
      <c r="R2464">
        <v>19</v>
      </c>
      <c r="S2464" t="s">
        <v>11011</v>
      </c>
      <c r="T2464" t="s">
        <v>11025</v>
      </c>
      <c r="U2464" t="s">
        <v>10927</v>
      </c>
      <c r="V2464" t="s">
        <v>11000</v>
      </c>
      <c r="W2464" t="s">
        <v>11031</v>
      </c>
      <c r="X2464" t="s">
        <v>6671</v>
      </c>
    </row>
    <row r="2465" spans="1:24" x14ac:dyDescent="0.3">
      <c r="A2465" t="s">
        <v>8139</v>
      </c>
      <c r="B2465" t="s">
        <v>8140</v>
      </c>
      <c r="C2465" t="s">
        <v>8140</v>
      </c>
      <c r="D2465">
        <v>128</v>
      </c>
      <c r="E2465" t="s">
        <v>10917</v>
      </c>
      <c r="F2465">
        <v>2.1333333333333333</v>
      </c>
      <c r="G2465" t="s">
        <v>7406</v>
      </c>
      <c r="H2465" t="s">
        <v>10887</v>
      </c>
      <c r="I2465" t="s">
        <v>10885</v>
      </c>
      <c r="J2465">
        <v>6.1</v>
      </c>
      <c r="K2465" t="s">
        <v>10912</v>
      </c>
      <c r="L2465">
        <v>135504</v>
      </c>
      <c r="M2465">
        <v>100000000</v>
      </c>
      <c r="N2465">
        <v>83869818</v>
      </c>
      <c r="O2465">
        <v>-16130182</v>
      </c>
      <c r="P2465" t="s">
        <v>10924</v>
      </c>
      <c r="Q2465" t="s">
        <v>8141</v>
      </c>
      <c r="R2465">
        <v>5</v>
      </c>
      <c r="S2465" t="s">
        <v>11014</v>
      </c>
      <c r="T2465" t="s">
        <v>11018</v>
      </c>
      <c r="U2465" t="s">
        <v>10914</v>
      </c>
      <c r="V2465" t="s">
        <v>11009</v>
      </c>
      <c r="W2465" t="s">
        <v>11031</v>
      </c>
      <c r="X2465" t="s">
        <v>8142</v>
      </c>
    </row>
    <row r="2466" spans="1:24" x14ac:dyDescent="0.3">
      <c r="A2466" t="s">
        <v>8143</v>
      </c>
      <c r="B2466" t="s">
        <v>8144</v>
      </c>
      <c r="C2466" t="s">
        <v>8145</v>
      </c>
      <c r="D2466">
        <v>92</v>
      </c>
      <c r="E2466" t="s">
        <v>10911</v>
      </c>
      <c r="F2466">
        <v>1.5333333333333334</v>
      </c>
      <c r="G2466" t="s">
        <v>105</v>
      </c>
      <c r="H2466" t="s">
        <v>5170</v>
      </c>
      <c r="I2466" t="s">
        <v>10899</v>
      </c>
      <c r="J2466">
        <v>4.8</v>
      </c>
      <c r="K2466" t="s">
        <v>10933</v>
      </c>
      <c r="L2466">
        <v>55003</v>
      </c>
      <c r="M2466">
        <v>20000000</v>
      </c>
      <c r="N2466">
        <v>47340586</v>
      </c>
      <c r="O2466">
        <v>27340586</v>
      </c>
      <c r="P2466" t="s">
        <v>10913</v>
      </c>
      <c r="Q2466" t="s">
        <v>8146</v>
      </c>
      <c r="R2466">
        <v>3</v>
      </c>
      <c r="S2466" t="s">
        <v>11012</v>
      </c>
      <c r="T2466" t="s">
        <v>11019</v>
      </c>
      <c r="U2466" t="s">
        <v>10919</v>
      </c>
      <c r="V2466" t="s">
        <v>10997</v>
      </c>
      <c r="W2466" t="s">
        <v>11031</v>
      </c>
      <c r="X2466" t="s">
        <v>6969</v>
      </c>
    </row>
    <row r="2467" spans="1:24" x14ac:dyDescent="0.3">
      <c r="A2467" t="s">
        <v>8147</v>
      </c>
      <c r="B2467" t="s">
        <v>8148</v>
      </c>
      <c r="C2467" t="s">
        <v>8148</v>
      </c>
      <c r="D2467">
        <v>111</v>
      </c>
      <c r="E2467" t="s">
        <v>10911</v>
      </c>
      <c r="F2467">
        <v>1.85</v>
      </c>
      <c r="G2467" t="s">
        <v>172</v>
      </c>
      <c r="H2467" t="s">
        <v>190</v>
      </c>
      <c r="I2467" t="s">
        <v>10899</v>
      </c>
      <c r="J2467">
        <v>5.3</v>
      </c>
      <c r="K2467" t="s">
        <v>10933</v>
      </c>
      <c r="L2467">
        <v>56442</v>
      </c>
      <c r="M2467">
        <v>70000000</v>
      </c>
      <c r="N2467">
        <v>69721966</v>
      </c>
      <c r="O2467">
        <v>-278034</v>
      </c>
      <c r="P2467" t="s">
        <v>10924</v>
      </c>
      <c r="Q2467" t="s">
        <v>5688</v>
      </c>
      <c r="R2467">
        <v>13</v>
      </c>
      <c r="S2467" t="s">
        <v>11012</v>
      </c>
      <c r="T2467" t="s">
        <v>11019</v>
      </c>
      <c r="U2467" t="s">
        <v>10919</v>
      </c>
      <c r="V2467" t="s">
        <v>11000</v>
      </c>
      <c r="W2467" t="s">
        <v>11031</v>
      </c>
      <c r="X2467" t="s">
        <v>676</v>
      </c>
    </row>
    <row r="2468" spans="1:24" x14ac:dyDescent="0.3">
      <c r="A2468" t="s">
        <v>8149</v>
      </c>
      <c r="B2468" t="s">
        <v>8150</v>
      </c>
      <c r="C2468" t="s">
        <v>8150</v>
      </c>
      <c r="D2468">
        <v>101</v>
      </c>
      <c r="E2468" t="s">
        <v>10911</v>
      </c>
      <c r="F2468">
        <v>1.6833333333333333</v>
      </c>
      <c r="G2468" t="s">
        <v>10887</v>
      </c>
      <c r="H2468" t="s">
        <v>10888</v>
      </c>
      <c r="I2468" t="s">
        <v>172</v>
      </c>
      <c r="J2468">
        <v>7</v>
      </c>
      <c r="K2468" t="s">
        <v>10916</v>
      </c>
      <c r="L2468">
        <v>93215</v>
      </c>
      <c r="M2468">
        <v>200000000</v>
      </c>
      <c r="N2468">
        <v>495488990</v>
      </c>
      <c r="O2468">
        <v>295488990</v>
      </c>
      <c r="P2468" t="s">
        <v>10928</v>
      </c>
      <c r="Q2468" t="s">
        <v>8151</v>
      </c>
      <c r="R2468">
        <v>27</v>
      </c>
      <c r="S2468" t="s">
        <v>11016</v>
      </c>
      <c r="T2468" t="s">
        <v>11029</v>
      </c>
      <c r="U2468" t="s">
        <v>10932</v>
      </c>
      <c r="V2468" t="s">
        <v>11004</v>
      </c>
      <c r="W2468" t="s">
        <v>11035</v>
      </c>
      <c r="X2468" t="s">
        <v>8152</v>
      </c>
    </row>
    <row r="2469" spans="1:24" x14ac:dyDescent="0.3">
      <c r="A2469" t="s">
        <v>8153</v>
      </c>
      <c r="B2469" t="s">
        <v>8154</v>
      </c>
      <c r="C2469" t="s">
        <v>8154</v>
      </c>
      <c r="D2469">
        <v>102</v>
      </c>
      <c r="E2469" t="s">
        <v>10911</v>
      </c>
      <c r="F2469">
        <v>1.7</v>
      </c>
      <c r="G2469" t="s">
        <v>105</v>
      </c>
      <c r="H2469" t="s">
        <v>10895</v>
      </c>
      <c r="I2469" t="s">
        <v>5170</v>
      </c>
      <c r="J2469">
        <v>7</v>
      </c>
      <c r="K2469" t="s">
        <v>10916</v>
      </c>
      <c r="L2469">
        <v>165756</v>
      </c>
      <c r="M2469">
        <v>4500000</v>
      </c>
      <c r="N2469">
        <v>45352337</v>
      </c>
      <c r="O2469">
        <v>40852337</v>
      </c>
      <c r="P2469" t="s">
        <v>10913</v>
      </c>
      <c r="Q2469" t="s">
        <v>8155</v>
      </c>
      <c r="R2469">
        <v>29</v>
      </c>
      <c r="S2469" t="s">
        <v>11015</v>
      </c>
      <c r="T2469" t="s">
        <v>11028</v>
      </c>
      <c r="U2469" t="s">
        <v>10931</v>
      </c>
      <c r="V2469" t="s">
        <v>11008</v>
      </c>
      <c r="W2469" t="s">
        <v>11035</v>
      </c>
      <c r="X2469" t="s">
        <v>8156</v>
      </c>
    </row>
    <row r="2470" spans="1:24" x14ac:dyDescent="0.3">
      <c r="A2470" t="s">
        <v>8157</v>
      </c>
      <c r="B2470" t="s">
        <v>8158</v>
      </c>
      <c r="C2470" t="s">
        <v>8158</v>
      </c>
      <c r="D2470">
        <v>101</v>
      </c>
      <c r="E2470" t="s">
        <v>10911</v>
      </c>
      <c r="F2470">
        <v>1.6833333333333333</v>
      </c>
      <c r="G2470" t="s">
        <v>190</v>
      </c>
      <c r="H2470" t="s">
        <v>105</v>
      </c>
      <c r="I2470" t="s">
        <v>5170</v>
      </c>
      <c r="J2470">
        <v>5.5</v>
      </c>
      <c r="K2470" t="s">
        <v>10933</v>
      </c>
      <c r="L2470">
        <v>80221</v>
      </c>
      <c r="M2470">
        <v>10000000</v>
      </c>
      <c r="N2470">
        <v>44287131</v>
      </c>
      <c r="O2470">
        <v>34287131</v>
      </c>
      <c r="P2470" t="s">
        <v>10913</v>
      </c>
      <c r="Q2470" t="s">
        <v>8159</v>
      </c>
      <c r="R2470">
        <v>21</v>
      </c>
      <c r="S2470" t="s">
        <v>1956</v>
      </c>
      <c r="T2470" t="s">
        <v>11027</v>
      </c>
      <c r="U2470" t="s">
        <v>10930</v>
      </c>
      <c r="V2470" t="s">
        <v>11003</v>
      </c>
      <c r="W2470" t="s">
        <v>11031</v>
      </c>
      <c r="X2470" t="s">
        <v>8160</v>
      </c>
    </row>
    <row r="2471" spans="1:24" x14ac:dyDescent="0.3">
      <c r="A2471" t="s">
        <v>8161</v>
      </c>
      <c r="B2471" t="s">
        <v>8162</v>
      </c>
      <c r="C2471" t="s">
        <v>8162</v>
      </c>
      <c r="D2471">
        <v>98</v>
      </c>
      <c r="E2471" t="s">
        <v>10911</v>
      </c>
      <c r="F2471">
        <v>1.6333333333333333</v>
      </c>
      <c r="G2471" t="s">
        <v>172</v>
      </c>
      <c r="H2471" t="s">
        <v>190</v>
      </c>
      <c r="I2471" t="s">
        <v>10886</v>
      </c>
      <c r="J2471">
        <v>6.1</v>
      </c>
      <c r="K2471" t="s">
        <v>10912</v>
      </c>
      <c r="L2471">
        <v>70008</v>
      </c>
      <c r="M2471">
        <v>30000000</v>
      </c>
      <c r="N2471">
        <v>75055070</v>
      </c>
      <c r="O2471">
        <v>45055070</v>
      </c>
      <c r="P2471" t="s">
        <v>10913</v>
      </c>
      <c r="Q2471" t="s">
        <v>8163</v>
      </c>
      <c r="R2471">
        <v>27</v>
      </c>
      <c r="S2471" t="s">
        <v>11015</v>
      </c>
      <c r="T2471" t="s">
        <v>11024</v>
      </c>
      <c r="U2471" t="s">
        <v>10926</v>
      </c>
      <c r="V2471" t="s">
        <v>11000</v>
      </c>
      <c r="W2471" t="s">
        <v>11031</v>
      </c>
      <c r="X2471" t="s">
        <v>2221</v>
      </c>
    </row>
    <row r="2472" spans="1:24" x14ac:dyDescent="0.3">
      <c r="A2472" t="s">
        <v>8164</v>
      </c>
      <c r="B2472" t="s">
        <v>8165</v>
      </c>
      <c r="C2472" t="s">
        <v>8165</v>
      </c>
      <c r="D2472">
        <v>110</v>
      </c>
      <c r="E2472" t="s">
        <v>10911</v>
      </c>
      <c r="F2472">
        <v>1.8333333333333333</v>
      </c>
      <c r="G2472" t="s">
        <v>7406</v>
      </c>
      <c r="H2472" t="s">
        <v>10887</v>
      </c>
      <c r="I2472" t="s">
        <v>10890</v>
      </c>
      <c r="J2472">
        <v>5.7</v>
      </c>
      <c r="K2472" t="s">
        <v>10933</v>
      </c>
      <c r="L2472">
        <v>185918</v>
      </c>
      <c r="M2472">
        <v>130000000</v>
      </c>
      <c r="N2472">
        <v>375740705</v>
      </c>
      <c r="O2472">
        <v>245740705</v>
      </c>
      <c r="P2472" t="s">
        <v>10928</v>
      </c>
      <c r="Q2472" t="s">
        <v>8166</v>
      </c>
      <c r="R2472">
        <v>11</v>
      </c>
      <c r="S2472" t="s">
        <v>11015</v>
      </c>
      <c r="T2472" t="s">
        <v>11021</v>
      </c>
      <c r="U2472" t="s">
        <v>10921</v>
      </c>
      <c r="V2472" t="s">
        <v>10997</v>
      </c>
      <c r="W2472" t="s">
        <v>11031</v>
      </c>
      <c r="X2472" t="s">
        <v>6589</v>
      </c>
    </row>
    <row r="2473" spans="1:24" x14ac:dyDescent="0.3">
      <c r="A2473" t="s">
        <v>8167</v>
      </c>
      <c r="B2473" t="s">
        <v>8168</v>
      </c>
      <c r="C2473" t="s">
        <v>8168</v>
      </c>
      <c r="D2473">
        <v>110</v>
      </c>
      <c r="E2473" t="s">
        <v>10911</v>
      </c>
      <c r="F2473">
        <v>1.8333333333333333</v>
      </c>
      <c r="G2473" t="s">
        <v>172</v>
      </c>
      <c r="H2473" t="s">
        <v>190</v>
      </c>
      <c r="I2473" t="s">
        <v>10886</v>
      </c>
      <c r="J2473">
        <v>5.7</v>
      </c>
      <c r="K2473" t="s">
        <v>10933</v>
      </c>
      <c r="L2473">
        <v>75026</v>
      </c>
      <c r="M2473">
        <v>40000000</v>
      </c>
      <c r="N2473">
        <v>84384002</v>
      </c>
      <c r="O2473">
        <v>44384002</v>
      </c>
      <c r="P2473" t="s">
        <v>10913</v>
      </c>
      <c r="Q2473" t="s">
        <v>8169</v>
      </c>
      <c r="R2473">
        <v>17</v>
      </c>
      <c r="S2473" t="s">
        <v>11012</v>
      </c>
      <c r="T2473" t="s">
        <v>11029</v>
      </c>
      <c r="U2473" t="s">
        <v>10932</v>
      </c>
      <c r="V2473" t="s">
        <v>11003</v>
      </c>
      <c r="W2473" t="s">
        <v>11031</v>
      </c>
      <c r="X2473" t="s">
        <v>4895</v>
      </c>
    </row>
    <row r="2474" spans="1:24" x14ac:dyDescent="0.3">
      <c r="A2474" t="s">
        <v>8170</v>
      </c>
      <c r="B2474" t="s">
        <v>8171</v>
      </c>
      <c r="C2474" t="s">
        <v>8171</v>
      </c>
      <c r="D2474">
        <v>129</v>
      </c>
      <c r="E2474" t="s">
        <v>10917</v>
      </c>
      <c r="F2474">
        <v>2.15</v>
      </c>
      <c r="G2474" t="s">
        <v>7406</v>
      </c>
      <c r="H2474" t="s">
        <v>10889</v>
      </c>
      <c r="I2474" t="s">
        <v>10891</v>
      </c>
      <c r="J2474">
        <v>6.7</v>
      </c>
      <c r="K2474" t="s">
        <v>10912</v>
      </c>
      <c r="L2474">
        <v>68295</v>
      </c>
      <c r="M2474">
        <v>30000000</v>
      </c>
      <c r="N2474">
        <v>3338690</v>
      </c>
      <c r="O2474">
        <v>-26661310</v>
      </c>
      <c r="P2474" t="s">
        <v>10924</v>
      </c>
      <c r="Q2474" t="s">
        <v>8172</v>
      </c>
      <c r="R2474">
        <v>11</v>
      </c>
      <c r="S2474" t="s">
        <v>11013</v>
      </c>
      <c r="T2474" t="s">
        <v>11027</v>
      </c>
      <c r="U2474" t="s">
        <v>10930</v>
      </c>
      <c r="V2474" t="s">
        <v>11000</v>
      </c>
      <c r="W2474" t="s">
        <v>11031</v>
      </c>
      <c r="X2474" t="s">
        <v>3832</v>
      </c>
    </row>
    <row r="2475" spans="1:24" x14ac:dyDescent="0.3">
      <c r="A2475" t="s">
        <v>8173</v>
      </c>
      <c r="B2475" t="s">
        <v>8174</v>
      </c>
      <c r="C2475" t="s">
        <v>8174</v>
      </c>
      <c r="D2475">
        <v>97</v>
      </c>
      <c r="E2475" t="s">
        <v>10911</v>
      </c>
      <c r="F2475">
        <v>1.6166666666666667</v>
      </c>
      <c r="G2475" t="s">
        <v>10887</v>
      </c>
      <c r="H2475" t="s">
        <v>10892</v>
      </c>
      <c r="I2475" t="s">
        <v>10885</v>
      </c>
      <c r="J2475">
        <v>6.9</v>
      </c>
      <c r="K2475" t="s">
        <v>10912</v>
      </c>
      <c r="L2475">
        <v>393701</v>
      </c>
      <c r="M2475">
        <v>180000000</v>
      </c>
      <c r="N2475">
        <v>759853685</v>
      </c>
      <c r="O2475">
        <v>579853685</v>
      </c>
      <c r="P2475" t="s">
        <v>10928</v>
      </c>
      <c r="Q2475" t="s">
        <v>8175</v>
      </c>
      <c r="R2475">
        <v>28</v>
      </c>
      <c r="S2475" t="s">
        <v>11014</v>
      </c>
      <c r="T2475" t="s">
        <v>11029</v>
      </c>
      <c r="U2475" t="s">
        <v>10932</v>
      </c>
      <c r="V2475" t="s">
        <v>10998</v>
      </c>
      <c r="W2475" t="s">
        <v>11031</v>
      </c>
      <c r="X2475" t="s">
        <v>8176</v>
      </c>
    </row>
    <row r="2476" spans="1:24" x14ac:dyDescent="0.3">
      <c r="A2476" t="s">
        <v>8177</v>
      </c>
      <c r="B2476" t="s">
        <v>8178</v>
      </c>
      <c r="C2476" t="s">
        <v>8178</v>
      </c>
      <c r="D2476">
        <v>98</v>
      </c>
      <c r="E2476" t="s">
        <v>10911</v>
      </c>
      <c r="F2476">
        <v>1.6333333333333333</v>
      </c>
      <c r="G2476" t="s">
        <v>172</v>
      </c>
      <c r="H2476" t="s">
        <v>105</v>
      </c>
      <c r="I2476" t="s">
        <v>10886</v>
      </c>
      <c r="J2476">
        <v>6.8</v>
      </c>
      <c r="K2476" t="s">
        <v>10912</v>
      </c>
      <c r="L2476">
        <v>239935</v>
      </c>
      <c r="M2476">
        <v>35000000</v>
      </c>
      <c r="N2476">
        <v>116980662</v>
      </c>
      <c r="O2476">
        <v>81980662</v>
      </c>
      <c r="P2476" t="s">
        <v>10913</v>
      </c>
      <c r="Q2476" t="s">
        <v>8179</v>
      </c>
      <c r="R2476">
        <v>16</v>
      </c>
      <c r="S2476" t="s">
        <v>11014</v>
      </c>
      <c r="T2476" t="s">
        <v>11019</v>
      </c>
      <c r="U2476" t="s">
        <v>10919</v>
      </c>
      <c r="V2476" t="s">
        <v>10997</v>
      </c>
      <c r="W2476" t="s">
        <v>11031</v>
      </c>
      <c r="X2476" t="s">
        <v>7539</v>
      </c>
    </row>
    <row r="2477" spans="1:24" x14ac:dyDescent="0.3">
      <c r="A2477" t="s">
        <v>8180</v>
      </c>
      <c r="B2477" t="s">
        <v>8181</v>
      </c>
      <c r="C2477" t="s">
        <v>8181</v>
      </c>
      <c r="D2477">
        <v>83</v>
      </c>
      <c r="E2477" t="s">
        <v>10915</v>
      </c>
      <c r="F2477">
        <v>1.3833333333333333</v>
      </c>
      <c r="G2477" t="s">
        <v>172</v>
      </c>
      <c r="H2477" t="s">
        <v>190</v>
      </c>
      <c r="I2477" t="s">
        <v>10899</v>
      </c>
      <c r="J2477">
        <v>6.4</v>
      </c>
      <c r="K2477" t="s">
        <v>10912</v>
      </c>
      <c r="L2477">
        <v>65175</v>
      </c>
      <c r="M2477">
        <v>10000000</v>
      </c>
      <c r="N2477">
        <v>4704757</v>
      </c>
      <c r="O2477">
        <v>-5295243</v>
      </c>
      <c r="P2477" t="s">
        <v>10924</v>
      </c>
      <c r="Q2477" t="s">
        <v>8182</v>
      </c>
      <c r="R2477">
        <v>14</v>
      </c>
      <c r="S2477" t="s">
        <v>11014</v>
      </c>
      <c r="T2477" t="s">
        <v>11027</v>
      </c>
      <c r="U2477" t="s">
        <v>10930</v>
      </c>
      <c r="V2477" t="s">
        <v>11000</v>
      </c>
      <c r="W2477" t="s">
        <v>11031</v>
      </c>
      <c r="X2477" t="s">
        <v>8183</v>
      </c>
    </row>
    <row r="2478" spans="1:24" x14ac:dyDescent="0.3">
      <c r="A2478" t="s">
        <v>8184</v>
      </c>
      <c r="B2478" t="s">
        <v>8185</v>
      </c>
      <c r="C2478" t="s">
        <v>8185</v>
      </c>
      <c r="D2478">
        <v>104</v>
      </c>
      <c r="E2478" t="s">
        <v>10911</v>
      </c>
      <c r="F2478">
        <v>1.7333333333333334</v>
      </c>
      <c r="G2478" t="s">
        <v>7406</v>
      </c>
      <c r="H2478" t="s">
        <v>10895</v>
      </c>
      <c r="I2478" t="s">
        <v>5170</v>
      </c>
      <c r="J2478">
        <v>6.3</v>
      </c>
      <c r="K2478" t="s">
        <v>10912</v>
      </c>
      <c r="L2478">
        <v>122629</v>
      </c>
      <c r="M2478">
        <v>30000000</v>
      </c>
      <c r="N2478">
        <v>119942387</v>
      </c>
      <c r="O2478">
        <v>89942387</v>
      </c>
      <c r="P2478" t="s">
        <v>10913</v>
      </c>
      <c r="Q2478" t="s">
        <v>8186</v>
      </c>
      <c r="R2478">
        <v>8</v>
      </c>
      <c r="S2478" t="s">
        <v>11015</v>
      </c>
      <c r="T2478" t="s">
        <v>11019</v>
      </c>
      <c r="U2478" t="s">
        <v>10919</v>
      </c>
      <c r="V2478" t="s">
        <v>11009</v>
      </c>
      <c r="W2478" t="s">
        <v>11031</v>
      </c>
      <c r="X2478" t="s">
        <v>4899</v>
      </c>
    </row>
    <row r="2479" spans="1:24" x14ac:dyDescent="0.3">
      <c r="A2479" t="s">
        <v>8187</v>
      </c>
      <c r="B2479" t="s">
        <v>8188</v>
      </c>
      <c r="C2479" t="s">
        <v>8188</v>
      </c>
      <c r="D2479">
        <v>103</v>
      </c>
      <c r="E2479" t="s">
        <v>10911</v>
      </c>
      <c r="F2479">
        <v>1.7166666666666666</v>
      </c>
      <c r="G2479" t="s">
        <v>105</v>
      </c>
      <c r="H2479" t="s">
        <v>10895</v>
      </c>
      <c r="I2479" t="s">
        <v>5170</v>
      </c>
      <c r="J2479">
        <v>6.8</v>
      </c>
      <c r="K2479" t="s">
        <v>10912</v>
      </c>
      <c r="L2479">
        <v>332529</v>
      </c>
      <c r="M2479">
        <v>1500000</v>
      </c>
      <c r="N2479">
        <v>100106454</v>
      </c>
      <c r="O2479">
        <v>98606454</v>
      </c>
      <c r="P2479" t="s">
        <v>10913</v>
      </c>
      <c r="Q2479" t="s">
        <v>8189</v>
      </c>
      <c r="R2479">
        <v>14</v>
      </c>
      <c r="S2479" t="s">
        <v>11011</v>
      </c>
      <c r="T2479" t="s">
        <v>11027</v>
      </c>
      <c r="U2479" t="s">
        <v>10930</v>
      </c>
      <c r="V2479" t="s">
        <v>11002</v>
      </c>
      <c r="W2479" t="s">
        <v>11031</v>
      </c>
      <c r="X2479" t="s">
        <v>4818</v>
      </c>
    </row>
    <row r="2480" spans="1:24" x14ac:dyDescent="0.3">
      <c r="A2480" t="s">
        <v>8190</v>
      </c>
      <c r="B2480" t="s">
        <v>8191</v>
      </c>
      <c r="C2480" t="s">
        <v>8191</v>
      </c>
      <c r="D2480">
        <v>110</v>
      </c>
      <c r="E2480" t="s">
        <v>10911</v>
      </c>
      <c r="F2480">
        <v>1.8333333333333333</v>
      </c>
      <c r="G2480" t="s">
        <v>7406</v>
      </c>
      <c r="H2480" t="s">
        <v>10887</v>
      </c>
      <c r="I2480" t="s">
        <v>5170</v>
      </c>
      <c r="J2480">
        <v>6.4</v>
      </c>
      <c r="K2480" t="s">
        <v>10912</v>
      </c>
      <c r="L2480">
        <v>71122</v>
      </c>
      <c r="M2480">
        <v>12000000</v>
      </c>
      <c r="N2480">
        <v>82499399</v>
      </c>
      <c r="O2480">
        <v>70499399</v>
      </c>
      <c r="P2480" t="s">
        <v>10913</v>
      </c>
      <c r="Q2480" t="s">
        <v>8192</v>
      </c>
      <c r="R2480">
        <v>7</v>
      </c>
      <c r="S2480" t="s">
        <v>11011</v>
      </c>
      <c r="T2480" t="s">
        <v>11020</v>
      </c>
      <c r="U2480" t="s">
        <v>10920</v>
      </c>
      <c r="V2480" t="s">
        <v>11003</v>
      </c>
      <c r="W2480" t="s">
        <v>11031</v>
      </c>
      <c r="X2480" t="s">
        <v>8193</v>
      </c>
    </row>
    <row r="2481" spans="1:24" x14ac:dyDescent="0.3">
      <c r="A2481" t="s">
        <v>8194</v>
      </c>
      <c r="B2481" t="s">
        <v>8195</v>
      </c>
      <c r="C2481" t="s">
        <v>8195</v>
      </c>
      <c r="D2481">
        <v>95</v>
      </c>
      <c r="E2481" t="s">
        <v>10911</v>
      </c>
      <c r="F2481">
        <v>1.5833333333333333</v>
      </c>
      <c r="G2481" t="s">
        <v>7406</v>
      </c>
      <c r="H2481" t="s">
        <v>10890</v>
      </c>
      <c r="I2481" t="s">
        <v>5170</v>
      </c>
      <c r="J2481">
        <v>6</v>
      </c>
      <c r="K2481" t="s">
        <v>10912</v>
      </c>
      <c r="L2481">
        <v>100372</v>
      </c>
      <c r="M2481">
        <v>20000000</v>
      </c>
      <c r="N2481">
        <v>32948113</v>
      </c>
      <c r="O2481">
        <v>12948113</v>
      </c>
      <c r="P2481" t="s">
        <v>10913</v>
      </c>
      <c r="Q2481" t="s">
        <v>8196</v>
      </c>
      <c r="R2481">
        <v>7</v>
      </c>
      <c r="S2481" t="s">
        <v>11016</v>
      </c>
      <c r="T2481" t="s">
        <v>11026</v>
      </c>
      <c r="U2481" t="s">
        <v>10929</v>
      </c>
      <c r="V2481" t="s">
        <v>11003</v>
      </c>
      <c r="W2481" t="s">
        <v>11031</v>
      </c>
      <c r="X2481" t="s">
        <v>8197</v>
      </c>
    </row>
    <row r="2482" spans="1:24" x14ac:dyDescent="0.3">
      <c r="A2482" t="s">
        <v>8198</v>
      </c>
      <c r="B2482" t="s">
        <v>8199</v>
      </c>
      <c r="C2482" t="s">
        <v>8199</v>
      </c>
      <c r="D2482">
        <v>97</v>
      </c>
      <c r="E2482" t="s">
        <v>10911</v>
      </c>
      <c r="F2482">
        <v>1.6166666666666667</v>
      </c>
      <c r="G2482" t="s">
        <v>172</v>
      </c>
      <c r="H2482" t="s">
        <v>190</v>
      </c>
      <c r="I2482" t="s">
        <v>10886</v>
      </c>
      <c r="J2482">
        <v>4.4000000000000004</v>
      </c>
      <c r="K2482" t="s">
        <v>10933</v>
      </c>
      <c r="L2482">
        <v>57644</v>
      </c>
      <c r="M2482">
        <v>11000000</v>
      </c>
      <c r="N2482">
        <v>10578643</v>
      </c>
      <c r="O2482">
        <v>-421357</v>
      </c>
      <c r="P2482" t="s">
        <v>10924</v>
      </c>
      <c r="Q2482" t="s">
        <v>8200</v>
      </c>
      <c r="R2482">
        <v>10</v>
      </c>
      <c r="S2482" t="s">
        <v>1956</v>
      </c>
      <c r="T2482" t="s">
        <v>11020</v>
      </c>
      <c r="U2482" t="s">
        <v>10920</v>
      </c>
      <c r="V2482" t="s">
        <v>11003</v>
      </c>
      <c r="W2482" t="s">
        <v>11031</v>
      </c>
      <c r="X2482" t="s">
        <v>8201</v>
      </c>
    </row>
    <row r="2483" spans="1:24" x14ac:dyDescent="0.3">
      <c r="A2483" t="s">
        <v>8202</v>
      </c>
      <c r="B2483" t="s">
        <v>8203</v>
      </c>
      <c r="C2483" t="s">
        <v>8203</v>
      </c>
      <c r="D2483">
        <v>130</v>
      </c>
      <c r="E2483" t="s">
        <v>10917</v>
      </c>
      <c r="F2483">
        <v>2.1666666666666665</v>
      </c>
      <c r="G2483" t="s">
        <v>7406</v>
      </c>
      <c r="H2483" t="s">
        <v>10891</v>
      </c>
      <c r="I2483" t="s">
        <v>5170</v>
      </c>
      <c r="J2483">
        <v>7.3</v>
      </c>
      <c r="K2483" t="s">
        <v>10916</v>
      </c>
      <c r="L2483">
        <v>400401</v>
      </c>
      <c r="M2483">
        <v>125000000</v>
      </c>
      <c r="N2483">
        <v>626137675</v>
      </c>
      <c r="O2483">
        <v>501137675</v>
      </c>
      <c r="P2483" t="s">
        <v>10928</v>
      </c>
      <c r="Q2483" t="s">
        <v>6749</v>
      </c>
      <c r="R2483">
        <v>15</v>
      </c>
      <c r="S2483" t="s">
        <v>1956</v>
      </c>
      <c r="T2483" t="s">
        <v>11026</v>
      </c>
      <c r="U2483" t="s">
        <v>10929</v>
      </c>
      <c r="V2483" t="s">
        <v>11000</v>
      </c>
      <c r="W2483" t="s">
        <v>11031</v>
      </c>
      <c r="X2483" t="s">
        <v>5607</v>
      </c>
    </row>
    <row r="2484" spans="1:24" x14ac:dyDescent="0.3">
      <c r="A2484" t="s">
        <v>8204</v>
      </c>
      <c r="B2484" t="s">
        <v>8205</v>
      </c>
      <c r="C2484" t="s">
        <v>8205</v>
      </c>
      <c r="D2484">
        <v>112</v>
      </c>
      <c r="E2484" t="s">
        <v>10911</v>
      </c>
      <c r="F2484">
        <v>1.8666666666666667</v>
      </c>
      <c r="G2484" t="s">
        <v>10889</v>
      </c>
      <c r="H2484" t="s">
        <v>190</v>
      </c>
      <c r="I2484" t="s">
        <v>10892</v>
      </c>
      <c r="J2484">
        <v>7</v>
      </c>
      <c r="K2484" t="s">
        <v>10916</v>
      </c>
      <c r="L2484">
        <v>51973</v>
      </c>
      <c r="M2484">
        <v>18000000</v>
      </c>
      <c r="N2484">
        <v>47121159</v>
      </c>
      <c r="O2484">
        <v>29121159</v>
      </c>
      <c r="P2484" t="s">
        <v>10913</v>
      </c>
      <c r="Q2484" t="s">
        <v>7356</v>
      </c>
      <c r="R2484">
        <v>8</v>
      </c>
      <c r="S2484" t="s">
        <v>1956</v>
      </c>
      <c r="T2484" t="s">
        <v>11026</v>
      </c>
      <c r="U2484" t="s">
        <v>10929</v>
      </c>
      <c r="V2484" t="s">
        <v>11000</v>
      </c>
      <c r="W2484" t="s">
        <v>11031</v>
      </c>
      <c r="X2484" t="s">
        <v>8206</v>
      </c>
    </row>
    <row r="2485" spans="1:24" x14ac:dyDescent="0.3">
      <c r="A2485" t="s">
        <v>8207</v>
      </c>
      <c r="B2485" t="s">
        <v>8208</v>
      </c>
      <c r="C2485" t="s">
        <v>8208</v>
      </c>
      <c r="D2485">
        <v>103</v>
      </c>
      <c r="E2485" t="s">
        <v>10911</v>
      </c>
      <c r="F2485">
        <v>1.7166666666666666</v>
      </c>
      <c r="G2485" t="s">
        <v>7406</v>
      </c>
      <c r="H2485" t="s">
        <v>172</v>
      </c>
      <c r="I2485" t="s">
        <v>10886</v>
      </c>
      <c r="J2485">
        <v>6.3</v>
      </c>
      <c r="K2485" t="s">
        <v>10912</v>
      </c>
      <c r="L2485">
        <v>192534</v>
      </c>
      <c r="M2485">
        <v>65000000</v>
      </c>
      <c r="N2485">
        <v>156491279</v>
      </c>
      <c r="O2485">
        <v>91491279</v>
      </c>
      <c r="P2485" t="s">
        <v>10913</v>
      </c>
      <c r="Q2485" t="s">
        <v>8209</v>
      </c>
      <c r="R2485">
        <v>30</v>
      </c>
      <c r="S2485" t="s">
        <v>11015</v>
      </c>
      <c r="T2485" t="s">
        <v>11019</v>
      </c>
      <c r="U2485" t="s">
        <v>10919</v>
      </c>
      <c r="V2485" t="s">
        <v>11003</v>
      </c>
      <c r="W2485" t="s">
        <v>11031</v>
      </c>
      <c r="X2485" t="s">
        <v>3000</v>
      </c>
    </row>
    <row r="2486" spans="1:24" x14ac:dyDescent="0.3">
      <c r="A2486" t="s">
        <v>8210</v>
      </c>
      <c r="B2486" t="s">
        <v>8211</v>
      </c>
      <c r="C2486" t="s">
        <v>8211</v>
      </c>
      <c r="D2486">
        <v>130</v>
      </c>
      <c r="E2486" t="s">
        <v>10917</v>
      </c>
      <c r="F2486">
        <v>2.1666666666666665</v>
      </c>
      <c r="G2486" t="s">
        <v>10889</v>
      </c>
      <c r="H2486" t="s">
        <v>172</v>
      </c>
      <c r="I2486" t="s">
        <v>190</v>
      </c>
      <c r="J2486">
        <v>7.8</v>
      </c>
      <c r="K2486" t="s">
        <v>10916</v>
      </c>
      <c r="L2486">
        <v>468247</v>
      </c>
      <c r="M2486">
        <v>28000000</v>
      </c>
      <c r="N2486">
        <v>133440870</v>
      </c>
      <c r="O2486">
        <v>105440870</v>
      </c>
      <c r="P2486" t="s">
        <v>10928</v>
      </c>
      <c r="Q2486" t="s">
        <v>8212</v>
      </c>
      <c r="R2486">
        <v>12</v>
      </c>
      <c r="S2486" t="s">
        <v>11012</v>
      </c>
      <c r="T2486" t="s">
        <v>11023</v>
      </c>
      <c r="U2486" t="s">
        <v>10925</v>
      </c>
      <c r="V2486" t="s">
        <v>10999</v>
      </c>
      <c r="W2486" t="s">
        <v>11031</v>
      </c>
      <c r="X2486" t="s">
        <v>4442</v>
      </c>
    </row>
    <row r="2487" spans="1:24" x14ac:dyDescent="0.3">
      <c r="A2487" t="s">
        <v>8213</v>
      </c>
      <c r="B2487" t="s">
        <v>8214</v>
      </c>
      <c r="C2487" t="s">
        <v>8214</v>
      </c>
      <c r="D2487">
        <v>95</v>
      </c>
      <c r="E2487" t="s">
        <v>10911</v>
      </c>
      <c r="F2487">
        <v>1.5833333333333333</v>
      </c>
      <c r="G2487" t="s">
        <v>190</v>
      </c>
      <c r="H2487" t="s">
        <v>10885</v>
      </c>
      <c r="I2487" t="s">
        <v>105</v>
      </c>
      <c r="J2487">
        <v>6.4</v>
      </c>
      <c r="K2487" t="s">
        <v>10912</v>
      </c>
      <c r="L2487">
        <v>190540</v>
      </c>
      <c r="M2487">
        <v>17000000</v>
      </c>
      <c r="N2487">
        <v>128955898</v>
      </c>
      <c r="O2487">
        <v>111955898</v>
      </c>
      <c r="P2487" t="s">
        <v>10928</v>
      </c>
      <c r="Q2487" t="s">
        <v>8215</v>
      </c>
      <c r="R2487">
        <v>24</v>
      </c>
      <c r="S2487" t="s">
        <v>11011</v>
      </c>
      <c r="T2487" t="s">
        <v>11019</v>
      </c>
      <c r="U2487" t="s">
        <v>10919</v>
      </c>
      <c r="V2487" t="s">
        <v>11003</v>
      </c>
      <c r="W2487" t="s">
        <v>11031</v>
      </c>
      <c r="X2487" t="s">
        <v>8216</v>
      </c>
    </row>
    <row r="2488" spans="1:24" x14ac:dyDescent="0.3">
      <c r="A2488" t="s">
        <v>8217</v>
      </c>
      <c r="B2488" t="s">
        <v>8218</v>
      </c>
      <c r="C2488" t="s">
        <v>8218</v>
      </c>
      <c r="D2488">
        <v>106</v>
      </c>
      <c r="E2488" t="s">
        <v>10911</v>
      </c>
      <c r="F2488">
        <v>1.7666666666666666</v>
      </c>
      <c r="G2488" t="s">
        <v>190</v>
      </c>
      <c r="H2488" t="s">
        <v>5170</v>
      </c>
      <c r="I2488" t="s">
        <v>10899</v>
      </c>
      <c r="J2488">
        <v>6.8</v>
      </c>
      <c r="K2488" t="s">
        <v>10912</v>
      </c>
      <c r="L2488">
        <v>311976</v>
      </c>
      <c r="M2488">
        <v>60000000</v>
      </c>
      <c r="N2488">
        <v>136515867</v>
      </c>
      <c r="O2488">
        <v>76515867</v>
      </c>
      <c r="P2488" t="s">
        <v>10913</v>
      </c>
      <c r="Q2488" t="s">
        <v>8219</v>
      </c>
      <c r="R2488">
        <v>3</v>
      </c>
      <c r="S2488" t="s">
        <v>11016</v>
      </c>
      <c r="T2488" t="s">
        <v>11027</v>
      </c>
      <c r="U2488" t="s">
        <v>10930</v>
      </c>
      <c r="V2488" t="s">
        <v>11000</v>
      </c>
      <c r="W2488" t="s">
        <v>11031</v>
      </c>
      <c r="X2488" t="s">
        <v>1232</v>
      </c>
    </row>
    <row r="2489" spans="1:24" x14ac:dyDescent="0.3">
      <c r="A2489" t="s">
        <v>8220</v>
      </c>
      <c r="B2489" t="s">
        <v>8221</v>
      </c>
      <c r="C2489" t="s">
        <v>8221</v>
      </c>
      <c r="D2489">
        <v>118</v>
      </c>
      <c r="E2489" t="s">
        <v>10911</v>
      </c>
      <c r="F2489">
        <v>1.9666666666666666</v>
      </c>
      <c r="G2489" t="s">
        <v>172</v>
      </c>
      <c r="H2489" t="s">
        <v>10886</v>
      </c>
      <c r="I2489" t="s">
        <v>10899</v>
      </c>
      <c r="J2489">
        <v>5.6</v>
      </c>
      <c r="K2489" t="s">
        <v>10933</v>
      </c>
      <c r="L2489">
        <v>88595</v>
      </c>
      <c r="M2489">
        <v>56000000</v>
      </c>
      <c r="N2489">
        <v>142044638</v>
      </c>
      <c r="O2489">
        <v>86044638</v>
      </c>
      <c r="P2489" t="s">
        <v>10913</v>
      </c>
      <c r="Q2489" t="s">
        <v>8222</v>
      </c>
      <c r="R2489">
        <v>5</v>
      </c>
      <c r="S2489" t="s">
        <v>11015</v>
      </c>
      <c r="T2489" t="s">
        <v>11018</v>
      </c>
      <c r="U2489" t="s">
        <v>10914</v>
      </c>
      <c r="V2489" t="s">
        <v>11000</v>
      </c>
      <c r="W2489" t="s">
        <v>11031</v>
      </c>
      <c r="X2489" t="s">
        <v>960</v>
      </c>
    </row>
    <row r="2490" spans="1:24" x14ac:dyDescent="0.3">
      <c r="A2490" t="s">
        <v>8223</v>
      </c>
      <c r="B2490" t="s">
        <v>8224</v>
      </c>
      <c r="C2490" t="s">
        <v>8224</v>
      </c>
      <c r="D2490">
        <v>115</v>
      </c>
      <c r="E2490" t="s">
        <v>10911</v>
      </c>
      <c r="F2490">
        <v>1.9166666666666667</v>
      </c>
      <c r="G2490" t="s">
        <v>7406</v>
      </c>
      <c r="H2490" t="s">
        <v>5170</v>
      </c>
      <c r="I2490" t="s">
        <v>10899</v>
      </c>
      <c r="J2490">
        <v>6.7</v>
      </c>
      <c r="K2490" t="s">
        <v>10912</v>
      </c>
      <c r="L2490">
        <v>232166</v>
      </c>
      <c r="M2490">
        <v>85000000</v>
      </c>
      <c r="N2490">
        <v>208076205</v>
      </c>
      <c r="O2490">
        <v>123076205</v>
      </c>
      <c r="P2490" t="s">
        <v>10928</v>
      </c>
      <c r="Q2490" t="s">
        <v>8192</v>
      </c>
      <c r="R2490">
        <v>7</v>
      </c>
      <c r="S2490" t="s">
        <v>11011</v>
      </c>
      <c r="T2490" t="s">
        <v>11020</v>
      </c>
      <c r="U2490" t="s">
        <v>10920</v>
      </c>
      <c r="V2490" t="s">
        <v>11003</v>
      </c>
      <c r="W2490" t="s">
        <v>11031</v>
      </c>
      <c r="X2490" t="s">
        <v>6553</v>
      </c>
    </row>
    <row r="2491" spans="1:24" x14ac:dyDescent="0.3">
      <c r="A2491" t="s">
        <v>8225</v>
      </c>
      <c r="B2491" t="s">
        <v>8226</v>
      </c>
      <c r="C2491" t="s">
        <v>8226</v>
      </c>
      <c r="D2491">
        <v>106</v>
      </c>
      <c r="E2491" t="s">
        <v>10911</v>
      </c>
      <c r="F2491">
        <v>1.7666666666666666</v>
      </c>
      <c r="G2491" t="s">
        <v>7406</v>
      </c>
      <c r="H2491" t="s">
        <v>10895</v>
      </c>
      <c r="I2491" t="s">
        <v>5170</v>
      </c>
      <c r="J2491">
        <v>5.0999999999999996</v>
      </c>
      <c r="K2491" t="s">
        <v>10933</v>
      </c>
      <c r="L2491">
        <v>82719</v>
      </c>
      <c r="M2491">
        <v>35000000</v>
      </c>
      <c r="N2491">
        <v>82087155</v>
      </c>
      <c r="O2491">
        <v>47087155</v>
      </c>
      <c r="P2491" t="s">
        <v>10913</v>
      </c>
      <c r="Q2491" t="s">
        <v>8227</v>
      </c>
      <c r="R2491">
        <v>23</v>
      </c>
      <c r="S2491" t="s">
        <v>11011</v>
      </c>
      <c r="T2491" t="s">
        <v>11028</v>
      </c>
      <c r="U2491" t="s">
        <v>10931</v>
      </c>
      <c r="V2491" t="s">
        <v>11000</v>
      </c>
      <c r="W2491" t="s">
        <v>11031</v>
      </c>
      <c r="X2491" t="s">
        <v>1353</v>
      </c>
    </row>
    <row r="2492" spans="1:24" x14ac:dyDescent="0.3">
      <c r="A2492" t="s">
        <v>8228</v>
      </c>
      <c r="B2492" t="s">
        <v>8229</v>
      </c>
      <c r="C2492" t="s">
        <v>8229</v>
      </c>
      <c r="D2492">
        <v>106</v>
      </c>
      <c r="E2492" t="s">
        <v>10911</v>
      </c>
      <c r="F2492">
        <v>1.7666666666666666</v>
      </c>
      <c r="G2492" t="s">
        <v>10891</v>
      </c>
      <c r="H2492" t="s">
        <v>190</v>
      </c>
      <c r="I2492" t="s">
        <v>5170</v>
      </c>
      <c r="J2492">
        <v>7</v>
      </c>
      <c r="K2492" t="s">
        <v>10916</v>
      </c>
      <c r="L2492">
        <v>159477</v>
      </c>
      <c r="M2492">
        <v>12600000</v>
      </c>
      <c r="N2492">
        <v>18658381</v>
      </c>
      <c r="O2492">
        <v>6058381</v>
      </c>
      <c r="P2492" t="s">
        <v>10918</v>
      </c>
      <c r="Q2492" t="s">
        <v>8230</v>
      </c>
      <c r="R2492">
        <v>5</v>
      </c>
      <c r="S2492" t="s">
        <v>1956</v>
      </c>
      <c r="T2492" t="s">
        <v>11027</v>
      </c>
      <c r="U2492" t="s">
        <v>10930</v>
      </c>
      <c r="V2492" t="s">
        <v>10998</v>
      </c>
      <c r="W2492" t="s">
        <v>11031</v>
      </c>
      <c r="X2492" t="s">
        <v>8231</v>
      </c>
    </row>
    <row r="2493" spans="1:24" x14ac:dyDescent="0.3">
      <c r="A2493" t="s">
        <v>8232</v>
      </c>
      <c r="B2493" t="s">
        <v>8233</v>
      </c>
      <c r="C2493" t="s">
        <v>8233</v>
      </c>
      <c r="D2493">
        <v>117</v>
      </c>
      <c r="E2493" t="s">
        <v>10911</v>
      </c>
      <c r="F2493">
        <v>1.95</v>
      </c>
      <c r="G2493" t="s">
        <v>7406</v>
      </c>
      <c r="H2493" t="s">
        <v>10887</v>
      </c>
      <c r="I2493" t="s">
        <v>190</v>
      </c>
      <c r="J2493">
        <v>6.7</v>
      </c>
      <c r="K2493" t="s">
        <v>10912</v>
      </c>
      <c r="L2493">
        <v>260169</v>
      </c>
      <c r="M2493">
        <v>25000000</v>
      </c>
      <c r="N2493">
        <v>79781695</v>
      </c>
      <c r="O2493">
        <v>54781695</v>
      </c>
      <c r="P2493" t="s">
        <v>10913</v>
      </c>
      <c r="Q2493" t="s">
        <v>6761</v>
      </c>
      <c r="R2493">
        <v>11</v>
      </c>
      <c r="S2493" t="s">
        <v>11013</v>
      </c>
      <c r="T2493" t="s">
        <v>11018</v>
      </c>
      <c r="U2493" t="s">
        <v>10914</v>
      </c>
      <c r="V2493" t="s">
        <v>11000</v>
      </c>
      <c r="W2493" t="s">
        <v>11031</v>
      </c>
      <c r="X2493" t="s">
        <v>5247</v>
      </c>
    </row>
    <row r="2494" spans="1:24" x14ac:dyDescent="0.3">
      <c r="A2494" t="s">
        <v>8234</v>
      </c>
      <c r="B2494" t="s">
        <v>8235</v>
      </c>
      <c r="C2494" t="s">
        <v>8235</v>
      </c>
      <c r="D2494">
        <v>90</v>
      </c>
      <c r="E2494" t="s">
        <v>10911</v>
      </c>
      <c r="F2494">
        <v>1.5</v>
      </c>
      <c r="G2494" t="s">
        <v>7406</v>
      </c>
      <c r="H2494" t="s">
        <v>10891</v>
      </c>
      <c r="I2494" t="s">
        <v>190</v>
      </c>
      <c r="J2494">
        <v>5.7</v>
      </c>
      <c r="K2494" t="s">
        <v>10933</v>
      </c>
      <c r="L2494">
        <v>116595</v>
      </c>
      <c r="M2494">
        <v>4800000</v>
      </c>
      <c r="N2494">
        <v>10658332</v>
      </c>
      <c r="O2494">
        <v>5858332</v>
      </c>
      <c r="P2494" t="s">
        <v>10918</v>
      </c>
      <c r="Q2494" t="s">
        <v>8236</v>
      </c>
      <c r="R2494">
        <v>22</v>
      </c>
      <c r="S2494" t="s">
        <v>11014</v>
      </c>
      <c r="T2494" t="s">
        <v>11029</v>
      </c>
      <c r="U2494" t="s">
        <v>10932</v>
      </c>
      <c r="V2494" t="s">
        <v>10997</v>
      </c>
      <c r="W2494" t="s">
        <v>11031</v>
      </c>
      <c r="X2494" t="s">
        <v>5936</v>
      </c>
    </row>
    <row r="2495" spans="1:24" x14ac:dyDescent="0.3">
      <c r="A2495" t="s">
        <v>8237</v>
      </c>
      <c r="B2495" t="s">
        <v>8238</v>
      </c>
      <c r="C2495" t="s">
        <v>8238</v>
      </c>
      <c r="D2495">
        <v>127</v>
      </c>
      <c r="E2495" t="s">
        <v>10917</v>
      </c>
      <c r="F2495">
        <v>2.1166666666666667</v>
      </c>
      <c r="G2495" t="s">
        <v>190</v>
      </c>
      <c r="H2495" t="s">
        <v>10899</v>
      </c>
      <c r="I2495" t="s">
        <v>10899</v>
      </c>
      <c r="J2495">
        <v>7.9</v>
      </c>
      <c r="K2495" t="s">
        <v>10916</v>
      </c>
      <c r="L2495">
        <v>104266</v>
      </c>
      <c r="M2495">
        <v>8900000</v>
      </c>
      <c r="N2495">
        <v>29664140</v>
      </c>
      <c r="O2495">
        <v>20764140</v>
      </c>
      <c r="P2495" t="s">
        <v>10913</v>
      </c>
      <c r="Q2495" t="s">
        <v>8239</v>
      </c>
      <c r="R2495">
        <v>20</v>
      </c>
      <c r="S2495" t="s">
        <v>11013</v>
      </c>
      <c r="T2495" t="s">
        <v>11029</v>
      </c>
      <c r="U2495" t="s">
        <v>10932</v>
      </c>
      <c r="V2495" t="s">
        <v>11003</v>
      </c>
      <c r="W2495" t="s">
        <v>11031</v>
      </c>
      <c r="X2495" t="s">
        <v>6052</v>
      </c>
    </row>
    <row r="2496" spans="1:24" x14ac:dyDescent="0.3">
      <c r="A2496" t="s">
        <v>8240</v>
      </c>
      <c r="B2496" t="s">
        <v>8241</v>
      </c>
      <c r="C2496" t="s">
        <v>8241</v>
      </c>
      <c r="D2496">
        <v>113</v>
      </c>
      <c r="E2496" t="s">
        <v>10911</v>
      </c>
      <c r="F2496">
        <v>1.8833333333333333</v>
      </c>
      <c r="G2496" t="s">
        <v>172</v>
      </c>
      <c r="H2496" t="s">
        <v>10899</v>
      </c>
      <c r="I2496" t="s">
        <v>10899</v>
      </c>
      <c r="J2496">
        <v>6.7</v>
      </c>
      <c r="K2496" t="s">
        <v>10912</v>
      </c>
      <c r="L2496">
        <v>221482</v>
      </c>
      <c r="M2496">
        <v>50000000</v>
      </c>
      <c r="N2496">
        <v>234989584</v>
      </c>
      <c r="O2496">
        <v>184989584</v>
      </c>
      <c r="P2496" t="s">
        <v>10928</v>
      </c>
      <c r="Q2496" t="s">
        <v>8242</v>
      </c>
      <c r="R2496">
        <v>4</v>
      </c>
      <c r="S2496" t="s">
        <v>11014</v>
      </c>
      <c r="T2496" t="s">
        <v>11026</v>
      </c>
      <c r="U2496" t="s">
        <v>10929</v>
      </c>
      <c r="V2496" t="s">
        <v>11003</v>
      </c>
      <c r="W2496" t="s">
        <v>11031</v>
      </c>
      <c r="X2496" t="s">
        <v>5782</v>
      </c>
    </row>
    <row r="2497" spans="1:24" x14ac:dyDescent="0.3">
      <c r="A2497" t="s">
        <v>8243</v>
      </c>
      <c r="B2497" t="s">
        <v>8244</v>
      </c>
      <c r="C2497" t="s">
        <v>8244</v>
      </c>
      <c r="D2497">
        <v>94</v>
      </c>
      <c r="E2497" t="s">
        <v>10911</v>
      </c>
      <c r="F2497">
        <v>1.5666666666666667</v>
      </c>
      <c r="G2497" t="s">
        <v>172</v>
      </c>
      <c r="H2497" t="s">
        <v>10885</v>
      </c>
      <c r="I2497" t="s">
        <v>10886</v>
      </c>
      <c r="J2497">
        <v>7.6</v>
      </c>
      <c r="K2497" t="s">
        <v>10916</v>
      </c>
      <c r="L2497">
        <v>442824</v>
      </c>
      <c r="M2497">
        <v>17000000</v>
      </c>
      <c r="N2497">
        <v>151672318</v>
      </c>
      <c r="O2497">
        <v>134672318</v>
      </c>
      <c r="P2497" t="s">
        <v>10928</v>
      </c>
      <c r="Q2497" t="s">
        <v>8245</v>
      </c>
      <c r="R2497">
        <v>11</v>
      </c>
      <c r="S2497" t="s">
        <v>11014</v>
      </c>
      <c r="T2497" t="s">
        <v>11029</v>
      </c>
      <c r="U2497" t="s">
        <v>10932</v>
      </c>
      <c r="V2497" t="s">
        <v>11000</v>
      </c>
      <c r="W2497" t="s">
        <v>11031</v>
      </c>
      <c r="X2497" t="s">
        <v>246</v>
      </c>
    </row>
    <row r="2498" spans="1:24" x14ac:dyDescent="0.3">
      <c r="A2498" t="s">
        <v>8246</v>
      </c>
      <c r="B2498" t="s">
        <v>8247</v>
      </c>
      <c r="C2498" t="s">
        <v>8247</v>
      </c>
      <c r="D2498">
        <v>98</v>
      </c>
      <c r="E2498" t="s">
        <v>10911</v>
      </c>
      <c r="F2498">
        <v>1.6333333333333333</v>
      </c>
      <c r="G2498" t="s">
        <v>7406</v>
      </c>
      <c r="H2498" t="s">
        <v>5170</v>
      </c>
      <c r="I2498" t="s">
        <v>10899</v>
      </c>
      <c r="J2498">
        <v>5.2</v>
      </c>
      <c r="K2498" t="s">
        <v>10933</v>
      </c>
      <c r="L2498">
        <v>212684</v>
      </c>
      <c r="M2498">
        <v>92000000</v>
      </c>
      <c r="N2498">
        <v>304654182</v>
      </c>
      <c r="O2498">
        <v>212654182</v>
      </c>
      <c r="P2498" t="s">
        <v>10928</v>
      </c>
      <c r="Q2498" t="s">
        <v>8248</v>
      </c>
      <c r="R2498">
        <v>6</v>
      </c>
      <c r="S2498" t="s">
        <v>11014</v>
      </c>
      <c r="T2498" t="s">
        <v>11020</v>
      </c>
      <c r="U2498" t="s">
        <v>10920</v>
      </c>
      <c r="V2498" t="s">
        <v>10997</v>
      </c>
      <c r="W2498" t="s">
        <v>11031</v>
      </c>
      <c r="X2498" t="s">
        <v>2993</v>
      </c>
    </row>
    <row r="2499" spans="1:24" x14ac:dyDescent="0.3">
      <c r="A2499" t="s">
        <v>8249</v>
      </c>
      <c r="B2499" t="s">
        <v>8250</v>
      </c>
      <c r="C2499" t="s">
        <v>8250</v>
      </c>
      <c r="D2499">
        <v>104</v>
      </c>
      <c r="E2499" t="s">
        <v>10911</v>
      </c>
      <c r="F2499">
        <v>1.7333333333333334</v>
      </c>
      <c r="G2499" t="s">
        <v>190</v>
      </c>
      <c r="H2499" t="s">
        <v>10886</v>
      </c>
      <c r="I2499" t="s">
        <v>10899</v>
      </c>
      <c r="J2499">
        <v>6.8</v>
      </c>
      <c r="K2499" t="s">
        <v>10912</v>
      </c>
      <c r="L2499">
        <v>201429</v>
      </c>
      <c r="M2499">
        <v>30000000</v>
      </c>
      <c r="N2499">
        <v>196114570</v>
      </c>
      <c r="O2499">
        <v>166114570</v>
      </c>
      <c r="P2499" t="s">
        <v>10928</v>
      </c>
      <c r="Q2499" t="s">
        <v>8251</v>
      </c>
      <c r="R2499">
        <v>6</v>
      </c>
      <c r="S2499" t="s">
        <v>11015</v>
      </c>
      <c r="T2499" t="s">
        <v>11020</v>
      </c>
      <c r="U2499" t="s">
        <v>10920</v>
      </c>
      <c r="V2499" t="s">
        <v>11003</v>
      </c>
      <c r="W2499" t="s">
        <v>11031</v>
      </c>
      <c r="X2499" t="s">
        <v>8252</v>
      </c>
    </row>
    <row r="2500" spans="1:24" x14ac:dyDescent="0.3">
      <c r="A2500" t="s">
        <v>8253</v>
      </c>
      <c r="B2500" t="s">
        <v>8254</v>
      </c>
      <c r="C2500" t="s">
        <v>8254</v>
      </c>
      <c r="D2500">
        <v>101</v>
      </c>
      <c r="E2500" t="s">
        <v>10911</v>
      </c>
      <c r="F2500">
        <v>1.6833333333333333</v>
      </c>
      <c r="G2500" t="s">
        <v>7406</v>
      </c>
      <c r="H2500" t="s">
        <v>10887</v>
      </c>
      <c r="I2500" t="s">
        <v>172</v>
      </c>
      <c r="J2500">
        <v>4.7</v>
      </c>
      <c r="K2500" t="s">
        <v>10933</v>
      </c>
      <c r="L2500">
        <v>74177</v>
      </c>
      <c r="M2500">
        <v>50000000</v>
      </c>
      <c r="N2500">
        <v>56722693</v>
      </c>
      <c r="O2500">
        <v>6722693</v>
      </c>
      <c r="P2500" t="s">
        <v>10918</v>
      </c>
      <c r="Q2500" t="s">
        <v>5700</v>
      </c>
      <c r="R2500">
        <v>1</v>
      </c>
      <c r="S2500" t="s">
        <v>11015</v>
      </c>
      <c r="T2500" t="s">
        <v>11020</v>
      </c>
      <c r="U2500" t="s">
        <v>10920</v>
      </c>
      <c r="V2500" t="s">
        <v>11006</v>
      </c>
      <c r="W2500" t="s">
        <v>11031</v>
      </c>
      <c r="X2500" t="s">
        <v>1813</v>
      </c>
    </row>
    <row r="2501" spans="1:24" x14ac:dyDescent="0.3">
      <c r="A2501" t="s">
        <v>8255</v>
      </c>
      <c r="B2501" t="s">
        <v>8256</v>
      </c>
      <c r="C2501" t="s">
        <v>8256</v>
      </c>
      <c r="D2501">
        <v>105</v>
      </c>
      <c r="E2501" t="s">
        <v>10911</v>
      </c>
      <c r="F2501">
        <v>1.75</v>
      </c>
      <c r="G2501" t="s">
        <v>7406</v>
      </c>
      <c r="H2501" t="s">
        <v>10885</v>
      </c>
      <c r="I2501" t="s">
        <v>105</v>
      </c>
      <c r="J2501">
        <v>5.9</v>
      </c>
      <c r="K2501" t="s">
        <v>10933</v>
      </c>
      <c r="L2501">
        <v>160181</v>
      </c>
      <c r="M2501">
        <v>69000000</v>
      </c>
      <c r="N2501">
        <v>116471580</v>
      </c>
      <c r="O2501">
        <v>47471580</v>
      </c>
      <c r="P2501" t="s">
        <v>10913</v>
      </c>
      <c r="Q2501" t="s">
        <v>7542</v>
      </c>
      <c r="R2501">
        <v>18</v>
      </c>
      <c r="S2501" t="s">
        <v>11015</v>
      </c>
      <c r="T2501" t="s">
        <v>11024</v>
      </c>
      <c r="U2501" t="s">
        <v>10926</v>
      </c>
      <c r="V2501" t="s">
        <v>11003</v>
      </c>
      <c r="W2501" t="s">
        <v>11031</v>
      </c>
      <c r="X2501" t="s">
        <v>4987</v>
      </c>
    </row>
    <row r="2502" spans="1:24" x14ac:dyDescent="0.3">
      <c r="A2502" t="s">
        <v>8257</v>
      </c>
      <c r="B2502" t="s">
        <v>8258</v>
      </c>
      <c r="C2502" t="s">
        <v>8258</v>
      </c>
      <c r="D2502">
        <v>118</v>
      </c>
      <c r="E2502" t="s">
        <v>10911</v>
      </c>
      <c r="F2502">
        <v>1.9666666666666666</v>
      </c>
      <c r="G2502" t="s">
        <v>7406</v>
      </c>
      <c r="H2502" t="s">
        <v>10887</v>
      </c>
      <c r="I2502" t="s">
        <v>10889</v>
      </c>
      <c r="J2502">
        <v>7.1</v>
      </c>
      <c r="K2502" t="s">
        <v>10916</v>
      </c>
      <c r="L2502">
        <v>51240</v>
      </c>
      <c r="M2502">
        <v>16600000</v>
      </c>
      <c r="N2502">
        <v>22842887</v>
      </c>
      <c r="O2502">
        <v>6242887</v>
      </c>
      <c r="P2502" t="s">
        <v>10918</v>
      </c>
      <c r="Q2502" t="s">
        <v>8259</v>
      </c>
      <c r="R2502">
        <v>18</v>
      </c>
      <c r="S2502" t="s">
        <v>11016</v>
      </c>
      <c r="T2502" t="s">
        <v>11028</v>
      </c>
      <c r="U2502" t="s">
        <v>10931</v>
      </c>
      <c r="V2502" t="s">
        <v>11003</v>
      </c>
      <c r="W2502" t="s">
        <v>11031</v>
      </c>
      <c r="X2502" t="s">
        <v>8260</v>
      </c>
    </row>
    <row r="2503" spans="1:24" x14ac:dyDescent="0.3">
      <c r="A2503" t="s">
        <v>8261</v>
      </c>
      <c r="B2503" t="s">
        <v>8262</v>
      </c>
      <c r="C2503" t="s">
        <v>8262</v>
      </c>
      <c r="D2503">
        <v>131</v>
      </c>
      <c r="E2503" t="s">
        <v>10917</v>
      </c>
      <c r="F2503">
        <v>2.1833333333333331</v>
      </c>
      <c r="G2503" t="s">
        <v>7406</v>
      </c>
      <c r="H2503" t="s">
        <v>10891</v>
      </c>
      <c r="I2503" t="s">
        <v>190</v>
      </c>
      <c r="J2503">
        <v>6.4</v>
      </c>
      <c r="K2503" t="s">
        <v>10912</v>
      </c>
      <c r="L2503">
        <v>133332</v>
      </c>
      <c r="M2503">
        <v>45000000</v>
      </c>
      <c r="N2503">
        <v>82966152</v>
      </c>
      <c r="O2503">
        <v>37966152</v>
      </c>
      <c r="P2503" t="s">
        <v>10913</v>
      </c>
      <c r="Q2503" t="s">
        <v>8263</v>
      </c>
      <c r="R2503">
        <v>25</v>
      </c>
      <c r="S2503" t="s">
        <v>11015</v>
      </c>
      <c r="T2503" t="s">
        <v>11024</v>
      </c>
      <c r="U2503" t="s">
        <v>10926</v>
      </c>
      <c r="V2503" t="s">
        <v>11003</v>
      </c>
      <c r="W2503" t="s">
        <v>11031</v>
      </c>
      <c r="X2503" t="s">
        <v>876</v>
      </c>
    </row>
    <row r="2504" spans="1:24" x14ac:dyDescent="0.3">
      <c r="A2504" t="s">
        <v>8264</v>
      </c>
      <c r="B2504" t="s">
        <v>8265</v>
      </c>
      <c r="C2504" t="s">
        <v>8265</v>
      </c>
      <c r="D2504">
        <v>107</v>
      </c>
      <c r="E2504" t="s">
        <v>10911</v>
      </c>
      <c r="F2504">
        <v>1.7833333333333334</v>
      </c>
      <c r="G2504" t="s">
        <v>190</v>
      </c>
      <c r="H2504" t="s">
        <v>5170</v>
      </c>
      <c r="I2504" t="s">
        <v>10899</v>
      </c>
      <c r="J2504">
        <v>7.1</v>
      </c>
      <c r="K2504" t="s">
        <v>10916</v>
      </c>
      <c r="L2504">
        <v>140680</v>
      </c>
      <c r="M2504">
        <v>3500000</v>
      </c>
      <c r="N2504">
        <v>19504039</v>
      </c>
      <c r="O2504">
        <v>16004039</v>
      </c>
      <c r="P2504" t="s">
        <v>10913</v>
      </c>
      <c r="Q2504" t="s">
        <v>8266</v>
      </c>
      <c r="R2504">
        <v>25</v>
      </c>
      <c r="S2504" t="s">
        <v>11011</v>
      </c>
      <c r="T2504" t="s">
        <v>11019</v>
      </c>
      <c r="U2504" t="s">
        <v>10919</v>
      </c>
      <c r="V2504" t="s">
        <v>11000</v>
      </c>
      <c r="W2504" t="s">
        <v>11031</v>
      </c>
      <c r="X2504" t="s">
        <v>7978</v>
      </c>
    </row>
    <row r="2505" spans="1:24" x14ac:dyDescent="0.3">
      <c r="A2505" t="s">
        <v>8267</v>
      </c>
      <c r="B2505" t="s">
        <v>8268</v>
      </c>
      <c r="C2505" t="s">
        <v>8268</v>
      </c>
      <c r="D2505">
        <v>113</v>
      </c>
      <c r="E2505" t="s">
        <v>10911</v>
      </c>
      <c r="F2505">
        <v>1.8833333333333333</v>
      </c>
      <c r="G2505" t="s">
        <v>7406</v>
      </c>
      <c r="H2505" t="s">
        <v>5170</v>
      </c>
      <c r="I2505" t="s">
        <v>10899</v>
      </c>
      <c r="J2505">
        <v>7</v>
      </c>
      <c r="K2505" t="s">
        <v>10916</v>
      </c>
      <c r="L2505">
        <v>120990</v>
      </c>
      <c r="M2505">
        <v>35000000</v>
      </c>
      <c r="N2505">
        <v>145418070</v>
      </c>
      <c r="O2505">
        <v>110418070</v>
      </c>
      <c r="P2505" t="s">
        <v>10928</v>
      </c>
      <c r="Q2505" t="s">
        <v>8269</v>
      </c>
      <c r="R2505">
        <v>24</v>
      </c>
      <c r="S2505" t="s">
        <v>11013</v>
      </c>
      <c r="T2505" t="s">
        <v>11027</v>
      </c>
      <c r="U2505" t="s">
        <v>10930</v>
      </c>
      <c r="V2505" t="s">
        <v>11005</v>
      </c>
      <c r="W2505" t="s">
        <v>11031</v>
      </c>
      <c r="X2505" t="s">
        <v>1965</v>
      </c>
    </row>
    <row r="2506" spans="1:24" x14ac:dyDescent="0.3">
      <c r="A2506" t="s">
        <v>8270</v>
      </c>
      <c r="B2506" t="s">
        <v>8271</v>
      </c>
      <c r="C2506" t="s">
        <v>8271</v>
      </c>
      <c r="D2506">
        <v>137</v>
      </c>
      <c r="E2506" t="s">
        <v>10917</v>
      </c>
      <c r="F2506">
        <v>2.2833333333333332</v>
      </c>
      <c r="G2506" t="s">
        <v>10889</v>
      </c>
      <c r="H2506" t="s">
        <v>190</v>
      </c>
      <c r="I2506" t="s">
        <v>10886</v>
      </c>
      <c r="J2506">
        <v>6.5</v>
      </c>
      <c r="K2506" t="s">
        <v>10912</v>
      </c>
      <c r="L2506">
        <v>132259</v>
      </c>
      <c r="M2506">
        <v>35000000</v>
      </c>
      <c r="N2506">
        <v>84920539</v>
      </c>
      <c r="O2506">
        <v>49920539</v>
      </c>
      <c r="P2506" t="s">
        <v>10913</v>
      </c>
      <c r="Q2506" t="s">
        <v>8272</v>
      </c>
      <c r="R2506">
        <v>3</v>
      </c>
      <c r="S2506" t="s">
        <v>11012</v>
      </c>
      <c r="T2506" t="s">
        <v>11023</v>
      </c>
      <c r="U2506" t="s">
        <v>10925</v>
      </c>
      <c r="V2506" t="s">
        <v>11000</v>
      </c>
      <c r="W2506" t="s">
        <v>11031</v>
      </c>
      <c r="X2506" t="s">
        <v>87</v>
      </c>
    </row>
    <row r="2507" spans="1:24" x14ac:dyDescent="0.3">
      <c r="A2507" t="s">
        <v>8273</v>
      </c>
      <c r="B2507" t="s">
        <v>8274</v>
      </c>
      <c r="C2507" t="s">
        <v>8274</v>
      </c>
      <c r="D2507">
        <v>127</v>
      </c>
      <c r="E2507" t="s">
        <v>10917</v>
      </c>
      <c r="F2507">
        <v>2.1166666666666667</v>
      </c>
      <c r="G2507" t="s">
        <v>7406</v>
      </c>
      <c r="H2507" t="s">
        <v>10887</v>
      </c>
      <c r="I2507" t="s">
        <v>10890</v>
      </c>
      <c r="J2507">
        <v>5.3</v>
      </c>
      <c r="K2507" t="s">
        <v>10933</v>
      </c>
      <c r="L2507">
        <v>192792</v>
      </c>
      <c r="M2507">
        <v>176000000</v>
      </c>
      <c r="N2507">
        <v>184287723</v>
      </c>
      <c r="O2507">
        <v>8287723</v>
      </c>
      <c r="P2507" t="s">
        <v>10918</v>
      </c>
      <c r="Q2507" t="s">
        <v>8275</v>
      </c>
      <c r="R2507">
        <v>27</v>
      </c>
      <c r="S2507" t="s">
        <v>11011</v>
      </c>
      <c r="T2507" t="s">
        <v>11019</v>
      </c>
      <c r="U2507" t="s">
        <v>10919</v>
      </c>
      <c r="V2507" t="s">
        <v>10999</v>
      </c>
      <c r="W2507" t="s">
        <v>11031</v>
      </c>
      <c r="X2507" t="s">
        <v>2070</v>
      </c>
    </row>
    <row r="2508" spans="1:24" x14ac:dyDescent="0.3">
      <c r="A2508" t="s">
        <v>8276</v>
      </c>
      <c r="B2508" t="s">
        <v>8277</v>
      </c>
      <c r="C2508" t="s">
        <v>8277</v>
      </c>
      <c r="D2508">
        <v>106</v>
      </c>
      <c r="E2508" t="s">
        <v>10911</v>
      </c>
      <c r="F2508">
        <v>1.7666666666666666</v>
      </c>
      <c r="G2508" t="s">
        <v>7406</v>
      </c>
      <c r="H2508" t="s">
        <v>10887</v>
      </c>
      <c r="I2508" t="s">
        <v>10885</v>
      </c>
      <c r="J2508">
        <v>5.9</v>
      </c>
      <c r="K2508" t="s">
        <v>10933</v>
      </c>
      <c r="L2508">
        <v>108109</v>
      </c>
      <c r="M2508">
        <v>90000000</v>
      </c>
      <c r="N2508">
        <v>146936910</v>
      </c>
      <c r="O2508">
        <v>56936910</v>
      </c>
      <c r="P2508" t="s">
        <v>10913</v>
      </c>
      <c r="Q2508" t="s">
        <v>8278</v>
      </c>
      <c r="R2508">
        <v>13</v>
      </c>
      <c r="S2508" t="s">
        <v>11011</v>
      </c>
      <c r="T2508" t="s">
        <v>11022</v>
      </c>
      <c r="U2508" t="s">
        <v>10923</v>
      </c>
      <c r="V2508" t="s">
        <v>10999</v>
      </c>
      <c r="W2508" t="s">
        <v>11031</v>
      </c>
      <c r="X2508" t="s">
        <v>4122</v>
      </c>
    </row>
    <row r="2509" spans="1:24" x14ac:dyDescent="0.3">
      <c r="A2509" t="s">
        <v>8279</v>
      </c>
      <c r="B2509" t="s">
        <v>8280</v>
      </c>
      <c r="C2509" t="s">
        <v>8280</v>
      </c>
      <c r="D2509">
        <v>100</v>
      </c>
      <c r="E2509" t="s">
        <v>10911</v>
      </c>
      <c r="F2509">
        <v>1.6666666666666667</v>
      </c>
      <c r="G2509" t="s">
        <v>10889</v>
      </c>
      <c r="H2509" t="s">
        <v>190</v>
      </c>
      <c r="I2509" t="s">
        <v>10899</v>
      </c>
      <c r="J2509">
        <v>6.7</v>
      </c>
      <c r="K2509" t="s">
        <v>10912</v>
      </c>
      <c r="L2509">
        <v>82469</v>
      </c>
      <c r="M2509">
        <v>9000000</v>
      </c>
      <c r="N2509">
        <v>29777777</v>
      </c>
      <c r="O2509">
        <v>20777777</v>
      </c>
      <c r="P2509" t="s">
        <v>10913</v>
      </c>
      <c r="Q2509" t="s">
        <v>8281</v>
      </c>
      <c r="R2509">
        <v>7</v>
      </c>
      <c r="S2509" t="s">
        <v>11014</v>
      </c>
      <c r="T2509" t="s">
        <v>11027</v>
      </c>
      <c r="U2509" t="s">
        <v>10930</v>
      </c>
      <c r="V2509" t="s">
        <v>11006</v>
      </c>
      <c r="W2509" t="s">
        <v>11031</v>
      </c>
      <c r="X2509" t="s">
        <v>7394</v>
      </c>
    </row>
    <row r="2510" spans="1:24" x14ac:dyDescent="0.3">
      <c r="A2510" t="s">
        <v>8282</v>
      </c>
      <c r="B2510" t="s">
        <v>8283</v>
      </c>
      <c r="C2510" t="s">
        <v>8283</v>
      </c>
      <c r="D2510">
        <v>83</v>
      </c>
      <c r="E2510" t="s">
        <v>10915</v>
      </c>
      <c r="F2510">
        <v>1.3833333333333333</v>
      </c>
      <c r="G2510" t="s">
        <v>7406</v>
      </c>
      <c r="H2510" t="s">
        <v>172</v>
      </c>
      <c r="I2510" t="s">
        <v>10891</v>
      </c>
      <c r="J2510">
        <v>6.1</v>
      </c>
      <c r="K2510" t="s">
        <v>10912</v>
      </c>
      <c r="L2510">
        <v>105591</v>
      </c>
      <c r="M2510">
        <v>28000000</v>
      </c>
      <c r="N2510">
        <v>40662632</v>
      </c>
      <c r="O2510">
        <v>12662632</v>
      </c>
      <c r="P2510" t="s">
        <v>10913</v>
      </c>
      <c r="Q2510" t="s">
        <v>6101</v>
      </c>
      <c r="R2510">
        <v>11</v>
      </c>
      <c r="S2510" t="s">
        <v>11012</v>
      </c>
      <c r="T2510" t="s">
        <v>11028</v>
      </c>
      <c r="U2510" t="s">
        <v>10931</v>
      </c>
      <c r="V2510" t="s">
        <v>11000</v>
      </c>
      <c r="W2510" t="s">
        <v>11031</v>
      </c>
      <c r="X2510" t="s">
        <v>7029</v>
      </c>
    </row>
    <row r="2511" spans="1:24" x14ac:dyDescent="0.3">
      <c r="A2511" t="s">
        <v>8284</v>
      </c>
      <c r="B2511" t="s">
        <v>8285</v>
      </c>
      <c r="C2511" t="s">
        <v>8285</v>
      </c>
      <c r="D2511">
        <v>92</v>
      </c>
      <c r="E2511" t="s">
        <v>10911</v>
      </c>
      <c r="F2511">
        <v>1.5333333333333334</v>
      </c>
      <c r="G2511" t="s">
        <v>105</v>
      </c>
      <c r="H2511" t="s">
        <v>5170</v>
      </c>
      <c r="I2511" t="s">
        <v>10899</v>
      </c>
      <c r="J2511">
        <v>5.9</v>
      </c>
      <c r="K2511" t="s">
        <v>10933</v>
      </c>
      <c r="L2511">
        <v>122836</v>
      </c>
      <c r="M2511">
        <v>40000000</v>
      </c>
      <c r="N2511">
        <v>157887643</v>
      </c>
      <c r="O2511">
        <v>117887643</v>
      </c>
      <c r="P2511" t="s">
        <v>10928</v>
      </c>
      <c r="Q2511" t="s">
        <v>8286</v>
      </c>
      <c r="R2511">
        <v>4</v>
      </c>
      <c r="S2511" t="s">
        <v>11012</v>
      </c>
      <c r="T2511" t="s">
        <v>11028</v>
      </c>
      <c r="U2511" t="s">
        <v>10931</v>
      </c>
      <c r="V2511" t="s">
        <v>11000</v>
      </c>
      <c r="W2511" t="s">
        <v>11031</v>
      </c>
      <c r="X2511" t="s">
        <v>8287</v>
      </c>
    </row>
    <row r="2512" spans="1:24" x14ac:dyDescent="0.3">
      <c r="A2512" t="s">
        <v>8288</v>
      </c>
      <c r="B2512" t="s">
        <v>8289</v>
      </c>
      <c r="C2512" t="s">
        <v>8289</v>
      </c>
      <c r="D2512">
        <v>130</v>
      </c>
      <c r="E2512" t="s">
        <v>10917</v>
      </c>
      <c r="F2512">
        <v>2.1666666666666665</v>
      </c>
      <c r="G2512" t="s">
        <v>10887</v>
      </c>
      <c r="H2512" t="s">
        <v>10892</v>
      </c>
      <c r="I2512" t="s">
        <v>10885</v>
      </c>
      <c r="J2512">
        <v>6.3</v>
      </c>
      <c r="K2512" t="s">
        <v>10912</v>
      </c>
      <c r="L2512">
        <v>212689</v>
      </c>
      <c r="M2512">
        <v>215000000</v>
      </c>
      <c r="N2512">
        <v>493311825</v>
      </c>
      <c r="O2512">
        <v>278311825</v>
      </c>
      <c r="P2512" t="s">
        <v>10928</v>
      </c>
      <c r="Q2512" t="s">
        <v>8290</v>
      </c>
      <c r="R2512">
        <v>14</v>
      </c>
      <c r="S2512" t="s">
        <v>11012</v>
      </c>
      <c r="T2512" t="s">
        <v>11020</v>
      </c>
      <c r="U2512" t="s">
        <v>10920</v>
      </c>
      <c r="V2512" t="s">
        <v>10997</v>
      </c>
      <c r="W2512" t="s">
        <v>11031</v>
      </c>
      <c r="X2512" t="s">
        <v>479</v>
      </c>
    </row>
    <row r="2513" spans="1:24" x14ac:dyDescent="0.3">
      <c r="A2513" t="s">
        <v>8291</v>
      </c>
      <c r="B2513" t="s">
        <v>8292</v>
      </c>
      <c r="C2513" t="s">
        <v>8292</v>
      </c>
      <c r="D2513">
        <v>92</v>
      </c>
      <c r="E2513" t="s">
        <v>10911</v>
      </c>
      <c r="F2513">
        <v>1.5333333333333334</v>
      </c>
      <c r="G2513" t="s">
        <v>10887</v>
      </c>
      <c r="H2513" t="s">
        <v>10888</v>
      </c>
      <c r="I2513" t="s">
        <v>172</v>
      </c>
      <c r="J2513">
        <v>7</v>
      </c>
      <c r="K2513" t="s">
        <v>10916</v>
      </c>
      <c r="L2513">
        <v>108485</v>
      </c>
      <c r="M2513">
        <v>60000000</v>
      </c>
      <c r="N2513">
        <v>107139399</v>
      </c>
      <c r="O2513">
        <v>47139399</v>
      </c>
      <c r="P2513" t="s">
        <v>10913</v>
      </c>
      <c r="Q2513" t="s">
        <v>8293</v>
      </c>
      <c r="R2513">
        <v>3</v>
      </c>
      <c r="S2513" t="s">
        <v>1956</v>
      </c>
      <c r="T2513" t="s">
        <v>11028</v>
      </c>
      <c r="U2513" t="s">
        <v>10931</v>
      </c>
      <c r="V2513" t="s">
        <v>11003</v>
      </c>
      <c r="W2513" t="s">
        <v>11031</v>
      </c>
      <c r="X2513" t="s">
        <v>8294</v>
      </c>
    </row>
    <row r="2514" spans="1:24" x14ac:dyDescent="0.3">
      <c r="A2514" t="s">
        <v>8295</v>
      </c>
      <c r="B2514" t="s">
        <v>8296</v>
      </c>
      <c r="C2514" t="s">
        <v>8296</v>
      </c>
      <c r="D2514">
        <v>94</v>
      </c>
      <c r="E2514" t="s">
        <v>10911</v>
      </c>
      <c r="F2514">
        <v>1.5666666666666667</v>
      </c>
      <c r="G2514" t="s">
        <v>172</v>
      </c>
      <c r="H2514" t="s">
        <v>190</v>
      </c>
      <c r="I2514" t="s">
        <v>10899</v>
      </c>
      <c r="J2514">
        <v>6.3</v>
      </c>
      <c r="K2514" t="s">
        <v>10912</v>
      </c>
      <c r="L2514">
        <v>86535</v>
      </c>
      <c r="M2514">
        <v>12000000</v>
      </c>
      <c r="N2514">
        <v>22939027</v>
      </c>
      <c r="O2514">
        <v>10939027</v>
      </c>
      <c r="P2514" t="s">
        <v>10913</v>
      </c>
      <c r="Q2514" t="s">
        <v>7688</v>
      </c>
      <c r="R2514">
        <v>9</v>
      </c>
      <c r="S2514" t="s">
        <v>1956</v>
      </c>
      <c r="T2514" t="s">
        <v>11018</v>
      </c>
      <c r="U2514" t="s">
        <v>10914</v>
      </c>
      <c r="V2514" t="s">
        <v>11000</v>
      </c>
      <c r="W2514" t="s">
        <v>11031</v>
      </c>
      <c r="X2514" t="s">
        <v>5239</v>
      </c>
    </row>
    <row r="2515" spans="1:24" x14ac:dyDescent="0.3">
      <c r="A2515" t="s">
        <v>8297</v>
      </c>
      <c r="B2515" t="s">
        <v>8298</v>
      </c>
      <c r="C2515" t="s">
        <v>8298</v>
      </c>
      <c r="D2515">
        <v>120</v>
      </c>
      <c r="E2515" t="s">
        <v>10911</v>
      </c>
      <c r="F2515">
        <v>2</v>
      </c>
      <c r="G2515" t="s">
        <v>7406</v>
      </c>
      <c r="H2515" t="s">
        <v>10887</v>
      </c>
      <c r="I2515" t="s">
        <v>10890</v>
      </c>
      <c r="J2515">
        <v>5.2</v>
      </c>
      <c r="K2515" t="s">
        <v>10933</v>
      </c>
      <c r="L2515">
        <v>186266</v>
      </c>
      <c r="M2515">
        <v>165000000</v>
      </c>
      <c r="N2515">
        <v>389681935</v>
      </c>
      <c r="O2515">
        <v>224681935</v>
      </c>
      <c r="P2515" t="s">
        <v>10928</v>
      </c>
      <c r="Q2515" t="s">
        <v>8299</v>
      </c>
      <c r="R2515">
        <v>20</v>
      </c>
      <c r="S2515" t="s">
        <v>11015</v>
      </c>
      <c r="T2515" t="s">
        <v>11024</v>
      </c>
      <c r="U2515" t="s">
        <v>10926</v>
      </c>
      <c r="V2515" t="s">
        <v>11006</v>
      </c>
      <c r="W2515" t="s">
        <v>11031</v>
      </c>
      <c r="X2515" t="s">
        <v>1556</v>
      </c>
    </row>
    <row r="2516" spans="1:24" x14ac:dyDescent="0.3">
      <c r="A2516" t="s">
        <v>8300</v>
      </c>
      <c r="B2516" t="s">
        <v>8301</v>
      </c>
      <c r="C2516" t="s">
        <v>8301</v>
      </c>
      <c r="D2516">
        <v>192</v>
      </c>
      <c r="E2516" t="s">
        <v>10917</v>
      </c>
      <c r="F2516">
        <v>3.2</v>
      </c>
      <c r="G2516" t="s">
        <v>7406</v>
      </c>
      <c r="H2516" t="s">
        <v>10887</v>
      </c>
      <c r="I2516" t="s">
        <v>10885</v>
      </c>
      <c r="J2516">
        <v>7.6</v>
      </c>
      <c r="K2516" t="s">
        <v>10916</v>
      </c>
      <c r="L2516">
        <v>466743</v>
      </c>
      <c r="M2516">
        <v>350000000</v>
      </c>
      <c r="N2516">
        <v>2320250281</v>
      </c>
      <c r="O2516">
        <v>1970250281</v>
      </c>
      <c r="P2516" t="s">
        <v>10928</v>
      </c>
      <c r="Q2516" t="s">
        <v>8302</v>
      </c>
      <c r="R2516">
        <v>6</v>
      </c>
      <c r="S2516" t="s">
        <v>11011</v>
      </c>
      <c r="T2516" t="s">
        <v>11018</v>
      </c>
      <c r="U2516" t="s">
        <v>10914</v>
      </c>
      <c r="V2516" t="s">
        <v>11008</v>
      </c>
      <c r="W2516" t="s">
        <v>11035</v>
      </c>
      <c r="X2516" t="s">
        <v>687</v>
      </c>
    </row>
    <row r="2517" spans="1:24" x14ac:dyDescent="0.3">
      <c r="A2517" t="s">
        <v>8303</v>
      </c>
      <c r="B2517" t="s">
        <v>8304</v>
      </c>
      <c r="C2517" t="s">
        <v>8304</v>
      </c>
      <c r="D2517">
        <v>113</v>
      </c>
      <c r="E2517" t="s">
        <v>10911</v>
      </c>
      <c r="F2517">
        <v>1.8833333333333333</v>
      </c>
      <c r="G2517" t="s">
        <v>7406</v>
      </c>
      <c r="H2517" t="s">
        <v>10887</v>
      </c>
      <c r="I2517" t="s">
        <v>10890</v>
      </c>
      <c r="J2517">
        <v>7.9</v>
      </c>
      <c r="K2517" t="s">
        <v>10916</v>
      </c>
      <c r="L2517">
        <v>717897</v>
      </c>
      <c r="M2517">
        <v>178000000</v>
      </c>
      <c r="N2517">
        <v>370541256</v>
      </c>
      <c r="O2517">
        <v>192541256</v>
      </c>
      <c r="P2517" t="s">
        <v>10928</v>
      </c>
      <c r="Q2517" t="s">
        <v>8175</v>
      </c>
      <c r="R2517">
        <v>28</v>
      </c>
      <c r="S2517" t="s">
        <v>11014</v>
      </c>
      <c r="T2517" t="s">
        <v>11029</v>
      </c>
      <c r="U2517" t="s">
        <v>10932</v>
      </c>
      <c r="V2517" t="s">
        <v>10998</v>
      </c>
      <c r="W2517" t="s">
        <v>11031</v>
      </c>
      <c r="X2517" t="s">
        <v>2217</v>
      </c>
    </row>
    <row r="2518" spans="1:24" x14ac:dyDescent="0.3">
      <c r="A2518" t="s">
        <v>8305</v>
      </c>
      <c r="B2518" t="s">
        <v>8306</v>
      </c>
      <c r="C2518" t="s">
        <v>8306</v>
      </c>
      <c r="D2518">
        <v>109</v>
      </c>
      <c r="E2518" t="s">
        <v>10911</v>
      </c>
      <c r="F2518">
        <v>1.8166666666666667</v>
      </c>
      <c r="G2518" t="s">
        <v>172</v>
      </c>
      <c r="H2518" t="s">
        <v>10886</v>
      </c>
      <c r="I2518" t="s">
        <v>10899</v>
      </c>
      <c r="J2518">
        <v>6.5</v>
      </c>
      <c r="K2518" t="s">
        <v>10912</v>
      </c>
      <c r="L2518">
        <v>387395</v>
      </c>
      <c r="M2518">
        <v>35000000</v>
      </c>
      <c r="N2518">
        <v>149542245</v>
      </c>
      <c r="O2518">
        <v>114542245</v>
      </c>
      <c r="P2518" t="s">
        <v>10928</v>
      </c>
      <c r="Q2518" t="s">
        <v>8307</v>
      </c>
      <c r="R2518">
        <v>18</v>
      </c>
      <c r="S2518" t="s">
        <v>11015</v>
      </c>
      <c r="T2518" t="s">
        <v>11025</v>
      </c>
      <c r="U2518" t="s">
        <v>10927</v>
      </c>
      <c r="V2518" t="s">
        <v>11000</v>
      </c>
      <c r="W2518" t="s">
        <v>11031</v>
      </c>
      <c r="X2518" t="s">
        <v>7473</v>
      </c>
    </row>
    <row r="2519" spans="1:24" x14ac:dyDescent="0.3">
      <c r="A2519" t="s">
        <v>8308</v>
      </c>
      <c r="B2519" t="s">
        <v>8309</v>
      </c>
      <c r="C2519" t="s">
        <v>8309</v>
      </c>
      <c r="D2519">
        <v>109</v>
      </c>
      <c r="E2519" t="s">
        <v>10911</v>
      </c>
      <c r="F2519">
        <v>1.8166666666666667</v>
      </c>
      <c r="G2519" t="s">
        <v>7406</v>
      </c>
      <c r="H2519" t="s">
        <v>10887</v>
      </c>
      <c r="I2519" t="s">
        <v>10890</v>
      </c>
      <c r="J2519">
        <v>5.7</v>
      </c>
      <c r="K2519" t="s">
        <v>10933</v>
      </c>
      <c r="L2519">
        <v>82878</v>
      </c>
      <c r="M2519">
        <v>45000000</v>
      </c>
      <c r="N2519">
        <v>39861118</v>
      </c>
      <c r="O2519">
        <v>-5138882</v>
      </c>
      <c r="P2519" t="s">
        <v>10924</v>
      </c>
      <c r="Q2519" t="s">
        <v>8310</v>
      </c>
      <c r="R2519">
        <v>5</v>
      </c>
      <c r="S2519" t="s">
        <v>11012</v>
      </c>
      <c r="T2519" t="s">
        <v>11021</v>
      </c>
      <c r="U2519" t="s">
        <v>10921</v>
      </c>
      <c r="V2519" t="s">
        <v>11007</v>
      </c>
      <c r="W2519" t="s">
        <v>11031</v>
      </c>
      <c r="X2519" t="s">
        <v>8311</v>
      </c>
    </row>
    <row r="2520" spans="1:24" x14ac:dyDescent="0.3">
      <c r="A2520" t="s">
        <v>8312</v>
      </c>
      <c r="B2520" t="s">
        <v>8313</v>
      </c>
      <c r="C2520" t="s">
        <v>8313</v>
      </c>
      <c r="D2520">
        <v>101</v>
      </c>
      <c r="E2520" t="s">
        <v>10911</v>
      </c>
      <c r="F2520">
        <v>1.6833333333333333</v>
      </c>
      <c r="G2520" t="s">
        <v>7406</v>
      </c>
      <c r="H2520" t="s">
        <v>10887</v>
      </c>
      <c r="I2520" t="s">
        <v>172</v>
      </c>
      <c r="J2520">
        <v>6.3</v>
      </c>
      <c r="K2520" t="s">
        <v>10912</v>
      </c>
      <c r="L2520">
        <v>138273</v>
      </c>
      <c r="M2520">
        <v>45000000</v>
      </c>
      <c r="N2520">
        <v>160078586</v>
      </c>
      <c r="O2520">
        <v>115078586</v>
      </c>
      <c r="P2520" t="s">
        <v>10928</v>
      </c>
      <c r="Q2520" t="s">
        <v>8314</v>
      </c>
      <c r="R2520">
        <v>15</v>
      </c>
      <c r="S2520" t="s">
        <v>11012</v>
      </c>
      <c r="T2520" t="s">
        <v>11027</v>
      </c>
      <c r="U2520" t="s">
        <v>10930</v>
      </c>
      <c r="V2520" t="s">
        <v>11000</v>
      </c>
      <c r="W2520" t="s">
        <v>11031</v>
      </c>
      <c r="X2520" t="s">
        <v>8315</v>
      </c>
    </row>
    <row r="2521" spans="1:24" x14ac:dyDescent="0.3">
      <c r="A2521" t="s">
        <v>8316</v>
      </c>
      <c r="B2521" t="s">
        <v>8317</v>
      </c>
      <c r="C2521" t="s">
        <v>8317</v>
      </c>
      <c r="D2521">
        <v>88</v>
      </c>
      <c r="E2521" t="s">
        <v>10915</v>
      </c>
      <c r="F2521">
        <v>1.4666666666666666</v>
      </c>
      <c r="G2521" t="s">
        <v>172</v>
      </c>
      <c r="H2521" t="s">
        <v>10899</v>
      </c>
      <c r="I2521" t="s">
        <v>10899</v>
      </c>
      <c r="J2521">
        <v>6.6</v>
      </c>
      <c r="K2521" t="s">
        <v>10912</v>
      </c>
      <c r="L2521">
        <v>226749</v>
      </c>
      <c r="M2521">
        <v>12000000</v>
      </c>
      <c r="N2521">
        <v>102731865</v>
      </c>
      <c r="O2521">
        <v>90731865</v>
      </c>
      <c r="P2521" t="s">
        <v>10913</v>
      </c>
      <c r="Q2521" t="s">
        <v>8318</v>
      </c>
      <c r="R2521">
        <v>1</v>
      </c>
      <c r="S2521" t="s">
        <v>11012</v>
      </c>
      <c r="T2521" t="s">
        <v>11021</v>
      </c>
      <c r="U2521" t="s">
        <v>10921</v>
      </c>
      <c r="V2521" t="s">
        <v>11003</v>
      </c>
      <c r="W2521" t="s">
        <v>11031</v>
      </c>
      <c r="X2521" t="s">
        <v>8319</v>
      </c>
    </row>
    <row r="2522" spans="1:24" x14ac:dyDescent="0.3">
      <c r="A2522" t="s">
        <v>8320</v>
      </c>
      <c r="B2522" t="s">
        <v>8321</v>
      </c>
      <c r="C2522" t="s">
        <v>8321</v>
      </c>
      <c r="D2522">
        <v>109</v>
      </c>
      <c r="E2522" t="s">
        <v>10911</v>
      </c>
      <c r="F2522">
        <v>1.8166666666666667</v>
      </c>
      <c r="G2522" t="s">
        <v>7406</v>
      </c>
      <c r="H2522" t="s">
        <v>10890</v>
      </c>
      <c r="I2522" t="s">
        <v>5170</v>
      </c>
      <c r="J2522">
        <v>6.7</v>
      </c>
      <c r="K2522" t="s">
        <v>10912</v>
      </c>
      <c r="L2522">
        <v>435756</v>
      </c>
      <c r="M2522">
        <v>40000000</v>
      </c>
      <c r="N2522">
        <v>173930596</v>
      </c>
      <c r="O2522">
        <v>133930596</v>
      </c>
      <c r="P2522" t="s">
        <v>10928</v>
      </c>
      <c r="Q2522" t="s">
        <v>8322</v>
      </c>
      <c r="R2522">
        <v>20</v>
      </c>
      <c r="S2522" t="s">
        <v>11012</v>
      </c>
      <c r="T2522" t="s">
        <v>11022</v>
      </c>
      <c r="U2522" t="s">
        <v>10923</v>
      </c>
      <c r="V2522" t="s">
        <v>11000</v>
      </c>
      <c r="W2522" t="s">
        <v>11031</v>
      </c>
      <c r="X2522" t="s">
        <v>2350</v>
      </c>
    </row>
    <row r="2523" spans="1:24" x14ac:dyDescent="0.3">
      <c r="A2523" t="s">
        <v>8323</v>
      </c>
      <c r="B2523" t="s">
        <v>8324</v>
      </c>
      <c r="C2523" t="s">
        <v>8324</v>
      </c>
      <c r="D2523">
        <v>90</v>
      </c>
      <c r="E2523" t="s">
        <v>10911</v>
      </c>
      <c r="F2523">
        <v>1.5</v>
      </c>
      <c r="G2523" t="s">
        <v>172</v>
      </c>
      <c r="H2523" t="s">
        <v>190</v>
      </c>
      <c r="I2523" t="s">
        <v>10899</v>
      </c>
      <c r="J2523">
        <v>6.4</v>
      </c>
      <c r="K2523" t="s">
        <v>10912</v>
      </c>
      <c r="L2523">
        <v>89945</v>
      </c>
      <c r="M2523">
        <v>5000000</v>
      </c>
      <c r="N2523">
        <v>25804448</v>
      </c>
      <c r="O2523">
        <v>20804448</v>
      </c>
      <c r="P2523" t="s">
        <v>10913</v>
      </c>
      <c r="Q2523" t="s">
        <v>7438</v>
      </c>
      <c r="R2523">
        <v>22</v>
      </c>
      <c r="S2523" t="s">
        <v>11016</v>
      </c>
      <c r="T2523" t="s">
        <v>11019</v>
      </c>
      <c r="U2523" t="s">
        <v>10919</v>
      </c>
      <c r="V2523" t="s">
        <v>11000</v>
      </c>
      <c r="W2523" t="s">
        <v>11031</v>
      </c>
      <c r="X2523" t="s">
        <v>8325</v>
      </c>
    </row>
    <row r="2524" spans="1:24" x14ac:dyDescent="0.3">
      <c r="A2524" t="s">
        <v>8326</v>
      </c>
      <c r="B2524" t="s">
        <v>8327</v>
      </c>
      <c r="C2524" t="s">
        <v>8327</v>
      </c>
      <c r="D2524">
        <v>106</v>
      </c>
      <c r="E2524" t="s">
        <v>10911</v>
      </c>
      <c r="F2524">
        <v>1.7666666666666666</v>
      </c>
      <c r="G2524" t="s">
        <v>172</v>
      </c>
      <c r="H2524" t="s">
        <v>10899</v>
      </c>
      <c r="I2524" t="s">
        <v>10899</v>
      </c>
      <c r="J2524">
        <v>6.9</v>
      </c>
      <c r="K2524" t="s">
        <v>10912</v>
      </c>
      <c r="L2524">
        <v>641702</v>
      </c>
      <c r="M2524">
        <v>50000000</v>
      </c>
      <c r="N2524">
        <v>549368315</v>
      </c>
      <c r="O2524">
        <v>499368315</v>
      </c>
      <c r="P2524" t="s">
        <v>10928</v>
      </c>
      <c r="Q2524" t="s">
        <v>8328</v>
      </c>
      <c r="R2524">
        <v>29</v>
      </c>
      <c r="S2524" t="s">
        <v>1956</v>
      </c>
      <c r="T2524" t="s">
        <v>11024</v>
      </c>
      <c r="U2524" t="s">
        <v>10926</v>
      </c>
      <c r="V2524" t="s">
        <v>11003</v>
      </c>
      <c r="W2524" t="s">
        <v>11031</v>
      </c>
      <c r="X2524" t="s">
        <v>8329</v>
      </c>
    </row>
    <row r="2525" spans="1:24" x14ac:dyDescent="0.3">
      <c r="A2525" t="s">
        <v>8330</v>
      </c>
      <c r="B2525" t="s">
        <v>8331</v>
      </c>
      <c r="C2525" t="s">
        <v>8331</v>
      </c>
      <c r="D2525">
        <v>116</v>
      </c>
      <c r="E2525" t="s">
        <v>10911</v>
      </c>
      <c r="F2525">
        <v>1.9333333333333333</v>
      </c>
      <c r="G2525" t="s">
        <v>7406</v>
      </c>
      <c r="H2525" t="s">
        <v>10887</v>
      </c>
      <c r="I2525" t="s">
        <v>172</v>
      </c>
      <c r="J2525">
        <v>7.2</v>
      </c>
      <c r="K2525" t="s">
        <v>10916</v>
      </c>
      <c r="L2525">
        <v>326069</v>
      </c>
      <c r="M2525">
        <v>75000000</v>
      </c>
      <c r="N2525">
        <v>110045109</v>
      </c>
      <c r="O2525">
        <v>35045109</v>
      </c>
      <c r="P2525" t="s">
        <v>10913</v>
      </c>
      <c r="Q2525" t="s">
        <v>8332</v>
      </c>
      <c r="R2525">
        <v>2</v>
      </c>
      <c r="S2525" t="s">
        <v>11013</v>
      </c>
      <c r="T2525" t="s">
        <v>11028</v>
      </c>
      <c r="U2525" t="s">
        <v>10931</v>
      </c>
      <c r="V2525" t="s">
        <v>10999</v>
      </c>
      <c r="W2525" t="s">
        <v>11031</v>
      </c>
      <c r="X2525" t="s">
        <v>6483</v>
      </c>
    </row>
    <row r="2526" spans="1:24" x14ac:dyDescent="0.3">
      <c r="A2526" t="s">
        <v>8333</v>
      </c>
      <c r="B2526" t="s">
        <v>8334</v>
      </c>
      <c r="C2526" t="s">
        <v>8334</v>
      </c>
      <c r="D2526">
        <v>111</v>
      </c>
      <c r="E2526" t="s">
        <v>10911</v>
      </c>
      <c r="F2526">
        <v>1.85</v>
      </c>
      <c r="G2526" t="s">
        <v>190</v>
      </c>
      <c r="H2526" t="s">
        <v>10897</v>
      </c>
      <c r="I2526" t="s">
        <v>10899</v>
      </c>
      <c r="J2526">
        <v>7.4</v>
      </c>
      <c r="K2526" t="s">
        <v>10916</v>
      </c>
      <c r="L2526">
        <v>149211</v>
      </c>
      <c r="M2526">
        <v>90000000</v>
      </c>
      <c r="N2526">
        <v>90060106</v>
      </c>
      <c r="O2526">
        <v>60106</v>
      </c>
      <c r="P2526" t="s">
        <v>10918</v>
      </c>
      <c r="Q2526" t="s">
        <v>8335</v>
      </c>
      <c r="R2526">
        <v>18</v>
      </c>
      <c r="S2526" t="s">
        <v>11016</v>
      </c>
      <c r="T2526" t="s">
        <v>11021</v>
      </c>
      <c r="U2526" t="s">
        <v>10921</v>
      </c>
      <c r="V2526" t="s">
        <v>11004</v>
      </c>
      <c r="W2526" t="s">
        <v>11035</v>
      </c>
      <c r="X2526" t="s">
        <v>5466</v>
      </c>
    </row>
    <row r="2527" spans="1:24" x14ac:dyDescent="0.3">
      <c r="A2527" t="s">
        <v>8336</v>
      </c>
      <c r="B2527" t="s">
        <v>8337</v>
      </c>
      <c r="C2527" t="s">
        <v>8337</v>
      </c>
      <c r="D2527">
        <v>109</v>
      </c>
      <c r="E2527" t="s">
        <v>10911</v>
      </c>
      <c r="F2527">
        <v>1.8166666666666667</v>
      </c>
      <c r="G2527" t="s">
        <v>10891</v>
      </c>
      <c r="H2527" t="s">
        <v>4855</v>
      </c>
      <c r="I2527" t="s">
        <v>10899</v>
      </c>
      <c r="J2527">
        <v>8.1999999999999993</v>
      </c>
      <c r="K2527" t="s">
        <v>10922</v>
      </c>
      <c r="L2527">
        <v>78009</v>
      </c>
      <c r="M2527">
        <v>2000000</v>
      </c>
      <c r="N2527">
        <v>7871522</v>
      </c>
      <c r="O2527">
        <v>5871522</v>
      </c>
      <c r="P2527" t="s">
        <v>10918</v>
      </c>
      <c r="Q2527" t="s">
        <v>8338</v>
      </c>
      <c r="R2527">
        <v>2</v>
      </c>
      <c r="S2527" t="s">
        <v>11011</v>
      </c>
      <c r="T2527" t="s">
        <v>11020</v>
      </c>
      <c r="U2527" t="s">
        <v>10920</v>
      </c>
      <c r="V2527" t="s">
        <v>11002</v>
      </c>
      <c r="W2527" t="s">
        <v>11031</v>
      </c>
      <c r="X2527" t="s">
        <v>8339</v>
      </c>
    </row>
    <row r="2528" spans="1:24" x14ac:dyDescent="0.3">
      <c r="A2528" t="s">
        <v>8340</v>
      </c>
      <c r="B2528" t="s">
        <v>8341</v>
      </c>
      <c r="C2528" t="s">
        <v>8341</v>
      </c>
      <c r="D2528">
        <v>83</v>
      </c>
      <c r="E2528" t="s">
        <v>10915</v>
      </c>
      <c r="F2528">
        <v>1.3833333333333333</v>
      </c>
      <c r="G2528" t="s">
        <v>172</v>
      </c>
      <c r="H2528" t="s">
        <v>10899</v>
      </c>
      <c r="I2528" t="s">
        <v>10899</v>
      </c>
      <c r="J2528">
        <v>6.4</v>
      </c>
      <c r="K2528" t="s">
        <v>10912</v>
      </c>
      <c r="L2528">
        <v>326725</v>
      </c>
      <c r="M2528">
        <v>65000000</v>
      </c>
      <c r="N2528">
        <v>179379533</v>
      </c>
      <c r="O2528">
        <v>114379533</v>
      </c>
      <c r="P2528" t="s">
        <v>10928</v>
      </c>
      <c r="Q2528" t="s">
        <v>8342</v>
      </c>
      <c r="R2528">
        <v>16</v>
      </c>
      <c r="S2528" t="s">
        <v>11014</v>
      </c>
      <c r="T2528" t="s">
        <v>11029</v>
      </c>
      <c r="U2528" t="s">
        <v>10932</v>
      </c>
      <c r="V2528" t="s">
        <v>11003</v>
      </c>
      <c r="W2528" t="s">
        <v>11031</v>
      </c>
      <c r="X2528" t="s">
        <v>5350</v>
      </c>
    </row>
    <row r="2529" spans="1:24" x14ac:dyDescent="0.3">
      <c r="A2529" t="s">
        <v>8343</v>
      </c>
      <c r="B2529" t="s">
        <v>8344</v>
      </c>
      <c r="C2529" t="s">
        <v>8344</v>
      </c>
      <c r="D2529">
        <v>102</v>
      </c>
      <c r="E2529" t="s">
        <v>10911</v>
      </c>
      <c r="F2529">
        <v>1.7</v>
      </c>
      <c r="G2529" t="s">
        <v>7406</v>
      </c>
      <c r="H2529" t="s">
        <v>10887</v>
      </c>
      <c r="I2529" t="s">
        <v>10888</v>
      </c>
      <c r="J2529">
        <v>7.8</v>
      </c>
      <c r="K2529" t="s">
        <v>10916</v>
      </c>
      <c r="L2529">
        <v>355411</v>
      </c>
      <c r="M2529">
        <v>145000000</v>
      </c>
      <c r="N2529">
        <v>621537519</v>
      </c>
      <c r="O2529">
        <v>476537519</v>
      </c>
      <c r="P2529" t="s">
        <v>10928</v>
      </c>
      <c r="Q2529" t="s">
        <v>8345</v>
      </c>
      <c r="R2529">
        <v>16</v>
      </c>
      <c r="S2529" t="s">
        <v>1956</v>
      </c>
      <c r="T2529" t="s">
        <v>11029</v>
      </c>
      <c r="U2529" t="s">
        <v>10932</v>
      </c>
      <c r="V2529" t="s">
        <v>10998</v>
      </c>
      <c r="W2529" t="s">
        <v>11031</v>
      </c>
      <c r="X2529" t="s">
        <v>8346</v>
      </c>
    </row>
    <row r="2530" spans="1:24" x14ac:dyDescent="0.3">
      <c r="A2530" t="s">
        <v>8347</v>
      </c>
      <c r="B2530" t="s">
        <v>8348</v>
      </c>
      <c r="C2530" t="s">
        <v>8348</v>
      </c>
      <c r="D2530">
        <v>99</v>
      </c>
      <c r="E2530" t="s">
        <v>10911</v>
      </c>
      <c r="F2530">
        <v>1.65</v>
      </c>
      <c r="G2530" t="s">
        <v>7406</v>
      </c>
      <c r="H2530" t="s">
        <v>10887</v>
      </c>
      <c r="I2530" t="s">
        <v>10885</v>
      </c>
      <c r="J2530">
        <v>5.7</v>
      </c>
      <c r="K2530" t="s">
        <v>10933</v>
      </c>
      <c r="L2530">
        <v>193787</v>
      </c>
      <c r="M2530">
        <v>150000000</v>
      </c>
      <c r="N2530">
        <v>301970083</v>
      </c>
      <c r="O2530">
        <v>151970083</v>
      </c>
      <c r="P2530" t="s">
        <v>10928</v>
      </c>
      <c r="Q2530" t="s">
        <v>7846</v>
      </c>
      <c r="R2530">
        <v>28</v>
      </c>
      <c r="S2530" t="s">
        <v>11014</v>
      </c>
      <c r="T2530" t="s">
        <v>11021</v>
      </c>
      <c r="U2530" t="s">
        <v>10921</v>
      </c>
      <c r="V2530" t="s">
        <v>11003</v>
      </c>
      <c r="W2530" t="s">
        <v>11031</v>
      </c>
      <c r="X2530" t="s">
        <v>5149</v>
      </c>
    </row>
    <row r="2531" spans="1:24" x14ac:dyDescent="0.3">
      <c r="A2531" t="s">
        <v>8349</v>
      </c>
      <c r="B2531" t="s">
        <v>8350</v>
      </c>
      <c r="C2531" t="s">
        <v>8350</v>
      </c>
      <c r="D2531">
        <v>105</v>
      </c>
      <c r="E2531" t="s">
        <v>10911</v>
      </c>
      <c r="F2531">
        <v>1.75</v>
      </c>
      <c r="G2531" t="s">
        <v>7406</v>
      </c>
      <c r="H2531" t="s">
        <v>172</v>
      </c>
      <c r="I2531" t="s">
        <v>10897</v>
      </c>
      <c r="J2531">
        <v>6.4</v>
      </c>
      <c r="K2531" t="s">
        <v>10912</v>
      </c>
      <c r="L2531">
        <v>94509</v>
      </c>
      <c r="M2531">
        <v>42000000</v>
      </c>
      <c r="N2531">
        <v>73100172</v>
      </c>
      <c r="O2531">
        <v>31100172</v>
      </c>
      <c r="P2531" t="s">
        <v>10913</v>
      </c>
      <c r="Q2531" t="s">
        <v>7883</v>
      </c>
      <c r="R2531">
        <v>10</v>
      </c>
      <c r="S2531" t="s">
        <v>11014</v>
      </c>
      <c r="T2531" t="s">
        <v>11022</v>
      </c>
      <c r="U2531" t="s">
        <v>10923</v>
      </c>
      <c r="V2531" t="s">
        <v>11003</v>
      </c>
      <c r="W2531" t="s">
        <v>11031</v>
      </c>
      <c r="X2531" t="s">
        <v>2497</v>
      </c>
    </row>
    <row r="2532" spans="1:24" x14ac:dyDescent="0.3">
      <c r="A2532" t="s">
        <v>8351</v>
      </c>
      <c r="B2532" t="s">
        <v>8352</v>
      </c>
      <c r="C2532" t="s">
        <v>8352</v>
      </c>
      <c r="D2532">
        <v>95</v>
      </c>
      <c r="E2532" t="s">
        <v>10911</v>
      </c>
      <c r="F2532">
        <v>1.5833333333333333</v>
      </c>
      <c r="G2532" t="s">
        <v>7406</v>
      </c>
      <c r="H2532" t="s">
        <v>10887</v>
      </c>
      <c r="I2532" t="s">
        <v>10885</v>
      </c>
      <c r="J2532">
        <v>5.6</v>
      </c>
      <c r="K2532" t="s">
        <v>10933</v>
      </c>
      <c r="L2532">
        <v>143908</v>
      </c>
      <c r="M2532">
        <v>60000000</v>
      </c>
      <c r="N2532">
        <v>113231078</v>
      </c>
      <c r="O2532">
        <v>53231078</v>
      </c>
      <c r="P2532" t="s">
        <v>10913</v>
      </c>
      <c r="Q2532" t="s">
        <v>8353</v>
      </c>
      <c r="R2532">
        <v>31</v>
      </c>
      <c r="S2532" t="s">
        <v>11015</v>
      </c>
      <c r="T2532" t="s">
        <v>11025</v>
      </c>
      <c r="U2532" t="s">
        <v>10927</v>
      </c>
      <c r="V2532" t="s">
        <v>11005</v>
      </c>
      <c r="W2532" t="s">
        <v>11031</v>
      </c>
      <c r="X2532" t="s">
        <v>8354</v>
      </c>
    </row>
    <row r="2533" spans="1:24" x14ac:dyDescent="0.3">
      <c r="A2533" t="s">
        <v>8355</v>
      </c>
      <c r="B2533" t="s">
        <v>8356</v>
      </c>
      <c r="C2533" t="s">
        <v>8356</v>
      </c>
      <c r="D2533">
        <v>122</v>
      </c>
      <c r="E2533" t="s">
        <v>10917</v>
      </c>
      <c r="F2533">
        <v>2.0333333333333332</v>
      </c>
      <c r="G2533" t="s">
        <v>7406</v>
      </c>
      <c r="H2533" t="s">
        <v>5170</v>
      </c>
      <c r="I2533" t="s">
        <v>10899</v>
      </c>
      <c r="J2533">
        <v>6.5</v>
      </c>
      <c r="K2533" t="s">
        <v>10912</v>
      </c>
      <c r="L2533">
        <v>227591</v>
      </c>
      <c r="M2533">
        <v>200000000</v>
      </c>
      <c r="N2533">
        <v>454023</v>
      </c>
      <c r="O2533">
        <v>-199545977</v>
      </c>
      <c r="P2533" t="s">
        <v>10924</v>
      </c>
      <c r="Q2533" t="s">
        <v>8357</v>
      </c>
      <c r="R2533">
        <v>13</v>
      </c>
      <c r="S2533" t="s">
        <v>11014</v>
      </c>
      <c r="T2533" t="s">
        <v>11025</v>
      </c>
      <c r="U2533" t="s">
        <v>10927</v>
      </c>
      <c r="V2533" t="s">
        <v>11008</v>
      </c>
      <c r="W2533" t="s">
        <v>11035</v>
      </c>
      <c r="X2533" t="s">
        <v>8358</v>
      </c>
    </row>
    <row r="2534" spans="1:24" x14ac:dyDescent="0.3">
      <c r="A2534" t="s">
        <v>8359</v>
      </c>
      <c r="B2534" t="s">
        <v>8360</v>
      </c>
      <c r="C2534" t="s">
        <v>8361</v>
      </c>
      <c r="D2534">
        <v>114</v>
      </c>
      <c r="E2534" t="s">
        <v>10911</v>
      </c>
      <c r="F2534">
        <v>1.9</v>
      </c>
      <c r="G2534" t="s">
        <v>190</v>
      </c>
      <c r="H2534" t="s">
        <v>10896</v>
      </c>
      <c r="I2534" t="s">
        <v>5170</v>
      </c>
      <c r="J2534">
        <v>7.5</v>
      </c>
      <c r="K2534" t="s">
        <v>10916</v>
      </c>
      <c r="L2534">
        <v>236006</v>
      </c>
      <c r="M2534">
        <v>45000000</v>
      </c>
      <c r="N2534">
        <v>198087212</v>
      </c>
      <c r="O2534">
        <v>153087212</v>
      </c>
      <c r="P2534" t="s">
        <v>10928</v>
      </c>
      <c r="Q2534" t="s">
        <v>8362</v>
      </c>
      <c r="R2534">
        <v>9</v>
      </c>
      <c r="S2534" t="s">
        <v>11013</v>
      </c>
      <c r="T2534" t="s">
        <v>11027</v>
      </c>
      <c r="U2534" t="s">
        <v>10930</v>
      </c>
      <c r="V2534" t="s">
        <v>11003</v>
      </c>
      <c r="W2534" t="s">
        <v>11031</v>
      </c>
      <c r="X2534" t="s">
        <v>8363</v>
      </c>
    </row>
    <row r="2535" spans="1:24" x14ac:dyDescent="0.3">
      <c r="A2535" t="s">
        <v>8364</v>
      </c>
      <c r="B2535" t="s">
        <v>8365</v>
      </c>
      <c r="C2535" t="s">
        <v>8365</v>
      </c>
      <c r="D2535">
        <v>112</v>
      </c>
      <c r="E2535" t="s">
        <v>10911</v>
      </c>
      <c r="F2535">
        <v>1.8666666666666667</v>
      </c>
      <c r="G2535" t="s">
        <v>7406</v>
      </c>
      <c r="H2535" t="s">
        <v>10895</v>
      </c>
      <c r="I2535" t="s">
        <v>10890</v>
      </c>
      <c r="J2535">
        <v>7</v>
      </c>
      <c r="K2535" t="s">
        <v>10916</v>
      </c>
      <c r="L2535">
        <v>364059</v>
      </c>
      <c r="M2535">
        <v>50000000</v>
      </c>
      <c r="N2535">
        <v>260095986</v>
      </c>
      <c r="O2535">
        <v>210095986</v>
      </c>
      <c r="P2535" t="s">
        <v>10928</v>
      </c>
      <c r="Q2535" t="s">
        <v>8366</v>
      </c>
      <c r="R2535">
        <v>9</v>
      </c>
      <c r="S2535" t="s">
        <v>11012</v>
      </c>
      <c r="T2535" t="s">
        <v>11024</v>
      </c>
      <c r="U2535" t="s">
        <v>10926</v>
      </c>
      <c r="V2535" t="s">
        <v>11000</v>
      </c>
      <c r="W2535" t="s">
        <v>11031</v>
      </c>
      <c r="X2535" t="s">
        <v>4114</v>
      </c>
    </row>
    <row r="2536" spans="1:24" x14ac:dyDescent="0.3">
      <c r="A2536" t="s">
        <v>8367</v>
      </c>
      <c r="B2536" t="s">
        <v>8368</v>
      </c>
      <c r="C2536" t="s">
        <v>8368</v>
      </c>
      <c r="D2536">
        <v>103</v>
      </c>
      <c r="E2536" t="s">
        <v>10911</v>
      </c>
      <c r="F2536">
        <v>1.7166666666666666</v>
      </c>
      <c r="G2536" t="s">
        <v>7406</v>
      </c>
      <c r="H2536" t="s">
        <v>172</v>
      </c>
      <c r="I2536" t="s">
        <v>10891</v>
      </c>
      <c r="J2536">
        <v>6.5</v>
      </c>
      <c r="K2536" t="s">
        <v>10912</v>
      </c>
      <c r="L2536">
        <v>284159</v>
      </c>
      <c r="M2536">
        <v>28000000</v>
      </c>
      <c r="N2536">
        <v>60795985</v>
      </c>
      <c r="O2536">
        <v>32795985</v>
      </c>
      <c r="P2536" t="s">
        <v>10913</v>
      </c>
      <c r="Q2536" t="s">
        <v>8369</v>
      </c>
      <c r="R2536">
        <v>14</v>
      </c>
      <c r="S2536" t="s">
        <v>11014</v>
      </c>
      <c r="T2536" t="s">
        <v>11028</v>
      </c>
      <c r="U2536" t="s">
        <v>10931</v>
      </c>
      <c r="V2536" t="s">
        <v>10997</v>
      </c>
      <c r="W2536" t="s">
        <v>11031</v>
      </c>
      <c r="X2536" t="s">
        <v>6471</v>
      </c>
    </row>
    <row r="2537" spans="1:24" x14ac:dyDescent="0.3">
      <c r="A2537" t="s">
        <v>8370</v>
      </c>
      <c r="B2537" t="s">
        <v>8371</v>
      </c>
      <c r="C2537" t="s">
        <v>8371</v>
      </c>
      <c r="D2537">
        <v>167</v>
      </c>
      <c r="E2537" t="s">
        <v>10917</v>
      </c>
      <c r="F2537">
        <v>2.7833333333333332</v>
      </c>
      <c r="G2537" t="s">
        <v>190</v>
      </c>
      <c r="H2537" t="s">
        <v>10896</v>
      </c>
      <c r="I2537" t="s">
        <v>10899</v>
      </c>
      <c r="J2537">
        <v>5.5</v>
      </c>
      <c r="K2537" t="s">
        <v>10933</v>
      </c>
      <c r="L2537">
        <v>69281</v>
      </c>
      <c r="M2537">
        <v>22000000</v>
      </c>
      <c r="N2537">
        <v>0</v>
      </c>
      <c r="O2537">
        <v>-22000000</v>
      </c>
      <c r="P2537" t="s">
        <v>10924</v>
      </c>
      <c r="Q2537" t="s">
        <v>7676</v>
      </c>
      <c r="R2537">
        <v>8</v>
      </c>
      <c r="S2537" t="s">
        <v>11012</v>
      </c>
      <c r="T2537" t="s">
        <v>11027</v>
      </c>
      <c r="U2537" t="s">
        <v>10930</v>
      </c>
      <c r="V2537" t="s">
        <v>11008</v>
      </c>
      <c r="W2537" t="s">
        <v>11035</v>
      </c>
      <c r="X2537" t="s">
        <v>5372</v>
      </c>
    </row>
    <row r="2538" spans="1:24" x14ac:dyDescent="0.3">
      <c r="A2538" t="s">
        <v>8372</v>
      </c>
      <c r="B2538" t="s">
        <v>8373</v>
      </c>
      <c r="C2538" t="s">
        <v>8373</v>
      </c>
      <c r="D2538">
        <v>112</v>
      </c>
      <c r="E2538" t="s">
        <v>10911</v>
      </c>
      <c r="F2538">
        <v>1.8666666666666667</v>
      </c>
      <c r="G2538" t="s">
        <v>190</v>
      </c>
      <c r="H2538" t="s">
        <v>10885</v>
      </c>
      <c r="I2538" t="s">
        <v>10886</v>
      </c>
      <c r="J2538">
        <v>7.2</v>
      </c>
      <c r="K2538" t="s">
        <v>10916</v>
      </c>
      <c r="L2538">
        <v>196094</v>
      </c>
      <c r="M2538">
        <v>25000000</v>
      </c>
      <c r="N2538">
        <v>65663276</v>
      </c>
      <c r="O2538">
        <v>40663276</v>
      </c>
      <c r="P2538" t="s">
        <v>10913</v>
      </c>
      <c r="Q2538" t="s">
        <v>8374</v>
      </c>
      <c r="R2538">
        <v>8</v>
      </c>
      <c r="S2538" t="s">
        <v>11014</v>
      </c>
      <c r="T2538" t="s">
        <v>11026</v>
      </c>
      <c r="U2538" t="s">
        <v>10929</v>
      </c>
      <c r="V2538" t="s">
        <v>10999</v>
      </c>
      <c r="W2538" t="s">
        <v>11031</v>
      </c>
      <c r="X2538" t="s">
        <v>8375</v>
      </c>
    </row>
    <row r="2539" spans="1:24" x14ac:dyDescent="0.3">
      <c r="A2539" t="s">
        <v>8376</v>
      </c>
      <c r="B2539" t="s">
        <v>8377</v>
      </c>
      <c r="C2539" t="s">
        <v>8377</v>
      </c>
      <c r="D2539">
        <v>100</v>
      </c>
      <c r="E2539" t="s">
        <v>10911</v>
      </c>
      <c r="F2539">
        <v>1.6666666666666667</v>
      </c>
      <c r="G2539" t="s">
        <v>172</v>
      </c>
      <c r="H2539" t="s">
        <v>190</v>
      </c>
      <c r="I2539" t="s">
        <v>10886</v>
      </c>
      <c r="J2539">
        <v>7.9</v>
      </c>
      <c r="K2539" t="s">
        <v>10916</v>
      </c>
      <c r="L2539">
        <v>246652</v>
      </c>
      <c r="M2539">
        <v>15000000</v>
      </c>
      <c r="N2539">
        <v>133471171</v>
      </c>
      <c r="O2539">
        <v>118471171</v>
      </c>
      <c r="P2539" t="s">
        <v>10928</v>
      </c>
      <c r="Q2539" t="s">
        <v>8378</v>
      </c>
      <c r="R2539">
        <v>15</v>
      </c>
      <c r="S2539" t="s">
        <v>11013</v>
      </c>
      <c r="T2539" t="s">
        <v>11029</v>
      </c>
      <c r="U2539" t="s">
        <v>10932</v>
      </c>
      <c r="V2539" t="s">
        <v>11000</v>
      </c>
      <c r="W2539" t="s">
        <v>11031</v>
      </c>
      <c r="X2539" t="s">
        <v>8379</v>
      </c>
    </row>
    <row r="2540" spans="1:24" x14ac:dyDescent="0.3">
      <c r="A2540" t="s">
        <v>8380</v>
      </c>
      <c r="B2540" t="s">
        <v>8381</v>
      </c>
      <c r="C2540" t="s">
        <v>8381</v>
      </c>
      <c r="D2540">
        <v>94</v>
      </c>
      <c r="E2540" t="s">
        <v>10911</v>
      </c>
      <c r="F2540">
        <v>1.5666666666666667</v>
      </c>
      <c r="G2540" t="s">
        <v>7406</v>
      </c>
      <c r="H2540" t="s">
        <v>10891</v>
      </c>
      <c r="I2540" t="s">
        <v>5170</v>
      </c>
      <c r="J2540">
        <v>6.5</v>
      </c>
      <c r="K2540" t="s">
        <v>10912</v>
      </c>
      <c r="L2540">
        <v>115596</v>
      </c>
      <c r="M2540">
        <v>30000000</v>
      </c>
      <c r="N2540">
        <v>41564670</v>
      </c>
      <c r="O2540">
        <v>11564670</v>
      </c>
      <c r="P2540" t="s">
        <v>10913</v>
      </c>
      <c r="Q2540" t="s">
        <v>8382</v>
      </c>
      <c r="R2540">
        <v>16</v>
      </c>
      <c r="S2540" t="s">
        <v>11015</v>
      </c>
      <c r="T2540" t="s">
        <v>11026</v>
      </c>
      <c r="U2540" t="s">
        <v>10929</v>
      </c>
      <c r="V2540" t="s">
        <v>11003</v>
      </c>
      <c r="W2540" t="s">
        <v>11031</v>
      </c>
      <c r="X2540" t="s">
        <v>3312</v>
      </c>
    </row>
    <row r="2541" spans="1:24" x14ac:dyDescent="0.3">
      <c r="A2541" t="s">
        <v>8383</v>
      </c>
      <c r="B2541" t="s">
        <v>8384</v>
      </c>
      <c r="C2541" t="s">
        <v>8384</v>
      </c>
      <c r="D2541">
        <v>108</v>
      </c>
      <c r="E2541" t="s">
        <v>10911</v>
      </c>
      <c r="F2541">
        <v>1.8</v>
      </c>
      <c r="G2541" t="s">
        <v>7406</v>
      </c>
      <c r="H2541" t="s">
        <v>190</v>
      </c>
      <c r="I2541" t="s">
        <v>5170</v>
      </c>
      <c r="J2541">
        <v>6.4</v>
      </c>
      <c r="K2541" t="s">
        <v>10912</v>
      </c>
      <c r="L2541">
        <v>105927</v>
      </c>
      <c r="M2541">
        <v>40000000</v>
      </c>
      <c r="N2541">
        <v>71508440</v>
      </c>
      <c r="O2541">
        <v>31508440</v>
      </c>
      <c r="P2541" t="s">
        <v>10913</v>
      </c>
      <c r="Q2541" t="s">
        <v>8385</v>
      </c>
      <c r="R2541">
        <v>25</v>
      </c>
      <c r="S2541" t="s">
        <v>11016</v>
      </c>
      <c r="T2541" t="s">
        <v>11024</v>
      </c>
      <c r="U2541" t="s">
        <v>10926</v>
      </c>
      <c r="V2541" t="s">
        <v>11000</v>
      </c>
      <c r="W2541" t="s">
        <v>11031</v>
      </c>
      <c r="X2541" t="s">
        <v>6941</v>
      </c>
    </row>
    <row r="2542" spans="1:24" x14ac:dyDescent="0.3">
      <c r="A2542" t="s">
        <v>8386</v>
      </c>
      <c r="B2542" t="s">
        <v>8387</v>
      </c>
      <c r="C2542" t="s">
        <v>8387</v>
      </c>
      <c r="D2542">
        <v>103</v>
      </c>
      <c r="E2542" t="s">
        <v>10911</v>
      </c>
      <c r="F2542">
        <v>1.7166666666666666</v>
      </c>
      <c r="G2542" t="s">
        <v>190</v>
      </c>
      <c r="H2542" t="s">
        <v>10899</v>
      </c>
      <c r="I2542" t="s">
        <v>10899</v>
      </c>
      <c r="J2542">
        <v>7.9</v>
      </c>
      <c r="K2542" t="s">
        <v>10916</v>
      </c>
      <c r="L2542">
        <v>537232</v>
      </c>
      <c r="M2542">
        <v>13000000</v>
      </c>
      <c r="N2542">
        <v>33384127</v>
      </c>
      <c r="O2542">
        <v>20384127</v>
      </c>
      <c r="P2542" t="s">
        <v>10913</v>
      </c>
      <c r="Q2542" t="s">
        <v>6160</v>
      </c>
      <c r="R2542">
        <v>8</v>
      </c>
      <c r="S2542" t="s">
        <v>11016</v>
      </c>
      <c r="T2542" t="s">
        <v>11027</v>
      </c>
      <c r="U2542" t="s">
        <v>10930</v>
      </c>
      <c r="V2542" t="s">
        <v>11003</v>
      </c>
      <c r="W2542" t="s">
        <v>11031</v>
      </c>
      <c r="X2542" t="s">
        <v>8388</v>
      </c>
    </row>
    <row r="2543" spans="1:24" x14ac:dyDescent="0.3">
      <c r="A2543" t="s">
        <v>8389</v>
      </c>
      <c r="B2543" t="s">
        <v>8390</v>
      </c>
      <c r="C2543" t="s">
        <v>8390</v>
      </c>
      <c r="D2543">
        <v>105</v>
      </c>
      <c r="E2543" t="s">
        <v>10911</v>
      </c>
      <c r="F2543">
        <v>1.75</v>
      </c>
      <c r="G2543" t="s">
        <v>10887</v>
      </c>
      <c r="H2543" t="s">
        <v>190</v>
      </c>
      <c r="I2543" t="s">
        <v>10892</v>
      </c>
      <c r="J2543">
        <v>6.9</v>
      </c>
      <c r="K2543" t="s">
        <v>10912</v>
      </c>
      <c r="L2543">
        <v>186822</v>
      </c>
      <c r="M2543">
        <v>95000000</v>
      </c>
      <c r="N2543">
        <v>542358331</v>
      </c>
      <c r="O2543">
        <v>447358331</v>
      </c>
      <c r="P2543" t="s">
        <v>10928</v>
      </c>
      <c r="Q2543" t="s">
        <v>8391</v>
      </c>
      <c r="R2543">
        <v>13</v>
      </c>
      <c r="S2543" t="s">
        <v>1956</v>
      </c>
      <c r="T2543" t="s">
        <v>11020</v>
      </c>
      <c r="U2543" t="s">
        <v>10920</v>
      </c>
      <c r="V2543" t="s">
        <v>10999</v>
      </c>
      <c r="W2543" t="s">
        <v>11031</v>
      </c>
      <c r="X2543" t="s">
        <v>1655</v>
      </c>
    </row>
    <row r="2544" spans="1:24" x14ac:dyDescent="0.3">
      <c r="A2544" t="s">
        <v>8392</v>
      </c>
      <c r="B2544" t="s">
        <v>8393</v>
      </c>
      <c r="C2544" t="s">
        <v>8393</v>
      </c>
      <c r="D2544">
        <v>113</v>
      </c>
      <c r="E2544" t="s">
        <v>10911</v>
      </c>
      <c r="F2544">
        <v>1.8833333333333333</v>
      </c>
      <c r="G2544" t="s">
        <v>172</v>
      </c>
      <c r="H2544" t="s">
        <v>190</v>
      </c>
      <c r="I2544" t="s">
        <v>10897</v>
      </c>
      <c r="J2544">
        <v>6.4</v>
      </c>
      <c r="K2544" t="s">
        <v>10912</v>
      </c>
      <c r="L2544">
        <v>62274</v>
      </c>
      <c r="M2544">
        <v>40000000</v>
      </c>
      <c r="N2544">
        <v>44907260</v>
      </c>
      <c r="O2544">
        <v>4907260</v>
      </c>
      <c r="P2544" t="s">
        <v>10918</v>
      </c>
      <c r="Q2544" t="s">
        <v>8394</v>
      </c>
      <c r="R2544">
        <v>16</v>
      </c>
      <c r="S2544" t="s">
        <v>11015</v>
      </c>
      <c r="T2544" t="s">
        <v>11018</v>
      </c>
      <c r="U2544" t="s">
        <v>10914</v>
      </c>
      <c r="V2544" t="s">
        <v>10997</v>
      </c>
      <c r="W2544" t="s">
        <v>11031</v>
      </c>
      <c r="X2544" t="s">
        <v>1802</v>
      </c>
    </row>
    <row r="2545" spans="1:24" x14ac:dyDescent="0.3">
      <c r="A2545" t="s">
        <v>8395</v>
      </c>
      <c r="B2545" t="s">
        <v>8396</v>
      </c>
      <c r="C2545" t="s">
        <v>8396</v>
      </c>
      <c r="D2545">
        <v>156</v>
      </c>
      <c r="E2545" t="s">
        <v>10917</v>
      </c>
      <c r="F2545">
        <v>2.6</v>
      </c>
      <c r="G2545" t="s">
        <v>7406</v>
      </c>
      <c r="H2545" t="s">
        <v>10887</v>
      </c>
      <c r="I2545" t="s">
        <v>190</v>
      </c>
      <c r="J2545">
        <v>8</v>
      </c>
      <c r="K2545" t="s">
        <v>10922</v>
      </c>
      <c r="L2545">
        <v>849639</v>
      </c>
      <c r="M2545">
        <v>135000000</v>
      </c>
      <c r="N2545">
        <v>532950503</v>
      </c>
      <c r="O2545">
        <v>397950503</v>
      </c>
      <c r="P2545" t="s">
        <v>10928</v>
      </c>
      <c r="Q2545" t="s">
        <v>8397</v>
      </c>
      <c r="R2545">
        <v>16</v>
      </c>
      <c r="S2545" t="s">
        <v>11014</v>
      </c>
      <c r="T2545" t="s">
        <v>11018</v>
      </c>
      <c r="U2545" t="s">
        <v>10914</v>
      </c>
      <c r="V2545" t="s">
        <v>10999</v>
      </c>
      <c r="W2545" t="s">
        <v>11031</v>
      </c>
      <c r="X2545" t="s">
        <v>3513</v>
      </c>
    </row>
    <row r="2546" spans="1:24" x14ac:dyDescent="0.3">
      <c r="A2546" t="s">
        <v>8398</v>
      </c>
      <c r="B2546" t="s">
        <v>8399</v>
      </c>
      <c r="C2546" t="s">
        <v>8399</v>
      </c>
      <c r="D2546">
        <v>131</v>
      </c>
      <c r="E2546" t="s">
        <v>10917</v>
      </c>
      <c r="F2546">
        <v>2.1833333333333331</v>
      </c>
      <c r="G2546" t="s">
        <v>7406</v>
      </c>
      <c r="H2546" t="s">
        <v>10887</v>
      </c>
      <c r="I2546" t="s">
        <v>10890</v>
      </c>
      <c r="J2546">
        <v>6.9</v>
      </c>
      <c r="K2546" t="s">
        <v>10912</v>
      </c>
      <c r="L2546">
        <v>521377</v>
      </c>
      <c r="M2546">
        <v>190000000</v>
      </c>
      <c r="N2546">
        <v>411002906</v>
      </c>
      <c r="O2546">
        <v>221002906</v>
      </c>
      <c r="P2546" t="s">
        <v>10928</v>
      </c>
      <c r="Q2546" t="s">
        <v>8400</v>
      </c>
      <c r="R2546">
        <v>1</v>
      </c>
      <c r="S2546" t="s">
        <v>11015</v>
      </c>
      <c r="T2546" t="s">
        <v>11025</v>
      </c>
      <c r="U2546" t="s">
        <v>10927</v>
      </c>
      <c r="V2546" t="s">
        <v>10997</v>
      </c>
      <c r="W2546" t="s">
        <v>11031</v>
      </c>
      <c r="X2546" t="s">
        <v>2413</v>
      </c>
    </row>
    <row r="2547" spans="1:24" x14ac:dyDescent="0.3">
      <c r="A2547" t="s">
        <v>8401</v>
      </c>
      <c r="B2547" t="s">
        <v>8402</v>
      </c>
      <c r="C2547" t="s">
        <v>8402</v>
      </c>
      <c r="D2547">
        <v>82</v>
      </c>
      <c r="E2547" t="s">
        <v>10915</v>
      </c>
      <c r="F2547">
        <v>1.3666666666666667</v>
      </c>
      <c r="G2547" t="s">
        <v>172</v>
      </c>
      <c r="H2547" t="s">
        <v>105</v>
      </c>
      <c r="I2547" t="s">
        <v>10899</v>
      </c>
      <c r="J2547">
        <v>3.4</v>
      </c>
      <c r="K2547" t="s">
        <v>10933</v>
      </c>
      <c r="L2547">
        <v>50869</v>
      </c>
      <c r="M2547">
        <v>20000000</v>
      </c>
      <c r="N2547">
        <v>80547866</v>
      </c>
      <c r="O2547">
        <v>60547866</v>
      </c>
      <c r="P2547" t="s">
        <v>10913</v>
      </c>
      <c r="Q2547" t="s">
        <v>8403</v>
      </c>
      <c r="R2547">
        <v>18</v>
      </c>
      <c r="S2547" t="s">
        <v>11014</v>
      </c>
      <c r="T2547" t="s">
        <v>11028</v>
      </c>
      <c r="U2547" t="s">
        <v>10931</v>
      </c>
      <c r="V2547" t="s">
        <v>11002</v>
      </c>
      <c r="W2547" t="s">
        <v>11031</v>
      </c>
      <c r="X2547" t="s">
        <v>6007</v>
      </c>
    </row>
    <row r="2548" spans="1:24" x14ac:dyDescent="0.3">
      <c r="A2548" t="s">
        <v>8404</v>
      </c>
      <c r="B2548" t="s">
        <v>8405</v>
      </c>
      <c r="C2548" t="s">
        <v>8406</v>
      </c>
      <c r="D2548">
        <v>101</v>
      </c>
      <c r="E2548" t="s">
        <v>10911</v>
      </c>
      <c r="F2548">
        <v>1.6833333333333333</v>
      </c>
      <c r="G2548" t="s">
        <v>172</v>
      </c>
      <c r="H2548" t="s">
        <v>10886</v>
      </c>
      <c r="I2548" t="s">
        <v>10899</v>
      </c>
      <c r="J2548">
        <v>6.4</v>
      </c>
      <c r="K2548" t="s">
        <v>10912</v>
      </c>
      <c r="L2548">
        <v>99849</v>
      </c>
      <c r="M2548">
        <v>8500000</v>
      </c>
      <c r="N2548">
        <v>43709744</v>
      </c>
      <c r="O2548">
        <v>35209744</v>
      </c>
      <c r="P2548" t="s">
        <v>10913</v>
      </c>
      <c r="Q2548" t="s">
        <v>8407</v>
      </c>
      <c r="R2548">
        <v>12</v>
      </c>
      <c r="S2548" t="s">
        <v>11012</v>
      </c>
      <c r="T2548" t="s">
        <v>11020</v>
      </c>
      <c r="U2548" t="s">
        <v>10920</v>
      </c>
      <c r="V2548" t="s">
        <v>10999</v>
      </c>
      <c r="W2548" t="s">
        <v>11031</v>
      </c>
      <c r="X2548" t="s">
        <v>8408</v>
      </c>
    </row>
    <row r="2549" spans="1:24" x14ac:dyDescent="0.3">
      <c r="A2549" t="s">
        <v>8409</v>
      </c>
      <c r="B2549" t="s">
        <v>8410</v>
      </c>
      <c r="C2549" t="s">
        <v>8410</v>
      </c>
      <c r="D2549">
        <v>106</v>
      </c>
      <c r="E2549" t="s">
        <v>10911</v>
      </c>
      <c r="F2549">
        <v>1.7666666666666666</v>
      </c>
      <c r="G2549" t="s">
        <v>10887</v>
      </c>
      <c r="H2549" t="s">
        <v>172</v>
      </c>
      <c r="I2549" t="s">
        <v>190</v>
      </c>
      <c r="J2549">
        <v>5.6</v>
      </c>
      <c r="K2549" t="s">
        <v>10933</v>
      </c>
      <c r="L2549">
        <v>90192</v>
      </c>
      <c r="M2549">
        <v>85000000</v>
      </c>
      <c r="N2549">
        <v>183018522</v>
      </c>
      <c r="O2549">
        <v>98018522</v>
      </c>
      <c r="P2549" t="s">
        <v>10913</v>
      </c>
      <c r="Q2549" t="s">
        <v>8119</v>
      </c>
      <c r="R2549">
        <v>15</v>
      </c>
      <c r="S2549" t="s">
        <v>11012</v>
      </c>
      <c r="T2549" t="s">
        <v>11021</v>
      </c>
      <c r="U2549" t="s">
        <v>10921</v>
      </c>
      <c r="V2549" t="s">
        <v>11003</v>
      </c>
      <c r="W2549" t="s">
        <v>11031</v>
      </c>
      <c r="X2549" t="s">
        <v>3305</v>
      </c>
    </row>
    <row r="2550" spans="1:24" x14ac:dyDescent="0.3">
      <c r="A2550" t="s">
        <v>8411</v>
      </c>
      <c r="B2550" t="s">
        <v>8412</v>
      </c>
      <c r="C2550" t="s">
        <v>8412</v>
      </c>
      <c r="D2550">
        <v>88</v>
      </c>
      <c r="E2550" t="s">
        <v>10915</v>
      </c>
      <c r="F2550">
        <v>1.4666666666666666</v>
      </c>
      <c r="G2550" t="s">
        <v>10887</v>
      </c>
      <c r="H2550" t="s">
        <v>10888</v>
      </c>
      <c r="I2550" t="s">
        <v>172</v>
      </c>
      <c r="J2550">
        <v>6.5</v>
      </c>
      <c r="K2550" t="s">
        <v>10912</v>
      </c>
      <c r="L2550">
        <v>220085</v>
      </c>
      <c r="M2550">
        <v>95000000</v>
      </c>
      <c r="N2550">
        <v>877244782</v>
      </c>
      <c r="O2550">
        <v>782244782</v>
      </c>
      <c r="P2550" t="s">
        <v>10928</v>
      </c>
      <c r="Q2550" t="s">
        <v>8413</v>
      </c>
      <c r="R2550">
        <v>26</v>
      </c>
      <c r="S2550" t="s">
        <v>11011</v>
      </c>
      <c r="T2550" t="s">
        <v>11024</v>
      </c>
      <c r="U2550" t="s">
        <v>10926</v>
      </c>
      <c r="V2550" t="s">
        <v>11003</v>
      </c>
      <c r="W2550" t="s">
        <v>11031</v>
      </c>
      <c r="X2550" t="s">
        <v>8414</v>
      </c>
    </row>
    <row r="2551" spans="1:24" x14ac:dyDescent="0.3">
      <c r="A2551" t="s">
        <v>8415</v>
      </c>
      <c r="B2551" t="s">
        <v>8416</v>
      </c>
      <c r="C2551" t="s">
        <v>8416</v>
      </c>
      <c r="D2551">
        <v>115</v>
      </c>
      <c r="E2551" t="s">
        <v>10911</v>
      </c>
      <c r="F2551">
        <v>1.9166666666666667</v>
      </c>
      <c r="G2551" t="s">
        <v>10891</v>
      </c>
      <c r="H2551" t="s">
        <v>10895</v>
      </c>
      <c r="I2551" t="s">
        <v>5170</v>
      </c>
      <c r="J2551">
        <v>7.2</v>
      </c>
      <c r="K2551" t="s">
        <v>10916</v>
      </c>
      <c r="L2551">
        <v>692117</v>
      </c>
      <c r="M2551">
        <v>75000000</v>
      </c>
      <c r="N2551">
        <v>351723989</v>
      </c>
      <c r="O2551">
        <v>276723989</v>
      </c>
      <c r="P2551" t="s">
        <v>10928</v>
      </c>
      <c r="Q2551" t="s">
        <v>8417</v>
      </c>
      <c r="R2551">
        <v>21</v>
      </c>
      <c r="S2551" t="s">
        <v>11011</v>
      </c>
      <c r="T2551" t="s">
        <v>11029</v>
      </c>
      <c r="U2551" t="s">
        <v>10932</v>
      </c>
      <c r="V2551" t="s">
        <v>10997</v>
      </c>
      <c r="W2551" t="s">
        <v>11031</v>
      </c>
      <c r="X2551" t="s">
        <v>4327</v>
      </c>
    </row>
    <row r="2552" spans="1:24" x14ac:dyDescent="0.3">
      <c r="A2552" t="s">
        <v>8418</v>
      </c>
      <c r="B2552" t="s">
        <v>8419</v>
      </c>
      <c r="C2552" t="s">
        <v>8419</v>
      </c>
      <c r="D2552">
        <v>115</v>
      </c>
      <c r="E2552" t="s">
        <v>10911</v>
      </c>
      <c r="F2552">
        <v>1.9166666666666667</v>
      </c>
      <c r="G2552" t="s">
        <v>10887</v>
      </c>
      <c r="H2552" t="s">
        <v>190</v>
      </c>
      <c r="I2552" t="s">
        <v>10885</v>
      </c>
      <c r="J2552">
        <v>5.5</v>
      </c>
      <c r="K2552" t="s">
        <v>10933</v>
      </c>
      <c r="L2552">
        <v>258657</v>
      </c>
      <c r="M2552">
        <v>120000000</v>
      </c>
      <c r="N2552">
        <v>848593948</v>
      </c>
      <c r="O2552">
        <v>728593948</v>
      </c>
      <c r="P2552" t="s">
        <v>10928</v>
      </c>
      <c r="Q2552" t="s">
        <v>8420</v>
      </c>
      <c r="R2552">
        <v>12</v>
      </c>
      <c r="S2552" t="s">
        <v>11015</v>
      </c>
      <c r="T2552" t="s">
        <v>11023</v>
      </c>
      <c r="U2552" t="s">
        <v>10925</v>
      </c>
      <c r="V2552" t="s">
        <v>11003</v>
      </c>
      <c r="W2552" t="s">
        <v>11031</v>
      </c>
      <c r="X2552" t="s">
        <v>4485</v>
      </c>
    </row>
    <row r="2553" spans="1:24" x14ac:dyDescent="0.3">
      <c r="A2553" t="s">
        <v>8421</v>
      </c>
      <c r="B2553" t="s">
        <v>8422</v>
      </c>
      <c r="C2553" t="s">
        <v>8422</v>
      </c>
      <c r="D2553">
        <v>104</v>
      </c>
      <c r="E2553" t="s">
        <v>10911</v>
      </c>
      <c r="F2553">
        <v>1.7333333333333334</v>
      </c>
      <c r="G2553" t="s">
        <v>172</v>
      </c>
      <c r="H2553" t="s">
        <v>190</v>
      </c>
      <c r="I2553" t="s">
        <v>10899</v>
      </c>
      <c r="J2553">
        <v>6.5</v>
      </c>
      <c r="K2553" t="s">
        <v>10912</v>
      </c>
      <c r="L2553">
        <v>82281</v>
      </c>
      <c r="M2553">
        <v>30000000</v>
      </c>
      <c r="N2553">
        <v>49263404</v>
      </c>
      <c r="O2553">
        <v>19263404</v>
      </c>
      <c r="P2553" t="s">
        <v>10913</v>
      </c>
      <c r="Q2553" t="s">
        <v>7377</v>
      </c>
      <c r="R2553">
        <v>27</v>
      </c>
      <c r="S2553" t="s">
        <v>11014</v>
      </c>
      <c r="T2553" t="s">
        <v>11029</v>
      </c>
      <c r="U2553" t="s">
        <v>10932</v>
      </c>
      <c r="V2553" t="s">
        <v>10999</v>
      </c>
      <c r="W2553" t="s">
        <v>11031</v>
      </c>
      <c r="X2553" t="s">
        <v>8423</v>
      </c>
    </row>
    <row r="2554" spans="1:24" x14ac:dyDescent="0.3">
      <c r="A2554" t="s">
        <v>8424</v>
      </c>
      <c r="B2554" t="s">
        <v>8425</v>
      </c>
      <c r="C2554" t="s">
        <v>8425</v>
      </c>
      <c r="D2554">
        <v>121</v>
      </c>
      <c r="E2554" t="s">
        <v>10917</v>
      </c>
      <c r="F2554">
        <v>2.0166666666666666</v>
      </c>
      <c r="G2554" t="s">
        <v>190</v>
      </c>
      <c r="H2554" t="s">
        <v>105</v>
      </c>
      <c r="I2554" t="s">
        <v>10890</v>
      </c>
      <c r="J2554">
        <v>7.3</v>
      </c>
      <c r="K2554" t="s">
        <v>10916</v>
      </c>
      <c r="L2554">
        <v>105790</v>
      </c>
      <c r="M2554">
        <v>5000000</v>
      </c>
      <c r="N2554">
        <v>3741098</v>
      </c>
      <c r="O2554">
        <v>-1258902</v>
      </c>
      <c r="P2554" t="s">
        <v>10924</v>
      </c>
      <c r="Q2554" t="s">
        <v>8090</v>
      </c>
      <c r="R2554">
        <v>24</v>
      </c>
      <c r="S2554" t="s">
        <v>11015</v>
      </c>
      <c r="T2554" t="s">
        <v>11019</v>
      </c>
      <c r="U2554" t="s">
        <v>10919</v>
      </c>
      <c r="V2554" t="s">
        <v>11000</v>
      </c>
      <c r="W2554" t="s">
        <v>11031</v>
      </c>
      <c r="X2554" t="s">
        <v>8426</v>
      </c>
    </row>
    <row r="2555" spans="1:24" x14ac:dyDescent="0.3">
      <c r="A2555" t="s">
        <v>8427</v>
      </c>
      <c r="B2555" t="s">
        <v>8428</v>
      </c>
      <c r="C2555" t="s">
        <v>8428</v>
      </c>
      <c r="D2555">
        <v>140</v>
      </c>
      <c r="E2555" t="s">
        <v>10917</v>
      </c>
      <c r="F2555">
        <v>2.3333333333333335</v>
      </c>
      <c r="G2555" t="s">
        <v>7406</v>
      </c>
      <c r="H2555" t="s">
        <v>10887</v>
      </c>
      <c r="I2555" t="s">
        <v>10890</v>
      </c>
      <c r="J2555">
        <v>7.4</v>
      </c>
      <c r="K2555" t="s">
        <v>10916</v>
      </c>
      <c r="L2555">
        <v>468023</v>
      </c>
      <c r="M2555">
        <v>175000000</v>
      </c>
      <c r="N2555">
        <v>607874134</v>
      </c>
      <c r="O2555">
        <v>432874134</v>
      </c>
      <c r="P2555" t="s">
        <v>10928</v>
      </c>
      <c r="Q2555" t="s">
        <v>8429</v>
      </c>
      <c r="R2555">
        <v>11</v>
      </c>
      <c r="S2555" t="s">
        <v>11013</v>
      </c>
      <c r="T2555" t="s">
        <v>11021</v>
      </c>
      <c r="U2555" t="s">
        <v>10921</v>
      </c>
      <c r="V2555" t="s">
        <v>11009</v>
      </c>
      <c r="W2555" t="s">
        <v>11031</v>
      </c>
      <c r="X2555" t="s">
        <v>183</v>
      </c>
    </row>
    <row r="2556" spans="1:24" x14ac:dyDescent="0.3">
      <c r="A2556" t="s">
        <v>8430</v>
      </c>
      <c r="B2556" t="s">
        <v>8431</v>
      </c>
      <c r="C2556" t="s">
        <v>8431</v>
      </c>
      <c r="D2556">
        <v>92</v>
      </c>
      <c r="E2556" t="s">
        <v>10911</v>
      </c>
      <c r="F2556">
        <v>1.5333333333333334</v>
      </c>
      <c r="G2556" t="s">
        <v>10887</v>
      </c>
      <c r="H2556" t="s">
        <v>10888</v>
      </c>
      <c r="I2556" t="s">
        <v>172</v>
      </c>
      <c r="J2556">
        <v>6.4</v>
      </c>
      <c r="K2556" t="s">
        <v>10912</v>
      </c>
      <c r="L2556">
        <v>88523</v>
      </c>
      <c r="M2556">
        <v>125000000</v>
      </c>
      <c r="N2556">
        <v>347182886</v>
      </c>
      <c r="O2556">
        <v>222182886</v>
      </c>
      <c r="P2556" t="s">
        <v>10928</v>
      </c>
      <c r="Q2556" t="s">
        <v>8432</v>
      </c>
      <c r="R2556">
        <v>8</v>
      </c>
      <c r="S2556" t="s">
        <v>11016</v>
      </c>
      <c r="T2556" t="s">
        <v>11022</v>
      </c>
      <c r="U2556" t="s">
        <v>10923</v>
      </c>
      <c r="V2556" t="s">
        <v>11006</v>
      </c>
      <c r="W2556" t="s">
        <v>11031</v>
      </c>
      <c r="X2556" t="s">
        <v>8433</v>
      </c>
    </row>
    <row r="2557" spans="1:24" x14ac:dyDescent="0.3">
      <c r="A2557" t="s">
        <v>8434</v>
      </c>
      <c r="B2557" t="s">
        <v>8435</v>
      </c>
      <c r="C2557" t="s">
        <v>8435</v>
      </c>
      <c r="D2557">
        <v>99</v>
      </c>
      <c r="E2557" t="s">
        <v>10911</v>
      </c>
      <c r="F2557">
        <v>1.65</v>
      </c>
      <c r="G2557" t="s">
        <v>190</v>
      </c>
      <c r="H2557" t="s">
        <v>5170</v>
      </c>
      <c r="I2557" t="s">
        <v>10899</v>
      </c>
      <c r="J2557">
        <v>6.7</v>
      </c>
      <c r="K2557" t="s">
        <v>10912</v>
      </c>
      <c r="L2557">
        <v>113156</v>
      </c>
      <c r="M2557">
        <v>12000000</v>
      </c>
      <c r="N2557">
        <v>12077441</v>
      </c>
      <c r="O2557">
        <v>77441</v>
      </c>
      <c r="P2557" t="s">
        <v>10918</v>
      </c>
      <c r="Q2557">
        <v>2013</v>
      </c>
      <c r="S2557" t="s">
        <v>11014</v>
      </c>
      <c r="T2557" t="s">
        <v>11025</v>
      </c>
      <c r="U2557" t="e">
        <v>#VALUE!</v>
      </c>
      <c r="V2557" t="s">
        <v>10963</v>
      </c>
      <c r="W2557" t="s">
        <v>11032</v>
      </c>
      <c r="X2557" t="s">
        <v>4033</v>
      </c>
    </row>
    <row r="2558" spans="1:24" x14ac:dyDescent="0.3">
      <c r="A2558" t="s">
        <v>8436</v>
      </c>
      <c r="B2558" t="s">
        <v>8437</v>
      </c>
      <c r="C2558" t="s">
        <v>8437</v>
      </c>
      <c r="D2558">
        <v>104</v>
      </c>
      <c r="E2558" t="s">
        <v>10911</v>
      </c>
      <c r="F2558">
        <v>1.7333333333333334</v>
      </c>
      <c r="G2558" t="s">
        <v>7406</v>
      </c>
      <c r="H2558" t="s">
        <v>172</v>
      </c>
      <c r="I2558" t="s">
        <v>190</v>
      </c>
      <c r="J2558">
        <v>5.4</v>
      </c>
      <c r="K2558" t="s">
        <v>10933</v>
      </c>
      <c r="L2558">
        <v>56361</v>
      </c>
      <c r="M2558">
        <v>30000000</v>
      </c>
      <c r="N2558">
        <v>15642346</v>
      </c>
      <c r="O2558">
        <v>-14357654</v>
      </c>
      <c r="P2558" t="s">
        <v>10924</v>
      </c>
      <c r="Q2558" t="s">
        <v>6226</v>
      </c>
      <c r="R2558">
        <v>7</v>
      </c>
      <c r="S2558" t="s">
        <v>1956</v>
      </c>
      <c r="T2558" t="s">
        <v>11020</v>
      </c>
      <c r="U2558" t="s">
        <v>10920</v>
      </c>
      <c r="V2558" t="s">
        <v>10998</v>
      </c>
      <c r="W2558" t="s">
        <v>11031</v>
      </c>
      <c r="X2558" t="s">
        <v>4145</v>
      </c>
    </row>
    <row r="2559" spans="1:24" x14ac:dyDescent="0.3">
      <c r="A2559" t="s">
        <v>8438</v>
      </c>
      <c r="B2559" t="s">
        <v>8439</v>
      </c>
      <c r="C2559" t="s">
        <v>8439</v>
      </c>
      <c r="D2559">
        <v>98</v>
      </c>
      <c r="E2559" t="s">
        <v>10911</v>
      </c>
      <c r="F2559">
        <v>1.6333333333333333</v>
      </c>
      <c r="G2559" t="s">
        <v>10887</v>
      </c>
      <c r="H2559" t="s">
        <v>10888</v>
      </c>
      <c r="I2559" t="s">
        <v>172</v>
      </c>
      <c r="J2559">
        <v>7.3</v>
      </c>
      <c r="K2559" t="s">
        <v>10916</v>
      </c>
      <c r="L2559">
        <v>417584</v>
      </c>
      <c r="M2559">
        <v>76000000</v>
      </c>
      <c r="N2559">
        <v>970766005</v>
      </c>
      <c r="O2559">
        <v>894766005</v>
      </c>
      <c r="P2559" t="s">
        <v>10928</v>
      </c>
      <c r="Q2559" t="s">
        <v>8440</v>
      </c>
      <c r="R2559">
        <v>16</v>
      </c>
      <c r="S2559" t="s">
        <v>11013</v>
      </c>
      <c r="T2559" t="s">
        <v>11024</v>
      </c>
      <c r="U2559" t="s">
        <v>10926</v>
      </c>
      <c r="V2559" t="s">
        <v>10997</v>
      </c>
      <c r="W2559" t="s">
        <v>11031</v>
      </c>
      <c r="X2559" t="s">
        <v>8441</v>
      </c>
    </row>
    <row r="2560" spans="1:24" x14ac:dyDescent="0.3">
      <c r="A2560" t="s">
        <v>8442</v>
      </c>
      <c r="B2560" t="s">
        <v>8443</v>
      </c>
      <c r="C2560" t="s">
        <v>8443</v>
      </c>
      <c r="D2560">
        <v>98</v>
      </c>
      <c r="E2560" t="s">
        <v>10911</v>
      </c>
      <c r="F2560">
        <v>1.6333333333333333</v>
      </c>
      <c r="G2560" t="s">
        <v>190</v>
      </c>
      <c r="H2560" t="s">
        <v>10885</v>
      </c>
      <c r="I2560" t="s">
        <v>10895</v>
      </c>
      <c r="J2560">
        <v>6.4</v>
      </c>
      <c r="K2560" t="s">
        <v>10912</v>
      </c>
      <c r="L2560">
        <v>55615</v>
      </c>
      <c r="M2560">
        <v>5000000</v>
      </c>
      <c r="N2560">
        <v>16373843</v>
      </c>
      <c r="O2560">
        <v>11373843</v>
      </c>
      <c r="P2560" t="s">
        <v>10913</v>
      </c>
      <c r="Q2560" t="s">
        <v>8444</v>
      </c>
      <c r="R2560">
        <v>21</v>
      </c>
      <c r="S2560" t="s">
        <v>11016</v>
      </c>
      <c r="T2560" t="s">
        <v>11019</v>
      </c>
      <c r="U2560" t="s">
        <v>10919</v>
      </c>
      <c r="V2560" t="s">
        <v>11005</v>
      </c>
      <c r="W2560" t="s">
        <v>11031</v>
      </c>
      <c r="X2560" t="s">
        <v>8445</v>
      </c>
    </row>
    <row r="2561" spans="1:24" x14ac:dyDescent="0.3">
      <c r="A2561" t="s">
        <v>8446</v>
      </c>
      <c r="B2561" t="s">
        <v>8447</v>
      </c>
      <c r="C2561" t="s">
        <v>8447</v>
      </c>
      <c r="D2561">
        <v>80</v>
      </c>
      <c r="E2561" t="s">
        <v>10915</v>
      </c>
      <c r="F2561">
        <v>1.3333333333333333</v>
      </c>
      <c r="G2561" t="s">
        <v>172</v>
      </c>
      <c r="H2561" t="s">
        <v>190</v>
      </c>
      <c r="I2561" t="s">
        <v>10899</v>
      </c>
      <c r="J2561">
        <v>7.1</v>
      </c>
      <c r="K2561" t="s">
        <v>10916</v>
      </c>
      <c r="L2561">
        <v>131299</v>
      </c>
      <c r="M2561">
        <v>25000000</v>
      </c>
      <c r="N2561">
        <v>30722632</v>
      </c>
      <c r="O2561">
        <v>5722632</v>
      </c>
      <c r="P2561" t="s">
        <v>10918</v>
      </c>
      <c r="Q2561" t="s">
        <v>8013</v>
      </c>
      <c r="R2561">
        <v>1</v>
      </c>
      <c r="S2561" t="s">
        <v>11012</v>
      </c>
      <c r="T2561" t="s">
        <v>11027</v>
      </c>
      <c r="U2561" t="s">
        <v>10930</v>
      </c>
      <c r="V2561" t="s">
        <v>11000</v>
      </c>
      <c r="W2561" t="s">
        <v>11031</v>
      </c>
      <c r="X2561" t="s">
        <v>156</v>
      </c>
    </row>
    <row r="2562" spans="1:24" x14ac:dyDescent="0.3">
      <c r="A2562" t="s">
        <v>8448</v>
      </c>
      <c r="B2562" t="s">
        <v>8449</v>
      </c>
      <c r="C2562" t="s">
        <v>8449</v>
      </c>
      <c r="D2562">
        <v>89</v>
      </c>
      <c r="E2562" t="s">
        <v>10915</v>
      </c>
      <c r="F2562">
        <v>1.4833333333333334</v>
      </c>
      <c r="G2562" t="s">
        <v>10887</v>
      </c>
      <c r="H2562" t="s">
        <v>10888</v>
      </c>
      <c r="I2562" t="s">
        <v>172</v>
      </c>
      <c r="J2562">
        <v>6.1</v>
      </c>
      <c r="K2562" t="s">
        <v>10912</v>
      </c>
      <c r="L2562">
        <v>205762</v>
      </c>
      <c r="M2562">
        <v>19000000</v>
      </c>
      <c r="N2562">
        <v>140705322</v>
      </c>
      <c r="O2562">
        <v>121705322</v>
      </c>
      <c r="P2562" t="s">
        <v>10928</v>
      </c>
      <c r="Q2562" t="s">
        <v>8450</v>
      </c>
      <c r="R2562">
        <v>14</v>
      </c>
      <c r="S2562" t="s">
        <v>11015</v>
      </c>
      <c r="T2562" t="s">
        <v>11021</v>
      </c>
      <c r="U2562" t="s">
        <v>10921</v>
      </c>
      <c r="V2562" t="s">
        <v>11006</v>
      </c>
      <c r="W2562" t="s">
        <v>11031</v>
      </c>
      <c r="X2562" t="s">
        <v>8451</v>
      </c>
    </row>
    <row r="2563" spans="1:24" x14ac:dyDescent="0.3">
      <c r="A2563" t="s">
        <v>8452</v>
      </c>
      <c r="B2563" t="s">
        <v>8453</v>
      </c>
      <c r="C2563" t="s">
        <v>8453</v>
      </c>
      <c r="D2563">
        <v>115</v>
      </c>
      <c r="E2563" t="s">
        <v>10911</v>
      </c>
      <c r="F2563">
        <v>1.9166666666666667</v>
      </c>
      <c r="G2563" t="s">
        <v>190</v>
      </c>
      <c r="H2563" t="s">
        <v>10886</v>
      </c>
      <c r="I2563" t="s">
        <v>5170</v>
      </c>
      <c r="J2563">
        <v>6.6</v>
      </c>
      <c r="K2563" t="s">
        <v>10912</v>
      </c>
      <c r="L2563">
        <v>114828</v>
      </c>
      <c r="M2563">
        <v>28000000</v>
      </c>
      <c r="N2563">
        <v>97594140</v>
      </c>
      <c r="O2563">
        <v>69594140</v>
      </c>
      <c r="P2563" t="s">
        <v>10913</v>
      </c>
      <c r="Q2563" t="s">
        <v>8454</v>
      </c>
      <c r="R2563">
        <v>13</v>
      </c>
      <c r="S2563" t="s">
        <v>11014</v>
      </c>
      <c r="T2563" t="s">
        <v>11020</v>
      </c>
      <c r="U2563" t="s">
        <v>10920</v>
      </c>
      <c r="V2563" t="s">
        <v>10997</v>
      </c>
      <c r="W2563" t="s">
        <v>11031</v>
      </c>
      <c r="X2563" t="s">
        <v>1720</v>
      </c>
    </row>
    <row r="2564" spans="1:24" x14ac:dyDescent="0.3">
      <c r="A2564" t="s">
        <v>8455</v>
      </c>
      <c r="B2564" t="s">
        <v>8456</v>
      </c>
      <c r="C2564" t="s">
        <v>8456</v>
      </c>
      <c r="D2564">
        <v>105</v>
      </c>
      <c r="E2564" t="s">
        <v>10911</v>
      </c>
      <c r="F2564">
        <v>1.75</v>
      </c>
      <c r="G2564" t="s">
        <v>4855</v>
      </c>
      <c r="H2564" t="s">
        <v>10894</v>
      </c>
      <c r="I2564" t="s">
        <v>10899</v>
      </c>
      <c r="J2564">
        <v>1.7</v>
      </c>
      <c r="K2564" t="s">
        <v>10933</v>
      </c>
      <c r="L2564">
        <v>76394</v>
      </c>
      <c r="M2564">
        <v>13000000</v>
      </c>
      <c r="N2564">
        <v>99036827</v>
      </c>
      <c r="O2564">
        <v>86036827</v>
      </c>
      <c r="P2564" t="s">
        <v>10913</v>
      </c>
      <c r="Q2564" t="s">
        <v>6641</v>
      </c>
      <c r="R2564">
        <v>9</v>
      </c>
      <c r="S2564" t="s">
        <v>11014</v>
      </c>
      <c r="T2564" t="s">
        <v>11020</v>
      </c>
      <c r="U2564" t="s">
        <v>10920</v>
      </c>
      <c r="V2564" t="s">
        <v>11000</v>
      </c>
      <c r="W2564" t="s">
        <v>11031</v>
      </c>
      <c r="X2564" t="s">
        <v>6589</v>
      </c>
    </row>
    <row r="2565" spans="1:24" x14ac:dyDescent="0.3">
      <c r="A2565" t="s">
        <v>8457</v>
      </c>
      <c r="B2565" t="s">
        <v>8458</v>
      </c>
      <c r="C2565" t="s">
        <v>8458</v>
      </c>
      <c r="D2565">
        <v>109</v>
      </c>
      <c r="E2565" t="s">
        <v>10911</v>
      </c>
      <c r="F2565">
        <v>1.8166666666666667</v>
      </c>
      <c r="G2565" t="s">
        <v>7406</v>
      </c>
      <c r="H2565" t="s">
        <v>10891</v>
      </c>
      <c r="I2565" t="s">
        <v>5170</v>
      </c>
      <c r="J2565">
        <v>6.9</v>
      </c>
      <c r="K2565" t="s">
        <v>10912</v>
      </c>
      <c r="L2565">
        <v>62580</v>
      </c>
      <c r="M2565">
        <v>70000000</v>
      </c>
      <c r="N2565">
        <v>187684322</v>
      </c>
      <c r="O2565">
        <v>117684322</v>
      </c>
      <c r="P2565" t="s">
        <v>10928</v>
      </c>
      <c r="Q2565" t="s">
        <v>8459</v>
      </c>
      <c r="R2565">
        <v>30</v>
      </c>
      <c r="S2565" t="s">
        <v>11014</v>
      </c>
      <c r="T2565" t="s">
        <v>11028</v>
      </c>
      <c r="U2565" t="s">
        <v>10931</v>
      </c>
      <c r="V2565" t="s">
        <v>11004</v>
      </c>
      <c r="W2565" t="s">
        <v>11035</v>
      </c>
      <c r="X2565" t="s">
        <v>2870</v>
      </c>
    </row>
    <row r="2566" spans="1:24" x14ac:dyDescent="0.3">
      <c r="A2566" t="s">
        <v>8460</v>
      </c>
      <c r="B2566" t="s">
        <v>8461</v>
      </c>
      <c r="C2566" t="s">
        <v>8461</v>
      </c>
      <c r="D2566">
        <v>99</v>
      </c>
      <c r="E2566" t="s">
        <v>10911</v>
      </c>
      <c r="F2566">
        <v>1.65</v>
      </c>
      <c r="G2566" t="s">
        <v>10889</v>
      </c>
      <c r="H2566" t="s">
        <v>172</v>
      </c>
      <c r="I2566" t="s">
        <v>10891</v>
      </c>
      <c r="J2566">
        <v>6.8</v>
      </c>
      <c r="K2566" t="s">
        <v>10912</v>
      </c>
      <c r="L2566">
        <v>62485</v>
      </c>
      <c r="M2566">
        <v>5000000</v>
      </c>
      <c r="N2566">
        <v>10173061</v>
      </c>
      <c r="O2566">
        <v>5173061</v>
      </c>
      <c r="P2566" t="s">
        <v>10918</v>
      </c>
      <c r="Q2566" t="s">
        <v>7745</v>
      </c>
      <c r="R2566">
        <v>16</v>
      </c>
      <c r="S2566" t="s">
        <v>11012</v>
      </c>
      <c r="T2566" t="s">
        <v>11024</v>
      </c>
      <c r="U2566" t="s">
        <v>10926</v>
      </c>
      <c r="V2566" t="s">
        <v>11000</v>
      </c>
      <c r="W2566" t="s">
        <v>11031</v>
      </c>
      <c r="X2566" t="s">
        <v>1597</v>
      </c>
    </row>
    <row r="2567" spans="1:24" x14ac:dyDescent="0.3">
      <c r="A2567" t="s">
        <v>8462</v>
      </c>
      <c r="B2567" t="s">
        <v>8463</v>
      </c>
      <c r="C2567" t="s">
        <v>8463</v>
      </c>
      <c r="D2567">
        <v>89</v>
      </c>
      <c r="E2567" t="s">
        <v>10915</v>
      </c>
      <c r="F2567">
        <v>1.4833333333333334</v>
      </c>
      <c r="G2567" t="s">
        <v>7406</v>
      </c>
      <c r="H2567" t="s">
        <v>190</v>
      </c>
      <c r="I2567" t="s">
        <v>10890</v>
      </c>
      <c r="J2567">
        <v>7</v>
      </c>
      <c r="K2567" t="s">
        <v>10916</v>
      </c>
      <c r="L2567">
        <v>260061</v>
      </c>
      <c r="M2567">
        <v>12000000</v>
      </c>
      <c r="N2567">
        <v>126636097</v>
      </c>
      <c r="O2567">
        <v>114636097</v>
      </c>
      <c r="P2567" t="s">
        <v>10928</v>
      </c>
      <c r="Q2567" t="s">
        <v>8464</v>
      </c>
      <c r="R2567">
        <v>28</v>
      </c>
      <c r="S2567" t="s">
        <v>11016</v>
      </c>
      <c r="T2567" t="s">
        <v>11019</v>
      </c>
      <c r="U2567" t="s">
        <v>10919</v>
      </c>
      <c r="V2567" t="s">
        <v>11003</v>
      </c>
      <c r="W2567" t="s">
        <v>11031</v>
      </c>
      <c r="X2567" t="s">
        <v>8005</v>
      </c>
    </row>
    <row r="2568" spans="1:24" x14ac:dyDescent="0.3">
      <c r="A2568" t="s">
        <v>8465</v>
      </c>
      <c r="B2568" t="s">
        <v>8466</v>
      </c>
      <c r="C2568" t="s">
        <v>8466</v>
      </c>
      <c r="D2568">
        <v>126</v>
      </c>
      <c r="E2568" t="s">
        <v>10917</v>
      </c>
      <c r="F2568">
        <v>2.1</v>
      </c>
      <c r="G2568" t="s">
        <v>7406</v>
      </c>
      <c r="H2568" t="s">
        <v>190</v>
      </c>
      <c r="I2568" t="s">
        <v>10890</v>
      </c>
      <c r="J2568">
        <v>7.1</v>
      </c>
      <c r="K2568" t="s">
        <v>10916</v>
      </c>
      <c r="L2568">
        <v>380218</v>
      </c>
      <c r="M2568">
        <v>39200000</v>
      </c>
      <c r="N2568">
        <v>86758912</v>
      </c>
      <c r="O2568">
        <v>47558912</v>
      </c>
      <c r="P2568" t="s">
        <v>10913</v>
      </c>
      <c r="Q2568" t="s">
        <v>8467</v>
      </c>
      <c r="R2568">
        <v>29</v>
      </c>
      <c r="S2568" t="s">
        <v>11015</v>
      </c>
      <c r="T2568" t="s">
        <v>11025</v>
      </c>
      <c r="U2568" t="s">
        <v>10927</v>
      </c>
      <c r="V2568" t="s">
        <v>10997</v>
      </c>
      <c r="W2568" t="s">
        <v>11031</v>
      </c>
      <c r="X2568" t="s">
        <v>4402</v>
      </c>
    </row>
    <row r="2569" spans="1:24" x14ac:dyDescent="0.3">
      <c r="A2569" t="s">
        <v>8468</v>
      </c>
      <c r="B2569" t="s">
        <v>8469</v>
      </c>
      <c r="C2569" t="s">
        <v>8469</v>
      </c>
      <c r="D2569">
        <v>158</v>
      </c>
      <c r="E2569" t="s">
        <v>10917</v>
      </c>
      <c r="F2569">
        <v>2.6333333333333333</v>
      </c>
      <c r="G2569" t="s">
        <v>190</v>
      </c>
      <c r="H2569" t="s">
        <v>10893</v>
      </c>
      <c r="I2569" t="s">
        <v>10886</v>
      </c>
      <c r="J2569">
        <v>7.5</v>
      </c>
      <c r="K2569" t="s">
        <v>10916</v>
      </c>
      <c r="L2569">
        <v>341150</v>
      </c>
      <c r="M2569">
        <v>61000000</v>
      </c>
      <c r="N2569">
        <v>442299309</v>
      </c>
      <c r="O2569">
        <v>381299309</v>
      </c>
      <c r="P2569" t="s">
        <v>10928</v>
      </c>
      <c r="Q2569" t="s">
        <v>8470</v>
      </c>
      <c r="R2569">
        <v>5</v>
      </c>
      <c r="S2569" t="s">
        <v>11014</v>
      </c>
      <c r="T2569" t="s">
        <v>11018</v>
      </c>
      <c r="U2569" t="s">
        <v>10914</v>
      </c>
      <c r="V2569" t="s">
        <v>11003</v>
      </c>
      <c r="W2569" t="s">
        <v>11031</v>
      </c>
      <c r="X2569" t="s">
        <v>6060</v>
      </c>
    </row>
    <row r="2570" spans="1:24" x14ac:dyDescent="0.3">
      <c r="A2570" t="s">
        <v>8471</v>
      </c>
      <c r="B2570" t="s">
        <v>8472</v>
      </c>
      <c r="C2570" t="s">
        <v>8472</v>
      </c>
      <c r="D2570">
        <v>93</v>
      </c>
      <c r="E2570" t="s">
        <v>10911</v>
      </c>
      <c r="F2570">
        <v>1.55</v>
      </c>
      <c r="G2570" t="s">
        <v>172</v>
      </c>
      <c r="H2570" t="s">
        <v>10899</v>
      </c>
      <c r="I2570" t="s">
        <v>10899</v>
      </c>
      <c r="J2570">
        <v>5.8</v>
      </c>
      <c r="K2570" t="s">
        <v>10933</v>
      </c>
      <c r="L2570">
        <v>76635</v>
      </c>
      <c r="M2570">
        <v>13000000</v>
      </c>
      <c r="N2570">
        <v>48065672</v>
      </c>
      <c r="O2570">
        <v>35065672</v>
      </c>
      <c r="P2570" t="s">
        <v>10913</v>
      </c>
      <c r="Q2570" t="s">
        <v>8473</v>
      </c>
      <c r="R2570">
        <v>28</v>
      </c>
      <c r="S2570" t="s">
        <v>11012</v>
      </c>
      <c r="T2570" t="s">
        <v>11020</v>
      </c>
      <c r="U2570" t="s">
        <v>10920</v>
      </c>
      <c r="V2570" t="s">
        <v>10997</v>
      </c>
      <c r="W2570" t="s">
        <v>11031</v>
      </c>
      <c r="X2570" t="s">
        <v>8474</v>
      </c>
    </row>
    <row r="2571" spans="1:24" x14ac:dyDescent="0.3">
      <c r="A2571" t="s">
        <v>8475</v>
      </c>
      <c r="B2571" t="s">
        <v>8476</v>
      </c>
      <c r="C2571" t="s">
        <v>8476</v>
      </c>
      <c r="D2571">
        <v>105</v>
      </c>
      <c r="E2571" t="s">
        <v>10911</v>
      </c>
      <c r="F2571">
        <v>1.75</v>
      </c>
      <c r="G2571" t="s">
        <v>172</v>
      </c>
      <c r="H2571" t="s">
        <v>10899</v>
      </c>
      <c r="I2571" t="s">
        <v>10899</v>
      </c>
      <c r="J2571">
        <v>5.9</v>
      </c>
      <c r="K2571" t="s">
        <v>10933</v>
      </c>
      <c r="L2571">
        <v>84645</v>
      </c>
      <c r="M2571">
        <v>45000000</v>
      </c>
      <c r="N2571">
        <v>114501299</v>
      </c>
      <c r="O2571">
        <v>69501299</v>
      </c>
      <c r="P2571" t="s">
        <v>10913</v>
      </c>
      <c r="Q2571" t="s">
        <v>8477</v>
      </c>
      <c r="R2571">
        <v>7</v>
      </c>
      <c r="S2571" t="s">
        <v>11014</v>
      </c>
      <c r="T2571" t="s">
        <v>11018</v>
      </c>
      <c r="U2571" t="s">
        <v>10914</v>
      </c>
      <c r="V2571" t="s">
        <v>11006</v>
      </c>
      <c r="W2571" t="s">
        <v>11031</v>
      </c>
      <c r="X2571" t="s">
        <v>5385</v>
      </c>
    </row>
    <row r="2572" spans="1:24" x14ac:dyDescent="0.3">
      <c r="A2572" t="s">
        <v>8478</v>
      </c>
      <c r="B2572" t="s">
        <v>8479</v>
      </c>
      <c r="C2572" t="s">
        <v>8479</v>
      </c>
      <c r="D2572">
        <v>115</v>
      </c>
      <c r="E2572" t="s">
        <v>10911</v>
      </c>
      <c r="F2572">
        <v>1.9166666666666667</v>
      </c>
      <c r="G2572" t="s">
        <v>7406</v>
      </c>
      <c r="H2572" t="s">
        <v>10891</v>
      </c>
      <c r="I2572" t="s">
        <v>5170</v>
      </c>
      <c r="J2572">
        <v>6.3</v>
      </c>
      <c r="K2572" t="s">
        <v>10912</v>
      </c>
      <c r="L2572">
        <v>75403</v>
      </c>
      <c r="M2572">
        <v>20000000</v>
      </c>
      <c r="N2572">
        <v>23177948</v>
      </c>
      <c r="O2572">
        <v>3177948</v>
      </c>
      <c r="P2572" t="s">
        <v>10918</v>
      </c>
      <c r="Q2572" t="s">
        <v>8480</v>
      </c>
      <c r="R2572">
        <v>16</v>
      </c>
      <c r="S2572" t="s">
        <v>11011</v>
      </c>
      <c r="T2572" t="s">
        <v>11020</v>
      </c>
      <c r="U2572" t="s">
        <v>10920</v>
      </c>
      <c r="V2572" t="s">
        <v>11006</v>
      </c>
      <c r="W2572" t="s">
        <v>11031</v>
      </c>
      <c r="X2572" t="s">
        <v>5167</v>
      </c>
    </row>
    <row r="2573" spans="1:24" x14ac:dyDescent="0.3">
      <c r="A2573" t="s">
        <v>8481</v>
      </c>
      <c r="B2573" t="s">
        <v>8482</v>
      </c>
      <c r="C2573" t="s">
        <v>8482</v>
      </c>
      <c r="D2573">
        <v>95</v>
      </c>
      <c r="E2573" t="s">
        <v>10911</v>
      </c>
      <c r="F2573">
        <v>1.5833333333333333</v>
      </c>
      <c r="G2573" t="s">
        <v>190</v>
      </c>
      <c r="H2573" t="s">
        <v>10886</v>
      </c>
      <c r="I2573" t="s">
        <v>10899</v>
      </c>
      <c r="J2573">
        <v>7.1</v>
      </c>
      <c r="K2573" t="s">
        <v>10916</v>
      </c>
      <c r="L2573">
        <v>159542</v>
      </c>
      <c r="M2573">
        <v>2500000</v>
      </c>
      <c r="N2573">
        <v>6918591</v>
      </c>
      <c r="O2573">
        <v>4418591</v>
      </c>
      <c r="P2573" t="s">
        <v>10918</v>
      </c>
      <c r="Q2573" t="s">
        <v>7349</v>
      </c>
      <c r="R2573">
        <v>18</v>
      </c>
      <c r="S2573" t="s">
        <v>1956</v>
      </c>
      <c r="T2573" t="s">
        <v>11019</v>
      </c>
      <c r="U2573" t="s">
        <v>10919</v>
      </c>
      <c r="V2573" t="s">
        <v>10997</v>
      </c>
      <c r="W2573" t="s">
        <v>11031</v>
      </c>
      <c r="X2573" t="s">
        <v>8483</v>
      </c>
    </row>
    <row r="2574" spans="1:24" x14ac:dyDescent="0.3">
      <c r="A2574" t="s">
        <v>8484</v>
      </c>
      <c r="B2574" t="s">
        <v>8485</v>
      </c>
      <c r="C2574" t="s">
        <v>8485</v>
      </c>
      <c r="D2574">
        <v>123</v>
      </c>
      <c r="E2574" t="s">
        <v>10917</v>
      </c>
      <c r="F2574">
        <v>2.0499999999999998</v>
      </c>
      <c r="G2574" t="s">
        <v>172</v>
      </c>
      <c r="H2574" t="s">
        <v>190</v>
      </c>
      <c r="I2574" t="s">
        <v>10885</v>
      </c>
      <c r="J2574">
        <v>7.2</v>
      </c>
      <c r="K2574" t="s">
        <v>10916</v>
      </c>
      <c r="L2574">
        <v>105994</v>
      </c>
      <c r="M2574">
        <v>7000000</v>
      </c>
      <c r="N2574">
        <v>7609187</v>
      </c>
      <c r="O2574">
        <v>609187</v>
      </c>
      <c r="P2574" t="s">
        <v>10918</v>
      </c>
      <c r="Q2574" t="s">
        <v>8486</v>
      </c>
      <c r="R2574">
        <v>25</v>
      </c>
      <c r="S2574" t="s">
        <v>11016</v>
      </c>
      <c r="T2574" t="s">
        <v>11029</v>
      </c>
      <c r="U2574" t="s">
        <v>10932</v>
      </c>
      <c r="V2574" t="s">
        <v>10997</v>
      </c>
      <c r="W2574" t="s">
        <v>11031</v>
      </c>
      <c r="X2574" t="s">
        <v>824</v>
      </c>
    </row>
    <row r="2575" spans="1:24" x14ac:dyDescent="0.3">
      <c r="A2575" t="s">
        <v>8487</v>
      </c>
      <c r="B2575" t="s">
        <v>8488</v>
      </c>
      <c r="C2575" t="s">
        <v>8488</v>
      </c>
      <c r="D2575">
        <v>110</v>
      </c>
      <c r="E2575" t="s">
        <v>10911</v>
      </c>
      <c r="F2575">
        <v>1.8333333333333333</v>
      </c>
      <c r="G2575" t="s">
        <v>172</v>
      </c>
      <c r="H2575" t="s">
        <v>10891</v>
      </c>
      <c r="I2575" t="s">
        <v>10899</v>
      </c>
      <c r="J2575">
        <v>7</v>
      </c>
      <c r="K2575" t="s">
        <v>10916</v>
      </c>
      <c r="L2575">
        <v>476314</v>
      </c>
      <c r="M2575">
        <v>37000000</v>
      </c>
      <c r="N2575">
        <v>269994119</v>
      </c>
      <c r="O2575">
        <v>232994119</v>
      </c>
      <c r="P2575" t="s">
        <v>10928</v>
      </c>
      <c r="Q2575" t="s">
        <v>8489</v>
      </c>
      <c r="R2575">
        <v>3</v>
      </c>
      <c r="S2575" t="s">
        <v>11016</v>
      </c>
      <c r="T2575" t="s">
        <v>11028</v>
      </c>
      <c r="U2575" t="s">
        <v>10931</v>
      </c>
      <c r="V2575" t="s">
        <v>10997</v>
      </c>
      <c r="W2575" t="s">
        <v>11031</v>
      </c>
      <c r="X2575" t="s">
        <v>4514</v>
      </c>
    </row>
    <row r="2576" spans="1:24" x14ac:dyDescent="0.3">
      <c r="A2576" t="s">
        <v>8490</v>
      </c>
      <c r="B2576" t="s">
        <v>8491</v>
      </c>
      <c r="C2576" t="s">
        <v>8491</v>
      </c>
      <c r="D2576">
        <v>101</v>
      </c>
      <c r="E2576" t="s">
        <v>10911</v>
      </c>
      <c r="F2576">
        <v>1.6833333333333333</v>
      </c>
      <c r="G2576" t="s">
        <v>190</v>
      </c>
      <c r="H2576" t="s">
        <v>10899</v>
      </c>
      <c r="I2576" t="s">
        <v>10899</v>
      </c>
      <c r="J2576">
        <v>7.2</v>
      </c>
      <c r="K2576" t="s">
        <v>10916</v>
      </c>
      <c r="L2576">
        <v>203137</v>
      </c>
      <c r="M2576">
        <v>6500000</v>
      </c>
      <c r="N2576">
        <v>19123767</v>
      </c>
      <c r="O2576">
        <v>12623767</v>
      </c>
      <c r="P2576" t="s">
        <v>10913</v>
      </c>
      <c r="Q2576" t="s">
        <v>8492</v>
      </c>
      <c r="R2576">
        <v>4</v>
      </c>
      <c r="S2576" t="s">
        <v>11013</v>
      </c>
      <c r="T2576" t="s">
        <v>11027</v>
      </c>
      <c r="U2576" t="s">
        <v>10930</v>
      </c>
      <c r="V2576" t="s">
        <v>11000</v>
      </c>
      <c r="W2576" t="s">
        <v>11031</v>
      </c>
      <c r="X2576" t="s">
        <v>8493</v>
      </c>
    </row>
    <row r="2577" spans="1:24" x14ac:dyDescent="0.3">
      <c r="A2577" t="s">
        <v>8494</v>
      </c>
      <c r="B2577" t="s">
        <v>8495</v>
      </c>
      <c r="C2577" t="s">
        <v>8495</v>
      </c>
      <c r="D2577">
        <v>92</v>
      </c>
      <c r="E2577" t="s">
        <v>10911</v>
      </c>
      <c r="F2577">
        <v>1.5333333333333334</v>
      </c>
      <c r="G2577" t="s">
        <v>190</v>
      </c>
      <c r="H2577" t="s">
        <v>10895</v>
      </c>
      <c r="I2577" t="s">
        <v>5170</v>
      </c>
      <c r="J2577">
        <v>6.3</v>
      </c>
      <c r="K2577" t="s">
        <v>10912</v>
      </c>
      <c r="L2577">
        <v>82850</v>
      </c>
      <c r="M2577">
        <v>22000000</v>
      </c>
      <c r="N2577">
        <v>17669776</v>
      </c>
      <c r="O2577">
        <v>-4330224</v>
      </c>
      <c r="P2577" t="s">
        <v>10924</v>
      </c>
      <c r="Q2577" t="s">
        <v>8496</v>
      </c>
      <c r="R2577">
        <v>4</v>
      </c>
      <c r="S2577" t="s">
        <v>11012</v>
      </c>
      <c r="T2577" t="s">
        <v>11027</v>
      </c>
      <c r="U2577" t="s">
        <v>10930</v>
      </c>
      <c r="V2577" t="s">
        <v>10998</v>
      </c>
      <c r="W2577" t="s">
        <v>11031</v>
      </c>
      <c r="X2577" t="s">
        <v>8497</v>
      </c>
    </row>
    <row r="2578" spans="1:24" x14ac:dyDescent="0.3">
      <c r="A2578" t="s">
        <v>8498</v>
      </c>
      <c r="B2578" t="s">
        <v>8499</v>
      </c>
      <c r="C2578" t="s">
        <v>8499</v>
      </c>
      <c r="D2578">
        <v>102</v>
      </c>
      <c r="E2578" t="s">
        <v>10911</v>
      </c>
      <c r="F2578">
        <v>1.7</v>
      </c>
      <c r="G2578" t="s">
        <v>10891</v>
      </c>
      <c r="H2578" t="s">
        <v>190</v>
      </c>
      <c r="I2578" t="s">
        <v>5170</v>
      </c>
      <c r="J2578">
        <v>6.7</v>
      </c>
      <c r="K2578" t="s">
        <v>10912</v>
      </c>
      <c r="L2578">
        <v>81950</v>
      </c>
      <c r="M2578">
        <v>11000000</v>
      </c>
      <c r="N2578">
        <v>4633668</v>
      </c>
      <c r="O2578">
        <v>-6366332</v>
      </c>
      <c r="P2578" t="s">
        <v>10924</v>
      </c>
      <c r="Q2578" t="s">
        <v>8500</v>
      </c>
      <c r="R2578">
        <v>8</v>
      </c>
      <c r="S2578" t="s">
        <v>11012</v>
      </c>
      <c r="T2578" t="s">
        <v>11027</v>
      </c>
      <c r="U2578" t="s">
        <v>10930</v>
      </c>
      <c r="V2578" t="s">
        <v>11000</v>
      </c>
      <c r="W2578" t="s">
        <v>11031</v>
      </c>
      <c r="X2578" t="s">
        <v>50</v>
      </c>
    </row>
    <row r="2579" spans="1:24" x14ac:dyDescent="0.3">
      <c r="A2579" t="s">
        <v>8501</v>
      </c>
      <c r="B2579" t="s">
        <v>8502</v>
      </c>
      <c r="C2579" t="s">
        <v>8502</v>
      </c>
      <c r="D2579">
        <v>103</v>
      </c>
      <c r="E2579" t="s">
        <v>10911</v>
      </c>
      <c r="F2579">
        <v>1.7166666666666666</v>
      </c>
      <c r="G2579" t="s">
        <v>172</v>
      </c>
      <c r="H2579" t="s">
        <v>190</v>
      </c>
      <c r="I2579" t="s">
        <v>10899</v>
      </c>
      <c r="J2579">
        <v>7.4</v>
      </c>
      <c r="K2579" t="s">
        <v>10916</v>
      </c>
      <c r="L2579">
        <v>155112</v>
      </c>
      <c r="M2579">
        <v>5000000</v>
      </c>
      <c r="N2579">
        <v>26474920</v>
      </c>
      <c r="O2579">
        <v>21474920</v>
      </c>
      <c r="P2579" t="s">
        <v>10913</v>
      </c>
      <c r="Q2579" t="s">
        <v>8503</v>
      </c>
      <c r="R2579">
        <v>21</v>
      </c>
      <c r="S2579" t="s">
        <v>11015</v>
      </c>
      <c r="T2579" t="s">
        <v>11019</v>
      </c>
      <c r="U2579" t="s">
        <v>10919</v>
      </c>
      <c r="V2579" t="s">
        <v>10997</v>
      </c>
      <c r="W2579" t="s">
        <v>11031</v>
      </c>
      <c r="X2579" t="s">
        <v>8504</v>
      </c>
    </row>
    <row r="2580" spans="1:24" x14ac:dyDescent="0.3">
      <c r="A2580" t="s">
        <v>8505</v>
      </c>
      <c r="B2580" t="s">
        <v>8506</v>
      </c>
      <c r="C2580" t="s">
        <v>8506</v>
      </c>
      <c r="D2580">
        <v>93</v>
      </c>
      <c r="E2580" t="s">
        <v>10911</v>
      </c>
      <c r="F2580">
        <v>1.55</v>
      </c>
      <c r="G2580" t="s">
        <v>7406</v>
      </c>
      <c r="H2580" t="s">
        <v>172</v>
      </c>
      <c r="I2580" t="s">
        <v>105</v>
      </c>
      <c r="J2580">
        <v>6.3</v>
      </c>
      <c r="K2580" t="s">
        <v>10912</v>
      </c>
      <c r="L2580">
        <v>53676</v>
      </c>
      <c r="M2580">
        <v>15000000</v>
      </c>
      <c r="N2580">
        <v>16137046</v>
      </c>
      <c r="O2580">
        <v>1137046</v>
      </c>
      <c r="P2580" t="s">
        <v>10918</v>
      </c>
      <c r="Q2580" t="s">
        <v>8507</v>
      </c>
      <c r="R2580">
        <v>23</v>
      </c>
      <c r="S2580" t="s">
        <v>1956</v>
      </c>
      <c r="T2580" t="s">
        <v>11022</v>
      </c>
      <c r="U2580" t="s">
        <v>10923</v>
      </c>
      <c r="V2580" t="s">
        <v>10999</v>
      </c>
      <c r="W2580" t="s">
        <v>11031</v>
      </c>
      <c r="X2580" t="s">
        <v>6825</v>
      </c>
    </row>
    <row r="2581" spans="1:24" x14ac:dyDescent="0.3">
      <c r="A2581" t="s">
        <v>8508</v>
      </c>
      <c r="B2581" t="s">
        <v>8509</v>
      </c>
      <c r="C2581" t="s">
        <v>8509</v>
      </c>
      <c r="D2581">
        <v>134</v>
      </c>
      <c r="E2581" t="s">
        <v>10917</v>
      </c>
      <c r="F2581">
        <v>2.2333333333333334</v>
      </c>
      <c r="G2581" t="s">
        <v>10889</v>
      </c>
      <c r="H2581" t="s">
        <v>190</v>
      </c>
      <c r="I2581" t="s">
        <v>10894</v>
      </c>
      <c r="J2581">
        <v>7.9</v>
      </c>
      <c r="K2581" t="s">
        <v>10916</v>
      </c>
      <c r="L2581">
        <v>572952</v>
      </c>
      <c r="M2581">
        <v>52000000</v>
      </c>
      <c r="N2581">
        <v>910809311</v>
      </c>
      <c r="O2581">
        <v>858809311</v>
      </c>
      <c r="P2581" t="s">
        <v>10928</v>
      </c>
      <c r="Q2581" t="s">
        <v>8510</v>
      </c>
      <c r="R2581">
        <v>23</v>
      </c>
      <c r="S2581" t="s">
        <v>11011</v>
      </c>
      <c r="T2581" t="s">
        <v>11022</v>
      </c>
      <c r="U2581" t="s">
        <v>10923</v>
      </c>
      <c r="V2581" t="s">
        <v>11009</v>
      </c>
      <c r="W2581" t="s">
        <v>11031</v>
      </c>
      <c r="X2581" t="s">
        <v>2047</v>
      </c>
    </row>
    <row r="2582" spans="1:24" x14ac:dyDescent="0.3">
      <c r="A2582" t="s">
        <v>8511</v>
      </c>
      <c r="B2582" t="s">
        <v>8512</v>
      </c>
      <c r="C2582" t="s">
        <v>8512</v>
      </c>
      <c r="D2582">
        <v>114</v>
      </c>
      <c r="E2582" t="s">
        <v>10911</v>
      </c>
      <c r="F2582">
        <v>1.9</v>
      </c>
      <c r="G2582" t="s">
        <v>7406</v>
      </c>
      <c r="H2582" t="s">
        <v>10887</v>
      </c>
      <c r="I2582" t="s">
        <v>10890</v>
      </c>
      <c r="J2582">
        <v>6.6</v>
      </c>
      <c r="K2582" t="s">
        <v>10912</v>
      </c>
      <c r="L2582">
        <v>250269</v>
      </c>
      <c r="M2582">
        <v>110000000</v>
      </c>
      <c r="N2582">
        <v>125544024</v>
      </c>
      <c r="O2582">
        <v>15544024</v>
      </c>
      <c r="P2582" t="s">
        <v>10913</v>
      </c>
      <c r="Q2582" t="s">
        <v>8513</v>
      </c>
      <c r="R2582">
        <v>24</v>
      </c>
      <c r="S2582" t="s">
        <v>11012</v>
      </c>
      <c r="T2582" t="s">
        <v>11022</v>
      </c>
      <c r="U2582" t="s">
        <v>10923</v>
      </c>
      <c r="V2582" t="s">
        <v>10997</v>
      </c>
      <c r="W2582" t="s">
        <v>11031</v>
      </c>
      <c r="X2582" t="s">
        <v>5563</v>
      </c>
    </row>
    <row r="2583" spans="1:24" x14ac:dyDescent="0.3">
      <c r="A2583" t="s">
        <v>8514</v>
      </c>
      <c r="B2583" t="s">
        <v>8515</v>
      </c>
      <c r="C2583" t="s">
        <v>8515</v>
      </c>
      <c r="D2583">
        <v>127</v>
      </c>
      <c r="E2583" t="s">
        <v>10917</v>
      </c>
      <c r="F2583">
        <v>2.1166666666666667</v>
      </c>
      <c r="G2583" t="s">
        <v>7406</v>
      </c>
      <c r="H2583" t="s">
        <v>10887</v>
      </c>
      <c r="I2583" t="s">
        <v>190</v>
      </c>
      <c r="J2583">
        <v>6.1</v>
      </c>
      <c r="K2583" t="s">
        <v>10912</v>
      </c>
      <c r="L2583">
        <v>298862</v>
      </c>
      <c r="M2583">
        <v>170000000</v>
      </c>
      <c r="N2583">
        <v>396592829</v>
      </c>
      <c r="O2583">
        <v>226592829</v>
      </c>
      <c r="P2583" t="s">
        <v>10928</v>
      </c>
      <c r="Q2583" t="s">
        <v>7787</v>
      </c>
      <c r="R2583">
        <v>14</v>
      </c>
      <c r="S2583" t="s">
        <v>11015</v>
      </c>
      <c r="T2583" t="s">
        <v>11029</v>
      </c>
      <c r="U2583" t="s">
        <v>10932</v>
      </c>
      <c r="V2583" t="s">
        <v>11003</v>
      </c>
      <c r="W2583" t="s">
        <v>11031</v>
      </c>
      <c r="X2583" t="s">
        <v>7269</v>
      </c>
    </row>
    <row r="2584" spans="1:24" x14ac:dyDescent="0.3">
      <c r="A2584" t="s">
        <v>8516</v>
      </c>
      <c r="B2584" t="s">
        <v>8517</v>
      </c>
      <c r="C2584" t="s">
        <v>8517</v>
      </c>
      <c r="D2584">
        <v>111</v>
      </c>
      <c r="E2584" t="s">
        <v>10911</v>
      </c>
      <c r="F2584">
        <v>1.85</v>
      </c>
      <c r="G2584" t="s">
        <v>10891</v>
      </c>
      <c r="H2584" t="s">
        <v>190</v>
      </c>
      <c r="I2584" t="s">
        <v>10895</v>
      </c>
      <c r="J2584">
        <v>6.3</v>
      </c>
      <c r="K2584" t="s">
        <v>10912</v>
      </c>
      <c r="L2584">
        <v>50439</v>
      </c>
      <c r="M2584">
        <v>19500000</v>
      </c>
      <c r="N2584">
        <v>34854990</v>
      </c>
      <c r="O2584">
        <v>15354990</v>
      </c>
      <c r="P2584" t="s">
        <v>10913</v>
      </c>
      <c r="Q2584" t="s">
        <v>8518</v>
      </c>
      <c r="R2584">
        <v>11</v>
      </c>
      <c r="S2584" t="s">
        <v>11014</v>
      </c>
      <c r="T2584" t="s">
        <v>11023</v>
      </c>
      <c r="U2584" t="s">
        <v>10925</v>
      </c>
      <c r="V2584" t="s">
        <v>10999</v>
      </c>
      <c r="W2584" t="s">
        <v>11031</v>
      </c>
      <c r="X2584" t="s">
        <v>8519</v>
      </c>
    </row>
    <row r="2585" spans="1:24" x14ac:dyDescent="0.3">
      <c r="A2585" t="s">
        <v>8520</v>
      </c>
      <c r="B2585" t="s">
        <v>8521</v>
      </c>
      <c r="C2585" t="s">
        <v>8521</v>
      </c>
      <c r="D2585">
        <v>109</v>
      </c>
      <c r="E2585" t="s">
        <v>10911</v>
      </c>
      <c r="F2585">
        <v>1.8166666666666667</v>
      </c>
      <c r="G2585" t="s">
        <v>7406</v>
      </c>
      <c r="H2585" t="s">
        <v>10891</v>
      </c>
      <c r="I2585" t="s">
        <v>190</v>
      </c>
      <c r="J2585">
        <v>5.7</v>
      </c>
      <c r="K2585" t="s">
        <v>10933</v>
      </c>
      <c r="L2585">
        <v>65548</v>
      </c>
      <c r="M2585">
        <v>35000000</v>
      </c>
      <c r="N2585">
        <v>22126842</v>
      </c>
      <c r="O2585">
        <v>-12873158</v>
      </c>
      <c r="P2585" t="s">
        <v>10924</v>
      </c>
      <c r="Q2585" t="s">
        <v>8522</v>
      </c>
      <c r="R2585">
        <v>19</v>
      </c>
      <c r="S2585" t="s">
        <v>11014</v>
      </c>
      <c r="T2585" t="s">
        <v>11021</v>
      </c>
      <c r="U2585" t="s">
        <v>10921</v>
      </c>
      <c r="V2585" t="s">
        <v>10998</v>
      </c>
      <c r="W2585" t="s">
        <v>11031</v>
      </c>
      <c r="X2585" t="s">
        <v>5159</v>
      </c>
    </row>
    <row r="2586" spans="1:24" x14ac:dyDescent="0.3">
      <c r="A2586" t="s">
        <v>8523</v>
      </c>
      <c r="B2586" t="s">
        <v>8524</v>
      </c>
      <c r="C2586" t="s">
        <v>8524</v>
      </c>
      <c r="D2586">
        <v>130</v>
      </c>
      <c r="E2586" t="s">
        <v>10917</v>
      </c>
      <c r="F2586">
        <v>2.1666666666666665</v>
      </c>
      <c r="G2586" t="s">
        <v>7406</v>
      </c>
      <c r="H2586" t="s">
        <v>190</v>
      </c>
      <c r="I2586" t="s">
        <v>10899</v>
      </c>
      <c r="J2586">
        <v>8.3000000000000007</v>
      </c>
      <c r="K2586" t="s">
        <v>10922</v>
      </c>
      <c r="L2586">
        <v>639555</v>
      </c>
      <c r="M2586">
        <v>170000000</v>
      </c>
      <c r="N2586">
        <v>1495696292</v>
      </c>
      <c r="O2586">
        <v>1325696292</v>
      </c>
      <c r="P2586" t="s">
        <v>10928</v>
      </c>
      <c r="Q2586" t="s">
        <v>8525</v>
      </c>
      <c r="R2586">
        <v>18</v>
      </c>
      <c r="S2586" t="s">
        <v>11014</v>
      </c>
      <c r="T2586" t="s">
        <v>11029</v>
      </c>
      <c r="U2586" t="s">
        <v>10932</v>
      </c>
      <c r="V2586" t="s">
        <v>11008</v>
      </c>
      <c r="W2586" t="s">
        <v>11035</v>
      </c>
      <c r="X2586" t="s">
        <v>6861</v>
      </c>
    </row>
    <row r="2587" spans="1:24" x14ac:dyDescent="0.3">
      <c r="A2587" t="s">
        <v>8526</v>
      </c>
      <c r="B2587" t="s">
        <v>8527</v>
      </c>
      <c r="C2587" t="s">
        <v>8527</v>
      </c>
      <c r="D2587">
        <v>94</v>
      </c>
      <c r="E2587" t="s">
        <v>10911</v>
      </c>
      <c r="F2587">
        <v>1.5666666666666667</v>
      </c>
      <c r="G2587" t="s">
        <v>172</v>
      </c>
      <c r="H2587" t="s">
        <v>190</v>
      </c>
      <c r="I2587" t="s">
        <v>10892</v>
      </c>
      <c r="J2587">
        <v>7.8</v>
      </c>
      <c r="K2587" t="s">
        <v>10916</v>
      </c>
      <c r="L2587">
        <v>362807</v>
      </c>
      <c r="M2587">
        <v>16000000</v>
      </c>
      <c r="N2587">
        <v>68264022</v>
      </c>
      <c r="O2587">
        <v>52264022</v>
      </c>
      <c r="P2587" t="s">
        <v>10913</v>
      </c>
      <c r="Q2587" t="s">
        <v>8342</v>
      </c>
      <c r="R2587">
        <v>16</v>
      </c>
      <c r="S2587" t="s">
        <v>11014</v>
      </c>
      <c r="T2587" t="s">
        <v>11029</v>
      </c>
      <c r="U2587" t="s">
        <v>10932</v>
      </c>
      <c r="V2587" t="s">
        <v>11003</v>
      </c>
      <c r="W2587" t="s">
        <v>11031</v>
      </c>
      <c r="X2587" t="s">
        <v>2066</v>
      </c>
    </row>
    <row r="2588" spans="1:24" x14ac:dyDescent="0.3">
      <c r="A2588" t="s">
        <v>8528</v>
      </c>
      <c r="B2588" t="s">
        <v>8529</v>
      </c>
      <c r="C2588" t="s">
        <v>8529</v>
      </c>
      <c r="D2588">
        <v>82</v>
      </c>
      <c r="E2588" t="s">
        <v>10915</v>
      </c>
      <c r="F2588">
        <v>1.3666666666666667</v>
      </c>
      <c r="G2588" t="s">
        <v>105</v>
      </c>
      <c r="H2588" t="s">
        <v>5170</v>
      </c>
      <c r="I2588" t="s">
        <v>10899</v>
      </c>
      <c r="J2588">
        <v>6.1</v>
      </c>
      <c r="K2588" t="s">
        <v>10912</v>
      </c>
      <c r="L2588">
        <v>53085</v>
      </c>
      <c r="M2588">
        <v>7500000</v>
      </c>
      <c r="N2588">
        <v>9929706</v>
      </c>
      <c r="O2588">
        <v>2429706</v>
      </c>
      <c r="P2588" t="s">
        <v>10918</v>
      </c>
      <c r="Q2588" t="s">
        <v>8159</v>
      </c>
      <c r="R2588">
        <v>21</v>
      </c>
      <c r="S2588" t="s">
        <v>1956</v>
      </c>
      <c r="T2588" t="s">
        <v>11027</v>
      </c>
      <c r="U2588" t="s">
        <v>10930</v>
      </c>
      <c r="V2588" t="s">
        <v>11003</v>
      </c>
      <c r="W2588" t="s">
        <v>11031</v>
      </c>
      <c r="X2588" t="s">
        <v>6192</v>
      </c>
    </row>
    <row r="2589" spans="1:24" x14ac:dyDescent="0.3">
      <c r="A2589" t="s">
        <v>8530</v>
      </c>
      <c r="B2589" t="s">
        <v>8531</v>
      </c>
      <c r="C2589" t="s">
        <v>8531</v>
      </c>
      <c r="D2589">
        <v>100</v>
      </c>
      <c r="E2589" t="s">
        <v>10911</v>
      </c>
      <c r="F2589">
        <v>1.6666666666666667</v>
      </c>
      <c r="G2589" t="s">
        <v>10887</v>
      </c>
      <c r="H2589" t="s">
        <v>172</v>
      </c>
      <c r="I2589" t="s">
        <v>190</v>
      </c>
      <c r="J2589">
        <v>7.2</v>
      </c>
      <c r="K2589" t="s">
        <v>10916</v>
      </c>
      <c r="L2589">
        <v>77140</v>
      </c>
      <c r="M2589">
        <v>22000000</v>
      </c>
      <c r="N2589">
        <v>205035819</v>
      </c>
      <c r="O2589">
        <v>183035819</v>
      </c>
      <c r="P2589" t="s">
        <v>10928</v>
      </c>
      <c r="Q2589" t="s">
        <v>8532</v>
      </c>
      <c r="R2589">
        <v>19</v>
      </c>
      <c r="S2589" t="s">
        <v>11012</v>
      </c>
      <c r="T2589" t="s">
        <v>11019</v>
      </c>
      <c r="U2589" t="s">
        <v>10919</v>
      </c>
      <c r="V2589" t="s">
        <v>11005</v>
      </c>
      <c r="W2589" t="s">
        <v>11031</v>
      </c>
      <c r="X2589" t="s">
        <v>1720</v>
      </c>
    </row>
    <row r="2590" spans="1:24" x14ac:dyDescent="0.3">
      <c r="A2590" t="s">
        <v>8533</v>
      </c>
      <c r="B2590" t="s">
        <v>8534</v>
      </c>
      <c r="C2590" t="s">
        <v>8535</v>
      </c>
      <c r="D2590">
        <v>108</v>
      </c>
      <c r="E2590" t="s">
        <v>10911</v>
      </c>
      <c r="F2590">
        <v>1.8</v>
      </c>
      <c r="G2590" t="s">
        <v>10887</v>
      </c>
      <c r="H2590" t="s">
        <v>10888</v>
      </c>
      <c r="I2590" t="s">
        <v>190</v>
      </c>
      <c r="J2590">
        <v>7.7</v>
      </c>
      <c r="K2590" t="s">
        <v>10916</v>
      </c>
      <c r="L2590">
        <v>65377</v>
      </c>
      <c r="M2590">
        <v>81200000</v>
      </c>
      <c r="N2590">
        <v>97571250</v>
      </c>
      <c r="O2590">
        <v>16371250</v>
      </c>
      <c r="P2590" t="s">
        <v>10913</v>
      </c>
      <c r="Q2590" t="s">
        <v>8536</v>
      </c>
      <c r="R2590">
        <v>22</v>
      </c>
      <c r="S2590" t="s">
        <v>1956</v>
      </c>
      <c r="T2590" t="s">
        <v>11029</v>
      </c>
      <c r="U2590" t="s">
        <v>10932</v>
      </c>
      <c r="V2590" t="s">
        <v>10999</v>
      </c>
      <c r="W2590" t="s">
        <v>11031</v>
      </c>
      <c r="X2590" t="s">
        <v>8537</v>
      </c>
    </row>
    <row r="2591" spans="1:24" x14ac:dyDescent="0.3">
      <c r="A2591" t="s">
        <v>8538</v>
      </c>
      <c r="B2591" t="s">
        <v>8539</v>
      </c>
      <c r="C2591" t="s">
        <v>8539</v>
      </c>
      <c r="D2591">
        <v>86</v>
      </c>
      <c r="E2591" t="s">
        <v>10915</v>
      </c>
      <c r="F2591">
        <v>1.4333333333333333</v>
      </c>
      <c r="G2591" t="s">
        <v>190</v>
      </c>
      <c r="H2591" t="s">
        <v>10886</v>
      </c>
      <c r="I2591" t="s">
        <v>10899</v>
      </c>
      <c r="J2591">
        <v>6.6</v>
      </c>
      <c r="K2591" t="s">
        <v>10912</v>
      </c>
      <c r="L2591">
        <v>62925</v>
      </c>
      <c r="M2591">
        <v>250000</v>
      </c>
      <c r="N2591">
        <v>3852774</v>
      </c>
      <c r="O2591">
        <v>3602774</v>
      </c>
      <c r="P2591" t="s">
        <v>10918</v>
      </c>
      <c r="Q2591" t="s">
        <v>7438</v>
      </c>
      <c r="R2591">
        <v>22</v>
      </c>
      <c r="S2591" t="s">
        <v>11016</v>
      </c>
      <c r="T2591" t="s">
        <v>11019</v>
      </c>
      <c r="U2591" t="s">
        <v>10919</v>
      </c>
      <c r="V2591" t="s">
        <v>11000</v>
      </c>
      <c r="W2591" t="s">
        <v>11031</v>
      </c>
      <c r="X2591" t="s">
        <v>8540</v>
      </c>
    </row>
    <row r="2592" spans="1:24" x14ac:dyDescent="0.3">
      <c r="A2592" t="s">
        <v>8541</v>
      </c>
      <c r="B2592" t="s">
        <v>8542</v>
      </c>
      <c r="C2592" t="s">
        <v>8542</v>
      </c>
      <c r="D2592">
        <v>119</v>
      </c>
      <c r="E2592" t="s">
        <v>10911</v>
      </c>
      <c r="F2592">
        <v>1.9833333333333334</v>
      </c>
      <c r="G2592" t="s">
        <v>10891</v>
      </c>
      <c r="H2592" t="s">
        <v>190</v>
      </c>
      <c r="I2592" t="s">
        <v>10895</v>
      </c>
      <c r="J2592">
        <v>5.0999999999999996</v>
      </c>
      <c r="K2592" t="s">
        <v>10933</v>
      </c>
      <c r="L2592">
        <v>69976</v>
      </c>
      <c r="M2592">
        <v>35000000</v>
      </c>
      <c r="N2592">
        <v>43155261</v>
      </c>
      <c r="O2592">
        <v>8155261</v>
      </c>
      <c r="P2592" t="s">
        <v>10918</v>
      </c>
      <c r="Q2592" t="s">
        <v>8543</v>
      </c>
      <c r="R2592">
        <v>7</v>
      </c>
      <c r="S2592" t="s">
        <v>11016</v>
      </c>
      <c r="T2592" t="s">
        <v>11022</v>
      </c>
      <c r="U2592" t="s">
        <v>10923</v>
      </c>
      <c r="V2592" t="s">
        <v>11005</v>
      </c>
      <c r="W2592" t="s">
        <v>11031</v>
      </c>
      <c r="X2592" t="s">
        <v>6998</v>
      </c>
    </row>
    <row r="2593" spans="1:24" x14ac:dyDescent="0.3">
      <c r="A2593" t="s">
        <v>8544</v>
      </c>
      <c r="B2593" t="s">
        <v>8545</v>
      </c>
      <c r="C2593" t="s">
        <v>8545</v>
      </c>
      <c r="D2593">
        <v>134</v>
      </c>
      <c r="E2593" t="s">
        <v>10917</v>
      </c>
      <c r="F2593">
        <v>2.2333333333333334</v>
      </c>
      <c r="G2593" t="s">
        <v>172</v>
      </c>
      <c r="H2593" t="s">
        <v>190</v>
      </c>
      <c r="I2593" t="s">
        <v>10886</v>
      </c>
      <c r="J2593">
        <v>6.2</v>
      </c>
      <c r="K2593" t="s">
        <v>10912</v>
      </c>
      <c r="L2593">
        <v>148182</v>
      </c>
      <c r="M2593">
        <v>35000000</v>
      </c>
      <c r="N2593">
        <v>88215156</v>
      </c>
      <c r="O2593">
        <v>53215156</v>
      </c>
      <c r="P2593" t="s">
        <v>10913</v>
      </c>
      <c r="Q2593" t="s">
        <v>8546</v>
      </c>
      <c r="R2593">
        <v>20</v>
      </c>
      <c r="S2593" t="s">
        <v>11012</v>
      </c>
      <c r="T2593" t="s">
        <v>11018</v>
      </c>
      <c r="U2593" t="s">
        <v>10914</v>
      </c>
      <c r="V2593" t="s">
        <v>11003</v>
      </c>
      <c r="W2593" t="s">
        <v>11031</v>
      </c>
      <c r="X2593" t="s">
        <v>5028</v>
      </c>
    </row>
    <row r="2594" spans="1:24" x14ac:dyDescent="0.3">
      <c r="A2594" t="s">
        <v>8547</v>
      </c>
      <c r="B2594" t="s">
        <v>8548</v>
      </c>
      <c r="C2594" t="s">
        <v>8548</v>
      </c>
      <c r="D2594">
        <v>95</v>
      </c>
      <c r="E2594" t="s">
        <v>10911</v>
      </c>
      <c r="F2594">
        <v>1.5833333333333333</v>
      </c>
      <c r="G2594" t="s">
        <v>172</v>
      </c>
      <c r="H2594" t="s">
        <v>190</v>
      </c>
      <c r="I2594" t="s">
        <v>10886</v>
      </c>
      <c r="J2594">
        <v>6.8</v>
      </c>
      <c r="K2594" t="s">
        <v>10912</v>
      </c>
      <c r="L2594">
        <v>72957</v>
      </c>
      <c r="M2594">
        <v>2000000</v>
      </c>
      <c r="N2594">
        <v>92654</v>
      </c>
      <c r="O2594">
        <v>-1907346</v>
      </c>
      <c r="P2594" t="s">
        <v>10924</v>
      </c>
      <c r="Q2594" t="s">
        <v>8549</v>
      </c>
      <c r="R2594">
        <v>21</v>
      </c>
      <c r="S2594" t="s">
        <v>11016</v>
      </c>
      <c r="T2594" t="s">
        <v>11019</v>
      </c>
      <c r="U2594" t="s">
        <v>10919</v>
      </c>
      <c r="V2594" t="s">
        <v>11003</v>
      </c>
      <c r="W2594" t="s">
        <v>11031</v>
      </c>
      <c r="X2594" t="s">
        <v>8550</v>
      </c>
    </row>
    <row r="2595" spans="1:24" x14ac:dyDescent="0.3">
      <c r="A2595" t="s">
        <v>8551</v>
      </c>
      <c r="B2595" t="s">
        <v>8552</v>
      </c>
      <c r="C2595" t="s">
        <v>8552</v>
      </c>
      <c r="D2595">
        <v>107</v>
      </c>
      <c r="E2595" t="s">
        <v>10911</v>
      </c>
      <c r="F2595">
        <v>1.7833333333333334</v>
      </c>
      <c r="G2595" t="s">
        <v>190</v>
      </c>
      <c r="H2595" t="s">
        <v>5170</v>
      </c>
      <c r="I2595" t="s">
        <v>10899</v>
      </c>
      <c r="J2595">
        <v>6.6</v>
      </c>
      <c r="K2595" t="s">
        <v>10912</v>
      </c>
      <c r="L2595">
        <v>54280</v>
      </c>
      <c r="M2595">
        <v>12000000</v>
      </c>
      <c r="N2595">
        <v>35485056</v>
      </c>
      <c r="O2595">
        <v>23485056</v>
      </c>
      <c r="P2595" t="s">
        <v>10913</v>
      </c>
      <c r="Q2595" t="s">
        <v>8549</v>
      </c>
      <c r="R2595">
        <v>21</v>
      </c>
      <c r="S2595" t="s">
        <v>11016</v>
      </c>
      <c r="T2595" t="s">
        <v>11019</v>
      </c>
      <c r="U2595" t="s">
        <v>10919</v>
      </c>
      <c r="V2595" t="s">
        <v>11003</v>
      </c>
      <c r="W2595" t="s">
        <v>11031</v>
      </c>
      <c r="X2595" t="s">
        <v>8553</v>
      </c>
    </row>
    <row r="2596" spans="1:24" x14ac:dyDescent="0.3">
      <c r="A2596" t="s">
        <v>8554</v>
      </c>
      <c r="B2596" t="s">
        <v>8555</v>
      </c>
      <c r="C2596" t="s">
        <v>8555</v>
      </c>
      <c r="D2596">
        <v>97</v>
      </c>
      <c r="E2596" t="s">
        <v>10911</v>
      </c>
      <c r="F2596">
        <v>1.6166666666666667</v>
      </c>
      <c r="G2596" t="s">
        <v>10891</v>
      </c>
      <c r="H2596" t="s">
        <v>190</v>
      </c>
      <c r="I2596" t="s">
        <v>5170</v>
      </c>
      <c r="J2596">
        <v>6.2</v>
      </c>
      <c r="K2596" t="s">
        <v>10912</v>
      </c>
      <c r="L2596">
        <v>150293</v>
      </c>
      <c r="M2596">
        <v>15000000</v>
      </c>
      <c r="N2596">
        <v>37930465</v>
      </c>
      <c r="O2596">
        <v>22930465</v>
      </c>
      <c r="P2596" t="s">
        <v>10913</v>
      </c>
      <c r="Q2596" t="s">
        <v>8556</v>
      </c>
      <c r="R2596">
        <v>22</v>
      </c>
      <c r="S2596" t="s">
        <v>11011</v>
      </c>
      <c r="T2596" t="s">
        <v>11029</v>
      </c>
      <c r="U2596" t="s">
        <v>10932</v>
      </c>
      <c r="V2596" t="s">
        <v>11003</v>
      </c>
      <c r="W2596" t="s">
        <v>11031</v>
      </c>
      <c r="X2596" t="s">
        <v>5372</v>
      </c>
    </row>
    <row r="2597" spans="1:24" x14ac:dyDescent="0.3">
      <c r="A2597" t="s">
        <v>8557</v>
      </c>
      <c r="B2597" t="s">
        <v>8558</v>
      </c>
      <c r="C2597" t="s">
        <v>8558</v>
      </c>
      <c r="D2597">
        <v>103</v>
      </c>
      <c r="E2597" t="s">
        <v>10911</v>
      </c>
      <c r="F2597">
        <v>1.7166666666666666</v>
      </c>
      <c r="G2597" t="s">
        <v>7406</v>
      </c>
      <c r="H2597" t="s">
        <v>10887</v>
      </c>
      <c r="I2597" t="s">
        <v>5170</v>
      </c>
      <c r="J2597">
        <v>6.6</v>
      </c>
      <c r="K2597" t="s">
        <v>10912</v>
      </c>
      <c r="L2597">
        <v>318717</v>
      </c>
      <c r="M2597">
        <v>100000000</v>
      </c>
      <c r="N2597">
        <v>314975955</v>
      </c>
      <c r="O2597">
        <v>214975955</v>
      </c>
      <c r="P2597" t="s">
        <v>10928</v>
      </c>
      <c r="Q2597" t="s">
        <v>8559</v>
      </c>
      <c r="R2597">
        <v>8</v>
      </c>
      <c r="S2597" t="s">
        <v>11014</v>
      </c>
      <c r="T2597" t="s">
        <v>11028</v>
      </c>
      <c r="U2597" t="s">
        <v>10931</v>
      </c>
      <c r="V2597" t="s">
        <v>11003</v>
      </c>
      <c r="W2597" t="s">
        <v>11031</v>
      </c>
      <c r="X2597" t="s">
        <v>2291</v>
      </c>
    </row>
    <row r="2598" spans="1:24" x14ac:dyDescent="0.3">
      <c r="A2598" t="s">
        <v>8560</v>
      </c>
      <c r="B2598" t="s">
        <v>8561</v>
      </c>
      <c r="C2598" t="s">
        <v>8561</v>
      </c>
      <c r="D2598">
        <v>122</v>
      </c>
      <c r="E2598" t="s">
        <v>10917</v>
      </c>
      <c r="F2598">
        <v>2.0333333333333332</v>
      </c>
      <c r="G2598" t="s">
        <v>105</v>
      </c>
      <c r="H2598" t="s">
        <v>10895</v>
      </c>
      <c r="I2598" t="s">
        <v>5170</v>
      </c>
      <c r="J2598">
        <v>6.5</v>
      </c>
      <c r="K2598" t="s">
        <v>10912</v>
      </c>
      <c r="L2598">
        <v>109098</v>
      </c>
      <c r="M2598">
        <v>35000000</v>
      </c>
      <c r="N2598">
        <v>168961389</v>
      </c>
      <c r="O2598">
        <v>133961389</v>
      </c>
      <c r="P2598" t="s">
        <v>10928</v>
      </c>
      <c r="Q2598" t="s">
        <v>8562</v>
      </c>
      <c r="R2598">
        <v>8</v>
      </c>
      <c r="S2598" t="s">
        <v>11014</v>
      </c>
      <c r="T2598" t="s">
        <v>11021</v>
      </c>
      <c r="U2598" t="s">
        <v>10921</v>
      </c>
      <c r="V2598" t="s">
        <v>11004</v>
      </c>
      <c r="W2598" t="s">
        <v>11035</v>
      </c>
      <c r="X2598" t="s">
        <v>6913</v>
      </c>
    </row>
    <row r="2599" spans="1:24" x14ac:dyDescent="0.3">
      <c r="A2599" t="s">
        <v>8563</v>
      </c>
      <c r="B2599" t="s">
        <v>8564</v>
      </c>
      <c r="C2599" t="s">
        <v>8564</v>
      </c>
      <c r="D2599">
        <v>100</v>
      </c>
      <c r="E2599" t="s">
        <v>10911</v>
      </c>
      <c r="F2599">
        <v>1.6666666666666667</v>
      </c>
      <c r="G2599" t="s">
        <v>172</v>
      </c>
      <c r="H2599" t="s">
        <v>10885</v>
      </c>
      <c r="I2599" t="s">
        <v>105</v>
      </c>
      <c r="J2599">
        <v>6.8</v>
      </c>
      <c r="K2599" t="s">
        <v>10912</v>
      </c>
      <c r="L2599">
        <v>56459</v>
      </c>
      <c r="M2599">
        <v>27000000</v>
      </c>
      <c r="N2599">
        <v>1149267</v>
      </c>
      <c r="O2599">
        <v>-25850733</v>
      </c>
      <c r="P2599" t="s">
        <v>10924</v>
      </c>
      <c r="Q2599" t="s">
        <v>8565</v>
      </c>
      <c r="R2599">
        <v>6</v>
      </c>
      <c r="S2599" t="s">
        <v>11016</v>
      </c>
      <c r="T2599" t="s">
        <v>11026</v>
      </c>
      <c r="U2599" t="s">
        <v>10929</v>
      </c>
      <c r="V2599" t="s">
        <v>10997</v>
      </c>
      <c r="W2599" t="s">
        <v>11031</v>
      </c>
      <c r="X2599" t="s">
        <v>2520</v>
      </c>
    </row>
    <row r="2600" spans="1:24" x14ac:dyDescent="0.3">
      <c r="A2600" t="s">
        <v>8566</v>
      </c>
      <c r="B2600" t="s">
        <v>8567</v>
      </c>
      <c r="C2600" t="s">
        <v>8567</v>
      </c>
      <c r="D2600">
        <v>86</v>
      </c>
      <c r="E2600" t="s">
        <v>10915</v>
      </c>
      <c r="F2600">
        <v>1.4333333333333333</v>
      </c>
      <c r="G2600" t="s">
        <v>105</v>
      </c>
      <c r="H2600" t="s">
        <v>10895</v>
      </c>
      <c r="I2600" t="s">
        <v>10890</v>
      </c>
      <c r="J2600">
        <v>5.2</v>
      </c>
      <c r="K2600" t="s">
        <v>10933</v>
      </c>
      <c r="L2600">
        <v>57313</v>
      </c>
      <c r="M2600">
        <v>5000000</v>
      </c>
      <c r="N2600">
        <v>26236153</v>
      </c>
      <c r="O2600">
        <v>21236153</v>
      </c>
      <c r="P2600" t="s">
        <v>10913</v>
      </c>
      <c r="Q2600" t="s">
        <v>8013</v>
      </c>
      <c r="R2600">
        <v>1</v>
      </c>
      <c r="S2600" t="s">
        <v>11012</v>
      </c>
      <c r="T2600" t="s">
        <v>11027</v>
      </c>
      <c r="U2600" t="s">
        <v>10930</v>
      </c>
      <c r="V2600" t="s">
        <v>11000</v>
      </c>
      <c r="W2600" t="s">
        <v>11031</v>
      </c>
      <c r="X2600" t="s">
        <v>8568</v>
      </c>
    </row>
    <row r="2601" spans="1:24" x14ac:dyDescent="0.3">
      <c r="A2601" t="s">
        <v>8569</v>
      </c>
      <c r="B2601" t="s">
        <v>8570</v>
      </c>
      <c r="C2601" t="s">
        <v>8570</v>
      </c>
      <c r="D2601">
        <v>101</v>
      </c>
      <c r="E2601" t="s">
        <v>10911</v>
      </c>
      <c r="F2601">
        <v>1.6833333333333333</v>
      </c>
      <c r="G2601" t="s">
        <v>10887</v>
      </c>
      <c r="H2601" t="s">
        <v>10888</v>
      </c>
      <c r="I2601" t="s">
        <v>172</v>
      </c>
      <c r="J2601">
        <v>7.7</v>
      </c>
      <c r="K2601" t="s">
        <v>10916</v>
      </c>
      <c r="L2601">
        <v>447620</v>
      </c>
      <c r="M2601">
        <v>165000000</v>
      </c>
      <c r="N2601">
        <v>471222889</v>
      </c>
      <c r="O2601">
        <v>306222889</v>
      </c>
      <c r="P2601" t="s">
        <v>10928</v>
      </c>
      <c r="Q2601" t="s">
        <v>6444</v>
      </c>
      <c r="R2601">
        <v>1</v>
      </c>
      <c r="S2601" t="s">
        <v>11012</v>
      </c>
      <c r="T2601" t="s">
        <v>11023</v>
      </c>
      <c r="U2601" t="s">
        <v>10925</v>
      </c>
      <c r="V2601" t="s">
        <v>11003</v>
      </c>
      <c r="W2601" t="s">
        <v>11031</v>
      </c>
      <c r="X2601" t="s">
        <v>8571</v>
      </c>
    </row>
    <row r="2602" spans="1:24" x14ac:dyDescent="0.3">
      <c r="A2602" t="s">
        <v>8572</v>
      </c>
      <c r="B2602" t="s">
        <v>8573</v>
      </c>
      <c r="C2602" t="s">
        <v>8573</v>
      </c>
      <c r="D2602">
        <v>83</v>
      </c>
      <c r="E2602" t="s">
        <v>10915</v>
      </c>
      <c r="F2602">
        <v>1.3833333333333333</v>
      </c>
      <c r="G2602" t="s">
        <v>105</v>
      </c>
      <c r="H2602" t="s">
        <v>10895</v>
      </c>
      <c r="I2602" t="s">
        <v>5170</v>
      </c>
      <c r="J2602">
        <v>5.8</v>
      </c>
      <c r="K2602" t="s">
        <v>10933</v>
      </c>
      <c r="L2602">
        <v>98668</v>
      </c>
      <c r="M2602">
        <v>5000000</v>
      </c>
      <c r="N2602">
        <v>207039844</v>
      </c>
      <c r="O2602">
        <v>202039844</v>
      </c>
      <c r="P2602" t="s">
        <v>10928</v>
      </c>
      <c r="Q2602" t="s">
        <v>8574</v>
      </c>
      <c r="R2602">
        <v>14</v>
      </c>
      <c r="S2602" t="s">
        <v>1956</v>
      </c>
      <c r="T2602" t="s">
        <v>11022</v>
      </c>
      <c r="U2602" t="s">
        <v>10923</v>
      </c>
      <c r="V2602" t="s">
        <v>11000</v>
      </c>
      <c r="W2602" t="s">
        <v>11031</v>
      </c>
      <c r="X2602" t="s">
        <v>8575</v>
      </c>
    </row>
    <row r="2603" spans="1:24" x14ac:dyDescent="0.3">
      <c r="A2603" t="s">
        <v>8576</v>
      </c>
      <c r="B2603" t="s">
        <v>8577</v>
      </c>
      <c r="C2603" t="s">
        <v>8577</v>
      </c>
      <c r="D2603">
        <v>129</v>
      </c>
      <c r="E2603" t="s">
        <v>10917</v>
      </c>
      <c r="F2603">
        <v>2.15</v>
      </c>
      <c r="G2603" t="s">
        <v>190</v>
      </c>
      <c r="H2603" t="s">
        <v>10886</v>
      </c>
      <c r="I2603" t="s">
        <v>10899</v>
      </c>
      <c r="J2603">
        <v>6.6</v>
      </c>
      <c r="K2603" t="s">
        <v>10912</v>
      </c>
      <c r="L2603">
        <v>104834</v>
      </c>
      <c r="M2603">
        <v>40600000</v>
      </c>
      <c r="N2603">
        <v>68929150</v>
      </c>
      <c r="O2603">
        <v>28329150</v>
      </c>
      <c r="P2603" t="s">
        <v>10913</v>
      </c>
      <c r="Q2603" t="s">
        <v>8578</v>
      </c>
      <c r="R2603">
        <v>4</v>
      </c>
      <c r="S2603" t="s">
        <v>11011</v>
      </c>
      <c r="T2603" t="s">
        <v>11027</v>
      </c>
      <c r="U2603" t="s">
        <v>10930</v>
      </c>
      <c r="V2603" t="s">
        <v>11003</v>
      </c>
      <c r="W2603" t="s">
        <v>11031</v>
      </c>
      <c r="X2603" t="s">
        <v>5101</v>
      </c>
    </row>
    <row r="2604" spans="1:24" x14ac:dyDescent="0.3">
      <c r="A2604" t="s">
        <v>8579</v>
      </c>
      <c r="B2604" t="s">
        <v>8580</v>
      </c>
      <c r="C2604" t="s">
        <v>8580</v>
      </c>
      <c r="D2604">
        <v>103</v>
      </c>
      <c r="E2604" t="s">
        <v>10911</v>
      </c>
      <c r="F2604">
        <v>1.7166666666666666</v>
      </c>
      <c r="G2604" t="s">
        <v>7406</v>
      </c>
      <c r="H2604" t="s">
        <v>5170</v>
      </c>
      <c r="I2604" t="s">
        <v>10899</v>
      </c>
      <c r="J2604">
        <v>6.7</v>
      </c>
      <c r="K2604" t="s">
        <v>10912</v>
      </c>
      <c r="L2604">
        <v>91138</v>
      </c>
      <c r="M2604">
        <v>16200000</v>
      </c>
      <c r="N2604">
        <v>54418872</v>
      </c>
      <c r="O2604">
        <v>38218872</v>
      </c>
      <c r="P2604" t="s">
        <v>10913</v>
      </c>
      <c r="Q2604" t="s">
        <v>8581</v>
      </c>
      <c r="R2604">
        <v>26</v>
      </c>
      <c r="S2604" t="s">
        <v>11014</v>
      </c>
      <c r="T2604" t="s">
        <v>11028</v>
      </c>
      <c r="U2604" t="s">
        <v>10931</v>
      </c>
      <c r="V2604" t="s">
        <v>10999</v>
      </c>
      <c r="W2604" t="s">
        <v>11031</v>
      </c>
      <c r="X2604" t="s">
        <v>6799</v>
      </c>
    </row>
    <row r="2605" spans="1:24" x14ac:dyDescent="0.3">
      <c r="A2605" t="s">
        <v>8582</v>
      </c>
      <c r="B2605" t="s">
        <v>8583</v>
      </c>
      <c r="C2605" t="s">
        <v>8584</v>
      </c>
      <c r="D2605">
        <v>162</v>
      </c>
      <c r="E2605" t="s">
        <v>10917</v>
      </c>
      <c r="F2605">
        <v>2.7</v>
      </c>
      <c r="G2605" t="s">
        <v>7406</v>
      </c>
      <c r="H2605" t="s">
        <v>190</v>
      </c>
      <c r="I2605" t="s">
        <v>10896</v>
      </c>
      <c r="J2605">
        <v>6.5</v>
      </c>
      <c r="K2605" t="s">
        <v>10912</v>
      </c>
      <c r="L2605">
        <v>58820</v>
      </c>
      <c r="M2605">
        <v>18</v>
      </c>
      <c r="N2605">
        <v>35797045</v>
      </c>
      <c r="O2605">
        <v>35797027</v>
      </c>
      <c r="P2605" t="s">
        <v>10913</v>
      </c>
      <c r="Q2605" t="s">
        <v>8585</v>
      </c>
      <c r="R2605">
        <v>16</v>
      </c>
      <c r="S2605" t="s">
        <v>11012</v>
      </c>
      <c r="T2605" t="s">
        <v>11020</v>
      </c>
      <c r="U2605" t="s">
        <v>10920</v>
      </c>
      <c r="V2605" t="s">
        <v>11003</v>
      </c>
      <c r="W2605" t="s">
        <v>11031</v>
      </c>
      <c r="X2605" t="s">
        <v>8586</v>
      </c>
    </row>
    <row r="2606" spans="1:24" x14ac:dyDescent="0.3">
      <c r="A2606" t="s">
        <v>8587</v>
      </c>
      <c r="B2606" t="s">
        <v>8588</v>
      </c>
      <c r="C2606" t="s">
        <v>8588</v>
      </c>
      <c r="D2606">
        <v>129</v>
      </c>
      <c r="E2606" t="s">
        <v>10917</v>
      </c>
      <c r="F2606">
        <v>2.15</v>
      </c>
      <c r="G2606" t="s">
        <v>7406</v>
      </c>
      <c r="H2606" t="s">
        <v>10887</v>
      </c>
      <c r="I2606" t="s">
        <v>10885</v>
      </c>
      <c r="J2606">
        <v>6.5</v>
      </c>
      <c r="K2606" t="s">
        <v>10912</v>
      </c>
      <c r="L2606">
        <v>335073</v>
      </c>
      <c r="M2606">
        <v>230000000</v>
      </c>
      <c r="N2606">
        <v>795922298</v>
      </c>
      <c r="O2606">
        <v>565922298</v>
      </c>
      <c r="P2606" t="s">
        <v>10928</v>
      </c>
      <c r="Q2606" t="s">
        <v>8589</v>
      </c>
      <c r="R2606">
        <v>11</v>
      </c>
      <c r="S2606" t="s">
        <v>11012</v>
      </c>
      <c r="T2606" t="s">
        <v>11029</v>
      </c>
      <c r="U2606" t="s">
        <v>10932</v>
      </c>
      <c r="V2606" t="s">
        <v>11005</v>
      </c>
      <c r="W2606" t="s">
        <v>11031</v>
      </c>
      <c r="X2606" t="s">
        <v>8590</v>
      </c>
    </row>
    <row r="2607" spans="1:24" x14ac:dyDescent="0.3">
      <c r="A2607" t="s">
        <v>8591</v>
      </c>
      <c r="B2607" t="s">
        <v>8592</v>
      </c>
      <c r="C2607" t="s">
        <v>8592</v>
      </c>
      <c r="D2607">
        <v>113</v>
      </c>
      <c r="E2607" t="s">
        <v>10911</v>
      </c>
      <c r="F2607">
        <v>1.8833333333333333</v>
      </c>
      <c r="G2607" t="s">
        <v>7406</v>
      </c>
      <c r="H2607" t="s">
        <v>10895</v>
      </c>
      <c r="I2607" t="s">
        <v>10890</v>
      </c>
      <c r="J2607">
        <v>6.8</v>
      </c>
      <c r="K2607" t="s">
        <v>10912</v>
      </c>
      <c r="L2607">
        <v>495167</v>
      </c>
      <c r="M2607">
        <v>34000000</v>
      </c>
      <c r="N2607">
        <v>348319861</v>
      </c>
      <c r="O2607">
        <v>314319861</v>
      </c>
      <c r="P2607" t="s">
        <v>10928</v>
      </c>
      <c r="Q2607" t="s">
        <v>8593</v>
      </c>
      <c r="R2607">
        <v>11</v>
      </c>
      <c r="S2607" t="s">
        <v>11012</v>
      </c>
      <c r="T2607" t="s">
        <v>11027</v>
      </c>
      <c r="U2607" t="s">
        <v>10930</v>
      </c>
      <c r="V2607" t="s">
        <v>10998</v>
      </c>
      <c r="W2607" t="s">
        <v>11031</v>
      </c>
      <c r="X2607" t="s">
        <v>8594</v>
      </c>
    </row>
    <row r="2608" spans="1:24" x14ac:dyDescent="0.3">
      <c r="A2608" t="s">
        <v>8595</v>
      </c>
      <c r="B2608" t="s">
        <v>8596</v>
      </c>
      <c r="C2608" t="s">
        <v>8596</v>
      </c>
      <c r="D2608">
        <v>157</v>
      </c>
      <c r="E2608" t="s">
        <v>10917</v>
      </c>
      <c r="F2608">
        <v>2.6166666666666667</v>
      </c>
      <c r="G2608" t="s">
        <v>190</v>
      </c>
      <c r="H2608" t="s">
        <v>10896</v>
      </c>
      <c r="I2608" t="s">
        <v>5170</v>
      </c>
      <c r="J2608">
        <v>7.4</v>
      </c>
      <c r="K2608" t="s">
        <v>10916</v>
      </c>
      <c r="L2608">
        <v>313819</v>
      </c>
      <c r="M2608">
        <v>40000000</v>
      </c>
      <c r="N2608">
        <v>132820716</v>
      </c>
      <c r="O2608">
        <v>92820716</v>
      </c>
      <c r="P2608" t="s">
        <v>10913</v>
      </c>
      <c r="Q2608" t="s">
        <v>5978</v>
      </c>
      <c r="R2608">
        <v>10</v>
      </c>
      <c r="S2608" t="s">
        <v>11015</v>
      </c>
      <c r="T2608" t="s">
        <v>11018</v>
      </c>
      <c r="U2608" t="s">
        <v>10914</v>
      </c>
      <c r="V2608" t="s">
        <v>11003</v>
      </c>
      <c r="W2608" t="s">
        <v>11031</v>
      </c>
      <c r="X2608" t="s">
        <v>1411</v>
      </c>
    </row>
    <row r="2609" spans="1:24" x14ac:dyDescent="0.3">
      <c r="A2609" t="s">
        <v>8597</v>
      </c>
      <c r="B2609" t="s">
        <v>8598</v>
      </c>
      <c r="C2609" t="s">
        <v>8598</v>
      </c>
      <c r="D2609">
        <v>85</v>
      </c>
      <c r="E2609" t="s">
        <v>10915</v>
      </c>
      <c r="F2609">
        <v>1.4166666666666667</v>
      </c>
      <c r="G2609" t="s">
        <v>172</v>
      </c>
      <c r="H2609" t="s">
        <v>10899</v>
      </c>
      <c r="I2609" t="s">
        <v>10899</v>
      </c>
      <c r="J2609">
        <v>6.1</v>
      </c>
      <c r="K2609" t="s">
        <v>10912</v>
      </c>
      <c r="L2609">
        <v>135589</v>
      </c>
      <c r="M2609">
        <v>95000000</v>
      </c>
      <c r="N2609">
        <v>104907746</v>
      </c>
      <c r="O2609">
        <v>9907746</v>
      </c>
      <c r="P2609" t="s">
        <v>10918</v>
      </c>
      <c r="Q2609" t="s">
        <v>8599</v>
      </c>
      <c r="R2609">
        <v>4</v>
      </c>
      <c r="S2609" t="s">
        <v>11016</v>
      </c>
      <c r="T2609" t="s">
        <v>11028</v>
      </c>
      <c r="U2609" t="s">
        <v>10931</v>
      </c>
      <c r="V2609" t="s">
        <v>11003</v>
      </c>
      <c r="W2609" t="s">
        <v>11031</v>
      </c>
      <c r="X2609" t="s">
        <v>2254</v>
      </c>
    </row>
    <row r="2610" spans="1:24" x14ac:dyDescent="0.3">
      <c r="A2610" t="s">
        <v>8600</v>
      </c>
      <c r="B2610" t="s">
        <v>8601</v>
      </c>
      <c r="C2610" t="s">
        <v>8601</v>
      </c>
      <c r="D2610">
        <v>148</v>
      </c>
      <c r="E2610" t="s">
        <v>10917</v>
      </c>
      <c r="F2610">
        <v>2.4666666666666668</v>
      </c>
      <c r="G2610" t="s">
        <v>172</v>
      </c>
      <c r="H2610" t="s">
        <v>10891</v>
      </c>
      <c r="I2610" t="s">
        <v>190</v>
      </c>
      <c r="J2610">
        <v>6.6</v>
      </c>
      <c r="K2610" t="s">
        <v>10912</v>
      </c>
      <c r="L2610">
        <v>109045</v>
      </c>
      <c r="M2610">
        <v>20000000</v>
      </c>
      <c r="N2610">
        <v>14810975</v>
      </c>
      <c r="O2610">
        <v>-5189025</v>
      </c>
      <c r="P2610" t="s">
        <v>10924</v>
      </c>
      <c r="Q2610" t="s">
        <v>8602</v>
      </c>
      <c r="R2610">
        <v>4</v>
      </c>
      <c r="S2610" t="s">
        <v>11016</v>
      </c>
      <c r="T2610" t="s">
        <v>11022</v>
      </c>
      <c r="U2610" t="s">
        <v>10923</v>
      </c>
      <c r="V2610" t="s">
        <v>10998</v>
      </c>
      <c r="W2610" t="s">
        <v>11031</v>
      </c>
      <c r="X2610" t="s">
        <v>2267</v>
      </c>
    </row>
    <row r="2611" spans="1:24" x14ac:dyDescent="0.3">
      <c r="A2611" t="s">
        <v>8603</v>
      </c>
      <c r="B2611" t="s">
        <v>8604</v>
      </c>
      <c r="C2611" t="s">
        <v>8604</v>
      </c>
      <c r="D2611">
        <v>97</v>
      </c>
      <c r="E2611" t="s">
        <v>10911</v>
      </c>
      <c r="F2611">
        <v>1.6166666666666667</v>
      </c>
      <c r="G2611" t="s">
        <v>172</v>
      </c>
      <c r="H2611" t="s">
        <v>190</v>
      </c>
      <c r="I2611" t="s">
        <v>10899</v>
      </c>
      <c r="J2611">
        <v>6.3</v>
      </c>
      <c r="K2611" t="s">
        <v>10912</v>
      </c>
      <c r="L2611">
        <v>52684</v>
      </c>
      <c r="M2611">
        <v>10000000</v>
      </c>
      <c r="N2611">
        <v>18117839</v>
      </c>
      <c r="O2611">
        <v>8117839</v>
      </c>
      <c r="P2611" t="s">
        <v>10918</v>
      </c>
      <c r="Q2611" t="s">
        <v>8605</v>
      </c>
      <c r="R2611">
        <v>6</v>
      </c>
      <c r="S2611" t="s">
        <v>11016</v>
      </c>
      <c r="T2611" t="s">
        <v>11027</v>
      </c>
      <c r="U2611" t="s">
        <v>10930</v>
      </c>
      <c r="V2611" t="s">
        <v>10998</v>
      </c>
      <c r="W2611" t="s">
        <v>11031</v>
      </c>
      <c r="X2611" t="s">
        <v>4546</v>
      </c>
    </row>
    <row r="2612" spans="1:24" x14ac:dyDescent="0.3">
      <c r="A2612" t="s">
        <v>8606</v>
      </c>
      <c r="B2612" t="s">
        <v>8607</v>
      </c>
      <c r="C2612" t="s">
        <v>8607</v>
      </c>
      <c r="D2612">
        <v>124</v>
      </c>
      <c r="E2612" t="s">
        <v>10917</v>
      </c>
      <c r="F2612">
        <v>2.0666666666666669</v>
      </c>
      <c r="G2612" t="s">
        <v>7406</v>
      </c>
      <c r="H2612" t="s">
        <v>190</v>
      </c>
      <c r="I2612" t="s">
        <v>10897</v>
      </c>
      <c r="J2612">
        <v>7.3</v>
      </c>
      <c r="K2612" t="s">
        <v>10916</v>
      </c>
      <c r="L2612">
        <v>252486</v>
      </c>
      <c r="M2612">
        <v>30000000</v>
      </c>
      <c r="N2612">
        <v>91970827</v>
      </c>
      <c r="O2612">
        <v>61970827</v>
      </c>
      <c r="P2612" t="s">
        <v>10913</v>
      </c>
      <c r="Q2612" t="s">
        <v>8608</v>
      </c>
      <c r="R2612">
        <v>13</v>
      </c>
      <c r="S2612" t="s">
        <v>11016</v>
      </c>
      <c r="T2612" t="s">
        <v>11024</v>
      </c>
      <c r="U2612" t="s">
        <v>10926</v>
      </c>
      <c r="V2612" t="s">
        <v>10999</v>
      </c>
      <c r="W2612" t="s">
        <v>11031</v>
      </c>
      <c r="X2612" t="s">
        <v>2870</v>
      </c>
    </row>
    <row r="2613" spans="1:24" x14ac:dyDescent="0.3">
      <c r="A2613" t="s">
        <v>8609</v>
      </c>
      <c r="B2613" t="s">
        <v>8610</v>
      </c>
      <c r="C2613" t="s">
        <v>8610</v>
      </c>
      <c r="D2613">
        <v>126</v>
      </c>
      <c r="E2613" t="s">
        <v>10917</v>
      </c>
      <c r="F2613">
        <v>2.1</v>
      </c>
      <c r="G2613" t="s">
        <v>190</v>
      </c>
      <c r="H2613" t="s">
        <v>10886</v>
      </c>
      <c r="I2613" t="s">
        <v>10890</v>
      </c>
      <c r="J2613">
        <v>8</v>
      </c>
      <c r="K2613" t="s">
        <v>10922</v>
      </c>
      <c r="L2613">
        <v>651512</v>
      </c>
      <c r="M2613">
        <v>23000000</v>
      </c>
      <c r="N2613">
        <v>48517427</v>
      </c>
      <c r="O2613">
        <v>25517427</v>
      </c>
      <c r="P2613" t="s">
        <v>10913</v>
      </c>
      <c r="Q2613" t="s">
        <v>8611</v>
      </c>
      <c r="R2613">
        <v>12</v>
      </c>
      <c r="S2613" t="s">
        <v>11016</v>
      </c>
      <c r="T2613" t="s">
        <v>11022</v>
      </c>
      <c r="U2613" t="s">
        <v>10923</v>
      </c>
      <c r="V2613" t="s">
        <v>10997</v>
      </c>
      <c r="W2613" t="s">
        <v>11031</v>
      </c>
      <c r="X2613" t="s">
        <v>2512</v>
      </c>
    </row>
    <row r="2614" spans="1:24" x14ac:dyDescent="0.3">
      <c r="A2614" t="s">
        <v>8612</v>
      </c>
      <c r="B2614" t="s">
        <v>8613</v>
      </c>
      <c r="C2614" t="s">
        <v>8613</v>
      </c>
      <c r="D2614">
        <v>138</v>
      </c>
      <c r="E2614" t="s">
        <v>10917</v>
      </c>
      <c r="F2614">
        <v>2.2999999999999998</v>
      </c>
      <c r="G2614" t="s">
        <v>10891</v>
      </c>
      <c r="H2614" t="s">
        <v>190</v>
      </c>
      <c r="I2614" t="s">
        <v>10899</v>
      </c>
      <c r="J2614">
        <v>7.2</v>
      </c>
      <c r="K2614" t="s">
        <v>10916</v>
      </c>
      <c r="L2614">
        <v>494791</v>
      </c>
      <c r="M2614">
        <v>40000000</v>
      </c>
      <c r="N2614">
        <v>251171807</v>
      </c>
      <c r="O2614">
        <v>211171807</v>
      </c>
      <c r="P2614" t="s">
        <v>10928</v>
      </c>
      <c r="Q2614" t="s">
        <v>8614</v>
      </c>
      <c r="R2614">
        <v>3</v>
      </c>
      <c r="S2614" t="s">
        <v>11011</v>
      </c>
      <c r="T2614" t="s">
        <v>11018</v>
      </c>
      <c r="U2614" t="s">
        <v>10914</v>
      </c>
      <c r="V2614" t="s">
        <v>10997</v>
      </c>
      <c r="W2614" t="s">
        <v>11031</v>
      </c>
      <c r="X2614" t="s">
        <v>2466</v>
      </c>
    </row>
    <row r="2615" spans="1:24" x14ac:dyDescent="0.3">
      <c r="A2615" t="s">
        <v>8615</v>
      </c>
      <c r="B2615" t="s">
        <v>8616</v>
      </c>
      <c r="C2615" t="s">
        <v>8616</v>
      </c>
      <c r="D2615">
        <v>94</v>
      </c>
      <c r="E2615" t="s">
        <v>10911</v>
      </c>
      <c r="F2615">
        <v>1.5666666666666667</v>
      </c>
      <c r="G2615" t="s">
        <v>172</v>
      </c>
      <c r="H2615" t="s">
        <v>10886</v>
      </c>
      <c r="I2615" t="s">
        <v>10899</v>
      </c>
      <c r="J2615">
        <v>6.1</v>
      </c>
      <c r="K2615" t="s">
        <v>10912</v>
      </c>
      <c r="L2615">
        <v>106246</v>
      </c>
      <c r="M2615">
        <v>8000000</v>
      </c>
      <c r="N2615">
        <v>45640143</v>
      </c>
      <c r="O2615">
        <v>37640143</v>
      </c>
      <c r="P2615" t="s">
        <v>10913</v>
      </c>
      <c r="Q2615" t="s">
        <v>8617</v>
      </c>
      <c r="R2615">
        <v>27</v>
      </c>
      <c r="S2615" t="s">
        <v>11015</v>
      </c>
      <c r="T2615" t="s">
        <v>11019</v>
      </c>
      <c r="U2615" t="s">
        <v>10919</v>
      </c>
      <c r="V2615" t="s">
        <v>10998</v>
      </c>
      <c r="W2615" t="s">
        <v>11031</v>
      </c>
      <c r="X2615" t="s">
        <v>6937</v>
      </c>
    </row>
    <row r="2616" spans="1:24" x14ac:dyDescent="0.3">
      <c r="A2616" t="s">
        <v>8618</v>
      </c>
      <c r="B2616" t="s">
        <v>8619</v>
      </c>
      <c r="C2616" t="s">
        <v>8619</v>
      </c>
      <c r="D2616">
        <v>120</v>
      </c>
      <c r="E2616" t="s">
        <v>10911</v>
      </c>
      <c r="F2616">
        <v>2</v>
      </c>
      <c r="G2616" t="s">
        <v>10889</v>
      </c>
      <c r="H2616" t="s">
        <v>10891</v>
      </c>
      <c r="I2616" t="s">
        <v>190</v>
      </c>
      <c r="J2616">
        <v>6.7</v>
      </c>
      <c r="K2616" t="s">
        <v>10912</v>
      </c>
      <c r="L2616">
        <v>67879</v>
      </c>
      <c r="M2616">
        <v>20000000</v>
      </c>
      <c r="N2616">
        <v>14880939</v>
      </c>
      <c r="O2616">
        <v>-5119061</v>
      </c>
      <c r="P2616" t="s">
        <v>10924</v>
      </c>
      <c r="Q2616" t="s">
        <v>8620</v>
      </c>
      <c r="R2616">
        <v>29</v>
      </c>
      <c r="S2616" t="s">
        <v>11012</v>
      </c>
      <c r="T2616" t="s">
        <v>11018</v>
      </c>
      <c r="U2616" t="s">
        <v>10914</v>
      </c>
      <c r="V2616" t="s">
        <v>11006</v>
      </c>
      <c r="W2616" t="s">
        <v>11031</v>
      </c>
      <c r="X2616" t="s">
        <v>4523</v>
      </c>
    </row>
    <row r="2617" spans="1:24" x14ac:dyDescent="0.3">
      <c r="A2617" t="s">
        <v>8621</v>
      </c>
      <c r="B2617" t="s">
        <v>8622</v>
      </c>
      <c r="C2617" t="s">
        <v>8622</v>
      </c>
      <c r="D2617">
        <v>99</v>
      </c>
      <c r="E2617" t="s">
        <v>10911</v>
      </c>
      <c r="F2617">
        <v>1.65</v>
      </c>
      <c r="G2617" t="s">
        <v>190</v>
      </c>
      <c r="H2617" t="s">
        <v>10894</v>
      </c>
      <c r="I2617" t="s">
        <v>10886</v>
      </c>
      <c r="J2617">
        <v>6.4</v>
      </c>
      <c r="K2617" t="s">
        <v>10912</v>
      </c>
      <c r="L2617">
        <v>57649</v>
      </c>
      <c r="M2617">
        <v>33000000</v>
      </c>
      <c r="N2617">
        <v>140470746</v>
      </c>
      <c r="O2617">
        <v>107470746</v>
      </c>
      <c r="P2617" t="s">
        <v>10928</v>
      </c>
      <c r="Q2617" t="s">
        <v>8623</v>
      </c>
      <c r="R2617">
        <v>26</v>
      </c>
      <c r="S2617" t="s">
        <v>11012</v>
      </c>
      <c r="T2617" t="s">
        <v>11025</v>
      </c>
      <c r="U2617" t="s">
        <v>10927</v>
      </c>
      <c r="V2617" t="s">
        <v>11003</v>
      </c>
      <c r="W2617" t="s">
        <v>11031</v>
      </c>
      <c r="X2617" t="s">
        <v>8624</v>
      </c>
    </row>
    <row r="2618" spans="1:24" x14ac:dyDescent="0.3">
      <c r="A2618" t="s">
        <v>8625</v>
      </c>
      <c r="B2618" t="s">
        <v>8626</v>
      </c>
      <c r="C2618" t="s">
        <v>8626</v>
      </c>
      <c r="D2618">
        <v>137</v>
      </c>
      <c r="E2618" t="s">
        <v>10917</v>
      </c>
      <c r="F2618">
        <v>2.2833333333333332</v>
      </c>
      <c r="G2618" t="s">
        <v>7406</v>
      </c>
      <c r="H2618" t="s">
        <v>10889</v>
      </c>
      <c r="I2618" t="s">
        <v>190</v>
      </c>
      <c r="J2618">
        <v>7.2</v>
      </c>
      <c r="K2618" t="s">
        <v>10916</v>
      </c>
      <c r="L2618">
        <v>178728</v>
      </c>
      <c r="M2618">
        <v>65000000</v>
      </c>
      <c r="N2618">
        <v>161459297</v>
      </c>
      <c r="O2618">
        <v>96459297</v>
      </c>
      <c r="P2618" t="s">
        <v>10913</v>
      </c>
      <c r="Q2618" t="s">
        <v>8627</v>
      </c>
      <c r="R2618">
        <v>17</v>
      </c>
      <c r="S2618" t="s">
        <v>11015</v>
      </c>
      <c r="T2618" t="s">
        <v>11023</v>
      </c>
      <c r="U2618" t="s">
        <v>10925</v>
      </c>
      <c r="V2618" t="s">
        <v>10998</v>
      </c>
      <c r="W2618" t="s">
        <v>11031</v>
      </c>
      <c r="X2618" t="s">
        <v>8628</v>
      </c>
    </row>
    <row r="2619" spans="1:24" x14ac:dyDescent="0.3">
      <c r="A2619" t="s">
        <v>8629</v>
      </c>
      <c r="B2619" t="s">
        <v>8630</v>
      </c>
      <c r="C2619" t="s">
        <v>8630</v>
      </c>
      <c r="D2619">
        <v>100</v>
      </c>
      <c r="E2619" t="s">
        <v>10911</v>
      </c>
      <c r="F2619">
        <v>1.6666666666666667</v>
      </c>
      <c r="G2619" t="s">
        <v>7406</v>
      </c>
      <c r="H2619" t="s">
        <v>10887</v>
      </c>
      <c r="I2619" t="s">
        <v>10890</v>
      </c>
      <c r="J2619">
        <v>4.8</v>
      </c>
      <c r="K2619" t="s">
        <v>10933</v>
      </c>
      <c r="L2619">
        <v>206929</v>
      </c>
      <c r="M2619">
        <v>130000000</v>
      </c>
      <c r="N2619">
        <v>243611982</v>
      </c>
      <c r="O2619">
        <v>113611982</v>
      </c>
      <c r="P2619" t="s">
        <v>10928</v>
      </c>
      <c r="Q2619" t="s">
        <v>6202</v>
      </c>
      <c r="R2619">
        <v>1</v>
      </c>
      <c r="S2619" t="s">
        <v>11014</v>
      </c>
      <c r="T2619" t="s">
        <v>11029</v>
      </c>
      <c r="U2619" t="s">
        <v>10932</v>
      </c>
      <c r="V2619" t="s">
        <v>10997</v>
      </c>
      <c r="W2619" t="s">
        <v>11031</v>
      </c>
      <c r="X2619" t="s">
        <v>3083</v>
      </c>
    </row>
    <row r="2620" spans="1:24" x14ac:dyDescent="0.3">
      <c r="A2620" t="s">
        <v>8631</v>
      </c>
      <c r="B2620" t="s">
        <v>8632</v>
      </c>
      <c r="C2620" t="s">
        <v>8632</v>
      </c>
      <c r="D2620">
        <v>140</v>
      </c>
      <c r="E2620" t="s">
        <v>10917</v>
      </c>
      <c r="F2620">
        <v>2.3333333333333335</v>
      </c>
      <c r="G2620" t="s">
        <v>10891</v>
      </c>
      <c r="H2620" t="s">
        <v>190</v>
      </c>
      <c r="I2620" t="s">
        <v>5170</v>
      </c>
      <c r="J2620">
        <v>7.3</v>
      </c>
      <c r="K2620" t="s">
        <v>10916</v>
      </c>
      <c r="L2620">
        <v>284470</v>
      </c>
      <c r="M2620">
        <v>15000000</v>
      </c>
      <c r="N2620">
        <v>47140292</v>
      </c>
      <c r="O2620">
        <v>32140292</v>
      </c>
      <c r="P2620" t="s">
        <v>10913</v>
      </c>
      <c r="Q2620" t="s">
        <v>7751</v>
      </c>
      <c r="R2620">
        <v>7</v>
      </c>
      <c r="S2620" t="s">
        <v>1956</v>
      </c>
      <c r="T2620" t="s">
        <v>11027</v>
      </c>
      <c r="U2620" t="s">
        <v>10930</v>
      </c>
      <c r="V2620" t="s">
        <v>11003</v>
      </c>
      <c r="W2620" t="s">
        <v>11031</v>
      </c>
      <c r="X2620" t="s">
        <v>6893</v>
      </c>
    </row>
    <row r="2621" spans="1:24" x14ac:dyDescent="0.3">
      <c r="A2621" t="s">
        <v>8633</v>
      </c>
      <c r="B2621" t="s">
        <v>8634</v>
      </c>
      <c r="C2621" t="s">
        <v>8634</v>
      </c>
      <c r="D2621">
        <v>115</v>
      </c>
      <c r="E2621" t="s">
        <v>10911</v>
      </c>
      <c r="F2621">
        <v>1.9166666666666667</v>
      </c>
      <c r="G2621" t="s">
        <v>190</v>
      </c>
      <c r="H2621" t="s">
        <v>10899</v>
      </c>
      <c r="I2621" t="s">
        <v>10899</v>
      </c>
      <c r="J2621">
        <v>7.7</v>
      </c>
      <c r="K2621" t="s">
        <v>10916</v>
      </c>
      <c r="L2621">
        <v>121398</v>
      </c>
      <c r="M2621">
        <v>12000000</v>
      </c>
      <c r="N2621">
        <v>27682872</v>
      </c>
      <c r="O2621">
        <v>15682872</v>
      </c>
      <c r="P2621" t="s">
        <v>10913</v>
      </c>
      <c r="Q2621" t="s">
        <v>8635</v>
      </c>
      <c r="R2621">
        <v>23</v>
      </c>
      <c r="S2621" t="s">
        <v>11012</v>
      </c>
      <c r="T2621" t="s">
        <v>11029</v>
      </c>
      <c r="U2621" t="s">
        <v>10932</v>
      </c>
      <c r="V2621" t="s">
        <v>10997</v>
      </c>
      <c r="W2621" t="s">
        <v>11031</v>
      </c>
      <c r="X2621" t="s">
        <v>2758</v>
      </c>
    </row>
    <row r="2622" spans="1:24" x14ac:dyDescent="0.3">
      <c r="A2622" t="s">
        <v>8636</v>
      </c>
      <c r="B2622" t="s">
        <v>8637</v>
      </c>
      <c r="C2622" t="s">
        <v>8637</v>
      </c>
      <c r="D2622">
        <v>116</v>
      </c>
      <c r="E2622" t="s">
        <v>10911</v>
      </c>
      <c r="F2622">
        <v>1.9333333333333333</v>
      </c>
      <c r="G2622" t="s">
        <v>7406</v>
      </c>
      <c r="H2622" t="s">
        <v>172</v>
      </c>
      <c r="I2622" t="s">
        <v>10891</v>
      </c>
      <c r="J2622">
        <v>6.6</v>
      </c>
      <c r="K2622" t="s">
        <v>10912</v>
      </c>
      <c r="L2622">
        <v>178197</v>
      </c>
      <c r="M2622">
        <v>84000000</v>
      </c>
      <c r="N2622">
        <v>148075565</v>
      </c>
      <c r="O2622">
        <v>64075565</v>
      </c>
      <c r="P2622" t="s">
        <v>10913</v>
      </c>
      <c r="Q2622" t="s">
        <v>7218</v>
      </c>
      <c r="R2622">
        <v>18</v>
      </c>
      <c r="S2622" t="s">
        <v>11012</v>
      </c>
      <c r="T2622" t="s">
        <v>11025</v>
      </c>
      <c r="U2622" t="s">
        <v>10927</v>
      </c>
      <c r="V2622" t="s">
        <v>10997</v>
      </c>
      <c r="W2622" t="s">
        <v>11031</v>
      </c>
      <c r="X2622" t="s">
        <v>3130</v>
      </c>
    </row>
    <row r="2623" spans="1:24" x14ac:dyDescent="0.3">
      <c r="A2623" t="s">
        <v>8638</v>
      </c>
      <c r="B2623" t="s">
        <v>8639</v>
      </c>
      <c r="C2623" t="s">
        <v>8639</v>
      </c>
      <c r="D2623">
        <v>120</v>
      </c>
      <c r="E2623" t="s">
        <v>10911</v>
      </c>
      <c r="F2623">
        <v>2</v>
      </c>
      <c r="G2623" t="s">
        <v>7406</v>
      </c>
      <c r="H2623" t="s">
        <v>10891</v>
      </c>
      <c r="I2623" t="s">
        <v>190</v>
      </c>
      <c r="J2623">
        <v>6.8</v>
      </c>
      <c r="K2623" t="s">
        <v>10912</v>
      </c>
      <c r="L2623">
        <v>264851</v>
      </c>
      <c r="M2623">
        <v>49000000</v>
      </c>
      <c r="N2623">
        <v>102811889</v>
      </c>
      <c r="O2623">
        <v>53811889</v>
      </c>
      <c r="P2623" t="s">
        <v>10913</v>
      </c>
      <c r="Q2623" t="s">
        <v>8640</v>
      </c>
      <c r="R2623">
        <v>4</v>
      </c>
      <c r="S2623" t="s">
        <v>11014</v>
      </c>
      <c r="T2623" t="s">
        <v>11021</v>
      </c>
      <c r="U2623" t="s">
        <v>10921</v>
      </c>
      <c r="V2623" t="s">
        <v>10999</v>
      </c>
      <c r="W2623" t="s">
        <v>11031</v>
      </c>
      <c r="X2623" t="s">
        <v>6984</v>
      </c>
    </row>
    <row r="2624" spans="1:24" x14ac:dyDescent="0.3">
      <c r="A2624" t="s">
        <v>8641</v>
      </c>
      <c r="B2624" t="s">
        <v>8642</v>
      </c>
      <c r="C2624" t="s">
        <v>8642</v>
      </c>
      <c r="D2624">
        <v>134</v>
      </c>
      <c r="E2624" t="s">
        <v>10917</v>
      </c>
      <c r="F2624">
        <v>2.2333333333333334</v>
      </c>
      <c r="G2624" t="s">
        <v>7406</v>
      </c>
      <c r="H2624" t="s">
        <v>10887</v>
      </c>
      <c r="I2624" t="s">
        <v>10890</v>
      </c>
      <c r="J2624">
        <v>7.3</v>
      </c>
      <c r="K2624" t="s">
        <v>10916</v>
      </c>
      <c r="L2624">
        <v>819488</v>
      </c>
      <c r="M2624">
        <v>200000000</v>
      </c>
      <c r="N2624">
        <v>1349926083</v>
      </c>
      <c r="O2624">
        <v>1149926083</v>
      </c>
      <c r="P2624" t="s">
        <v>10928</v>
      </c>
      <c r="Q2624" t="s">
        <v>8643</v>
      </c>
      <c r="R2624">
        <v>29</v>
      </c>
      <c r="S2624" t="s">
        <v>11015</v>
      </c>
      <c r="T2624" t="s">
        <v>11019</v>
      </c>
      <c r="U2624" t="s">
        <v>10919</v>
      </c>
      <c r="V2624" t="s">
        <v>11009</v>
      </c>
      <c r="W2624" t="s">
        <v>11031</v>
      </c>
      <c r="X2624" t="s">
        <v>8644</v>
      </c>
    </row>
    <row r="2625" spans="1:24" x14ac:dyDescent="0.3">
      <c r="A2625" t="s">
        <v>8645</v>
      </c>
      <c r="B2625" t="s">
        <v>8646</v>
      </c>
      <c r="C2625" t="s">
        <v>8647</v>
      </c>
      <c r="D2625">
        <v>123</v>
      </c>
      <c r="E2625" t="s">
        <v>10917</v>
      </c>
      <c r="F2625">
        <v>2.0499999999999998</v>
      </c>
      <c r="G2625" t="s">
        <v>190</v>
      </c>
      <c r="H2625" t="s">
        <v>10899</v>
      </c>
      <c r="I2625" t="s">
        <v>10899</v>
      </c>
      <c r="J2625">
        <v>8.3000000000000007</v>
      </c>
      <c r="K2625" t="s">
        <v>10922</v>
      </c>
      <c r="L2625">
        <v>254075</v>
      </c>
      <c r="M2625">
        <v>500000</v>
      </c>
      <c r="N2625">
        <v>22926076</v>
      </c>
      <c r="O2625">
        <v>22426076</v>
      </c>
      <c r="P2625" t="s">
        <v>10913</v>
      </c>
      <c r="Q2625" t="s">
        <v>8648</v>
      </c>
      <c r="R2625">
        <v>1</v>
      </c>
      <c r="S2625" t="s">
        <v>11011</v>
      </c>
      <c r="T2625" t="s">
        <v>11020</v>
      </c>
      <c r="U2625" t="s">
        <v>10920</v>
      </c>
      <c r="V2625" t="s">
        <v>11000</v>
      </c>
      <c r="W2625" t="s">
        <v>11031</v>
      </c>
      <c r="X2625" t="s">
        <v>8649</v>
      </c>
    </row>
    <row r="2626" spans="1:24" x14ac:dyDescent="0.3">
      <c r="A2626" t="s">
        <v>8650</v>
      </c>
      <c r="B2626" t="s">
        <v>8651</v>
      </c>
      <c r="C2626" t="s">
        <v>8651</v>
      </c>
      <c r="D2626">
        <v>118</v>
      </c>
      <c r="E2626" t="s">
        <v>10911</v>
      </c>
      <c r="F2626">
        <v>1.9666666666666666</v>
      </c>
      <c r="G2626" t="s">
        <v>190</v>
      </c>
      <c r="H2626" t="s">
        <v>10885</v>
      </c>
      <c r="I2626" t="s">
        <v>10895</v>
      </c>
      <c r="J2626">
        <v>6.1</v>
      </c>
      <c r="K2626" t="s">
        <v>10912</v>
      </c>
      <c r="L2626">
        <v>56114</v>
      </c>
      <c r="M2626">
        <v>60000000</v>
      </c>
      <c r="N2626">
        <v>30800231</v>
      </c>
      <c r="O2626">
        <v>-29199769</v>
      </c>
      <c r="P2626" t="s">
        <v>10924</v>
      </c>
      <c r="Q2626" t="s">
        <v>8652</v>
      </c>
      <c r="R2626">
        <v>10</v>
      </c>
      <c r="S2626" t="s">
        <v>11015</v>
      </c>
      <c r="T2626" t="s">
        <v>11020</v>
      </c>
      <c r="U2626" t="s">
        <v>10920</v>
      </c>
      <c r="V2626" t="s">
        <v>10998</v>
      </c>
      <c r="W2626" t="s">
        <v>11031</v>
      </c>
      <c r="X2626" t="s">
        <v>8653</v>
      </c>
    </row>
    <row r="2627" spans="1:24" x14ac:dyDescent="0.3">
      <c r="A2627" t="s">
        <v>8654</v>
      </c>
      <c r="B2627" t="s">
        <v>8655</v>
      </c>
      <c r="C2627" t="s">
        <v>8655</v>
      </c>
      <c r="D2627">
        <v>99</v>
      </c>
      <c r="E2627" t="s">
        <v>10911</v>
      </c>
      <c r="F2627">
        <v>1.65</v>
      </c>
      <c r="G2627" t="s">
        <v>7406</v>
      </c>
      <c r="H2627" t="s">
        <v>5170</v>
      </c>
      <c r="I2627" t="s">
        <v>10899</v>
      </c>
      <c r="J2627">
        <v>6</v>
      </c>
      <c r="K2627" t="s">
        <v>10912</v>
      </c>
      <c r="L2627">
        <v>55745</v>
      </c>
      <c r="M2627">
        <v>30000000</v>
      </c>
      <c r="N2627">
        <v>31220247</v>
      </c>
      <c r="O2627">
        <v>1220247</v>
      </c>
      <c r="P2627" t="s">
        <v>10918</v>
      </c>
      <c r="Q2627" t="s">
        <v>8656</v>
      </c>
      <c r="R2627">
        <v>3</v>
      </c>
      <c r="S2627" t="s">
        <v>11012</v>
      </c>
      <c r="T2627" t="s">
        <v>11027</v>
      </c>
      <c r="U2627" t="s">
        <v>10930</v>
      </c>
      <c r="V2627" t="s">
        <v>11007</v>
      </c>
      <c r="W2627" t="s">
        <v>11031</v>
      </c>
      <c r="X2627" t="s">
        <v>8657</v>
      </c>
    </row>
    <row r="2628" spans="1:24" x14ac:dyDescent="0.3">
      <c r="A2628" t="s">
        <v>8658</v>
      </c>
      <c r="B2628" t="s">
        <v>8659</v>
      </c>
      <c r="C2628" t="s">
        <v>8659</v>
      </c>
      <c r="D2628">
        <v>104</v>
      </c>
      <c r="E2628" t="s">
        <v>10911</v>
      </c>
      <c r="F2628">
        <v>1.7333333333333334</v>
      </c>
      <c r="G2628" t="s">
        <v>172</v>
      </c>
      <c r="H2628" t="s">
        <v>190</v>
      </c>
      <c r="I2628" t="s">
        <v>10885</v>
      </c>
      <c r="J2628">
        <v>7.2</v>
      </c>
      <c r="K2628" t="s">
        <v>10916</v>
      </c>
      <c r="L2628">
        <v>104457</v>
      </c>
      <c r="M2628">
        <v>8000000</v>
      </c>
      <c r="N2628">
        <v>9368803</v>
      </c>
      <c r="O2628">
        <v>1368803</v>
      </c>
      <c r="P2628" t="s">
        <v>10918</v>
      </c>
      <c r="Q2628" t="s">
        <v>8660</v>
      </c>
      <c r="R2628">
        <v>25</v>
      </c>
      <c r="S2628" t="s">
        <v>11014</v>
      </c>
      <c r="T2628" t="s">
        <v>11025</v>
      </c>
      <c r="U2628" t="s">
        <v>10927</v>
      </c>
      <c r="V2628" t="s">
        <v>11003</v>
      </c>
      <c r="W2628" t="s">
        <v>11031</v>
      </c>
      <c r="X2628" t="s">
        <v>5418</v>
      </c>
    </row>
    <row r="2629" spans="1:24" x14ac:dyDescent="0.3">
      <c r="A2629" t="s">
        <v>8661</v>
      </c>
      <c r="B2629" t="s">
        <v>8662</v>
      </c>
      <c r="C2629" t="s">
        <v>8662</v>
      </c>
      <c r="D2629">
        <v>139</v>
      </c>
      <c r="E2629" t="s">
        <v>10917</v>
      </c>
      <c r="F2629">
        <v>2.3166666666666669</v>
      </c>
      <c r="G2629" t="s">
        <v>7406</v>
      </c>
      <c r="H2629" t="s">
        <v>10887</v>
      </c>
      <c r="I2629" t="s">
        <v>10895</v>
      </c>
      <c r="J2629">
        <v>6.6</v>
      </c>
      <c r="K2629" t="s">
        <v>10912</v>
      </c>
      <c r="L2629">
        <v>479336</v>
      </c>
      <c r="M2629">
        <v>85000000</v>
      </c>
      <c r="N2629">
        <v>288885818</v>
      </c>
      <c r="O2629">
        <v>203885818</v>
      </c>
      <c r="P2629" t="s">
        <v>10928</v>
      </c>
      <c r="Q2629" t="s">
        <v>8663</v>
      </c>
      <c r="R2629">
        <v>18</v>
      </c>
      <c r="S2629" t="s">
        <v>11011</v>
      </c>
      <c r="T2629" t="s">
        <v>11021</v>
      </c>
      <c r="U2629" t="s">
        <v>10921</v>
      </c>
      <c r="V2629" t="s">
        <v>10998</v>
      </c>
      <c r="W2629" t="s">
        <v>11031</v>
      </c>
      <c r="X2629" t="s">
        <v>5362</v>
      </c>
    </row>
    <row r="2630" spans="1:24" x14ac:dyDescent="0.3">
      <c r="A2630" t="s">
        <v>8664</v>
      </c>
      <c r="B2630" t="s">
        <v>8665</v>
      </c>
      <c r="C2630" t="s">
        <v>8665</v>
      </c>
      <c r="D2630">
        <v>102</v>
      </c>
      <c r="E2630" t="s">
        <v>10911</v>
      </c>
      <c r="F2630">
        <v>1.7</v>
      </c>
      <c r="G2630" t="s">
        <v>190</v>
      </c>
      <c r="H2630" t="s">
        <v>10895</v>
      </c>
      <c r="I2630" t="s">
        <v>10886</v>
      </c>
      <c r="J2630">
        <v>7</v>
      </c>
      <c r="K2630" t="s">
        <v>10916</v>
      </c>
      <c r="L2630">
        <v>80687</v>
      </c>
      <c r="M2630">
        <v>6000000</v>
      </c>
      <c r="N2630">
        <v>15950164</v>
      </c>
      <c r="O2630">
        <v>9950164</v>
      </c>
      <c r="P2630" t="s">
        <v>10918</v>
      </c>
      <c r="Q2630" t="s">
        <v>8666</v>
      </c>
      <c r="R2630">
        <v>27</v>
      </c>
      <c r="S2630" t="s">
        <v>1956</v>
      </c>
      <c r="T2630" t="s">
        <v>11019</v>
      </c>
      <c r="U2630" t="s">
        <v>10919</v>
      </c>
      <c r="V2630" t="s">
        <v>11003</v>
      </c>
      <c r="W2630" t="s">
        <v>11031</v>
      </c>
      <c r="X2630" t="s">
        <v>8667</v>
      </c>
    </row>
    <row r="2631" spans="1:24" x14ac:dyDescent="0.3">
      <c r="A2631" t="s">
        <v>8668</v>
      </c>
      <c r="B2631" t="s">
        <v>8669</v>
      </c>
      <c r="C2631" t="s">
        <v>8669</v>
      </c>
      <c r="D2631">
        <v>136</v>
      </c>
      <c r="E2631" t="s">
        <v>10917</v>
      </c>
      <c r="F2631">
        <v>2.2666666666666666</v>
      </c>
      <c r="G2631" t="s">
        <v>7406</v>
      </c>
      <c r="H2631" t="s">
        <v>10887</v>
      </c>
      <c r="I2631" t="s">
        <v>10890</v>
      </c>
      <c r="J2631">
        <v>7.8</v>
      </c>
      <c r="K2631" t="s">
        <v>10916</v>
      </c>
      <c r="L2631">
        <v>883216</v>
      </c>
      <c r="M2631">
        <v>170000000</v>
      </c>
      <c r="N2631">
        <v>714421503</v>
      </c>
      <c r="O2631">
        <v>544421503</v>
      </c>
      <c r="P2631" t="s">
        <v>10928</v>
      </c>
      <c r="Q2631" t="s">
        <v>8670</v>
      </c>
      <c r="R2631">
        <v>13</v>
      </c>
      <c r="S2631" t="s">
        <v>11012</v>
      </c>
      <c r="T2631" t="s">
        <v>11021</v>
      </c>
      <c r="U2631" t="s">
        <v>10921</v>
      </c>
      <c r="V2631" t="s">
        <v>10998</v>
      </c>
      <c r="W2631" t="s">
        <v>11031</v>
      </c>
      <c r="X2631" t="s">
        <v>5599</v>
      </c>
    </row>
    <row r="2632" spans="1:24" x14ac:dyDescent="0.3">
      <c r="A2632" t="s">
        <v>8671</v>
      </c>
      <c r="B2632" t="s">
        <v>8672</v>
      </c>
      <c r="C2632" t="s">
        <v>8672</v>
      </c>
      <c r="D2632">
        <v>121</v>
      </c>
      <c r="E2632" t="s">
        <v>10917</v>
      </c>
      <c r="F2632">
        <v>2.0166666666666666</v>
      </c>
      <c r="G2632" t="s">
        <v>7406</v>
      </c>
      <c r="H2632" t="s">
        <v>5170</v>
      </c>
      <c r="I2632" t="s">
        <v>10899</v>
      </c>
      <c r="J2632">
        <v>6.6</v>
      </c>
      <c r="K2632" t="s">
        <v>10912</v>
      </c>
      <c r="L2632">
        <v>69555</v>
      </c>
      <c r="M2632">
        <v>40000000</v>
      </c>
      <c r="N2632">
        <v>31676128</v>
      </c>
      <c r="O2632">
        <v>-8323872</v>
      </c>
      <c r="P2632" t="s">
        <v>10924</v>
      </c>
      <c r="Q2632" t="s">
        <v>8673</v>
      </c>
      <c r="R2632">
        <v>30</v>
      </c>
      <c r="S2632" t="s">
        <v>1956</v>
      </c>
      <c r="T2632" t="s">
        <v>11021</v>
      </c>
      <c r="U2632" t="s">
        <v>10921</v>
      </c>
      <c r="V2632" t="s">
        <v>11009</v>
      </c>
      <c r="W2632" t="s">
        <v>11031</v>
      </c>
      <c r="X2632" t="s">
        <v>8674</v>
      </c>
    </row>
    <row r="2633" spans="1:24" x14ac:dyDescent="0.3">
      <c r="A2633" t="s">
        <v>8675</v>
      </c>
      <c r="B2633" t="s">
        <v>8676</v>
      </c>
      <c r="C2633" t="s">
        <v>8676</v>
      </c>
      <c r="D2633">
        <v>108</v>
      </c>
      <c r="E2633" t="s">
        <v>10911</v>
      </c>
      <c r="F2633">
        <v>1.8</v>
      </c>
      <c r="G2633" t="s">
        <v>10895</v>
      </c>
      <c r="H2633" t="s">
        <v>10886</v>
      </c>
      <c r="I2633" t="s">
        <v>5170</v>
      </c>
      <c r="J2633">
        <v>6.3</v>
      </c>
      <c r="K2633" t="s">
        <v>10912</v>
      </c>
      <c r="L2633">
        <v>59039</v>
      </c>
      <c r="M2633">
        <v>14000000</v>
      </c>
      <c r="N2633">
        <v>11020402</v>
      </c>
      <c r="O2633">
        <v>-2979598</v>
      </c>
      <c r="P2633" t="s">
        <v>10924</v>
      </c>
      <c r="Q2633" t="s">
        <v>8677</v>
      </c>
      <c r="R2633">
        <v>14</v>
      </c>
      <c r="S2633" t="s">
        <v>11011</v>
      </c>
      <c r="T2633" t="s">
        <v>11022</v>
      </c>
      <c r="U2633" t="s">
        <v>10923</v>
      </c>
      <c r="V2633" t="s">
        <v>10998</v>
      </c>
      <c r="W2633" t="s">
        <v>11031</v>
      </c>
      <c r="X2633" t="s">
        <v>8678</v>
      </c>
    </row>
    <row r="2634" spans="1:24" x14ac:dyDescent="0.3">
      <c r="A2634" t="s">
        <v>8679</v>
      </c>
      <c r="B2634" t="s">
        <v>8680</v>
      </c>
      <c r="C2634" t="s">
        <v>8680</v>
      </c>
      <c r="D2634">
        <v>118</v>
      </c>
      <c r="E2634" t="s">
        <v>10911</v>
      </c>
      <c r="F2634">
        <v>1.9666666666666666</v>
      </c>
      <c r="G2634" t="s">
        <v>172</v>
      </c>
      <c r="H2634" t="s">
        <v>10899</v>
      </c>
      <c r="I2634" t="s">
        <v>10899</v>
      </c>
      <c r="J2634">
        <v>6</v>
      </c>
      <c r="K2634" t="s">
        <v>10912</v>
      </c>
      <c r="L2634">
        <v>68542</v>
      </c>
      <c r="M2634">
        <v>30000000</v>
      </c>
      <c r="N2634">
        <v>105011053</v>
      </c>
      <c r="O2634">
        <v>75011053</v>
      </c>
      <c r="P2634" t="s">
        <v>10913</v>
      </c>
      <c r="Q2634" t="s">
        <v>6802</v>
      </c>
      <c r="R2634">
        <v>12</v>
      </c>
      <c r="S2634" t="s">
        <v>11016</v>
      </c>
      <c r="T2634" t="s">
        <v>11018</v>
      </c>
      <c r="U2634" t="s">
        <v>10914</v>
      </c>
      <c r="V2634" t="s">
        <v>10999</v>
      </c>
      <c r="W2634" t="s">
        <v>11031</v>
      </c>
      <c r="X2634" t="s">
        <v>8681</v>
      </c>
    </row>
    <row r="2635" spans="1:24" x14ac:dyDescent="0.3">
      <c r="A2635" t="s">
        <v>8682</v>
      </c>
      <c r="B2635" t="s">
        <v>8683</v>
      </c>
      <c r="C2635" t="s">
        <v>8683</v>
      </c>
      <c r="D2635">
        <v>165</v>
      </c>
      <c r="E2635" t="s">
        <v>10917</v>
      </c>
      <c r="F2635">
        <v>2.75</v>
      </c>
      <c r="G2635" t="s">
        <v>190</v>
      </c>
      <c r="H2635" t="s">
        <v>234</v>
      </c>
      <c r="I2635" t="s">
        <v>10899</v>
      </c>
      <c r="J2635">
        <v>8.5</v>
      </c>
      <c r="K2635" t="s">
        <v>10922</v>
      </c>
      <c r="L2635">
        <v>1647010</v>
      </c>
      <c r="M2635">
        <v>100000000</v>
      </c>
      <c r="N2635">
        <v>426074373</v>
      </c>
      <c r="O2635">
        <v>326074373</v>
      </c>
      <c r="P2635" t="s">
        <v>10928</v>
      </c>
      <c r="Q2635" t="s">
        <v>8684</v>
      </c>
      <c r="R2635">
        <v>11</v>
      </c>
      <c r="S2635" t="s">
        <v>11011</v>
      </c>
      <c r="T2635" t="s">
        <v>11018</v>
      </c>
      <c r="U2635" t="s">
        <v>10914</v>
      </c>
      <c r="V2635" t="s">
        <v>11003</v>
      </c>
      <c r="W2635" t="s">
        <v>11031</v>
      </c>
      <c r="X2635" t="s">
        <v>1534</v>
      </c>
    </row>
    <row r="2636" spans="1:24" x14ac:dyDescent="0.3">
      <c r="A2636" t="s">
        <v>8685</v>
      </c>
      <c r="B2636" t="s">
        <v>8686</v>
      </c>
      <c r="C2636" t="s">
        <v>8686</v>
      </c>
      <c r="D2636">
        <v>95</v>
      </c>
      <c r="E2636" t="s">
        <v>10911</v>
      </c>
      <c r="F2636">
        <v>1.5833333333333333</v>
      </c>
      <c r="G2636" t="s">
        <v>190</v>
      </c>
      <c r="H2636" t="s">
        <v>105</v>
      </c>
      <c r="I2636" t="s">
        <v>5170</v>
      </c>
      <c r="J2636">
        <v>6.6</v>
      </c>
      <c r="K2636" t="s">
        <v>10912</v>
      </c>
      <c r="L2636">
        <v>107420</v>
      </c>
      <c r="M2636">
        <v>1000000</v>
      </c>
      <c r="N2636">
        <v>26895481</v>
      </c>
      <c r="O2636">
        <v>25895481</v>
      </c>
      <c r="P2636" t="s">
        <v>10913</v>
      </c>
      <c r="Q2636" t="s">
        <v>7889</v>
      </c>
      <c r="R2636">
        <v>10</v>
      </c>
      <c r="S2636" t="s">
        <v>11016</v>
      </c>
      <c r="T2636" t="s">
        <v>11027</v>
      </c>
      <c r="U2636" t="s">
        <v>10930</v>
      </c>
      <c r="V2636" t="s">
        <v>11000</v>
      </c>
      <c r="W2636" t="s">
        <v>11031</v>
      </c>
      <c r="X2636" t="s">
        <v>7364</v>
      </c>
    </row>
    <row r="2637" spans="1:24" x14ac:dyDescent="0.3">
      <c r="A2637" t="s">
        <v>8687</v>
      </c>
      <c r="B2637" t="s">
        <v>8688</v>
      </c>
      <c r="C2637" t="s">
        <v>8688</v>
      </c>
      <c r="D2637">
        <v>106</v>
      </c>
      <c r="E2637" t="s">
        <v>10911</v>
      </c>
      <c r="F2637">
        <v>1.7666666666666666</v>
      </c>
      <c r="G2637" t="s">
        <v>10887</v>
      </c>
      <c r="H2637" t="s">
        <v>10892</v>
      </c>
      <c r="I2637" t="s">
        <v>10885</v>
      </c>
      <c r="J2637">
        <v>5.7</v>
      </c>
      <c r="K2637" t="s">
        <v>10933</v>
      </c>
      <c r="L2637">
        <v>123310</v>
      </c>
      <c r="M2637">
        <v>90000000</v>
      </c>
      <c r="N2637">
        <v>199850315</v>
      </c>
      <c r="O2637">
        <v>109850315</v>
      </c>
      <c r="P2637" t="s">
        <v>10928</v>
      </c>
      <c r="Q2637" t="s">
        <v>8062</v>
      </c>
      <c r="R2637">
        <v>7</v>
      </c>
      <c r="S2637" t="s">
        <v>11014</v>
      </c>
      <c r="T2637" t="s">
        <v>11028</v>
      </c>
      <c r="U2637" t="s">
        <v>10931</v>
      </c>
      <c r="V2637" t="s">
        <v>10997</v>
      </c>
      <c r="W2637" t="s">
        <v>11031</v>
      </c>
      <c r="X2637" t="s">
        <v>7162</v>
      </c>
    </row>
    <row r="2638" spans="1:24" x14ac:dyDescent="0.3">
      <c r="A2638" t="s">
        <v>8689</v>
      </c>
      <c r="B2638" t="s">
        <v>8690</v>
      </c>
      <c r="C2638" t="s">
        <v>8690</v>
      </c>
      <c r="D2638">
        <v>109</v>
      </c>
      <c r="E2638" t="s">
        <v>10911</v>
      </c>
      <c r="F2638">
        <v>1.8166666666666667</v>
      </c>
      <c r="G2638" t="s">
        <v>7406</v>
      </c>
      <c r="H2638" t="s">
        <v>10891</v>
      </c>
      <c r="I2638" t="s">
        <v>190</v>
      </c>
      <c r="J2638">
        <v>7.6</v>
      </c>
      <c r="K2638" t="s">
        <v>10916</v>
      </c>
      <c r="L2638">
        <v>262804</v>
      </c>
      <c r="M2638">
        <v>7000000</v>
      </c>
      <c r="N2638">
        <v>55078146</v>
      </c>
      <c r="O2638">
        <v>48078146</v>
      </c>
      <c r="P2638" t="s">
        <v>10913</v>
      </c>
      <c r="Q2638" t="s">
        <v>6160</v>
      </c>
      <c r="R2638">
        <v>8</v>
      </c>
      <c r="S2638" t="s">
        <v>11016</v>
      </c>
      <c r="T2638" t="s">
        <v>11027</v>
      </c>
      <c r="U2638" t="s">
        <v>10930</v>
      </c>
      <c r="V2638" t="s">
        <v>11003</v>
      </c>
      <c r="W2638" t="s">
        <v>11031</v>
      </c>
      <c r="X2638" t="s">
        <v>5159</v>
      </c>
    </row>
    <row r="2639" spans="1:24" x14ac:dyDescent="0.3">
      <c r="A2639" t="s">
        <v>8691</v>
      </c>
      <c r="B2639" t="s">
        <v>8692</v>
      </c>
      <c r="C2639" t="s">
        <v>8692</v>
      </c>
      <c r="D2639">
        <v>95</v>
      </c>
      <c r="E2639" t="s">
        <v>10911</v>
      </c>
      <c r="F2639">
        <v>1.5833333333333333</v>
      </c>
      <c r="G2639" t="s">
        <v>7406</v>
      </c>
      <c r="H2639" t="s">
        <v>105</v>
      </c>
      <c r="I2639" t="s">
        <v>10890</v>
      </c>
      <c r="J2639">
        <v>5.3</v>
      </c>
      <c r="K2639" t="s">
        <v>10933</v>
      </c>
      <c r="L2639">
        <v>147953</v>
      </c>
      <c r="M2639">
        <v>65000000</v>
      </c>
      <c r="N2639">
        <v>240159255</v>
      </c>
      <c r="O2639">
        <v>175159255</v>
      </c>
      <c r="P2639" t="s">
        <v>10928</v>
      </c>
      <c r="Q2639" t="s">
        <v>8693</v>
      </c>
      <c r="R2639">
        <v>3</v>
      </c>
      <c r="S2639" t="s">
        <v>11015</v>
      </c>
      <c r="T2639" t="s">
        <v>11027</v>
      </c>
      <c r="U2639" t="s">
        <v>10930</v>
      </c>
      <c r="V2639" t="s">
        <v>11003</v>
      </c>
      <c r="W2639" t="s">
        <v>11031</v>
      </c>
      <c r="X2639" t="s">
        <v>2001</v>
      </c>
    </row>
    <row r="2640" spans="1:24" x14ac:dyDescent="0.3">
      <c r="A2640" t="s">
        <v>8694</v>
      </c>
      <c r="B2640" t="s">
        <v>8695</v>
      </c>
      <c r="C2640" t="s">
        <v>8695</v>
      </c>
      <c r="D2640">
        <v>164</v>
      </c>
      <c r="E2640" t="s">
        <v>10917</v>
      </c>
      <c r="F2640">
        <v>2.7333333333333334</v>
      </c>
      <c r="G2640" t="s">
        <v>7406</v>
      </c>
      <c r="H2640" t="s">
        <v>190</v>
      </c>
      <c r="I2640" t="s">
        <v>10895</v>
      </c>
      <c r="J2640">
        <v>8</v>
      </c>
      <c r="K2640" t="s">
        <v>10922</v>
      </c>
      <c r="L2640">
        <v>630765</v>
      </c>
      <c r="M2640">
        <v>150000000</v>
      </c>
      <c r="N2640">
        <v>267685209</v>
      </c>
      <c r="O2640">
        <v>117685209</v>
      </c>
      <c r="P2640" t="s">
        <v>10928</v>
      </c>
      <c r="Q2640" t="s">
        <v>8696</v>
      </c>
      <c r="R2640">
        <v>3</v>
      </c>
      <c r="S2640" t="s">
        <v>11011</v>
      </c>
      <c r="T2640" t="s">
        <v>11022</v>
      </c>
      <c r="U2640" t="s">
        <v>10923</v>
      </c>
      <c r="V2640" t="s">
        <v>11005</v>
      </c>
      <c r="W2640" t="s">
        <v>11031</v>
      </c>
      <c r="X2640" t="s">
        <v>7036</v>
      </c>
    </row>
    <row r="2641" spans="1:24" x14ac:dyDescent="0.3">
      <c r="A2641" t="s">
        <v>8697</v>
      </c>
      <c r="B2641" t="s">
        <v>8698</v>
      </c>
      <c r="C2641" t="s">
        <v>8698</v>
      </c>
      <c r="D2641">
        <v>102</v>
      </c>
      <c r="E2641" t="s">
        <v>10911</v>
      </c>
      <c r="F2641">
        <v>1.7</v>
      </c>
      <c r="G2641" t="s">
        <v>172</v>
      </c>
      <c r="H2641" t="s">
        <v>10899</v>
      </c>
      <c r="I2641" t="s">
        <v>10899</v>
      </c>
      <c r="J2641">
        <v>5.9</v>
      </c>
      <c r="K2641" t="s">
        <v>10933</v>
      </c>
      <c r="L2641">
        <v>130713</v>
      </c>
      <c r="M2641">
        <v>25000000</v>
      </c>
      <c r="N2641">
        <v>94073028</v>
      </c>
      <c r="O2641">
        <v>69073028</v>
      </c>
      <c r="P2641" t="s">
        <v>10913</v>
      </c>
      <c r="Q2641" t="s">
        <v>8699</v>
      </c>
      <c r="R2641">
        <v>20</v>
      </c>
      <c r="S2641" t="s">
        <v>11014</v>
      </c>
      <c r="T2641" t="s">
        <v>11019</v>
      </c>
      <c r="U2641" t="s">
        <v>10919</v>
      </c>
      <c r="V2641" t="s">
        <v>11006</v>
      </c>
      <c r="W2641" t="s">
        <v>11031</v>
      </c>
      <c r="X2641" t="s">
        <v>8700</v>
      </c>
    </row>
    <row r="2642" spans="1:24" x14ac:dyDescent="0.3">
      <c r="A2642" t="s">
        <v>8701</v>
      </c>
      <c r="B2642" t="s">
        <v>8702</v>
      </c>
      <c r="C2642" t="s">
        <v>8702</v>
      </c>
      <c r="D2642">
        <v>132</v>
      </c>
      <c r="E2642" t="s">
        <v>10917</v>
      </c>
      <c r="F2642">
        <v>2.2000000000000002</v>
      </c>
      <c r="G2642" t="s">
        <v>10889</v>
      </c>
      <c r="H2642" t="s">
        <v>10891</v>
      </c>
      <c r="I2642" t="s">
        <v>190</v>
      </c>
      <c r="J2642">
        <v>6.9</v>
      </c>
      <c r="K2642" t="s">
        <v>10912</v>
      </c>
      <c r="L2642">
        <v>99057</v>
      </c>
      <c r="M2642">
        <v>49000000</v>
      </c>
      <c r="N2642">
        <v>0</v>
      </c>
      <c r="O2642">
        <v>-49000000</v>
      </c>
      <c r="P2642" t="s">
        <v>10924</v>
      </c>
      <c r="Q2642" t="s">
        <v>7981</v>
      </c>
      <c r="R2642">
        <v>10</v>
      </c>
      <c r="S2642" t="s">
        <v>11013</v>
      </c>
      <c r="T2642" t="s">
        <v>11021</v>
      </c>
      <c r="U2642" t="s">
        <v>10921</v>
      </c>
      <c r="V2642" t="s">
        <v>11001</v>
      </c>
      <c r="W2642" t="s">
        <v>11031</v>
      </c>
      <c r="X2642" t="s">
        <v>6251</v>
      </c>
    </row>
    <row r="2643" spans="1:24" x14ac:dyDescent="0.3">
      <c r="A2643" t="s">
        <v>8703</v>
      </c>
      <c r="B2643" t="s">
        <v>8704</v>
      </c>
      <c r="C2643" t="s">
        <v>8704</v>
      </c>
      <c r="D2643">
        <v>96</v>
      </c>
      <c r="E2643" t="s">
        <v>10911</v>
      </c>
      <c r="F2643">
        <v>1.6</v>
      </c>
      <c r="G2643" t="s">
        <v>10887</v>
      </c>
      <c r="H2643" t="s">
        <v>10888</v>
      </c>
      <c r="I2643" t="s">
        <v>172</v>
      </c>
      <c r="J2643">
        <v>6.4</v>
      </c>
      <c r="K2643" t="s">
        <v>10912</v>
      </c>
      <c r="L2643">
        <v>107114</v>
      </c>
      <c r="M2643">
        <v>135000000</v>
      </c>
      <c r="N2643">
        <v>282570682</v>
      </c>
      <c r="O2643">
        <v>147570682</v>
      </c>
      <c r="P2643" t="s">
        <v>10928</v>
      </c>
      <c r="Q2643" t="s">
        <v>7240</v>
      </c>
      <c r="R2643">
        <v>10</v>
      </c>
      <c r="S2643" t="s">
        <v>11014</v>
      </c>
      <c r="T2643" t="s">
        <v>11025</v>
      </c>
      <c r="U2643" t="s">
        <v>10927</v>
      </c>
      <c r="V2643" t="s">
        <v>10997</v>
      </c>
      <c r="W2643" t="s">
        <v>11031</v>
      </c>
      <c r="X2643" t="s">
        <v>8705</v>
      </c>
    </row>
    <row r="2644" spans="1:24" x14ac:dyDescent="0.3">
      <c r="A2644" t="s">
        <v>8706</v>
      </c>
      <c r="B2644" t="s">
        <v>8707</v>
      </c>
      <c r="C2644" t="s">
        <v>8707</v>
      </c>
      <c r="D2644">
        <v>107</v>
      </c>
      <c r="E2644" t="s">
        <v>10911</v>
      </c>
      <c r="F2644">
        <v>1.7833333333333334</v>
      </c>
      <c r="G2644" t="s">
        <v>7406</v>
      </c>
      <c r="H2644" t="s">
        <v>190</v>
      </c>
      <c r="I2644" t="s">
        <v>10896</v>
      </c>
      <c r="J2644">
        <v>7.1</v>
      </c>
      <c r="K2644" t="s">
        <v>10916</v>
      </c>
      <c r="L2644">
        <v>177956</v>
      </c>
      <c r="M2644">
        <v>110000000</v>
      </c>
      <c r="N2644">
        <v>121790373</v>
      </c>
      <c r="O2644">
        <v>11790373</v>
      </c>
      <c r="P2644" t="s">
        <v>10913</v>
      </c>
      <c r="Q2644" t="s">
        <v>8708</v>
      </c>
      <c r="R2644">
        <v>13</v>
      </c>
      <c r="S2644" t="s">
        <v>11011</v>
      </c>
      <c r="T2644" t="s">
        <v>11027</v>
      </c>
      <c r="U2644" t="s">
        <v>10930</v>
      </c>
      <c r="V2644" t="s">
        <v>11006</v>
      </c>
      <c r="W2644" t="s">
        <v>11031</v>
      </c>
      <c r="X2644" t="s">
        <v>4202</v>
      </c>
    </row>
    <row r="2645" spans="1:24" x14ac:dyDescent="0.3">
      <c r="A2645" t="s">
        <v>8709</v>
      </c>
      <c r="B2645" t="s">
        <v>8710</v>
      </c>
      <c r="C2645" t="s">
        <v>8710</v>
      </c>
      <c r="D2645">
        <v>86</v>
      </c>
      <c r="E2645" t="s">
        <v>10915</v>
      </c>
      <c r="F2645">
        <v>1.4333333333333333</v>
      </c>
      <c r="G2645" t="s">
        <v>10887</v>
      </c>
      <c r="H2645" t="s">
        <v>172</v>
      </c>
      <c r="I2645" t="s">
        <v>190</v>
      </c>
      <c r="J2645">
        <v>6.9</v>
      </c>
      <c r="K2645" t="s">
        <v>10912</v>
      </c>
      <c r="L2645">
        <v>129789</v>
      </c>
      <c r="M2645">
        <v>750000</v>
      </c>
      <c r="N2645">
        <v>4424699</v>
      </c>
      <c r="O2645">
        <v>3674699</v>
      </c>
      <c r="P2645" t="s">
        <v>10918</v>
      </c>
      <c r="Q2645" t="s">
        <v>8711</v>
      </c>
      <c r="R2645">
        <v>22</v>
      </c>
      <c r="S2645" t="s">
        <v>11013</v>
      </c>
      <c r="T2645" t="s">
        <v>11019</v>
      </c>
      <c r="U2645" t="s">
        <v>10919</v>
      </c>
      <c r="V2645" t="s">
        <v>11003</v>
      </c>
      <c r="W2645" t="s">
        <v>11031</v>
      </c>
      <c r="X2645" t="s">
        <v>4593</v>
      </c>
    </row>
    <row r="2646" spans="1:24" x14ac:dyDescent="0.3">
      <c r="A2646" t="s">
        <v>8712</v>
      </c>
      <c r="B2646" t="s">
        <v>8713</v>
      </c>
      <c r="C2646" t="s">
        <v>8713</v>
      </c>
      <c r="D2646">
        <v>116</v>
      </c>
      <c r="E2646" t="s">
        <v>10911</v>
      </c>
      <c r="F2646">
        <v>1.9333333333333333</v>
      </c>
      <c r="G2646" t="s">
        <v>10887</v>
      </c>
      <c r="H2646" t="s">
        <v>10891</v>
      </c>
      <c r="I2646" t="s">
        <v>190</v>
      </c>
      <c r="J2646">
        <v>6.8</v>
      </c>
      <c r="K2646" t="s">
        <v>10912</v>
      </c>
      <c r="L2646">
        <v>51834</v>
      </c>
      <c r="M2646">
        <v>6500000</v>
      </c>
      <c r="N2646">
        <v>2891812</v>
      </c>
      <c r="O2646">
        <v>-3608188</v>
      </c>
      <c r="P2646" t="s">
        <v>10924</v>
      </c>
      <c r="Q2646" t="s">
        <v>8714</v>
      </c>
      <c r="R2646">
        <v>20</v>
      </c>
      <c r="S2646" t="s">
        <v>11013</v>
      </c>
      <c r="T2646" t="s">
        <v>11019</v>
      </c>
      <c r="U2646" t="s">
        <v>10919</v>
      </c>
      <c r="V2646" t="s">
        <v>10997</v>
      </c>
      <c r="W2646" t="s">
        <v>11031</v>
      </c>
      <c r="X2646" t="s">
        <v>8715</v>
      </c>
    </row>
    <row r="2647" spans="1:24" x14ac:dyDescent="0.3">
      <c r="A2647" t="s">
        <v>8716</v>
      </c>
      <c r="B2647" t="s">
        <v>8717</v>
      </c>
      <c r="C2647" t="s">
        <v>8717</v>
      </c>
      <c r="D2647">
        <v>142</v>
      </c>
      <c r="E2647" t="s">
        <v>10917</v>
      </c>
      <c r="F2647">
        <v>2.3666666666666667</v>
      </c>
      <c r="G2647" t="s">
        <v>7406</v>
      </c>
      <c r="H2647" t="s">
        <v>10887</v>
      </c>
      <c r="I2647" t="s">
        <v>10890</v>
      </c>
      <c r="J2647">
        <v>6.6</v>
      </c>
      <c r="K2647" t="s">
        <v>10912</v>
      </c>
      <c r="L2647">
        <v>525841</v>
      </c>
      <c r="M2647">
        <v>200000000</v>
      </c>
      <c r="N2647">
        <v>708982323</v>
      </c>
      <c r="O2647">
        <v>508982323</v>
      </c>
      <c r="P2647" t="s">
        <v>10928</v>
      </c>
      <c r="Q2647" t="s">
        <v>8718</v>
      </c>
      <c r="R2647">
        <v>10</v>
      </c>
      <c r="S2647" t="s">
        <v>11012</v>
      </c>
      <c r="T2647" t="s">
        <v>11026</v>
      </c>
      <c r="U2647" t="s">
        <v>10929</v>
      </c>
      <c r="V2647" t="s">
        <v>10998</v>
      </c>
      <c r="W2647" t="s">
        <v>11031</v>
      </c>
      <c r="X2647" t="s">
        <v>6384</v>
      </c>
    </row>
    <row r="2648" spans="1:24" x14ac:dyDescent="0.3">
      <c r="A2648" t="s">
        <v>8719</v>
      </c>
      <c r="B2648" t="s">
        <v>8720</v>
      </c>
      <c r="C2648" t="s">
        <v>8720</v>
      </c>
      <c r="D2648">
        <v>141</v>
      </c>
      <c r="E2648" t="s">
        <v>10917</v>
      </c>
      <c r="F2648">
        <v>2.35</v>
      </c>
      <c r="G2648" t="s">
        <v>10891</v>
      </c>
      <c r="H2648" t="s">
        <v>190</v>
      </c>
      <c r="I2648" t="s">
        <v>10899</v>
      </c>
      <c r="J2648">
        <v>7.4</v>
      </c>
      <c r="K2648" t="s">
        <v>10916</v>
      </c>
      <c r="L2648">
        <v>198778</v>
      </c>
      <c r="M2648">
        <v>50000000</v>
      </c>
      <c r="N2648">
        <v>84419388</v>
      </c>
      <c r="O2648">
        <v>34419388</v>
      </c>
      <c r="P2648" t="s">
        <v>10913</v>
      </c>
      <c r="Q2648" t="s">
        <v>8496</v>
      </c>
      <c r="R2648">
        <v>4</v>
      </c>
      <c r="S2648" t="s">
        <v>11012</v>
      </c>
      <c r="T2648" t="s">
        <v>11027</v>
      </c>
      <c r="U2648" t="s">
        <v>10930</v>
      </c>
      <c r="V2648" t="s">
        <v>10998</v>
      </c>
      <c r="W2648" t="s">
        <v>11031</v>
      </c>
      <c r="X2648" t="s">
        <v>3970</v>
      </c>
    </row>
    <row r="2649" spans="1:24" x14ac:dyDescent="0.3">
      <c r="A2649" t="s">
        <v>8721</v>
      </c>
      <c r="B2649" t="s">
        <v>8722</v>
      </c>
      <c r="C2649" t="s">
        <v>8722</v>
      </c>
      <c r="D2649">
        <v>176</v>
      </c>
      <c r="E2649" t="s">
        <v>10917</v>
      </c>
      <c r="F2649">
        <v>2.9333333333333331</v>
      </c>
      <c r="G2649" t="s">
        <v>7406</v>
      </c>
      <c r="H2649" t="s">
        <v>10891</v>
      </c>
      <c r="I2649" t="s">
        <v>190</v>
      </c>
      <c r="J2649">
        <v>7.8</v>
      </c>
      <c r="K2649" t="s">
        <v>10916</v>
      </c>
      <c r="L2649">
        <v>741440</v>
      </c>
      <c r="M2649">
        <v>185000000</v>
      </c>
      <c r="N2649">
        <v>772245583</v>
      </c>
      <c r="O2649">
        <v>587245583</v>
      </c>
      <c r="P2649" t="s">
        <v>10928</v>
      </c>
      <c r="Q2649" t="s">
        <v>8723</v>
      </c>
      <c r="R2649">
        <v>1</v>
      </c>
      <c r="S2649" t="s">
        <v>11011</v>
      </c>
      <c r="T2649" t="s">
        <v>11021</v>
      </c>
      <c r="U2649" t="s">
        <v>10921</v>
      </c>
      <c r="V2649" t="s">
        <v>11008</v>
      </c>
      <c r="W2649" t="s">
        <v>11035</v>
      </c>
      <c r="X2649" t="s">
        <v>6719</v>
      </c>
    </row>
    <row r="2650" spans="1:24" x14ac:dyDescent="0.3">
      <c r="A2650" t="s">
        <v>8724</v>
      </c>
      <c r="B2650" t="s">
        <v>8725</v>
      </c>
      <c r="C2650" t="s">
        <v>8725</v>
      </c>
      <c r="D2650">
        <v>132</v>
      </c>
      <c r="E2650" t="s">
        <v>10917</v>
      </c>
      <c r="F2650">
        <v>2.2000000000000002</v>
      </c>
      <c r="G2650" t="s">
        <v>7406</v>
      </c>
      <c r="H2650" t="s">
        <v>10887</v>
      </c>
      <c r="I2650" t="s">
        <v>10890</v>
      </c>
      <c r="J2650">
        <v>7.9</v>
      </c>
      <c r="K2650" t="s">
        <v>10916</v>
      </c>
      <c r="L2650">
        <v>734575</v>
      </c>
      <c r="M2650">
        <v>200000000</v>
      </c>
      <c r="N2650">
        <v>746045700</v>
      </c>
      <c r="O2650">
        <v>546045700</v>
      </c>
      <c r="P2650" t="s">
        <v>10928</v>
      </c>
      <c r="Q2650" t="s">
        <v>8726</v>
      </c>
      <c r="R2650">
        <v>10</v>
      </c>
      <c r="S2650" t="s">
        <v>11016</v>
      </c>
      <c r="T2650" t="s">
        <v>11029</v>
      </c>
      <c r="U2650" t="s">
        <v>10932</v>
      </c>
      <c r="V2650" t="s">
        <v>10998</v>
      </c>
      <c r="W2650" t="s">
        <v>11031</v>
      </c>
      <c r="X2650" t="s">
        <v>2047</v>
      </c>
    </row>
    <row r="2651" spans="1:24" x14ac:dyDescent="0.3">
      <c r="A2651" t="s">
        <v>8727</v>
      </c>
      <c r="B2651" t="s">
        <v>8728</v>
      </c>
      <c r="C2651" t="s">
        <v>8728</v>
      </c>
      <c r="D2651">
        <v>104</v>
      </c>
      <c r="E2651" t="s">
        <v>10911</v>
      </c>
      <c r="F2651">
        <v>1.7333333333333334</v>
      </c>
      <c r="G2651" t="s">
        <v>172</v>
      </c>
      <c r="H2651" t="s">
        <v>190</v>
      </c>
      <c r="I2651" t="s">
        <v>10899</v>
      </c>
      <c r="J2651">
        <v>7.3</v>
      </c>
      <c r="K2651" t="s">
        <v>10916</v>
      </c>
      <c r="L2651">
        <v>137085</v>
      </c>
      <c r="M2651">
        <v>9000000</v>
      </c>
      <c r="N2651">
        <v>19370020</v>
      </c>
      <c r="O2651">
        <v>10370020</v>
      </c>
      <c r="P2651" t="s">
        <v>10913</v>
      </c>
      <c r="Q2651" t="s">
        <v>8729</v>
      </c>
      <c r="R2651">
        <v>16</v>
      </c>
      <c r="S2651" t="s">
        <v>1956</v>
      </c>
      <c r="T2651" t="s">
        <v>11027</v>
      </c>
      <c r="U2651" t="s">
        <v>10930</v>
      </c>
      <c r="V2651" t="s">
        <v>11006</v>
      </c>
      <c r="W2651" t="s">
        <v>11031</v>
      </c>
      <c r="X2651" t="s">
        <v>8730</v>
      </c>
    </row>
    <row r="2652" spans="1:24" x14ac:dyDescent="0.3">
      <c r="A2652" t="s">
        <v>8731</v>
      </c>
      <c r="B2652" t="s">
        <v>8732</v>
      </c>
      <c r="C2652" t="s">
        <v>8733</v>
      </c>
      <c r="D2652">
        <v>100</v>
      </c>
      <c r="E2652" t="s">
        <v>10911</v>
      </c>
      <c r="F2652">
        <v>1.6666666666666667</v>
      </c>
      <c r="G2652" t="s">
        <v>7406</v>
      </c>
      <c r="H2652" t="s">
        <v>10891</v>
      </c>
      <c r="I2652" t="s">
        <v>190</v>
      </c>
      <c r="J2652">
        <v>6.2</v>
      </c>
      <c r="K2652" t="s">
        <v>10912</v>
      </c>
      <c r="L2652">
        <v>75518</v>
      </c>
      <c r="M2652">
        <v>20000000</v>
      </c>
      <c r="N2652">
        <v>12671109</v>
      </c>
      <c r="O2652">
        <v>-7328891</v>
      </c>
      <c r="P2652" t="s">
        <v>10924</v>
      </c>
      <c r="Q2652" t="s">
        <v>8734</v>
      </c>
      <c r="R2652">
        <v>15</v>
      </c>
      <c r="S2652" t="s">
        <v>11015</v>
      </c>
      <c r="T2652" t="s">
        <v>11026</v>
      </c>
      <c r="U2652" t="s">
        <v>10929</v>
      </c>
      <c r="V2652" t="s">
        <v>10997</v>
      </c>
      <c r="W2652" t="s">
        <v>11031</v>
      </c>
      <c r="X2652" t="s">
        <v>8735</v>
      </c>
    </row>
    <row r="2653" spans="1:24" x14ac:dyDescent="0.3">
      <c r="A2653" t="s">
        <v>8736</v>
      </c>
      <c r="B2653" t="s">
        <v>8737</v>
      </c>
      <c r="C2653" t="s">
        <v>8737</v>
      </c>
      <c r="D2653">
        <v>129</v>
      </c>
      <c r="E2653" t="s">
        <v>10917</v>
      </c>
      <c r="F2653">
        <v>2.15</v>
      </c>
      <c r="G2653" t="s">
        <v>10889</v>
      </c>
      <c r="H2653" t="s">
        <v>10891</v>
      </c>
      <c r="I2653" t="s">
        <v>190</v>
      </c>
      <c r="J2653">
        <v>8.1</v>
      </c>
      <c r="K2653" t="s">
        <v>10922</v>
      </c>
      <c r="L2653">
        <v>492085</v>
      </c>
      <c r="M2653">
        <v>20000000</v>
      </c>
      <c r="N2653">
        <v>98690254</v>
      </c>
      <c r="O2653">
        <v>78690254</v>
      </c>
      <c r="P2653" t="s">
        <v>10913</v>
      </c>
      <c r="Q2653" t="s">
        <v>7680</v>
      </c>
      <c r="R2653">
        <v>3</v>
      </c>
      <c r="S2653" t="s">
        <v>11012</v>
      </c>
      <c r="T2653" t="s">
        <v>11027</v>
      </c>
      <c r="U2653" t="s">
        <v>10930</v>
      </c>
      <c r="V2653" t="s">
        <v>10999</v>
      </c>
      <c r="W2653" t="s">
        <v>11031</v>
      </c>
      <c r="X2653" t="s">
        <v>4319</v>
      </c>
    </row>
    <row r="2654" spans="1:24" x14ac:dyDescent="0.3">
      <c r="A2654" t="s">
        <v>8738</v>
      </c>
      <c r="B2654" t="s">
        <v>8739</v>
      </c>
      <c r="C2654" t="s">
        <v>8740</v>
      </c>
      <c r="D2654">
        <v>101</v>
      </c>
      <c r="E2654" t="s">
        <v>10911</v>
      </c>
      <c r="F2654">
        <v>1.6833333333333333</v>
      </c>
      <c r="G2654" t="s">
        <v>7406</v>
      </c>
      <c r="H2654" t="s">
        <v>10891</v>
      </c>
      <c r="I2654" t="s">
        <v>5170</v>
      </c>
      <c r="J2654">
        <v>7.6</v>
      </c>
      <c r="K2654" t="s">
        <v>10916</v>
      </c>
      <c r="L2654">
        <v>213644</v>
      </c>
      <c r="M2654">
        <v>1100000</v>
      </c>
      <c r="N2654">
        <v>9148519</v>
      </c>
      <c r="O2654">
        <v>8048519</v>
      </c>
      <c r="P2654" t="s">
        <v>10918</v>
      </c>
      <c r="Q2654" t="s">
        <v>8500</v>
      </c>
      <c r="R2654">
        <v>8</v>
      </c>
      <c r="S2654" t="s">
        <v>11012</v>
      </c>
      <c r="T2654" t="s">
        <v>11027</v>
      </c>
      <c r="U2654" t="s">
        <v>10930</v>
      </c>
      <c r="V2654" t="s">
        <v>11000</v>
      </c>
      <c r="W2654" t="s">
        <v>11031</v>
      </c>
      <c r="X2654" t="s">
        <v>8741</v>
      </c>
    </row>
    <row r="2655" spans="1:24" x14ac:dyDescent="0.3">
      <c r="A2655" t="s">
        <v>8742</v>
      </c>
      <c r="B2655" t="s">
        <v>8743</v>
      </c>
      <c r="C2655" t="s">
        <v>8743</v>
      </c>
      <c r="D2655">
        <v>118</v>
      </c>
      <c r="E2655" t="s">
        <v>10911</v>
      </c>
      <c r="F2655">
        <v>1.9666666666666666</v>
      </c>
      <c r="G2655" t="s">
        <v>7406</v>
      </c>
      <c r="H2655" t="s">
        <v>10891</v>
      </c>
      <c r="I2655" t="s">
        <v>5170</v>
      </c>
      <c r="J2655">
        <v>6.2</v>
      </c>
      <c r="K2655" t="s">
        <v>10912</v>
      </c>
      <c r="L2655">
        <v>127738</v>
      </c>
      <c r="M2655">
        <v>35000000</v>
      </c>
      <c r="N2655">
        <v>46922566</v>
      </c>
      <c r="O2655">
        <v>11922566</v>
      </c>
      <c r="P2655" t="s">
        <v>10913</v>
      </c>
      <c r="Q2655" t="s">
        <v>7349</v>
      </c>
      <c r="R2655">
        <v>18</v>
      </c>
      <c r="S2655" t="s">
        <v>1956</v>
      </c>
      <c r="T2655" t="s">
        <v>11019</v>
      </c>
      <c r="U2655" t="s">
        <v>10919</v>
      </c>
      <c r="V2655" t="s">
        <v>10997</v>
      </c>
      <c r="W2655" t="s">
        <v>11031</v>
      </c>
      <c r="X2655" t="s">
        <v>501</v>
      </c>
    </row>
    <row r="2656" spans="1:24" x14ac:dyDescent="0.3">
      <c r="A2656" t="s">
        <v>8744</v>
      </c>
      <c r="B2656" t="s">
        <v>8745</v>
      </c>
      <c r="C2656" t="s">
        <v>8746</v>
      </c>
      <c r="D2656">
        <v>130</v>
      </c>
      <c r="E2656" t="s">
        <v>10917</v>
      </c>
      <c r="F2656">
        <v>2.1666666666666665</v>
      </c>
      <c r="G2656" t="s">
        <v>7406</v>
      </c>
      <c r="H2656" t="s">
        <v>10887</v>
      </c>
      <c r="I2656" t="s">
        <v>10891</v>
      </c>
      <c r="J2656">
        <v>7</v>
      </c>
      <c r="K2656" t="s">
        <v>10916</v>
      </c>
      <c r="L2656">
        <v>410742</v>
      </c>
      <c r="M2656">
        <v>160000000</v>
      </c>
      <c r="N2656">
        <v>788680968</v>
      </c>
      <c r="O2656">
        <v>628680968</v>
      </c>
      <c r="P2656" t="s">
        <v>10928</v>
      </c>
      <c r="Q2656" t="s">
        <v>8747</v>
      </c>
      <c r="R2656">
        <v>7</v>
      </c>
      <c r="S2656" t="s">
        <v>11011</v>
      </c>
      <c r="T2656" t="s">
        <v>11029</v>
      </c>
      <c r="U2656" t="s">
        <v>10932</v>
      </c>
      <c r="V2656" t="s">
        <v>10997</v>
      </c>
      <c r="W2656" t="s">
        <v>11031</v>
      </c>
      <c r="X2656" t="s">
        <v>5607</v>
      </c>
    </row>
    <row r="2657" spans="1:24" x14ac:dyDescent="0.3">
      <c r="A2657" t="s">
        <v>8748</v>
      </c>
      <c r="B2657" t="s">
        <v>8749</v>
      </c>
      <c r="C2657" t="s">
        <v>8749</v>
      </c>
      <c r="D2657">
        <v>138</v>
      </c>
      <c r="E2657" t="s">
        <v>10917</v>
      </c>
      <c r="F2657">
        <v>2.2999999999999998</v>
      </c>
      <c r="G2657" t="s">
        <v>190</v>
      </c>
      <c r="H2657" t="s">
        <v>5170</v>
      </c>
      <c r="I2657" t="s">
        <v>10899</v>
      </c>
      <c r="J2657">
        <v>7.3</v>
      </c>
      <c r="K2657" t="s">
        <v>10916</v>
      </c>
      <c r="L2657">
        <v>369964</v>
      </c>
      <c r="M2657">
        <v>31000000</v>
      </c>
      <c r="N2657">
        <v>161772375</v>
      </c>
      <c r="O2657">
        <v>130772375</v>
      </c>
      <c r="P2657" t="s">
        <v>10928</v>
      </c>
      <c r="Q2657" t="s">
        <v>8750</v>
      </c>
      <c r="R2657">
        <v>14</v>
      </c>
      <c r="S2657" t="s">
        <v>11013</v>
      </c>
      <c r="T2657" t="s">
        <v>11022</v>
      </c>
      <c r="U2657" t="s">
        <v>10923</v>
      </c>
      <c r="V2657" t="s">
        <v>11003</v>
      </c>
      <c r="W2657" t="s">
        <v>11031</v>
      </c>
      <c r="X2657" t="s">
        <v>669</v>
      </c>
    </row>
    <row r="2658" spans="1:24" x14ac:dyDescent="0.3">
      <c r="A2658" t="s">
        <v>8751</v>
      </c>
      <c r="B2658" t="s">
        <v>8752</v>
      </c>
      <c r="C2658" t="s">
        <v>8752</v>
      </c>
      <c r="D2658">
        <v>96</v>
      </c>
      <c r="E2658" t="s">
        <v>10911</v>
      </c>
      <c r="F2658">
        <v>1.6</v>
      </c>
      <c r="G2658" t="s">
        <v>190</v>
      </c>
      <c r="H2658" t="s">
        <v>5170</v>
      </c>
      <c r="I2658" t="s">
        <v>10899</v>
      </c>
      <c r="J2658">
        <v>6.7</v>
      </c>
      <c r="K2658" t="s">
        <v>10912</v>
      </c>
      <c r="L2658">
        <v>128198</v>
      </c>
      <c r="M2658">
        <v>13000000</v>
      </c>
      <c r="N2658">
        <v>68572631</v>
      </c>
      <c r="O2658">
        <v>55572631</v>
      </c>
      <c r="P2658" t="s">
        <v>10913</v>
      </c>
      <c r="Q2658" t="s">
        <v>8753</v>
      </c>
      <c r="R2658">
        <v>14</v>
      </c>
      <c r="S2658" t="s">
        <v>11012</v>
      </c>
      <c r="T2658" t="s">
        <v>11021</v>
      </c>
      <c r="U2658" t="s">
        <v>10921</v>
      </c>
      <c r="V2658" t="s">
        <v>10997</v>
      </c>
      <c r="W2658" t="s">
        <v>11031</v>
      </c>
      <c r="X2658" t="s">
        <v>3645</v>
      </c>
    </row>
    <row r="2659" spans="1:24" x14ac:dyDescent="0.3">
      <c r="A2659" t="s">
        <v>8754</v>
      </c>
      <c r="B2659" t="s">
        <v>8755</v>
      </c>
      <c r="C2659" t="s">
        <v>8755</v>
      </c>
      <c r="D2659">
        <v>92</v>
      </c>
      <c r="E2659" t="s">
        <v>10911</v>
      </c>
      <c r="F2659">
        <v>1.5333333333333334</v>
      </c>
      <c r="G2659" t="s">
        <v>7406</v>
      </c>
      <c r="H2659" t="s">
        <v>10887</v>
      </c>
      <c r="I2659" t="s">
        <v>10888</v>
      </c>
      <c r="J2659">
        <v>6.6</v>
      </c>
      <c r="K2659" t="s">
        <v>10912</v>
      </c>
      <c r="L2659">
        <v>98972</v>
      </c>
      <c r="M2659">
        <v>132000000</v>
      </c>
      <c r="N2659">
        <v>373515621</v>
      </c>
      <c r="O2659">
        <v>241515621</v>
      </c>
      <c r="P2659" t="s">
        <v>10928</v>
      </c>
      <c r="Q2659" t="s">
        <v>8756</v>
      </c>
      <c r="R2659">
        <v>8</v>
      </c>
      <c r="S2659" t="s">
        <v>11016</v>
      </c>
      <c r="T2659" t="s">
        <v>11023</v>
      </c>
      <c r="U2659" t="s">
        <v>10925</v>
      </c>
      <c r="V2659" t="s">
        <v>10998</v>
      </c>
      <c r="W2659" t="s">
        <v>11031</v>
      </c>
      <c r="X2659" t="s">
        <v>8757</v>
      </c>
    </row>
    <row r="2660" spans="1:24" x14ac:dyDescent="0.3">
      <c r="A2660" t="s">
        <v>8758</v>
      </c>
      <c r="B2660" t="s">
        <v>8759</v>
      </c>
      <c r="C2660" t="s">
        <v>8759</v>
      </c>
      <c r="D2660">
        <v>110</v>
      </c>
      <c r="E2660" t="s">
        <v>10911</v>
      </c>
      <c r="F2660">
        <v>1.8333333333333333</v>
      </c>
      <c r="G2660" t="s">
        <v>172</v>
      </c>
      <c r="H2660" t="s">
        <v>190</v>
      </c>
      <c r="I2660" t="s">
        <v>10899</v>
      </c>
      <c r="J2660">
        <v>6.1</v>
      </c>
      <c r="K2660" t="s">
        <v>10912</v>
      </c>
      <c r="L2660">
        <v>145674</v>
      </c>
      <c r="M2660">
        <v>7000000</v>
      </c>
      <c r="N2660">
        <v>167282206</v>
      </c>
      <c r="O2660">
        <v>160282206</v>
      </c>
      <c r="P2660" t="s">
        <v>10928</v>
      </c>
      <c r="Q2660" t="s">
        <v>8760</v>
      </c>
      <c r="R2660">
        <v>24</v>
      </c>
      <c r="S2660" t="s">
        <v>11013</v>
      </c>
      <c r="T2660" t="s">
        <v>11024</v>
      </c>
      <c r="U2660" t="s">
        <v>10926</v>
      </c>
      <c r="V2660" t="s">
        <v>11003</v>
      </c>
      <c r="W2660" t="s">
        <v>11031</v>
      </c>
      <c r="X2660" t="s">
        <v>1232</v>
      </c>
    </row>
    <row r="2661" spans="1:24" x14ac:dyDescent="0.3">
      <c r="A2661" t="s">
        <v>8761</v>
      </c>
      <c r="B2661" t="s">
        <v>8762</v>
      </c>
      <c r="C2661" t="s">
        <v>8762</v>
      </c>
      <c r="D2661">
        <v>105</v>
      </c>
      <c r="E2661" t="s">
        <v>10911</v>
      </c>
      <c r="F2661">
        <v>1.75</v>
      </c>
      <c r="G2661" t="s">
        <v>7406</v>
      </c>
      <c r="H2661" t="s">
        <v>10887</v>
      </c>
      <c r="I2661" t="s">
        <v>190</v>
      </c>
      <c r="J2661">
        <v>5.5</v>
      </c>
      <c r="K2661" t="s">
        <v>10933</v>
      </c>
      <c r="L2661">
        <v>115047</v>
      </c>
      <c r="M2661">
        <v>100000000</v>
      </c>
      <c r="N2661">
        <v>117831631</v>
      </c>
      <c r="O2661">
        <v>17831631</v>
      </c>
      <c r="P2661" t="s">
        <v>10913</v>
      </c>
      <c r="Q2661" t="s">
        <v>8763</v>
      </c>
      <c r="R2661">
        <v>18</v>
      </c>
      <c r="S2661" t="s">
        <v>11011</v>
      </c>
      <c r="T2661" t="s">
        <v>11020</v>
      </c>
      <c r="U2661" t="s">
        <v>10920</v>
      </c>
      <c r="V2661" t="s">
        <v>10998</v>
      </c>
      <c r="W2661" t="s">
        <v>11031</v>
      </c>
      <c r="X2661" t="s">
        <v>2001</v>
      </c>
    </row>
    <row r="2662" spans="1:24" x14ac:dyDescent="0.3">
      <c r="A2662" t="s">
        <v>8764</v>
      </c>
      <c r="B2662" t="s">
        <v>8765</v>
      </c>
      <c r="C2662" t="s">
        <v>8765</v>
      </c>
      <c r="D2662">
        <v>110</v>
      </c>
      <c r="E2662" t="s">
        <v>10911</v>
      </c>
      <c r="F2662">
        <v>1.8333333333333333</v>
      </c>
      <c r="G2662" t="s">
        <v>105</v>
      </c>
      <c r="H2662" t="s">
        <v>10895</v>
      </c>
      <c r="I2662" t="s">
        <v>5170</v>
      </c>
      <c r="J2662">
        <v>6.8</v>
      </c>
      <c r="K2662" t="s">
        <v>10912</v>
      </c>
      <c r="L2662">
        <v>272837</v>
      </c>
      <c r="M2662">
        <v>3000000</v>
      </c>
      <c r="N2662">
        <v>82515113</v>
      </c>
      <c r="O2662">
        <v>79515113</v>
      </c>
      <c r="P2662" t="s">
        <v>10913</v>
      </c>
      <c r="Q2662" t="s">
        <v>8766</v>
      </c>
      <c r="R2662">
        <v>11</v>
      </c>
      <c r="S2662" t="s">
        <v>11013</v>
      </c>
      <c r="T2662" t="s">
        <v>11021</v>
      </c>
      <c r="U2662" t="s">
        <v>10921</v>
      </c>
      <c r="V2662" t="s">
        <v>11003</v>
      </c>
      <c r="W2662" t="s">
        <v>11031</v>
      </c>
      <c r="X2662" t="s">
        <v>5002</v>
      </c>
    </row>
    <row r="2663" spans="1:24" x14ac:dyDescent="0.3">
      <c r="A2663" t="s">
        <v>8767</v>
      </c>
      <c r="B2663" t="s">
        <v>8768</v>
      </c>
      <c r="C2663" t="s">
        <v>8768</v>
      </c>
      <c r="D2663">
        <v>101</v>
      </c>
      <c r="E2663" t="s">
        <v>10911</v>
      </c>
      <c r="F2663">
        <v>1.6833333333333333</v>
      </c>
      <c r="G2663" t="s">
        <v>10891</v>
      </c>
      <c r="H2663" t="s">
        <v>190</v>
      </c>
      <c r="I2663" t="s">
        <v>10895</v>
      </c>
      <c r="J2663">
        <v>6.9</v>
      </c>
      <c r="K2663" t="s">
        <v>10912</v>
      </c>
      <c r="L2663">
        <v>116818</v>
      </c>
      <c r="M2663">
        <v>20000000</v>
      </c>
      <c r="N2663">
        <v>24261569</v>
      </c>
      <c r="O2663">
        <v>4261569</v>
      </c>
      <c r="P2663" t="s">
        <v>10918</v>
      </c>
      <c r="Q2663" t="s">
        <v>8769</v>
      </c>
      <c r="R2663">
        <v>19</v>
      </c>
      <c r="S2663" t="s">
        <v>11011</v>
      </c>
      <c r="T2663" t="s">
        <v>11021</v>
      </c>
      <c r="U2663" t="s">
        <v>10921</v>
      </c>
      <c r="V2663" t="s">
        <v>10997</v>
      </c>
      <c r="W2663" t="s">
        <v>11031</v>
      </c>
      <c r="X2663" t="s">
        <v>1826</v>
      </c>
    </row>
    <row r="2664" spans="1:24" x14ac:dyDescent="0.3">
      <c r="A2664" t="s">
        <v>8770</v>
      </c>
      <c r="B2664" t="s">
        <v>8771</v>
      </c>
      <c r="C2664" t="s">
        <v>8771</v>
      </c>
      <c r="D2664">
        <v>104</v>
      </c>
      <c r="E2664" t="s">
        <v>10911</v>
      </c>
      <c r="F2664">
        <v>1.7333333333333334</v>
      </c>
      <c r="G2664" t="s">
        <v>7406</v>
      </c>
      <c r="H2664" t="s">
        <v>172</v>
      </c>
      <c r="I2664" t="s">
        <v>10891</v>
      </c>
      <c r="J2664">
        <v>6.4</v>
      </c>
      <c r="K2664" t="s">
        <v>10912</v>
      </c>
      <c r="L2664">
        <v>138638</v>
      </c>
      <c r="M2664">
        <v>17000000</v>
      </c>
      <c r="N2664">
        <v>138224951</v>
      </c>
      <c r="O2664">
        <v>121224951</v>
      </c>
      <c r="P2664" t="s">
        <v>10928</v>
      </c>
      <c r="Q2664" t="s">
        <v>8772</v>
      </c>
      <c r="R2664">
        <v>7</v>
      </c>
      <c r="S2664" t="s">
        <v>11012</v>
      </c>
      <c r="T2664" t="s">
        <v>11028</v>
      </c>
      <c r="U2664" t="s">
        <v>10931</v>
      </c>
      <c r="V2664" t="s">
        <v>10998</v>
      </c>
      <c r="W2664" t="s">
        <v>11031</v>
      </c>
      <c r="X2664" t="s">
        <v>3594</v>
      </c>
    </row>
    <row r="2665" spans="1:24" x14ac:dyDescent="0.3">
      <c r="A2665" t="s">
        <v>8773</v>
      </c>
      <c r="B2665" t="s">
        <v>8774</v>
      </c>
      <c r="C2665" t="s">
        <v>8774</v>
      </c>
      <c r="D2665">
        <v>90</v>
      </c>
      <c r="E2665" t="s">
        <v>10911</v>
      </c>
      <c r="F2665">
        <v>1.5</v>
      </c>
      <c r="G2665" t="s">
        <v>172</v>
      </c>
      <c r="H2665" t="s">
        <v>190</v>
      </c>
      <c r="I2665" t="s">
        <v>10886</v>
      </c>
      <c r="J2665">
        <v>5.6</v>
      </c>
      <c r="K2665" t="s">
        <v>10933</v>
      </c>
      <c r="L2665">
        <v>51413</v>
      </c>
      <c r="M2665">
        <v>35000000</v>
      </c>
      <c r="N2665">
        <v>46522137</v>
      </c>
      <c r="O2665">
        <v>11522137</v>
      </c>
      <c r="P2665" t="s">
        <v>10913</v>
      </c>
      <c r="Q2665" t="s">
        <v>8775</v>
      </c>
      <c r="R2665">
        <v>25</v>
      </c>
      <c r="S2665" t="s">
        <v>11012</v>
      </c>
      <c r="T2665" t="s">
        <v>11026</v>
      </c>
      <c r="U2665" t="s">
        <v>10929</v>
      </c>
      <c r="V2665" t="s">
        <v>10997</v>
      </c>
      <c r="W2665" t="s">
        <v>11031</v>
      </c>
      <c r="X2665" t="s">
        <v>8776</v>
      </c>
    </row>
    <row r="2666" spans="1:24" x14ac:dyDescent="0.3">
      <c r="A2666" t="s">
        <v>8777</v>
      </c>
      <c r="B2666" t="s">
        <v>8778</v>
      </c>
      <c r="C2666" t="s">
        <v>8778</v>
      </c>
      <c r="D2666">
        <v>110</v>
      </c>
      <c r="E2666" t="s">
        <v>10911</v>
      </c>
      <c r="F2666">
        <v>1.8333333333333333</v>
      </c>
      <c r="G2666" t="s">
        <v>172</v>
      </c>
      <c r="H2666" t="s">
        <v>10891</v>
      </c>
      <c r="I2666" t="s">
        <v>10899</v>
      </c>
      <c r="J2666">
        <v>7.1</v>
      </c>
      <c r="K2666" t="s">
        <v>10916</v>
      </c>
      <c r="L2666">
        <v>269983</v>
      </c>
      <c r="M2666">
        <v>15000000</v>
      </c>
      <c r="N2666">
        <v>29333545</v>
      </c>
      <c r="O2666">
        <v>14333545</v>
      </c>
      <c r="P2666" t="s">
        <v>10913</v>
      </c>
      <c r="Q2666" t="s">
        <v>7751</v>
      </c>
      <c r="R2666">
        <v>7</v>
      </c>
      <c r="S2666" t="s">
        <v>1956</v>
      </c>
      <c r="T2666" t="s">
        <v>11027</v>
      </c>
      <c r="U2666" t="s">
        <v>10930</v>
      </c>
      <c r="V2666" t="s">
        <v>11003</v>
      </c>
      <c r="W2666" t="s">
        <v>11031</v>
      </c>
      <c r="X2666" t="s">
        <v>5946</v>
      </c>
    </row>
    <row r="2667" spans="1:24" x14ac:dyDescent="0.3">
      <c r="A2667" t="s">
        <v>8779</v>
      </c>
      <c r="B2667" t="s">
        <v>8780</v>
      </c>
      <c r="C2667" t="s">
        <v>8780</v>
      </c>
      <c r="D2667">
        <v>130</v>
      </c>
      <c r="E2667" t="s">
        <v>10917</v>
      </c>
      <c r="F2667">
        <v>2.1666666666666665</v>
      </c>
      <c r="G2667" t="s">
        <v>10887</v>
      </c>
      <c r="H2667" t="s">
        <v>190</v>
      </c>
      <c r="I2667" t="s">
        <v>10899</v>
      </c>
      <c r="J2667">
        <v>7.4</v>
      </c>
      <c r="K2667" t="s">
        <v>10916</v>
      </c>
      <c r="L2667">
        <v>186177</v>
      </c>
      <c r="M2667">
        <v>10000000</v>
      </c>
      <c r="N2667">
        <v>32613173</v>
      </c>
      <c r="O2667">
        <v>22613173</v>
      </c>
      <c r="P2667" t="s">
        <v>10913</v>
      </c>
      <c r="Q2667" t="s">
        <v>8781</v>
      </c>
      <c r="R2667">
        <v>26</v>
      </c>
      <c r="S2667" t="s">
        <v>11016</v>
      </c>
      <c r="T2667" t="s">
        <v>11029</v>
      </c>
      <c r="U2667" t="s">
        <v>10932</v>
      </c>
      <c r="V2667" t="s">
        <v>11003</v>
      </c>
      <c r="W2667" t="s">
        <v>11031</v>
      </c>
      <c r="X2667" t="s">
        <v>8426</v>
      </c>
    </row>
    <row r="2668" spans="1:24" x14ac:dyDescent="0.3">
      <c r="A2668" t="s">
        <v>8782</v>
      </c>
      <c r="B2668" t="s">
        <v>8783</v>
      </c>
      <c r="C2668" t="s">
        <v>8783</v>
      </c>
      <c r="D2668">
        <v>127</v>
      </c>
      <c r="E2668" t="s">
        <v>10917</v>
      </c>
      <c r="F2668">
        <v>2.1166666666666667</v>
      </c>
      <c r="G2668" t="s">
        <v>10887</v>
      </c>
      <c r="H2668" t="s">
        <v>190</v>
      </c>
      <c r="I2668" t="s">
        <v>10892</v>
      </c>
      <c r="J2668">
        <v>6.7</v>
      </c>
      <c r="K2668" t="s">
        <v>10912</v>
      </c>
      <c r="L2668">
        <v>184239</v>
      </c>
      <c r="M2668">
        <v>110000000</v>
      </c>
      <c r="N2668">
        <v>296482446</v>
      </c>
      <c r="O2668">
        <v>186482446</v>
      </c>
      <c r="P2668" t="s">
        <v>10928</v>
      </c>
      <c r="Q2668" t="s">
        <v>8784</v>
      </c>
      <c r="R2668">
        <v>25</v>
      </c>
      <c r="S2668" t="s">
        <v>11013</v>
      </c>
      <c r="T2668" t="s">
        <v>11027</v>
      </c>
      <c r="U2668" t="s">
        <v>10930</v>
      </c>
      <c r="V2668" t="s">
        <v>11006</v>
      </c>
      <c r="W2668" t="s">
        <v>11031</v>
      </c>
      <c r="X2668" t="s">
        <v>766</v>
      </c>
    </row>
    <row r="2669" spans="1:24" x14ac:dyDescent="0.3">
      <c r="A2669" t="s">
        <v>8785</v>
      </c>
      <c r="B2669" t="s">
        <v>8786</v>
      </c>
      <c r="C2669" t="s">
        <v>8786</v>
      </c>
      <c r="D2669">
        <v>117</v>
      </c>
      <c r="E2669" t="s">
        <v>10911</v>
      </c>
      <c r="F2669">
        <v>1.95</v>
      </c>
      <c r="G2669" t="s">
        <v>190</v>
      </c>
      <c r="H2669" t="s">
        <v>10899</v>
      </c>
      <c r="I2669" t="s">
        <v>10899</v>
      </c>
      <c r="J2669">
        <v>6.9</v>
      </c>
      <c r="K2669" t="s">
        <v>10912</v>
      </c>
      <c r="L2669">
        <v>129400</v>
      </c>
      <c r="M2669">
        <v>4700000</v>
      </c>
      <c r="N2669">
        <v>13551156</v>
      </c>
      <c r="O2669">
        <v>8851156</v>
      </c>
      <c r="P2669" t="s">
        <v>10918</v>
      </c>
      <c r="Q2669" t="s">
        <v>8787</v>
      </c>
      <c r="R2669">
        <v>25</v>
      </c>
      <c r="S2669" t="s">
        <v>11014</v>
      </c>
      <c r="T2669" t="s">
        <v>11018</v>
      </c>
      <c r="U2669" t="s">
        <v>10914</v>
      </c>
      <c r="V2669" t="s">
        <v>10997</v>
      </c>
      <c r="W2669" t="s">
        <v>11031</v>
      </c>
      <c r="X2669" t="s">
        <v>3087</v>
      </c>
    </row>
    <row r="2670" spans="1:24" x14ac:dyDescent="0.3">
      <c r="A2670" t="s">
        <v>8788</v>
      </c>
      <c r="B2670" t="s">
        <v>210</v>
      </c>
      <c r="C2670" t="s">
        <v>210</v>
      </c>
      <c r="D2670">
        <v>100</v>
      </c>
      <c r="E2670" t="s">
        <v>10911</v>
      </c>
      <c r="F2670">
        <v>1.6666666666666667</v>
      </c>
      <c r="G2670" t="s">
        <v>190</v>
      </c>
      <c r="H2670" t="s">
        <v>105</v>
      </c>
      <c r="I2670" t="s">
        <v>5170</v>
      </c>
      <c r="J2670">
        <v>5.8</v>
      </c>
      <c r="K2670" t="s">
        <v>10933</v>
      </c>
      <c r="L2670">
        <v>146297</v>
      </c>
      <c r="M2670">
        <v>30000000</v>
      </c>
      <c r="N2670">
        <v>84790678</v>
      </c>
      <c r="O2670">
        <v>54790678</v>
      </c>
      <c r="P2670" t="s">
        <v>10913</v>
      </c>
      <c r="Q2670" t="s">
        <v>8789</v>
      </c>
      <c r="R2670">
        <v>7</v>
      </c>
      <c r="S2670" t="s">
        <v>11015</v>
      </c>
      <c r="T2670" t="s">
        <v>11022</v>
      </c>
      <c r="U2670" t="s">
        <v>10923</v>
      </c>
      <c r="V2670" t="s">
        <v>10997</v>
      </c>
      <c r="W2670" t="s">
        <v>11031</v>
      </c>
      <c r="X2670" t="s">
        <v>3104</v>
      </c>
    </row>
    <row r="2671" spans="1:24" x14ac:dyDescent="0.3">
      <c r="A2671" t="s">
        <v>8790</v>
      </c>
      <c r="B2671" t="s">
        <v>8791</v>
      </c>
      <c r="C2671" t="s">
        <v>8791</v>
      </c>
      <c r="D2671">
        <v>152</v>
      </c>
      <c r="E2671" t="s">
        <v>10917</v>
      </c>
      <c r="F2671">
        <v>2.5333333333333332</v>
      </c>
      <c r="G2671" t="s">
        <v>7406</v>
      </c>
      <c r="H2671" t="s">
        <v>10889</v>
      </c>
      <c r="I2671" t="s">
        <v>190</v>
      </c>
      <c r="J2671">
        <v>8.1</v>
      </c>
      <c r="K2671" t="s">
        <v>10922</v>
      </c>
      <c r="L2671">
        <v>442740</v>
      </c>
      <c r="M2671">
        <v>97600000</v>
      </c>
      <c r="N2671">
        <v>225508210</v>
      </c>
      <c r="O2671">
        <v>127908210</v>
      </c>
      <c r="P2671" t="s">
        <v>10928</v>
      </c>
      <c r="Q2671" t="s">
        <v>4798</v>
      </c>
      <c r="R2671">
        <v>30</v>
      </c>
      <c r="S2671" t="s">
        <v>1956</v>
      </c>
      <c r="T2671" t="s">
        <v>11028</v>
      </c>
      <c r="U2671" t="s">
        <v>10931</v>
      </c>
      <c r="V2671" t="s">
        <v>11001</v>
      </c>
      <c r="W2671" t="s">
        <v>11031</v>
      </c>
      <c r="X2671" t="s">
        <v>13</v>
      </c>
    </row>
    <row r="2672" spans="1:24" x14ac:dyDescent="0.3">
      <c r="A2672" t="s">
        <v>8792</v>
      </c>
      <c r="B2672" t="s">
        <v>8793</v>
      </c>
      <c r="C2672" t="s">
        <v>8793</v>
      </c>
      <c r="D2672">
        <v>100</v>
      </c>
      <c r="E2672" t="s">
        <v>10911</v>
      </c>
      <c r="F2672">
        <v>1.6666666666666667</v>
      </c>
      <c r="G2672" t="s">
        <v>172</v>
      </c>
      <c r="H2672" t="s">
        <v>10891</v>
      </c>
      <c r="I2672" t="s">
        <v>10899</v>
      </c>
      <c r="J2672">
        <v>5.8</v>
      </c>
      <c r="K2672" t="s">
        <v>10933</v>
      </c>
      <c r="L2672">
        <v>329350</v>
      </c>
      <c r="M2672">
        <v>103000000</v>
      </c>
      <c r="N2672">
        <v>362000072</v>
      </c>
      <c r="O2672">
        <v>259000072</v>
      </c>
      <c r="P2672" t="s">
        <v>10928</v>
      </c>
      <c r="Q2672" t="s">
        <v>8794</v>
      </c>
      <c r="R2672">
        <v>20</v>
      </c>
      <c r="S2672" t="s">
        <v>11015</v>
      </c>
      <c r="T2672" t="s">
        <v>11029</v>
      </c>
      <c r="U2672" t="s">
        <v>10932</v>
      </c>
      <c r="V2672" t="s">
        <v>10997</v>
      </c>
      <c r="W2672" t="s">
        <v>11031</v>
      </c>
      <c r="X2672" t="s">
        <v>3346</v>
      </c>
    </row>
    <row r="2673" spans="1:24" x14ac:dyDescent="0.3">
      <c r="A2673" t="s">
        <v>8795</v>
      </c>
      <c r="B2673" t="s">
        <v>8796</v>
      </c>
      <c r="C2673" t="s">
        <v>8796</v>
      </c>
      <c r="D2673">
        <v>146</v>
      </c>
      <c r="E2673" t="s">
        <v>10917</v>
      </c>
      <c r="F2673">
        <v>2.4333333333333331</v>
      </c>
      <c r="G2673" t="s">
        <v>7406</v>
      </c>
      <c r="H2673" t="s">
        <v>10887</v>
      </c>
      <c r="I2673" t="s">
        <v>10890</v>
      </c>
      <c r="J2673">
        <v>7.5</v>
      </c>
      <c r="K2673" t="s">
        <v>10916</v>
      </c>
      <c r="L2673">
        <v>696781</v>
      </c>
      <c r="M2673">
        <v>130000000</v>
      </c>
      <c r="N2673">
        <v>865011746</v>
      </c>
      <c r="O2673">
        <v>735011746</v>
      </c>
      <c r="P2673" t="s">
        <v>10928</v>
      </c>
      <c r="Q2673" t="s">
        <v>7574</v>
      </c>
      <c r="R2673">
        <v>11</v>
      </c>
      <c r="S2673" t="s">
        <v>11015</v>
      </c>
      <c r="T2673" t="s">
        <v>11023</v>
      </c>
      <c r="U2673" t="s">
        <v>10925</v>
      </c>
      <c r="V2673" t="s">
        <v>10997</v>
      </c>
      <c r="W2673" t="s">
        <v>11031</v>
      </c>
      <c r="X2673" t="s">
        <v>4463</v>
      </c>
    </row>
    <row r="2674" spans="1:24" x14ac:dyDescent="0.3">
      <c r="A2674" t="s">
        <v>8797</v>
      </c>
      <c r="B2674" t="s">
        <v>8798</v>
      </c>
      <c r="C2674" t="s">
        <v>8798</v>
      </c>
      <c r="D2674">
        <v>123</v>
      </c>
      <c r="E2674" t="s">
        <v>10917</v>
      </c>
      <c r="F2674">
        <v>2.0499999999999998</v>
      </c>
      <c r="G2674" t="s">
        <v>7406</v>
      </c>
      <c r="H2674" t="s">
        <v>10887</v>
      </c>
      <c r="I2674" t="s">
        <v>10890</v>
      </c>
      <c r="J2674">
        <v>6.6</v>
      </c>
      <c r="K2674" t="s">
        <v>10912</v>
      </c>
      <c r="L2674">
        <v>482813</v>
      </c>
      <c r="M2674">
        <v>125000000</v>
      </c>
      <c r="N2674">
        <v>755357103</v>
      </c>
      <c r="O2674">
        <v>630357103</v>
      </c>
      <c r="P2674" t="s">
        <v>10928</v>
      </c>
      <c r="Q2674" t="s">
        <v>8799</v>
      </c>
      <c r="R2674">
        <v>10</v>
      </c>
      <c r="S2674" t="s">
        <v>11015</v>
      </c>
      <c r="T2674" t="s">
        <v>11023</v>
      </c>
      <c r="U2674" t="s">
        <v>10925</v>
      </c>
      <c r="V2674" t="s">
        <v>10998</v>
      </c>
      <c r="W2674" t="s">
        <v>11031</v>
      </c>
      <c r="X2674" t="s">
        <v>4463</v>
      </c>
    </row>
    <row r="2675" spans="1:24" x14ac:dyDescent="0.3">
      <c r="A2675" t="s">
        <v>8800</v>
      </c>
      <c r="B2675" t="s">
        <v>8801</v>
      </c>
      <c r="C2675" t="s">
        <v>8801</v>
      </c>
      <c r="D2675">
        <v>137</v>
      </c>
      <c r="E2675" t="s">
        <v>10917</v>
      </c>
      <c r="F2675">
        <v>2.2833333333333332</v>
      </c>
      <c r="G2675" t="s">
        <v>7406</v>
      </c>
      <c r="H2675" t="s">
        <v>10887</v>
      </c>
      <c r="I2675" t="s">
        <v>10890</v>
      </c>
      <c r="J2675">
        <v>6.5</v>
      </c>
      <c r="K2675" t="s">
        <v>10912</v>
      </c>
      <c r="L2675">
        <v>353711</v>
      </c>
      <c r="M2675">
        <v>160000000</v>
      </c>
      <c r="N2675">
        <v>659540572</v>
      </c>
      <c r="O2675">
        <v>499540572</v>
      </c>
      <c r="P2675" t="s">
        <v>10928</v>
      </c>
      <c r="Q2675" t="s">
        <v>8802</v>
      </c>
      <c r="R2675">
        <v>4</v>
      </c>
      <c r="S2675" t="s">
        <v>11014</v>
      </c>
      <c r="T2675" t="s">
        <v>11023</v>
      </c>
      <c r="U2675" t="s">
        <v>10925</v>
      </c>
      <c r="V2675" t="s">
        <v>10999</v>
      </c>
      <c r="W2675" t="s">
        <v>11031</v>
      </c>
      <c r="X2675" t="s">
        <v>4463</v>
      </c>
    </row>
    <row r="2676" spans="1:24" x14ac:dyDescent="0.3">
      <c r="A2676" t="s">
        <v>8803</v>
      </c>
      <c r="B2676" t="s">
        <v>8804</v>
      </c>
      <c r="C2676" t="s">
        <v>8804</v>
      </c>
      <c r="D2676">
        <v>94</v>
      </c>
      <c r="E2676" t="s">
        <v>10911</v>
      </c>
      <c r="F2676">
        <v>1.5666666666666667</v>
      </c>
      <c r="G2676" t="s">
        <v>172</v>
      </c>
      <c r="H2676" t="s">
        <v>10886</v>
      </c>
      <c r="I2676" t="s">
        <v>10899</v>
      </c>
      <c r="J2676">
        <v>5.0999999999999996</v>
      </c>
      <c r="K2676" t="s">
        <v>10933</v>
      </c>
      <c r="L2676">
        <v>116500</v>
      </c>
      <c r="M2676">
        <v>40000000</v>
      </c>
      <c r="N2676">
        <v>126069509</v>
      </c>
      <c r="O2676">
        <v>86069509</v>
      </c>
      <c r="P2676" t="s">
        <v>10913</v>
      </c>
      <c r="Q2676" t="s">
        <v>8805</v>
      </c>
      <c r="R2676">
        <v>16</v>
      </c>
      <c r="S2676" t="s">
        <v>11014</v>
      </c>
      <c r="T2676" t="s">
        <v>11025</v>
      </c>
      <c r="U2676" t="s">
        <v>10927</v>
      </c>
      <c r="V2676" t="s">
        <v>10998</v>
      </c>
      <c r="W2676" t="s">
        <v>11031</v>
      </c>
      <c r="X2676" t="s">
        <v>3756</v>
      </c>
    </row>
    <row r="2677" spans="1:24" x14ac:dyDescent="0.3">
      <c r="A2677" t="s">
        <v>8806</v>
      </c>
      <c r="B2677" t="s">
        <v>8807</v>
      </c>
      <c r="C2677" t="s">
        <v>8807</v>
      </c>
      <c r="D2677">
        <v>138</v>
      </c>
      <c r="E2677" t="s">
        <v>10917</v>
      </c>
      <c r="F2677">
        <v>2.2999999999999998</v>
      </c>
      <c r="G2677" t="s">
        <v>7406</v>
      </c>
      <c r="H2677" t="s">
        <v>10887</v>
      </c>
      <c r="I2677" t="s">
        <v>190</v>
      </c>
      <c r="J2677">
        <v>5.8</v>
      </c>
      <c r="K2677" t="s">
        <v>10933</v>
      </c>
      <c r="L2677">
        <v>263339</v>
      </c>
      <c r="M2677">
        <v>125000000</v>
      </c>
      <c r="N2677">
        <v>359200044</v>
      </c>
      <c r="O2677">
        <v>234200044</v>
      </c>
      <c r="P2677" t="s">
        <v>10928</v>
      </c>
      <c r="Q2677" t="s">
        <v>8808</v>
      </c>
      <c r="R2677">
        <v>10</v>
      </c>
      <c r="S2677" t="s">
        <v>11015</v>
      </c>
      <c r="T2677" t="s">
        <v>11021</v>
      </c>
      <c r="U2677" t="s">
        <v>10921</v>
      </c>
      <c r="V2677" t="s">
        <v>10998</v>
      </c>
      <c r="W2677" t="s">
        <v>11031</v>
      </c>
      <c r="X2677" t="s">
        <v>2853</v>
      </c>
    </row>
    <row r="2678" spans="1:24" x14ac:dyDescent="0.3">
      <c r="A2678" t="s">
        <v>8809</v>
      </c>
      <c r="B2678" t="s">
        <v>8810</v>
      </c>
      <c r="C2678" t="s">
        <v>8810</v>
      </c>
      <c r="D2678">
        <v>118</v>
      </c>
      <c r="E2678" t="s">
        <v>10911</v>
      </c>
      <c r="F2678">
        <v>1.9666666666666666</v>
      </c>
      <c r="G2678" t="s">
        <v>7406</v>
      </c>
      <c r="H2678" t="s">
        <v>172</v>
      </c>
      <c r="I2678" t="s">
        <v>10891</v>
      </c>
      <c r="J2678">
        <v>6.9</v>
      </c>
      <c r="K2678" t="s">
        <v>10912</v>
      </c>
      <c r="L2678">
        <v>242317</v>
      </c>
      <c r="M2678">
        <v>30000000</v>
      </c>
      <c r="N2678">
        <v>183428689</v>
      </c>
      <c r="O2678">
        <v>153428689</v>
      </c>
      <c r="P2678" t="s">
        <v>10928</v>
      </c>
      <c r="Q2678" t="s">
        <v>8811</v>
      </c>
      <c r="R2678">
        <v>10</v>
      </c>
      <c r="S2678" t="s">
        <v>11012</v>
      </c>
      <c r="T2678" t="s">
        <v>11028</v>
      </c>
      <c r="U2678" t="s">
        <v>10931</v>
      </c>
      <c r="V2678" t="s">
        <v>11005</v>
      </c>
      <c r="W2678" t="s">
        <v>11031</v>
      </c>
      <c r="X2678" t="s">
        <v>7048</v>
      </c>
    </row>
    <row r="2679" spans="1:24" x14ac:dyDescent="0.3">
      <c r="A2679" t="s">
        <v>8812</v>
      </c>
      <c r="B2679" t="s">
        <v>8813</v>
      </c>
      <c r="C2679" t="s">
        <v>8813</v>
      </c>
      <c r="D2679">
        <v>111</v>
      </c>
      <c r="E2679" t="s">
        <v>10911</v>
      </c>
      <c r="F2679">
        <v>1.85</v>
      </c>
      <c r="G2679" t="s">
        <v>7406</v>
      </c>
      <c r="H2679" t="s">
        <v>5170</v>
      </c>
      <c r="I2679" t="s">
        <v>10899</v>
      </c>
      <c r="J2679">
        <v>6.2</v>
      </c>
      <c r="K2679" t="s">
        <v>10912</v>
      </c>
      <c r="L2679">
        <v>87242</v>
      </c>
      <c r="M2679">
        <v>33000000</v>
      </c>
      <c r="N2679">
        <v>67234188</v>
      </c>
      <c r="O2679">
        <v>34234188</v>
      </c>
      <c r="P2679" t="s">
        <v>10913</v>
      </c>
      <c r="Q2679" t="s">
        <v>8814</v>
      </c>
      <c r="R2679">
        <v>6</v>
      </c>
      <c r="S2679" t="s">
        <v>11014</v>
      </c>
      <c r="T2679" t="s">
        <v>11027</v>
      </c>
      <c r="U2679" t="s">
        <v>10930</v>
      </c>
      <c r="V2679" t="s">
        <v>11005</v>
      </c>
      <c r="W2679" t="s">
        <v>11031</v>
      </c>
      <c r="X2679" t="s">
        <v>8815</v>
      </c>
    </row>
    <row r="2680" spans="1:24" x14ac:dyDescent="0.3">
      <c r="A2680" t="s">
        <v>8816</v>
      </c>
      <c r="B2680" t="s">
        <v>8817</v>
      </c>
      <c r="C2680" t="s">
        <v>8817</v>
      </c>
      <c r="D2680">
        <v>130</v>
      </c>
      <c r="E2680" t="s">
        <v>10917</v>
      </c>
      <c r="F2680">
        <v>2.1666666666666665</v>
      </c>
      <c r="G2680" t="s">
        <v>7406</v>
      </c>
      <c r="H2680" t="s">
        <v>10887</v>
      </c>
      <c r="I2680" t="s">
        <v>10892</v>
      </c>
      <c r="J2680">
        <v>6.4</v>
      </c>
      <c r="K2680" t="s">
        <v>10912</v>
      </c>
      <c r="L2680">
        <v>188596</v>
      </c>
      <c r="M2680">
        <v>190000000</v>
      </c>
      <c r="N2680">
        <v>209035668</v>
      </c>
      <c r="O2680">
        <v>19035668</v>
      </c>
      <c r="P2680" t="s">
        <v>10913</v>
      </c>
      <c r="Q2680" t="s">
        <v>8818</v>
      </c>
      <c r="R2680">
        <v>9</v>
      </c>
      <c r="S2680" t="s">
        <v>11016</v>
      </c>
      <c r="T2680" t="s">
        <v>11029</v>
      </c>
      <c r="U2680" t="s">
        <v>10932</v>
      </c>
      <c r="V2680" t="s">
        <v>10999</v>
      </c>
      <c r="W2680" t="s">
        <v>11031</v>
      </c>
      <c r="X2680" t="s">
        <v>2778</v>
      </c>
    </row>
    <row r="2681" spans="1:24" x14ac:dyDescent="0.3">
      <c r="A2681" t="s">
        <v>8819</v>
      </c>
      <c r="B2681" t="s">
        <v>8820</v>
      </c>
      <c r="C2681" t="s">
        <v>8820</v>
      </c>
      <c r="D2681">
        <v>111</v>
      </c>
      <c r="E2681" t="s">
        <v>10911</v>
      </c>
      <c r="F2681">
        <v>1.85</v>
      </c>
      <c r="G2681" t="s">
        <v>190</v>
      </c>
      <c r="H2681" t="s">
        <v>10886</v>
      </c>
      <c r="I2681" t="s">
        <v>5170</v>
      </c>
      <c r="J2681">
        <v>6.9</v>
      </c>
      <c r="K2681" t="s">
        <v>10912</v>
      </c>
      <c r="L2681">
        <v>50548</v>
      </c>
      <c r="M2681">
        <v>18000000</v>
      </c>
      <c r="N2681">
        <v>20275812</v>
      </c>
      <c r="O2681">
        <v>2275812</v>
      </c>
      <c r="P2681" t="s">
        <v>10918</v>
      </c>
      <c r="Q2681" t="s">
        <v>7742</v>
      </c>
      <c r="R2681">
        <v>30</v>
      </c>
      <c r="S2681" t="s">
        <v>1956</v>
      </c>
      <c r="T2681" t="s">
        <v>11028</v>
      </c>
      <c r="U2681" t="s">
        <v>10931</v>
      </c>
      <c r="V2681" t="s">
        <v>10997</v>
      </c>
      <c r="W2681" t="s">
        <v>11031</v>
      </c>
      <c r="X2681" t="s">
        <v>5239</v>
      </c>
    </row>
    <row r="2682" spans="1:24" x14ac:dyDescent="0.3">
      <c r="A2682" t="s">
        <v>8821</v>
      </c>
      <c r="B2682" t="s">
        <v>8822</v>
      </c>
      <c r="C2682" t="s">
        <v>8823</v>
      </c>
      <c r="D2682">
        <v>109</v>
      </c>
      <c r="E2682" t="s">
        <v>10911</v>
      </c>
      <c r="F2682">
        <v>1.8166666666666667</v>
      </c>
      <c r="G2682" t="s">
        <v>7406</v>
      </c>
      <c r="H2682" t="s">
        <v>190</v>
      </c>
      <c r="I2682" t="s">
        <v>10890</v>
      </c>
      <c r="J2682">
        <v>6</v>
      </c>
      <c r="K2682" t="s">
        <v>10912</v>
      </c>
      <c r="L2682">
        <v>58714</v>
      </c>
      <c r="M2682">
        <v>7000000</v>
      </c>
      <c r="N2682">
        <v>6237990</v>
      </c>
      <c r="O2682">
        <v>-762010</v>
      </c>
      <c r="P2682" t="s">
        <v>10924</v>
      </c>
      <c r="Q2682" t="s">
        <v>8824</v>
      </c>
      <c r="R2682">
        <v>20</v>
      </c>
      <c r="S2682" t="s">
        <v>11016</v>
      </c>
      <c r="T2682" t="s">
        <v>11027</v>
      </c>
      <c r="U2682" t="s">
        <v>10930</v>
      </c>
      <c r="V2682" t="s">
        <v>10998</v>
      </c>
      <c r="W2682" t="s">
        <v>11031</v>
      </c>
      <c r="X2682" t="s">
        <v>8825</v>
      </c>
    </row>
    <row r="2683" spans="1:24" x14ac:dyDescent="0.3">
      <c r="A2683" t="s">
        <v>8826</v>
      </c>
      <c r="B2683" t="s">
        <v>8827</v>
      </c>
      <c r="C2683" t="s">
        <v>8827</v>
      </c>
      <c r="D2683">
        <v>122</v>
      </c>
      <c r="E2683" t="s">
        <v>10917</v>
      </c>
      <c r="F2683">
        <v>2.0333333333333332</v>
      </c>
      <c r="G2683" t="s">
        <v>10891</v>
      </c>
      <c r="H2683" t="s">
        <v>190</v>
      </c>
      <c r="I2683" t="s">
        <v>5170</v>
      </c>
      <c r="J2683">
        <v>6.7</v>
      </c>
      <c r="K2683" t="s">
        <v>10912</v>
      </c>
      <c r="L2683">
        <v>79151</v>
      </c>
      <c r="M2683">
        <v>15000000</v>
      </c>
      <c r="N2683">
        <v>36233517</v>
      </c>
      <c r="O2683">
        <v>21233517</v>
      </c>
      <c r="P2683" t="s">
        <v>10913</v>
      </c>
      <c r="Q2683">
        <v>2014</v>
      </c>
      <c r="S2683" t="s">
        <v>11012</v>
      </c>
      <c r="T2683" t="s">
        <v>11025</v>
      </c>
      <c r="U2683" t="e">
        <v>#VALUE!</v>
      </c>
      <c r="V2683" t="s">
        <v>10963</v>
      </c>
      <c r="W2683" t="s">
        <v>11032</v>
      </c>
      <c r="X2683" t="s">
        <v>7873</v>
      </c>
    </row>
    <row r="2684" spans="1:24" x14ac:dyDescent="0.3">
      <c r="A2684" t="s">
        <v>8828</v>
      </c>
      <c r="B2684" t="s">
        <v>8829</v>
      </c>
      <c r="C2684" t="s">
        <v>8829</v>
      </c>
      <c r="D2684">
        <v>126</v>
      </c>
      <c r="E2684" t="s">
        <v>10917</v>
      </c>
      <c r="F2684">
        <v>2.1</v>
      </c>
      <c r="G2684" t="s">
        <v>7406</v>
      </c>
      <c r="H2684" t="s">
        <v>10887</v>
      </c>
      <c r="I2684" t="s">
        <v>190</v>
      </c>
      <c r="J2684">
        <v>6.7</v>
      </c>
      <c r="K2684" t="s">
        <v>10912</v>
      </c>
      <c r="L2684">
        <v>227780</v>
      </c>
      <c r="M2684">
        <v>175000000</v>
      </c>
      <c r="N2684">
        <v>149175066</v>
      </c>
      <c r="O2684">
        <v>-25824934</v>
      </c>
      <c r="P2684" t="s">
        <v>10924</v>
      </c>
      <c r="Q2684" t="s">
        <v>8830</v>
      </c>
      <c r="R2684">
        <v>27</v>
      </c>
      <c r="S2684" t="s">
        <v>11012</v>
      </c>
      <c r="T2684" t="s">
        <v>11026</v>
      </c>
      <c r="U2684" t="s">
        <v>10929</v>
      </c>
      <c r="V2684" t="s">
        <v>11005</v>
      </c>
      <c r="W2684" t="s">
        <v>11031</v>
      </c>
      <c r="X2684" t="s">
        <v>6483</v>
      </c>
    </row>
    <row r="2685" spans="1:24" x14ac:dyDescent="0.3">
      <c r="A2685" t="s">
        <v>8831</v>
      </c>
      <c r="B2685" t="s">
        <v>8832</v>
      </c>
      <c r="C2685" t="s">
        <v>8832</v>
      </c>
      <c r="D2685">
        <v>118</v>
      </c>
      <c r="E2685" t="s">
        <v>10911</v>
      </c>
      <c r="F2685">
        <v>1.9666666666666666</v>
      </c>
      <c r="G2685" t="s">
        <v>190</v>
      </c>
      <c r="H2685" t="s">
        <v>10886</v>
      </c>
      <c r="I2685" t="s">
        <v>10899</v>
      </c>
      <c r="J2685">
        <v>6.7</v>
      </c>
      <c r="K2685" t="s">
        <v>10912</v>
      </c>
      <c r="L2685">
        <v>76309</v>
      </c>
      <c r="M2685">
        <v>26000000</v>
      </c>
      <c r="N2685">
        <v>38609668</v>
      </c>
      <c r="O2685">
        <v>12609668</v>
      </c>
      <c r="P2685" t="s">
        <v>10913</v>
      </c>
      <c r="Q2685" t="s">
        <v>8833</v>
      </c>
      <c r="R2685">
        <v>7</v>
      </c>
      <c r="S2685" t="s">
        <v>11011</v>
      </c>
      <c r="T2685" t="s">
        <v>11022</v>
      </c>
      <c r="U2685" t="s">
        <v>10923</v>
      </c>
      <c r="V2685" t="s">
        <v>10998</v>
      </c>
      <c r="W2685" t="s">
        <v>11031</v>
      </c>
      <c r="X2685" t="s">
        <v>8834</v>
      </c>
    </row>
    <row r="2686" spans="1:24" x14ac:dyDescent="0.3">
      <c r="A2686" t="s">
        <v>8835</v>
      </c>
      <c r="B2686" t="s">
        <v>8836</v>
      </c>
      <c r="C2686" t="s">
        <v>8836</v>
      </c>
      <c r="D2686">
        <v>117</v>
      </c>
      <c r="E2686" t="s">
        <v>10911</v>
      </c>
      <c r="F2686">
        <v>1.95</v>
      </c>
      <c r="G2686" t="s">
        <v>105</v>
      </c>
      <c r="H2686" t="s">
        <v>5170</v>
      </c>
      <c r="I2686" t="s">
        <v>10899</v>
      </c>
      <c r="J2686">
        <v>6.1</v>
      </c>
      <c r="K2686" t="s">
        <v>10912</v>
      </c>
      <c r="L2686">
        <v>101955</v>
      </c>
      <c r="M2686">
        <v>7000000</v>
      </c>
      <c r="N2686">
        <v>3073700</v>
      </c>
      <c r="O2686">
        <v>-3926300</v>
      </c>
      <c r="P2686" t="s">
        <v>10924</v>
      </c>
      <c r="Q2686" t="s">
        <v>8837</v>
      </c>
      <c r="R2686">
        <v>20</v>
      </c>
      <c r="S2686" t="s">
        <v>1956</v>
      </c>
      <c r="T2686" t="s">
        <v>11029</v>
      </c>
      <c r="U2686" t="s">
        <v>10932</v>
      </c>
      <c r="V2686" t="s">
        <v>11006</v>
      </c>
      <c r="W2686" t="s">
        <v>11031</v>
      </c>
      <c r="X2686" t="s">
        <v>5936</v>
      </c>
    </row>
    <row r="2687" spans="1:24" x14ac:dyDescent="0.3">
      <c r="A2687" t="s">
        <v>8838</v>
      </c>
      <c r="B2687" t="s">
        <v>8839</v>
      </c>
      <c r="C2687" t="s">
        <v>8839</v>
      </c>
      <c r="D2687">
        <v>110</v>
      </c>
      <c r="E2687" t="s">
        <v>10911</v>
      </c>
      <c r="F2687">
        <v>1.8333333333333333</v>
      </c>
      <c r="G2687" t="s">
        <v>190</v>
      </c>
      <c r="H2687" t="s">
        <v>105</v>
      </c>
      <c r="I2687" t="s">
        <v>10890</v>
      </c>
      <c r="J2687">
        <v>5.9</v>
      </c>
      <c r="K2687" t="s">
        <v>10933</v>
      </c>
      <c r="L2687">
        <v>59249</v>
      </c>
      <c r="M2687">
        <v>65000000</v>
      </c>
      <c r="N2687">
        <v>34227298</v>
      </c>
      <c r="O2687">
        <v>-30772702</v>
      </c>
      <c r="P2687" t="s">
        <v>10924</v>
      </c>
      <c r="Q2687" t="s">
        <v>8840</v>
      </c>
      <c r="R2687">
        <v>10</v>
      </c>
      <c r="S2687" t="s">
        <v>11011</v>
      </c>
      <c r="T2687" t="s">
        <v>11023</v>
      </c>
      <c r="U2687" t="s">
        <v>10925</v>
      </c>
      <c r="V2687" t="s">
        <v>10999</v>
      </c>
      <c r="W2687" t="s">
        <v>11031</v>
      </c>
      <c r="X2687" t="s">
        <v>4157</v>
      </c>
    </row>
    <row r="2688" spans="1:24" x14ac:dyDescent="0.3">
      <c r="A2688" t="s">
        <v>8841</v>
      </c>
      <c r="B2688" t="s">
        <v>8842</v>
      </c>
      <c r="C2688" t="s">
        <v>8842</v>
      </c>
      <c r="D2688">
        <v>123</v>
      </c>
      <c r="E2688" t="s">
        <v>10917</v>
      </c>
      <c r="F2688">
        <v>2.0499999999999998</v>
      </c>
      <c r="G2688" t="s">
        <v>7406</v>
      </c>
      <c r="H2688" t="s">
        <v>10889</v>
      </c>
      <c r="I2688" t="s">
        <v>190</v>
      </c>
      <c r="J2688">
        <v>8.1</v>
      </c>
      <c r="K2688" t="s">
        <v>10922</v>
      </c>
      <c r="L2688">
        <v>502453</v>
      </c>
      <c r="M2688">
        <v>38000000</v>
      </c>
      <c r="N2688">
        <v>96983009</v>
      </c>
      <c r="O2688">
        <v>58983009</v>
      </c>
      <c r="P2688" t="s">
        <v>10913</v>
      </c>
      <c r="Q2688" t="s">
        <v>8843</v>
      </c>
      <c r="R2688">
        <v>2</v>
      </c>
      <c r="S2688" t="s">
        <v>11015</v>
      </c>
      <c r="T2688" t="s">
        <v>11027</v>
      </c>
      <c r="U2688" t="s">
        <v>10930</v>
      </c>
      <c r="V2688" t="s">
        <v>10997</v>
      </c>
      <c r="W2688" t="s">
        <v>11031</v>
      </c>
      <c r="X2688" t="s">
        <v>676</v>
      </c>
    </row>
    <row r="2689" spans="1:24" x14ac:dyDescent="0.3">
      <c r="A2689" t="s">
        <v>8844</v>
      </c>
      <c r="B2689" t="s">
        <v>8845</v>
      </c>
      <c r="C2689" t="s">
        <v>8845</v>
      </c>
      <c r="D2689">
        <v>100</v>
      </c>
      <c r="E2689" t="s">
        <v>10911</v>
      </c>
      <c r="F2689">
        <v>1.6666666666666667</v>
      </c>
      <c r="G2689" t="s">
        <v>10887</v>
      </c>
      <c r="H2689" t="s">
        <v>10888</v>
      </c>
      <c r="I2689" t="s">
        <v>172</v>
      </c>
      <c r="J2689">
        <v>7.7</v>
      </c>
      <c r="K2689" t="s">
        <v>10916</v>
      </c>
      <c r="L2689">
        <v>271152</v>
      </c>
      <c r="M2689">
        <v>200000000</v>
      </c>
      <c r="N2689">
        <v>1073841394</v>
      </c>
      <c r="O2689">
        <v>873841394</v>
      </c>
      <c r="P2689" t="s">
        <v>10928</v>
      </c>
      <c r="Q2689" t="s">
        <v>8846</v>
      </c>
      <c r="R2689">
        <v>11</v>
      </c>
      <c r="S2689" t="s">
        <v>11011</v>
      </c>
      <c r="T2689" t="s">
        <v>11024</v>
      </c>
      <c r="U2689" t="s">
        <v>10926</v>
      </c>
      <c r="V2689" t="s">
        <v>11001</v>
      </c>
      <c r="W2689" t="s">
        <v>11031</v>
      </c>
      <c r="X2689" t="s">
        <v>8847</v>
      </c>
    </row>
    <row r="2690" spans="1:24" x14ac:dyDescent="0.3">
      <c r="A2690" t="s">
        <v>8848</v>
      </c>
      <c r="B2690" t="s">
        <v>8849</v>
      </c>
      <c r="C2690" t="s">
        <v>8849</v>
      </c>
      <c r="D2690">
        <v>93</v>
      </c>
      <c r="E2690" t="s">
        <v>10911</v>
      </c>
      <c r="F2690">
        <v>1.55</v>
      </c>
      <c r="G2690" t="s">
        <v>10887</v>
      </c>
      <c r="H2690" t="s">
        <v>10888</v>
      </c>
      <c r="I2690" t="s">
        <v>172</v>
      </c>
      <c r="J2690">
        <v>6.7</v>
      </c>
      <c r="K2690" t="s">
        <v>10912</v>
      </c>
      <c r="L2690">
        <v>124193</v>
      </c>
      <c r="M2690">
        <v>200000000</v>
      </c>
      <c r="N2690">
        <v>332207671</v>
      </c>
      <c r="O2690">
        <v>132207671</v>
      </c>
      <c r="P2690" t="s">
        <v>10928</v>
      </c>
      <c r="Q2690" t="s">
        <v>8840</v>
      </c>
      <c r="R2690">
        <v>10</v>
      </c>
      <c r="S2690" t="s">
        <v>11011</v>
      </c>
      <c r="T2690" t="s">
        <v>11023</v>
      </c>
      <c r="U2690" t="s">
        <v>10925</v>
      </c>
      <c r="V2690" t="s">
        <v>10999</v>
      </c>
      <c r="W2690" t="s">
        <v>11031</v>
      </c>
      <c r="X2690" t="s">
        <v>8152</v>
      </c>
    </row>
    <row r="2691" spans="1:24" x14ac:dyDescent="0.3">
      <c r="A2691" t="s">
        <v>8850</v>
      </c>
      <c r="B2691" t="s">
        <v>8851</v>
      </c>
      <c r="C2691" t="s">
        <v>8851</v>
      </c>
      <c r="D2691">
        <v>129</v>
      </c>
      <c r="E2691" t="s">
        <v>10917</v>
      </c>
      <c r="F2691">
        <v>2.15</v>
      </c>
      <c r="G2691" t="s">
        <v>7406</v>
      </c>
      <c r="H2691" t="s">
        <v>10889</v>
      </c>
      <c r="I2691" t="s">
        <v>172</v>
      </c>
      <c r="J2691">
        <v>6.4</v>
      </c>
      <c r="K2691" t="s">
        <v>10912</v>
      </c>
      <c r="L2691">
        <v>226246</v>
      </c>
      <c r="M2691">
        <v>26000000</v>
      </c>
      <c r="N2691">
        <v>87305549</v>
      </c>
      <c r="O2691">
        <v>61305549</v>
      </c>
      <c r="P2691" t="s">
        <v>10913</v>
      </c>
      <c r="Q2691" t="s">
        <v>5996</v>
      </c>
      <c r="R2691">
        <v>11</v>
      </c>
      <c r="S2691" t="s">
        <v>11012</v>
      </c>
      <c r="T2691" t="s">
        <v>11026</v>
      </c>
      <c r="U2691" t="s">
        <v>10929</v>
      </c>
      <c r="V2691" t="s">
        <v>10997</v>
      </c>
      <c r="W2691" t="s">
        <v>11031</v>
      </c>
      <c r="X2691" t="s">
        <v>1884</v>
      </c>
    </row>
    <row r="2692" spans="1:24" x14ac:dyDescent="0.3">
      <c r="A2692" t="s">
        <v>8852</v>
      </c>
      <c r="B2692" t="s">
        <v>8853</v>
      </c>
      <c r="C2692" t="s">
        <v>8853</v>
      </c>
      <c r="D2692">
        <v>104</v>
      </c>
      <c r="E2692" t="s">
        <v>10911</v>
      </c>
      <c r="F2692">
        <v>1.7333333333333334</v>
      </c>
      <c r="G2692" t="s">
        <v>172</v>
      </c>
      <c r="H2692" t="s">
        <v>190</v>
      </c>
      <c r="I2692" t="s">
        <v>10894</v>
      </c>
      <c r="J2692">
        <v>7.4</v>
      </c>
      <c r="K2692" t="s">
        <v>10916</v>
      </c>
      <c r="L2692">
        <v>163918</v>
      </c>
      <c r="M2692">
        <v>8000000</v>
      </c>
      <c r="N2692">
        <v>84142115</v>
      </c>
      <c r="O2692">
        <v>76142115</v>
      </c>
      <c r="P2692" t="s">
        <v>10913</v>
      </c>
      <c r="Q2692" t="s">
        <v>5971</v>
      </c>
      <c r="R2692">
        <v>7</v>
      </c>
      <c r="S2692" t="s">
        <v>11016</v>
      </c>
      <c r="T2692" t="s">
        <v>11027</v>
      </c>
      <c r="U2692" t="s">
        <v>10930</v>
      </c>
      <c r="V2692" t="s">
        <v>10997</v>
      </c>
      <c r="W2692" t="s">
        <v>11031</v>
      </c>
      <c r="X2692" t="s">
        <v>6319</v>
      </c>
    </row>
    <row r="2693" spans="1:24" x14ac:dyDescent="0.3">
      <c r="A2693" t="s">
        <v>8854</v>
      </c>
      <c r="B2693" t="s">
        <v>8855</v>
      </c>
      <c r="C2693" t="s">
        <v>8855</v>
      </c>
      <c r="D2693">
        <v>112</v>
      </c>
      <c r="E2693" t="s">
        <v>10911</v>
      </c>
      <c r="F2693">
        <v>1.8666666666666667</v>
      </c>
      <c r="G2693" t="s">
        <v>7406</v>
      </c>
      <c r="H2693" t="s">
        <v>10887</v>
      </c>
      <c r="I2693" t="s">
        <v>10885</v>
      </c>
      <c r="J2693">
        <v>6.8</v>
      </c>
      <c r="K2693" t="s">
        <v>10912</v>
      </c>
      <c r="L2693">
        <v>712207</v>
      </c>
      <c r="M2693">
        <v>170000000</v>
      </c>
      <c r="N2693">
        <v>644783140</v>
      </c>
      <c r="O2693">
        <v>474783140</v>
      </c>
      <c r="P2693" t="s">
        <v>10928</v>
      </c>
      <c r="Q2693" t="s">
        <v>8856</v>
      </c>
      <c r="R2693">
        <v>22</v>
      </c>
      <c r="S2693" t="s">
        <v>11011</v>
      </c>
      <c r="T2693" t="s">
        <v>11022</v>
      </c>
      <c r="U2693" t="s">
        <v>10923</v>
      </c>
      <c r="V2693" t="s">
        <v>10997</v>
      </c>
      <c r="W2693" t="s">
        <v>11031</v>
      </c>
      <c r="X2693" t="s">
        <v>7639</v>
      </c>
    </row>
    <row r="2694" spans="1:24" x14ac:dyDescent="0.3">
      <c r="A2694" t="s">
        <v>8857</v>
      </c>
      <c r="B2694" t="s">
        <v>8858</v>
      </c>
      <c r="C2694" t="s">
        <v>8858</v>
      </c>
      <c r="D2694">
        <v>109</v>
      </c>
      <c r="E2694" t="s">
        <v>10911</v>
      </c>
      <c r="F2694">
        <v>1.8166666666666667</v>
      </c>
      <c r="G2694" t="s">
        <v>7406</v>
      </c>
      <c r="H2694" t="s">
        <v>10890</v>
      </c>
      <c r="I2694" t="s">
        <v>5170</v>
      </c>
      <c r="J2694">
        <v>5.3</v>
      </c>
      <c r="K2694" t="s">
        <v>10933</v>
      </c>
      <c r="L2694">
        <v>115288</v>
      </c>
      <c r="M2694">
        <v>120000000</v>
      </c>
      <c r="N2694">
        <v>221900160</v>
      </c>
      <c r="O2694">
        <v>101900160</v>
      </c>
      <c r="P2694" t="s">
        <v>10928</v>
      </c>
      <c r="Q2694" t="s">
        <v>8859</v>
      </c>
      <c r="R2694">
        <v>12</v>
      </c>
      <c r="S2694" t="s">
        <v>11012</v>
      </c>
      <c r="T2694" t="s">
        <v>11022</v>
      </c>
      <c r="U2694" t="s">
        <v>10923</v>
      </c>
      <c r="V2694" t="s">
        <v>11005</v>
      </c>
      <c r="W2694" t="s">
        <v>11031</v>
      </c>
      <c r="X2694" t="s">
        <v>8860</v>
      </c>
    </row>
    <row r="2695" spans="1:24" x14ac:dyDescent="0.3">
      <c r="A2695" t="s">
        <v>8861</v>
      </c>
      <c r="B2695" t="s">
        <v>8862</v>
      </c>
      <c r="C2695" t="s">
        <v>8862</v>
      </c>
      <c r="D2695">
        <v>112</v>
      </c>
      <c r="E2695" t="s">
        <v>10911</v>
      </c>
      <c r="F2695">
        <v>1.8666666666666667</v>
      </c>
      <c r="G2695" t="s">
        <v>172</v>
      </c>
      <c r="H2695" t="s">
        <v>10894</v>
      </c>
      <c r="I2695" t="s">
        <v>10886</v>
      </c>
      <c r="J2695">
        <v>7.1</v>
      </c>
      <c r="K2695" t="s">
        <v>10916</v>
      </c>
      <c r="L2695">
        <v>324115</v>
      </c>
      <c r="M2695">
        <v>17000000</v>
      </c>
      <c r="N2695">
        <v>115647426</v>
      </c>
      <c r="O2695">
        <v>98647426</v>
      </c>
      <c r="P2695" t="s">
        <v>10913</v>
      </c>
      <c r="Q2695" t="s">
        <v>5501</v>
      </c>
      <c r="R2695">
        <v>28</v>
      </c>
      <c r="S2695" t="s">
        <v>1956</v>
      </c>
      <c r="T2695" t="s">
        <v>11027</v>
      </c>
      <c r="U2695" t="s">
        <v>10930</v>
      </c>
      <c r="V2695" t="s">
        <v>11003</v>
      </c>
      <c r="W2695" t="s">
        <v>11031</v>
      </c>
      <c r="X2695" t="s">
        <v>8681</v>
      </c>
    </row>
    <row r="2696" spans="1:24" x14ac:dyDescent="0.3">
      <c r="A2696" t="s">
        <v>8863</v>
      </c>
      <c r="B2696" t="s">
        <v>8864</v>
      </c>
      <c r="C2696" t="s">
        <v>8865</v>
      </c>
      <c r="D2696">
        <v>97</v>
      </c>
      <c r="E2696" t="s">
        <v>10911</v>
      </c>
      <c r="F2696">
        <v>1.6166666666666667</v>
      </c>
      <c r="G2696" t="s">
        <v>7406</v>
      </c>
      <c r="H2696" t="s">
        <v>10887</v>
      </c>
      <c r="I2696" t="s">
        <v>10888</v>
      </c>
      <c r="J2696">
        <v>6.3</v>
      </c>
      <c r="K2696" t="s">
        <v>10912</v>
      </c>
      <c r="L2696">
        <v>100829</v>
      </c>
      <c r="M2696">
        <v>73000000</v>
      </c>
      <c r="N2696">
        <v>352333929</v>
      </c>
      <c r="O2696">
        <v>279333929</v>
      </c>
      <c r="P2696" t="s">
        <v>10928</v>
      </c>
      <c r="Q2696" t="s">
        <v>8866</v>
      </c>
      <c r="R2696">
        <v>1</v>
      </c>
      <c r="S2696" t="s">
        <v>11013</v>
      </c>
      <c r="T2696" t="s">
        <v>11029</v>
      </c>
      <c r="U2696" t="s">
        <v>10932</v>
      </c>
      <c r="V2696" t="s">
        <v>11006</v>
      </c>
      <c r="W2696" t="s">
        <v>11031</v>
      </c>
      <c r="X2696" t="s">
        <v>8867</v>
      </c>
    </row>
    <row r="2697" spans="1:24" x14ac:dyDescent="0.3">
      <c r="A2697" t="s">
        <v>8868</v>
      </c>
      <c r="B2697" t="s">
        <v>8869</v>
      </c>
      <c r="C2697" t="s">
        <v>8869</v>
      </c>
      <c r="D2697">
        <v>95</v>
      </c>
      <c r="E2697" t="s">
        <v>10911</v>
      </c>
      <c r="F2697">
        <v>1.5833333333333333</v>
      </c>
      <c r="G2697" t="s">
        <v>10887</v>
      </c>
      <c r="H2697" t="s">
        <v>10888</v>
      </c>
      <c r="I2697" t="s">
        <v>172</v>
      </c>
      <c r="J2697">
        <v>6.3</v>
      </c>
      <c r="K2697" t="s">
        <v>10912</v>
      </c>
      <c r="L2697">
        <v>111728</v>
      </c>
      <c r="M2697">
        <v>78000000</v>
      </c>
      <c r="N2697">
        <v>274325949</v>
      </c>
      <c r="O2697">
        <v>196325949</v>
      </c>
      <c r="P2697" t="s">
        <v>10928</v>
      </c>
      <c r="Q2697" t="s">
        <v>8870</v>
      </c>
      <c r="R2697">
        <v>26</v>
      </c>
      <c r="S2697" t="s">
        <v>11012</v>
      </c>
      <c r="T2697" t="s">
        <v>11027</v>
      </c>
      <c r="U2697" t="s">
        <v>10930</v>
      </c>
      <c r="V2697" t="s">
        <v>10997</v>
      </c>
      <c r="W2697" t="s">
        <v>11031</v>
      </c>
      <c r="X2697" t="s">
        <v>8871</v>
      </c>
    </row>
    <row r="2698" spans="1:24" x14ac:dyDescent="0.3">
      <c r="A2698" t="s">
        <v>8872</v>
      </c>
      <c r="B2698" t="s">
        <v>8873</v>
      </c>
      <c r="C2698" t="s">
        <v>8873</v>
      </c>
      <c r="D2698">
        <v>126</v>
      </c>
      <c r="E2698" t="s">
        <v>10917</v>
      </c>
      <c r="F2698">
        <v>2.1</v>
      </c>
      <c r="G2698" t="s">
        <v>172</v>
      </c>
      <c r="H2698" t="s">
        <v>190</v>
      </c>
      <c r="I2698" t="s">
        <v>10899</v>
      </c>
      <c r="J2698">
        <v>7</v>
      </c>
      <c r="K2698" t="s">
        <v>10916</v>
      </c>
      <c r="L2698">
        <v>61284</v>
      </c>
      <c r="M2698">
        <v>37500000</v>
      </c>
      <c r="N2698">
        <v>125856180</v>
      </c>
      <c r="O2698">
        <v>88356180</v>
      </c>
      <c r="P2698" t="s">
        <v>10913</v>
      </c>
      <c r="Q2698" t="s">
        <v>8874</v>
      </c>
      <c r="R2698">
        <v>8</v>
      </c>
      <c r="S2698" t="s">
        <v>1956</v>
      </c>
      <c r="T2698" t="s">
        <v>11027</v>
      </c>
      <c r="U2698" t="s">
        <v>10930</v>
      </c>
      <c r="V2698" t="s">
        <v>11005</v>
      </c>
      <c r="W2698" t="s">
        <v>11031</v>
      </c>
      <c r="X2698" t="s">
        <v>5362</v>
      </c>
    </row>
    <row r="2699" spans="1:24" x14ac:dyDescent="0.3">
      <c r="A2699" t="s">
        <v>8875</v>
      </c>
      <c r="B2699" t="s">
        <v>8876</v>
      </c>
      <c r="C2699" t="s">
        <v>8876</v>
      </c>
      <c r="D2699">
        <v>89</v>
      </c>
      <c r="E2699" t="s">
        <v>10915</v>
      </c>
      <c r="F2699">
        <v>1.4833333333333334</v>
      </c>
      <c r="G2699" t="s">
        <v>172</v>
      </c>
      <c r="H2699" t="s">
        <v>10891</v>
      </c>
      <c r="I2699" t="s">
        <v>190</v>
      </c>
      <c r="J2699">
        <v>7</v>
      </c>
      <c r="K2699" t="s">
        <v>10916</v>
      </c>
      <c r="L2699">
        <v>65385</v>
      </c>
      <c r="M2699">
        <v>2500000</v>
      </c>
      <c r="N2699">
        <v>4806423</v>
      </c>
      <c r="O2699">
        <v>2306423</v>
      </c>
      <c r="P2699" t="s">
        <v>10918</v>
      </c>
      <c r="Q2699" t="s">
        <v>8877</v>
      </c>
      <c r="R2699">
        <v>20</v>
      </c>
      <c r="S2699" t="s">
        <v>1956</v>
      </c>
      <c r="T2699" t="s">
        <v>11019</v>
      </c>
      <c r="U2699" t="s">
        <v>10919</v>
      </c>
      <c r="V2699" t="s">
        <v>11003</v>
      </c>
      <c r="W2699" t="s">
        <v>11031</v>
      </c>
      <c r="X2699" t="s">
        <v>8878</v>
      </c>
    </row>
    <row r="2700" spans="1:24" x14ac:dyDescent="0.3">
      <c r="A2700" t="s">
        <v>8879</v>
      </c>
      <c r="B2700" t="s">
        <v>8880</v>
      </c>
      <c r="C2700" t="s">
        <v>8880</v>
      </c>
      <c r="D2700">
        <v>86</v>
      </c>
      <c r="E2700" t="s">
        <v>10915</v>
      </c>
      <c r="F2700">
        <v>1.4333333333333333</v>
      </c>
      <c r="G2700" t="s">
        <v>105</v>
      </c>
      <c r="H2700" t="s">
        <v>10895</v>
      </c>
      <c r="I2700" t="s">
        <v>5170</v>
      </c>
      <c r="J2700">
        <v>5</v>
      </c>
      <c r="K2700" t="s">
        <v>10933</v>
      </c>
      <c r="L2700">
        <v>68041</v>
      </c>
      <c r="M2700">
        <v>1000000</v>
      </c>
      <c r="N2700">
        <v>38390020</v>
      </c>
      <c r="O2700">
        <v>37390020</v>
      </c>
      <c r="P2700" t="s">
        <v>10913</v>
      </c>
      <c r="Q2700" t="s">
        <v>8881</v>
      </c>
      <c r="R2700">
        <v>24</v>
      </c>
      <c r="S2700" t="s">
        <v>11012</v>
      </c>
      <c r="T2700" t="s">
        <v>11029</v>
      </c>
      <c r="U2700" t="s">
        <v>10932</v>
      </c>
      <c r="V2700" t="s">
        <v>11003</v>
      </c>
      <c r="W2700" t="s">
        <v>11031</v>
      </c>
      <c r="X2700" t="s">
        <v>8882</v>
      </c>
    </row>
    <row r="2701" spans="1:24" x14ac:dyDescent="0.3">
      <c r="A2701" t="s">
        <v>8883</v>
      </c>
      <c r="B2701" t="s">
        <v>8884</v>
      </c>
      <c r="C2701" t="s">
        <v>8884</v>
      </c>
      <c r="D2701">
        <v>107</v>
      </c>
      <c r="E2701" t="s">
        <v>10911</v>
      </c>
      <c r="F2701">
        <v>1.7833333333333334</v>
      </c>
      <c r="G2701" t="s">
        <v>7406</v>
      </c>
      <c r="H2701" t="s">
        <v>172</v>
      </c>
      <c r="I2701" t="s">
        <v>10891</v>
      </c>
      <c r="J2701">
        <v>5.6</v>
      </c>
      <c r="K2701" t="s">
        <v>10933</v>
      </c>
      <c r="L2701">
        <v>81454</v>
      </c>
      <c r="M2701">
        <v>20000000</v>
      </c>
      <c r="N2701">
        <v>17537186</v>
      </c>
      <c r="O2701">
        <v>-2462814</v>
      </c>
      <c r="P2701" t="s">
        <v>10924</v>
      </c>
      <c r="Q2701" t="s">
        <v>8885</v>
      </c>
      <c r="R2701">
        <v>19</v>
      </c>
      <c r="S2701" t="s">
        <v>11012</v>
      </c>
      <c r="T2701" t="s">
        <v>11027</v>
      </c>
      <c r="U2701" t="s">
        <v>10930</v>
      </c>
      <c r="V2701" t="s">
        <v>10997</v>
      </c>
      <c r="W2701" t="s">
        <v>11031</v>
      </c>
      <c r="X2701" t="s">
        <v>1509</v>
      </c>
    </row>
    <row r="2702" spans="1:24" x14ac:dyDescent="0.3">
      <c r="A2702" t="s">
        <v>8886</v>
      </c>
      <c r="B2702" t="s">
        <v>8887</v>
      </c>
      <c r="C2702" t="s">
        <v>8887</v>
      </c>
      <c r="D2702">
        <v>97</v>
      </c>
      <c r="E2702" t="s">
        <v>10911</v>
      </c>
      <c r="F2702">
        <v>1.6166666666666667</v>
      </c>
      <c r="G2702" t="s">
        <v>172</v>
      </c>
      <c r="H2702" t="s">
        <v>10899</v>
      </c>
      <c r="I2702" t="s">
        <v>10899</v>
      </c>
      <c r="J2702">
        <v>6.3</v>
      </c>
      <c r="K2702" t="s">
        <v>10912</v>
      </c>
      <c r="L2702">
        <v>324083</v>
      </c>
      <c r="M2702">
        <v>18000000</v>
      </c>
      <c r="N2702">
        <v>270665134</v>
      </c>
      <c r="O2702">
        <v>252665134</v>
      </c>
      <c r="P2702" t="s">
        <v>10928</v>
      </c>
      <c r="Q2702" t="s">
        <v>8888</v>
      </c>
      <c r="R2702">
        <v>8</v>
      </c>
      <c r="S2702" t="s">
        <v>11016</v>
      </c>
      <c r="T2702" t="s">
        <v>11021</v>
      </c>
      <c r="U2702" t="s">
        <v>10921</v>
      </c>
      <c r="V2702" t="s">
        <v>10998</v>
      </c>
      <c r="W2702" t="s">
        <v>11031</v>
      </c>
      <c r="X2702" t="s">
        <v>6011</v>
      </c>
    </row>
    <row r="2703" spans="1:24" x14ac:dyDescent="0.3">
      <c r="A2703" t="s">
        <v>8889</v>
      </c>
      <c r="B2703" t="s">
        <v>8890</v>
      </c>
      <c r="C2703" t="s">
        <v>8890</v>
      </c>
      <c r="D2703">
        <v>114</v>
      </c>
      <c r="E2703" t="s">
        <v>10911</v>
      </c>
      <c r="F2703">
        <v>1.9</v>
      </c>
      <c r="G2703" t="s">
        <v>10889</v>
      </c>
      <c r="H2703" t="s">
        <v>172</v>
      </c>
      <c r="I2703" t="s">
        <v>10891</v>
      </c>
      <c r="J2703">
        <v>7.1</v>
      </c>
      <c r="K2703" t="s">
        <v>10916</v>
      </c>
      <c r="L2703">
        <v>242678</v>
      </c>
      <c r="M2703">
        <v>40000000</v>
      </c>
      <c r="N2703">
        <v>86434523</v>
      </c>
      <c r="O2703">
        <v>46434523</v>
      </c>
      <c r="P2703" t="s">
        <v>10913</v>
      </c>
      <c r="Q2703">
        <v>2016</v>
      </c>
      <c r="S2703" t="s">
        <v>11016</v>
      </c>
      <c r="T2703" t="s">
        <v>11025</v>
      </c>
      <c r="U2703" t="e">
        <v>#VALUE!</v>
      </c>
      <c r="V2703" t="s">
        <v>10963</v>
      </c>
      <c r="W2703" t="s">
        <v>11032</v>
      </c>
      <c r="X2703" t="s">
        <v>3346</v>
      </c>
    </row>
    <row r="2704" spans="1:24" x14ac:dyDescent="0.3">
      <c r="A2704" t="s">
        <v>8891</v>
      </c>
      <c r="B2704" t="s">
        <v>8892</v>
      </c>
      <c r="C2704" t="s">
        <v>8892</v>
      </c>
      <c r="D2704">
        <v>105</v>
      </c>
      <c r="E2704" t="s">
        <v>10911</v>
      </c>
      <c r="F2704">
        <v>1.75</v>
      </c>
      <c r="G2704" t="s">
        <v>10889</v>
      </c>
      <c r="H2704" t="s">
        <v>10891</v>
      </c>
      <c r="I2704" t="s">
        <v>190</v>
      </c>
      <c r="J2704">
        <v>6.4</v>
      </c>
      <c r="K2704" t="s">
        <v>10912</v>
      </c>
      <c r="L2704">
        <v>66146</v>
      </c>
      <c r="M2704">
        <v>27220000</v>
      </c>
      <c r="N2704">
        <v>5617460</v>
      </c>
      <c r="O2704">
        <v>-21602540</v>
      </c>
      <c r="P2704" t="s">
        <v>10924</v>
      </c>
      <c r="Q2704" t="s">
        <v>8893</v>
      </c>
      <c r="R2704">
        <v>1</v>
      </c>
      <c r="S2704" t="s">
        <v>1956</v>
      </c>
      <c r="T2704" t="s">
        <v>11020</v>
      </c>
      <c r="U2704" t="s">
        <v>10920</v>
      </c>
      <c r="V2704" t="s">
        <v>10997</v>
      </c>
      <c r="W2704" t="s">
        <v>11031</v>
      </c>
      <c r="X2704" t="s">
        <v>8894</v>
      </c>
    </row>
    <row r="2705" spans="1:24" x14ac:dyDescent="0.3">
      <c r="A2705" t="s">
        <v>8895</v>
      </c>
      <c r="B2705" t="s">
        <v>8896</v>
      </c>
      <c r="C2705" t="s">
        <v>8897</v>
      </c>
      <c r="D2705">
        <v>126</v>
      </c>
      <c r="E2705" t="s">
        <v>10917</v>
      </c>
      <c r="F2705">
        <v>2.1</v>
      </c>
      <c r="G2705" t="s">
        <v>10888</v>
      </c>
      <c r="H2705" t="s">
        <v>10889</v>
      </c>
      <c r="I2705" t="s">
        <v>190</v>
      </c>
      <c r="J2705">
        <v>7.7</v>
      </c>
      <c r="K2705" t="s">
        <v>10916</v>
      </c>
      <c r="L2705">
        <v>93962</v>
      </c>
      <c r="M2705">
        <v>30000000</v>
      </c>
      <c r="N2705">
        <v>136835561</v>
      </c>
      <c r="O2705">
        <v>106835561</v>
      </c>
      <c r="P2705" t="s">
        <v>10928</v>
      </c>
      <c r="Q2705" t="s">
        <v>8898</v>
      </c>
      <c r="R2705">
        <v>20</v>
      </c>
      <c r="S2705" t="s">
        <v>11016</v>
      </c>
      <c r="T2705" t="s">
        <v>11025</v>
      </c>
      <c r="U2705" t="s">
        <v>10927</v>
      </c>
      <c r="V2705" t="s">
        <v>10997</v>
      </c>
      <c r="W2705" t="s">
        <v>11031</v>
      </c>
      <c r="X2705" t="s">
        <v>639</v>
      </c>
    </row>
    <row r="2706" spans="1:24" x14ac:dyDescent="0.3">
      <c r="A2706" t="s">
        <v>8899</v>
      </c>
      <c r="B2706" t="s">
        <v>8900</v>
      </c>
      <c r="C2706" t="s">
        <v>8900</v>
      </c>
      <c r="D2706">
        <v>121</v>
      </c>
      <c r="E2706" t="s">
        <v>10917</v>
      </c>
      <c r="F2706">
        <v>2.0166666666666666</v>
      </c>
      <c r="G2706" t="s">
        <v>7406</v>
      </c>
      <c r="H2706" t="s">
        <v>10887</v>
      </c>
      <c r="I2706" t="s">
        <v>172</v>
      </c>
      <c r="J2706">
        <v>8</v>
      </c>
      <c r="K2706" t="s">
        <v>10922</v>
      </c>
      <c r="L2706">
        <v>1249361</v>
      </c>
      <c r="M2706">
        <v>170000000</v>
      </c>
      <c r="N2706">
        <v>773350147</v>
      </c>
      <c r="O2706">
        <v>603350147</v>
      </c>
      <c r="P2706" t="s">
        <v>10928</v>
      </c>
      <c r="Q2706" t="s">
        <v>8901</v>
      </c>
      <c r="R2706">
        <v>21</v>
      </c>
      <c r="S2706" t="s">
        <v>11015</v>
      </c>
      <c r="T2706" t="s">
        <v>11025</v>
      </c>
      <c r="U2706" t="s">
        <v>10927</v>
      </c>
      <c r="V2706" t="s">
        <v>10998</v>
      </c>
      <c r="W2706" t="s">
        <v>11031</v>
      </c>
      <c r="X2706" t="s">
        <v>5328</v>
      </c>
    </row>
    <row r="2707" spans="1:24" x14ac:dyDescent="0.3">
      <c r="A2707" t="s">
        <v>8902</v>
      </c>
      <c r="B2707" t="s">
        <v>8903</v>
      </c>
      <c r="C2707" t="s">
        <v>8903</v>
      </c>
      <c r="D2707">
        <v>106</v>
      </c>
      <c r="E2707" t="s">
        <v>10911</v>
      </c>
      <c r="F2707">
        <v>1.7666666666666666</v>
      </c>
      <c r="G2707" t="s">
        <v>7406</v>
      </c>
      <c r="H2707" t="s">
        <v>10887</v>
      </c>
      <c r="I2707" t="s">
        <v>190</v>
      </c>
      <c r="J2707">
        <v>6.9</v>
      </c>
      <c r="K2707" t="s">
        <v>10912</v>
      </c>
      <c r="L2707">
        <v>82928</v>
      </c>
      <c r="M2707">
        <v>9000000</v>
      </c>
      <c r="N2707">
        <v>13627519</v>
      </c>
      <c r="O2707">
        <v>4627519</v>
      </c>
      <c r="P2707" t="s">
        <v>10918</v>
      </c>
      <c r="Q2707" t="s">
        <v>8236</v>
      </c>
      <c r="R2707">
        <v>22</v>
      </c>
      <c r="S2707" t="s">
        <v>11014</v>
      </c>
      <c r="T2707" t="s">
        <v>11029</v>
      </c>
      <c r="U2707" t="s">
        <v>10932</v>
      </c>
      <c r="V2707" t="s">
        <v>10997</v>
      </c>
      <c r="W2707" t="s">
        <v>11031</v>
      </c>
      <c r="X2707" t="s">
        <v>7978</v>
      </c>
    </row>
    <row r="2708" spans="1:24" x14ac:dyDescent="0.3">
      <c r="A2708" t="s">
        <v>8904</v>
      </c>
      <c r="B2708" t="s">
        <v>8905</v>
      </c>
      <c r="C2708" t="s">
        <v>8905</v>
      </c>
      <c r="D2708">
        <v>100</v>
      </c>
      <c r="E2708" t="s">
        <v>10911</v>
      </c>
      <c r="F2708">
        <v>1.6666666666666667</v>
      </c>
      <c r="G2708" t="s">
        <v>10885</v>
      </c>
      <c r="H2708" t="s">
        <v>105</v>
      </c>
      <c r="I2708" t="s">
        <v>5170</v>
      </c>
      <c r="J2708">
        <v>6.2</v>
      </c>
      <c r="K2708" t="s">
        <v>10912</v>
      </c>
      <c r="L2708">
        <v>189198</v>
      </c>
      <c r="M2708">
        <v>15000000</v>
      </c>
      <c r="N2708">
        <v>146428180</v>
      </c>
      <c r="O2708">
        <v>131428180</v>
      </c>
      <c r="P2708" t="s">
        <v>10928</v>
      </c>
      <c r="Q2708" t="s">
        <v>7836</v>
      </c>
      <c r="R2708">
        <v>17</v>
      </c>
      <c r="S2708" t="s">
        <v>11012</v>
      </c>
      <c r="T2708" t="s">
        <v>11019</v>
      </c>
      <c r="U2708" t="s">
        <v>10919</v>
      </c>
      <c r="V2708" t="s">
        <v>10997</v>
      </c>
      <c r="W2708" t="s">
        <v>11031</v>
      </c>
      <c r="X2708" t="s">
        <v>5324</v>
      </c>
    </row>
    <row r="2709" spans="1:24" x14ac:dyDescent="0.3">
      <c r="A2709" t="s">
        <v>8906</v>
      </c>
      <c r="B2709" t="s">
        <v>8907</v>
      </c>
      <c r="C2709" t="s">
        <v>8907</v>
      </c>
      <c r="D2709">
        <v>111</v>
      </c>
      <c r="E2709" t="s">
        <v>10911</v>
      </c>
      <c r="F2709">
        <v>1.85</v>
      </c>
      <c r="G2709" t="s">
        <v>172</v>
      </c>
      <c r="H2709" t="s">
        <v>10891</v>
      </c>
      <c r="I2709" t="s">
        <v>190</v>
      </c>
      <c r="J2709">
        <v>5.7</v>
      </c>
      <c r="K2709" t="s">
        <v>10933</v>
      </c>
      <c r="L2709">
        <v>139222</v>
      </c>
      <c r="M2709">
        <v>35000000</v>
      </c>
      <c r="N2709">
        <v>173965010</v>
      </c>
      <c r="O2709">
        <v>138965010</v>
      </c>
      <c r="P2709" t="s">
        <v>10928</v>
      </c>
      <c r="Q2709" t="s">
        <v>8908</v>
      </c>
      <c r="R2709">
        <v>7</v>
      </c>
      <c r="S2709" t="s">
        <v>11012</v>
      </c>
      <c r="T2709" t="s">
        <v>11020</v>
      </c>
      <c r="U2709" t="s">
        <v>10920</v>
      </c>
      <c r="V2709" t="s">
        <v>10997</v>
      </c>
      <c r="W2709" t="s">
        <v>11031</v>
      </c>
      <c r="X2709" t="s">
        <v>4586</v>
      </c>
    </row>
    <row r="2710" spans="1:24" x14ac:dyDescent="0.3">
      <c r="A2710" t="s">
        <v>8909</v>
      </c>
      <c r="B2710" t="s">
        <v>8910</v>
      </c>
      <c r="C2710" t="s">
        <v>8910</v>
      </c>
      <c r="D2710">
        <v>106</v>
      </c>
      <c r="E2710" t="s">
        <v>10911</v>
      </c>
      <c r="F2710">
        <v>1.7666666666666666</v>
      </c>
      <c r="G2710" t="s">
        <v>7406</v>
      </c>
      <c r="H2710" t="s">
        <v>10895</v>
      </c>
      <c r="I2710" t="s">
        <v>5170</v>
      </c>
      <c r="J2710">
        <v>6.9</v>
      </c>
      <c r="K2710" t="s">
        <v>10912</v>
      </c>
      <c r="L2710">
        <v>273888</v>
      </c>
      <c r="M2710">
        <v>50000000</v>
      </c>
      <c r="N2710">
        <v>222809600</v>
      </c>
      <c r="O2710">
        <v>172809600</v>
      </c>
      <c r="P2710" t="s">
        <v>10928</v>
      </c>
      <c r="Q2710" t="s">
        <v>8617</v>
      </c>
      <c r="R2710">
        <v>27</v>
      </c>
      <c r="S2710" t="s">
        <v>11015</v>
      </c>
      <c r="T2710" t="s">
        <v>11019</v>
      </c>
      <c r="U2710" t="s">
        <v>10919</v>
      </c>
      <c r="V2710" t="s">
        <v>10998</v>
      </c>
      <c r="W2710" t="s">
        <v>11031</v>
      </c>
      <c r="X2710" t="s">
        <v>4899</v>
      </c>
    </row>
    <row r="2711" spans="1:24" x14ac:dyDescent="0.3">
      <c r="A2711" t="s">
        <v>8911</v>
      </c>
      <c r="B2711" t="s">
        <v>8912</v>
      </c>
      <c r="C2711" t="s">
        <v>8912</v>
      </c>
      <c r="D2711">
        <v>134</v>
      </c>
      <c r="E2711" t="s">
        <v>10917</v>
      </c>
      <c r="F2711">
        <v>2.2333333333333334</v>
      </c>
      <c r="G2711" t="s">
        <v>10889</v>
      </c>
      <c r="H2711" t="s">
        <v>190</v>
      </c>
      <c r="I2711" t="s">
        <v>10896</v>
      </c>
      <c r="J2711">
        <v>8.1</v>
      </c>
      <c r="K2711" t="s">
        <v>10922</v>
      </c>
      <c r="L2711">
        <v>728344</v>
      </c>
      <c r="M2711">
        <v>20000000</v>
      </c>
      <c r="N2711">
        <v>187733202</v>
      </c>
      <c r="O2711">
        <v>167733202</v>
      </c>
      <c r="P2711" t="s">
        <v>10928</v>
      </c>
      <c r="Q2711" t="s">
        <v>7742</v>
      </c>
      <c r="R2711">
        <v>30</v>
      </c>
      <c r="S2711" t="s">
        <v>1956</v>
      </c>
      <c r="T2711" t="s">
        <v>11028</v>
      </c>
      <c r="U2711" t="s">
        <v>10931</v>
      </c>
      <c r="V2711" t="s">
        <v>10997</v>
      </c>
      <c r="W2711" t="s">
        <v>11031</v>
      </c>
      <c r="X2711" t="s">
        <v>8493</v>
      </c>
    </row>
    <row r="2712" spans="1:24" x14ac:dyDescent="0.3">
      <c r="A2712" t="s">
        <v>8913</v>
      </c>
      <c r="B2712" t="s">
        <v>8914</v>
      </c>
      <c r="C2712" t="s">
        <v>8914</v>
      </c>
      <c r="D2712">
        <v>117</v>
      </c>
      <c r="E2712" t="s">
        <v>10911</v>
      </c>
      <c r="F2712">
        <v>1.95</v>
      </c>
      <c r="G2712" t="s">
        <v>7406</v>
      </c>
      <c r="H2712" t="s">
        <v>190</v>
      </c>
      <c r="I2712" t="s">
        <v>10896</v>
      </c>
      <c r="J2712">
        <v>6.7</v>
      </c>
      <c r="K2712" t="s">
        <v>10912</v>
      </c>
      <c r="L2712">
        <v>69679</v>
      </c>
      <c r="M2712">
        <v>80000000</v>
      </c>
      <c r="N2712">
        <v>52099090</v>
      </c>
      <c r="O2712">
        <v>-27900910</v>
      </c>
      <c r="P2712" t="s">
        <v>10924</v>
      </c>
      <c r="Q2712" t="s">
        <v>8915</v>
      </c>
      <c r="R2712">
        <v>27</v>
      </c>
      <c r="S2712" t="s">
        <v>11014</v>
      </c>
      <c r="T2712" t="s">
        <v>11019</v>
      </c>
      <c r="U2712" t="s">
        <v>10919</v>
      </c>
      <c r="V2712" t="s">
        <v>11006</v>
      </c>
      <c r="W2712" t="s">
        <v>11031</v>
      </c>
      <c r="X2712" t="s">
        <v>6042</v>
      </c>
    </row>
    <row r="2713" spans="1:24" x14ac:dyDescent="0.3">
      <c r="A2713" t="s">
        <v>8916</v>
      </c>
      <c r="B2713" t="s">
        <v>8917</v>
      </c>
      <c r="C2713" t="s">
        <v>8917</v>
      </c>
      <c r="D2713">
        <v>103</v>
      </c>
      <c r="E2713" t="s">
        <v>10911</v>
      </c>
      <c r="F2713">
        <v>1.7166666666666666</v>
      </c>
      <c r="G2713" t="s">
        <v>7406</v>
      </c>
      <c r="H2713" t="s">
        <v>10887</v>
      </c>
      <c r="I2713" t="s">
        <v>10885</v>
      </c>
      <c r="J2713">
        <v>5.9</v>
      </c>
      <c r="K2713" t="s">
        <v>10933</v>
      </c>
      <c r="L2713">
        <v>143442</v>
      </c>
      <c r="M2713">
        <v>150000000</v>
      </c>
      <c r="N2713">
        <v>334933831</v>
      </c>
      <c r="O2713">
        <v>184933831</v>
      </c>
      <c r="P2713" t="s">
        <v>10928</v>
      </c>
      <c r="Q2713" t="s">
        <v>8918</v>
      </c>
      <c r="R2713">
        <v>6</v>
      </c>
      <c r="S2713" t="s">
        <v>11011</v>
      </c>
      <c r="T2713" t="s">
        <v>11018</v>
      </c>
      <c r="U2713" t="s">
        <v>10914</v>
      </c>
      <c r="V2713" t="s">
        <v>11006</v>
      </c>
      <c r="W2713" t="s">
        <v>11031</v>
      </c>
      <c r="X2713" t="s">
        <v>3963</v>
      </c>
    </row>
    <row r="2714" spans="1:24" x14ac:dyDescent="0.3">
      <c r="A2714" t="s">
        <v>8919</v>
      </c>
      <c r="B2714" t="s">
        <v>1272</v>
      </c>
      <c r="C2714" t="s">
        <v>1272</v>
      </c>
      <c r="D2714">
        <v>109</v>
      </c>
      <c r="E2714" t="s">
        <v>10911</v>
      </c>
      <c r="F2714">
        <v>1.8166666666666667</v>
      </c>
      <c r="G2714" t="s">
        <v>190</v>
      </c>
      <c r="H2714" t="s">
        <v>105</v>
      </c>
      <c r="I2714" t="s">
        <v>10895</v>
      </c>
      <c r="J2714">
        <v>5.2</v>
      </c>
      <c r="K2714" t="s">
        <v>10933</v>
      </c>
      <c r="L2714">
        <v>50004</v>
      </c>
      <c r="M2714">
        <v>19000000</v>
      </c>
      <c r="N2714">
        <v>45158254</v>
      </c>
      <c r="O2714">
        <v>26158254</v>
      </c>
      <c r="P2714" t="s">
        <v>10913</v>
      </c>
      <c r="Q2714" t="s">
        <v>8920</v>
      </c>
      <c r="R2714">
        <v>25</v>
      </c>
      <c r="S2714" t="s">
        <v>11015</v>
      </c>
      <c r="T2714" t="s">
        <v>11027</v>
      </c>
      <c r="U2714" t="s">
        <v>10930</v>
      </c>
      <c r="V2714" t="s">
        <v>11005</v>
      </c>
      <c r="W2714" t="s">
        <v>11031</v>
      </c>
      <c r="X2714" t="s">
        <v>6958</v>
      </c>
    </row>
    <row r="2715" spans="1:24" x14ac:dyDescent="0.3">
      <c r="A2715" t="s">
        <v>8921</v>
      </c>
      <c r="B2715" t="s">
        <v>8922</v>
      </c>
      <c r="C2715" t="s">
        <v>8922</v>
      </c>
      <c r="D2715">
        <v>111</v>
      </c>
      <c r="E2715" t="s">
        <v>10911</v>
      </c>
      <c r="F2715">
        <v>1.85</v>
      </c>
      <c r="G2715" t="s">
        <v>10891</v>
      </c>
      <c r="H2715" t="s">
        <v>190</v>
      </c>
      <c r="I2715" t="s">
        <v>5170</v>
      </c>
      <c r="J2715">
        <v>6</v>
      </c>
      <c r="K2715" t="s">
        <v>10912</v>
      </c>
      <c r="L2715">
        <v>72391</v>
      </c>
      <c r="M2715">
        <v>25000000</v>
      </c>
      <c r="N2715">
        <v>39280992</v>
      </c>
      <c r="O2715">
        <v>14280992</v>
      </c>
      <c r="P2715" t="s">
        <v>10913</v>
      </c>
      <c r="Q2715" t="s">
        <v>8799</v>
      </c>
      <c r="R2715">
        <v>10</v>
      </c>
      <c r="S2715" t="s">
        <v>11015</v>
      </c>
      <c r="T2715" t="s">
        <v>11023</v>
      </c>
      <c r="U2715" t="s">
        <v>10925</v>
      </c>
      <c r="V2715" t="s">
        <v>10998</v>
      </c>
      <c r="W2715" t="s">
        <v>11031</v>
      </c>
      <c r="X2715" t="s">
        <v>7558</v>
      </c>
    </row>
    <row r="2716" spans="1:24" x14ac:dyDescent="0.3">
      <c r="A2716" t="s">
        <v>8923</v>
      </c>
      <c r="B2716" t="s">
        <v>8924</v>
      </c>
      <c r="C2716" t="s">
        <v>8924</v>
      </c>
      <c r="D2716">
        <v>104</v>
      </c>
      <c r="E2716" t="s">
        <v>10911</v>
      </c>
      <c r="F2716">
        <v>1.7333333333333334</v>
      </c>
      <c r="G2716" t="s">
        <v>190</v>
      </c>
      <c r="H2716" t="s">
        <v>10894</v>
      </c>
      <c r="I2716" t="s">
        <v>10899</v>
      </c>
      <c r="J2716">
        <v>7.4</v>
      </c>
      <c r="K2716" t="s">
        <v>10916</v>
      </c>
      <c r="L2716">
        <v>160562</v>
      </c>
      <c r="M2716">
        <v>11000000</v>
      </c>
      <c r="N2716">
        <v>32960249</v>
      </c>
      <c r="O2716">
        <v>21960249</v>
      </c>
      <c r="P2716" t="s">
        <v>10913</v>
      </c>
      <c r="Q2716" t="s">
        <v>8925</v>
      </c>
      <c r="R2716">
        <v>19</v>
      </c>
      <c r="S2716" t="s">
        <v>11013</v>
      </c>
      <c r="T2716" t="s">
        <v>11029</v>
      </c>
      <c r="U2716" t="s">
        <v>10932</v>
      </c>
      <c r="V2716" t="s">
        <v>10997</v>
      </c>
      <c r="W2716" t="s">
        <v>11031</v>
      </c>
      <c r="X2716" t="s">
        <v>973</v>
      </c>
    </row>
    <row r="2717" spans="1:24" x14ac:dyDescent="0.3">
      <c r="A2717" t="s">
        <v>8926</v>
      </c>
      <c r="B2717" t="s">
        <v>8927</v>
      </c>
      <c r="C2717" t="s">
        <v>8927</v>
      </c>
      <c r="D2717">
        <v>106</v>
      </c>
      <c r="E2717" t="s">
        <v>10911</v>
      </c>
      <c r="F2717">
        <v>1.7666666666666666</v>
      </c>
      <c r="G2717" t="s">
        <v>10891</v>
      </c>
      <c r="H2717" t="s">
        <v>190</v>
      </c>
      <c r="I2717" t="s">
        <v>10895</v>
      </c>
      <c r="J2717">
        <v>7.1</v>
      </c>
      <c r="K2717" t="s">
        <v>10916</v>
      </c>
      <c r="L2717">
        <v>195333</v>
      </c>
      <c r="M2717">
        <v>30000000</v>
      </c>
      <c r="N2717">
        <v>63414135</v>
      </c>
      <c r="O2717">
        <v>33414135</v>
      </c>
      <c r="P2717" t="s">
        <v>10913</v>
      </c>
      <c r="Q2717" t="s">
        <v>8928</v>
      </c>
      <c r="R2717">
        <v>31</v>
      </c>
      <c r="S2717" t="s">
        <v>11012</v>
      </c>
      <c r="T2717" t="s">
        <v>11019</v>
      </c>
      <c r="U2717" t="s">
        <v>10919</v>
      </c>
      <c r="V2717" t="s">
        <v>10997</v>
      </c>
      <c r="W2717" t="s">
        <v>11031</v>
      </c>
      <c r="X2717" t="s">
        <v>1232</v>
      </c>
    </row>
    <row r="2718" spans="1:24" x14ac:dyDescent="0.3">
      <c r="A2718" t="s">
        <v>8929</v>
      </c>
      <c r="B2718" t="s">
        <v>8930</v>
      </c>
      <c r="C2718" t="s">
        <v>8930</v>
      </c>
      <c r="D2718">
        <v>102</v>
      </c>
      <c r="E2718" t="s">
        <v>10911</v>
      </c>
      <c r="F2718">
        <v>1.7</v>
      </c>
      <c r="G2718" t="s">
        <v>7406</v>
      </c>
      <c r="H2718" t="s">
        <v>190</v>
      </c>
      <c r="I2718" t="s">
        <v>5170</v>
      </c>
      <c r="J2718">
        <v>7.3</v>
      </c>
      <c r="K2718" t="s">
        <v>10916</v>
      </c>
      <c r="L2718">
        <v>90170</v>
      </c>
      <c r="M2718">
        <v>13000000</v>
      </c>
      <c r="N2718">
        <v>35259653</v>
      </c>
      <c r="O2718">
        <v>22259653</v>
      </c>
      <c r="P2718" t="s">
        <v>10913</v>
      </c>
      <c r="Q2718" t="s">
        <v>8931</v>
      </c>
      <c r="R2718">
        <v>11</v>
      </c>
      <c r="S2718" t="s">
        <v>1956</v>
      </c>
      <c r="T2718" t="s">
        <v>11027</v>
      </c>
      <c r="U2718" t="s">
        <v>10930</v>
      </c>
      <c r="V2718" t="s">
        <v>10999</v>
      </c>
      <c r="W2718" t="s">
        <v>11031</v>
      </c>
      <c r="X2718" t="s">
        <v>5563</v>
      </c>
    </row>
    <row r="2719" spans="1:24" x14ac:dyDescent="0.3">
      <c r="A2719" t="s">
        <v>8932</v>
      </c>
      <c r="B2719" t="s">
        <v>1409</v>
      </c>
      <c r="C2719" t="s">
        <v>1409</v>
      </c>
      <c r="D2719">
        <v>114</v>
      </c>
      <c r="E2719" t="s">
        <v>10911</v>
      </c>
      <c r="F2719">
        <v>1.9</v>
      </c>
      <c r="G2719" t="s">
        <v>7406</v>
      </c>
      <c r="H2719" t="s">
        <v>10887</v>
      </c>
      <c r="I2719" t="s">
        <v>10891</v>
      </c>
      <c r="J2719">
        <v>5.3</v>
      </c>
      <c r="K2719" t="s">
        <v>10933</v>
      </c>
      <c r="L2719">
        <v>65362</v>
      </c>
      <c r="M2719">
        <v>105000000</v>
      </c>
      <c r="N2719">
        <v>133782481</v>
      </c>
      <c r="O2719">
        <v>28782481</v>
      </c>
      <c r="P2719" t="s">
        <v>10913</v>
      </c>
      <c r="Q2719" t="s">
        <v>8933</v>
      </c>
      <c r="R2719">
        <v>1</v>
      </c>
      <c r="S2719" t="s">
        <v>11011</v>
      </c>
      <c r="T2719" t="s">
        <v>11018</v>
      </c>
      <c r="U2719" t="s">
        <v>10914</v>
      </c>
      <c r="V2719" t="s">
        <v>10999</v>
      </c>
      <c r="W2719" t="s">
        <v>11031</v>
      </c>
      <c r="X2719" t="s">
        <v>5389</v>
      </c>
    </row>
    <row r="2720" spans="1:24" x14ac:dyDescent="0.3">
      <c r="A2720" t="s">
        <v>8934</v>
      </c>
      <c r="B2720" t="s">
        <v>8935</v>
      </c>
      <c r="C2720" t="s">
        <v>8935</v>
      </c>
      <c r="D2720">
        <v>121</v>
      </c>
      <c r="E2720" t="s">
        <v>10917</v>
      </c>
      <c r="F2720">
        <v>2.0166666666666666</v>
      </c>
      <c r="G2720" t="s">
        <v>10889</v>
      </c>
      <c r="H2720" t="s">
        <v>190</v>
      </c>
      <c r="I2720" t="s">
        <v>10894</v>
      </c>
      <c r="J2720">
        <v>7.3</v>
      </c>
      <c r="K2720" t="s">
        <v>10916</v>
      </c>
      <c r="L2720">
        <v>188819</v>
      </c>
      <c r="M2720">
        <v>40000000</v>
      </c>
      <c r="N2720">
        <v>195320400</v>
      </c>
      <c r="O2720">
        <v>155320400</v>
      </c>
      <c r="P2720" t="s">
        <v>10928</v>
      </c>
      <c r="Q2720" t="s">
        <v>8936</v>
      </c>
      <c r="R2720">
        <v>16</v>
      </c>
      <c r="S2720" t="s">
        <v>11012</v>
      </c>
      <c r="T2720" t="s">
        <v>11029</v>
      </c>
      <c r="U2720" t="s">
        <v>10932</v>
      </c>
      <c r="V2720" t="s">
        <v>11001</v>
      </c>
      <c r="W2720" t="s">
        <v>11031</v>
      </c>
      <c r="X2720" t="s">
        <v>6803</v>
      </c>
    </row>
    <row r="2721" spans="1:24" x14ac:dyDescent="0.3">
      <c r="A2721" t="s">
        <v>8937</v>
      </c>
      <c r="B2721" t="s">
        <v>8938</v>
      </c>
      <c r="C2721" t="s">
        <v>8938</v>
      </c>
      <c r="D2721">
        <v>109</v>
      </c>
      <c r="E2721" t="s">
        <v>10911</v>
      </c>
      <c r="F2721">
        <v>1.8166666666666667</v>
      </c>
      <c r="G2721" t="s">
        <v>7406</v>
      </c>
      <c r="H2721" t="s">
        <v>10887</v>
      </c>
      <c r="I2721" t="s">
        <v>10885</v>
      </c>
      <c r="J2721">
        <v>5.7</v>
      </c>
      <c r="K2721" t="s">
        <v>10933</v>
      </c>
      <c r="L2721">
        <v>54450</v>
      </c>
      <c r="M2721">
        <v>125000000</v>
      </c>
      <c r="N2721">
        <v>26508132</v>
      </c>
      <c r="O2721">
        <v>-98491868</v>
      </c>
      <c r="P2721" t="s">
        <v>10924</v>
      </c>
      <c r="Q2721">
        <v>2021</v>
      </c>
      <c r="S2721" t="s">
        <v>11012</v>
      </c>
      <c r="T2721" t="s">
        <v>11025</v>
      </c>
      <c r="U2721" t="e">
        <v>#VALUE!</v>
      </c>
      <c r="V2721" t="s">
        <v>10963</v>
      </c>
      <c r="W2721" t="s">
        <v>11032</v>
      </c>
      <c r="X2721" t="s">
        <v>2217</v>
      </c>
    </row>
    <row r="2722" spans="1:24" x14ac:dyDescent="0.3">
      <c r="A2722" t="s">
        <v>8939</v>
      </c>
      <c r="B2722" t="s">
        <v>8940</v>
      </c>
      <c r="C2722" t="s">
        <v>8940</v>
      </c>
      <c r="D2722">
        <v>122</v>
      </c>
      <c r="E2722" t="s">
        <v>10917</v>
      </c>
      <c r="F2722">
        <v>2.0333333333333332</v>
      </c>
      <c r="G2722" t="s">
        <v>10889</v>
      </c>
      <c r="H2722" t="s">
        <v>190</v>
      </c>
      <c r="I2722" t="s">
        <v>10899</v>
      </c>
      <c r="J2722">
        <v>7.2</v>
      </c>
      <c r="K2722" t="s">
        <v>10916</v>
      </c>
      <c r="L2722">
        <v>175979</v>
      </c>
      <c r="M2722">
        <v>30000000</v>
      </c>
      <c r="N2722">
        <v>34441873</v>
      </c>
      <c r="O2722">
        <v>4441873</v>
      </c>
      <c r="P2722" t="s">
        <v>10918</v>
      </c>
      <c r="Q2722" t="s">
        <v>6059</v>
      </c>
      <c r="R2722">
        <v>5</v>
      </c>
      <c r="S2722" t="s">
        <v>11016</v>
      </c>
      <c r="T2722" t="s">
        <v>11027</v>
      </c>
      <c r="U2722" t="s">
        <v>10930</v>
      </c>
      <c r="V2722" t="s">
        <v>10999</v>
      </c>
      <c r="W2722" t="s">
        <v>11031</v>
      </c>
      <c r="X2722" t="s">
        <v>1826</v>
      </c>
    </row>
    <row r="2723" spans="1:24" x14ac:dyDescent="0.3">
      <c r="A2723" t="s">
        <v>8941</v>
      </c>
      <c r="B2723" t="s">
        <v>8942</v>
      </c>
      <c r="C2723" t="s">
        <v>8942</v>
      </c>
      <c r="D2723">
        <v>111</v>
      </c>
      <c r="E2723" t="s">
        <v>10911</v>
      </c>
      <c r="F2723">
        <v>1.85</v>
      </c>
      <c r="G2723" t="s">
        <v>190</v>
      </c>
      <c r="H2723" t="s">
        <v>10897</v>
      </c>
      <c r="I2723" t="s">
        <v>10899</v>
      </c>
      <c r="J2723">
        <v>6.8</v>
      </c>
      <c r="K2723" t="s">
        <v>10912</v>
      </c>
      <c r="L2723">
        <v>67207</v>
      </c>
      <c r="M2723">
        <v>30000000</v>
      </c>
      <c r="N2723">
        <v>48963137</v>
      </c>
      <c r="O2723">
        <v>18963137</v>
      </c>
      <c r="P2723" t="s">
        <v>10913</v>
      </c>
      <c r="Q2723" t="s">
        <v>8943</v>
      </c>
      <c r="R2723">
        <v>19</v>
      </c>
      <c r="S2723" t="s">
        <v>11014</v>
      </c>
      <c r="T2723" t="s">
        <v>11027</v>
      </c>
      <c r="U2723" t="s">
        <v>10930</v>
      </c>
      <c r="V2723" t="s">
        <v>11003</v>
      </c>
      <c r="W2723" t="s">
        <v>11031</v>
      </c>
      <c r="X2723" t="s">
        <v>8944</v>
      </c>
    </row>
    <row r="2724" spans="1:24" x14ac:dyDescent="0.3">
      <c r="A2724" t="s">
        <v>8945</v>
      </c>
      <c r="B2724" t="s">
        <v>8946</v>
      </c>
      <c r="C2724" t="s">
        <v>8946</v>
      </c>
      <c r="D2724">
        <v>114</v>
      </c>
      <c r="E2724" t="s">
        <v>10911</v>
      </c>
      <c r="F2724">
        <v>1.9</v>
      </c>
      <c r="G2724" t="s">
        <v>10889</v>
      </c>
      <c r="H2724" t="s">
        <v>190</v>
      </c>
      <c r="I2724" t="s">
        <v>5170</v>
      </c>
      <c r="J2724">
        <v>8</v>
      </c>
      <c r="K2724" t="s">
        <v>10922</v>
      </c>
      <c r="L2724">
        <v>807292</v>
      </c>
      <c r="M2724">
        <v>14000000</v>
      </c>
      <c r="N2724">
        <v>233555708</v>
      </c>
      <c r="O2724">
        <v>219555708</v>
      </c>
      <c r="P2724" t="s">
        <v>10928</v>
      </c>
      <c r="Q2724" t="s">
        <v>8947</v>
      </c>
      <c r="R2724">
        <v>29</v>
      </c>
      <c r="S2724" t="s">
        <v>1956</v>
      </c>
      <c r="T2724" t="s">
        <v>11028</v>
      </c>
      <c r="U2724" t="s">
        <v>10931</v>
      </c>
      <c r="V2724" t="s">
        <v>10998</v>
      </c>
      <c r="W2724" t="s">
        <v>11031</v>
      </c>
      <c r="X2724" t="s">
        <v>7667</v>
      </c>
    </row>
    <row r="2725" spans="1:24" x14ac:dyDescent="0.3">
      <c r="A2725" t="s">
        <v>8948</v>
      </c>
      <c r="B2725" t="s">
        <v>8949</v>
      </c>
      <c r="C2725" t="s">
        <v>8949</v>
      </c>
      <c r="D2725">
        <v>95</v>
      </c>
      <c r="E2725" t="s">
        <v>10911</v>
      </c>
      <c r="F2725">
        <v>1.5833333333333333</v>
      </c>
      <c r="G2725" t="s">
        <v>7406</v>
      </c>
      <c r="H2725" t="s">
        <v>172</v>
      </c>
      <c r="I2725" t="s">
        <v>10886</v>
      </c>
      <c r="J2725">
        <v>6.3</v>
      </c>
      <c r="K2725" t="s">
        <v>10912</v>
      </c>
      <c r="L2725">
        <v>59401</v>
      </c>
      <c r="M2725">
        <v>8000000</v>
      </c>
      <c r="N2725">
        <v>607595</v>
      </c>
      <c r="O2725">
        <v>-7392405</v>
      </c>
      <c r="P2725" t="s">
        <v>10924</v>
      </c>
      <c r="Q2725" t="s">
        <v>8950</v>
      </c>
      <c r="R2725">
        <v>19</v>
      </c>
      <c r="S2725" t="s">
        <v>11016</v>
      </c>
      <c r="T2725" t="s">
        <v>11027</v>
      </c>
      <c r="U2725" t="s">
        <v>10930</v>
      </c>
      <c r="V2725" t="s">
        <v>10999</v>
      </c>
      <c r="W2725" t="s">
        <v>11031</v>
      </c>
      <c r="X2725" t="s">
        <v>8951</v>
      </c>
    </row>
    <row r="2726" spans="1:24" x14ac:dyDescent="0.3">
      <c r="A2726" t="s">
        <v>8952</v>
      </c>
      <c r="B2726" t="s">
        <v>8953</v>
      </c>
      <c r="C2726" t="s">
        <v>8953</v>
      </c>
      <c r="D2726">
        <v>115</v>
      </c>
      <c r="E2726" t="s">
        <v>10911</v>
      </c>
      <c r="F2726">
        <v>1.9166666666666667</v>
      </c>
      <c r="G2726" t="s">
        <v>7406</v>
      </c>
      <c r="H2726" t="s">
        <v>10887</v>
      </c>
      <c r="I2726" t="s">
        <v>10890</v>
      </c>
      <c r="J2726">
        <v>5.6</v>
      </c>
      <c r="K2726" t="s">
        <v>10933</v>
      </c>
      <c r="L2726">
        <v>205995</v>
      </c>
      <c r="M2726">
        <v>125000000</v>
      </c>
      <c r="N2726">
        <v>240697856</v>
      </c>
      <c r="O2726">
        <v>115697856</v>
      </c>
      <c r="P2726" t="s">
        <v>10928</v>
      </c>
      <c r="Q2726" t="s">
        <v>8954</v>
      </c>
      <c r="R2726">
        <v>13</v>
      </c>
      <c r="S2726" t="s">
        <v>11011</v>
      </c>
      <c r="T2726" t="s">
        <v>11018</v>
      </c>
      <c r="U2726" t="s">
        <v>10914</v>
      </c>
      <c r="V2726" t="s">
        <v>11006</v>
      </c>
      <c r="W2726" t="s">
        <v>11031</v>
      </c>
      <c r="X2726" t="s">
        <v>8955</v>
      </c>
    </row>
    <row r="2727" spans="1:24" x14ac:dyDescent="0.3">
      <c r="A2727" t="s">
        <v>8956</v>
      </c>
      <c r="B2727" t="s">
        <v>8957</v>
      </c>
      <c r="C2727" t="s">
        <v>8957</v>
      </c>
      <c r="D2727">
        <v>109</v>
      </c>
      <c r="E2727" t="s">
        <v>10911</v>
      </c>
      <c r="F2727">
        <v>1.8166666666666667</v>
      </c>
      <c r="G2727" t="s">
        <v>172</v>
      </c>
      <c r="H2727" t="s">
        <v>10899</v>
      </c>
      <c r="I2727" t="s">
        <v>10899</v>
      </c>
      <c r="J2727">
        <v>5.6</v>
      </c>
      <c r="K2727" t="s">
        <v>10933</v>
      </c>
      <c r="L2727">
        <v>142983</v>
      </c>
      <c r="M2727">
        <v>40000000</v>
      </c>
      <c r="N2727">
        <v>169837010</v>
      </c>
      <c r="O2727">
        <v>129837010</v>
      </c>
      <c r="P2727" t="s">
        <v>10928</v>
      </c>
      <c r="Q2727" t="s">
        <v>8958</v>
      </c>
      <c r="R2727">
        <v>3</v>
      </c>
      <c r="S2727" t="s">
        <v>11015</v>
      </c>
      <c r="T2727" t="s">
        <v>11023</v>
      </c>
      <c r="U2727" t="s">
        <v>10925</v>
      </c>
      <c r="V2727" t="s">
        <v>10998</v>
      </c>
      <c r="W2727" t="s">
        <v>11031</v>
      </c>
      <c r="X2727" t="s">
        <v>2156</v>
      </c>
    </row>
    <row r="2728" spans="1:24" x14ac:dyDescent="0.3">
      <c r="A2728" t="s">
        <v>8959</v>
      </c>
      <c r="B2728" t="s">
        <v>8960</v>
      </c>
      <c r="C2728" t="s">
        <v>8960</v>
      </c>
      <c r="D2728">
        <v>95</v>
      </c>
      <c r="E2728" t="s">
        <v>10911</v>
      </c>
      <c r="F2728">
        <v>1.5833333333333333</v>
      </c>
      <c r="G2728" t="s">
        <v>10887</v>
      </c>
      <c r="H2728" t="s">
        <v>10888</v>
      </c>
      <c r="I2728" t="s">
        <v>172</v>
      </c>
      <c r="J2728">
        <v>8.1</v>
      </c>
      <c r="K2728" t="s">
        <v>10922</v>
      </c>
      <c r="L2728">
        <v>759884</v>
      </c>
      <c r="M2728">
        <v>175000000</v>
      </c>
      <c r="N2728">
        <v>858848019</v>
      </c>
      <c r="O2728">
        <v>683848019</v>
      </c>
      <c r="P2728" t="s">
        <v>10928</v>
      </c>
      <c r="Q2728" t="s">
        <v>6610</v>
      </c>
      <c r="R2728">
        <v>18</v>
      </c>
      <c r="S2728" t="s">
        <v>11015</v>
      </c>
      <c r="T2728" t="s">
        <v>11029</v>
      </c>
      <c r="U2728" t="s">
        <v>10932</v>
      </c>
      <c r="V2728" t="s">
        <v>10999</v>
      </c>
      <c r="W2728" t="s">
        <v>11031</v>
      </c>
      <c r="X2728" t="s">
        <v>8961</v>
      </c>
    </row>
    <row r="2729" spans="1:24" x14ac:dyDescent="0.3">
      <c r="A2729" t="s">
        <v>8962</v>
      </c>
      <c r="B2729" t="s">
        <v>8963</v>
      </c>
      <c r="C2729" t="s">
        <v>8963</v>
      </c>
      <c r="D2729">
        <v>118</v>
      </c>
      <c r="E2729" t="s">
        <v>10911</v>
      </c>
      <c r="F2729">
        <v>1.9666666666666666</v>
      </c>
      <c r="G2729" t="s">
        <v>7406</v>
      </c>
      <c r="H2729" t="s">
        <v>10891</v>
      </c>
      <c r="I2729" t="s">
        <v>190</v>
      </c>
      <c r="J2729">
        <v>6.4</v>
      </c>
      <c r="K2729" t="s">
        <v>10912</v>
      </c>
      <c r="L2729">
        <v>69606</v>
      </c>
      <c r="M2729">
        <v>30000000</v>
      </c>
      <c r="N2729">
        <v>18074539</v>
      </c>
      <c r="O2729">
        <v>-11925461</v>
      </c>
      <c r="P2729" t="s">
        <v>10924</v>
      </c>
      <c r="Q2729" t="s">
        <v>8964</v>
      </c>
      <c r="R2729">
        <v>26</v>
      </c>
      <c r="S2729" t="s">
        <v>11011</v>
      </c>
      <c r="T2729" t="s">
        <v>11020</v>
      </c>
      <c r="U2729" t="s">
        <v>10920</v>
      </c>
      <c r="V2729" t="s">
        <v>10997</v>
      </c>
      <c r="W2729" t="s">
        <v>11031</v>
      </c>
      <c r="X2729" t="s">
        <v>6958</v>
      </c>
    </row>
    <row r="2730" spans="1:24" x14ac:dyDescent="0.3">
      <c r="A2730" t="s">
        <v>8965</v>
      </c>
      <c r="B2730" t="s">
        <v>8966</v>
      </c>
      <c r="C2730" t="s">
        <v>8966</v>
      </c>
      <c r="D2730">
        <v>94</v>
      </c>
      <c r="E2730" t="s">
        <v>10911</v>
      </c>
      <c r="F2730">
        <v>1.5666666666666667</v>
      </c>
      <c r="G2730" t="s">
        <v>10891</v>
      </c>
      <c r="H2730" t="s">
        <v>190</v>
      </c>
      <c r="I2730" t="s">
        <v>5170</v>
      </c>
      <c r="J2730">
        <v>5.3</v>
      </c>
      <c r="K2730" t="s">
        <v>10933</v>
      </c>
      <c r="L2730">
        <v>146939</v>
      </c>
      <c r="M2730">
        <v>5000000</v>
      </c>
      <c r="N2730">
        <v>32170399</v>
      </c>
      <c r="O2730">
        <v>27170399</v>
      </c>
      <c r="P2730" t="s">
        <v>10913</v>
      </c>
      <c r="Q2730" t="s">
        <v>8967</v>
      </c>
      <c r="R2730">
        <v>5</v>
      </c>
      <c r="S2730" t="s">
        <v>11014</v>
      </c>
      <c r="T2730" t="s">
        <v>11027</v>
      </c>
      <c r="U2730" t="s">
        <v>10930</v>
      </c>
      <c r="V2730" t="s">
        <v>11003</v>
      </c>
      <c r="W2730" t="s">
        <v>11031</v>
      </c>
      <c r="X2730" t="s">
        <v>8968</v>
      </c>
    </row>
    <row r="2731" spans="1:24" x14ac:dyDescent="0.3">
      <c r="A2731" t="s">
        <v>8969</v>
      </c>
      <c r="B2731" t="s">
        <v>8970</v>
      </c>
      <c r="C2731" t="s">
        <v>8970</v>
      </c>
      <c r="D2731">
        <v>97</v>
      </c>
      <c r="E2731" t="s">
        <v>10911</v>
      </c>
      <c r="F2731">
        <v>1.6166666666666667</v>
      </c>
      <c r="G2731" t="s">
        <v>172</v>
      </c>
      <c r="H2731" t="s">
        <v>10886</v>
      </c>
      <c r="I2731" t="s">
        <v>10899</v>
      </c>
      <c r="J2731">
        <v>4.9000000000000004</v>
      </c>
      <c r="K2731" t="s">
        <v>10933</v>
      </c>
      <c r="L2731">
        <v>54077</v>
      </c>
      <c r="M2731">
        <v>20000000</v>
      </c>
      <c r="N2731">
        <v>100375432</v>
      </c>
      <c r="O2731">
        <v>80375432</v>
      </c>
      <c r="P2731" t="s">
        <v>10913</v>
      </c>
      <c r="Q2731" t="s">
        <v>8971</v>
      </c>
      <c r="R2731">
        <v>30</v>
      </c>
      <c r="S2731" t="s">
        <v>11015</v>
      </c>
      <c r="T2731" t="s">
        <v>11024</v>
      </c>
      <c r="U2731" t="s">
        <v>10926</v>
      </c>
      <c r="V2731" t="s">
        <v>10998</v>
      </c>
      <c r="W2731" t="s">
        <v>11031</v>
      </c>
      <c r="X2731" t="s">
        <v>8972</v>
      </c>
    </row>
    <row r="2732" spans="1:24" x14ac:dyDescent="0.3">
      <c r="A2732" t="s">
        <v>8973</v>
      </c>
      <c r="B2732" t="s">
        <v>8974</v>
      </c>
      <c r="C2732" t="s">
        <v>8974</v>
      </c>
      <c r="D2732">
        <v>130</v>
      </c>
      <c r="E2732" t="s">
        <v>10917</v>
      </c>
      <c r="F2732">
        <v>2.1666666666666665</v>
      </c>
      <c r="G2732" t="s">
        <v>7406</v>
      </c>
      <c r="H2732" t="s">
        <v>10887</v>
      </c>
      <c r="I2732" t="s">
        <v>190</v>
      </c>
      <c r="J2732">
        <v>7.6</v>
      </c>
      <c r="K2732" t="s">
        <v>10916</v>
      </c>
      <c r="L2732">
        <v>458797</v>
      </c>
      <c r="M2732">
        <v>170000000</v>
      </c>
      <c r="N2732">
        <v>710644566</v>
      </c>
      <c r="O2732">
        <v>540644566</v>
      </c>
      <c r="P2732" t="s">
        <v>10928</v>
      </c>
      <c r="Q2732" t="s">
        <v>8975</v>
      </c>
      <c r="R2732">
        <v>26</v>
      </c>
      <c r="S2732" t="s">
        <v>11012</v>
      </c>
      <c r="T2732" t="s">
        <v>11024</v>
      </c>
      <c r="U2732" t="s">
        <v>10926</v>
      </c>
      <c r="V2732" t="s">
        <v>10998</v>
      </c>
      <c r="W2732" t="s">
        <v>11031</v>
      </c>
      <c r="X2732" t="s">
        <v>6719</v>
      </c>
    </row>
    <row r="2733" spans="1:24" x14ac:dyDescent="0.3">
      <c r="A2733" t="s">
        <v>8976</v>
      </c>
      <c r="B2733" t="s">
        <v>8977</v>
      </c>
      <c r="C2733" t="s">
        <v>8977</v>
      </c>
      <c r="D2733">
        <v>116</v>
      </c>
      <c r="E2733" t="s">
        <v>10911</v>
      </c>
      <c r="F2733">
        <v>1.9333333333333333</v>
      </c>
      <c r="G2733" t="s">
        <v>105</v>
      </c>
      <c r="H2733" t="s">
        <v>10895</v>
      </c>
      <c r="I2733" t="s">
        <v>5170</v>
      </c>
      <c r="J2733">
        <v>5.8</v>
      </c>
      <c r="K2733" t="s">
        <v>10933</v>
      </c>
      <c r="L2733">
        <v>66950</v>
      </c>
      <c r="M2733">
        <v>242000</v>
      </c>
      <c r="N2733">
        <v>1944287</v>
      </c>
      <c r="O2733">
        <v>1702287</v>
      </c>
      <c r="P2733" t="s">
        <v>10918</v>
      </c>
      <c r="Q2733" t="s">
        <v>8711</v>
      </c>
      <c r="R2733">
        <v>22</v>
      </c>
      <c r="S2733" t="s">
        <v>11013</v>
      </c>
      <c r="T2733" t="s">
        <v>11019</v>
      </c>
      <c r="U2733" t="s">
        <v>10919</v>
      </c>
      <c r="V2733" t="s">
        <v>11003</v>
      </c>
      <c r="W2733" t="s">
        <v>11031</v>
      </c>
      <c r="X2733" t="s">
        <v>8978</v>
      </c>
    </row>
    <row r="2734" spans="1:24" x14ac:dyDescent="0.3">
      <c r="A2734" t="s">
        <v>8979</v>
      </c>
      <c r="B2734" t="s">
        <v>8980</v>
      </c>
      <c r="C2734" t="s">
        <v>8980</v>
      </c>
      <c r="D2734">
        <v>89</v>
      </c>
      <c r="E2734" t="s">
        <v>10915</v>
      </c>
      <c r="F2734">
        <v>1.4833333333333334</v>
      </c>
      <c r="G2734" t="s">
        <v>7406</v>
      </c>
      <c r="H2734" t="s">
        <v>10887</v>
      </c>
      <c r="I2734" t="s">
        <v>190</v>
      </c>
      <c r="J2734">
        <v>5.8</v>
      </c>
      <c r="K2734" t="s">
        <v>10933</v>
      </c>
      <c r="L2734">
        <v>70791</v>
      </c>
      <c r="M2734">
        <v>50000000</v>
      </c>
      <c r="N2734">
        <v>161515959</v>
      </c>
      <c r="O2734">
        <v>111515959</v>
      </c>
      <c r="P2734" t="s">
        <v>10928</v>
      </c>
      <c r="Q2734" t="s">
        <v>8981</v>
      </c>
      <c r="R2734">
        <v>28</v>
      </c>
      <c r="S2734" t="s">
        <v>11015</v>
      </c>
      <c r="T2734" t="s">
        <v>11025</v>
      </c>
      <c r="U2734" t="s">
        <v>10927</v>
      </c>
      <c r="V2734" t="s">
        <v>10998</v>
      </c>
      <c r="W2734" t="s">
        <v>11031</v>
      </c>
      <c r="X2734" t="s">
        <v>8287</v>
      </c>
    </row>
    <row r="2735" spans="1:24" x14ac:dyDescent="0.3">
      <c r="A2735" t="s">
        <v>8982</v>
      </c>
      <c r="B2735" t="s">
        <v>8983</v>
      </c>
      <c r="C2735" t="s">
        <v>8983</v>
      </c>
      <c r="D2735">
        <v>107</v>
      </c>
      <c r="E2735" t="s">
        <v>10911</v>
      </c>
      <c r="F2735">
        <v>1.7833333333333334</v>
      </c>
      <c r="G2735" t="s">
        <v>7406</v>
      </c>
      <c r="H2735" t="s">
        <v>10887</v>
      </c>
      <c r="I2735" t="s">
        <v>10890</v>
      </c>
      <c r="J2735">
        <v>6.3</v>
      </c>
      <c r="K2735" t="s">
        <v>10912</v>
      </c>
      <c r="L2735">
        <v>63091</v>
      </c>
      <c r="M2735">
        <v>70000000</v>
      </c>
      <c r="N2735">
        <v>0</v>
      </c>
      <c r="O2735">
        <v>-70000000</v>
      </c>
      <c r="P2735" t="s">
        <v>10924</v>
      </c>
      <c r="Q2735" t="s">
        <v>8984</v>
      </c>
      <c r="R2735">
        <v>9</v>
      </c>
      <c r="S2735" t="s">
        <v>1956</v>
      </c>
      <c r="T2735" t="s">
        <v>11018</v>
      </c>
      <c r="U2735" t="s">
        <v>10914</v>
      </c>
      <c r="V2735" t="s">
        <v>11006</v>
      </c>
      <c r="W2735" t="s">
        <v>11031</v>
      </c>
      <c r="X2735" t="s">
        <v>8985</v>
      </c>
    </row>
    <row r="2736" spans="1:24" x14ac:dyDescent="0.3">
      <c r="A2736" t="s">
        <v>8986</v>
      </c>
      <c r="B2736" t="s">
        <v>8987</v>
      </c>
      <c r="C2736" t="s">
        <v>8987</v>
      </c>
      <c r="D2736">
        <v>88</v>
      </c>
      <c r="E2736" t="s">
        <v>10915</v>
      </c>
      <c r="F2736">
        <v>1.4666666666666666</v>
      </c>
      <c r="G2736" t="s">
        <v>105</v>
      </c>
      <c r="H2736" t="s">
        <v>10895</v>
      </c>
      <c r="I2736" t="s">
        <v>10899</v>
      </c>
      <c r="J2736">
        <v>4.5999999999999996</v>
      </c>
      <c r="K2736" t="s">
        <v>10933</v>
      </c>
      <c r="L2736">
        <v>69398</v>
      </c>
      <c r="M2736">
        <v>5000000</v>
      </c>
      <c r="N2736">
        <v>142802657</v>
      </c>
      <c r="O2736">
        <v>137802657</v>
      </c>
      <c r="P2736" t="s">
        <v>10928</v>
      </c>
      <c r="Q2736" t="s">
        <v>7339</v>
      </c>
      <c r="R2736">
        <v>27</v>
      </c>
      <c r="S2736" t="s">
        <v>11012</v>
      </c>
      <c r="T2736" t="s">
        <v>11027</v>
      </c>
      <c r="U2736" t="s">
        <v>10930</v>
      </c>
      <c r="V2736" t="s">
        <v>11003</v>
      </c>
      <c r="W2736" t="s">
        <v>11031</v>
      </c>
      <c r="X2736" t="s">
        <v>8988</v>
      </c>
    </row>
    <row r="2737" spans="1:24" x14ac:dyDescent="0.3">
      <c r="A2737" t="s">
        <v>8989</v>
      </c>
      <c r="B2737" t="s">
        <v>8990</v>
      </c>
      <c r="C2737" t="s">
        <v>8990</v>
      </c>
      <c r="D2737">
        <v>165</v>
      </c>
      <c r="E2737" t="s">
        <v>10917</v>
      </c>
      <c r="F2737">
        <v>2.75</v>
      </c>
      <c r="G2737" t="s">
        <v>7406</v>
      </c>
      <c r="H2737" t="s">
        <v>10887</v>
      </c>
      <c r="I2737" t="s">
        <v>10890</v>
      </c>
      <c r="J2737">
        <v>5.6</v>
      </c>
      <c r="K2737" t="s">
        <v>10933</v>
      </c>
      <c r="L2737">
        <v>327675</v>
      </c>
      <c r="M2737">
        <v>210000000</v>
      </c>
      <c r="N2737">
        <v>1104054072</v>
      </c>
      <c r="O2737">
        <v>894054072</v>
      </c>
      <c r="P2737" t="s">
        <v>10928</v>
      </c>
      <c r="Q2737" t="s">
        <v>8991</v>
      </c>
      <c r="R2737">
        <v>19</v>
      </c>
      <c r="S2737" t="s">
        <v>11012</v>
      </c>
      <c r="T2737" t="s">
        <v>11024</v>
      </c>
      <c r="U2737" t="s">
        <v>10926</v>
      </c>
      <c r="V2737" t="s">
        <v>10998</v>
      </c>
      <c r="W2737" t="s">
        <v>11031</v>
      </c>
      <c r="X2737" t="s">
        <v>1884</v>
      </c>
    </row>
    <row r="2738" spans="1:24" x14ac:dyDescent="0.3">
      <c r="A2738" t="s">
        <v>8992</v>
      </c>
      <c r="B2738" t="s">
        <v>8993</v>
      </c>
      <c r="C2738" t="s">
        <v>8993</v>
      </c>
      <c r="D2738">
        <v>91</v>
      </c>
      <c r="E2738" t="s">
        <v>10911</v>
      </c>
      <c r="F2738">
        <v>1.5166666666666666</v>
      </c>
      <c r="G2738" t="s">
        <v>172</v>
      </c>
      <c r="H2738" t="s">
        <v>10885</v>
      </c>
      <c r="I2738" t="s">
        <v>105</v>
      </c>
      <c r="J2738">
        <v>6.5</v>
      </c>
      <c r="K2738" t="s">
        <v>10912</v>
      </c>
      <c r="L2738">
        <v>50564</v>
      </c>
      <c r="M2738">
        <v>6538513</v>
      </c>
      <c r="N2738">
        <v>0</v>
      </c>
      <c r="O2738">
        <v>-6538513</v>
      </c>
      <c r="P2738" t="s">
        <v>10924</v>
      </c>
      <c r="Q2738" t="s">
        <v>8994</v>
      </c>
      <c r="R2738">
        <v>30</v>
      </c>
      <c r="S2738" t="s">
        <v>1956</v>
      </c>
      <c r="T2738" t="s">
        <v>11019</v>
      </c>
      <c r="U2738" t="s">
        <v>10919</v>
      </c>
      <c r="V2738" t="s">
        <v>10999</v>
      </c>
      <c r="W2738" t="s">
        <v>11031</v>
      </c>
      <c r="X2738" t="s">
        <v>7435</v>
      </c>
    </row>
    <row r="2739" spans="1:24" x14ac:dyDescent="0.3">
      <c r="A2739" t="s">
        <v>8995</v>
      </c>
      <c r="B2739" t="s">
        <v>8996</v>
      </c>
      <c r="C2739" t="s">
        <v>8996</v>
      </c>
      <c r="D2739">
        <v>139</v>
      </c>
      <c r="E2739" t="s">
        <v>10917</v>
      </c>
      <c r="F2739">
        <v>2.3166666666666669</v>
      </c>
      <c r="G2739" t="s">
        <v>10889</v>
      </c>
      <c r="H2739" t="s">
        <v>190</v>
      </c>
      <c r="I2739" t="s">
        <v>10896</v>
      </c>
      <c r="J2739">
        <v>8.1</v>
      </c>
      <c r="K2739" t="s">
        <v>10922</v>
      </c>
      <c r="L2739">
        <v>573012</v>
      </c>
      <c r="M2739">
        <v>40000000</v>
      </c>
      <c r="N2739">
        <v>180563636</v>
      </c>
      <c r="O2739">
        <v>140563636</v>
      </c>
      <c r="P2739" t="s">
        <v>10928</v>
      </c>
      <c r="Q2739" t="s">
        <v>8997</v>
      </c>
      <c r="R2739">
        <v>4</v>
      </c>
      <c r="S2739" t="s">
        <v>11013</v>
      </c>
      <c r="T2739" t="s">
        <v>11027</v>
      </c>
      <c r="U2739" t="s">
        <v>10930</v>
      </c>
      <c r="V2739" t="s">
        <v>11006</v>
      </c>
      <c r="W2739" t="s">
        <v>11031</v>
      </c>
      <c r="X2739" t="s">
        <v>1902</v>
      </c>
    </row>
    <row r="2740" spans="1:24" x14ac:dyDescent="0.3">
      <c r="A2740" t="s">
        <v>8998</v>
      </c>
      <c r="B2740" t="s">
        <v>8999</v>
      </c>
      <c r="C2740" t="s">
        <v>8999</v>
      </c>
      <c r="D2740">
        <v>105</v>
      </c>
      <c r="E2740" t="s">
        <v>10911</v>
      </c>
      <c r="F2740">
        <v>1.75</v>
      </c>
      <c r="G2740" t="s">
        <v>172</v>
      </c>
      <c r="H2740" t="s">
        <v>10892</v>
      </c>
      <c r="I2740" t="s">
        <v>10885</v>
      </c>
      <c r="J2740">
        <v>6.1</v>
      </c>
      <c r="K2740" t="s">
        <v>10912</v>
      </c>
      <c r="L2740">
        <v>54414</v>
      </c>
      <c r="M2740">
        <v>42000000</v>
      </c>
      <c r="N2740">
        <v>131523093</v>
      </c>
      <c r="O2740">
        <v>89523093</v>
      </c>
      <c r="P2740" t="s">
        <v>10913</v>
      </c>
      <c r="Q2740" t="s">
        <v>9000</v>
      </c>
      <c r="R2740">
        <v>19</v>
      </c>
      <c r="S2740" t="s">
        <v>11014</v>
      </c>
      <c r="T2740" t="s">
        <v>11027</v>
      </c>
      <c r="U2740" t="s">
        <v>10930</v>
      </c>
      <c r="V2740" t="s">
        <v>11009</v>
      </c>
      <c r="W2740" t="s">
        <v>11031</v>
      </c>
      <c r="X2740" t="s">
        <v>3982</v>
      </c>
    </row>
    <row r="2741" spans="1:24" x14ac:dyDescent="0.3">
      <c r="A2741" t="s">
        <v>9001</v>
      </c>
      <c r="B2741" t="s">
        <v>9002</v>
      </c>
      <c r="C2741" t="s">
        <v>9002</v>
      </c>
      <c r="D2741">
        <v>105</v>
      </c>
      <c r="E2741" t="s">
        <v>10911</v>
      </c>
      <c r="F2741">
        <v>1.75</v>
      </c>
      <c r="G2741" t="s">
        <v>7406</v>
      </c>
      <c r="H2741" t="s">
        <v>172</v>
      </c>
      <c r="I2741" t="s">
        <v>10885</v>
      </c>
      <c r="J2741">
        <v>5.6</v>
      </c>
      <c r="K2741" t="s">
        <v>10933</v>
      </c>
      <c r="L2741">
        <v>154911</v>
      </c>
      <c r="M2741">
        <v>88000000</v>
      </c>
      <c r="N2741">
        <v>244874809</v>
      </c>
      <c r="O2741">
        <v>156874809</v>
      </c>
      <c r="P2741" t="s">
        <v>10928</v>
      </c>
      <c r="Q2741" t="s">
        <v>9003</v>
      </c>
      <c r="R2741">
        <v>17</v>
      </c>
      <c r="S2741" t="s">
        <v>1956</v>
      </c>
      <c r="T2741" t="s">
        <v>11026</v>
      </c>
      <c r="U2741" t="s">
        <v>10929</v>
      </c>
      <c r="V2741" t="s">
        <v>10999</v>
      </c>
      <c r="W2741" t="s">
        <v>11031</v>
      </c>
      <c r="X2741" t="s">
        <v>1291</v>
      </c>
    </row>
    <row r="2742" spans="1:24" x14ac:dyDescent="0.3">
      <c r="A2742" t="s">
        <v>9004</v>
      </c>
      <c r="B2742" t="s">
        <v>9005</v>
      </c>
      <c r="C2742" t="s">
        <v>9005</v>
      </c>
      <c r="D2742">
        <v>93</v>
      </c>
      <c r="E2742" t="s">
        <v>10911</v>
      </c>
      <c r="F2742">
        <v>1.55</v>
      </c>
      <c r="G2742" t="s">
        <v>10887</v>
      </c>
      <c r="H2742" t="s">
        <v>190</v>
      </c>
      <c r="I2742" t="s">
        <v>10885</v>
      </c>
      <c r="J2742">
        <v>7.2</v>
      </c>
      <c r="K2742" t="s">
        <v>10916</v>
      </c>
      <c r="L2742">
        <v>84538</v>
      </c>
      <c r="M2742">
        <v>1800000</v>
      </c>
      <c r="N2742">
        <v>21107746</v>
      </c>
      <c r="O2742">
        <v>19307746</v>
      </c>
      <c r="P2742" t="s">
        <v>10913</v>
      </c>
      <c r="Q2742" t="s">
        <v>8877</v>
      </c>
      <c r="R2742">
        <v>20</v>
      </c>
      <c r="S2742" t="s">
        <v>1956</v>
      </c>
      <c r="T2742" t="s">
        <v>11019</v>
      </c>
      <c r="U2742" t="s">
        <v>10919</v>
      </c>
      <c r="V2742" t="s">
        <v>11003</v>
      </c>
      <c r="W2742" t="s">
        <v>11031</v>
      </c>
      <c r="X2742" t="s">
        <v>9006</v>
      </c>
    </row>
    <row r="2743" spans="1:24" x14ac:dyDescent="0.3">
      <c r="A2743" t="s">
        <v>9007</v>
      </c>
      <c r="B2743" t="s">
        <v>9008</v>
      </c>
      <c r="C2743" t="s">
        <v>9008</v>
      </c>
      <c r="D2743">
        <v>114</v>
      </c>
      <c r="E2743" t="s">
        <v>10911</v>
      </c>
      <c r="F2743">
        <v>1.9</v>
      </c>
      <c r="G2743" t="s">
        <v>7406</v>
      </c>
      <c r="H2743" t="s">
        <v>10887</v>
      </c>
      <c r="I2743" t="s">
        <v>5170</v>
      </c>
      <c r="J2743">
        <v>6.1</v>
      </c>
      <c r="K2743" t="s">
        <v>10912</v>
      </c>
      <c r="L2743">
        <v>251506</v>
      </c>
      <c r="M2743">
        <v>110000000</v>
      </c>
      <c r="N2743">
        <v>474609154</v>
      </c>
      <c r="O2743">
        <v>364609154</v>
      </c>
      <c r="P2743" t="s">
        <v>10928</v>
      </c>
      <c r="Q2743" t="s">
        <v>9009</v>
      </c>
      <c r="R2743">
        <v>21</v>
      </c>
      <c r="S2743" t="s">
        <v>11012</v>
      </c>
      <c r="T2743" t="s">
        <v>11029</v>
      </c>
      <c r="U2743" t="s">
        <v>10932</v>
      </c>
      <c r="V2743" t="s">
        <v>10999</v>
      </c>
      <c r="W2743" t="s">
        <v>11031</v>
      </c>
      <c r="X2743" t="s">
        <v>7755</v>
      </c>
    </row>
    <row r="2744" spans="1:24" x14ac:dyDescent="0.3">
      <c r="A2744" t="s">
        <v>9010</v>
      </c>
      <c r="B2744" t="s">
        <v>9011</v>
      </c>
      <c r="C2744" t="s">
        <v>9011</v>
      </c>
      <c r="D2744">
        <v>90</v>
      </c>
      <c r="E2744" t="s">
        <v>10911</v>
      </c>
      <c r="F2744">
        <v>1.5</v>
      </c>
      <c r="G2744" t="s">
        <v>10889</v>
      </c>
      <c r="H2744" t="s">
        <v>10891</v>
      </c>
      <c r="I2744" t="s">
        <v>190</v>
      </c>
      <c r="J2744">
        <v>5.6</v>
      </c>
      <c r="K2744" t="s">
        <v>10933</v>
      </c>
      <c r="L2744">
        <v>90682</v>
      </c>
      <c r="M2744">
        <v>8000000</v>
      </c>
      <c r="N2744">
        <v>20045576</v>
      </c>
      <c r="O2744">
        <v>12045576</v>
      </c>
      <c r="P2744" t="s">
        <v>10913</v>
      </c>
      <c r="Q2744" t="s">
        <v>9012</v>
      </c>
      <c r="R2744">
        <v>16</v>
      </c>
      <c r="S2744" t="s">
        <v>11012</v>
      </c>
      <c r="T2744" t="s">
        <v>11029</v>
      </c>
      <c r="U2744" t="s">
        <v>10932</v>
      </c>
      <c r="V2744" t="s">
        <v>10997</v>
      </c>
      <c r="W2744" t="s">
        <v>11031</v>
      </c>
      <c r="X2744" t="s">
        <v>2989</v>
      </c>
    </row>
    <row r="2745" spans="1:24" x14ac:dyDescent="0.3">
      <c r="A2745" t="s">
        <v>9013</v>
      </c>
      <c r="B2745" t="s">
        <v>9014</v>
      </c>
      <c r="C2745" t="s">
        <v>9014</v>
      </c>
      <c r="D2745">
        <v>125</v>
      </c>
      <c r="E2745" t="s">
        <v>10917</v>
      </c>
      <c r="F2745">
        <v>2.0833333333333335</v>
      </c>
      <c r="G2745" t="s">
        <v>172</v>
      </c>
      <c r="H2745" t="s">
        <v>10886</v>
      </c>
      <c r="I2745" t="s">
        <v>10899</v>
      </c>
      <c r="J2745">
        <v>6.8</v>
      </c>
      <c r="K2745" t="s">
        <v>10912</v>
      </c>
      <c r="L2745">
        <v>118750</v>
      </c>
      <c r="M2745">
        <v>40000000</v>
      </c>
      <c r="N2745">
        <v>53873809</v>
      </c>
      <c r="O2745">
        <v>13873809</v>
      </c>
      <c r="P2745" t="s">
        <v>10913</v>
      </c>
      <c r="Q2745">
        <v>2019</v>
      </c>
      <c r="S2745" t="s">
        <v>11011</v>
      </c>
      <c r="T2745" t="s">
        <v>11025</v>
      </c>
      <c r="U2745" t="e">
        <v>#VALUE!</v>
      </c>
      <c r="V2745" t="s">
        <v>10963</v>
      </c>
      <c r="W2745" t="s">
        <v>11032</v>
      </c>
      <c r="X2745" t="s">
        <v>7539</v>
      </c>
    </row>
    <row r="2746" spans="1:24" x14ac:dyDescent="0.3">
      <c r="A2746" t="s">
        <v>9015</v>
      </c>
      <c r="B2746" t="s">
        <v>9016</v>
      </c>
      <c r="C2746" t="s">
        <v>9016</v>
      </c>
      <c r="D2746">
        <v>125</v>
      </c>
      <c r="E2746" t="s">
        <v>10917</v>
      </c>
      <c r="F2746">
        <v>2.0833333333333335</v>
      </c>
      <c r="G2746" t="s">
        <v>10889</v>
      </c>
      <c r="H2746" t="s">
        <v>172</v>
      </c>
      <c r="I2746" t="s">
        <v>190</v>
      </c>
      <c r="J2746">
        <v>7.5</v>
      </c>
      <c r="K2746" t="s">
        <v>10916</v>
      </c>
      <c r="L2746">
        <v>167998</v>
      </c>
      <c r="M2746">
        <v>35000000</v>
      </c>
      <c r="N2746">
        <v>117867984</v>
      </c>
      <c r="O2746">
        <v>82867984</v>
      </c>
      <c r="P2746" t="s">
        <v>10913</v>
      </c>
      <c r="Q2746" t="s">
        <v>9017</v>
      </c>
      <c r="R2746">
        <v>20</v>
      </c>
      <c r="S2746" t="s">
        <v>11013</v>
      </c>
      <c r="T2746" t="s">
        <v>11022</v>
      </c>
      <c r="U2746" t="s">
        <v>10923</v>
      </c>
      <c r="V2746" t="s">
        <v>10997</v>
      </c>
      <c r="W2746" t="s">
        <v>11031</v>
      </c>
      <c r="X2746" t="s">
        <v>6251</v>
      </c>
    </row>
    <row r="2747" spans="1:24" x14ac:dyDescent="0.3">
      <c r="A2747" t="s">
        <v>9018</v>
      </c>
      <c r="B2747" t="s">
        <v>9019</v>
      </c>
      <c r="C2747" t="s">
        <v>9019</v>
      </c>
      <c r="D2747">
        <v>117</v>
      </c>
      <c r="E2747" t="s">
        <v>10911</v>
      </c>
      <c r="F2747">
        <v>1.95</v>
      </c>
      <c r="G2747" t="s">
        <v>7406</v>
      </c>
      <c r="H2747" t="s">
        <v>10895</v>
      </c>
      <c r="I2747" t="s">
        <v>10890</v>
      </c>
      <c r="J2747">
        <v>6.5</v>
      </c>
      <c r="K2747" t="s">
        <v>10912</v>
      </c>
      <c r="L2747">
        <v>102830</v>
      </c>
      <c r="M2747">
        <v>26000000</v>
      </c>
      <c r="N2747">
        <v>31807156</v>
      </c>
      <c r="O2747">
        <v>5807156</v>
      </c>
      <c r="P2747" t="s">
        <v>10918</v>
      </c>
      <c r="Q2747" t="s">
        <v>9020</v>
      </c>
      <c r="R2747">
        <v>10</v>
      </c>
      <c r="S2747" t="s">
        <v>1956</v>
      </c>
      <c r="T2747" t="s">
        <v>11025</v>
      </c>
      <c r="U2747" t="s">
        <v>10927</v>
      </c>
      <c r="V2747" t="s">
        <v>10999</v>
      </c>
      <c r="W2747" t="s">
        <v>11031</v>
      </c>
      <c r="X2747" t="s">
        <v>3305</v>
      </c>
    </row>
    <row r="2748" spans="1:24" x14ac:dyDescent="0.3">
      <c r="A2748" t="s">
        <v>9021</v>
      </c>
      <c r="B2748" t="s">
        <v>9022</v>
      </c>
      <c r="C2748" t="s">
        <v>9022</v>
      </c>
      <c r="D2748">
        <v>128</v>
      </c>
      <c r="E2748" t="s">
        <v>10917</v>
      </c>
      <c r="F2748">
        <v>2.1333333333333333</v>
      </c>
      <c r="G2748" t="s">
        <v>7406</v>
      </c>
      <c r="H2748" t="s">
        <v>5170</v>
      </c>
      <c r="I2748" t="s">
        <v>10899</v>
      </c>
      <c r="J2748">
        <v>7.3</v>
      </c>
      <c r="K2748" t="s">
        <v>10916</v>
      </c>
      <c r="L2748">
        <v>311381</v>
      </c>
      <c r="M2748">
        <v>44000000</v>
      </c>
      <c r="N2748">
        <v>155560045</v>
      </c>
      <c r="O2748">
        <v>111560045</v>
      </c>
      <c r="P2748" t="s">
        <v>10928</v>
      </c>
      <c r="Q2748">
        <v>42644</v>
      </c>
      <c r="S2748" t="s">
        <v>11016</v>
      </c>
      <c r="T2748" t="s">
        <v>11022</v>
      </c>
      <c r="U2748" t="e">
        <v>#VALUE!</v>
      </c>
      <c r="V2748" t="s">
        <v>11006</v>
      </c>
      <c r="W2748" t="s">
        <v>11031</v>
      </c>
      <c r="X2748" t="s">
        <v>4380</v>
      </c>
    </row>
    <row r="2749" spans="1:24" x14ac:dyDescent="0.3">
      <c r="A2749" t="s">
        <v>9023</v>
      </c>
      <c r="B2749" t="s">
        <v>9024</v>
      </c>
      <c r="C2749" t="s">
        <v>9024</v>
      </c>
      <c r="D2749">
        <v>89</v>
      </c>
      <c r="E2749" t="s">
        <v>10915</v>
      </c>
      <c r="F2749">
        <v>1.4833333333333334</v>
      </c>
      <c r="G2749" t="s">
        <v>172</v>
      </c>
      <c r="H2749" t="s">
        <v>190</v>
      </c>
      <c r="I2749" t="s">
        <v>10899</v>
      </c>
      <c r="J2749">
        <v>6.6</v>
      </c>
      <c r="K2749" t="s">
        <v>10912</v>
      </c>
      <c r="L2749">
        <v>54428</v>
      </c>
      <c r="M2749">
        <v>10000000</v>
      </c>
      <c r="N2749">
        <v>7804337</v>
      </c>
      <c r="O2749">
        <v>-2195663</v>
      </c>
      <c r="P2749" t="s">
        <v>10924</v>
      </c>
      <c r="Q2749" t="s">
        <v>9025</v>
      </c>
      <c r="R2749">
        <v>6</v>
      </c>
      <c r="S2749" t="s">
        <v>1956</v>
      </c>
      <c r="T2749" t="s">
        <v>11027</v>
      </c>
      <c r="U2749" t="s">
        <v>10930</v>
      </c>
      <c r="V2749" t="s">
        <v>10997</v>
      </c>
      <c r="W2749" t="s">
        <v>11031</v>
      </c>
      <c r="X2749" t="s">
        <v>9026</v>
      </c>
    </row>
    <row r="2750" spans="1:24" x14ac:dyDescent="0.3">
      <c r="A2750" t="s">
        <v>9027</v>
      </c>
      <c r="B2750" t="s">
        <v>9028</v>
      </c>
      <c r="C2750" t="s">
        <v>9028</v>
      </c>
      <c r="D2750">
        <v>108</v>
      </c>
      <c r="E2750" t="s">
        <v>10911</v>
      </c>
      <c r="F2750">
        <v>1.8</v>
      </c>
      <c r="G2750" t="s">
        <v>172</v>
      </c>
      <c r="H2750" t="s">
        <v>10891</v>
      </c>
      <c r="I2750" t="s">
        <v>10899</v>
      </c>
      <c r="J2750">
        <v>6.3</v>
      </c>
      <c r="K2750" t="s">
        <v>10912</v>
      </c>
      <c r="L2750">
        <v>181541</v>
      </c>
      <c r="M2750">
        <v>42000000</v>
      </c>
      <c r="N2750">
        <v>107645357</v>
      </c>
      <c r="O2750">
        <v>65645357</v>
      </c>
      <c r="P2750" t="s">
        <v>10913</v>
      </c>
      <c r="Q2750" t="s">
        <v>9029</v>
      </c>
      <c r="R2750">
        <v>12</v>
      </c>
      <c r="S2750" t="s">
        <v>11014</v>
      </c>
      <c r="T2750" t="s">
        <v>11023</v>
      </c>
      <c r="U2750" t="s">
        <v>10925</v>
      </c>
      <c r="V2750" t="s">
        <v>10998</v>
      </c>
      <c r="W2750" t="s">
        <v>11031</v>
      </c>
      <c r="X2750" t="s">
        <v>6981</v>
      </c>
    </row>
    <row r="2751" spans="1:24" x14ac:dyDescent="0.3">
      <c r="A2751" t="s">
        <v>9030</v>
      </c>
      <c r="B2751" t="s">
        <v>9031</v>
      </c>
      <c r="C2751" t="s">
        <v>9031</v>
      </c>
      <c r="D2751">
        <v>102</v>
      </c>
      <c r="E2751" t="s">
        <v>10911</v>
      </c>
      <c r="F2751">
        <v>1.7</v>
      </c>
      <c r="G2751" t="s">
        <v>172</v>
      </c>
      <c r="H2751" t="s">
        <v>190</v>
      </c>
      <c r="I2751" t="s">
        <v>10899</v>
      </c>
      <c r="J2751">
        <v>7.2</v>
      </c>
      <c r="K2751" t="s">
        <v>10916</v>
      </c>
      <c r="L2751">
        <v>107290</v>
      </c>
      <c r="M2751">
        <v>13000000</v>
      </c>
      <c r="N2751">
        <v>54837234</v>
      </c>
      <c r="O2751">
        <v>41837234</v>
      </c>
      <c r="P2751" t="s">
        <v>10913</v>
      </c>
      <c r="Q2751" t="s">
        <v>8230</v>
      </c>
      <c r="R2751">
        <v>5</v>
      </c>
      <c r="S2751" t="s">
        <v>1956</v>
      </c>
      <c r="T2751" t="s">
        <v>11027</v>
      </c>
      <c r="U2751" t="s">
        <v>10930</v>
      </c>
      <c r="V2751" t="s">
        <v>10998</v>
      </c>
      <c r="W2751" t="s">
        <v>11031</v>
      </c>
      <c r="X2751" t="s">
        <v>9032</v>
      </c>
    </row>
    <row r="2752" spans="1:24" x14ac:dyDescent="0.3">
      <c r="A2752" t="s">
        <v>9033</v>
      </c>
      <c r="B2752" t="s">
        <v>9034</v>
      </c>
      <c r="C2752" t="s">
        <v>9034</v>
      </c>
      <c r="D2752">
        <v>117</v>
      </c>
      <c r="E2752" t="s">
        <v>10911</v>
      </c>
      <c r="F2752">
        <v>1.95</v>
      </c>
      <c r="G2752" t="s">
        <v>7406</v>
      </c>
      <c r="H2752" t="s">
        <v>172</v>
      </c>
      <c r="I2752" t="s">
        <v>190</v>
      </c>
      <c r="J2752">
        <v>6.2</v>
      </c>
      <c r="K2752" t="s">
        <v>10912</v>
      </c>
      <c r="L2752">
        <v>96626</v>
      </c>
      <c r="M2752">
        <v>28000000</v>
      </c>
      <c r="N2752">
        <v>53260230</v>
      </c>
      <c r="O2752">
        <v>25260230</v>
      </c>
      <c r="P2752" t="s">
        <v>10913</v>
      </c>
      <c r="Q2752" t="s">
        <v>9035</v>
      </c>
      <c r="R2752">
        <v>12</v>
      </c>
      <c r="S2752" t="s">
        <v>11014</v>
      </c>
      <c r="T2752" t="s">
        <v>11020</v>
      </c>
      <c r="U2752" t="s">
        <v>10920</v>
      </c>
      <c r="V2752" t="s">
        <v>10998</v>
      </c>
      <c r="W2752" t="s">
        <v>11031</v>
      </c>
      <c r="X2752" t="s">
        <v>3000</v>
      </c>
    </row>
    <row r="2753" spans="1:24" x14ac:dyDescent="0.3">
      <c r="A2753" t="s">
        <v>9036</v>
      </c>
      <c r="B2753" t="s">
        <v>9037</v>
      </c>
      <c r="C2753" t="s">
        <v>9037</v>
      </c>
      <c r="D2753">
        <v>198</v>
      </c>
      <c r="E2753" t="s">
        <v>10917</v>
      </c>
      <c r="F2753">
        <v>3.3</v>
      </c>
      <c r="G2753" t="s">
        <v>190</v>
      </c>
      <c r="H2753" t="s">
        <v>10886</v>
      </c>
      <c r="I2753" t="s">
        <v>10899</v>
      </c>
      <c r="J2753">
        <v>6.7</v>
      </c>
      <c r="K2753" t="s">
        <v>10912</v>
      </c>
      <c r="L2753">
        <v>58042</v>
      </c>
      <c r="M2753">
        <v>7217600</v>
      </c>
      <c r="N2753">
        <v>6797958</v>
      </c>
      <c r="O2753">
        <v>-419642</v>
      </c>
      <c r="P2753" t="s">
        <v>10924</v>
      </c>
      <c r="Q2753" t="s">
        <v>9038</v>
      </c>
      <c r="R2753">
        <v>13</v>
      </c>
      <c r="S2753" t="s">
        <v>11011</v>
      </c>
      <c r="T2753" t="s">
        <v>11023</v>
      </c>
      <c r="U2753" t="s">
        <v>10925</v>
      </c>
      <c r="V2753" t="s">
        <v>11003</v>
      </c>
      <c r="W2753" t="s">
        <v>11031</v>
      </c>
      <c r="X2753" t="s">
        <v>5152</v>
      </c>
    </row>
    <row r="2754" spans="1:24" x14ac:dyDescent="0.3">
      <c r="A2754" t="s">
        <v>9039</v>
      </c>
      <c r="B2754" t="s">
        <v>9040</v>
      </c>
      <c r="C2754" t="s">
        <v>9040</v>
      </c>
      <c r="D2754">
        <v>118</v>
      </c>
      <c r="E2754" t="s">
        <v>10911</v>
      </c>
      <c r="F2754">
        <v>1.9666666666666666</v>
      </c>
      <c r="G2754" t="s">
        <v>172</v>
      </c>
      <c r="H2754" t="s">
        <v>190</v>
      </c>
      <c r="I2754" t="s">
        <v>10896</v>
      </c>
      <c r="J2754">
        <v>6.1</v>
      </c>
      <c r="K2754" t="s">
        <v>10912</v>
      </c>
      <c r="L2754">
        <v>137350</v>
      </c>
      <c r="M2754">
        <v>70000000</v>
      </c>
      <c r="N2754">
        <v>156706638</v>
      </c>
      <c r="O2754">
        <v>86706638</v>
      </c>
      <c r="P2754" t="s">
        <v>10913</v>
      </c>
      <c r="Q2754" t="s">
        <v>9041</v>
      </c>
      <c r="R2754">
        <v>4</v>
      </c>
      <c r="S2754" t="s">
        <v>11011</v>
      </c>
      <c r="T2754" t="s">
        <v>11020</v>
      </c>
      <c r="U2754" t="s">
        <v>10920</v>
      </c>
      <c r="V2754" t="s">
        <v>10998</v>
      </c>
      <c r="W2754" t="s">
        <v>11031</v>
      </c>
      <c r="X2754" t="s">
        <v>3734</v>
      </c>
    </row>
    <row r="2755" spans="1:24" x14ac:dyDescent="0.3">
      <c r="A2755" t="s">
        <v>9042</v>
      </c>
      <c r="B2755" t="s">
        <v>9043</v>
      </c>
      <c r="C2755" t="s">
        <v>9043</v>
      </c>
      <c r="D2755">
        <v>133</v>
      </c>
      <c r="E2755" t="s">
        <v>10917</v>
      </c>
      <c r="F2755">
        <v>2.2166666666666668</v>
      </c>
      <c r="G2755" t="s">
        <v>7406</v>
      </c>
      <c r="H2755" t="s">
        <v>10889</v>
      </c>
      <c r="I2755" t="s">
        <v>190</v>
      </c>
      <c r="J2755">
        <v>7.3</v>
      </c>
      <c r="K2755" t="s">
        <v>10916</v>
      </c>
      <c r="L2755">
        <v>516963</v>
      </c>
      <c r="M2755">
        <v>58800000</v>
      </c>
      <c r="N2755">
        <v>547659020</v>
      </c>
      <c r="O2755">
        <v>488859020</v>
      </c>
      <c r="P2755" t="s">
        <v>10928</v>
      </c>
      <c r="Q2755" t="s">
        <v>6571</v>
      </c>
      <c r="R2755">
        <v>11</v>
      </c>
      <c r="S2755" t="s">
        <v>11011</v>
      </c>
      <c r="T2755" t="s">
        <v>11023</v>
      </c>
      <c r="U2755" t="s">
        <v>10925</v>
      </c>
      <c r="V2755" t="s">
        <v>10998</v>
      </c>
      <c r="W2755" t="s">
        <v>11031</v>
      </c>
      <c r="X2755" t="s">
        <v>87</v>
      </c>
    </row>
    <row r="2756" spans="1:24" x14ac:dyDescent="0.3">
      <c r="A2756" t="s">
        <v>9044</v>
      </c>
      <c r="B2756" t="s">
        <v>9045</v>
      </c>
      <c r="C2756" t="s">
        <v>9045</v>
      </c>
      <c r="D2756">
        <v>115</v>
      </c>
      <c r="E2756" t="s">
        <v>10911</v>
      </c>
      <c r="F2756">
        <v>1.9166666666666667</v>
      </c>
      <c r="G2756" t="s">
        <v>190</v>
      </c>
      <c r="H2756" t="s">
        <v>10895</v>
      </c>
      <c r="I2756" t="s">
        <v>5170</v>
      </c>
      <c r="J2756">
        <v>5.5</v>
      </c>
      <c r="K2756" t="s">
        <v>10933</v>
      </c>
      <c r="L2756">
        <v>53945</v>
      </c>
      <c r="M2756">
        <v>48917499</v>
      </c>
      <c r="N2756">
        <v>0</v>
      </c>
      <c r="O2756">
        <v>-48917499</v>
      </c>
      <c r="P2756" t="s">
        <v>10924</v>
      </c>
      <c r="Q2756" t="s">
        <v>9046</v>
      </c>
      <c r="R2756">
        <v>17</v>
      </c>
      <c r="S2756" t="s">
        <v>11012</v>
      </c>
      <c r="T2756" t="s">
        <v>11021</v>
      </c>
      <c r="U2756" t="s">
        <v>10921</v>
      </c>
      <c r="V2756" t="s">
        <v>11008</v>
      </c>
      <c r="W2756" t="s">
        <v>11035</v>
      </c>
      <c r="X2756" t="s">
        <v>537</v>
      </c>
    </row>
    <row r="2757" spans="1:24" x14ac:dyDescent="0.3">
      <c r="A2757" t="s">
        <v>9047</v>
      </c>
      <c r="B2757" t="s">
        <v>9048</v>
      </c>
      <c r="C2757" t="s">
        <v>9048</v>
      </c>
      <c r="D2757">
        <v>125</v>
      </c>
      <c r="E2757" t="s">
        <v>10917</v>
      </c>
      <c r="F2757">
        <v>2.0833333333333335</v>
      </c>
      <c r="G2757" t="s">
        <v>10887</v>
      </c>
      <c r="H2757" t="s">
        <v>172</v>
      </c>
      <c r="I2757" t="s">
        <v>190</v>
      </c>
      <c r="J2757">
        <v>5.9</v>
      </c>
      <c r="K2757" t="s">
        <v>10933</v>
      </c>
      <c r="L2757">
        <v>146154</v>
      </c>
      <c r="M2757">
        <v>50000000</v>
      </c>
      <c r="N2757">
        <v>212902372</v>
      </c>
      <c r="O2757">
        <v>162902372</v>
      </c>
      <c r="P2757" t="s">
        <v>10928</v>
      </c>
      <c r="Q2757" t="s">
        <v>9049</v>
      </c>
      <c r="R2757">
        <v>8</v>
      </c>
      <c r="S2757" t="s">
        <v>11015</v>
      </c>
      <c r="T2757" t="s">
        <v>11018</v>
      </c>
      <c r="U2757" t="s">
        <v>10914</v>
      </c>
      <c r="V2757" t="s">
        <v>10998</v>
      </c>
      <c r="W2757" t="s">
        <v>11031</v>
      </c>
      <c r="X2757" t="s">
        <v>3955</v>
      </c>
    </row>
    <row r="2758" spans="1:24" x14ac:dyDescent="0.3">
      <c r="A2758" t="s">
        <v>9050</v>
      </c>
      <c r="B2758" t="s">
        <v>9051</v>
      </c>
      <c r="C2758" t="s">
        <v>9051</v>
      </c>
      <c r="D2758">
        <v>85</v>
      </c>
      <c r="E2758" t="s">
        <v>10915</v>
      </c>
      <c r="F2758">
        <v>1.4166666666666667</v>
      </c>
      <c r="G2758" t="s">
        <v>105</v>
      </c>
      <c r="H2758" t="s">
        <v>10890</v>
      </c>
      <c r="I2758" t="s">
        <v>5170</v>
      </c>
      <c r="J2758">
        <v>5.7</v>
      </c>
      <c r="K2758" t="s">
        <v>10933</v>
      </c>
      <c r="L2758">
        <v>235759</v>
      </c>
      <c r="M2758">
        <v>3000000</v>
      </c>
      <c r="N2758">
        <v>89328627</v>
      </c>
      <c r="O2758">
        <v>86328627</v>
      </c>
      <c r="P2758" t="s">
        <v>10913</v>
      </c>
      <c r="Q2758" t="s">
        <v>7781</v>
      </c>
      <c r="R2758">
        <v>2</v>
      </c>
      <c r="S2758" t="s">
        <v>11012</v>
      </c>
      <c r="T2758" t="s">
        <v>11029</v>
      </c>
      <c r="U2758" t="s">
        <v>10932</v>
      </c>
      <c r="V2758" t="s">
        <v>10997</v>
      </c>
      <c r="W2758" t="s">
        <v>11031</v>
      </c>
      <c r="X2758" t="s">
        <v>9052</v>
      </c>
    </row>
    <row r="2759" spans="1:24" x14ac:dyDescent="0.3">
      <c r="A2759" t="s">
        <v>9053</v>
      </c>
      <c r="B2759" t="s">
        <v>9054</v>
      </c>
      <c r="C2759" t="s">
        <v>9054</v>
      </c>
      <c r="D2759">
        <v>101</v>
      </c>
      <c r="E2759" t="s">
        <v>10911</v>
      </c>
      <c r="F2759">
        <v>1.6833333333333333</v>
      </c>
      <c r="G2759" t="s">
        <v>172</v>
      </c>
      <c r="H2759" t="s">
        <v>10899</v>
      </c>
      <c r="I2759" t="s">
        <v>10899</v>
      </c>
      <c r="J2759">
        <v>5.4</v>
      </c>
      <c r="K2759" t="s">
        <v>10933</v>
      </c>
      <c r="L2759">
        <v>165115</v>
      </c>
      <c r="M2759">
        <v>80000000</v>
      </c>
      <c r="N2759">
        <v>246984278</v>
      </c>
      <c r="O2759">
        <v>166984278</v>
      </c>
      <c r="P2759" t="s">
        <v>10928</v>
      </c>
      <c r="Q2759" t="s">
        <v>9055</v>
      </c>
      <c r="R2759">
        <v>11</v>
      </c>
      <c r="S2759" t="s">
        <v>11012</v>
      </c>
      <c r="T2759" t="s">
        <v>11025</v>
      </c>
      <c r="U2759" t="s">
        <v>10927</v>
      </c>
      <c r="V2759" t="s">
        <v>10997</v>
      </c>
      <c r="W2759" t="s">
        <v>11031</v>
      </c>
      <c r="X2759" t="s">
        <v>2132</v>
      </c>
    </row>
    <row r="2760" spans="1:24" x14ac:dyDescent="0.3">
      <c r="A2760" t="s">
        <v>9056</v>
      </c>
      <c r="B2760" t="s">
        <v>9057</v>
      </c>
      <c r="C2760" t="s">
        <v>9057</v>
      </c>
      <c r="D2760">
        <v>117</v>
      </c>
      <c r="E2760" t="s">
        <v>10911</v>
      </c>
      <c r="F2760">
        <v>1.95</v>
      </c>
      <c r="G2760" t="s">
        <v>7406</v>
      </c>
      <c r="H2760" t="s">
        <v>10887</v>
      </c>
      <c r="I2760" t="s">
        <v>10891</v>
      </c>
      <c r="J2760">
        <v>5.4</v>
      </c>
      <c r="K2760" t="s">
        <v>10933</v>
      </c>
      <c r="L2760">
        <v>104495</v>
      </c>
      <c r="M2760">
        <v>25000000</v>
      </c>
      <c r="N2760">
        <v>71009334</v>
      </c>
      <c r="O2760">
        <v>46009334</v>
      </c>
      <c r="P2760" t="s">
        <v>10913</v>
      </c>
      <c r="Q2760" t="s">
        <v>6098</v>
      </c>
      <c r="R2760">
        <v>3</v>
      </c>
      <c r="S2760" t="s">
        <v>11012</v>
      </c>
      <c r="T2760" t="s">
        <v>11022</v>
      </c>
      <c r="U2760" t="s">
        <v>10923</v>
      </c>
      <c r="V2760" t="s">
        <v>10997</v>
      </c>
      <c r="W2760" t="s">
        <v>11031</v>
      </c>
      <c r="X2760" t="s">
        <v>312</v>
      </c>
    </row>
    <row r="2761" spans="1:24" x14ac:dyDescent="0.3">
      <c r="A2761" t="s">
        <v>9058</v>
      </c>
      <c r="B2761" t="s">
        <v>9059</v>
      </c>
      <c r="C2761" t="s">
        <v>9059</v>
      </c>
      <c r="D2761">
        <v>123</v>
      </c>
      <c r="E2761" t="s">
        <v>10917</v>
      </c>
      <c r="F2761">
        <v>2.0499999999999998</v>
      </c>
      <c r="G2761" t="s">
        <v>172</v>
      </c>
      <c r="H2761" t="s">
        <v>190</v>
      </c>
      <c r="I2761" t="s">
        <v>10885</v>
      </c>
      <c r="J2761">
        <v>7.8</v>
      </c>
      <c r="K2761" t="s">
        <v>10916</v>
      </c>
      <c r="L2761">
        <v>374528</v>
      </c>
      <c r="M2761">
        <v>12000000</v>
      </c>
      <c r="N2761">
        <v>87100449</v>
      </c>
      <c r="O2761">
        <v>75100449</v>
      </c>
      <c r="P2761" t="s">
        <v>10913</v>
      </c>
      <c r="Q2761" t="s">
        <v>9060</v>
      </c>
      <c r="R2761">
        <v>27</v>
      </c>
      <c r="S2761" t="s">
        <v>11012</v>
      </c>
      <c r="T2761" t="s">
        <v>11024</v>
      </c>
      <c r="U2761" t="s">
        <v>10926</v>
      </c>
      <c r="V2761" t="s">
        <v>10997</v>
      </c>
      <c r="W2761" t="s">
        <v>11031</v>
      </c>
      <c r="X2761" t="s">
        <v>4069</v>
      </c>
    </row>
    <row r="2762" spans="1:24" x14ac:dyDescent="0.3">
      <c r="A2762" t="s">
        <v>9061</v>
      </c>
      <c r="B2762" t="s">
        <v>9062</v>
      </c>
      <c r="C2762" t="s">
        <v>9062</v>
      </c>
      <c r="D2762">
        <v>114</v>
      </c>
      <c r="E2762" t="s">
        <v>10911</v>
      </c>
      <c r="F2762">
        <v>1.9</v>
      </c>
      <c r="G2762" t="s">
        <v>7406</v>
      </c>
      <c r="H2762" t="s">
        <v>10891</v>
      </c>
      <c r="I2762" t="s">
        <v>5170</v>
      </c>
      <c r="J2762">
        <v>6.6</v>
      </c>
      <c r="K2762" t="s">
        <v>10912</v>
      </c>
      <c r="L2762">
        <v>113553</v>
      </c>
      <c r="M2762">
        <v>50000000</v>
      </c>
      <c r="N2762">
        <v>71661644</v>
      </c>
      <c r="O2762">
        <v>21661644</v>
      </c>
      <c r="P2762" t="s">
        <v>10913</v>
      </c>
      <c r="Q2762" t="s">
        <v>9063</v>
      </c>
      <c r="R2762">
        <v>9</v>
      </c>
      <c r="S2762" t="s">
        <v>11015</v>
      </c>
      <c r="T2762" t="s">
        <v>11021</v>
      </c>
      <c r="U2762" t="s">
        <v>10921</v>
      </c>
      <c r="V2762" t="s">
        <v>10999</v>
      </c>
      <c r="W2762" t="s">
        <v>11031</v>
      </c>
      <c r="X2762" t="s">
        <v>4899</v>
      </c>
    </row>
    <row r="2763" spans="1:24" x14ac:dyDescent="0.3">
      <c r="A2763" t="s">
        <v>9064</v>
      </c>
      <c r="B2763" t="s">
        <v>9065</v>
      </c>
      <c r="C2763" t="s">
        <v>9065</v>
      </c>
      <c r="D2763">
        <v>109</v>
      </c>
      <c r="E2763" t="s">
        <v>10911</v>
      </c>
      <c r="F2763">
        <v>1.8166666666666667</v>
      </c>
      <c r="G2763" t="s">
        <v>172</v>
      </c>
      <c r="H2763" t="s">
        <v>10886</v>
      </c>
      <c r="I2763" t="s">
        <v>10899</v>
      </c>
      <c r="J2763">
        <v>6</v>
      </c>
      <c r="K2763" t="s">
        <v>10912</v>
      </c>
      <c r="L2763">
        <v>147647</v>
      </c>
      <c r="M2763">
        <v>40000000</v>
      </c>
      <c r="N2763">
        <v>196710396</v>
      </c>
      <c r="O2763">
        <v>156710396</v>
      </c>
      <c r="P2763" t="s">
        <v>10928</v>
      </c>
      <c r="Q2763" t="s">
        <v>9066</v>
      </c>
      <c r="R2763">
        <v>1</v>
      </c>
      <c r="S2763" t="s">
        <v>11011</v>
      </c>
      <c r="T2763" t="s">
        <v>11026</v>
      </c>
      <c r="U2763" t="s">
        <v>10929</v>
      </c>
      <c r="V2763" t="s">
        <v>10998</v>
      </c>
      <c r="W2763" t="s">
        <v>11031</v>
      </c>
      <c r="X2763" t="s">
        <v>3567</v>
      </c>
    </row>
    <row r="2764" spans="1:24" x14ac:dyDescent="0.3">
      <c r="A2764" t="s">
        <v>9067</v>
      </c>
      <c r="B2764" t="s">
        <v>9068</v>
      </c>
      <c r="C2764" t="s">
        <v>9068</v>
      </c>
      <c r="D2764">
        <v>109</v>
      </c>
      <c r="E2764" t="s">
        <v>10911</v>
      </c>
      <c r="F2764">
        <v>1.8166666666666667</v>
      </c>
      <c r="G2764" t="s">
        <v>190</v>
      </c>
      <c r="H2764" t="s">
        <v>10886</v>
      </c>
      <c r="I2764" t="s">
        <v>10899</v>
      </c>
      <c r="J2764">
        <v>7.9</v>
      </c>
      <c r="K2764" t="s">
        <v>10916</v>
      </c>
      <c r="L2764">
        <v>168502</v>
      </c>
      <c r="M2764">
        <v>3000000</v>
      </c>
      <c r="N2764">
        <v>20994648</v>
      </c>
      <c r="O2764">
        <v>17994648</v>
      </c>
      <c r="P2764" t="s">
        <v>10913</v>
      </c>
      <c r="Q2764" t="s">
        <v>8714</v>
      </c>
      <c r="R2764">
        <v>20</v>
      </c>
      <c r="S2764" t="s">
        <v>11013</v>
      </c>
      <c r="T2764" t="s">
        <v>11019</v>
      </c>
      <c r="U2764" t="s">
        <v>10919</v>
      </c>
      <c r="V2764" t="s">
        <v>10997</v>
      </c>
      <c r="W2764" t="s">
        <v>11031</v>
      </c>
      <c r="X2764" t="s">
        <v>1597</v>
      </c>
    </row>
    <row r="2765" spans="1:24" x14ac:dyDescent="0.3">
      <c r="A2765" t="s">
        <v>9069</v>
      </c>
      <c r="B2765" t="s">
        <v>9070</v>
      </c>
      <c r="C2765" t="s">
        <v>9070</v>
      </c>
      <c r="D2765">
        <v>119</v>
      </c>
      <c r="E2765" t="s">
        <v>10911</v>
      </c>
      <c r="F2765">
        <v>1.9833333333333334</v>
      </c>
      <c r="G2765" t="s">
        <v>7406</v>
      </c>
      <c r="H2765" t="s">
        <v>190</v>
      </c>
      <c r="I2765" t="s">
        <v>10890</v>
      </c>
      <c r="J2765">
        <v>6.2</v>
      </c>
      <c r="K2765" t="s">
        <v>10912</v>
      </c>
      <c r="L2765">
        <v>236363</v>
      </c>
      <c r="M2765">
        <v>100000000</v>
      </c>
      <c r="N2765">
        <v>103039258</v>
      </c>
      <c r="O2765">
        <v>3039258</v>
      </c>
      <c r="P2765" t="s">
        <v>10918</v>
      </c>
      <c r="Q2765" t="s">
        <v>8718</v>
      </c>
      <c r="R2765">
        <v>10</v>
      </c>
      <c r="S2765" t="s">
        <v>11012</v>
      </c>
      <c r="T2765" t="s">
        <v>11026</v>
      </c>
      <c r="U2765" t="s">
        <v>10929</v>
      </c>
      <c r="V2765" t="s">
        <v>10998</v>
      </c>
      <c r="W2765" t="s">
        <v>11031</v>
      </c>
      <c r="X2765" t="s">
        <v>9071</v>
      </c>
    </row>
    <row r="2766" spans="1:24" x14ac:dyDescent="0.3">
      <c r="A2766" t="s">
        <v>9072</v>
      </c>
      <c r="B2766" t="s">
        <v>9073</v>
      </c>
      <c r="C2766" t="s">
        <v>9073</v>
      </c>
      <c r="D2766">
        <v>110</v>
      </c>
      <c r="E2766" t="s">
        <v>10911</v>
      </c>
      <c r="F2766">
        <v>1.8333333333333333</v>
      </c>
      <c r="G2766" t="s">
        <v>190</v>
      </c>
      <c r="H2766" t="s">
        <v>10897</v>
      </c>
      <c r="I2766" t="s">
        <v>10899</v>
      </c>
      <c r="J2766">
        <v>6.8</v>
      </c>
      <c r="K2766" t="s">
        <v>10912</v>
      </c>
      <c r="L2766">
        <v>65018</v>
      </c>
      <c r="M2766">
        <v>25000000</v>
      </c>
      <c r="N2766">
        <v>29824199</v>
      </c>
      <c r="O2766">
        <v>4824199</v>
      </c>
      <c r="P2766" t="s">
        <v>10918</v>
      </c>
      <c r="Q2766" t="s">
        <v>9074</v>
      </c>
      <c r="R2766">
        <v>11</v>
      </c>
      <c r="S2766" t="s">
        <v>1956</v>
      </c>
      <c r="T2766" t="s">
        <v>11026</v>
      </c>
      <c r="U2766" t="s">
        <v>10929</v>
      </c>
      <c r="V2766" t="s">
        <v>10998</v>
      </c>
      <c r="W2766" t="s">
        <v>11031</v>
      </c>
      <c r="X2766" t="s">
        <v>455</v>
      </c>
    </row>
    <row r="2767" spans="1:24" x14ac:dyDescent="0.3">
      <c r="A2767" t="s">
        <v>9075</v>
      </c>
      <c r="B2767" t="s">
        <v>9076</v>
      </c>
      <c r="C2767" t="s">
        <v>9076</v>
      </c>
      <c r="D2767">
        <v>94</v>
      </c>
      <c r="E2767" t="s">
        <v>10911</v>
      </c>
      <c r="F2767">
        <v>1.5666666666666667</v>
      </c>
      <c r="G2767" t="s">
        <v>10887</v>
      </c>
      <c r="H2767" t="s">
        <v>10888</v>
      </c>
      <c r="I2767" t="s">
        <v>172</v>
      </c>
      <c r="J2767">
        <v>6.5</v>
      </c>
      <c r="K2767" t="s">
        <v>10912</v>
      </c>
      <c r="L2767">
        <v>109335</v>
      </c>
      <c r="M2767">
        <v>135000000</v>
      </c>
      <c r="N2767">
        <v>386041607</v>
      </c>
      <c r="O2767">
        <v>251041607</v>
      </c>
      <c r="P2767" t="s">
        <v>10928</v>
      </c>
      <c r="Q2767" t="s">
        <v>9077</v>
      </c>
      <c r="R2767">
        <v>7</v>
      </c>
      <c r="S2767" t="s">
        <v>11016</v>
      </c>
      <c r="T2767" t="s">
        <v>11021</v>
      </c>
      <c r="U2767" t="s">
        <v>10921</v>
      </c>
      <c r="V2767" t="s">
        <v>10999</v>
      </c>
      <c r="W2767" t="s">
        <v>11031</v>
      </c>
      <c r="X2767" t="s">
        <v>9078</v>
      </c>
    </row>
    <row r="2768" spans="1:24" x14ac:dyDescent="0.3">
      <c r="A2768" t="s">
        <v>9079</v>
      </c>
      <c r="B2768" t="s">
        <v>9080</v>
      </c>
      <c r="C2768" t="s">
        <v>9080</v>
      </c>
      <c r="D2768">
        <v>106</v>
      </c>
      <c r="E2768" t="s">
        <v>10911</v>
      </c>
      <c r="F2768">
        <v>1.7666666666666666</v>
      </c>
      <c r="G2768" t="s">
        <v>105</v>
      </c>
      <c r="H2768" t="s">
        <v>10895</v>
      </c>
      <c r="I2768" t="s">
        <v>5170</v>
      </c>
      <c r="J2768">
        <v>6.5</v>
      </c>
      <c r="K2768" t="s">
        <v>10912</v>
      </c>
      <c r="L2768">
        <v>185322</v>
      </c>
      <c r="M2768">
        <v>5000000</v>
      </c>
      <c r="N2768">
        <v>161919318</v>
      </c>
      <c r="O2768">
        <v>156919318</v>
      </c>
      <c r="P2768" t="s">
        <v>10928</v>
      </c>
      <c r="Q2768" t="s">
        <v>9081</v>
      </c>
      <c r="R2768">
        <v>13</v>
      </c>
      <c r="S2768" t="s">
        <v>1956</v>
      </c>
      <c r="T2768" t="s">
        <v>11027</v>
      </c>
      <c r="U2768" t="s">
        <v>10930</v>
      </c>
      <c r="V2768" t="s">
        <v>10997</v>
      </c>
      <c r="W2768" t="s">
        <v>11031</v>
      </c>
      <c r="X2768" t="s">
        <v>4818</v>
      </c>
    </row>
    <row r="2769" spans="1:24" x14ac:dyDescent="0.3">
      <c r="A2769" t="s">
        <v>9082</v>
      </c>
      <c r="B2769" t="s">
        <v>9083</v>
      </c>
      <c r="C2769" t="s">
        <v>9083</v>
      </c>
      <c r="D2769">
        <v>112</v>
      </c>
      <c r="E2769" t="s">
        <v>10911</v>
      </c>
      <c r="F2769">
        <v>1.8666666666666667</v>
      </c>
      <c r="G2769" t="s">
        <v>190</v>
      </c>
      <c r="H2769" t="s">
        <v>5170</v>
      </c>
      <c r="I2769" t="s">
        <v>10899</v>
      </c>
      <c r="J2769">
        <v>6.4</v>
      </c>
      <c r="K2769" t="s">
        <v>10912</v>
      </c>
      <c r="L2769">
        <v>79457</v>
      </c>
      <c r="M2769">
        <v>35000000</v>
      </c>
      <c r="N2769">
        <v>62832209</v>
      </c>
      <c r="O2769">
        <v>27832209</v>
      </c>
      <c r="P2769" t="s">
        <v>10913</v>
      </c>
      <c r="Q2769" t="s">
        <v>9084</v>
      </c>
      <c r="R2769">
        <v>9</v>
      </c>
      <c r="S2769" t="s">
        <v>11016</v>
      </c>
      <c r="T2769" t="s">
        <v>11027</v>
      </c>
      <c r="U2769" t="s">
        <v>10930</v>
      </c>
      <c r="V2769" t="s">
        <v>11005</v>
      </c>
      <c r="W2769" t="s">
        <v>11031</v>
      </c>
      <c r="X2769" t="s">
        <v>9085</v>
      </c>
    </row>
    <row r="2770" spans="1:24" x14ac:dyDescent="0.3">
      <c r="A2770" t="s">
        <v>9086</v>
      </c>
      <c r="B2770" t="s">
        <v>9087</v>
      </c>
      <c r="C2770" t="s">
        <v>9087</v>
      </c>
      <c r="D2770">
        <v>90</v>
      </c>
      <c r="E2770" t="s">
        <v>10911</v>
      </c>
      <c r="F2770">
        <v>1.5</v>
      </c>
      <c r="G2770" t="s">
        <v>172</v>
      </c>
      <c r="H2770" t="s">
        <v>190</v>
      </c>
      <c r="I2770" t="s">
        <v>10886</v>
      </c>
      <c r="J2770">
        <v>6.5</v>
      </c>
      <c r="K2770" t="s">
        <v>10912</v>
      </c>
      <c r="L2770">
        <v>245040</v>
      </c>
      <c r="M2770">
        <v>3000000</v>
      </c>
      <c r="N2770">
        <v>39439355</v>
      </c>
      <c r="O2770">
        <v>36439355</v>
      </c>
      <c r="P2770" t="s">
        <v>10913</v>
      </c>
      <c r="Q2770" t="s">
        <v>7349</v>
      </c>
      <c r="R2770">
        <v>18</v>
      </c>
      <c r="S2770" t="s">
        <v>1956</v>
      </c>
      <c r="T2770" t="s">
        <v>11019</v>
      </c>
      <c r="U2770" t="s">
        <v>10919</v>
      </c>
      <c r="V2770" t="s">
        <v>10997</v>
      </c>
      <c r="W2770" t="s">
        <v>11031</v>
      </c>
      <c r="X2770" t="s">
        <v>9088</v>
      </c>
    </row>
    <row r="2771" spans="1:24" x14ac:dyDescent="0.3">
      <c r="A2771" t="s">
        <v>9089</v>
      </c>
      <c r="B2771" t="s">
        <v>9090</v>
      </c>
      <c r="C2771" t="s">
        <v>9090</v>
      </c>
      <c r="D2771">
        <v>92</v>
      </c>
      <c r="E2771" t="s">
        <v>10911</v>
      </c>
      <c r="F2771">
        <v>1.5333333333333334</v>
      </c>
      <c r="G2771" t="s">
        <v>7406</v>
      </c>
      <c r="H2771" t="s">
        <v>10891</v>
      </c>
      <c r="I2771" t="s">
        <v>190</v>
      </c>
      <c r="J2771">
        <v>5.6</v>
      </c>
      <c r="K2771" t="s">
        <v>10933</v>
      </c>
      <c r="L2771">
        <v>58825</v>
      </c>
      <c r="M2771">
        <v>30000000</v>
      </c>
      <c r="N2771">
        <v>6738764</v>
      </c>
      <c r="O2771">
        <v>-23261236</v>
      </c>
      <c r="P2771" t="s">
        <v>10924</v>
      </c>
      <c r="Q2771" t="s">
        <v>9091</v>
      </c>
      <c r="R2771">
        <v>14</v>
      </c>
      <c r="S2771" t="s">
        <v>11014</v>
      </c>
      <c r="T2771" t="s">
        <v>11019</v>
      </c>
      <c r="U2771" t="s">
        <v>10919</v>
      </c>
      <c r="V2771" t="s">
        <v>10999</v>
      </c>
      <c r="W2771" t="s">
        <v>11031</v>
      </c>
      <c r="X2771" t="s">
        <v>2291</v>
      </c>
    </row>
    <row r="2772" spans="1:24" x14ac:dyDescent="0.3">
      <c r="A2772" t="s">
        <v>9092</v>
      </c>
      <c r="B2772" t="s">
        <v>9093</v>
      </c>
      <c r="C2772" t="s">
        <v>9093</v>
      </c>
      <c r="D2772">
        <v>107</v>
      </c>
      <c r="E2772" t="s">
        <v>10911</v>
      </c>
      <c r="F2772">
        <v>1.7833333333333334</v>
      </c>
      <c r="G2772" t="s">
        <v>7406</v>
      </c>
      <c r="H2772" t="s">
        <v>10887</v>
      </c>
      <c r="I2772" t="s">
        <v>10890</v>
      </c>
      <c r="J2772">
        <v>6.1</v>
      </c>
      <c r="K2772" t="s">
        <v>10912</v>
      </c>
      <c r="L2772">
        <v>180718</v>
      </c>
      <c r="M2772">
        <v>120000000</v>
      </c>
      <c r="N2772">
        <v>428128233</v>
      </c>
      <c r="O2772">
        <v>308128233</v>
      </c>
      <c r="P2772" t="s">
        <v>10928</v>
      </c>
      <c r="Q2772" t="s">
        <v>9094</v>
      </c>
      <c r="R2772">
        <v>9</v>
      </c>
      <c r="S2772" t="s">
        <v>11015</v>
      </c>
      <c r="T2772" t="s">
        <v>11026</v>
      </c>
      <c r="U2772" t="s">
        <v>10929</v>
      </c>
      <c r="V2772" t="s">
        <v>11009</v>
      </c>
      <c r="W2772" t="s">
        <v>11031</v>
      </c>
      <c r="X2772" t="s">
        <v>7755</v>
      </c>
    </row>
    <row r="2773" spans="1:24" x14ac:dyDescent="0.3">
      <c r="A2773" t="s">
        <v>9095</v>
      </c>
      <c r="B2773" t="s">
        <v>9096</v>
      </c>
      <c r="C2773" t="s">
        <v>9096</v>
      </c>
      <c r="D2773">
        <v>119</v>
      </c>
      <c r="E2773" t="s">
        <v>10911</v>
      </c>
      <c r="F2773">
        <v>1.9833333333333334</v>
      </c>
      <c r="G2773" t="s">
        <v>172</v>
      </c>
      <c r="H2773" t="s">
        <v>10899</v>
      </c>
      <c r="I2773" t="s">
        <v>10899</v>
      </c>
      <c r="J2773">
        <v>6.3</v>
      </c>
      <c r="K2773" t="s">
        <v>10912</v>
      </c>
      <c r="L2773">
        <v>212402</v>
      </c>
      <c r="M2773">
        <v>58000000</v>
      </c>
      <c r="N2773">
        <v>93492844</v>
      </c>
      <c r="O2773">
        <v>35492844</v>
      </c>
      <c r="P2773" t="s">
        <v>10913</v>
      </c>
      <c r="Q2773" t="s">
        <v>9097</v>
      </c>
      <c r="R2773">
        <v>29</v>
      </c>
      <c r="S2773" t="s">
        <v>11014</v>
      </c>
      <c r="T2773" t="s">
        <v>11029</v>
      </c>
      <c r="U2773" t="s">
        <v>10932</v>
      </c>
      <c r="V2773" t="s">
        <v>10997</v>
      </c>
      <c r="W2773" t="s">
        <v>11031</v>
      </c>
      <c r="X2773" t="s">
        <v>4002</v>
      </c>
    </row>
    <row r="2774" spans="1:24" x14ac:dyDescent="0.3">
      <c r="A2774" t="s">
        <v>9098</v>
      </c>
      <c r="B2774" t="s">
        <v>9099</v>
      </c>
      <c r="C2774" t="s">
        <v>9099</v>
      </c>
      <c r="D2774">
        <v>136</v>
      </c>
      <c r="E2774" t="s">
        <v>10917</v>
      </c>
      <c r="F2774">
        <v>2.2666666666666666</v>
      </c>
      <c r="G2774" t="s">
        <v>7406</v>
      </c>
      <c r="H2774" t="s">
        <v>10887</v>
      </c>
      <c r="I2774" t="s">
        <v>10885</v>
      </c>
      <c r="J2774">
        <v>6.4</v>
      </c>
      <c r="K2774" t="s">
        <v>10912</v>
      </c>
      <c r="L2774">
        <v>192982</v>
      </c>
      <c r="M2774">
        <v>177200000</v>
      </c>
      <c r="N2774">
        <v>225973340</v>
      </c>
      <c r="O2774">
        <v>48773340</v>
      </c>
      <c r="P2774" t="s">
        <v>10913</v>
      </c>
      <c r="Q2774" t="s">
        <v>9100</v>
      </c>
      <c r="R2774">
        <v>17</v>
      </c>
      <c r="S2774" t="s">
        <v>11015</v>
      </c>
      <c r="T2774" t="s">
        <v>11025</v>
      </c>
      <c r="U2774" t="s">
        <v>10927</v>
      </c>
      <c r="V2774" t="s">
        <v>11005</v>
      </c>
      <c r="W2774" t="s">
        <v>11031</v>
      </c>
      <c r="X2774" t="s">
        <v>2332</v>
      </c>
    </row>
    <row r="2775" spans="1:24" x14ac:dyDescent="0.3">
      <c r="A2775" t="s">
        <v>9101</v>
      </c>
      <c r="B2775" t="s">
        <v>9102</v>
      </c>
      <c r="C2775" t="s">
        <v>9102</v>
      </c>
      <c r="D2775">
        <v>98</v>
      </c>
      <c r="E2775" t="s">
        <v>10911</v>
      </c>
      <c r="F2775">
        <v>1.6333333333333333</v>
      </c>
      <c r="G2775" t="s">
        <v>7406</v>
      </c>
      <c r="H2775" t="s">
        <v>10891</v>
      </c>
      <c r="I2775" t="s">
        <v>190</v>
      </c>
      <c r="J2775">
        <v>6.5</v>
      </c>
      <c r="K2775" t="s">
        <v>10912</v>
      </c>
      <c r="L2775">
        <v>103319</v>
      </c>
      <c r="M2775">
        <v>27000000</v>
      </c>
      <c r="N2775">
        <v>93282604</v>
      </c>
      <c r="O2775">
        <v>66282604</v>
      </c>
      <c r="P2775" t="s">
        <v>10913</v>
      </c>
      <c r="Q2775" t="s">
        <v>9103</v>
      </c>
      <c r="R2775">
        <v>12</v>
      </c>
      <c r="S2775" t="s">
        <v>11012</v>
      </c>
      <c r="T2775" t="s">
        <v>11029</v>
      </c>
      <c r="U2775" t="s">
        <v>10932</v>
      </c>
      <c r="V2775" t="s">
        <v>11006</v>
      </c>
      <c r="W2775" t="s">
        <v>11031</v>
      </c>
      <c r="X2775" t="s">
        <v>7578</v>
      </c>
    </row>
    <row r="2776" spans="1:24" x14ac:dyDescent="0.3">
      <c r="A2776" t="s">
        <v>9104</v>
      </c>
      <c r="B2776" t="s">
        <v>9105</v>
      </c>
      <c r="C2776" t="s">
        <v>9105</v>
      </c>
      <c r="D2776">
        <v>102</v>
      </c>
      <c r="E2776" t="s">
        <v>10911</v>
      </c>
      <c r="F2776">
        <v>1.7</v>
      </c>
      <c r="G2776" t="s">
        <v>7406</v>
      </c>
      <c r="H2776" t="s">
        <v>10887</v>
      </c>
      <c r="I2776" t="s">
        <v>10888</v>
      </c>
      <c r="J2776">
        <v>7.8</v>
      </c>
      <c r="K2776" t="s">
        <v>10916</v>
      </c>
      <c r="L2776">
        <v>488879</v>
      </c>
      <c r="M2776">
        <v>165000000</v>
      </c>
      <c r="N2776">
        <v>657869686</v>
      </c>
      <c r="O2776">
        <v>492869686</v>
      </c>
      <c r="P2776" t="s">
        <v>10928</v>
      </c>
      <c r="Q2776" t="s">
        <v>7190</v>
      </c>
      <c r="R2776">
        <v>23</v>
      </c>
      <c r="S2776" t="s">
        <v>11012</v>
      </c>
      <c r="T2776" t="s">
        <v>11022</v>
      </c>
      <c r="U2776" t="s">
        <v>10923</v>
      </c>
      <c r="V2776" t="s">
        <v>10998</v>
      </c>
      <c r="W2776" t="s">
        <v>11031</v>
      </c>
      <c r="X2776" t="s">
        <v>9106</v>
      </c>
    </row>
    <row r="2777" spans="1:24" x14ac:dyDescent="0.3">
      <c r="A2777" t="s">
        <v>9107</v>
      </c>
      <c r="B2777" t="s">
        <v>9108</v>
      </c>
      <c r="C2777" t="s">
        <v>9108</v>
      </c>
      <c r="D2777">
        <v>133</v>
      </c>
      <c r="E2777" t="s">
        <v>10917</v>
      </c>
      <c r="F2777">
        <v>2.2166666666666668</v>
      </c>
      <c r="G2777" t="s">
        <v>7406</v>
      </c>
      <c r="H2777" t="s">
        <v>10887</v>
      </c>
      <c r="I2777" t="s">
        <v>10890</v>
      </c>
      <c r="J2777">
        <v>7.4</v>
      </c>
      <c r="K2777" t="s">
        <v>10916</v>
      </c>
      <c r="L2777">
        <v>700225</v>
      </c>
      <c r="M2777">
        <v>175000000</v>
      </c>
      <c r="N2777">
        <v>880166924</v>
      </c>
      <c r="O2777">
        <v>705166924</v>
      </c>
      <c r="P2777" t="s">
        <v>10928</v>
      </c>
      <c r="Q2777" t="s">
        <v>9109</v>
      </c>
      <c r="R2777">
        <v>28</v>
      </c>
      <c r="S2777" t="s">
        <v>11014</v>
      </c>
      <c r="T2777" t="s">
        <v>11024</v>
      </c>
      <c r="U2777" t="s">
        <v>10926</v>
      </c>
      <c r="V2777" t="s">
        <v>11005</v>
      </c>
      <c r="W2777" t="s">
        <v>11031</v>
      </c>
      <c r="X2777" t="s">
        <v>6818</v>
      </c>
    </row>
    <row r="2778" spans="1:24" x14ac:dyDescent="0.3">
      <c r="A2778" t="s">
        <v>9110</v>
      </c>
      <c r="B2778" t="s">
        <v>9111</v>
      </c>
      <c r="C2778" t="s">
        <v>9111</v>
      </c>
      <c r="D2778">
        <v>95</v>
      </c>
      <c r="E2778" t="s">
        <v>10911</v>
      </c>
      <c r="F2778">
        <v>1.5833333333333333</v>
      </c>
      <c r="G2778" t="s">
        <v>10887</v>
      </c>
      <c r="H2778" t="s">
        <v>10888</v>
      </c>
      <c r="I2778" t="s">
        <v>172</v>
      </c>
      <c r="J2778">
        <v>7.2</v>
      </c>
      <c r="K2778" t="s">
        <v>10916</v>
      </c>
      <c r="L2778">
        <v>75976</v>
      </c>
      <c r="M2778">
        <v>50000000</v>
      </c>
      <c r="N2778">
        <v>99783556</v>
      </c>
      <c r="O2778">
        <v>49783556</v>
      </c>
      <c r="P2778" t="s">
        <v>10913</v>
      </c>
      <c r="Q2778" t="s">
        <v>9112</v>
      </c>
      <c r="R2778">
        <v>3</v>
      </c>
      <c r="S2778" t="s">
        <v>1956</v>
      </c>
      <c r="T2778" t="s">
        <v>11022</v>
      </c>
      <c r="U2778" t="s">
        <v>10923</v>
      </c>
      <c r="V2778" t="s">
        <v>10998</v>
      </c>
      <c r="W2778" t="s">
        <v>11031</v>
      </c>
      <c r="X2778" t="s">
        <v>9113</v>
      </c>
    </row>
    <row r="2779" spans="1:24" x14ac:dyDescent="0.3">
      <c r="A2779" t="s">
        <v>9114</v>
      </c>
      <c r="B2779" t="s">
        <v>9115</v>
      </c>
      <c r="C2779" t="s">
        <v>9116</v>
      </c>
      <c r="D2779">
        <v>150</v>
      </c>
      <c r="E2779" t="s">
        <v>10917</v>
      </c>
      <c r="F2779">
        <v>2.5</v>
      </c>
      <c r="G2779" t="s">
        <v>7406</v>
      </c>
      <c r="H2779" t="s">
        <v>10891</v>
      </c>
      <c r="I2779" t="s">
        <v>5170</v>
      </c>
      <c r="J2779">
        <v>7.9</v>
      </c>
      <c r="K2779" t="s">
        <v>10916</v>
      </c>
      <c r="L2779">
        <v>129333</v>
      </c>
      <c r="M2779">
        <v>4500000</v>
      </c>
      <c r="N2779">
        <v>6566916</v>
      </c>
      <c r="O2779">
        <v>2066916</v>
      </c>
      <c r="P2779" t="s">
        <v>10918</v>
      </c>
      <c r="Q2779" t="s">
        <v>9117</v>
      </c>
      <c r="R2779">
        <v>21</v>
      </c>
      <c r="S2779" t="s">
        <v>11011</v>
      </c>
      <c r="T2779" t="s">
        <v>11019</v>
      </c>
      <c r="U2779" t="s">
        <v>10919</v>
      </c>
      <c r="V2779" t="s">
        <v>10998</v>
      </c>
      <c r="W2779" t="s">
        <v>11031</v>
      </c>
      <c r="X2779" t="s">
        <v>8741</v>
      </c>
    </row>
    <row r="2780" spans="1:24" x14ac:dyDescent="0.3">
      <c r="A2780" t="s">
        <v>9118</v>
      </c>
      <c r="B2780" t="s">
        <v>9119</v>
      </c>
      <c r="C2780" t="s">
        <v>9119</v>
      </c>
      <c r="D2780">
        <v>90</v>
      </c>
      <c r="E2780" t="s">
        <v>10911</v>
      </c>
      <c r="F2780">
        <v>1.5</v>
      </c>
      <c r="G2780" t="s">
        <v>172</v>
      </c>
      <c r="H2780" t="s">
        <v>190</v>
      </c>
      <c r="I2780" t="s">
        <v>10886</v>
      </c>
      <c r="J2780">
        <v>6.1</v>
      </c>
      <c r="K2780" t="s">
        <v>10912</v>
      </c>
      <c r="L2780">
        <v>60408</v>
      </c>
      <c r="M2780">
        <v>650000</v>
      </c>
      <c r="N2780">
        <v>401914</v>
      </c>
      <c r="O2780">
        <v>-248086</v>
      </c>
      <c r="P2780" t="s">
        <v>10924</v>
      </c>
      <c r="Q2780" t="s">
        <v>9120</v>
      </c>
      <c r="R2780">
        <v>22</v>
      </c>
      <c r="S2780" t="s">
        <v>11011</v>
      </c>
      <c r="T2780" t="s">
        <v>11019</v>
      </c>
      <c r="U2780" t="s">
        <v>10919</v>
      </c>
      <c r="V2780" t="s">
        <v>10997</v>
      </c>
      <c r="W2780" t="s">
        <v>11031</v>
      </c>
      <c r="X2780" t="s">
        <v>9121</v>
      </c>
    </row>
    <row r="2781" spans="1:24" x14ac:dyDescent="0.3">
      <c r="A2781" t="s">
        <v>9122</v>
      </c>
      <c r="B2781" t="s">
        <v>9123</v>
      </c>
      <c r="C2781" t="s">
        <v>9123</v>
      </c>
      <c r="D2781">
        <v>95</v>
      </c>
      <c r="E2781" t="s">
        <v>10911</v>
      </c>
      <c r="F2781">
        <v>1.5833333333333333</v>
      </c>
      <c r="G2781" t="s">
        <v>7406</v>
      </c>
      <c r="H2781" t="s">
        <v>10887</v>
      </c>
      <c r="I2781" t="s">
        <v>10888</v>
      </c>
      <c r="J2781">
        <v>7.1</v>
      </c>
      <c r="K2781" t="s">
        <v>10916</v>
      </c>
      <c r="L2781">
        <v>177047</v>
      </c>
      <c r="M2781">
        <v>145000000</v>
      </c>
      <c r="N2781">
        <v>521170825</v>
      </c>
      <c r="O2781">
        <v>376170825</v>
      </c>
      <c r="P2781" t="s">
        <v>10928</v>
      </c>
      <c r="Q2781" t="s">
        <v>9124</v>
      </c>
      <c r="R2781">
        <v>16</v>
      </c>
      <c r="S2781" t="s">
        <v>11016</v>
      </c>
      <c r="T2781" t="s">
        <v>11019</v>
      </c>
      <c r="U2781" t="s">
        <v>10919</v>
      </c>
      <c r="V2781" t="s">
        <v>11006</v>
      </c>
      <c r="W2781" t="s">
        <v>11031</v>
      </c>
      <c r="X2781" t="s">
        <v>9125</v>
      </c>
    </row>
    <row r="2782" spans="1:24" x14ac:dyDescent="0.3">
      <c r="A2782" t="s">
        <v>9126</v>
      </c>
      <c r="B2782" t="s">
        <v>9127</v>
      </c>
      <c r="C2782" t="s">
        <v>9127</v>
      </c>
      <c r="D2782">
        <v>149</v>
      </c>
      <c r="E2782" t="s">
        <v>10917</v>
      </c>
      <c r="F2782">
        <v>2.4833333333333334</v>
      </c>
      <c r="G2782" t="s">
        <v>190</v>
      </c>
      <c r="H2782" t="s">
        <v>10895</v>
      </c>
      <c r="I2782" t="s">
        <v>5170</v>
      </c>
      <c r="J2782">
        <v>8.1</v>
      </c>
      <c r="K2782" t="s">
        <v>10922</v>
      </c>
      <c r="L2782">
        <v>1037528</v>
      </c>
      <c r="M2782">
        <v>61000000</v>
      </c>
      <c r="N2782">
        <v>369330363</v>
      </c>
      <c r="O2782">
        <v>308330363</v>
      </c>
      <c r="P2782" t="s">
        <v>10928</v>
      </c>
      <c r="Q2782" t="s">
        <v>9128</v>
      </c>
      <c r="R2782">
        <v>26</v>
      </c>
      <c r="S2782" t="s">
        <v>1956</v>
      </c>
      <c r="T2782" t="s">
        <v>11027</v>
      </c>
      <c r="U2782" t="s">
        <v>10930</v>
      </c>
      <c r="V2782" t="s">
        <v>10998</v>
      </c>
      <c r="W2782" t="s">
        <v>11031</v>
      </c>
      <c r="X2782" t="s">
        <v>1449</v>
      </c>
    </row>
    <row r="2783" spans="1:24" x14ac:dyDescent="0.3">
      <c r="A2783" t="s">
        <v>9129</v>
      </c>
      <c r="B2783" t="s">
        <v>9130</v>
      </c>
      <c r="C2783" t="s">
        <v>9130</v>
      </c>
      <c r="D2783">
        <v>115</v>
      </c>
      <c r="E2783" t="s">
        <v>10911</v>
      </c>
      <c r="F2783">
        <v>1.9166666666666667</v>
      </c>
      <c r="G2783" t="s">
        <v>172</v>
      </c>
      <c r="H2783" t="s">
        <v>190</v>
      </c>
      <c r="I2783" t="s">
        <v>10894</v>
      </c>
      <c r="J2783">
        <v>5.6</v>
      </c>
      <c r="K2783" t="s">
        <v>10933</v>
      </c>
      <c r="L2783">
        <v>60584</v>
      </c>
      <c r="M2783">
        <v>14800000</v>
      </c>
      <c r="N2783">
        <v>122613057</v>
      </c>
      <c r="O2783">
        <v>107813057</v>
      </c>
      <c r="P2783" t="s">
        <v>10928</v>
      </c>
      <c r="Q2783" t="s">
        <v>9131</v>
      </c>
      <c r="R2783">
        <v>1</v>
      </c>
      <c r="S2783" t="s">
        <v>11014</v>
      </c>
      <c r="T2783" t="s">
        <v>11025</v>
      </c>
      <c r="U2783" t="s">
        <v>10927</v>
      </c>
      <c r="V2783" t="s">
        <v>10999</v>
      </c>
      <c r="W2783" t="s">
        <v>11031</v>
      </c>
      <c r="X2783" t="s">
        <v>9132</v>
      </c>
    </row>
    <row r="2784" spans="1:24" x14ac:dyDescent="0.3">
      <c r="A2784" t="s">
        <v>9133</v>
      </c>
      <c r="B2784" t="s">
        <v>9134</v>
      </c>
      <c r="C2784" t="s">
        <v>9134</v>
      </c>
      <c r="D2784">
        <v>103</v>
      </c>
      <c r="E2784" t="s">
        <v>10911</v>
      </c>
      <c r="F2784">
        <v>1.7166666666666666</v>
      </c>
      <c r="G2784" t="s">
        <v>10891</v>
      </c>
      <c r="H2784" t="s">
        <v>190</v>
      </c>
      <c r="I2784" t="s">
        <v>105</v>
      </c>
      <c r="J2784">
        <v>6.6</v>
      </c>
      <c r="K2784" t="s">
        <v>10912</v>
      </c>
      <c r="L2784">
        <v>52117</v>
      </c>
      <c r="M2784">
        <v>60000000</v>
      </c>
      <c r="N2784">
        <v>120883411</v>
      </c>
      <c r="O2784">
        <v>60883411</v>
      </c>
      <c r="P2784" t="s">
        <v>10913</v>
      </c>
      <c r="Q2784" t="s">
        <v>9135</v>
      </c>
      <c r="R2784">
        <v>13</v>
      </c>
      <c r="S2784" t="s">
        <v>11014</v>
      </c>
      <c r="T2784" t="s">
        <v>11027</v>
      </c>
      <c r="U2784" t="s">
        <v>10930</v>
      </c>
      <c r="V2784" t="s">
        <v>11004</v>
      </c>
      <c r="W2784" t="s">
        <v>11035</v>
      </c>
      <c r="X2784" t="s">
        <v>1655</v>
      </c>
    </row>
    <row r="2785" spans="1:24" x14ac:dyDescent="0.3">
      <c r="A2785" t="s">
        <v>9136</v>
      </c>
      <c r="B2785" t="s">
        <v>3072</v>
      </c>
      <c r="C2785" t="s">
        <v>3072</v>
      </c>
      <c r="D2785">
        <v>120</v>
      </c>
      <c r="E2785" t="s">
        <v>10911</v>
      </c>
      <c r="F2785">
        <v>2</v>
      </c>
      <c r="G2785" t="s">
        <v>7406</v>
      </c>
      <c r="H2785" t="s">
        <v>10887</v>
      </c>
      <c r="I2785" t="s">
        <v>10885</v>
      </c>
      <c r="J2785">
        <v>5.2</v>
      </c>
      <c r="K2785" t="s">
        <v>10933</v>
      </c>
      <c r="L2785">
        <v>96000</v>
      </c>
      <c r="M2785">
        <v>50000000</v>
      </c>
      <c r="N2785">
        <v>55065289</v>
      </c>
      <c r="O2785">
        <v>5065289</v>
      </c>
      <c r="P2785" t="s">
        <v>10918</v>
      </c>
      <c r="Q2785" t="s">
        <v>9137</v>
      </c>
      <c r="R2785">
        <v>9</v>
      </c>
      <c r="S2785" t="s">
        <v>11011</v>
      </c>
      <c r="T2785" t="s">
        <v>11026</v>
      </c>
      <c r="U2785" t="s">
        <v>10929</v>
      </c>
      <c r="V2785" t="s">
        <v>11001</v>
      </c>
      <c r="W2785" t="s">
        <v>11031</v>
      </c>
      <c r="X2785" t="s">
        <v>3809</v>
      </c>
    </row>
    <row r="2786" spans="1:24" x14ac:dyDescent="0.3">
      <c r="A2786" t="s">
        <v>9138</v>
      </c>
      <c r="B2786" t="s">
        <v>9139</v>
      </c>
      <c r="C2786" t="s">
        <v>9139</v>
      </c>
      <c r="D2786">
        <v>97</v>
      </c>
      <c r="E2786" t="s">
        <v>10911</v>
      </c>
      <c r="F2786">
        <v>1.6166666666666667</v>
      </c>
      <c r="G2786" t="s">
        <v>10887</v>
      </c>
      <c r="H2786" t="s">
        <v>10888</v>
      </c>
      <c r="I2786" t="s">
        <v>172</v>
      </c>
      <c r="J2786">
        <v>7.2</v>
      </c>
      <c r="K2786" t="s">
        <v>10916</v>
      </c>
      <c r="L2786">
        <v>294908</v>
      </c>
      <c r="M2786">
        <v>200000000</v>
      </c>
      <c r="N2786">
        <v>1029266989</v>
      </c>
      <c r="O2786">
        <v>829266989</v>
      </c>
      <c r="P2786" t="s">
        <v>10928</v>
      </c>
      <c r="Q2786" t="s">
        <v>9140</v>
      </c>
      <c r="R2786">
        <v>8</v>
      </c>
      <c r="S2786" t="s">
        <v>11014</v>
      </c>
      <c r="T2786" t="s">
        <v>11024</v>
      </c>
      <c r="U2786" t="s">
        <v>10926</v>
      </c>
      <c r="V2786" t="s">
        <v>11006</v>
      </c>
      <c r="W2786" t="s">
        <v>11031</v>
      </c>
      <c r="X2786" t="s">
        <v>9141</v>
      </c>
    </row>
    <row r="2787" spans="1:24" x14ac:dyDescent="0.3">
      <c r="A2787" t="s">
        <v>9142</v>
      </c>
      <c r="B2787" t="s">
        <v>9143</v>
      </c>
      <c r="C2787" t="s">
        <v>9143</v>
      </c>
      <c r="D2787">
        <v>99</v>
      </c>
      <c r="E2787" t="s">
        <v>10911</v>
      </c>
      <c r="F2787">
        <v>1.65</v>
      </c>
      <c r="G2787" t="s">
        <v>10887</v>
      </c>
      <c r="H2787" t="s">
        <v>172</v>
      </c>
      <c r="I2787" t="s">
        <v>10891</v>
      </c>
      <c r="J2787">
        <v>8.1</v>
      </c>
      <c r="K2787" t="s">
        <v>10922</v>
      </c>
      <c r="L2787">
        <v>864325</v>
      </c>
      <c r="M2787">
        <v>25000000</v>
      </c>
      <c r="N2787">
        <v>174563280</v>
      </c>
      <c r="O2787">
        <v>149563280</v>
      </c>
      <c r="P2787" t="s">
        <v>10928</v>
      </c>
      <c r="Q2787" t="s">
        <v>9144</v>
      </c>
      <c r="R2787">
        <v>6</v>
      </c>
      <c r="S2787" t="s">
        <v>11012</v>
      </c>
      <c r="T2787" t="s">
        <v>11020</v>
      </c>
      <c r="U2787" t="s">
        <v>10920</v>
      </c>
      <c r="V2787" t="s">
        <v>10998</v>
      </c>
      <c r="W2787" t="s">
        <v>11031</v>
      </c>
      <c r="X2787" t="s">
        <v>2066</v>
      </c>
    </row>
    <row r="2788" spans="1:24" x14ac:dyDescent="0.3">
      <c r="A2788" t="s">
        <v>9145</v>
      </c>
      <c r="B2788" t="s">
        <v>9146</v>
      </c>
      <c r="C2788" t="s">
        <v>9146</v>
      </c>
      <c r="D2788">
        <v>92</v>
      </c>
      <c r="E2788" t="s">
        <v>10911</v>
      </c>
      <c r="F2788">
        <v>1.5333333333333334</v>
      </c>
      <c r="G2788" t="s">
        <v>10887</v>
      </c>
      <c r="H2788" t="s">
        <v>10888</v>
      </c>
      <c r="I2788" t="s">
        <v>172</v>
      </c>
      <c r="J2788">
        <v>6</v>
      </c>
      <c r="K2788" t="s">
        <v>10912</v>
      </c>
      <c r="L2788">
        <v>59768</v>
      </c>
      <c r="M2788">
        <v>74000000</v>
      </c>
      <c r="N2788">
        <v>325186032</v>
      </c>
      <c r="O2788">
        <v>251186032</v>
      </c>
      <c r="P2788" t="s">
        <v>10928</v>
      </c>
      <c r="Q2788" t="s">
        <v>9147</v>
      </c>
      <c r="R2788">
        <v>28</v>
      </c>
      <c r="S2788" t="s">
        <v>11014</v>
      </c>
      <c r="T2788" t="s">
        <v>11019</v>
      </c>
      <c r="U2788" t="s">
        <v>10919</v>
      </c>
      <c r="V2788" t="s">
        <v>10999</v>
      </c>
      <c r="W2788" t="s">
        <v>11031</v>
      </c>
      <c r="X2788" t="s">
        <v>9148</v>
      </c>
    </row>
    <row r="2789" spans="1:24" x14ac:dyDescent="0.3">
      <c r="A2789" t="s">
        <v>9149</v>
      </c>
      <c r="B2789" t="s">
        <v>9150</v>
      </c>
      <c r="C2789" t="s">
        <v>9150</v>
      </c>
      <c r="D2789">
        <v>114</v>
      </c>
      <c r="E2789" t="s">
        <v>10911</v>
      </c>
      <c r="F2789">
        <v>1.9</v>
      </c>
      <c r="G2789" t="s">
        <v>7406</v>
      </c>
      <c r="H2789" t="s">
        <v>10887</v>
      </c>
      <c r="I2789" t="s">
        <v>172</v>
      </c>
      <c r="J2789">
        <v>5.6</v>
      </c>
      <c r="K2789" t="s">
        <v>10933</v>
      </c>
      <c r="L2789">
        <v>143247</v>
      </c>
      <c r="M2789">
        <v>110000000</v>
      </c>
      <c r="N2789">
        <v>253890701</v>
      </c>
      <c r="O2789">
        <v>143890701</v>
      </c>
      <c r="P2789" t="s">
        <v>10928</v>
      </c>
      <c r="Q2789" t="s">
        <v>8846</v>
      </c>
      <c r="R2789">
        <v>11</v>
      </c>
      <c r="S2789" t="s">
        <v>11011</v>
      </c>
      <c r="T2789" t="s">
        <v>11024</v>
      </c>
      <c r="U2789" t="s">
        <v>10926</v>
      </c>
      <c r="V2789" t="s">
        <v>11001</v>
      </c>
      <c r="W2789" t="s">
        <v>11031</v>
      </c>
      <c r="X2789" t="s">
        <v>1958</v>
      </c>
    </row>
    <row r="2790" spans="1:24" x14ac:dyDescent="0.3">
      <c r="A2790" t="s">
        <v>9151</v>
      </c>
      <c r="B2790" t="s">
        <v>9152</v>
      </c>
      <c r="C2790" t="s">
        <v>9152</v>
      </c>
      <c r="D2790">
        <v>119</v>
      </c>
      <c r="E2790" t="s">
        <v>10911</v>
      </c>
      <c r="F2790">
        <v>1.9833333333333334</v>
      </c>
      <c r="G2790" t="s">
        <v>7406</v>
      </c>
      <c r="H2790" t="s">
        <v>10887</v>
      </c>
      <c r="I2790" t="s">
        <v>172</v>
      </c>
      <c r="J2790">
        <v>6.9</v>
      </c>
      <c r="K2790" t="s">
        <v>10912</v>
      </c>
      <c r="L2790">
        <v>408268</v>
      </c>
      <c r="M2790">
        <v>90000000</v>
      </c>
      <c r="N2790">
        <v>995339117</v>
      </c>
      <c r="O2790">
        <v>905339117</v>
      </c>
      <c r="P2790" t="s">
        <v>10928</v>
      </c>
      <c r="Q2790" t="s">
        <v>9153</v>
      </c>
      <c r="R2790">
        <v>5</v>
      </c>
      <c r="S2790" t="s">
        <v>11011</v>
      </c>
      <c r="T2790" t="s">
        <v>11018</v>
      </c>
      <c r="U2790" t="s">
        <v>10914</v>
      </c>
      <c r="V2790" t="s">
        <v>11005</v>
      </c>
      <c r="W2790" t="s">
        <v>11031</v>
      </c>
      <c r="X2790" t="s">
        <v>3756</v>
      </c>
    </row>
    <row r="2791" spans="1:24" x14ac:dyDescent="0.3">
      <c r="A2791" t="s">
        <v>9154</v>
      </c>
      <c r="B2791" t="s">
        <v>9155</v>
      </c>
      <c r="C2791" t="s">
        <v>9155</v>
      </c>
      <c r="D2791">
        <v>91</v>
      </c>
      <c r="E2791" t="s">
        <v>10911</v>
      </c>
      <c r="F2791">
        <v>1.5166666666666666</v>
      </c>
      <c r="G2791" t="s">
        <v>10887</v>
      </c>
      <c r="H2791" t="s">
        <v>10888</v>
      </c>
      <c r="I2791" t="s">
        <v>172</v>
      </c>
      <c r="J2791">
        <v>6.4</v>
      </c>
      <c r="K2791" t="s">
        <v>10912</v>
      </c>
      <c r="L2791">
        <v>252876</v>
      </c>
      <c r="M2791">
        <v>74000000</v>
      </c>
      <c r="N2791">
        <v>1159444662</v>
      </c>
      <c r="O2791">
        <v>1085444662</v>
      </c>
      <c r="P2791" t="s">
        <v>10928</v>
      </c>
      <c r="Q2791" t="s">
        <v>9156</v>
      </c>
      <c r="R2791">
        <v>11</v>
      </c>
      <c r="S2791" t="s">
        <v>11012</v>
      </c>
      <c r="T2791" t="s">
        <v>11024</v>
      </c>
      <c r="U2791" t="s">
        <v>10926</v>
      </c>
      <c r="V2791" t="s">
        <v>10999</v>
      </c>
      <c r="W2791" t="s">
        <v>11031</v>
      </c>
      <c r="X2791" t="s">
        <v>9157</v>
      </c>
    </row>
    <row r="2792" spans="1:24" x14ac:dyDescent="0.3">
      <c r="A2792" t="s">
        <v>9158</v>
      </c>
      <c r="B2792" t="s">
        <v>9159</v>
      </c>
      <c r="C2792" t="s">
        <v>9159</v>
      </c>
      <c r="D2792">
        <v>112</v>
      </c>
      <c r="E2792" t="s">
        <v>10911</v>
      </c>
      <c r="F2792">
        <v>1.8666666666666667</v>
      </c>
      <c r="G2792" t="s">
        <v>7406</v>
      </c>
      <c r="H2792" t="s">
        <v>172</v>
      </c>
      <c r="I2792" t="s">
        <v>10891</v>
      </c>
      <c r="J2792">
        <v>7</v>
      </c>
      <c r="K2792" t="s">
        <v>10916</v>
      </c>
      <c r="L2792">
        <v>397441</v>
      </c>
      <c r="M2792">
        <v>50000000</v>
      </c>
      <c r="N2792">
        <v>331333876</v>
      </c>
      <c r="O2792">
        <v>281333876</v>
      </c>
      <c r="P2792" t="s">
        <v>10928</v>
      </c>
      <c r="Q2792" t="s">
        <v>9160</v>
      </c>
      <c r="R2792">
        <v>4</v>
      </c>
      <c r="S2792" t="s">
        <v>11014</v>
      </c>
      <c r="T2792" t="s">
        <v>11024</v>
      </c>
      <c r="U2792" t="s">
        <v>10926</v>
      </c>
      <c r="V2792" t="s">
        <v>10998</v>
      </c>
      <c r="W2792" t="s">
        <v>11031</v>
      </c>
      <c r="X2792" t="s">
        <v>6188</v>
      </c>
    </row>
    <row r="2793" spans="1:24" x14ac:dyDescent="0.3">
      <c r="A2793" t="s">
        <v>9161</v>
      </c>
      <c r="B2793" t="s">
        <v>9162</v>
      </c>
      <c r="C2793" t="s">
        <v>9162</v>
      </c>
      <c r="D2793">
        <v>102</v>
      </c>
      <c r="E2793" t="s">
        <v>10911</v>
      </c>
      <c r="F2793">
        <v>1.7</v>
      </c>
      <c r="G2793" t="s">
        <v>10887</v>
      </c>
      <c r="H2793" t="s">
        <v>10888</v>
      </c>
      <c r="I2793" t="s">
        <v>172</v>
      </c>
      <c r="J2793">
        <v>7.4</v>
      </c>
      <c r="K2793" t="s">
        <v>10916</v>
      </c>
      <c r="L2793">
        <v>650478</v>
      </c>
      <c r="M2793">
        <v>150000000</v>
      </c>
      <c r="N2793">
        <v>1334212902</v>
      </c>
      <c r="O2793">
        <v>1184212902</v>
      </c>
      <c r="P2793" t="s">
        <v>10928</v>
      </c>
      <c r="Q2793" t="s">
        <v>9163</v>
      </c>
      <c r="R2793">
        <v>10</v>
      </c>
      <c r="S2793" t="s">
        <v>11013</v>
      </c>
      <c r="T2793" t="s">
        <v>11023</v>
      </c>
      <c r="U2793" t="s">
        <v>10925</v>
      </c>
      <c r="V2793" t="s">
        <v>10997</v>
      </c>
      <c r="W2793" t="s">
        <v>11031</v>
      </c>
      <c r="X2793" t="s">
        <v>9164</v>
      </c>
    </row>
    <row r="2794" spans="1:24" x14ac:dyDescent="0.3">
      <c r="A2794" t="s">
        <v>9165</v>
      </c>
      <c r="B2794" t="s">
        <v>9166</v>
      </c>
      <c r="C2794" t="s">
        <v>9166</v>
      </c>
      <c r="D2794">
        <v>119</v>
      </c>
      <c r="E2794" t="s">
        <v>10911</v>
      </c>
      <c r="F2794">
        <v>1.9833333333333334</v>
      </c>
      <c r="G2794" t="s">
        <v>7406</v>
      </c>
      <c r="H2794" t="s">
        <v>5170</v>
      </c>
      <c r="I2794" t="s">
        <v>10899</v>
      </c>
      <c r="J2794">
        <v>6.5</v>
      </c>
      <c r="K2794" t="s">
        <v>10912</v>
      </c>
      <c r="L2794">
        <v>288041</v>
      </c>
      <c r="M2794">
        <v>70000000</v>
      </c>
      <c r="N2794">
        <v>170270201</v>
      </c>
      <c r="O2794">
        <v>100270201</v>
      </c>
      <c r="P2794" t="s">
        <v>10928</v>
      </c>
      <c r="Q2794" t="s">
        <v>9167</v>
      </c>
      <c r="R2794">
        <v>18</v>
      </c>
      <c r="S2794" t="s">
        <v>11015</v>
      </c>
      <c r="T2794" t="s">
        <v>11021</v>
      </c>
      <c r="U2794" t="s">
        <v>10921</v>
      </c>
      <c r="V2794" t="s">
        <v>10997</v>
      </c>
      <c r="W2794" t="s">
        <v>11031</v>
      </c>
      <c r="X2794" t="s">
        <v>2870</v>
      </c>
    </row>
    <row r="2795" spans="1:24" x14ac:dyDescent="0.3">
      <c r="A2795" t="s">
        <v>9168</v>
      </c>
      <c r="B2795" t="s">
        <v>9169</v>
      </c>
      <c r="C2795" t="s">
        <v>9169</v>
      </c>
      <c r="D2795">
        <v>112</v>
      </c>
      <c r="E2795" t="s">
        <v>10911</v>
      </c>
      <c r="F2795">
        <v>1.8666666666666667</v>
      </c>
      <c r="G2795" t="s">
        <v>7406</v>
      </c>
      <c r="H2795" t="s">
        <v>10887</v>
      </c>
      <c r="I2795" t="s">
        <v>10890</v>
      </c>
      <c r="J2795">
        <v>5.2</v>
      </c>
      <c r="K2795" t="s">
        <v>10933</v>
      </c>
      <c r="L2795">
        <v>115214</v>
      </c>
      <c r="M2795">
        <v>38000000</v>
      </c>
      <c r="N2795">
        <v>109906372</v>
      </c>
      <c r="O2795">
        <v>71906372</v>
      </c>
      <c r="P2795" t="s">
        <v>10913</v>
      </c>
      <c r="Q2795" t="s">
        <v>9170</v>
      </c>
      <c r="R2795">
        <v>14</v>
      </c>
      <c r="S2795" t="s">
        <v>11012</v>
      </c>
      <c r="T2795" t="s">
        <v>11019</v>
      </c>
      <c r="U2795" t="s">
        <v>10919</v>
      </c>
      <c r="V2795" t="s">
        <v>11006</v>
      </c>
      <c r="W2795" t="s">
        <v>11031</v>
      </c>
      <c r="X2795" t="s">
        <v>9171</v>
      </c>
    </row>
    <row r="2796" spans="1:24" x14ac:dyDescent="0.3">
      <c r="A2796" t="s">
        <v>9172</v>
      </c>
      <c r="B2796" t="s">
        <v>9173</v>
      </c>
      <c r="C2796" t="s">
        <v>9173</v>
      </c>
      <c r="D2796">
        <v>115</v>
      </c>
      <c r="E2796" t="s">
        <v>10911</v>
      </c>
      <c r="F2796">
        <v>1.9166666666666667</v>
      </c>
      <c r="G2796" t="s">
        <v>10887</v>
      </c>
      <c r="H2796" t="s">
        <v>10889</v>
      </c>
      <c r="I2796" t="s">
        <v>190</v>
      </c>
      <c r="J2796">
        <v>7.1</v>
      </c>
      <c r="K2796" t="s">
        <v>10916</v>
      </c>
      <c r="L2796">
        <v>135312</v>
      </c>
      <c r="M2796">
        <v>15000000</v>
      </c>
      <c r="N2796">
        <v>52501541</v>
      </c>
      <c r="O2796">
        <v>37501541</v>
      </c>
      <c r="P2796" t="s">
        <v>10913</v>
      </c>
      <c r="Q2796" t="s">
        <v>8947</v>
      </c>
      <c r="R2796">
        <v>29</v>
      </c>
      <c r="S2796" t="s">
        <v>1956</v>
      </c>
      <c r="T2796" t="s">
        <v>11028</v>
      </c>
      <c r="U2796" t="s">
        <v>10931</v>
      </c>
      <c r="V2796" t="s">
        <v>10998</v>
      </c>
      <c r="W2796" t="s">
        <v>11031</v>
      </c>
      <c r="X2796" t="s">
        <v>5972</v>
      </c>
    </row>
    <row r="2797" spans="1:24" x14ac:dyDescent="0.3">
      <c r="A2797" t="s">
        <v>9174</v>
      </c>
      <c r="B2797" t="s">
        <v>9175</v>
      </c>
      <c r="C2797" t="s">
        <v>9175</v>
      </c>
      <c r="D2797">
        <v>144</v>
      </c>
      <c r="E2797" t="s">
        <v>10917</v>
      </c>
      <c r="F2797">
        <v>2.4</v>
      </c>
      <c r="G2797" t="s">
        <v>10887</v>
      </c>
      <c r="H2797" t="s">
        <v>10885</v>
      </c>
      <c r="I2797" t="s">
        <v>10899</v>
      </c>
      <c r="J2797">
        <v>7.4</v>
      </c>
      <c r="K2797" t="s">
        <v>10916</v>
      </c>
      <c r="L2797">
        <v>558461</v>
      </c>
      <c r="M2797">
        <v>250000000</v>
      </c>
      <c r="N2797">
        <v>962201338</v>
      </c>
      <c r="O2797">
        <v>712201338</v>
      </c>
      <c r="P2797" t="s">
        <v>10928</v>
      </c>
      <c r="Q2797" t="s">
        <v>9176</v>
      </c>
      <c r="R2797">
        <v>1</v>
      </c>
      <c r="S2797" t="s">
        <v>11015</v>
      </c>
      <c r="T2797" t="s">
        <v>11018</v>
      </c>
      <c r="U2797" t="s">
        <v>10914</v>
      </c>
      <c r="V2797" t="s">
        <v>10998</v>
      </c>
      <c r="W2797" t="s">
        <v>11031</v>
      </c>
      <c r="X2797" t="s">
        <v>1464</v>
      </c>
    </row>
    <row r="2798" spans="1:24" x14ac:dyDescent="0.3">
      <c r="A2798" t="s">
        <v>9177</v>
      </c>
      <c r="B2798" t="s">
        <v>9178</v>
      </c>
      <c r="C2798" t="s">
        <v>9178</v>
      </c>
      <c r="D2798">
        <v>100</v>
      </c>
      <c r="E2798" t="s">
        <v>10911</v>
      </c>
      <c r="F2798">
        <v>1.6666666666666667</v>
      </c>
      <c r="G2798" t="s">
        <v>7406</v>
      </c>
      <c r="H2798" t="s">
        <v>10891</v>
      </c>
      <c r="I2798" t="s">
        <v>5170</v>
      </c>
      <c r="J2798">
        <v>6.5</v>
      </c>
      <c r="K2798" t="s">
        <v>10912</v>
      </c>
      <c r="L2798">
        <v>127232</v>
      </c>
      <c r="M2798">
        <v>22000000</v>
      </c>
      <c r="N2798">
        <v>48449416</v>
      </c>
      <c r="O2798">
        <v>26449416</v>
      </c>
      <c r="P2798" t="s">
        <v>10913</v>
      </c>
      <c r="Q2798" t="s">
        <v>9179</v>
      </c>
      <c r="R2798">
        <v>20</v>
      </c>
      <c r="S2798" t="s">
        <v>11014</v>
      </c>
      <c r="T2798" t="s">
        <v>11023</v>
      </c>
      <c r="U2798" t="s">
        <v>10925</v>
      </c>
      <c r="V2798" t="s">
        <v>10997</v>
      </c>
      <c r="W2798" t="s">
        <v>11031</v>
      </c>
      <c r="X2798" t="s">
        <v>2391</v>
      </c>
    </row>
    <row r="2799" spans="1:24" x14ac:dyDescent="0.3">
      <c r="A2799" t="s">
        <v>9180</v>
      </c>
      <c r="B2799" t="s">
        <v>9181</v>
      </c>
      <c r="C2799" t="s">
        <v>9181</v>
      </c>
      <c r="D2799">
        <v>122</v>
      </c>
      <c r="E2799" t="s">
        <v>10917</v>
      </c>
      <c r="F2799">
        <v>2.0333333333333332</v>
      </c>
      <c r="G2799" t="s">
        <v>105</v>
      </c>
      <c r="H2799" t="s">
        <v>10890</v>
      </c>
      <c r="I2799" t="s">
        <v>5170</v>
      </c>
      <c r="J2799">
        <v>6.4</v>
      </c>
      <c r="K2799" t="s">
        <v>10912</v>
      </c>
      <c r="L2799">
        <v>295858</v>
      </c>
      <c r="M2799">
        <v>97000000</v>
      </c>
      <c r="N2799">
        <v>240891763</v>
      </c>
      <c r="O2799">
        <v>143891763</v>
      </c>
      <c r="P2799" t="s">
        <v>10928</v>
      </c>
      <c r="Q2799" t="s">
        <v>9182</v>
      </c>
      <c r="R2799">
        <v>4</v>
      </c>
      <c r="S2799" t="s">
        <v>11012</v>
      </c>
      <c r="T2799" t="s">
        <v>11029</v>
      </c>
      <c r="U2799" t="s">
        <v>10932</v>
      </c>
      <c r="V2799" t="s">
        <v>11005</v>
      </c>
      <c r="W2799" t="s">
        <v>11031</v>
      </c>
      <c r="X2799" t="s">
        <v>312</v>
      </c>
    </row>
    <row r="2800" spans="1:24" x14ac:dyDescent="0.3">
      <c r="A2800" t="s">
        <v>9183</v>
      </c>
      <c r="B2800" t="s">
        <v>9184</v>
      </c>
      <c r="C2800" t="s">
        <v>9184</v>
      </c>
      <c r="D2800">
        <v>94</v>
      </c>
      <c r="E2800" t="s">
        <v>10911</v>
      </c>
      <c r="F2800">
        <v>1.5666666666666667</v>
      </c>
      <c r="G2800" t="s">
        <v>105</v>
      </c>
      <c r="H2800" t="s">
        <v>10895</v>
      </c>
      <c r="I2800" t="s">
        <v>10899</v>
      </c>
      <c r="J2800">
        <v>6.8</v>
      </c>
      <c r="K2800" t="s">
        <v>10912</v>
      </c>
      <c r="L2800">
        <v>241519</v>
      </c>
      <c r="M2800">
        <v>2000000</v>
      </c>
      <c r="N2800">
        <v>10484459</v>
      </c>
      <c r="O2800">
        <v>8484459</v>
      </c>
      <c r="P2800" t="s">
        <v>10918</v>
      </c>
      <c r="Q2800" t="s">
        <v>7784</v>
      </c>
      <c r="R2800">
        <v>17</v>
      </c>
      <c r="S2800" t="s">
        <v>1956</v>
      </c>
      <c r="T2800" t="s">
        <v>11019</v>
      </c>
      <c r="U2800" t="s">
        <v>10919</v>
      </c>
      <c r="V2800" t="s">
        <v>10998</v>
      </c>
      <c r="W2800" t="s">
        <v>11031</v>
      </c>
      <c r="X2800" t="s">
        <v>9185</v>
      </c>
    </row>
    <row r="2801" spans="1:24" x14ac:dyDescent="0.3">
      <c r="A2801" t="s">
        <v>9186</v>
      </c>
      <c r="B2801" t="s">
        <v>9187</v>
      </c>
      <c r="C2801" t="s">
        <v>9187</v>
      </c>
      <c r="D2801">
        <v>125</v>
      </c>
      <c r="E2801" t="s">
        <v>10917</v>
      </c>
      <c r="F2801">
        <v>2.0833333333333335</v>
      </c>
      <c r="G2801" t="s">
        <v>190</v>
      </c>
      <c r="H2801" t="s">
        <v>10886</v>
      </c>
      <c r="I2801" t="s">
        <v>5170</v>
      </c>
      <c r="J2801">
        <v>4.2</v>
      </c>
      <c r="K2801" t="s">
        <v>10933</v>
      </c>
      <c r="L2801">
        <v>330732</v>
      </c>
      <c r="M2801">
        <v>40000000</v>
      </c>
      <c r="N2801">
        <v>569651467</v>
      </c>
      <c r="O2801">
        <v>529651467</v>
      </c>
      <c r="P2801" t="s">
        <v>10928</v>
      </c>
      <c r="Q2801" t="s">
        <v>9188</v>
      </c>
      <c r="R2801">
        <v>9</v>
      </c>
      <c r="S2801" t="s">
        <v>11015</v>
      </c>
      <c r="T2801" t="s">
        <v>11020</v>
      </c>
      <c r="U2801" t="s">
        <v>10920</v>
      </c>
      <c r="V2801" t="s">
        <v>10999</v>
      </c>
      <c r="W2801" t="s">
        <v>11031</v>
      </c>
      <c r="X2801" t="s">
        <v>9189</v>
      </c>
    </row>
    <row r="2802" spans="1:24" x14ac:dyDescent="0.3">
      <c r="A2802" t="s">
        <v>9190</v>
      </c>
      <c r="B2802" t="s">
        <v>9191</v>
      </c>
      <c r="C2802" t="s">
        <v>9191</v>
      </c>
      <c r="D2802">
        <v>124</v>
      </c>
      <c r="E2802" t="s">
        <v>10917</v>
      </c>
      <c r="F2802">
        <v>2.0666666666666669</v>
      </c>
      <c r="G2802" t="s">
        <v>10889</v>
      </c>
      <c r="H2802" t="s">
        <v>190</v>
      </c>
      <c r="I2802" t="s">
        <v>10896</v>
      </c>
      <c r="J2802">
        <v>6.3</v>
      </c>
      <c r="K2802" t="s">
        <v>10912</v>
      </c>
      <c r="L2802">
        <v>53993</v>
      </c>
      <c r="M2802">
        <v>25000000</v>
      </c>
      <c r="N2802">
        <v>46712809</v>
      </c>
      <c r="O2802">
        <v>21712809</v>
      </c>
      <c r="P2802" t="s">
        <v>10913</v>
      </c>
      <c r="Q2802" t="s">
        <v>9192</v>
      </c>
      <c r="R2802">
        <v>15</v>
      </c>
      <c r="S2802" t="s">
        <v>11012</v>
      </c>
      <c r="T2802" t="s">
        <v>11023</v>
      </c>
      <c r="U2802" t="s">
        <v>10925</v>
      </c>
      <c r="V2802" t="s">
        <v>11009</v>
      </c>
      <c r="W2802" t="s">
        <v>11031</v>
      </c>
      <c r="X2802" t="s">
        <v>9193</v>
      </c>
    </row>
    <row r="2803" spans="1:24" x14ac:dyDescent="0.3">
      <c r="A2803" t="s">
        <v>9194</v>
      </c>
      <c r="B2803" t="s">
        <v>9195</v>
      </c>
      <c r="C2803" t="s">
        <v>9195</v>
      </c>
      <c r="D2803">
        <v>126</v>
      </c>
      <c r="E2803" t="s">
        <v>10917</v>
      </c>
      <c r="F2803">
        <v>2.1</v>
      </c>
      <c r="G2803" t="s">
        <v>7406</v>
      </c>
      <c r="H2803" t="s">
        <v>10887</v>
      </c>
      <c r="I2803" t="s">
        <v>5170</v>
      </c>
      <c r="J2803">
        <v>6.1</v>
      </c>
      <c r="K2803" t="s">
        <v>10912</v>
      </c>
      <c r="L2803">
        <v>192959</v>
      </c>
      <c r="M2803">
        <v>80000000</v>
      </c>
      <c r="N2803">
        <v>214657577</v>
      </c>
      <c r="O2803">
        <v>134657577</v>
      </c>
      <c r="P2803" t="s">
        <v>10928</v>
      </c>
      <c r="Q2803" t="s">
        <v>9196</v>
      </c>
      <c r="R2803">
        <v>4</v>
      </c>
      <c r="S2803" t="s">
        <v>11015</v>
      </c>
      <c r="T2803" t="s">
        <v>11028</v>
      </c>
      <c r="U2803" t="s">
        <v>10931</v>
      </c>
      <c r="V2803" t="s">
        <v>10998</v>
      </c>
      <c r="W2803" t="s">
        <v>11031</v>
      </c>
      <c r="X2803" t="s">
        <v>7048</v>
      </c>
    </row>
    <row r="2804" spans="1:24" x14ac:dyDescent="0.3">
      <c r="A2804" t="s">
        <v>9197</v>
      </c>
      <c r="B2804" t="s">
        <v>9198</v>
      </c>
      <c r="C2804" t="s">
        <v>9198</v>
      </c>
      <c r="D2804">
        <v>85</v>
      </c>
      <c r="E2804" t="s">
        <v>10915</v>
      </c>
      <c r="F2804">
        <v>1.4166666666666667</v>
      </c>
      <c r="G2804" t="s">
        <v>10889</v>
      </c>
      <c r="H2804" t="s">
        <v>10891</v>
      </c>
      <c r="I2804" t="s">
        <v>190</v>
      </c>
      <c r="J2804">
        <v>7.5</v>
      </c>
      <c r="K2804" t="s">
        <v>10916</v>
      </c>
      <c r="L2804">
        <v>84802</v>
      </c>
      <c r="M2804">
        <v>900000</v>
      </c>
      <c r="N2804">
        <v>17385830</v>
      </c>
      <c r="O2804">
        <v>16485830</v>
      </c>
      <c r="P2804" t="s">
        <v>10913</v>
      </c>
      <c r="Q2804" t="s">
        <v>8098</v>
      </c>
      <c r="R2804">
        <v>19</v>
      </c>
      <c r="S2804" t="s">
        <v>11016</v>
      </c>
      <c r="T2804" t="s">
        <v>11019</v>
      </c>
      <c r="U2804" t="s">
        <v>10919</v>
      </c>
      <c r="V2804" t="s">
        <v>10997</v>
      </c>
      <c r="W2804" t="s">
        <v>11031</v>
      </c>
      <c r="X2804" t="s">
        <v>8644</v>
      </c>
    </row>
    <row r="2805" spans="1:24" x14ac:dyDescent="0.3">
      <c r="A2805" t="s">
        <v>9199</v>
      </c>
      <c r="B2805" t="s">
        <v>9200</v>
      </c>
      <c r="C2805" t="s">
        <v>9200</v>
      </c>
      <c r="D2805">
        <v>98</v>
      </c>
      <c r="E2805" t="s">
        <v>10911</v>
      </c>
      <c r="F2805">
        <v>1.6333333333333333</v>
      </c>
      <c r="G2805" t="s">
        <v>172</v>
      </c>
      <c r="H2805" t="s">
        <v>190</v>
      </c>
      <c r="I2805" t="s">
        <v>10899</v>
      </c>
      <c r="J2805">
        <v>7.3</v>
      </c>
      <c r="K2805" t="s">
        <v>10916</v>
      </c>
      <c r="L2805">
        <v>210240</v>
      </c>
      <c r="M2805">
        <v>18000000</v>
      </c>
      <c r="N2805">
        <v>99104804</v>
      </c>
      <c r="O2805">
        <v>81104804</v>
      </c>
      <c r="P2805" t="s">
        <v>10913</v>
      </c>
      <c r="Q2805" t="s">
        <v>9201</v>
      </c>
      <c r="R2805">
        <v>22</v>
      </c>
      <c r="S2805" t="s">
        <v>11015</v>
      </c>
      <c r="T2805" t="s">
        <v>11025</v>
      </c>
      <c r="U2805" t="s">
        <v>10927</v>
      </c>
      <c r="V2805" t="s">
        <v>10997</v>
      </c>
      <c r="W2805" t="s">
        <v>11031</v>
      </c>
      <c r="X2805" t="s">
        <v>246</v>
      </c>
    </row>
    <row r="2806" spans="1:24" x14ac:dyDescent="0.3">
      <c r="A2806" t="s">
        <v>9202</v>
      </c>
      <c r="B2806" t="s">
        <v>9203</v>
      </c>
      <c r="C2806" t="s">
        <v>9203</v>
      </c>
      <c r="D2806">
        <v>131</v>
      </c>
      <c r="E2806" t="s">
        <v>10917</v>
      </c>
      <c r="F2806">
        <v>2.1833333333333331</v>
      </c>
      <c r="G2806" t="s">
        <v>7406</v>
      </c>
      <c r="H2806" t="s">
        <v>190</v>
      </c>
      <c r="I2806" t="s">
        <v>5170</v>
      </c>
      <c r="J2806">
        <v>6.3</v>
      </c>
      <c r="K2806" t="s">
        <v>10912</v>
      </c>
      <c r="L2806">
        <v>232690</v>
      </c>
      <c r="M2806">
        <v>150000000</v>
      </c>
      <c r="N2806">
        <v>205366737</v>
      </c>
      <c r="O2806">
        <v>55366737</v>
      </c>
      <c r="P2806" t="s">
        <v>10913</v>
      </c>
      <c r="Q2806" t="s">
        <v>9204</v>
      </c>
      <c r="R2806">
        <v>21</v>
      </c>
      <c r="S2806" t="s">
        <v>1956</v>
      </c>
      <c r="T2806" t="s">
        <v>11024</v>
      </c>
      <c r="U2806" t="s">
        <v>10926</v>
      </c>
      <c r="V2806" t="s">
        <v>10997</v>
      </c>
      <c r="W2806" t="s">
        <v>11031</v>
      </c>
      <c r="X2806" t="s">
        <v>1556</v>
      </c>
    </row>
    <row r="2807" spans="1:24" x14ac:dyDescent="0.3">
      <c r="A2807" t="s">
        <v>9205</v>
      </c>
      <c r="B2807" t="s">
        <v>9206</v>
      </c>
      <c r="C2807" t="s">
        <v>9206</v>
      </c>
      <c r="D2807">
        <v>103</v>
      </c>
      <c r="E2807" t="s">
        <v>10911</v>
      </c>
      <c r="F2807">
        <v>1.7166666666666666</v>
      </c>
      <c r="G2807" t="s">
        <v>7406</v>
      </c>
      <c r="H2807" t="s">
        <v>10891</v>
      </c>
      <c r="I2807" t="s">
        <v>190</v>
      </c>
      <c r="J2807">
        <v>6.4</v>
      </c>
      <c r="K2807" t="s">
        <v>10912</v>
      </c>
      <c r="L2807">
        <v>50444</v>
      </c>
      <c r="M2807">
        <v>12000000</v>
      </c>
      <c r="N2807">
        <v>2510007</v>
      </c>
      <c r="O2807">
        <v>-9489993</v>
      </c>
      <c r="P2807" t="s">
        <v>10924</v>
      </c>
      <c r="Q2807" t="s">
        <v>9207</v>
      </c>
      <c r="R2807">
        <v>18</v>
      </c>
      <c r="S2807" t="s">
        <v>11013</v>
      </c>
      <c r="T2807" t="s">
        <v>11029</v>
      </c>
      <c r="U2807" t="s">
        <v>10932</v>
      </c>
      <c r="V2807" t="s">
        <v>10998</v>
      </c>
      <c r="W2807" t="s">
        <v>11031</v>
      </c>
      <c r="X2807" t="s">
        <v>9208</v>
      </c>
    </row>
    <row r="2808" spans="1:24" x14ac:dyDescent="0.3">
      <c r="A2808" t="s">
        <v>9209</v>
      </c>
      <c r="B2808" t="s">
        <v>2518</v>
      </c>
      <c r="C2808" t="s">
        <v>2518</v>
      </c>
      <c r="D2808">
        <v>111</v>
      </c>
      <c r="E2808" t="s">
        <v>10911</v>
      </c>
      <c r="F2808">
        <v>1.85</v>
      </c>
      <c r="G2808" t="s">
        <v>7406</v>
      </c>
      <c r="H2808" t="s">
        <v>10887</v>
      </c>
      <c r="I2808" t="s">
        <v>10885</v>
      </c>
      <c r="J2808">
        <v>5.4</v>
      </c>
      <c r="K2808" t="s">
        <v>10933</v>
      </c>
      <c r="L2808">
        <v>201287</v>
      </c>
      <c r="M2808">
        <v>125000000</v>
      </c>
      <c r="N2808">
        <v>409231607</v>
      </c>
      <c r="O2808">
        <v>284231607</v>
      </c>
      <c r="P2808" t="s">
        <v>10928</v>
      </c>
      <c r="Q2808" t="s">
        <v>9210</v>
      </c>
      <c r="R2808">
        <v>22</v>
      </c>
      <c r="S2808" t="s">
        <v>11015</v>
      </c>
      <c r="T2808" t="s">
        <v>11029</v>
      </c>
      <c r="U2808" t="s">
        <v>10932</v>
      </c>
      <c r="V2808" t="s">
        <v>11005</v>
      </c>
      <c r="W2808" t="s">
        <v>11031</v>
      </c>
      <c r="X2808" t="s">
        <v>9211</v>
      </c>
    </row>
    <row r="2809" spans="1:24" x14ac:dyDescent="0.3">
      <c r="A2809" t="s">
        <v>9212</v>
      </c>
      <c r="B2809" t="s">
        <v>9213</v>
      </c>
      <c r="C2809" t="s">
        <v>9213</v>
      </c>
      <c r="D2809">
        <v>104</v>
      </c>
      <c r="E2809" t="s">
        <v>10911</v>
      </c>
      <c r="F2809">
        <v>1.7333333333333334</v>
      </c>
      <c r="G2809" t="s">
        <v>190</v>
      </c>
      <c r="H2809" t="s">
        <v>10886</v>
      </c>
      <c r="I2809" t="s">
        <v>10899</v>
      </c>
      <c r="J2809">
        <v>7.8</v>
      </c>
      <c r="K2809" t="s">
        <v>10916</v>
      </c>
      <c r="L2809">
        <v>59600</v>
      </c>
      <c r="M2809">
        <v>1000000</v>
      </c>
      <c r="N2809">
        <v>11621777</v>
      </c>
      <c r="O2809">
        <v>10621777</v>
      </c>
      <c r="P2809" t="s">
        <v>10913</v>
      </c>
      <c r="Q2809" t="s">
        <v>8925</v>
      </c>
      <c r="R2809">
        <v>19</v>
      </c>
      <c r="S2809" t="s">
        <v>11013</v>
      </c>
      <c r="T2809" t="s">
        <v>11029</v>
      </c>
      <c r="U2809" t="s">
        <v>10932</v>
      </c>
      <c r="V2809" t="s">
        <v>10997</v>
      </c>
      <c r="W2809" t="s">
        <v>11031</v>
      </c>
      <c r="X2809" t="s">
        <v>9214</v>
      </c>
    </row>
    <row r="2810" spans="1:24" x14ac:dyDescent="0.3">
      <c r="A2810" t="s">
        <v>9215</v>
      </c>
      <c r="B2810" t="s">
        <v>9216</v>
      </c>
      <c r="C2810" t="s">
        <v>9216</v>
      </c>
      <c r="D2810">
        <v>128</v>
      </c>
      <c r="E2810" t="s">
        <v>10917</v>
      </c>
      <c r="F2810">
        <v>2.1333333333333333</v>
      </c>
      <c r="G2810" t="s">
        <v>10889</v>
      </c>
      <c r="H2810" t="s">
        <v>190</v>
      </c>
      <c r="I2810" t="s">
        <v>10899</v>
      </c>
      <c r="J2810">
        <v>6</v>
      </c>
      <c r="K2810" t="s">
        <v>10912</v>
      </c>
      <c r="L2810">
        <v>101756</v>
      </c>
      <c r="M2810">
        <v>12000000</v>
      </c>
      <c r="N2810">
        <v>42128352</v>
      </c>
      <c r="O2810">
        <v>30128352</v>
      </c>
      <c r="P2810" t="s">
        <v>10913</v>
      </c>
      <c r="Q2810" t="s">
        <v>9217</v>
      </c>
      <c r="R2810">
        <v>25</v>
      </c>
      <c r="S2810" t="s">
        <v>1956</v>
      </c>
      <c r="T2810" t="s">
        <v>11019</v>
      </c>
      <c r="U2810" t="s">
        <v>10919</v>
      </c>
      <c r="V2810" t="s">
        <v>10997</v>
      </c>
      <c r="W2810" t="s">
        <v>11031</v>
      </c>
      <c r="X2810" t="s">
        <v>9218</v>
      </c>
    </row>
    <row r="2811" spans="1:24" x14ac:dyDescent="0.3">
      <c r="A2811" t="s">
        <v>9219</v>
      </c>
      <c r="B2811" t="s">
        <v>9220</v>
      </c>
      <c r="C2811" t="s">
        <v>9220</v>
      </c>
      <c r="D2811">
        <v>101</v>
      </c>
      <c r="E2811" t="s">
        <v>10911</v>
      </c>
      <c r="F2811">
        <v>1.6833333333333333</v>
      </c>
      <c r="G2811" t="s">
        <v>10887</v>
      </c>
      <c r="H2811" t="s">
        <v>10888</v>
      </c>
      <c r="I2811" t="s">
        <v>172</v>
      </c>
      <c r="J2811">
        <v>6.3</v>
      </c>
      <c r="K2811" t="s">
        <v>10912</v>
      </c>
      <c r="L2811">
        <v>97916</v>
      </c>
      <c r="M2811">
        <v>103000000</v>
      </c>
      <c r="N2811">
        <v>498781117</v>
      </c>
      <c r="O2811">
        <v>395781117</v>
      </c>
      <c r="P2811" t="s">
        <v>10928</v>
      </c>
      <c r="Q2811" t="s">
        <v>9221</v>
      </c>
      <c r="R2811">
        <v>20</v>
      </c>
      <c r="S2811" t="s">
        <v>11012</v>
      </c>
      <c r="T2811" t="s">
        <v>11021</v>
      </c>
      <c r="U2811" t="s">
        <v>10921</v>
      </c>
      <c r="V2811" t="s">
        <v>10998</v>
      </c>
      <c r="W2811" t="s">
        <v>11031</v>
      </c>
      <c r="X2811" t="s">
        <v>5317</v>
      </c>
    </row>
    <row r="2812" spans="1:24" x14ac:dyDescent="0.3">
      <c r="A2812" t="s">
        <v>9222</v>
      </c>
      <c r="B2812" t="s">
        <v>9223</v>
      </c>
      <c r="C2812" t="s">
        <v>9223</v>
      </c>
      <c r="D2812">
        <v>90</v>
      </c>
      <c r="E2812" t="s">
        <v>10911</v>
      </c>
      <c r="F2812">
        <v>1.5</v>
      </c>
      <c r="G2812" t="s">
        <v>10891</v>
      </c>
      <c r="H2812" t="s">
        <v>190</v>
      </c>
      <c r="I2812" t="s">
        <v>5170</v>
      </c>
      <c r="J2812">
        <v>7.1</v>
      </c>
      <c r="K2812" t="s">
        <v>10916</v>
      </c>
      <c r="L2812">
        <v>77600</v>
      </c>
      <c r="M2812">
        <v>420000</v>
      </c>
      <c r="N2812">
        <v>993313</v>
      </c>
      <c r="O2812">
        <v>573313</v>
      </c>
      <c r="P2812" t="s">
        <v>10918</v>
      </c>
      <c r="Q2812" t="s">
        <v>9224</v>
      </c>
      <c r="R2812">
        <v>17</v>
      </c>
      <c r="S2812" t="s">
        <v>1956</v>
      </c>
      <c r="T2812" t="s">
        <v>11029</v>
      </c>
      <c r="U2812" t="s">
        <v>10932</v>
      </c>
      <c r="V2812" t="s">
        <v>10997</v>
      </c>
      <c r="W2812" t="s">
        <v>11031</v>
      </c>
      <c r="X2812" t="s">
        <v>9225</v>
      </c>
    </row>
    <row r="2813" spans="1:24" x14ac:dyDescent="0.3">
      <c r="A2813" t="s">
        <v>9226</v>
      </c>
      <c r="B2813" t="s">
        <v>9227</v>
      </c>
      <c r="C2813" t="s">
        <v>9227</v>
      </c>
      <c r="D2813">
        <v>129</v>
      </c>
      <c r="E2813" t="s">
        <v>10917</v>
      </c>
      <c r="F2813">
        <v>2.15</v>
      </c>
      <c r="G2813" t="s">
        <v>7406</v>
      </c>
      <c r="H2813" t="s">
        <v>10891</v>
      </c>
      <c r="I2813" t="s">
        <v>190</v>
      </c>
      <c r="J2813">
        <v>6.4</v>
      </c>
      <c r="K2813" t="s">
        <v>10912</v>
      </c>
      <c r="L2813">
        <v>59164</v>
      </c>
      <c r="M2813">
        <v>65000000</v>
      </c>
      <c r="N2813">
        <v>22778555</v>
      </c>
      <c r="O2813">
        <v>-42221445</v>
      </c>
      <c r="P2813" t="s">
        <v>10924</v>
      </c>
      <c r="Q2813" t="s">
        <v>8954</v>
      </c>
      <c r="R2813">
        <v>13</v>
      </c>
      <c r="S2813" t="s">
        <v>11011</v>
      </c>
      <c r="T2813" t="s">
        <v>11018</v>
      </c>
      <c r="U2813" t="s">
        <v>10914</v>
      </c>
      <c r="V2813" t="s">
        <v>11006</v>
      </c>
      <c r="W2813" t="s">
        <v>11031</v>
      </c>
      <c r="X2813" t="s">
        <v>5466</v>
      </c>
    </row>
    <row r="2814" spans="1:24" x14ac:dyDescent="0.3">
      <c r="A2814" t="s">
        <v>9228</v>
      </c>
      <c r="B2814" t="s">
        <v>9229</v>
      </c>
      <c r="C2814" t="s">
        <v>9229</v>
      </c>
      <c r="D2814">
        <v>121</v>
      </c>
      <c r="E2814" t="s">
        <v>10917</v>
      </c>
      <c r="F2814">
        <v>2.0166666666666666</v>
      </c>
      <c r="G2814" t="s">
        <v>172</v>
      </c>
      <c r="H2814" t="s">
        <v>190</v>
      </c>
      <c r="I2814" t="s">
        <v>10899</v>
      </c>
      <c r="J2814">
        <v>7.1</v>
      </c>
      <c r="K2814" t="s">
        <v>10916</v>
      </c>
      <c r="L2814">
        <v>267598</v>
      </c>
      <c r="M2814">
        <v>35000000</v>
      </c>
      <c r="N2814">
        <v>194764672</v>
      </c>
      <c r="O2814">
        <v>159764672</v>
      </c>
      <c r="P2814" t="s">
        <v>10928</v>
      </c>
      <c r="Q2814" t="s">
        <v>9230</v>
      </c>
      <c r="R2814">
        <v>15</v>
      </c>
      <c r="S2814" t="s">
        <v>11011</v>
      </c>
      <c r="T2814" t="s">
        <v>11027</v>
      </c>
      <c r="U2814" t="s">
        <v>10930</v>
      </c>
      <c r="V2814" t="s">
        <v>10999</v>
      </c>
      <c r="W2814" t="s">
        <v>11031</v>
      </c>
      <c r="X2814" t="s">
        <v>3288</v>
      </c>
    </row>
    <row r="2815" spans="1:24" x14ac:dyDescent="0.3">
      <c r="A2815" t="s">
        <v>9231</v>
      </c>
      <c r="B2815" t="s">
        <v>9232</v>
      </c>
      <c r="C2815" t="s">
        <v>9232</v>
      </c>
      <c r="D2815">
        <v>88</v>
      </c>
      <c r="E2815" t="s">
        <v>10915</v>
      </c>
      <c r="F2815">
        <v>1.4666666666666666</v>
      </c>
      <c r="G2815" t="s">
        <v>10891</v>
      </c>
      <c r="H2815" t="s">
        <v>10895</v>
      </c>
      <c r="I2815" t="s">
        <v>5170</v>
      </c>
      <c r="J2815">
        <v>5.6</v>
      </c>
      <c r="K2815" t="s">
        <v>10933</v>
      </c>
      <c r="L2815">
        <v>65271</v>
      </c>
      <c r="M2815">
        <v>30000000</v>
      </c>
      <c r="N2815">
        <v>62675095</v>
      </c>
      <c r="O2815">
        <v>32675095</v>
      </c>
      <c r="P2815" t="s">
        <v>10913</v>
      </c>
      <c r="Q2815" t="s">
        <v>9233</v>
      </c>
      <c r="R2815">
        <v>18</v>
      </c>
      <c r="S2815" t="s">
        <v>11014</v>
      </c>
      <c r="T2815" t="s">
        <v>11027</v>
      </c>
      <c r="U2815" t="s">
        <v>10930</v>
      </c>
      <c r="V2815" t="s">
        <v>10997</v>
      </c>
      <c r="W2815" t="s">
        <v>11031</v>
      </c>
      <c r="X2815" t="s">
        <v>7130</v>
      </c>
    </row>
    <row r="2816" spans="1:24" x14ac:dyDescent="0.3">
      <c r="A2816" t="s">
        <v>9234</v>
      </c>
      <c r="B2816" t="s">
        <v>9235</v>
      </c>
      <c r="C2816" t="s">
        <v>9235</v>
      </c>
      <c r="D2816">
        <v>132</v>
      </c>
      <c r="E2816" t="s">
        <v>10917</v>
      </c>
      <c r="F2816">
        <v>2.2000000000000002</v>
      </c>
      <c r="G2816" t="s">
        <v>7406</v>
      </c>
      <c r="H2816" t="s">
        <v>10891</v>
      </c>
      <c r="I2816" t="s">
        <v>5170</v>
      </c>
      <c r="J2816">
        <v>6.4</v>
      </c>
      <c r="K2816" t="s">
        <v>10912</v>
      </c>
      <c r="L2816">
        <v>176540</v>
      </c>
      <c r="M2816">
        <v>66000000</v>
      </c>
      <c r="N2816">
        <v>203277636</v>
      </c>
      <c r="O2816">
        <v>137277636</v>
      </c>
      <c r="P2816" t="s">
        <v>10928</v>
      </c>
      <c r="Q2816" t="s">
        <v>9236</v>
      </c>
      <c r="R2816">
        <v>7</v>
      </c>
      <c r="S2816" t="s">
        <v>1956</v>
      </c>
      <c r="T2816" t="s">
        <v>11021</v>
      </c>
      <c r="U2816" t="s">
        <v>10921</v>
      </c>
      <c r="V2816" t="s">
        <v>10998</v>
      </c>
      <c r="W2816" t="s">
        <v>11031</v>
      </c>
      <c r="X2816" t="s">
        <v>9237</v>
      </c>
    </row>
    <row r="2817" spans="1:24" x14ac:dyDescent="0.3">
      <c r="A2817" t="s">
        <v>9238</v>
      </c>
      <c r="B2817" t="s">
        <v>9239</v>
      </c>
      <c r="C2817" t="s">
        <v>9239</v>
      </c>
      <c r="D2817">
        <v>118</v>
      </c>
      <c r="E2817" t="s">
        <v>10911</v>
      </c>
      <c r="F2817">
        <v>1.9666666666666666</v>
      </c>
      <c r="G2817" t="s">
        <v>10891</v>
      </c>
      <c r="H2817" t="s">
        <v>10885</v>
      </c>
      <c r="I2817" t="s">
        <v>105</v>
      </c>
      <c r="J2817">
        <v>6.2</v>
      </c>
      <c r="K2817" t="s">
        <v>10912</v>
      </c>
      <c r="L2817">
        <v>83909</v>
      </c>
      <c r="M2817">
        <v>30000000</v>
      </c>
      <c r="N2817">
        <v>87937815</v>
      </c>
      <c r="O2817">
        <v>57937815</v>
      </c>
      <c r="P2817" t="s">
        <v>10913</v>
      </c>
      <c r="Q2817" t="s">
        <v>9240</v>
      </c>
      <c r="R2817">
        <v>24</v>
      </c>
      <c r="S2817" t="s">
        <v>11011</v>
      </c>
      <c r="T2817" t="s">
        <v>11024</v>
      </c>
      <c r="U2817" t="s">
        <v>10926</v>
      </c>
      <c r="V2817" t="s">
        <v>10998</v>
      </c>
      <c r="W2817" t="s">
        <v>11031</v>
      </c>
      <c r="X2817" t="s">
        <v>5002</v>
      </c>
    </row>
    <row r="2818" spans="1:24" x14ac:dyDescent="0.3">
      <c r="A2818" t="s">
        <v>9241</v>
      </c>
      <c r="B2818" t="s">
        <v>9242</v>
      </c>
      <c r="C2818" t="s">
        <v>9242</v>
      </c>
      <c r="D2818">
        <v>148</v>
      </c>
      <c r="E2818" t="s">
        <v>10917</v>
      </c>
      <c r="F2818">
        <v>2.4666666666666668</v>
      </c>
      <c r="G2818" t="s">
        <v>7406</v>
      </c>
      <c r="H2818" t="s">
        <v>10887</v>
      </c>
      <c r="I2818" t="s">
        <v>5170</v>
      </c>
      <c r="J2818">
        <v>6.8</v>
      </c>
      <c r="K2818" t="s">
        <v>10912</v>
      </c>
      <c r="L2818">
        <v>458218</v>
      </c>
      <c r="M2818">
        <v>245000000</v>
      </c>
      <c r="N2818">
        <v>880705312</v>
      </c>
      <c r="O2818">
        <v>635705312</v>
      </c>
      <c r="P2818" t="s">
        <v>10928</v>
      </c>
      <c r="Q2818" t="s">
        <v>9243</v>
      </c>
      <c r="R2818">
        <v>26</v>
      </c>
      <c r="S2818" t="s">
        <v>11015</v>
      </c>
      <c r="T2818" t="s">
        <v>11022</v>
      </c>
      <c r="U2818" t="s">
        <v>10923</v>
      </c>
      <c r="V2818" t="s">
        <v>10999</v>
      </c>
      <c r="W2818" t="s">
        <v>11031</v>
      </c>
      <c r="X2818" t="s">
        <v>3091</v>
      </c>
    </row>
    <row r="2819" spans="1:24" x14ac:dyDescent="0.3">
      <c r="A2819" t="s">
        <v>9244</v>
      </c>
      <c r="B2819" t="s">
        <v>9245</v>
      </c>
      <c r="C2819" t="s">
        <v>9245</v>
      </c>
      <c r="D2819">
        <v>105</v>
      </c>
      <c r="E2819" t="s">
        <v>10911</v>
      </c>
      <c r="F2819">
        <v>1.75</v>
      </c>
      <c r="G2819" t="s">
        <v>10887</v>
      </c>
      <c r="H2819" t="s">
        <v>10888</v>
      </c>
      <c r="I2819" t="s">
        <v>190</v>
      </c>
      <c r="J2819">
        <v>8.4</v>
      </c>
      <c r="K2819" t="s">
        <v>10922</v>
      </c>
      <c r="L2819">
        <v>562843</v>
      </c>
      <c r="M2819">
        <v>175000000</v>
      </c>
      <c r="N2819">
        <v>814337054</v>
      </c>
      <c r="O2819">
        <v>639337054</v>
      </c>
      <c r="P2819" t="s">
        <v>10928</v>
      </c>
      <c r="Q2819" t="s">
        <v>9246</v>
      </c>
      <c r="R2819">
        <v>20</v>
      </c>
      <c r="S2819" t="s">
        <v>1956</v>
      </c>
      <c r="T2819" t="s">
        <v>11022</v>
      </c>
      <c r="U2819" t="s">
        <v>10923</v>
      </c>
      <c r="V2819" t="s">
        <v>11005</v>
      </c>
      <c r="W2819" t="s">
        <v>11031</v>
      </c>
      <c r="X2819" t="s">
        <v>9247</v>
      </c>
    </row>
    <row r="2820" spans="1:24" x14ac:dyDescent="0.3">
      <c r="A2820" t="s">
        <v>9248</v>
      </c>
      <c r="B2820" t="s">
        <v>9249</v>
      </c>
      <c r="C2820" t="s">
        <v>9249</v>
      </c>
      <c r="D2820">
        <v>117</v>
      </c>
      <c r="E2820" t="s">
        <v>10911</v>
      </c>
      <c r="F2820">
        <v>1.95</v>
      </c>
      <c r="G2820" t="s">
        <v>190</v>
      </c>
      <c r="H2820" t="s">
        <v>10886</v>
      </c>
      <c r="I2820" t="s">
        <v>10899</v>
      </c>
      <c r="J2820">
        <v>7.5</v>
      </c>
      <c r="K2820" t="s">
        <v>10916</v>
      </c>
      <c r="L2820">
        <v>147985</v>
      </c>
      <c r="M2820">
        <v>11000000</v>
      </c>
      <c r="N2820">
        <v>62402155</v>
      </c>
      <c r="O2820">
        <v>51402155</v>
      </c>
      <c r="P2820" t="s">
        <v>10913</v>
      </c>
      <c r="Q2820" t="s">
        <v>9250</v>
      </c>
      <c r="R2820">
        <v>26</v>
      </c>
      <c r="S2820" t="s">
        <v>11015</v>
      </c>
      <c r="T2820" t="s">
        <v>11019</v>
      </c>
      <c r="U2820" t="s">
        <v>10919</v>
      </c>
      <c r="V2820" t="s">
        <v>10999</v>
      </c>
      <c r="W2820" t="s">
        <v>11031</v>
      </c>
      <c r="X2820" t="s">
        <v>9251</v>
      </c>
    </row>
    <row r="2821" spans="1:24" x14ac:dyDescent="0.3">
      <c r="A2821" t="s">
        <v>9252</v>
      </c>
      <c r="B2821" t="s">
        <v>9253</v>
      </c>
      <c r="C2821" t="s">
        <v>9253</v>
      </c>
      <c r="D2821">
        <v>131</v>
      </c>
      <c r="E2821" t="s">
        <v>10917</v>
      </c>
      <c r="F2821">
        <v>2.1833333333333331</v>
      </c>
      <c r="G2821" t="s">
        <v>7406</v>
      </c>
      <c r="H2821" t="s">
        <v>10887</v>
      </c>
      <c r="I2821" t="s">
        <v>5170</v>
      </c>
      <c r="J2821">
        <v>7.4</v>
      </c>
      <c r="K2821" t="s">
        <v>10916</v>
      </c>
      <c r="L2821">
        <v>402382</v>
      </c>
      <c r="M2821">
        <v>150000000</v>
      </c>
      <c r="N2821">
        <v>682716636</v>
      </c>
      <c r="O2821">
        <v>532716636</v>
      </c>
      <c r="P2821" t="s">
        <v>10928</v>
      </c>
      <c r="Q2821" t="s">
        <v>9254</v>
      </c>
      <c r="R2821">
        <v>23</v>
      </c>
      <c r="S2821" t="s">
        <v>11012</v>
      </c>
      <c r="T2821" t="s">
        <v>11025</v>
      </c>
      <c r="U2821" t="s">
        <v>10927</v>
      </c>
      <c r="V2821" t="s">
        <v>10999</v>
      </c>
      <c r="W2821" t="s">
        <v>11031</v>
      </c>
      <c r="X2821" t="s">
        <v>5979</v>
      </c>
    </row>
    <row r="2822" spans="1:24" x14ac:dyDescent="0.3">
      <c r="A2822" t="s">
        <v>9255</v>
      </c>
      <c r="B2822" t="s">
        <v>9256</v>
      </c>
      <c r="C2822" t="s">
        <v>9256</v>
      </c>
      <c r="D2822">
        <v>105</v>
      </c>
      <c r="E2822" t="s">
        <v>10911</v>
      </c>
      <c r="F2822">
        <v>1.75</v>
      </c>
      <c r="G2822" t="s">
        <v>172</v>
      </c>
      <c r="H2822" t="s">
        <v>10891</v>
      </c>
      <c r="I2822" t="s">
        <v>190</v>
      </c>
      <c r="J2822">
        <v>6.6</v>
      </c>
      <c r="K2822" t="s">
        <v>10912</v>
      </c>
      <c r="L2822">
        <v>267427</v>
      </c>
      <c r="M2822">
        <v>50100000</v>
      </c>
      <c r="N2822">
        <v>159162963</v>
      </c>
      <c r="O2822">
        <v>109062963</v>
      </c>
      <c r="P2822" t="s">
        <v>10928</v>
      </c>
      <c r="Q2822" t="s">
        <v>9257</v>
      </c>
      <c r="R2822">
        <v>11</v>
      </c>
      <c r="S2822" t="s">
        <v>11014</v>
      </c>
      <c r="T2822" t="s">
        <v>11020</v>
      </c>
      <c r="U2822" t="s">
        <v>10920</v>
      </c>
      <c r="V2822" t="s">
        <v>10999</v>
      </c>
      <c r="W2822" t="s">
        <v>11031</v>
      </c>
      <c r="X2822" t="s">
        <v>6671</v>
      </c>
    </row>
    <row r="2823" spans="1:24" x14ac:dyDescent="0.3">
      <c r="A2823" t="s">
        <v>9258</v>
      </c>
      <c r="B2823" t="s">
        <v>9259</v>
      </c>
      <c r="C2823" t="s">
        <v>9259</v>
      </c>
      <c r="D2823">
        <v>114</v>
      </c>
      <c r="E2823" t="s">
        <v>10911</v>
      </c>
      <c r="F2823">
        <v>1.9</v>
      </c>
      <c r="G2823" t="s">
        <v>7406</v>
      </c>
      <c r="H2823" t="s">
        <v>10887</v>
      </c>
      <c r="I2823" t="s">
        <v>190</v>
      </c>
      <c r="J2823">
        <v>6.1</v>
      </c>
      <c r="K2823" t="s">
        <v>10912</v>
      </c>
      <c r="L2823">
        <v>117049</v>
      </c>
      <c r="M2823">
        <v>115000000</v>
      </c>
      <c r="N2823">
        <v>164989338</v>
      </c>
      <c r="O2823">
        <v>49989338</v>
      </c>
      <c r="P2823" t="s">
        <v>10913</v>
      </c>
      <c r="Q2823" t="s">
        <v>9260</v>
      </c>
      <c r="R2823">
        <v>29</v>
      </c>
      <c r="S2823" t="s">
        <v>11011</v>
      </c>
      <c r="T2823" t="s">
        <v>11021</v>
      </c>
      <c r="U2823" t="s">
        <v>10921</v>
      </c>
      <c r="V2823" t="s">
        <v>11006</v>
      </c>
      <c r="W2823" t="s">
        <v>11031</v>
      </c>
      <c r="X2823" t="s">
        <v>9261</v>
      </c>
    </row>
    <row r="2824" spans="1:24" x14ac:dyDescent="0.3">
      <c r="A2824" t="s">
        <v>9262</v>
      </c>
      <c r="B2824" t="s">
        <v>9263</v>
      </c>
      <c r="C2824" t="s">
        <v>9263</v>
      </c>
      <c r="D2824">
        <v>163</v>
      </c>
      <c r="E2824" t="s">
        <v>10917</v>
      </c>
      <c r="F2824">
        <v>2.7166666666666668</v>
      </c>
      <c r="G2824" t="s">
        <v>7406</v>
      </c>
      <c r="H2824" t="s">
        <v>10887</v>
      </c>
      <c r="I2824" t="s">
        <v>5170</v>
      </c>
      <c r="J2824">
        <v>7.3</v>
      </c>
      <c r="K2824" t="s">
        <v>10916</v>
      </c>
      <c r="L2824">
        <v>431913</v>
      </c>
      <c r="M2824">
        <v>250000000</v>
      </c>
      <c r="N2824">
        <v>774153007</v>
      </c>
      <c r="O2824">
        <v>524153007</v>
      </c>
      <c r="P2824" t="s">
        <v>10928</v>
      </c>
      <c r="Q2824" t="s">
        <v>9264</v>
      </c>
      <c r="R2824">
        <v>28</v>
      </c>
      <c r="S2824" t="s">
        <v>11011</v>
      </c>
      <c r="T2824" t="s">
        <v>11027</v>
      </c>
      <c r="U2824" t="s">
        <v>10930</v>
      </c>
      <c r="V2824" t="s">
        <v>10995</v>
      </c>
      <c r="W2824" t="s">
        <v>11035</v>
      </c>
      <c r="X2824" t="s">
        <v>7681</v>
      </c>
    </row>
    <row r="2825" spans="1:24" x14ac:dyDescent="0.3">
      <c r="A2825" t="s">
        <v>9265</v>
      </c>
      <c r="B2825" t="s">
        <v>9266</v>
      </c>
      <c r="C2825" t="s">
        <v>9266</v>
      </c>
      <c r="D2825">
        <v>117</v>
      </c>
      <c r="E2825" t="s">
        <v>10911</v>
      </c>
      <c r="F2825">
        <v>1.95</v>
      </c>
      <c r="G2825" t="s">
        <v>10891</v>
      </c>
      <c r="H2825" t="s">
        <v>190</v>
      </c>
      <c r="I2825" t="s">
        <v>5170</v>
      </c>
      <c r="J2825">
        <v>6.8</v>
      </c>
      <c r="K2825" t="s">
        <v>10912</v>
      </c>
      <c r="L2825">
        <v>50560</v>
      </c>
      <c r="M2825">
        <v>4000000</v>
      </c>
      <c r="N2825">
        <v>2431443</v>
      </c>
      <c r="O2825">
        <v>-1568557</v>
      </c>
      <c r="P2825" t="s">
        <v>10924</v>
      </c>
      <c r="Q2825" t="s">
        <v>7742</v>
      </c>
      <c r="R2825">
        <v>30</v>
      </c>
      <c r="S2825" t="s">
        <v>1956</v>
      </c>
      <c r="T2825" t="s">
        <v>11028</v>
      </c>
      <c r="U2825" t="s">
        <v>10931</v>
      </c>
      <c r="V2825" t="s">
        <v>10997</v>
      </c>
      <c r="W2825" t="s">
        <v>11031</v>
      </c>
      <c r="X2825" t="s">
        <v>6323</v>
      </c>
    </row>
    <row r="2826" spans="1:24" x14ac:dyDescent="0.3">
      <c r="A2826" t="s">
        <v>9267</v>
      </c>
      <c r="B2826" t="s">
        <v>9268</v>
      </c>
      <c r="C2826" t="s">
        <v>9268</v>
      </c>
      <c r="D2826">
        <v>104</v>
      </c>
      <c r="E2826" t="s">
        <v>10911</v>
      </c>
      <c r="F2826">
        <v>1.7333333333333334</v>
      </c>
      <c r="G2826" t="s">
        <v>7406</v>
      </c>
      <c r="H2826" t="s">
        <v>10887</v>
      </c>
      <c r="I2826" t="s">
        <v>10888</v>
      </c>
      <c r="J2826">
        <v>7.4</v>
      </c>
      <c r="K2826" t="s">
        <v>10916</v>
      </c>
      <c r="L2826">
        <v>144245</v>
      </c>
      <c r="M2826">
        <v>129000000</v>
      </c>
      <c r="N2826">
        <v>524580592</v>
      </c>
      <c r="O2826">
        <v>395580592</v>
      </c>
      <c r="P2826" t="s">
        <v>10928</v>
      </c>
      <c r="Q2826" t="s">
        <v>9269</v>
      </c>
      <c r="R2826">
        <v>3</v>
      </c>
      <c r="S2826" t="s">
        <v>11012</v>
      </c>
      <c r="T2826" t="s">
        <v>11019</v>
      </c>
      <c r="U2826" t="s">
        <v>10919</v>
      </c>
      <c r="V2826" t="s">
        <v>11001</v>
      </c>
      <c r="W2826" t="s">
        <v>11031</v>
      </c>
      <c r="X2826" t="s">
        <v>8346</v>
      </c>
    </row>
    <row r="2827" spans="1:24" x14ac:dyDescent="0.3">
      <c r="A2827" t="s">
        <v>9270</v>
      </c>
      <c r="B2827" t="s">
        <v>9271</v>
      </c>
      <c r="C2827" t="s">
        <v>9271</v>
      </c>
      <c r="D2827">
        <v>97</v>
      </c>
      <c r="E2827" t="s">
        <v>10911</v>
      </c>
      <c r="F2827">
        <v>1.6166666666666667</v>
      </c>
      <c r="G2827" t="s">
        <v>105</v>
      </c>
      <c r="H2827" t="s">
        <v>10890</v>
      </c>
      <c r="I2827" t="s">
        <v>5170</v>
      </c>
      <c r="J2827">
        <v>6.3</v>
      </c>
      <c r="K2827" t="s">
        <v>10912</v>
      </c>
      <c r="L2827">
        <v>78786</v>
      </c>
      <c r="M2827">
        <v>3500000</v>
      </c>
      <c r="N2827">
        <v>27858103</v>
      </c>
      <c r="O2827">
        <v>24358103</v>
      </c>
      <c r="P2827" t="s">
        <v>10913</v>
      </c>
      <c r="Q2827" t="s">
        <v>6265</v>
      </c>
      <c r="R2827">
        <v>21</v>
      </c>
      <c r="S2827" t="s">
        <v>11012</v>
      </c>
      <c r="T2827" t="s">
        <v>11020</v>
      </c>
      <c r="U2827" t="s">
        <v>10920</v>
      </c>
      <c r="V2827" t="s">
        <v>10997</v>
      </c>
      <c r="W2827" t="s">
        <v>11031</v>
      </c>
      <c r="X2827" t="s">
        <v>6128</v>
      </c>
    </row>
    <row r="2828" spans="1:24" x14ac:dyDescent="0.3">
      <c r="A2828" t="s">
        <v>9272</v>
      </c>
      <c r="B2828" t="s">
        <v>9273</v>
      </c>
      <c r="C2828" t="s">
        <v>9273</v>
      </c>
      <c r="D2828">
        <v>105</v>
      </c>
      <c r="E2828" t="s">
        <v>10911</v>
      </c>
      <c r="F2828">
        <v>1.75</v>
      </c>
      <c r="G2828" t="s">
        <v>7406</v>
      </c>
      <c r="H2828" t="s">
        <v>172</v>
      </c>
      <c r="I2828" t="s">
        <v>10899</v>
      </c>
      <c r="J2828">
        <v>5.9</v>
      </c>
      <c r="K2828" t="s">
        <v>10933</v>
      </c>
      <c r="L2828">
        <v>66263</v>
      </c>
      <c r="M2828">
        <v>40000000</v>
      </c>
      <c r="N2828">
        <v>29918745</v>
      </c>
      <c r="O2828">
        <v>-10081255</v>
      </c>
      <c r="P2828" t="s">
        <v>10924</v>
      </c>
      <c r="Q2828" t="s">
        <v>9274</v>
      </c>
      <c r="R2828">
        <v>19</v>
      </c>
      <c r="S2828" t="s">
        <v>11014</v>
      </c>
      <c r="T2828" t="s">
        <v>11022</v>
      </c>
      <c r="U2828" t="s">
        <v>10923</v>
      </c>
      <c r="V2828" t="s">
        <v>11006</v>
      </c>
      <c r="W2828" t="s">
        <v>11031</v>
      </c>
      <c r="X2828" t="s">
        <v>6144</v>
      </c>
    </row>
    <row r="2829" spans="1:24" x14ac:dyDescent="0.3">
      <c r="A2829" t="s">
        <v>9275</v>
      </c>
      <c r="B2829" t="s">
        <v>9276</v>
      </c>
      <c r="C2829" t="s">
        <v>9276</v>
      </c>
      <c r="D2829">
        <v>105</v>
      </c>
      <c r="E2829" t="s">
        <v>10911</v>
      </c>
      <c r="F2829">
        <v>1.75</v>
      </c>
      <c r="G2829" t="s">
        <v>172</v>
      </c>
      <c r="H2829" t="s">
        <v>190</v>
      </c>
      <c r="I2829" t="s">
        <v>10899</v>
      </c>
      <c r="J2829">
        <v>6.3</v>
      </c>
      <c r="K2829" t="s">
        <v>10912</v>
      </c>
      <c r="L2829">
        <v>82033</v>
      </c>
      <c r="M2829">
        <v>26000000</v>
      </c>
      <c r="N2829">
        <v>53120346</v>
      </c>
      <c r="O2829">
        <v>27120346</v>
      </c>
      <c r="P2829" t="s">
        <v>10913</v>
      </c>
      <c r="Q2829" t="s">
        <v>9277</v>
      </c>
      <c r="R2829">
        <v>3</v>
      </c>
      <c r="S2829" t="s">
        <v>11013</v>
      </c>
      <c r="T2829" t="s">
        <v>11023</v>
      </c>
      <c r="U2829" t="s">
        <v>10925</v>
      </c>
      <c r="V2829" t="s">
        <v>10997</v>
      </c>
      <c r="W2829" t="s">
        <v>11031</v>
      </c>
      <c r="X2829" t="s">
        <v>9278</v>
      </c>
    </row>
    <row r="2830" spans="1:24" x14ac:dyDescent="0.3">
      <c r="A2830" t="s">
        <v>9279</v>
      </c>
      <c r="B2830" t="s">
        <v>9280</v>
      </c>
      <c r="C2830" t="s">
        <v>9280</v>
      </c>
      <c r="D2830">
        <v>104</v>
      </c>
      <c r="E2830" t="s">
        <v>10911</v>
      </c>
      <c r="F2830">
        <v>1.7333333333333334</v>
      </c>
      <c r="G2830" t="s">
        <v>105</v>
      </c>
      <c r="H2830" t="s">
        <v>10895</v>
      </c>
      <c r="I2830" t="s">
        <v>5170</v>
      </c>
      <c r="J2830">
        <v>6.5</v>
      </c>
      <c r="K2830" t="s">
        <v>10912</v>
      </c>
      <c r="L2830">
        <v>137279</v>
      </c>
      <c r="M2830">
        <v>5000000</v>
      </c>
      <c r="N2830">
        <v>44459951</v>
      </c>
      <c r="O2830">
        <v>39459951</v>
      </c>
      <c r="P2830" t="s">
        <v>10913</v>
      </c>
      <c r="Q2830" t="s">
        <v>9281</v>
      </c>
      <c r="R2830">
        <v>8</v>
      </c>
      <c r="S2830" t="s">
        <v>11013</v>
      </c>
      <c r="T2830" t="s">
        <v>11027</v>
      </c>
      <c r="U2830" t="s">
        <v>10930</v>
      </c>
      <c r="V2830" t="s">
        <v>10997</v>
      </c>
      <c r="W2830" t="s">
        <v>11031</v>
      </c>
      <c r="X2830" t="s">
        <v>9282</v>
      </c>
    </row>
    <row r="2831" spans="1:24" x14ac:dyDescent="0.3">
      <c r="A2831" t="s">
        <v>9283</v>
      </c>
      <c r="B2831" t="s">
        <v>9284</v>
      </c>
      <c r="C2831" t="s">
        <v>9284</v>
      </c>
      <c r="D2831">
        <v>93</v>
      </c>
      <c r="E2831" t="s">
        <v>10911</v>
      </c>
      <c r="F2831">
        <v>1.55</v>
      </c>
      <c r="G2831" t="s">
        <v>172</v>
      </c>
      <c r="H2831" t="s">
        <v>190</v>
      </c>
      <c r="I2831" t="s">
        <v>10886</v>
      </c>
      <c r="J2831">
        <v>7</v>
      </c>
      <c r="K2831" t="s">
        <v>10916</v>
      </c>
      <c r="L2831">
        <v>65411</v>
      </c>
      <c r="M2831">
        <v>8000000</v>
      </c>
      <c r="N2831">
        <v>25288872</v>
      </c>
      <c r="O2831">
        <v>17288872</v>
      </c>
      <c r="P2831" t="s">
        <v>10913</v>
      </c>
      <c r="Q2831" t="s">
        <v>5971</v>
      </c>
      <c r="R2831">
        <v>7</v>
      </c>
      <c r="S2831" t="s">
        <v>11016</v>
      </c>
      <c r="T2831" t="s">
        <v>11027</v>
      </c>
      <c r="U2831" t="s">
        <v>10930</v>
      </c>
      <c r="V2831" t="s">
        <v>10997</v>
      </c>
      <c r="W2831" t="s">
        <v>11031</v>
      </c>
      <c r="X2831" t="s">
        <v>9285</v>
      </c>
    </row>
    <row r="2832" spans="1:24" x14ac:dyDescent="0.3">
      <c r="A2832" t="s">
        <v>9286</v>
      </c>
      <c r="B2832" t="s">
        <v>9287</v>
      </c>
      <c r="C2832" t="s">
        <v>9287</v>
      </c>
      <c r="D2832">
        <v>141</v>
      </c>
      <c r="E2832" t="s">
        <v>10917</v>
      </c>
      <c r="F2832">
        <v>2.35</v>
      </c>
      <c r="G2832" t="s">
        <v>7406</v>
      </c>
      <c r="H2832" t="s">
        <v>10887</v>
      </c>
      <c r="I2832" t="s">
        <v>10890</v>
      </c>
      <c r="J2832">
        <v>7.3</v>
      </c>
      <c r="K2832" t="s">
        <v>10916</v>
      </c>
      <c r="L2832">
        <v>903913</v>
      </c>
      <c r="M2832">
        <v>250000000</v>
      </c>
      <c r="N2832">
        <v>1405018048</v>
      </c>
      <c r="O2832">
        <v>1155018048</v>
      </c>
      <c r="P2832" t="s">
        <v>10928</v>
      </c>
      <c r="Q2832" t="s">
        <v>9288</v>
      </c>
      <c r="R2832">
        <v>13</v>
      </c>
      <c r="S2832" t="s">
        <v>11015</v>
      </c>
      <c r="T2832" t="s">
        <v>11026</v>
      </c>
      <c r="U2832" t="s">
        <v>10929</v>
      </c>
      <c r="V2832" t="s">
        <v>10999</v>
      </c>
      <c r="W2832" t="s">
        <v>11031</v>
      </c>
      <c r="X2832" t="s">
        <v>4716</v>
      </c>
    </row>
    <row r="2833" spans="1:24" x14ac:dyDescent="0.3">
      <c r="A2833" t="s">
        <v>9289</v>
      </c>
      <c r="B2833" t="s">
        <v>9290</v>
      </c>
      <c r="C2833" t="s">
        <v>9290</v>
      </c>
      <c r="D2833">
        <v>97</v>
      </c>
      <c r="E2833" t="s">
        <v>10911</v>
      </c>
      <c r="F2833">
        <v>1.6166666666666667</v>
      </c>
      <c r="G2833" t="s">
        <v>7406</v>
      </c>
      <c r="H2833" t="s">
        <v>190</v>
      </c>
      <c r="I2833" t="s">
        <v>10890</v>
      </c>
      <c r="J2833">
        <v>7.4</v>
      </c>
      <c r="K2833" t="s">
        <v>10916</v>
      </c>
      <c r="L2833">
        <v>296243</v>
      </c>
      <c r="M2833">
        <v>5100000</v>
      </c>
      <c r="N2833">
        <v>4942449</v>
      </c>
      <c r="O2833">
        <v>-157551</v>
      </c>
      <c r="P2833" t="s">
        <v>10924</v>
      </c>
      <c r="Q2833" t="s">
        <v>8888</v>
      </c>
      <c r="R2833">
        <v>8</v>
      </c>
      <c r="S2833" t="s">
        <v>11016</v>
      </c>
      <c r="T2833" t="s">
        <v>11021</v>
      </c>
      <c r="U2833" t="s">
        <v>10921</v>
      </c>
      <c r="V2833" t="s">
        <v>10998</v>
      </c>
      <c r="W2833" t="s">
        <v>11031</v>
      </c>
      <c r="X2833" t="s">
        <v>5286</v>
      </c>
    </row>
    <row r="2834" spans="1:24" x14ac:dyDescent="0.3">
      <c r="A2834" t="s">
        <v>9291</v>
      </c>
      <c r="B2834" t="s">
        <v>9292</v>
      </c>
      <c r="C2834" t="s">
        <v>9292</v>
      </c>
      <c r="D2834">
        <v>90</v>
      </c>
      <c r="E2834" t="s">
        <v>10911</v>
      </c>
      <c r="F2834">
        <v>1.5</v>
      </c>
      <c r="G2834" t="s">
        <v>10888</v>
      </c>
      <c r="H2834" t="s">
        <v>172</v>
      </c>
      <c r="I2834" t="s">
        <v>190</v>
      </c>
      <c r="J2834">
        <v>7.3</v>
      </c>
      <c r="K2834" t="s">
        <v>10916</v>
      </c>
      <c r="L2834">
        <v>74414</v>
      </c>
      <c r="M2834">
        <v>8000000</v>
      </c>
      <c r="N2834">
        <v>5659286</v>
      </c>
      <c r="O2834">
        <v>-2340714</v>
      </c>
      <c r="P2834" t="s">
        <v>10924</v>
      </c>
      <c r="Q2834" t="s">
        <v>7670</v>
      </c>
      <c r="R2834">
        <v>4</v>
      </c>
      <c r="S2834" t="s">
        <v>1956</v>
      </c>
      <c r="T2834" t="s">
        <v>11027</v>
      </c>
      <c r="U2834" t="s">
        <v>10930</v>
      </c>
      <c r="V2834" t="s">
        <v>10999</v>
      </c>
      <c r="W2834" t="s">
        <v>11031</v>
      </c>
      <c r="X2834" t="s">
        <v>9293</v>
      </c>
    </row>
    <row r="2835" spans="1:24" x14ac:dyDescent="0.3">
      <c r="A2835" t="s">
        <v>9294</v>
      </c>
      <c r="B2835" t="s">
        <v>9295</v>
      </c>
      <c r="C2835" t="s">
        <v>9295</v>
      </c>
      <c r="D2835">
        <v>108</v>
      </c>
      <c r="E2835" t="s">
        <v>10911</v>
      </c>
      <c r="F2835">
        <v>1.8</v>
      </c>
      <c r="G2835" t="s">
        <v>7406</v>
      </c>
      <c r="H2835" t="s">
        <v>5170</v>
      </c>
      <c r="I2835" t="s">
        <v>10899</v>
      </c>
      <c r="J2835">
        <v>6.3</v>
      </c>
      <c r="K2835" t="s">
        <v>10912</v>
      </c>
      <c r="L2835">
        <v>69820</v>
      </c>
      <c r="M2835">
        <v>15000000</v>
      </c>
      <c r="N2835">
        <v>39661919</v>
      </c>
      <c r="O2835">
        <v>24661919</v>
      </c>
      <c r="P2835" t="s">
        <v>10913</v>
      </c>
      <c r="Q2835" t="s">
        <v>9296</v>
      </c>
      <c r="R2835">
        <v>13</v>
      </c>
      <c r="S2835" t="s">
        <v>11014</v>
      </c>
      <c r="T2835" t="s">
        <v>11028</v>
      </c>
      <c r="U2835" t="s">
        <v>10931</v>
      </c>
      <c r="V2835" t="s">
        <v>10998</v>
      </c>
      <c r="W2835" t="s">
        <v>11031</v>
      </c>
      <c r="X2835" t="s">
        <v>1018</v>
      </c>
    </row>
    <row r="2836" spans="1:24" x14ac:dyDescent="0.3">
      <c r="A2836" t="s">
        <v>9297</v>
      </c>
      <c r="B2836" t="s">
        <v>9298</v>
      </c>
      <c r="C2836" t="s">
        <v>9298</v>
      </c>
      <c r="D2836">
        <v>118</v>
      </c>
      <c r="E2836" t="s">
        <v>10911</v>
      </c>
      <c r="F2836">
        <v>1.9666666666666666</v>
      </c>
      <c r="G2836" t="s">
        <v>190</v>
      </c>
      <c r="H2836" t="s">
        <v>10886</v>
      </c>
      <c r="I2836" t="s">
        <v>10899</v>
      </c>
      <c r="J2836">
        <v>7.2</v>
      </c>
      <c r="K2836" t="s">
        <v>10916</v>
      </c>
      <c r="L2836">
        <v>138398</v>
      </c>
      <c r="M2836">
        <v>11800000</v>
      </c>
      <c r="N2836">
        <v>40272135</v>
      </c>
      <c r="O2836">
        <v>28472135</v>
      </c>
      <c r="P2836" t="s">
        <v>10913</v>
      </c>
      <c r="Q2836" t="s">
        <v>9299</v>
      </c>
      <c r="R2836">
        <v>17</v>
      </c>
      <c r="S2836" t="s">
        <v>11013</v>
      </c>
      <c r="T2836" t="s">
        <v>11029</v>
      </c>
      <c r="U2836" t="s">
        <v>10932</v>
      </c>
      <c r="V2836" t="s">
        <v>10999</v>
      </c>
      <c r="W2836" t="s">
        <v>11031</v>
      </c>
      <c r="X2836" t="s">
        <v>4573</v>
      </c>
    </row>
    <row r="2837" spans="1:24" x14ac:dyDescent="0.3">
      <c r="A2837" t="s">
        <v>9300</v>
      </c>
      <c r="B2837" t="s">
        <v>9301</v>
      </c>
      <c r="C2837" t="s">
        <v>9301</v>
      </c>
      <c r="D2837">
        <v>127</v>
      </c>
      <c r="E2837" t="s">
        <v>10917</v>
      </c>
      <c r="F2837">
        <v>2.1166666666666667</v>
      </c>
      <c r="G2837" t="s">
        <v>7406</v>
      </c>
      <c r="H2837" t="s">
        <v>10887</v>
      </c>
      <c r="I2837" t="s">
        <v>190</v>
      </c>
      <c r="J2837">
        <v>5.4</v>
      </c>
      <c r="K2837" t="s">
        <v>10933</v>
      </c>
      <c r="L2837">
        <v>123324</v>
      </c>
      <c r="M2837">
        <v>140000000</v>
      </c>
      <c r="N2837">
        <v>150680864</v>
      </c>
      <c r="O2837">
        <v>10680864</v>
      </c>
      <c r="P2837" t="s">
        <v>10913</v>
      </c>
      <c r="Q2837" t="s">
        <v>9302</v>
      </c>
      <c r="R2837">
        <v>24</v>
      </c>
      <c r="S2837" t="s">
        <v>11014</v>
      </c>
      <c r="T2837" t="s">
        <v>11020</v>
      </c>
      <c r="U2837" t="s">
        <v>10920</v>
      </c>
      <c r="V2837" t="s">
        <v>11006</v>
      </c>
      <c r="W2837" t="s">
        <v>11031</v>
      </c>
      <c r="X2837" t="s">
        <v>1742</v>
      </c>
    </row>
    <row r="2838" spans="1:24" x14ac:dyDescent="0.3">
      <c r="A2838" t="s">
        <v>9303</v>
      </c>
      <c r="B2838" t="s">
        <v>9304</v>
      </c>
      <c r="C2838" t="s">
        <v>9304</v>
      </c>
      <c r="D2838">
        <v>111</v>
      </c>
      <c r="E2838" t="s">
        <v>10911</v>
      </c>
      <c r="F2838">
        <v>1.85</v>
      </c>
      <c r="G2838" t="s">
        <v>172</v>
      </c>
      <c r="H2838" t="s">
        <v>10891</v>
      </c>
      <c r="I2838" t="s">
        <v>5170</v>
      </c>
      <c r="J2838">
        <v>6.3</v>
      </c>
      <c r="K2838" t="s">
        <v>10912</v>
      </c>
      <c r="L2838">
        <v>121382</v>
      </c>
      <c r="M2838">
        <v>30000000</v>
      </c>
      <c r="N2838">
        <v>78418811</v>
      </c>
      <c r="O2838">
        <v>48418811</v>
      </c>
      <c r="P2838" t="s">
        <v>10913</v>
      </c>
      <c r="Q2838" t="s">
        <v>9305</v>
      </c>
      <c r="R2838">
        <v>10</v>
      </c>
      <c r="S2838" t="s">
        <v>11011</v>
      </c>
      <c r="T2838" t="s">
        <v>11027</v>
      </c>
      <c r="U2838" t="s">
        <v>10930</v>
      </c>
      <c r="V2838" t="s">
        <v>10997</v>
      </c>
      <c r="W2838" t="s">
        <v>11031</v>
      </c>
      <c r="X2838" t="s">
        <v>2332</v>
      </c>
    </row>
    <row r="2839" spans="1:24" x14ac:dyDescent="0.3">
      <c r="A2839" t="s">
        <v>9306</v>
      </c>
      <c r="B2839" t="s">
        <v>9307</v>
      </c>
      <c r="C2839" t="s">
        <v>9307</v>
      </c>
      <c r="D2839">
        <v>109</v>
      </c>
      <c r="E2839" t="s">
        <v>10911</v>
      </c>
      <c r="F2839">
        <v>1.8166666666666667</v>
      </c>
      <c r="G2839" t="s">
        <v>10889</v>
      </c>
      <c r="H2839" t="s">
        <v>190</v>
      </c>
      <c r="I2839" t="s">
        <v>10896</v>
      </c>
      <c r="J2839">
        <v>7.3</v>
      </c>
      <c r="K2839" t="s">
        <v>10916</v>
      </c>
      <c r="L2839">
        <v>61929</v>
      </c>
      <c r="M2839">
        <v>11000000</v>
      </c>
      <c r="N2839">
        <v>61619773</v>
      </c>
      <c r="O2839">
        <v>50619773</v>
      </c>
      <c r="P2839" t="s">
        <v>10913</v>
      </c>
      <c r="Q2839" t="s">
        <v>9188</v>
      </c>
      <c r="R2839">
        <v>9</v>
      </c>
      <c r="S2839" t="s">
        <v>11015</v>
      </c>
      <c r="T2839" t="s">
        <v>11020</v>
      </c>
      <c r="U2839" t="s">
        <v>10920</v>
      </c>
      <c r="V2839" t="s">
        <v>10999</v>
      </c>
      <c r="W2839" t="s">
        <v>11031</v>
      </c>
      <c r="X2839" t="s">
        <v>9308</v>
      </c>
    </row>
    <row r="2840" spans="1:24" x14ac:dyDescent="0.3">
      <c r="A2840" t="s">
        <v>9309</v>
      </c>
      <c r="B2840" t="s">
        <v>9310</v>
      </c>
      <c r="C2840" t="s">
        <v>9310</v>
      </c>
      <c r="D2840">
        <v>132</v>
      </c>
      <c r="E2840" t="s">
        <v>10917</v>
      </c>
      <c r="F2840">
        <v>2.2000000000000002</v>
      </c>
      <c r="G2840" t="s">
        <v>7406</v>
      </c>
      <c r="H2840" t="s">
        <v>10887</v>
      </c>
      <c r="I2840" t="s">
        <v>190</v>
      </c>
      <c r="J2840">
        <v>6.9</v>
      </c>
      <c r="K2840" t="s">
        <v>10912</v>
      </c>
      <c r="L2840">
        <v>223920</v>
      </c>
      <c r="M2840">
        <v>90000000</v>
      </c>
      <c r="N2840">
        <v>162360636</v>
      </c>
      <c r="O2840">
        <v>72360636</v>
      </c>
      <c r="P2840" t="s">
        <v>10913</v>
      </c>
      <c r="Q2840" t="s">
        <v>9311</v>
      </c>
      <c r="R2840">
        <v>8</v>
      </c>
      <c r="S2840" t="s">
        <v>11012</v>
      </c>
      <c r="T2840" t="s">
        <v>11027</v>
      </c>
      <c r="U2840" t="s">
        <v>10930</v>
      </c>
      <c r="V2840" t="s">
        <v>11006</v>
      </c>
      <c r="W2840" t="s">
        <v>11031</v>
      </c>
      <c r="X2840" t="s">
        <v>2870</v>
      </c>
    </row>
    <row r="2841" spans="1:24" x14ac:dyDescent="0.3">
      <c r="A2841" t="s">
        <v>9312</v>
      </c>
      <c r="B2841" t="s">
        <v>9313</v>
      </c>
      <c r="C2841" t="s">
        <v>9314</v>
      </c>
      <c r="D2841">
        <v>130</v>
      </c>
      <c r="E2841" t="s">
        <v>10917</v>
      </c>
      <c r="F2841">
        <v>2.1666666666666665</v>
      </c>
      <c r="G2841" t="s">
        <v>190</v>
      </c>
      <c r="H2841" t="s">
        <v>10895</v>
      </c>
      <c r="I2841" t="s">
        <v>10899</v>
      </c>
      <c r="J2841">
        <v>7.7</v>
      </c>
      <c r="K2841" t="s">
        <v>10916</v>
      </c>
      <c r="L2841">
        <v>50335</v>
      </c>
      <c r="M2841">
        <v>11000000</v>
      </c>
      <c r="N2841">
        <v>12673462</v>
      </c>
      <c r="O2841">
        <v>1673462</v>
      </c>
      <c r="P2841" t="s">
        <v>10918</v>
      </c>
      <c r="Q2841" t="s">
        <v>9224</v>
      </c>
      <c r="R2841">
        <v>17</v>
      </c>
      <c r="S2841" t="s">
        <v>1956</v>
      </c>
      <c r="T2841" t="s">
        <v>11029</v>
      </c>
      <c r="U2841" t="s">
        <v>10932</v>
      </c>
      <c r="V2841" t="s">
        <v>10997</v>
      </c>
      <c r="W2841" t="s">
        <v>11031</v>
      </c>
      <c r="X2841" t="s">
        <v>8649</v>
      </c>
    </row>
    <row r="2842" spans="1:24" x14ac:dyDescent="0.3">
      <c r="A2842" t="s">
        <v>9315</v>
      </c>
      <c r="B2842" t="s">
        <v>9316</v>
      </c>
      <c r="C2842" t="s">
        <v>9316</v>
      </c>
      <c r="D2842">
        <v>117</v>
      </c>
      <c r="E2842" t="s">
        <v>10911</v>
      </c>
      <c r="F2842">
        <v>1.95</v>
      </c>
      <c r="G2842" t="s">
        <v>7406</v>
      </c>
      <c r="H2842" t="s">
        <v>172</v>
      </c>
      <c r="I2842" t="s">
        <v>10891</v>
      </c>
      <c r="J2842">
        <v>6.6</v>
      </c>
      <c r="K2842" t="s">
        <v>10912</v>
      </c>
      <c r="L2842">
        <v>179068</v>
      </c>
      <c r="M2842">
        <v>43000000</v>
      </c>
      <c r="N2842">
        <v>229930771</v>
      </c>
      <c r="O2842">
        <v>186930771</v>
      </c>
      <c r="P2842" t="s">
        <v>10928</v>
      </c>
      <c r="Q2842" t="s">
        <v>9317</v>
      </c>
      <c r="R2842">
        <v>23</v>
      </c>
      <c r="S2842" t="s">
        <v>11013</v>
      </c>
      <c r="T2842" t="s">
        <v>11024</v>
      </c>
      <c r="U2842" t="s">
        <v>10926</v>
      </c>
      <c r="V2842" t="s">
        <v>10997</v>
      </c>
      <c r="W2842" t="s">
        <v>11031</v>
      </c>
      <c r="X2842" t="s">
        <v>7488</v>
      </c>
    </row>
    <row r="2843" spans="1:24" x14ac:dyDescent="0.3">
      <c r="A2843" t="s">
        <v>9318</v>
      </c>
      <c r="B2843" t="s">
        <v>9319</v>
      </c>
      <c r="C2843" t="s">
        <v>9319</v>
      </c>
      <c r="D2843">
        <v>115</v>
      </c>
      <c r="E2843" t="s">
        <v>10911</v>
      </c>
      <c r="F2843">
        <v>1.9166666666666667</v>
      </c>
      <c r="G2843" t="s">
        <v>7406</v>
      </c>
      <c r="H2843" t="s">
        <v>5170</v>
      </c>
      <c r="I2843" t="s">
        <v>10899</v>
      </c>
      <c r="J2843">
        <v>6.7</v>
      </c>
      <c r="K2843" t="s">
        <v>10912</v>
      </c>
      <c r="L2843">
        <v>203074</v>
      </c>
      <c r="M2843">
        <v>30000000</v>
      </c>
      <c r="N2843">
        <v>100014025</v>
      </c>
      <c r="O2843">
        <v>70014025</v>
      </c>
      <c r="P2843" t="s">
        <v>10913</v>
      </c>
      <c r="Q2843">
        <v>2017</v>
      </c>
      <c r="S2843" t="s">
        <v>11013</v>
      </c>
      <c r="T2843" t="s">
        <v>11025</v>
      </c>
      <c r="U2843" t="e">
        <v>#VALUE!</v>
      </c>
      <c r="V2843" t="s">
        <v>10963</v>
      </c>
      <c r="W2843" t="s">
        <v>11032</v>
      </c>
      <c r="X2843" t="s">
        <v>7410</v>
      </c>
    </row>
    <row r="2844" spans="1:24" x14ac:dyDescent="0.3">
      <c r="A2844" t="s">
        <v>9320</v>
      </c>
      <c r="B2844" t="s">
        <v>9321</v>
      </c>
      <c r="C2844" t="s">
        <v>9321</v>
      </c>
      <c r="D2844">
        <v>98</v>
      </c>
      <c r="E2844" t="s">
        <v>10911</v>
      </c>
      <c r="F2844">
        <v>1.6333333333333333</v>
      </c>
      <c r="G2844" t="s">
        <v>10889</v>
      </c>
      <c r="H2844" t="s">
        <v>172</v>
      </c>
      <c r="I2844" t="s">
        <v>190</v>
      </c>
      <c r="J2844">
        <v>7.6</v>
      </c>
      <c r="K2844" t="s">
        <v>10916</v>
      </c>
      <c r="L2844">
        <v>102896</v>
      </c>
      <c r="M2844">
        <v>12000000</v>
      </c>
      <c r="N2844">
        <v>100129872</v>
      </c>
      <c r="O2844">
        <v>88129872</v>
      </c>
      <c r="P2844" t="s">
        <v>10913</v>
      </c>
      <c r="Q2844" t="s">
        <v>9322</v>
      </c>
      <c r="R2844">
        <v>31</v>
      </c>
      <c r="S2844" t="s">
        <v>11016</v>
      </c>
      <c r="T2844" t="s">
        <v>11028</v>
      </c>
      <c r="U2844" t="s">
        <v>10931</v>
      </c>
      <c r="V2844" t="s">
        <v>10997</v>
      </c>
      <c r="W2844" t="s">
        <v>11031</v>
      </c>
      <c r="X2844" t="s">
        <v>1025</v>
      </c>
    </row>
    <row r="2845" spans="1:24" x14ac:dyDescent="0.3">
      <c r="A2845" t="s">
        <v>9323</v>
      </c>
      <c r="B2845" t="s">
        <v>9324</v>
      </c>
      <c r="C2845" t="s">
        <v>9324</v>
      </c>
      <c r="D2845">
        <v>106</v>
      </c>
      <c r="E2845" t="s">
        <v>10911</v>
      </c>
      <c r="F2845">
        <v>1.7666666666666666</v>
      </c>
      <c r="G2845" t="s">
        <v>190</v>
      </c>
      <c r="H2845" t="s">
        <v>10895</v>
      </c>
      <c r="I2845" t="s">
        <v>10890</v>
      </c>
      <c r="J2845">
        <v>6.3</v>
      </c>
      <c r="K2845" t="s">
        <v>10912</v>
      </c>
      <c r="L2845">
        <v>83200</v>
      </c>
      <c r="M2845">
        <v>12000000</v>
      </c>
      <c r="N2845">
        <v>33213241</v>
      </c>
      <c r="O2845">
        <v>21213241</v>
      </c>
      <c r="P2845" t="s">
        <v>10913</v>
      </c>
      <c r="Q2845" t="s">
        <v>9147</v>
      </c>
      <c r="R2845">
        <v>28</v>
      </c>
      <c r="S2845" t="s">
        <v>11014</v>
      </c>
      <c r="T2845" t="s">
        <v>11019</v>
      </c>
      <c r="U2845" t="s">
        <v>10919</v>
      </c>
      <c r="V2845" t="s">
        <v>10999</v>
      </c>
      <c r="W2845" t="s">
        <v>11031</v>
      </c>
      <c r="X2845" t="s">
        <v>9325</v>
      </c>
    </row>
    <row r="2846" spans="1:24" x14ac:dyDescent="0.3">
      <c r="A2846" t="s">
        <v>9326</v>
      </c>
      <c r="B2846" t="s">
        <v>9327</v>
      </c>
      <c r="C2846" t="s">
        <v>9327</v>
      </c>
      <c r="D2846">
        <v>108</v>
      </c>
      <c r="E2846" t="s">
        <v>10911</v>
      </c>
      <c r="F2846">
        <v>1.8</v>
      </c>
      <c r="G2846" t="s">
        <v>7406</v>
      </c>
      <c r="H2846" t="s">
        <v>10891</v>
      </c>
      <c r="I2846" t="s">
        <v>5170</v>
      </c>
      <c r="J2846">
        <v>6</v>
      </c>
      <c r="K2846" t="s">
        <v>10912</v>
      </c>
      <c r="L2846">
        <v>201038</v>
      </c>
      <c r="M2846">
        <v>48000000</v>
      </c>
      <c r="N2846">
        <v>326479141</v>
      </c>
      <c r="O2846">
        <v>278479141</v>
      </c>
      <c r="P2846" t="s">
        <v>10928</v>
      </c>
      <c r="Q2846" t="s">
        <v>5665</v>
      </c>
      <c r="R2846">
        <v>16</v>
      </c>
      <c r="S2846" t="s">
        <v>11011</v>
      </c>
      <c r="T2846" t="s">
        <v>11018</v>
      </c>
      <c r="U2846" t="s">
        <v>10914</v>
      </c>
      <c r="V2846" t="s">
        <v>10998</v>
      </c>
      <c r="W2846" t="s">
        <v>11031</v>
      </c>
      <c r="X2846" t="s">
        <v>6941</v>
      </c>
    </row>
    <row r="2847" spans="1:24" x14ac:dyDescent="0.3">
      <c r="A2847" t="s">
        <v>9328</v>
      </c>
      <c r="B2847" t="s">
        <v>9329</v>
      </c>
      <c r="C2847" t="s">
        <v>9329</v>
      </c>
      <c r="D2847">
        <v>124</v>
      </c>
      <c r="E2847" t="s">
        <v>10917</v>
      </c>
      <c r="F2847">
        <v>2.0666666666666669</v>
      </c>
      <c r="G2847" t="s">
        <v>10889</v>
      </c>
      <c r="H2847" t="s">
        <v>190</v>
      </c>
      <c r="I2847" t="s">
        <v>10899</v>
      </c>
      <c r="J2847">
        <v>6.6</v>
      </c>
      <c r="K2847" t="s">
        <v>10912</v>
      </c>
      <c r="L2847">
        <v>142696</v>
      </c>
      <c r="M2847">
        <v>60000000</v>
      </c>
      <c r="N2847">
        <v>101134059</v>
      </c>
      <c r="O2847">
        <v>41134059</v>
      </c>
      <c r="P2847" t="s">
        <v>10913</v>
      </c>
      <c r="Q2847" t="s">
        <v>9330</v>
      </c>
      <c r="R2847">
        <v>13</v>
      </c>
      <c r="S2847" t="s">
        <v>11013</v>
      </c>
      <c r="T2847" t="s">
        <v>11018</v>
      </c>
      <c r="U2847" t="s">
        <v>10914</v>
      </c>
      <c r="V2847" t="s">
        <v>10999</v>
      </c>
      <c r="W2847" t="s">
        <v>11031</v>
      </c>
      <c r="X2847" t="s">
        <v>2466</v>
      </c>
    </row>
    <row r="2848" spans="1:24" x14ac:dyDescent="0.3">
      <c r="A2848" t="s">
        <v>9331</v>
      </c>
      <c r="B2848" t="s">
        <v>9332</v>
      </c>
      <c r="C2848" t="s">
        <v>9332</v>
      </c>
      <c r="D2848">
        <v>89</v>
      </c>
      <c r="E2848" t="s">
        <v>10915</v>
      </c>
      <c r="F2848">
        <v>1.4833333333333334</v>
      </c>
      <c r="G2848" t="s">
        <v>172</v>
      </c>
      <c r="H2848" t="s">
        <v>10885</v>
      </c>
      <c r="I2848" t="s">
        <v>10893</v>
      </c>
      <c r="J2848">
        <v>5.9</v>
      </c>
      <c r="K2848" t="s">
        <v>10933</v>
      </c>
      <c r="L2848">
        <v>72772</v>
      </c>
      <c r="M2848">
        <v>31000000</v>
      </c>
      <c r="N2848">
        <v>48791187</v>
      </c>
      <c r="O2848">
        <v>17791187</v>
      </c>
      <c r="P2848" t="s">
        <v>10913</v>
      </c>
      <c r="Q2848" t="s">
        <v>9333</v>
      </c>
      <c r="R2848">
        <v>11</v>
      </c>
      <c r="S2848" t="s">
        <v>11015</v>
      </c>
      <c r="T2848" t="s">
        <v>11020</v>
      </c>
      <c r="U2848" t="s">
        <v>10920</v>
      </c>
      <c r="V2848" t="s">
        <v>11001</v>
      </c>
      <c r="W2848" t="s">
        <v>11031</v>
      </c>
      <c r="X2848" t="s">
        <v>7435</v>
      </c>
    </row>
    <row r="2849" spans="1:24" x14ac:dyDescent="0.3">
      <c r="A2849" t="s">
        <v>9334</v>
      </c>
      <c r="B2849" t="s">
        <v>9335</v>
      </c>
      <c r="C2849" t="s">
        <v>9335</v>
      </c>
      <c r="D2849">
        <v>95</v>
      </c>
      <c r="E2849" t="s">
        <v>10911</v>
      </c>
      <c r="F2849">
        <v>1.5833333333333333</v>
      </c>
      <c r="G2849" t="s">
        <v>10889</v>
      </c>
      <c r="H2849" t="s">
        <v>172</v>
      </c>
      <c r="I2849" t="s">
        <v>10891</v>
      </c>
      <c r="J2849">
        <v>5.8</v>
      </c>
      <c r="K2849" t="s">
        <v>10933</v>
      </c>
      <c r="L2849">
        <v>57969</v>
      </c>
      <c r="M2849">
        <v>25000000</v>
      </c>
      <c r="N2849">
        <v>29674699</v>
      </c>
      <c r="O2849">
        <v>4674699</v>
      </c>
      <c r="P2849" t="s">
        <v>10918</v>
      </c>
      <c r="Q2849" t="s">
        <v>7680</v>
      </c>
      <c r="R2849">
        <v>3</v>
      </c>
      <c r="S2849" t="s">
        <v>11012</v>
      </c>
      <c r="T2849" t="s">
        <v>11027</v>
      </c>
      <c r="U2849" t="s">
        <v>10930</v>
      </c>
      <c r="V2849" t="s">
        <v>10999</v>
      </c>
      <c r="W2849" t="s">
        <v>11031</v>
      </c>
      <c r="X2849" t="s">
        <v>4663</v>
      </c>
    </row>
    <row r="2850" spans="1:24" x14ac:dyDescent="0.3">
      <c r="A2850" t="s">
        <v>9336</v>
      </c>
      <c r="B2850" t="s">
        <v>9337</v>
      </c>
      <c r="C2850" t="s">
        <v>9337</v>
      </c>
      <c r="D2850">
        <v>106</v>
      </c>
      <c r="E2850" t="s">
        <v>10911</v>
      </c>
      <c r="F2850">
        <v>1.7666666666666666</v>
      </c>
      <c r="G2850" t="s">
        <v>7406</v>
      </c>
      <c r="H2850" t="s">
        <v>10887</v>
      </c>
      <c r="I2850" t="s">
        <v>172</v>
      </c>
      <c r="J2850">
        <v>6.7</v>
      </c>
      <c r="K2850" t="s">
        <v>10912</v>
      </c>
      <c r="L2850">
        <v>222143</v>
      </c>
      <c r="M2850">
        <v>116000000</v>
      </c>
      <c r="N2850">
        <v>0</v>
      </c>
      <c r="O2850">
        <v>-116000000</v>
      </c>
      <c r="P2850" t="s">
        <v>10924</v>
      </c>
      <c r="Q2850" t="s">
        <v>9338</v>
      </c>
      <c r="R2850">
        <v>28</v>
      </c>
      <c r="S2850" t="s">
        <v>11015</v>
      </c>
      <c r="T2850" t="s">
        <v>11020</v>
      </c>
      <c r="U2850" t="s">
        <v>10920</v>
      </c>
      <c r="V2850" t="s">
        <v>11008</v>
      </c>
      <c r="W2850" t="s">
        <v>11035</v>
      </c>
      <c r="X2850" t="s">
        <v>4002</v>
      </c>
    </row>
    <row r="2851" spans="1:24" x14ac:dyDescent="0.3">
      <c r="A2851" t="s">
        <v>9339</v>
      </c>
      <c r="B2851" t="s">
        <v>9340</v>
      </c>
      <c r="C2851" t="s">
        <v>9340</v>
      </c>
      <c r="D2851">
        <v>119</v>
      </c>
      <c r="E2851" t="s">
        <v>10911</v>
      </c>
      <c r="F2851">
        <v>1.9833333333333334</v>
      </c>
      <c r="G2851" t="s">
        <v>7406</v>
      </c>
      <c r="H2851" t="s">
        <v>10887</v>
      </c>
      <c r="I2851" t="s">
        <v>172</v>
      </c>
      <c r="J2851">
        <v>4.8</v>
      </c>
      <c r="K2851" t="s">
        <v>10933</v>
      </c>
      <c r="L2851">
        <v>52448</v>
      </c>
      <c r="M2851">
        <v>60000000</v>
      </c>
      <c r="N2851">
        <v>0</v>
      </c>
      <c r="O2851">
        <v>-60000000</v>
      </c>
      <c r="P2851" t="s">
        <v>10924</v>
      </c>
      <c r="Q2851" t="s">
        <v>9341</v>
      </c>
      <c r="R2851">
        <v>6</v>
      </c>
      <c r="S2851" t="s">
        <v>11013</v>
      </c>
      <c r="T2851" t="s">
        <v>11018</v>
      </c>
      <c r="U2851" t="s">
        <v>10914</v>
      </c>
      <c r="V2851" t="s">
        <v>10999</v>
      </c>
      <c r="W2851" t="s">
        <v>11031</v>
      </c>
      <c r="X2851" t="s">
        <v>2497</v>
      </c>
    </row>
    <row r="2852" spans="1:24" x14ac:dyDescent="0.3">
      <c r="A2852" t="s">
        <v>9342</v>
      </c>
      <c r="B2852" t="s">
        <v>9343</v>
      </c>
      <c r="C2852" t="s">
        <v>9343</v>
      </c>
      <c r="D2852">
        <v>138</v>
      </c>
      <c r="E2852" t="s">
        <v>10917</v>
      </c>
      <c r="F2852">
        <v>2.2999999999999998</v>
      </c>
      <c r="G2852" t="s">
        <v>7406</v>
      </c>
      <c r="H2852" t="s">
        <v>10887</v>
      </c>
      <c r="I2852" t="s">
        <v>10890</v>
      </c>
      <c r="J2852">
        <v>7.8</v>
      </c>
      <c r="K2852" t="s">
        <v>10916</v>
      </c>
      <c r="L2852">
        <v>960165</v>
      </c>
      <c r="M2852">
        <v>245000000</v>
      </c>
      <c r="N2852">
        <v>2071310218</v>
      </c>
      <c r="O2852">
        <v>1826310218</v>
      </c>
      <c r="P2852" t="s">
        <v>10928</v>
      </c>
      <c r="Q2852" t="s">
        <v>9344</v>
      </c>
      <c r="R2852">
        <v>14</v>
      </c>
      <c r="S2852" t="s">
        <v>11015</v>
      </c>
      <c r="T2852" t="s">
        <v>11018</v>
      </c>
      <c r="U2852" t="s">
        <v>10914</v>
      </c>
      <c r="V2852" t="s">
        <v>10999</v>
      </c>
      <c r="W2852" t="s">
        <v>11031</v>
      </c>
      <c r="X2852" t="s">
        <v>4114</v>
      </c>
    </row>
    <row r="2853" spans="1:24" x14ac:dyDescent="0.3">
      <c r="A2853" t="s">
        <v>9345</v>
      </c>
      <c r="B2853" t="s">
        <v>9346</v>
      </c>
      <c r="C2853" t="s">
        <v>9346</v>
      </c>
      <c r="D2853">
        <v>132</v>
      </c>
      <c r="E2853" t="s">
        <v>10917</v>
      </c>
      <c r="F2853">
        <v>2.2000000000000002</v>
      </c>
      <c r="G2853" t="s">
        <v>190</v>
      </c>
      <c r="H2853" t="s">
        <v>105</v>
      </c>
      <c r="I2853" t="s">
        <v>234</v>
      </c>
      <c r="J2853">
        <v>7.1</v>
      </c>
      <c r="K2853" t="s">
        <v>10916</v>
      </c>
      <c r="L2853">
        <v>113176</v>
      </c>
      <c r="M2853">
        <v>1800000</v>
      </c>
      <c r="N2853">
        <v>382579</v>
      </c>
      <c r="O2853">
        <v>-1417421</v>
      </c>
      <c r="P2853" t="s">
        <v>10924</v>
      </c>
      <c r="Q2853" t="s">
        <v>9347</v>
      </c>
      <c r="R2853">
        <v>1</v>
      </c>
      <c r="S2853" t="s">
        <v>11012</v>
      </c>
      <c r="T2853" t="s">
        <v>11022</v>
      </c>
      <c r="U2853" t="s">
        <v>10923</v>
      </c>
      <c r="V2853" t="s">
        <v>10999</v>
      </c>
      <c r="W2853" t="s">
        <v>11031</v>
      </c>
      <c r="X2853" t="s">
        <v>9348</v>
      </c>
    </row>
    <row r="2854" spans="1:24" x14ac:dyDescent="0.3">
      <c r="A2854" t="s">
        <v>9349</v>
      </c>
      <c r="B2854" t="s">
        <v>9350</v>
      </c>
      <c r="C2854" t="s">
        <v>9350</v>
      </c>
      <c r="D2854">
        <v>101</v>
      </c>
      <c r="E2854" t="s">
        <v>10911</v>
      </c>
      <c r="F2854">
        <v>1.6833333333333333</v>
      </c>
      <c r="G2854" t="s">
        <v>172</v>
      </c>
      <c r="H2854" t="s">
        <v>190</v>
      </c>
      <c r="I2854" t="s">
        <v>10899</v>
      </c>
      <c r="J2854">
        <v>6.6</v>
      </c>
      <c r="K2854" t="s">
        <v>10912</v>
      </c>
      <c r="L2854">
        <v>129414</v>
      </c>
      <c r="M2854">
        <v>20000000</v>
      </c>
      <c r="N2854">
        <v>36606743</v>
      </c>
      <c r="O2854">
        <v>16606743</v>
      </c>
      <c r="P2854" t="s">
        <v>10913</v>
      </c>
      <c r="Q2854" t="s">
        <v>9351</v>
      </c>
      <c r="R2854">
        <v>18</v>
      </c>
      <c r="S2854" t="s">
        <v>11013</v>
      </c>
      <c r="T2854" t="s">
        <v>11022</v>
      </c>
      <c r="U2854" t="s">
        <v>10923</v>
      </c>
      <c r="V2854" t="s">
        <v>10999</v>
      </c>
      <c r="W2854" t="s">
        <v>11031</v>
      </c>
      <c r="X2854" t="s">
        <v>7585</v>
      </c>
    </row>
    <row r="2855" spans="1:24" x14ac:dyDescent="0.3">
      <c r="A2855" t="s">
        <v>9352</v>
      </c>
      <c r="B2855" t="s">
        <v>9353</v>
      </c>
      <c r="C2855" t="s">
        <v>9353</v>
      </c>
      <c r="D2855">
        <v>89</v>
      </c>
      <c r="E2855" t="s">
        <v>10915</v>
      </c>
      <c r="F2855">
        <v>1.4833333333333334</v>
      </c>
      <c r="G2855" t="s">
        <v>10887</v>
      </c>
      <c r="H2855" t="s">
        <v>10888</v>
      </c>
      <c r="I2855" t="s">
        <v>172</v>
      </c>
      <c r="J2855">
        <v>6.6</v>
      </c>
      <c r="K2855" t="s">
        <v>10912</v>
      </c>
      <c r="L2855">
        <v>138628</v>
      </c>
      <c r="M2855">
        <v>80000000</v>
      </c>
      <c r="N2855">
        <v>475186706</v>
      </c>
      <c r="O2855">
        <v>395186706</v>
      </c>
      <c r="P2855" t="s">
        <v>10928</v>
      </c>
      <c r="Q2855" t="s">
        <v>9354</v>
      </c>
      <c r="R2855">
        <v>21</v>
      </c>
      <c r="S2855" t="s">
        <v>11015</v>
      </c>
      <c r="T2855" t="s">
        <v>11027</v>
      </c>
      <c r="U2855" t="s">
        <v>10930</v>
      </c>
      <c r="V2855" t="s">
        <v>10999</v>
      </c>
      <c r="W2855" t="s">
        <v>11031</v>
      </c>
      <c r="X2855" t="s">
        <v>6161</v>
      </c>
    </row>
    <row r="2856" spans="1:24" x14ac:dyDescent="0.3">
      <c r="A2856" t="s">
        <v>9355</v>
      </c>
      <c r="B2856" t="s">
        <v>9356</v>
      </c>
      <c r="C2856" t="s">
        <v>9356</v>
      </c>
      <c r="D2856">
        <v>152</v>
      </c>
      <c r="E2856" t="s">
        <v>10917</v>
      </c>
      <c r="F2856">
        <v>2.5333333333333332</v>
      </c>
      <c r="G2856" t="s">
        <v>7406</v>
      </c>
      <c r="H2856" t="s">
        <v>10887</v>
      </c>
      <c r="I2856" t="s">
        <v>10885</v>
      </c>
      <c r="J2856">
        <v>6.9</v>
      </c>
      <c r="K2856" t="s">
        <v>10912</v>
      </c>
      <c r="L2856">
        <v>659562</v>
      </c>
      <c r="M2856">
        <v>317000000</v>
      </c>
      <c r="N2856">
        <v>1334407706</v>
      </c>
      <c r="O2856">
        <v>1017407706</v>
      </c>
      <c r="P2856" t="s">
        <v>10928</v>
      </c>
      <c r="Q2856" t="s">
        <v>9357</v>
      </c>
      <c r="R2856">
        <v>9</v>
      </c>
      <c r="S2856" t="s">
        <v>11016</v>
      </c>
      <c r="T2856" t="s">
        <v>11018</v>
      </c>
      <c r="U2856" t="s">
        <v>10914</v>
      </c>
      <c r="V2856" t="s">
        <v>11005</v>
      </c>
      <c r="W2856" t="s">
        <v>11031</v>
      </c>
      <c r="X2856" t="s">
        <v>4867</v>
      </c>
    </row>
    <row r="2857" spans="1:24" x14ac:dyDescent="0.3">
      <c r="A2857" t="s">
        <v>9358</v>
      </c>
      <c r="B2857" t="s">
        <v>9359</v>
      </c>
      <c r="C2857" t="s">
        <v>9359</v>
      </c>
      <c r="D2857">
        <v>141</v>
      </c>
      <c r="E2857" t="s">
        <v>10917</v>
      </c>
      <c r="F2857">
        <v>2.35</v>
      </c>
      <c r="G2857" t="s">
        <v>7406</v>
      </c>
      <c r="H2857" t="s">
        <v>10887</v>
      </c>
      <c r="I2857" t="s">
        <v>10885</v>
      </c>
      <c r="J2857">
        <v>6.4</v>
      </c>
      <c r="K2857" t="s">
        <v>10912</v>
      </c>
      <c r="L2857">
        <v>479993</v>
      </c>
      <c r="M2857">
        <v>275000000</v>
      </c>
      <c r="N2857">
        <v>1077022372</v>
      </c>
      <c r="O2857">
        <v>802022372</v>
      </c>
      <c r="P2857" t="s">
        <v>10928</v>
      </c>
      <c r="Q2857" t="s">
        <v>9360</v>
      </c>
      <c r="R2857">
        <v>16</v>
      </c>
      <c r="S2857" t="s">
        <v>11015</v>
      </c>
      <c r="T2857" t="s">
        <v>11018</v>
      </c>
      <c r="U2857" t="s">
        <v>10914</v>
      </c>
      <c r="V2857" t="s">
        <v>11001</v>
      </c>
      <c r="W2857" t="s">
        <v>11031</v>
      </c>
      <c r="X2857" t="s">
        <v>4114</v>
      </c>
    </row>
    <row r="2858" spans="1:24" x14ac:dyDescent="0.3">
      <c r="A2858" t="s">
        <v>9361</v>
      </c>
      <c r="B2858" t="s">
        <v>9362</v>
      </c>
      <c r="C2858" t="s">
        <v>9362</v>
      </c>
      <c r="D2858">
        <v>102</v>
      </c>
      <c r="E2858" t="s">
        <v>10911</v>
      </c>
      <c r="F2858">
        <v>1.7</v>
      </c>
      <c r="G2858" t="s">
        <v>172</v>
      </c>
      <c r="H2858" t="s">
        <v>190</v>
      </c>
      <c r="I2858" t="s">
        <v>10899</v>
      </c>
      <c r="J2858">
        <v>6.2</v>
      </c>
      <c r="K2858" t="s">
        <v>10912</v>
      </c>
      <c r="L2858">
        <v>83492</v>
      </c>
      <c r="M2858">
        <v>21000000</v>
      </c>
      <c r="N2858">
        <v>94019120</v>
      </c>
      <c r="O2858">
        <v>73019120</v>
      </c>
      <c r="P2858" t="s">
        <v>10913</v>
      </c>
      <c r="Q2858" t="s">
        <v>9363</v>
      </c>
      <c r="R2858">
        <v>10</v>
      </c>
      <c r="S2858" t="s">
        <v>11016</v>
      </c>
      <c r="T2858" t="s">
        <v>11021</v>
      </c>
      <c r="U2858" t="s">
        <v>10921</v>
      </c>
      <c r="V2858" t="s">
        <v>11009</v>
      </c>
      <c r="W2858" t="s">
        <v>11031</v>
      </c>
      <c r="X2858" t="s">
        <v>9364</v>
      </c>
    </row>
    <row r="2859" spans="1:24" x14ac:dyDescent="0.3">
      <c r="A2859" t="s">
        <v>9365</v>
      </c>
      <c r="B2859" t="s">
        <v>9366</v>
      </c>
      <c r="C2859" t="s">
        <v>9366</v>
      </c>
      <c r="D2859">
        <v>116</v>
      </c>
      <c r="E2859" t="s">
        <v>10911</v>
      </c>
      <c r="F2859">
        <v>1.9333333333333333</v>
      </c>
      <c r="G2859" t="s">
        <v>190</v>
      </c>
      <c r="H2859" t="s">
        <v>10895</v>
      </c>
      <c r="I2859" t="s">
        <v>10890</v>
      </c>
      <c r="J2859">
        <v>7.9</v>
      </c>
      <c r="K2859" t="s">
        <v>10916</v>
      </c>
      <c r="L2859">
        <v>742739</v>
      </c>
      <c r="M2859">
        <v>47000000</v>
      </c>
      <c r="N2859">
        <v>203388186</v>
      </c>
      <c r="O2859">
        <v>156388186</v>
      </c>
      <c r="P2859" t="s">
        <v>10928</v>
      </c>
      <c r="Q2859" t="s">
        <v>9367</v>
      </c>
      <c r="R2859">
        <v>1</v>
      </c>
      <c r="S2859" t="s">
        <v>11012</v>
      </c>
      <c r="T2859" t="s">
        <v>11027</v>
      </c>
      <c r="U2859" t="s">
        <v>10930</v>
      </c>
      <c r="V2859" t="s">
        <v>11006</v>
      </c>
      <c r="W2859" t="s">
        <v>11031</v>
      </c>
      <c r="X2859" t="s">
        <v>7036</v>
      </c>
    </row>
    <row r="2860" spans="1:24" x14ac:dyDescent="0.3">
      <c r="A2860" t="s">
        <v>9368</v>
      </c>
      <c r="B2860" t="s">
        <v>9369</v>
      </c>
      <c r="C2860" t="s">
        <v>9369</v>
      </c>
      <c r="D2860">
        <v>113</v>
      </c>
      <c r="E2860" t="s">
        <v>10911</v>
      </c>
      <c r="F2860">
        <v>1.8833333333333333</v>
      </c>
      <c r="G2860" t="s">
        <v>190</v>
      </c>
      <c r="H2860" t="s">
        <v>10892</v>
      </c>
      <c r="I2860" t="s">
        <v>10899</v>
      </c>
      <c r="J2860">
        <v>7.9</v>
      </c>
      <c r="K2860" t="s">
        <v>10916</v>
      </c>
      <c r="L2860">
        <v>174236</v>
      </c>
      <c r="M2860">
        <v>20000000</v>
      </c>
      <c r="N2860">
        <v>315025930</v>
      </c>
      <c r="O2860">
        <v>295025930</v>
      </c>
      <c r="P2860" t="s">
        <v>10928</v>
      </c>
      <c r="Q2860" t="s">
        <v>9370</v>
      </c>
      <c r="R2860">
        <v>14</v>
      </c>
      <c r="S2860" t="s">
        <v>11011</v>
      </c>
      <c r="T2860" t="s">
        <v>11023</v>
      </c>
      <c r="U2860" t="s">
        <v>10925</v>
      </c>
      <c r="V2860" t="s">
        <v>11005</v>
      </c>
      <c r="W2860" t="s">
        <v>11031</v>
      </c>
      <c r="X2860" t="s">
        <v>8388</v>
      </c>
    </row>
    <row r="2861" spans="1:24" x14ac:dyDescent="0.3">
      <c r="A2861" t="s">
        <v>9371</v>
      </c>
      <c r="B2861" t="s">
        <v>9372</v>
      </c>
      <c r="C2861" t="s">
        <v>9372</v>
      </c>
      <c r="D2861">
        <v>133</v>
      </c>
      <c r="E2861" t="s">
        <v>10917</v>
      </c>
      <c r="F2861">
        <v>2.2166666666666668</v>
      </c>
      <c r="G2861" t="s">
        <v>190</v>
      </c>
      <c r="H2861" t="s">
        <v>10886</v>
      </c>
      <c r="I2861" t="s">
        <v>10899</v>
      </c>
      <c r="J2861">
        <v>7.2</v>
      </c>
      <c r="K2861" t="s">
        <v>10916</v>
      </c>
      <c r="L2861">
        <v>59285</v>
      </c>
      <c r="M2861">
        <v>20000000</v>
      </c>
      <c r="N2861">
        <v>25975621</v>
      </c>
      <c r="O2861">
        <v>5975621</v>
      </c>
      <c r="P2861" t="s">
        <v>10918</v>
      </c>
      <c r="Q2861" t="s">
        <v>9367</v>
      </c>
      <c r="R2861">
        <v>1</v>
      </c>
      <c r="S2861" t="s">
        <v>11012</v>
      </c>
      <c r="T2861" t="s">
        <v>11027</v>
      </c>
      <c r="U2861" t="s">
        <v>10930</v>
      </c>
      <c r="V2861" t="s">
        <v>11006</v>
      </c>
      <c r="W2861" t="s">
        <v>11031</v>
      </c>
      <c r="X2861" t="s">
        <v>6893</v>
      </c>
    </row>
    <row r="2862" spans="1:24" x14ac:dyDescent="0.3">
      <c r="A2862" t="s">
        <v>9373</v>
      </c>
      <c r="B2862" t="s">
        <v>9374</v>
      </c>
      <c r="C2862" t="s">
        <v>9374</v>
      </c>
      <c r="D2862">
        <v>102</v>
      </c>
      <c r="E2862" t="s">
        <v>10911</v>
      </c>
      <c r="F2862">
        <v>1.7</v>
      </c>
      <c r="G2862" t="s">
        <v>7406</v>
      </c>
      <c r="H2862" t="s">
        <v>105</v>
      </c>
      <c r="I2862" t="s">
        <v>10890</v>
      </c>
      <c r="J2862">
        <v>5.5</v>
      </c>
      <c r="K2862" t="s">
        <v>10933</v>
      </c>
      <c r="L2862">
        <v>110859</v>
      </c>
      <c r="M2862">
        <v>45000000</v>
      </c>
      <c r="N2862">
        <v>0</v>
      </c>
      <c r="O2862">
        <v>-45000000</v>
      </c>
      <c r="P2862" t="s">
        <v>10924</v>
      </c>
      <c r="Q2862" t="s">
        <v>9375</v>
      </c>
      <c r="R2862">
        <v>4</v>
      </c>
      <c r="S2862" t="s">
        <v>11013</v>
      </c>
      <c r="T2862" t="s">
        <v>11020</v>
      </c>
      <c r="U2862" t="s">
        <v>10920</v>
      </c>
      <c r="V2862" t="s">
        <v>11009</v>
      </c>
      <c r="W2862" t="s">
        <v>11031</v>
      </c>
      <c r="X2862" t="s">
        <v>9376</v>
      </c>
    </row>
    <row r="2863" spans="1:24" x14ac:dyDescent="0.3">
      <c r="A2863" t="s">
        <v>9377</v>
      </c>
      <c r="B2863" t="s">
        <v>9378</v>
      </c>
      <c r="C2863" t="s">
        <v>9378</v>
      </c>
      <c r="D2863">
        <v>119</v>
      </c>
      <c r="E2863" t="s">
        <v>10911</v>
      </c>
      <c r="F2863">
        <v>1.9833333333333334</v>
      </c>
      <c r="G2863" t="s">
        <v>190</v>
      </c>
      <c r="H2863" t="s">
        <v>105</v>
      </c>
      <c r="I2863" t="s">
        <v>10895</v>
      </c>
      <c r="J2863">
        <v>6.5</v>
      </c>
      <c r="K2863" t="s">
        <v>10912</v>
      </c>
      <c r="L2863">
        <v>155814</v>
      </c>
      <c r="M2863">
        <v>55000000</v>
      </c>
      <c r="N2863">
        <v>74679822</v>
      </c>
      <c r="O2863">
        <v>19679822</v>
      </c>
      <c r="P2863" t="s">
        <v>10913</v>
      </c>
      <c r="Q2863" t="s">
        <v>9379</v>
      </c>
      <c r="R2863">
        <v>25</v>
      </c>
      <c r="S2863" t="s">
        <v>1956</v>
      </c>
      <c r="T2863" t="s">
        <v>11027</v>
      </c>
      <c r="U2863" t="s">
        <v>10930</v>
      </c>
      <c r="V2863" t="s">
        <v>10999</v>
      </c>
      <c r="W2863" t="s">
        <v>11031</v>
      </c>
      <c r="X2863" t="s">
        <v>2413</v>
      </c>
    </row>
    <row r="2864" spans="1:24" x14ac:dyDescent="0.3">
      <c r="A2864" t="s">
        <v>9380</v>
      </c>
      <c r="B2864" t="s">
        <v>9381</v>
      </c>
      <c r="C2864" t="s">
        <v>9381</v>
      </c>
      <c r="D2864">
        <v>111</v>
      </c>
      <c r="E2864" t="s">
        <v>10911</v>
      </c>
      <c r="F2864">
        <v>1.85</v>
      </c>
      <c r="G2864" t="s">
        <v>7406</v>
      </c>
      <c r="H2864" t="s">
        <v>10887</v>
      </c>
      <c r="I2864" t="s">
        <v>10890</v>
      </c>
      <c r="J2864">
        <v>5.6</v>
      </c>
      <c r="K2864" t="s">
        <v>10933</v>
      </c>
      <c r="L2864">
        <v>124306</v>
      </c>
      <c r="M2864">
        <v>150000000</v>
      </c>
      <c r="N2864">
        <v>290930148</v>
      </c>
      <c r="O2864">
        <v>140930148</v>
      </c>
      <c r="P2864" t="s">
        <v>10928</v>
      </c>
      <c r="Q2864" t="s">
        <v>9382</v>
      </c>
      <c r="R2864">
        <v>21</v>
      </c>
      <c r="S2864" t="s">
        <v>11014</v>
      </c>
      <c r="T2864" t="s">
        <v>11021</v>
      </c>
      <c r="U2864" t="s">
        <v>10921</v>
      </c>
      <c r="V2864" t="s">
        <v>11009</v>
      </c>
      <c r="W2864" t="s">
        <v>11031</v>
      </c>
      <c r="X2864" t="s">
        <v>9383</v>
      </c>
    </row>
    <row r="2865" spans="1:24" x14ac:dyDescent="0.3">
      <c r="A2865" t="s">
        <v>9384</v>
      </c>
      <c r="B2865" t="s">
        <v>9385</v>
      </c>
      <c r="C2865" t="s">
        <v>9385</v>
      </c>
      <c r="D2865">
        <v>116</v>
      </c>
      <c r="E2865" t="s">
        <v>10911</v>
      </c>
      <c r="F2865">
        <v>1.9333333333333333</v>
      </c>
      <c r="G2865" t="s">
        <v>172</v>
      </c>
      <c r="H2865" t="s">
        <v>234</v>
      </c>
      <c r="I2865" t="s">
        <v>10899</v>
      </c>
      <c r="J2865">
        <v>6.1</v>
      </c>
      <c r="K2865" t="s">
        <v>10912</v>
      </c>
      <c r="L2865">
        <v>195629</v>
      </c>
      <c r="M2865">
        <v>40000000</v>
      </c>
      <c r="N2865">
        <v>87189756</v>
      </c>
      <c r="O2865">
        <v>47189756</v>
      </c>
      <c r="P2865" t="s">
        <v>10913</v>
      </c>
      <c r="Q2865" t="s">
        <v>9386</v>
      </c>
      <c r="R2865">
        <v>15</v>
      </c>
      <c r="S2865" t="s">
        <v>11012</v>
      </c>
      <c r="T2865" t="s">
        <v>11029</v>
      </c>
      <c r="U2865" t="s">
        <v>10932</v>
      </c>
      <c r="V2865" t="s">
        <v>10998</v>
      </c>
      <c r="W2865" t="s">
        <v>11031</v>
      </c>
      <c r="X2865" t="s">
        <v>8329</v>
      </c>
    </row>
    <row r="2866" spans="1:24" x14ac:dyDescent="0.3">
      <c r="A2866" t="s">
        <v>9387</v>
      </c>
      <c r="B2866" t="s">
        <v>9388</v>
      </c>
      <c r="C2866" t="s">
        <v>9388</v>
      </c>
      <c r="D2866">
        <v>100</v>
      </c>
      <c r="E2866" t="s">
        <v>10911</v>
      </c>
      <c r="F2866">
        <v>1.6666666666666667</v>
      </c>
      <c r="G2866" t="s">
        <v>172</v>
      </c>
      <c r="H2866" t="s">
        <v>10891</v>
      </c>
      <c r="I2866" t="s">
        <v>10899</v>
      </c>
      <c r="J2866">
        <v>6</v>
      </c>
      <c r="K2866" t="s">
        <v>10912</v>
      </c>
      <c r="L2866">
        <v>144414</v>
      </c>
      <c r="M2866">
        <v>40000000</v>
      </c>
      <c r="N2866">
        <v>111811453</v>
      </c>
      <c r="O2866">
        <v>71811453</v>
      </c>
      <c r="P2866" t="s">
        <v>10913</v>
      </c>
      <c r="Q2866" t="s">
        <v>9389</v>
      </c>
      <c r="R2866">
        <v>16</v>
      </c>
      <c r="S2866" t="s">
        <v>11015</v>
      </c>
      <c r="T2866" t="s">
        <v>11021</v>
      </c>
      <c r="U2866" t="s">
        <v>10921</v>
      </c>
      <c r="V2866" t="s">
        <v>10999</v>
      </c>
      <c r="W2866" t="s">
        <v>11031</v>
      </c>
      <c r="X2866" t="s">
        <v>9390</v>
      </c>
    </row>
    <row r="2867" spans="1:24" x14ac:dyDescent="0.3">
      <c r="A2867" t="s">
        <v>9391</v>
      </c>
      <c r="B2867" t="s">
        <v>9392</v>
      </c>
      <c r="C2867" t="s">
        <v>9392</v>
      </c>
      <c r="D2867">
        <v>119</v>
      </c>
      <c r="E2867" t="s">
        <v>10911</v>
      </c>
      <c r="F2867">
        <v>1.9833333333333334</v>
      </c>
      <c r="G2867" t="s">
        <v>172</v>
      </c>
      <c r="H2867" t="s">
        <v>190</v>
      </c>
      <c r="I2867" t="s">
        <v>10899</v>
      </c>
      <c r="J2867">
        <v>7.7</v>
      </c>
      <c r="K2867" t="s">
        <v>10916</v>
      </c>
      <c r="L2867">
        <v>655029</v>
      </c>
      <c r="M2867">
        <v>18000000</v>
      </c>
      <c r="N2867">
        <v>103215094</v>
      </c>
      <c r="O2867">
        <v>85215094</v>
      </c>
      <c r="P2867" t="s">
        <v>10913</v>
      </c>
      <c r="Q2867" t="s">
        <v>9393</v>
      </c>
      <c r="R2867">
        <v>27</v>
      </c>
      <c r="S2867" t="s">
        <v>11014</v>
      </c>
      <c r="T2867" t="s">
        <v>11028</v>
      </c>
      <c r="U2867" t="s">
        <v>10931</v>
      </c>
      <c r="V2867" t="s">
        <v>10998</v>
      </c>
      <c r="W2867" t="s">
        <v>11031</v>
      </c>
      <c r="X2867" t="s">
        <v>3513</v>
      </c>
    </row>
    <row r="2868" spans="1:24" x14ac:dyDescent="0.3">
      <c r="A2868" t="s">
        <v>9394</v>
      </c>
      <c r="B2868" t="s">
        <v>9395</v>
      </c>
      <c r="C2868" t="s">
        <v>9395</v>
      </c>
      <c r="D2868">
        <v>113</v>
      </c>
      <c r="E2868" t="s">
        <v>10911</v>
      </c>
      <c r="F2868">
        <v>1.8833333333333333</v>
      </c>
      <c r="G2868" t="s">
        <v>10887</v>
      </c>
      <c r="H2868" t="s">
        <v>10892</v>
      </c>
      <c r="I2868" t="s">
        <v>10885</v>
      </c>
      <c r="J2868">
        <v>6.2</v>
      </c>
      <c r="K2868" t="s">
        <v>10912</v>
      </c>
      <c r="L2868">
        <v>118524</v>
      </c>
      <c r="M2868">
        <v>170000000</v>
      </c>
      <c r="N2868">
        <v>299820798</v>
      </c>
      <c r="O2868">
        <v>129820798</v>
      </c>
      <c r="P2868" t="s">
        <v>10928</v>
      </c>
      <c r="Q2868" t="s">
        <v>9396</v>
      </c>
      <c r="R2868">
        <v>10</v>
      </c>
      <c r="S2868" t="s">
        <v>11011</v>
      </c>
      <c r="T2868" t="s">
        <v>11029</v>
      </c>
      <c r="U2868" t="s">
        <v>10932</v>
      </c>
      <c r="V2868" t="s">
        <v>11006</v>
      </c>
      <c r="W2868" t="s">
        <v>11031</v>
      </c>
      <c r="X2868" t="s">
        <v>7184</v>
      </c>
    </row>
    <row r="2869" spans="1:24" x14ac:dyDescent="0.3">
      <c r="A2869" t="s">
        <v>9397</v>
      </c>
      <c r="B2869" t="s">
        <v>9398</v>
      </c>
      <c r="C2869" t="s">
        <v>9398</v>
      </c>
      <c r="D2869">
        <v>96</v>
      </c>
      <c r="E2869" t="s">
        <v>10911</v>
      </c>
      <c r="F2869">
        <v>1.6</v>
      </c>
      <c r="G2869" t="s">
        <v>172</v>
      </c>
      <c r="H2869" t="s">
        <v>10891</v>
      </c>
      <c r="I2869" t="s">
        <v>10899</v>
      </c>
      <c r="J2869">
        <v>6.6</v>
      </c>
      <c r="K2869" t="s">
        <v>10912</v>
      </c>
      <c r="L2869">
        <v>89888</v>
      </c>
      <c r="M2869">
        <v>25000000</v>
      </c>
      <c r="N2869">
        <v>85218541</v>
      </c>
      <c r="O2869">
        <v>60218541</v>
      </c>
      <c r="P2869" t="s">
        <v>10913</v>
      </c>
      <c r="Q2869" t="s">
        <v>9399</v>
      </c>
      <c r="R2869">
        <v>1</v>
      </c>
      <c r="S2869" t="s">
        <v>11016</v>
      </c>
      <c r="T2869" t="s">
        <v>11026</v>
      </c>
      <c r="U2869" t="s">
        <v>10929</v>
      </c>
      <c r="V2869" t="s">
        <v>11005</v>
      </c>
      <c r="W2869" t="s">
        <v>11031</v>
      </c>
      <c r="X2869" t="s">
        <v>4250</v>
      </c>
    </row>
    <row r="2870" spans="1:24" x14ac:dyDescent="0.3">
      <c r="A2870" t="s">
        <v>9400</v>
      </c>
      <c r="B2870" t="s">
        <v>9401</v>
      </c>
      <c r="C2870" t="s">
        <v>9401</v>
      </c>
      <c r="D2870">
        <v>105</v>
      </c>
      <c r="E2870" t="s">
        <v>10911</v>
      </c>
      <c r="F2870">
        <v>1.75</v>
      </c>
      <c r="G2870" t="s">
        <v>172</v>
      </c>
      <c r="H2870" t="s">
        <v>190</v>
      </c>
      <c r="I2870" t="s">
        <v>10886</v>
      </c>
      <c r="J2870">
        <v>7.7</v>
      </c>
      <c r="K2870" t="s">
        <v>10916</v>
      </c>
      <c r="L2870">
        <v>136512</v>
      </c>
      <c r="M2870">
        <v>8000000</v>
      </c>
      <c r="N2870">
        <v>9074749</v>
      </c>
      <c r="O2870">
        <v>1074749</v>
      </c>
      <c r="P2870" t="s">
        <v>10918</v>
      </c>
      <c r="Q2870" t="s">
        <v>9402</v>
      </c>
      <c r="R2870">
        <v>25</v>
      </c>
      <c r="S2870" t="s">
        <v>11013</v>
      </c>
      <c r="T2870" t="s">
        <v>11019</v>
      </c>
      <c r="U2870" t="s">
        <v>10919</v>
      </c>
      <c r="V2870" t="s">
        <v>10999</v>
      </c>
      <c r="W2870" t="s">
        <v>11031</v>
      </c>
      <c r="X2870" t="s">
        <v>9403</v>
      </c>
    </row>
    <row r="2871" spans="1:24" x14ac:dyDescent="0.3">
      <c r="A2871" t="s">
        <v>9404</v>
      </c>
      <c r="B2871" t="s">
        <v>9405</v>
      </c>
      <c r="C2871" t="s">
        <v>9405</v>
      </c>
      <c r="D2871">
        <v>102</v>
      </c>
      <c r="E2871" t="s">
        <v>10911</v>
      </c>
      <c r="F2871">
        <v>1.7</v>
      </c>
      <c r="G2871" t="s">
        <v>10891</v>
      </c>
      <c r="H2871" t="s">
        <v>190</v>
      </c>
      <c r="I2871" t="s">
        <v>5170</v>
      </c>
      <c r="J2871">
        <v>7.6</v>
      </c>
      <c r="K2871" t="s">
        <v>10916</v>
      </c>
      <c r="L2871">
        <v>245261</v>
      </c>
      <c r="M2871">
        <v>12000000</v>
      </c>
      <c r="N2871">
        <v>37999675</v>
      </c>
      <c r="O2871">
        <v>25999675</v>
      </c>
      <c r="P2871" t="s">
        <v>10913</v>
      </c>
      <c r="Q2871" t="s">
        <v>9406</v>
      </c>
      <c r="R2871">
        <v>16</v>
      </c>
      <c r="S2871" t="s">
        <v>11015</v>
      </c>
      <c r="T2871" t="s">
        <v>11029</v>
      </c>
      <c r="U2871" t="s">
        <v>10932</v>
      </c>
      <c r="V2871" t="s">
        <v>11006</v>
      </c>
      <c r="W2871" t="s">
        <v>11031</v>
      </c>
      <c r="X2871" t="s">
        <v>9407</v>
      </c>
    </row>
    <row r="2872" spans="1:24" x14ac:dyDescent="0.3">
      <c r="A2872" t="s">
        <v>9408</v>
      </c>
      <c r="B2872" t="s">
        <v>9409</v>
      </c>
      <c r="C2872" t="s">
        <v>9409</v>
      </c>
      <c r="D2872">
        <v>106</v>
      </c>
      <c r="E2872" t="s">
        <v>10911</v>
      </c>
      <c r="F2872">
        <v>1.7666666666666666</v>
      </c>
      <c r="G2872" t="s">
        <v>190</v>
      </c>
      <c r="H2872" t="s">
        <v>10894</v>
      </c>
      <c r="I2872" t="s">
        <v>10899</v>
      </c>
      <c r="J2872">
        <v>8.5</v>
      </c>
      <c r="K2872" t="s">
        <v>10922</v>
      </c>
      <c r="L2872">
        <v>942756</v>
      </c>
      <c r="M2872">
        <v>3300000</v>
      </c>
      <c r="N2872">
        <v>49440079</v>
      </c>
      <c r="O2872">
        <v>46140079</v>
      </c>
      <c r="P2872" t="s">
        <v>10913</v>
      </c>
      <c r="Q2872" t="s">
        <v>9410</v>
      </c>
      <c r="R2872">
        <v>16</v>
      </c>
      <c r="S2872" t="s">
        <v>11012</v>
      </c>
      <c r="T2872" t="s">
        <v>11019</v>
      </c>
      <c r="U2872" t="s">
        <v>10919</v>
      </c>
      <c r="V2872" t="s">
        <v>10998</v>
      </c>
      <c r="W2872" t="s">
        <v>11031</v>
      </c>
      <c r="X2872" t="s">
        <v>6731</v>
      </c>
    </row>
    <row r="2873" spans="1:24" x14ac:dyDescent="0.3">
      <c r="A2873" t="s">
        <v>9411</v>
      </c>
      <c r="B2873" t="s">
        <v>9412</v>
      </c>
      <c r="C2873" t="s">
        <v>9412</v>
      </c>
      <c r="D2873">
        <v>126</v>
      </c>
      <c r="E2873" t="s">
        <v>10917</v>
      </c>
      <c r="F2873">
        <v>2.1</v>
      </c>
      <c r="G2873" t="s">
        <v>190</v>
      </c>
      <c r="H2873" t="s">
        <v>10886</v>
      </c>
      <c r="I2873" t="s">
        <v>10899</v>
      </c>
      <c r="J2873">
        <v>7.7</v>
      </c>
      <c r="K2873" t="s">
        <v>10916</v>
      </c>
      <c r="L2873">
        <v>394247</v>
      </c>
      <c r="M2873">
        <v>12000000</v>
      </c>
      <c r="N2873">
        <v>307166834</v>
      </c>
      <c r="O2873">
        <v>295166834</v>
      </c>
      <c r="P2873" t="s">
        <v>10928</v>
      </c>
      <c r="Q2873" t="s">
        <v>8345</v>
      </c>
      <c r="R2873">
        <v>16</v>
      </c>
      <c r="S2873" t="s">
        <v>1956</v>
      </c>
      <c r="T2873" t="s">
        <v>11029</v>
      </c>
      <c r="U2873" t="s">
        <v>10932</v>
      </c>
      <c r="V2873" t="s">
        <v>10998</v>
      </c>
      <c r="W2873" t="s">
        <v>11031</v>
      </c>
      <c r="X2873" t="s">
        <v>9413</v>
      </c>
    </row>
    <row r="2874" spans="1:24" x14ac:dyDescent="0.3">
      <c r="A2874" t="s">
        <v>9414</v>
      </c>
      <c r="B2874" t="s">
        <v>9415</v>
      </c>
      <c r="C2874" t="s">
        <v>9415</v>
      </c>
      <c r="D2874">
        <v>108</v>
      </c>
      <c r="E2874" t="s">
        <v>10911</v>
      </c>
      <c r="F2874">
        <v>1.8</v>
      </c>
      <c r="G2874" t="s">
        <v>172</v>
      </c>
      <c r="H2874" t="s">
        <v>190</v>
      </c>
      <c r="I2874" t="s">
        <v>5878</v>
      </c>
      <c r="J2874">
        <v>7.9</v>
      </c>
      <c r="K2874" t="s">
        <v>10916</v>
      </c>
      <c r="L2874">
        <v>425296</v>
      </c>
      <c r="M2874">
        <v>14000000</v>
      </c>
      <c r="N2874">
        <v>93553698</v>
      </c>
      <c r="O2874">
        <v>79553698</v>
      </c>
      <c r="P2874" t="s">
        <v>10913</v>
      </c>
      <c r="Q2874" t="s">
        <v>9416</v>
      </c>
      <c r="R2874">
        <v>8</v>
      </c>
      <c r="S2874" t="s">
        <v>11013</v>
      </c>
      <c r="T2874" t="s">
        <v>11027</v>
      </c>
      <c r="U2874" t="s">
        <v>10930</v>
      </c>
      <c r="V2874" t="s">
        <v>11001</v>
      </c>
      <c r="W2874" t="s">
        <v>11031</v>
      </c>
      <c r="X2874" t="s">
        <v>6735</v>
      </c>
    </row>
    <row r="2875" spans="1:24" x14ac:dyDescent="0.3">
      <c r="A2875" t="s">
        <v>9417</v>
      </c>
      <c r="B2875" t="s">
        <v>9418</v>
      </c>
      <c r="C2875" t="s">
        <v>9418</v>
      </c>
      <c r="D2875">
        <v>107</v>
      </c>
      <c r="E2875" t="s">
        <v>10911</v>
      </c>
      <c r="F2875">
        <v>1.7833333333333334</v>
      </c>
      <c r="G2875" t="s">
        <v>7406</v>
      </c>
      <c r="H2875" t="s">
        <v>105</v>
      </c>
      <c r="I2875" t="s">
        <v>10890</v>
      </c>
      <c r="J2875">
        <v>5.5</v>
      </c>
      <c r="K2875" t="s">
        <v>10933</v>
      </c>
      <c r="L2875">
        <v>99114</v>
      </c>
      <c r="M2875">
        <v>40000000</v>
      </c>
      <c r="N2875">
        <v>312242626</v>
      </c>
      <c r="O2875">
        <v>272242626</v>
      </c>
      <c r="P2875" t="s">
        <v>10928</v>
      </c>
      <c r="Q2875" t="s">
        <v>8954</v>
      </c>
      <c r="R2875">
        <v>13</v>
      </c>
      <c r="S2875" t="s">
        <v>11011</v>
      </c>
      <c r="T2875" t="s">
        <v>11018</v>
      </c>
      <c r="U2875" t="s">
        <v>10914</v>
      </c>
      <c r="V2875" t="s">
        <v>11006</v>
      </c>
      <c r="W2875" t="s">
        <v>11031</v>
      </c>
      <c r="X2875" t="s">
        <v>2001</v>
      </c>
    </row>
    <row r="2876" spans="1:24" x14ac:dyDescent="0.3">
      <c r="A2876" t="s">
        <v>9419</v>
      </c>
      <c r="B2876" t="s">
        <v>9420</v>
      </c>
      <c r="C2876" t="s">
        <v>9421</v>
      </c>
      <c r="D2876">
        <v>159</v>
      </c>
      <c r="E2876" t="s">
        <v>10917</v>
      </c>
      <c r="F2876">
        <v>2.65</v>
      </c>
      <c r="G2876" t="s">
        <v>7406</v>
      </c>
      <c r="H2876" t="s">
        <v>190</v>
      </c>
      <c r="I2876" t="s">
        <v>10899</v>
      </c>
      <c r="J2876">
        <v>8</v>
      </c>
      <c r="K2876" t="s">
        <v>10922</v>
      </c>
      <c r="L2876">
        <v>132890</v>
      </c>
      <c r="M2876">
        <v>18026148</v>
      </c>
      <c r="N2876">
        <v>24548038</v>
      </c>
      <c r="O2876">
        <v>6521890</v>
      </c>
      <c r="P2876" t="s">
        <v>10918</v>
      </c>
      <c r="Q2876" t="s">
        <v>9422</v>
      </c>
      <c r="R2876">
        <v>9</v>
      </c>
      <c r="S2876" t="s">
        <v>11012</v>
      </c>
      <c r="T2876" t="s">
        <v>11025</v>
      </c>
      <c r="U2876" t="s">
        <v>10927</v>
      </c>
      <c r="V2876" t="s">
        <v>10999</v>
      </c>
      <c r="W2876" t="s">
        <v>11031</v>
      </c>
      <c r="X2876" t="s">
        <v>9423</v>
      </c>
    </row>
    <row r="2877" spans="1:24" x14ac:dyDescent="0.3">
      <c r="A2877" t="s">
        <v>9424</v>
      </c>
      <c r="B2877" t="s">
        <v>9425</v>
      </c>
      <c r="C2877" t="s">
        <v>9425</v>
      </c>
      <c r="D2877">
        <v>115</v>
      </c>
      <c r="E2877" t="s">
        <v>10911</v>
      </c>
      <c r="F2877">
        <v>1.9166666666666667</v>
      </c>
      <c r="G2877" t="s">
        <v>172</v>
      </c>
      <c r="H2877" t="s">
        <v>10899</v>
      </c>
      <c r="I2877" t="s">
        <v>10899</v>
      </c>
      <c r="J2877">
        <v>6.3</v>
      </c>
      <c r="K2877" t="s">
        <v>10912</v>
      </c>
      <c r="L2877">
        <v>225590</v>
      </c>
      <c r="M2877">
        <v>68000000</v>
      </c>
      <c r="N2877">
        <v>215863606</v>
      </c>
      <c r="O2877">
        <v>147863606</v>
      </c>
      <c r="P2877" t="s">
        <v>10928</v>
      </c>
      <c r="Q2877" t="s">
        <v>9426</v>
      </c>
      <c r="R2877">
        <v>25</v>
      </c>
      <c r="S2877" t="s">
        <v>11012</v>
      </c>
      <c r="T2877" t="s">
        <v>11024</v>
      </c>
      <c r="U2877" t="s">
        <v>10926</v>
      </c>
      <c r="V2877" t="s">
        <v>10999</v>
      </c>
      <c r="W2877" t="s">
        <v>11031</v>
      </c>
      <c r="X2877" t="s">
        <v>8329</v>
      </c>
    </row>
    <row r="2878" spans="1:24" x14ac:dyDescent="0.3">
      <c r="A2878" t="s">
        <v>9427</v>
      </c>
      <c r="B2878" t="s">
        <v>9428</v>
      </c>
      <c r="C2878" t="s">
        <v>9428</v>
      </c>
      <c r="D2878">
        <v>112</v>
      </c>
      <c r="E2878" t="s">
        <v>10911</v>
      </c>
      <c r="F2878">
        <v>1.8666666666666667</v>
      </c>
      <c r="G2878" t="s">
        <v>190</v>
      </c>
      <c r="H2878" t="s">
        <v>10895</v>
      </c>
      <c r="I2878" t="s">
        <v>10890</v>
      </c>
      <c r="J2878">
        <v>6.6</v>
      </c>
      <c r="K2878" t="s">
        <v>10912</v>
      </c>
      <c r="L2878">
        <v>83229</v>
      </c>
      <c r="M2878">
        <v>18000000</v>
      </c>
      <c r="N2878">
        <v>7112282</v>
      </c>
      <c r="O2878">
        <v>-10887718</v>
      </c>
      <c r="P2878" t="s">
        <v>10924</v>
      </c>
      <c r="S2878" t="s">
        <v>11016</v>
      </c>
      <c r="T2878" t="s">
        <v>11019</v>
      </c>
      <c r="U2878" t="e">
        <v>#VALUE!</v>
      </c>
      <c r="V2878" t="s">
        <v>10980</v>
      </c>
      <c r="W2878" t="s">
        <v>11032</v>
      </c>
      <c r="X2878" t="s">
        <v>8426</v>
      </c>
    </row>
    <row r="2879" spans="1:24" x14ac:dyDescent="0.3">
      <c r="A2879" t="s">
        <v>9429</v>
      </c>
      <c r="B2879" t="s">
        <v>9430</v>
      </c>
      <c r="C2879" t="s">
        <v>9430</v>
      </c>
      <c r="D2879">
        <v>122</v>
      </c>
      <c r="E2879" t="s">
        <v>10917</v>
      </c>
      <c r="F2879">
        <v>2.0333333333333332</v>
      </c>
      <c r="G2879" t="s">
        <v>7406</v>
      </c>
      <c r="H2879" t="s">
        <v>10887</v>
      </c>
      <c r="I2879" t="s">
        <v>10890</v>
      </c>
      <c r="J2879">
        <v>7</v>
      </c>
      <c r="K2879" t="s">
        <v>10916</v>
      </c>
      <c r="L2879">
        <v>255103</v>
      </c>
      <c r="M2879">
        <v>185000000</v>
      </c>
      <c r="N2879">
        <v>343471816</v>
      </c>
      <c r="O2879">
        <v>158471816</v>
      </c>
      <c r="P2879" t="s">
        <v>10928</v>
      </c>
      <c r="Q2879" t="s">
        <v>9431</v>
      </c>
      <c r="R2879">
        <v>20</v>
      </c>
      <c r="S2879" t="s">
        <v>11014</v>
      </c>
      <c r="T2879" t="s">
        <v>11025</v>
      </c>
      <c r="U2879" t="s">
        <v>10927</v>
      </c>
      <c r="V2879" t="s">
        <v>11006</v>
      </c>
      <c r="W2879" t="s">
        <v>11031</v>
      </c>
      <c r="X2879" t="s">
        <v>5607</v>
      </c>
    </row>
    <row r="2880" spans="1:24" x14ac:dyDescent="0.3">
      <c r="A2880" t="s">
        <v>9432</v>
      </c>
      <c r="B2880" t="s">
        <v>9433</v>
      </c>
      <c r="C2880" t="s">
        <v>9433</v>
      </c>
      <c r="D2880">
        <v>139</v>
      </c>
      <c r="E2880" t="s">
        <v>10917</v>
      </c>
      <c r="F2880">
        <v>2.3166666666666669</v>
      </c>
      <c r="G2880" t="s">
        <v>190</v>
      </c>
      <c r="H2880" t="s">
        <v>10899</v>
      </c>
      <c r="I2880" t="s">
        <v>10899</v>
      </c>
      <c r="J2880">
        <v>7.2</v>
      </c>
      <c r="K2880" t="s">
        <v>10916</v>
      </c>
      <c r="L2880">
        <v>115017</v>
      </c>
      <c r="M2880">
        <v>24000000</v>
      </c>
      <c r="N2880">
        <v>64414761</v>
      </c>
      <c r="O2880">
        <v>40414761</v>
      </c>
      <c r="P2880" t="s">
        <v>10913</v>
      </c>
      <c r="Q2880" t="s">
        <v>8918</v>
      </c>
      <c r="R2880">
        <v>6</v>
      </c>
      <c r="S2880" t="s">
        <v>11011</v>
      </c>
      <c r="T2880" t="s">
        <v>11018</v>
      </c>
      <c r="U2880" t="s">
        <v>10914</v>
      </c>
      <c r="V2880" t="s">
        <v>11006</v>
      </c>
      <c r="W2880" t="s">
        <v>11031</v>
      </c>
      <c r="X2880" t="s">
        <v>5226</v>
      </c>
    </row>
    <row r="2881" spans="1:24" x14ac:dyDescent="0.3">
      <c r="A2881" t="s">
        <v>9434</v>
      </c>
      <c r="B2881" t="s">
        <v>9435</v>
      </c>
      <c r="C2881" t="s">
        <v>9435</v>
      </c>
      <c r="D2881">
        <v>110</v>
      </c>
      <c r="E2881" t="s">
        <v>10911</v>
      </c>
      <c r="F2881">
        <v>1.8333333333333333</v>
      </c>
      <c r="G2881" t="s">
        <v>190</v>
      </c>
      <c r="H2881" t="s">
        <v>10886</v>
      </c>
      <c r="I2881" t="s">
        <v>10899</v>
      </c>
      <c r="J2881">
        <v>7.4</v>
      </c>
      <c r="K2881" t="s">
        <v>10916</v>
      </c>
      <c r="L2881">
        <v>276816</v>
      </c>
      <c r="M2881">
        <v>20000000</v>
      </c>
      <c r="N2881">
        <v>208445075</v>
      </c>
      <c r="O2881">
        <v>188445075</v>
      </c>
      <c r="P2881" t="s">
        <v>10928</v>
      </c>
      <c r="Q2881" t="s">
        <v>9436</v>
      </c>
      <c r="R2881">
        <v>23</v>
      </c>
      <c r="S2881" t="s">
        <v>11015</v>
      </c>
      <c r="T2881" t="s">
        <v>11029</v>
      </c>
      <c r="U2881" t="s">
        <v>10932</v>
      </c>
      <c r="V2881" t="s">
        <v>11006</v>
      </c>
      <c r="W2881" t="s">
        <v>11031</v>
      </c>
      <c r="X2881" t="s">
        <v>9437</v>
      </c>
    </row>
    <row r="2882" spans="1:24" x14ac:dyDescent="0.3">
      <c r="A2882" t="s">
        <v>9438</v>
      </c>
      <c r="B2882" t="s">
        <v>9439</v>
      </c>
      <c r="C2882" t="s">
        <v>9439</v>
      </c>
      <c r="D2882">
        <v>96</v>
      </c>
      <c r="E2882" t="s">
        <v>10911</v>
      </c>
      <c r="F2882">
        <v>1.6</v>
      </c>
      <c r="G2882" t="s">
        <v>7406</v>
      </c>
      <c r="H2882" t="s">
        <v>10891</v>
      </c>
      <c r="I2882" t="s">
        <v>5170</v>
      </c>
      <c r="J2882">
        <v>5.7</v>
      </c>
      <c r="K2882" t="s">
        <v>10933</v>
      </c>
      <c r="L2882">
        <v>94409</v>
      </c>
      <c r="M2882">
        <v>35000000</v>
      </c>
      <c r="N2882">
        <v>82347656</v>
      </c>
      <c r="O2882">
        <v>47347656</v>
      </c>
      <c r="P2882" t="s">
        <v>10913</v>
      </c>
      <c r="Q2882" t="s">
        <v>9440</v>
      </c>
      <c r="R2882">
        <v>13</v>
      </c>
      <c r="S2882" t="s">
        <v>11012</v>
      </c>
      <c r="T2882" t="s">
        <v>11028</v>
      </c>
      <c r="U2882" t="s">
        <v>10931</v>
      </c>
      <c r="V2882" t="s">
        <v>10999</v>
      </c>
      <c r="W2882" t="s">
        <v>11031</v>
      </c>
      <c r="X2882" t="s">
        <v>9441</v>
      </c>
    </row>
    <row r="2883" spans="1:24" x14ac:dyDescent="0.3">
      <c r="A2883" t="s">
        <v>9442</v>
      </c>
      <c r="B2883" t="s">
        <v>9443</v>
      </c>
      <c r="C2883" t="s">
        <v>9443</v>
      </c>
      <c r="D2883">
        <v>98</v>
      </c>
      <c r="E2883" t="s">
        <v>10911</v>
      </c>
      <c r="F2883">
        <v>1.6333333333333333</v>
      </c>
      <c r="G2883" t="s">
        <v>10887</v>
      </c>
      <c r="H2883" t="s">
        <v>172</v>
      </c>
      <c r="I2883" t="s">
        <v>10892</v>
      </c>
      <c r="J2883">
        <v>6.2</v>
      </c>
      <c r="K2883" t="s">
        <v>10912</v>
      </c>
      <c r="L2883">
        <v>132076</v>
      </c>
      <c r="M2883">
        <v>127000000</v>
      </c>
      <c r="N2883">
        <v>363204635</v>
      </c>
      <c r="O2883">
        <v>236204635</v>
      </c>
      <c r="P2883" t="s">
        <v>10928</v>
      </c>
      <c r="Q2883" t="s">
        <v>6896</v>
      </c>
      <c r="R2883">
        <v>17</v>
      </c>
      <c r="S2883" t="s">
        <v>11014</v>
      </c>
      <c r="T2883" t="s">
        <v>11018</v>
      </c>
      <c r="U2883" t="s">
        <v>10914</v>
      </c>
      <c r="V2883" t="s">
        <v>10998</v>
      </c>
      <c r="W2883" t="s">
        <v>11031</v>
      </c>
      <c r="X2883" t="s">
        <v>4002</v>
      </c>
    </row>
    <row r="2884" spans="1:24" x14ac:dyDescent="0.3">
      <c r="A2884" t="s">
        <v>9444</v>
      </c>
      <c r="B2884" t="s">
        <v>9445</v>
      </c>
      <c r="C2884" t="s">
        <v>9445</v>
      </c>
      <c r="D2884">
        <v>85</v>
      </c>
      <c r="E2884" t="s">
        <v>10915</v>
      </c>
      <c r="F2884">
        <v>1.4166666666666667</v>
      </c>
      <c r="G2884" t="s">
        <v>190</v>
      </c>
      <c r="H2884" t="s">
        <v>10899</v>
      </c>
      <c r="I2884" t="s">
        <v>10899</v>
      </c>
      <c r="J2884">
        <v>7.1</v>
      </c>
      <c r="K2884" t="s">
        <v>10916</v>
      </c>
      <c r="L2884">
        <v>156920</v>
      </c>
      <c r="M2884">
        <v>2000000</v>
      </c>
      <c r="N2884">
        <v>5090608</v>
      </c>
      <c r="O2884">
        <v>3090608</v>
      </c>
      <c r="P2884" t="s">
        <v>10918</v>
      </c>
      <c r="Q2884" t="s">
        <v>8843</v>
      </c>
      <c r="R2884">
        <v>2</v>
      </c>
      <c r="S2884" t="s">
        <v>11015</v>
      </c>
      <c r="T2884" t="s">
        <v>11027</v>
      </c>
      <c r="U2884" t="s">
        <v>10930</v>
      </c>
      <c r="V2884" t="s">
        <v>10997</v>
      </c>
      <c r="W2884" t="s">
        <v>11031</v>
      </c>
      <c r="X2884" t="s">
        <v>8735</v>
      </c>
    </row>
    <row r="2885" spans="1:24" x14ac:dyDescent="0.3">
      <c r="A2885" t="s">
        <v>9446</v>
      </c>
      <c r="B2885" t="s">
        <v>9447</v>
      </c>
      <c r="C2885" t="s">
        <v>9447</v>
      </c>
      <c r="D2885">
        <v>100</v>
      </c>
      <c r="E2885" t="s">
        <v>10911</v>
      </c>
      <c r="F2885">
        <v>1.6666666666666667</v>
      </c>
      <c r="G2885" t="s">
        <v>7406</v>
      </c>
      <c r="H2885" t="s">
        <v>10887</v>
      </c>
      <c r="I2885" t="s">
        <v>172</v>
      </c>
      <c r="J2885">
        <v>6.9</v>
      </c>
      <c r="K2885" t="s">
        <v>10912</v>
      </c>
      <c r="L2885">
        <v>250248</v>
      </c>
      <c r="M2885">
        <v>37000000</v>
      </c>
      <c r="N2885">
        <v>117768230</v>
      </c>
      <c r="O2885">
        <v>80768230</v>
      </c>
      <c r="P2885" t="s">
        <v>10913</v>
      </c>
      <c r="Q2885" t="s">
        <v>9448</v>
      </c>
      <c r="R2885">
        <v>15</v>
      </c>
      <c r="S2885" t="s">
        <v>11012</v>
      </c>
      <c r="T2885" t="s">
        <v>11020</v>
      </c>
      <c r="U2885" t="s">
        <v>10920</v>
      </c>
      <c r="V2885" t="s">
        <v>11009</v>
      </c>
      <c r="W2885" t="s">
        <v>11031</v>
      </c>
      <c r="X2885" t="s">
        <v>9449</v>
      </c>
    </row>
    <row r="2886" spans="1:24" x14ac:dyDescent="0.3">
      <c r="A2886" t="s">
        <v>9450</v>
      </c>
      <c r="B2886" t="s">
        <v>9451</v>
      </c>
      <c r="C2886" t="s">
        <v>9451</v>
      </c>
      <c r="D2886">
        <v>85</v>
      </c>
      <c r="E2886" t="s">
        <v>10915</v>
      </c>
      <c r="F2886">
        <v>1.4166666666666667</v>
      </c>
      <c r="G2886" t="s">
        <v>10888</v>
      </c>
      <c r="H2886" t="s">
        <v>172</v>
      </c>
      <c r="I2886" t="s">
        <v>10892</v>
      </c>
      <c r="J2886">
        <v>6.4</v>
      </c>
      <c r="K2886" t="s">
        <v>10912</v>
      </c>
      <c r="L2886">
        <v>80639</v>
      </c>
      <c r="M2886">
        <v>75000000</v>
      </c>
      <c r="N2886">
        <v>526760632</v>
      </c>
      <c r="O2886">
        <v>451760632</v>
      </c>
      <c r="P2886" t="s">
        <v>10928</v>
      </c>
      <c r="Q2886" t="s">
        <v>9452</v>
      </c>
      <c r="R2886">
        <v>3</v>
      </c>
      <c r="S2886" t="s">
        <v>11016</v>
      </c>
      <c r="T2886" t="s">
        <v>11023</v>
      </c>
      <c r="U2886" t="s">
        <v>10925</v>
      </c>
      <c r="V2886" t="s">
        <v>11009</v>
      </c>
      <c r="W2886" t="s">
        <v>11031</v>
      </c>
      <c r="X2886" t="s">
        <v>9453</v>
      </c>
    </row>
    <row r="2887" spans="1:24" x14ac:dyDescent="0.3">
      <c r="A2887" t="s">
        <v>9454</v>
      </c>
      <c r="B2887" t="s">
        <v>9455</v>
      </c>
      <c r="C2887" t="s">
        <v>9455</v>
      </c>
      <c r="D2887">
        <v>87</v>
      </c>
      <c r="E2887" t="s">
        <v>10915</v>
      </c>
      <c r="F2887">
        <v>1.45</v>
      </c>
      <c r="G2887" t="s">
        <v>10887</v>
      </c>
      <c r="H2887" t="s">
        <v>10888</v>
      </c>
      <c r="I2887" t="s">
        <v>172</v>
      </c>
      <c r="J2887">
        <v>6.5</v>
      </c>
      <c r="K2887" t="s">
        <v>10912</v>
      </c>
      <c r="L2887">
        <v>212840</v>
      </c>
      <c r="M2887">
        <v>75000000</v>
      </c>
      <c r="N2887">
        <v>894328469</v>
      </c>
      <c r="O2887">
        <v>819328469</v>
      </c>
      <c r="P2887" t="s">
        <v>10928</v>
      </c>
      <c r="Q2887" t="s">
        <v>9456</v>
      </c>
      <c r="R2887">
        <v>16</v>
      </c>
      <c r="S2887" t="s">
        <v>11012</v>
      </c>
      <c r="T2887" t="s">
        <v>11024</v>
      </c>
      <c r="U2887" t="s">
        <v>10926</v>
      </c>
      <c r="V2887" t="s">
        <v>11006</v>
      </c>
      <c r="W2887" t="s">
        <v>11031</v>
      </c>
      <c r="X2887" t="s">
        <v>9457</v>
      </c>
    </row>
    <row r="2888" spans="1:24" x14ac:dyDescent="0.3">
      <c r="A2888" t="s">
        <v>9458</v>
      </c>
      <c r="B2888" t="s">
        <v>9459</v>
      </c>
      <c r="C2888" t="s">
        <v>9459</v>
      </c>
      <c r="D2888">
        <v>134</v>
      </c>
      <c r="E2888" t="s">
        <v>10917</v>
      </c>
      <c r="F2888">
        <v>2.2333333333333334</v>
      </c>
      <c r="G2888" t="s">
        <v>7406</v>
      </c>
      <c r="H2888" t="s">
        <v>190</v>
      </c>
      <c r="I2888" t="s">
        <v>5878</v>
      </c>
      <c r="J2888">
        <v>7.6</v>
      </c>
      <c r="K2888" t="s">
        <v>10916</v>
      </c>
      <c r="L2888">
        <v>528307</v>
      </c>
      <c r="M2888">
        <v>68000000</v>
      </c>
      <c r="N2888">
        <v>211822697</v>
      </c>
      <c r="O2888">
        <v>143822697</v>
      </c>
      <c r="P2888" t="s">
        <v>10928</v>
      </c>
      <c r="Q2888" t="s">
        <v>9460</v>
      </c>
      <c r="R2888">
        <v>15</v>
      </c>
      <c r="S2888" t="s">
        <v>11014</v>
      </c>
      <c r="T2888" t="s">
        <v>11022</v>
      </c>
      <c r="U2888" t="s">
        <v>10923</v>
      </c>
      <c r="V2888" t="s">
        <v>10998</v>
      </c>
      <c r="W2888" t="s">
        <v>11031</v>
      </c>
      <c r="X2888" t="s">
        <v>5159</v>
      </c>
    </row>
    <row r="2889" spans="1:24" x14ac:dyDescent="0.3">
      <c r="A2889" t="s">
        <v>9461</v>
      </c>
      <c r="B2889" t="s">
        <v>9462</v>
      </c>
      <c r="C2889" t="s">
        <v>9462</v>
      </c>
      <c r="D2889">
        <v>133</v>
      </c>
      <c r="E2889" t="s">
        <v>10917</v>
      </c>
      <c r="F2889">
        <v>2.2166666666666668</v>
      </c>
      <c r="G2889" t="s">
        <v>7406</v>
      </c>
      <c r="H2889" t="s">
        <v>10891</v>
      </c>
      <c r="I2889" t="s">
        <v>5170</v>
      </c>
      <c r="J2889">
        <v>5.5</v>
      </c>
      <c r="K2889" t="s">
        <v>10933</v>
      </c>
      <c r="L2889">
        <v>63070</v>
      </c>
      <c r="M2889">
        <v>70000000</v>
      </c>
      <c r="N2889">
        <v>19652057</v>
      </c>
      <c r="O2889">
        <v>-50347943</v>
      </c>
      <c r="P2889" t="s">
        <v>10924</v>
      </c>
      <c r="Q2889" t="s">
        <v>9463</v>
      </c>
      <c r="R2889">
        <v>8</v>
      </c>
      <c r="S2889" t="s">
        <v>11012</v>
      </c>
      <c r="T2889" t="s">
        <v>11019</v>
      </c>
      <c r="U2889" t="s">
        <v>10919</v>
      </c>
      <c r="V2889" t="s">
        <v>10999</v>
      </c>
      <c r="W2889" t="s">
        <v>11031</v>
      </c>
      <c r="X2889" t="s">
        <v>866</v>
      </c>
    </row>
    <row r="2890" spans="1:24" x14ac:dyDescent="0.3">
      <c r="A2890" t="s">
        <v>9464</v>
      </c>
      <c r="B2890" t="s">
        <v>9465</v>
      </c>
      <c r="C2890" t="s">
        <v>9465</v>
      </c>
      <c r="D2890">
        <v>121</v>
      </c>
      <c r="E2890" t="s">
        <v>10917</v>
      </c>
      <c r="F2890">
        <v>2.0166666666666666</v>
      </c>
      <c r="G2890" t="s">
        <v>7406</v>
      </c>
      <c r="H2890" t="s">
        <v>10887</v>
      </c>
      <c r="I2890" t="s">
        <v>10889</v>
      </c>
      <c r="J2890">
        <v>7.1</v>
      </c>
      <c r="K2890" t="s">
        <v>10916</v>
      </c>
      <c r="L2890">
        <v>227413</v>
      </c>
      <c r="M2890">
        <v>55000000</v>
      </c>
      <c r="N2890">
        <v>203427584</v>
      </c>
      <c r="O2890">
        <v>148427584</v>
      </c>
      <c r="P2890" t="s">
        <v>10928</v>
      </c>
      <c r="Q2890" t="s">
        <v>9466</v>
      </c>
      <c r="R2890">
        <v>2</v>
      </c>
      <c r="S2890" t="s">
        <v>11014</v>
      </c>
      <c r="T2890" t="s">
        <v>11027</v>
      </c>
      <c r="U2890" t="s">
        <v>10930</v>
      </c>
      <c r="V2890" t="s">
        <v>10999</v>
      </c>
      <c r="W2890" t="s">
        <v>11031</v>
      </c>
      <c r="X2890" t="s">
        <v>7453</v>
      </c>
    </row>
    <row r="2891" spans="1:24" x14ac:dyDescent="0.3">
      <c r="A2891" t="s">
        <v>9467</v>
      </c>
      <c r="B2891" t="s">
        <v>9468</v>
      </c>
      <c r="C2891" t="s">
        <v>9468</v>
      </c>
      <c r="D2891">
        <v>123</v>
      </c>
      <c r="E2891" t="s">
        <v>10917</v>
      </c>
      <c r="F2891">
        <v>2.0499999999999998</v>
      </c>
      <c r="G2891" t="s">
        <v>172</v>
      </c>
      <c r="H2891" t="s">
        <v>190</v>
      </c>
      <c r="I2891" t="s">
        <v>10886</v>
      </c>
      <c r="J2891">
        <v>7</v>
      </c>
      <c r="K2891" t="s">
        <v>10916</v>
      </c>
      <c r="L2891">
        <v>87050</v>
      </c>
      <c r="M2891">
        <v>34000000</v>
      </c>
      <c r="N2891">
        <v>62944815</v>
      </c>
      <c r="O2891">
        <v>28944815</v>
      </c>
      <c r="P2891" t="s">
        <v>10913</v>
      </c>
      <c r="Q2891" t="s">
        <v>9469</v>
      </c>
      <c r="R2891">
        <v>3</v>
      </c>
      <c r="S2891" t="s">
        <v>1956</v>
      </c>
      <c r="T2891" t="s">
        <v>11026</v>
      </c>
      <c r="U2891" t="s">
        <v>10929</v>
      </c>
      <c r="V2891" t="s">
        <v>10999</v>
      </c>
      <c r="W2891" t="s">
        <v>11031</v>
      </c>
      <c r="X2891" t="s">
        <v>3266</v>
      </c>
    </row>
    <row r="2892" spans="1:24" x14ac:dyDescent="0.3">
      <c r="A2892" t="s">
        <v>9470</v>
      </c>
      <c r="B2892" t="s">
        <v>9471</v>
      </c>
      <c r="C2892" t="s">
        <v>9471</v>
      </c>
      <c r="D2892">
        <v>97</v>
      </c>
      <c r="E2892" t="s">
        <v>10911</v>
      </c>
      <c r="F2892">
        <v>1.6166666666666667</v>
      </c>
      <c r="G2892" t="s">
        <v>105</v>
      </c>
      <c r="H2892" t="s">
        <v>10895</v>
      </c>
      <c r="I2892" t="s">
        <v>5170</v>
      </c>
      <c r="J2892">
        <v>5.3</v>
      </c>
      <c r="K2892" t="s">
        <v>10933</v>
      </c>
      <c r="L2892">
        <v>59325</v>
      </c>
      <c r="M2892">
        <v>10000000</v>
      </c>
      <c r="N2892">
        <v>53329150</v>
      </c>
      <c r="O2892">
        <v>43329150</v>
      </c>
      <c r="P2892" t="s">
        <v>10913</v>
      </c>
      <c r="Q2892" t="s">
        <v>9472</v>
      </c>
      <c r="R2892">
        <v>19</v>
      </c>
      <c r="S2892" t="s">
        <v>11014</v>
      </c>
      <c r="T2892" t="s">
        <v>11028</v>
      </c>
      <c r="U2892" t="s">
        <v>10931</v>
      </c>
      <c r="V2892" t="s">
        <v>10999</v>
      </c>
      <c r="W2892" t="s">
        <v>11031</v>
      </c>
      <c r="X2892" t="s">
        <v>9473</v>
      </c>
    </row>
    <row r="2893" spans="1:24" x14ac:dyDescent="0.3">
      <c r="A2893" t="s">
        <v>9474</v>
      </c>
      <c r="B2893" t="s">
        <v>9475</v>
      </c>
      <c r="C2893" t="s">
        <v>9475</v>
      </c>
      <c r="D2893">
        <v>117</v>
      </c>
      <c r="E2893" t="s">
        <v>10911</v>
      </c>
      <c r="F2893">
        <v>1.95</v>
      </c>
      <c r="G2893" t="s">
        <v>172</v>
      </c>
      <c r="H2893" t="s">
        <v>10891</v>
      </c>
      <c r="I2893" t="s">
        <v>190</v>
      </c>
      <c r="J2893">
        <v>7.2</v>
      </c>
      <c r="K2893" t="s">
        <v>10916</v>
      </c>
      <c r="L2893">
        <v>130662</v>
      </c>
      <c r="M2893">
        <v>18000000</v>
      </c>
      <c r="N2893">
        <v>41681746</v>
      </c>
      <c r="O2893">
        <v>23681746</v>
      </c>
      <c r="P2893" t="s">
        <v>10913</v>
      </c>
      <c r="Q2893" t="s">
        <v>9476</v>
      </c>
      <c r="R2893">
        <v>22</v>
      </c>
      <c r="S2893" t="s">
        <v>11013</v>
      </c>
      <c r="T2893" t="s">
        <v>11019</v>
      </c>
      <c r="U2893" t="s">
        <v>10919</v>
      </c>
      <c r="V2893" t="s">
        <v>11005</v>
      </c>
      <c r="W2893" t="s">
        <v>11031</v>
      </c>
      <c r="X2893" t="s">
        <v>1826</v>
      </c>
    </row>
    <row r="2894" spans="1:24" x14ac:dyDescent="0.3">
      <c r="A2894" t="s">
        <v>9477</v>
      </c>
      <c r="B2894" t="s">
        <v>1343</v>
      </c>
      <c r="C2894" t="s">
        <v>1343</v>
      </c>
      <c r="D2894">
        <v>129</v>
      </c>
      <c r="E2894" t="s">
        <v>10917</v>
      </c>
      <c r="F2894">
        <v>2.15</v>
      </c>
      <c r="G2894" t="s">
        <v>10887</v>
      </c>
      <c r="H2894" t="s">
        <v>10892</v>
      </c>
      <c r="I2894" t="s">
        <v>10885</v>
      </c>
      <c r="J2894">
        <v>7.1</v>
      </c>
      <c r="K2894" t="s">
        <v>10916</v>
      </c>
      <c r="L2894">
        <v>327211</v>
      </c>
      <c r="M2894">
        <v>160000000</v>
      </c>
      <c r="N2894">
        <v>1266115964</v>
      </c>
      <c r="O2894">
        <v>1106115964</v>
      </c>
      <c r="P2894" t="s">
        <v>10928</v>
      </c>
      <c r="Q2894" t="s">
        <v>9478</v>
      </c>
      <c r="R2894">
        <v>23</v>
      </c>
      <c r="S2894" t="s">
        <v>11012</v>
      </c>
      <c r="T2894" t="s">
        <v>11020</v>
      </c>
      <c r="U2894" t="s">
        <v>10920</v>
      </c>
      <c r="V2894" t="s">
        <v>11005</v>
      </c>
      <c r="W2894" t="s">
        <v>11031</v>
      </c>
      <c r="X2894" t="s">
        <v>4485</v>
      </c>
    </row>
    <row r="2895" spans="1:24" x14ac:dyDescent="0.3">
      <c r="A2895" t="s">
        <v>9479</v>
      </c>
      <c r="B2895" t="s">
        <v>9480</v>
      </c>
      <c r="C2895" t="s">
        <v>9480</v>
      </c>
      <c r="D2895">
        <v>107</v>
      </c>
      <c r="E2895" t="s">
        <v>10911</v>
      </c>
      <c r="F2895">
        <v>1.7833333333333334</v>
      </c>
      <c r="G2895" t="s">
        <v>10891</v>
      </c>
      <c r="H2895" t="s">
        <v>190</v>
      </c>
      <c r="I2895" t="s">
        <v>10895</v>
      </c>
      <c r="J2895">
        <v>6.7</v>
      </c>
      <c r="K2895" t="s">
        <v>10912</v>
      </c>
      <c r="L2895">
        <v>54222</v>
      </c>
      <c r="M2895">
        <v>6000000</v>
      </c>
      <c r="N2895">
        <v>3485383</v>
      </c>
      <c r="O2895">
        <v>-2514617</v>
      </c>
      <c r="P2895" t="s">
        <v>10924</v>
      </c>
      <c r="Q2895" t="s">
        <v>8888</v>
      </c>
      <c r="R2895">
        <v>8</v>
      </c>
      <c r="S2895" t="s">
        <v>11016</v>
      </c>
      <c r="T2895" t="s">
        <v>11021</v>
      </c>
      <c r="U2895" t="s">
        <v>10921</v>
      </c>
      <c r="V2895" t="s">
        <v>10998</v>
      </c>
      <c r="W2895" t="s">
        <v>11031</v>
      </c>
      <c r="X2895" t="s">
        <v>9481</v>
      </c>
    </row>
    <row r="2896" spans="1:24" x14ac:dyDescent="0.3">
      <c r="A2896" t="s">
        <v>9482</v>
      </c>
      <c r="B2896" t="s">
        <v>9483</v>
      </c>
      <c r="C2896" t="s">
        <v>9483</v>
      </c>
      <c r="D2896">
        <v>112</v>
      </c>
      <c r="E2896" t="s">
        <v>10911</v>
      </c>
      <c r="F2896">
        <v>1.8666666666666667</v>
      </c>
      <c r="G2896" t="s">
        <v>7406</v>
      </c>
      <c r="H2896" t="s">
        <v>10887</v>
      </c>
      <c r="I2896" t="s">
        <v>172</v>
      </c>
      <c r="J2896">
        <v>6.5</v>
      </c>
      <c r="K2896" t="s">
        <v>10912</v>
      </c>
      <c r="L2896">
        <v>347113</v>
      </c>
      <c r="M2896">
        <v>44000000</v>
      </c>
      <c r="N2896">
        <v>11782625</v>
      </c>
      <c r="O2896">
        <v>-32217375</v>
      </c>
      <c r="P2896" t="s">
        <v>10924</v>
      </c>
      <c r="Q2896" t="s">
        <v>9484</v>
      </c>
      <c r="R2896">
        <v>11</v>
      </c>
      <c r="S2896" t="s">
        <v>11012</v>
      </c>
      <c r="T2896" t="s">
        <v>11018</v>
      </c>
      <c r="U2896" t="s">
        <v>10914</v>
      </c>
      <c r="V2896" t="s">
        <v>10998</v>
      </c>
      <c r="W2896" t="s">
        <v>11031</v>
      </c>
      <c r="X2896" t="s">
        <v>7385</v>
      </c>
    </row>
    <row r="2897" spans="1:24" x14ac:dyDescent="0.3">
      <c r="A2897" t="s">
        <v>9485</v>
      </c>
      <c r="B2897" t="s">
        <v>9486</v>
      </c>
      <c r="C2897" t="s">
        <v>9486</v>
      </c>
      <c r="D2897">
        <v>102</v>
      </c>
      <c r="E2897" t="s">
        <v>10911</v>
      </c>
      <c r="F2897">
        <v>1.7</v>
      </c>
      <c r="G2897" t="s">
        <v>7406</v>
      </c>
      <c r="H2897" t="s">
        <v>10887</v>
      </c>
      <c r="I2897" t="s">
        <v>172</v>
      </c>
      <c r="J2897">
        <v>6.7</v>
      </c>
      <c r="K2897" t="s">
        <v>10912</v>
      </c>
      <c r="L2897">
        <v>60876</v>
      </c>
      <c r="M2897">
        <v>65000000</v>
      </c>
      <c r="N2897">
        <v>143695338</v>
      </c>
      <c r="O2897">
        <v>78695338</v>
      </c>
      <c r="P2897" t="s">
        <v>10913</v>
      </c>
      <c r="Q2897" t="s">
        <v>9487</v>
      </c>
      <c r="R2897">
        <v>31</v>
      </c>
      <c r="S2897" t="s">
        <v>11013</v>
      </c>
      <c r="T2897" t="s">
        <v>11025</v>
      </c>
      <c r="U2897" t="s">
        <v>10927</v>
      </c>
      <c r="V2897" t="s">
        <v>11006</v>
      </c>
      <c r="W2897" t="s">
        <v>11031</v>
      </c>
      <c r="X2897" t="s">
        <v>9488</v>
      </c>
    </row>
    <row r="2898" spans="1:24" x14ac:dyDescent="0.3">
      <c r="A2898" t="s">
        <v>9489</v>
      </c>
      <c r="B2898" t="s">
        <v>9490</v>
      </c>
      <c r="C2898" t="s">
        <v>9490</v>
      </c>
      <c r="D2898">
        <v>115</v>
      </c>
      <c r="E2898" t="s">
        <v>10911</v>
      </c>
      <c r="F2898">
        <v>1.9166666666666667</v>
      </c>
      <c r="G2898" t="s">
        <v>10887</v>
      </c>
      <c r="H2898" t="s">
        <v>190</v>
      </c>
      <c r="I2898" t="s">
        <v>105</v>
      </c>
      <c r="J2898">
        <v>6.8</v>
      </c>
      <c r="K2898" t="s">
        <v>10912</v>
      </c>
      <c r="L2898">
        <v>351231</v>
      </c>
      <c r="M2898">
        <v>40000000</v>
      </c>
      <c r="N2898">
        <v>43070915</v>
      </c>
      <c r="O2898">
        <v>3070915</v>
      </c>
      <c r="P2898" t="s">
        <v>10918</v>
      </c>
      <c r="Q2898" t="s">
        <v>9491</v>
      </c>
      <c r="R2898">
        <v>13</v>
      </c>
      <c r="S2898" t="s">
        <v>11011</v>
      </c>
      <c r="T2898" t="s">
        <v>11020</v>
      </c>
      <c r="U2898" t="s">
        <v>10920</v>
      </c>
      <c r="V2898" t="s">
        <v>11009</v>
      </c>
      <c r="W2898" t="s">
        <v>11031</v>
      </c>
      <c r="X2898" t="s">
        <v>5666</v>
      </c>
    </row>
    <row r="2899" spans="1:24" x14ac:dyDescent="0.3">
      <c r="A2899" t="s">
        <v>9492</v>
      </c>
      <c r="B2899" t="s">
        <v>9493</v>
      </c>
      <c r="C2899" t="s">
        <v>9493</v>
      </c>
      <c r="D2899">
        <v>129</v>
      </c>
      <c r="E2899" t="s">
        <v>10917</v>
      </c>
      <c r="F2899">
        <v>2.15</v>
      </c>
      <c r="G2899" t="s">
        <v>7406</v>
      </c>
      <c r="H2899" t="s">
        <v>10887</v>
      </c>
      <c r="I2899" t="s">
        <v>172</v>
      </c>
      <c r="J2899">
        <v>7.7</v>
      </c>
      <c r="K2899" t="s">
        <v>10916</v>
      </c>
      <c r="L2899">
        <v>700716</v>
      </c>
      <c r="M2899">
        <v>81000000</v>
      </c>
      <c r="N2899">
        <v>414351546</v>
      </c>
      <c r="O2899">
        <v>333351546</v>
      </c>
      <c r="P2899" t="s">
        <v>10928</v>
      </c>
      <c r="Q2899" t="s">
        <v>9494</v>
      </c>
      <c r="R2899">
        <v>13</v>
      </c>
      <c r="S2899" t="s">
        <v>11016</v>
      </c>
      <c r="T2899" t="s">
        <v>11018</v>
      </c>
      <c r="U2899" t="s">
        <v>10914</v>
      </c>
      <c r="V2899" t="s">
        <v>10998</v>
      </c>
      <c r="W2899" t="s">
        <v>11031</v>
      </c>
      <c r="X2899" t="s">
        <v>5807</v>
      </c>
    </row>
    <row r="2900" spans="1:24" x14ac:dyDescent="0.3">
      <c r="A2900" t="s">
        <v>9495</v>
      </c>
      <c r="B2900" t="s">
        <v>9496</v>
      </c>
      <c r="C2900" t="s">
        <v>9497</v>
      </c>
      <c r="D2900">
        <v>137</v>
      </c>
      <c r="E2900" t="s">
        <v>10917</v>
      </c>
      <c r="F2900">
        <v>2.2833333333333332</v>
      </c>
      <c r="G2900" t="s">
        <v>7406</v>
      </c>
      <c r="H2900" t="s">
        <v>10891</v>
      </c>
      <c r="I2900" t="s">
        <v>5170</v>
      </c>
      <c r="J2900">
        <v>7.1</v>
      </c>
      <c r="K2900" t="s">
        <v>10916</v>
      </c>
      <c r="L2900">
        <v>408327</v>
      </c>
      <c r="M2900">
        <v>190000000</v>
      </c>
      <c r="N2900">
        <v>1515341399</v>
      </c>
      <c r="O2900">
        <v>1325341399</v>
      </c>
      <c r="P2900" t="s">
        <v>10928</v>
      </c>
      <c r="Q2900" t="s">
        <v>9389</v>
      </c>
      <c r="R2900">
        <v>16</v>
      </c>
      <c r="S2900" t="s">
        <v>11015</v>
      </c>
      <c r="T2900" t="s">
        <v>11021</v>
      </c>
      <c r="U2900" t="s">
        <v>10921</v>
      </c>
      <c r="V2900" t="s">
        <v>10999</v>
      </c>
      <c r="W2900" t="s">
        <v>11031</v>
      </c>
      <c r="X2900" t="s">
        <v>4818</v>
      </c>
    </row>
    <row r="2901" spans="1:24" x14ac:dyDescent="0.3">
      <c r="A2901" t="s">
        <v>9498</v>
      </c>
      <c r="B2901" t="s">
        <v>9499</v>
      </c>
      <c r="C2901" t="s">
        <v>9499</v>
      </c>
      <c r="D2901">
        <v>98</v>
      </c>
      <c r="E2901" t="s">
        <v>10911</v>
      </c>
      <c r="F2901">
        <v>1.6333333333333333</v>
      </c>
      <c r="G2901" t="s">
        <v>172</v>
      </c>
      <c r="H2901" t="s">
        <v>10886</v>
      </c>
      <c r="I2901" t="s">
        <v>10899</v>
      </c>
      <c r="J2901">
        <v>6</v>
      </c>
      <c r="K2901" t="s">
        <v>10912</v>
      </c>
      <c r="L2901">
        <v>93728</v>
      </c>
      <c r="M2901">
        <v>33000000</v>
      </c>
      <c r="N2901">
        <v>77068246</v>
      </c>
      <c r="O2901">
        <v>44068246</v>
      </c>
      <c r="P2901" t="s">
        <v>10913</v>
      </c>
      <c r="Q2901" t="s">
        <v>9500</v>
      </c>
      <c r="R2901">
        <v>29</v>
      </c>
      <c r="S2901" t="s">
        <v>11014</v>
      </c>
      <c r="T2901" t="s">
        <v>11024</v>
      </c>
      <c r="U2901" t="s">
        <v>10926</v>
      </c>
      <c r="V2901" t="s">
        <v>11006</v>
      </c>
      <c r="W2901" t="s">
        <v>11031</v>
      </c>
      <c r="X2901" t="s">
        <v>9501</v>
      </c>
    </row>
    <row r="2902" spans="1:24" x14ac:dyDescent="0.3">
      <c r="A2902" t="s">
        <v>9502</v>
      </c>
      <c r="B2902" t="s">
        <v>9503</v>
      </c>
      <c r="C2902" t="s">
        <v>9503</v>
      </c>
      <c r="D2902">
        <v>115</v>
      </c>
      <c r="E2902" t="s">
        <v>10911</v>
      </c>
      <c r="F2902">
        <v>1.9166666666666667</v>
      </c>
      <c r="G2902" t="s">
        <v>172</v>
      </c>
      <c r="H2902" t="s">
        <v>10894</v>
      </c>
      <c r="I2902" t="s">
        <v>10899</v>
      </c>
      <c r="J2902">
        <v>6.4</v>
      </c>
      <c r="K2902" t="s">
        <v>10912</v>
      </c>
      <c r="L2902">
        <v>167140</v>
      </c>
      <c r="M2902">
        <v>29000000</v>
      </c>
      <c r="N2902">
        <v>287144079</v>
      </c>
      <c r="O2902">
        <v>258144079</v>
      </c>
      <c r="P2902" t="s">
        <v>10928</v>
      </c>
      <c r="Q2902" t="s">
        <v>9504</v>
      </c>
      <c r="R2902">
        <v>20</v>
      </c>
      <c r="S2902" t="s">
        <v>11015</v>
      </c>
      <c r="T2902" t="s">
        <v>11026</v>
      </c>
      <c r="U2902" t="s">
        <v>10929</v>
      </c>
      <c r="V2902" t="s">
        <v>10999</v>
      </c>
      <c r="W2902" t="s">
        <v>11031</v>
      </c>
      <c r="X2902" t="s">
        <v>7827</v>
      </c>
    </row>
    <row r="2903" spans="1:24" x14ac:dyDescent="0.3">
      <c r="A2903" t="s">
        <v>9505</v>
      </c>
      <c r="B2903" t="s">
        <v>9506</v>
      </c>
      <c r="C2903" t="s">
        <v>9506</v>
      </c>
      <c r="D2903">
        <v>95</v>
      </c>
      <c r="E2903" t="s">
        <v>10911</v>
      </c>
      <c r="F2903">
        <v>1.5833333333333333</v>
      </c>
      <c r="G2903" t="s">
        <v>10887</v>
      </c>
      <c r="H2903" t="s">
        <v>10888</v>
      </c>
      <c r="I2903" t="s">
        <v>172</v>
      </c>
      <c r="J2903">
        <v>6.9</v>
      </c>
      <c r="K2903" t="s">
        <v>10912</v>
      </c>
      <c r="L2903">
        <v>50608</v>
      </c>
      <c r="M2903">
        <v>65000000</v>
      </c>
      <c r="N2903">
        <v>215905815</v>
      </c>
      <c r="O2903">
        <v>150905815</v>
      </c>
      <c r="P2903" t="s">
        <v>10928</v>
      </c>
      <c r="Q2903" t="s">
        <v>6707</v>
      </c>
      <c r="R2903">
        <v>25</v>
      </c>
      <c r="S2903" t="s">
        <v>11014</v>
      </c>
      <c r="T2903" t="s">
        <v>11023</v>
      </c>
      <c r="U2903" t="s">
        <v>10925</v>
      </c>
      <c r="V2903" t="s">
        <v>11007</v>
      </c>
      <c r="W2903" t="s">
        <v>11031</v>
      </c>
      <c r="X2903" t="s">
        <v>9507</v>
      </c>
    </row>
    <row r="2904" spans="1:24" x14ac:dyDescent="0.3">
      <c r="A2904" t="s">
        <v>9508</v>
      </c>
      <c r="B2904" t="s">
        <v>9509</v>
      </c>
      <c r="C2904" t="s">
        <v>9509</v>
      </c>
      <c r="D2904">
        <v>100</v>
      </c>
      <c r="E2904" t="s">
        <v>10911</v>
      </c>
      <c r="F2904">
        <v>1.6666666666666667</v>
      </c>
      <c r="G2904" t="s">
        <v>7406</v>
      </c>
      <c r="H2904" t="s">
        <v>172</v>
      </c>
      <c r="I2904" t="s">
        <v>10899</v>
      </c>
      <c r="J2904">
        <v>6.5</v>
      </c>
      <c r="K2904" t="s">
        <v>10912</v>
      </c>
      <c r="L2904">
        <v>143177</v>
      </c>
      <c r="M2904">
        <v>28000000</v>
      </c>
      <c r="N2904">
        <v>78230625</v>
      </c>
      <c r="O2904">
        <v>50230625</v>
      </c>
      <c r="P2904" t="s">
        <v>10913</v>
      </c>
      <c r="Q2904" t="s">
        <v>9510</v>
      </c>
      <c r="R2904">
        <v>14</v>
      </c>
      <c r="S2904" t="s">
        <v>11012</v>
      </c>
      <c r="T2904" t="s">
        <v>11024</v>
      </c>
      <c r="U2904" t="s">
        <v>10926</v>
      </c>
      <c r="V2904" t="s">
        <v>11009</v>
      </c>
      <c r="W2904" t="s">
        <v>11031</v>
      </c>
      <c r="X2904" t="s">
        <v>9511</v>
      </c>
    </row>
    <row r="2905" spans="1:24" x14ac:dyDescent="0.3">
      <c r="A2905" t="s">
        <v>9512</v>
      </c>
      <c r="B2905" t="s">
        <v>9513</v>
      </c>
      <c r="C2905" t="s">
        <v>9513</v>
      </c>
      <c r="D2905">
        <v>89</v>
      </c>
      <c r="E2905" t="s">
        <v>10915</v>
      </c>
      <c r="F2905">
        <v>1.4833333333333334</v>
      </c>
      <c r="G2905" t="s">
        <v>190</v>
      </c>
      <c r="H2905" t="s">
        <v>10895</v>
      </c>
      <c r="I2905" t="s">
        <v>10890</v>
      </c>
      <c r="J2905">
        <v>7.2</v>
      </c>
      <c r="K2905" t="s">
        <v>10916</v>
      </c>
      <c r="L2905">
        <v>141472</v>
      </c>
      <c r="M2905">
        <v>50000</v>
      </c>
      <c r="N2905">
        <v>139745</v>
      </c>
      <c r="O2905">
        <v>89745</v>
      </c>
      <c r="P2905" t="s">
        <v>10918</v>
      </c>
      <c r="Q2905" t="s">
        <v>8885</v>
      </c>
      <c r="R2905">
        <v>19</v>
      </c>
      <c r="S2905" t="s">
        <v>11012</v>
      </c>
      <c r="T2905" t="s">
        <v>11027</v>
      </c>
      <c r="U2905" t="s">
        <v>10930</v>
      </c>
      <c r="V2905" t="s">
        <v>10997</v>
      </c>
      <c r="W2905" t="s">
        <v>11031</v>
      </c>
      <c r="X2905" t="s">
        <v>9514</v>
      </c>
    </row>
    <row r="2906" spans="1:24" x14ac:dyDescent="0.3">
      <c r="A2906" t="s">
        <v>9515</v>
      </c>
      <c r="B2906" t="s">
        <v>9516</v>
      </c>
      <c r="C2906" t="s">
        <v>9516</v>
      </c>
      <c r="D2906">
        <v>102</v>
      </c>
      <c r="E2906" t="s">
        <v>10911</v>
      </c>
      <c r="F2906">
        <v>1.7</v>
      </c>
      <c r="G2906" t="s">
        <v>7406</v>
      </c>
      <c r="H2906" t="s">
        <v>172</v>
      </c>
      <c r="I2906" t="s">
        <v>10891</v>
      </c>
      <c r="J2906">
        <v>5.9</v>
      </c>
      <c r="K2906" t="s">
        <v>10933</v>
      </c>
      <c r="L2906">
        <v>61938</v>
      </c>
      <c r="M2906">
        <v>40000000</v>
      </c>
      <c r="N2906">
        <v>124608438</v>
      </c>
      <c r="O2906">
        <v>84608438</v>
      </c>
      <c r="P2906" t="s">
        <v>10913</v>
      </c>
      <c r="Q2906" t="s">
        <v>9517</v>
      </c>
      <c r="R2906">
        <v>6</v>
      </c>
      <c r="S2906" t="s">
        <v>11014</v>
      </c>
      <c r="T2906" t="s">
        <v>11019</v>
      </c>
      <c r="U2906" t="s">
        <v>10919</v>
      </c>
      <c r="V2906" t="s">
        <v>11006</v>
      </c>
      <c r="W2906" t="s">
        <v>11031</v>
      </c>
      <c r="X2906" t="s">
        <v>2555</v>
      </c>
    </row>
    <row r="2907" spans="1:24" x14ac:dyDescent="0.3">
      <c r="A2907" t="s">
        <v>9518</v>
      </c>
      <c r="B2907" t="s">
        <v>9519</v>
      </c>
      <c r="C2907" t="s">
        <v>9519</v>
      </c>
      <c r="D2907">
        <v>93</v>
      </c>
      <c r="E2907" t="s">
        <v>10911</v>
      </c>
      <c r="F2907">
        <v>1.55</v>
      </c>
      <c r="G2907" t="s">
        <v>105</v>
      </c>
      <c r="H2907" t="s">
        <v>10895</v>
      </c>
      <c r="I2907" t="s">
        <v>5170</v>
      </c>
      <c r="J2907">
        <v>6.2</v>
      </c>
      <c r="K2907" t="s">
        <v>10912</v>
      </c>
      <c r="L2907">
        <v>107336</v>
      </c>
      <c r="M2907">
        <v>5000000</v>
      </c>
      <c r="N2907">
        <v>41898409</v>
      </c>
      <c r="O2907">
        <v>36898409</v>
      </c>
      <c r="P2907" t="s">
        <v>10913</v>
      </c>
      <c r="Q2907" t="s">
        <v>5558</v>
      </c>
      <c r="R2907">
        <v>19</v>
      </c>
      <c r="S2907" t="s">
        <v>11011</v>
      </c>
      <c r="T2907" t="s">
        <v>11028</v>
      </c>
      <c r="U2907" t="s">
        <v>10931</v>
      </c>
      <c r="V2907" t="s">
        <v>10998</v>
      </c>
      <c r="W2907" t="s">
        <v>11031</v>
      </c>
      <c r="X2907" t="s">
        <v>6799</v>
      </c>
    </row>
    <row r="2908" spans="1:24" x14ac:dyDescent="0.3">
      <c r="A2908" t="s">
        <v>9520</v>
      </c>
      <c r="B2908" t="s">
        <v>9521</v>
      </c>
      <c r="C2908" t="s">
        <v>9521</v>
      </c>
      <c r="D2908">
        <v>97</v>
      </c>
      <c r="E2908" t="s">
        <v>10911</v>
      </c>
      <c r="F2908">
        <v>1.6166666666666667</v>
      </c>
      <c r="G2908" t="s">
        <v>172</v>
      </c>
      <c r="H2908" t="s">
        <v>190</v>
      </c>
      <c r="I2908" t="s">
        <v>10886</v>
      </c>
      <c r="J2908">
        <v>6.5</v>
      </c>
      <c r="K2908" t="s">
        <v>10912</v>
      </c>
      <c r="L2908">
        <v>70060</v>
      </c>
      <c r="M2908">
        <v>16800000</v>
      </c>
      <c r="N2908">
        <v>51029361</v>
      </c>
      <c r="O2908">
        <v>34229361</v>
      </c>
      <c r="P2908" t="s">
        <v>10913</v>
      </c>
      <c r="Q2908" t="s">
        <v>9522</v>
      </c>
      <c r="R2908">
        <v>17</v>
      </c>
      <c r="S2908" t="s">
        <v>11012</v>
      </c>
      <c r="T2908" t="s">
        <v>11025</v>
      </c>
      <c r="U2908" t="s">
        <v>10927</v>
      </c>
      <c r="V2908" t="s">
        <v>10998</v>
      </c>
      <c r="W2908" t="s">
        <v>11031</v>
      </c>
      <c r="X2908" t="s">
        <v>246</v>
      </c>
    </row>
    <row r="2909" spans="1:24" x14ac:dyDescent="0.3">
      <c r="A2909" t="s">
        <v>9523</v>
      </c>
      <c r="B2909" t="s">
        <v>9524</v>
      </c>
      <c r="C2909" t="s">
        <v>9524</v>
      </c>
      <c r="D2909">
        <v>117</v>
      </c>
      <c r="E2909" t="s">
        <v>10911</v>
      </c>
      <c r="F2909">
        <v>1.95</v>
      </c>
      <c r="G2909" t="s">
        <v>10891</v>
      </c>
      <c r="H2909" t="s">
        <v>190</v>
      </c>
      <c r="I2909" t="s">
        <v>5170</v>
      </c>
      <c r="J2909">
        <v>7.8</v>
      </c>
      <c r="K2909" t="s">
        <v>10916</v>
      </c>
      <c r="L2909">
        <v>587065</v>
      </c>
      <c r="M2909">
        <v>8500000</v>
      </c>
      <c r="N2909">
        <v>47425835</v>
      </c>
      <c r="O2909">
        <v>38925835</v>
      </c>
      <c r="P2909" t="s">
        <v>10913</v>
      </c>
      <c r="Q2909" t="s">
        <v>8230</v>
      </c>
      <c r="R2909">
        <v>5</v>
      </c>
      <c r="S2909" t="s">
        <v>1956</v>
      </c>
      <c r="T2909" t="s">
        <v>11027</v>
      </c>
      <c r="U2909" t="s">
        <v>10930</v>
      </c>
      <c r="V2909" t="s">
        <v>10998</v>
      </c>
      <c r="W2909" t="s">
        <v>11031</v>
      </c>
      <c r="X2909" t="s">
        <v>9525</v>
      </c>
    </row>
    <row r="2910" spans="1:24" x14ac:dyDescent="0.3">
      <c r="A2910" t="s">
        <v>9526</v>
      </c>
      <c r="B2910" t="s">
        <v>9527</v>
      </c>
      <c r="C2910" t="s">
        <v>9527</v>
      </c>
      <c r="D2910">
        <v>89</v>
      </c>
      <c r="E2910" t="s">
        <v>10915</v>
      </c>
      <c r="F2910">
        <v>1.4833333333333334</v>
      </c>
      <c r="G2910" t="s">
        <v>7406</v>
      </c>
      <c r="H2910" t="s">
        <v>10890</v>
      </c>
      <c r="I2910" t="s">
        <v>5170</v>
      </c>
      <c r="J2910">
        <v>6.4</v>
      </c>
      <c r="K2910" t="s">
        <v>10912</v>
      </c>
      <c r="L2910">
        <v>522402</v>
      </c>
      <c r="M2910">
        <v>40000000</v>
      </c>
      <c r="N2910">
        <v>469058574</v>
      </c>
      <c r="O2910">
        <v>429058574</v>
      </c>
      <c r="P2910" t="s">
        <v>10928</v>
      </c>
      <c r="Q2910" t="s">
        <v>9528</v>
      </c>
      <c r="R2910">
        <v>25</v>
      </c>
      <c r="S2910" t="s">
        <v>1956</v>
      </c>
      <c r="T2910" t="s">
        <v>11025</v>
      </c>
      <c r="U2910" t="s">
        <v>10927</v>
      </c>
      <c r="V2910" t="s">
        <v>10998</v>
      </c>
      <c r="W2910" t="s">
        <v>11031</v>
      </c>
      <c r="X2910" t="s">
        <v>2332</v>
      </c>
    </row>
    <row r="2911" spans="1:24" x14ac:dyDescent="0.3">
      <c r="A2911" t="s">
        <v>9529</v>
      </c>
      <c r="B2911" t="s">
        <v>9530</v>
      </c>
      <c r="C2911" t="s">
        <v>9530</v>
      </c>
      <c r="D2911">
        <v>140</v>
      </c>
      <c r="E2911" t="s">
        <v>10917</v>
      </c>
      <c r="F2911">
        <v>2.3333333333333335</v>
      </c>
      <c r="G2911" t="s">
        <v>7406</v>
      </c>
      <c r="H2911" t="s">
        <v>190</v>
      </c>
      <c r="I2911" t="s">
        <v>5170</v>
      </c>
      <c r="J2911">
        <v>6.6</v>
      </c>
      <c r="K2911" t="s">
        <v>10912</v>
      </c>
      <c r="L2911">
        <v>197064</v>
      </c>
      <c r="M2911">
        <v>69000000</v>
      </c>
      <c r="N2911">
        <v>151572634</v>
      </c>
      <c r="O2911">
        <v>82572634</v>
      </c>
      <c r="P2911" t="s">
        <v>10913</v>
      </c>
      <c r="Q2911" t="s">
        <v>9531</v>
      </c>
      <c r="R2911">
        <v>19</v>
      </c>
      <c r="S2911" t="s">
        <v>11015</v>
      </c>
      <c r="T2911" t="s">
        <v>11020</v>
      </c>
      <c r="U2911" t="s">
        <v>10920</v>
      </c>
      <c r="V2911" t="s">
        <v>11009</v>
      </c>
      <c r="W2911" t="s">
        <v>11031</v>
      </c>
      <c r="X2911" t="s">
        <v>4463</v>
      </c>
    </row>
    <row r="2912" spans="1:24" x14ac:dyDescent="0.3">
      <c r="A2912" t="s">
        <v>9532</v>
      </c>
      <c r="B2912" t="s">
        <v>9533</v>
      </c>
      <c r="C2912" t="s">
        <v>9533</v>
      </c>
      <c r="D2912">
        <v>114</v>
      </c>
      <c r="E2912" t="s">
        <v>10911</v>
      </c>
      <c r="F2912">
        <v>1.9</v>
      </c>
      <c r="G2912" t="s">
        <v>10887</v>
      </c>
      <c r="H2912" t="s">
        <v>172</v>
      </c>
      <c r="I2912" t="s">
        <v>190</v>
      </c>
      <c r="J2912">
        <v>7.3</v>
      </c>
      <c r="K2912" t="s">
        <v>10916</v>
      </c>
      <c r="L2912">
        <v>226521</v>
      </c>
      <c r="M2912">
        <v>11000000</v>
      </c>
      <c r="N2912">
        <v>48428048</v>
      </c>
      <c r="O2912">
        <v>37428048</v>
      </c>
      <c r="P2912" t="s">
        <v>10913</v>
      </c>
      <c r="Q2912" t="s">
        <v>9236</v>
      </c>
      <c r="R2912">
        <v>7</v>
      </c>
      <c r="S2912" t="s">
        <v>1956</v>
      </c>
      <c r="T2912" t="s">
        <v>11021</v>
      </c>
      <c r="U2912" t="s">
        <v>10921</v>
      </c>
      <c r="V2912" t="s">
        <v>10998</v>
      </c>
      <c r="W2912" t="s">
        <v>11031</v>
      </c>
      <c r="X2912" t="s">
        <v>4131</v>
      </c>
    </row>
    <row r="2913" spans="1:24" x14ac:dyDescent="0.3">
      <c r="A2913" t="s">
        <v>9534</v>
      </c>
      <c r="B2913" t="s">
        <v>9535</v>
      </c>
      <c r="C2913" t="s">
        <v>9535</v>
      </c>
      <c r="D2913">
        <v>113</v>
      </c>
      <c r="E2913" t="s">
        <v>10911</v>
      </c>
      <c r="F2913">
        <v>1.8833333333333333</v>
      </c>
      <c r="G2913" t="s">
        <v>190</v>
      </c>
      <c r="H2913" t="s">
        <v>10896</v>
      </c>
      <c r="I2913" t="s">
        <v>5878</v>
      </c>
      <c r="J2913">
        <v>6.6</v>
      </c>
      <c r="K2913" t="s">
        <v>10912</v>
      </c>
      <c r="L2913">
        <v>58831</v>
      </c>
      <c r="M2913">
        <v>15000000</v>
      </c>
      <c r="N2913">
        <v>16322067</v>
      </c>
      <c r="O2913">
        <v>1322067</v>
      </c>
      <c r="P2913" t="s">
        <v>10918</v>
      </c>
      <c r="Q2913" t="s">
        <v>9536</v>
      </c>
      <c r="R2913">
        <v>23</v>
      </c>
      <c r="S2913" t="s">
        <v>11016</v>
      </c>
      <c r="T2913" t="s">
        <v>11029</v>
      </c>
      <c r="U2913" t="s">
        <v>10932</v>
      </c>
      <c r="V2913" t="s">
        <v>10999</v>
      </c>
      <c r="W2913" t="s">
        <v>11031</v>
      </c>
      <c r="X2913" t="s">
        <v>8955</v>
      </c>
    </row>
    <row r="2914" spans="1:24" x14ac:dyDescent="0.3">
      <c r="A2914" t="s">
        <v>9537</v>
      </c>
      <c r="B2914" t="s">
        <v>9538</v>
      </c>
      <c r="C2914" t="s">
        <v>9538</v>
      </c>
      <c r="D2914">
        <v>106</v>
      </c>
      <c r="E2914" t="s">
        <v>10911</v>
      </c>
      <c r="F2914">
        <v>1.7666666666666666</v>
      </c>
      <c r="G2914" t="s">
        <v>190</v>
      </c>
      <c r="H2914" t="s">
        <v>10895</v>
      </c>
      <c r="I2914" t="s">
        <v>10886</v>
      </c>
      <c r="J2914">
        <v>7.3</v>
      </c>
      <c r="K2914" t="s">
        <v>10916</v>
      </c>
      <c r="L2914">
        <v>131260</v>
      </c>
      <c r="M2914">
        <v>1000000</v>
      </c>
      <c r="N2914">
        <v>481234</v>
      </c>
      <c r="O2914">
        <v>-518766</v>
      </c>
      <c r="P2914" t="s">
        <v>10924</v>
      </c>
      <c r="Q2914" t="s">
        <v>9539</v>
      </c>
      <c r="R2914">
        <v>18</v>
      </c>
      <c r="S2914" t="s">
        <v>11016</v>
      </c>
      <c r="T2914" t="s">
        <v>11019</v>
      </c>
      <c r="U2914" t="s">
        <v>10919</v>
      </c>
      <c r="V2914" t="s">
        <v>10998</v>
      </c>
      <c r="W2914" t="s">
        <v>11031</v>
      </c>
      <c r="X2914" t="s">
        <v>8091</v>
      </c>
    </row>
    <row r="2915" spans="1:24" x14ac:dyDescent="0.3">
      <c r="A2915" t="s">
        <v>9540</v>
      </c>
      <c r="B2915" t="s">
        <v>9541</v>
      </c>
      <c r="C2915" t="s">
        <v>9542</v>
      </c>
      <c r="D2915">
        <v>105</v>
      </c>
      <c r="E2915" t="s">
        <v>10911</v>
      </c>
      <c r="F2915">
        <v>1.75</v>
      </c>
      <c r="G2915" t="s">
        <v>7406</v>
      </c>
      <c r="H2915" t="s">
        <v>10889</v>
      </c>
      <c r="I2915" t="s">
        <v>190</v>
      </c>
      <c r="J2915">
        <v>7</v>
      </c>
      <c r="K2915" t="s">
        <v>10916</v>
      </c>
      <c r="L2915">
        <v>59136</v>
      </c>
      <c r="M2915">
        <v>36000000</v>
      </c>
      <c r="N2915">
        <v>157029618</v>
      </c>
      <c r="O2915">
        <v>121029618</v>
      </c>
      <c r="P2915" t="s">
        <v>10928</v>
      </c>
      <c r="Q2915" t="s">
        <v>8397</v>
      </c>
      <c r="R2915">
        <v>16</v>
      </c>
      <c r="S2915" t="s">
        <v>11014</v>
      </c>
      <c r="T2915" t="s">
        <v>11018</v>
      </c>
      <c r="U2915" t="s">
        <v>10914</v>
      </c>
      <c r="V2915" t="s">
        <v>10999</v>
      </c>
      <c r="W2915" t="s">
        <v>11031</v>
      </c>
      <c r="X2915" t="s">
        <v>7280</v>
      </c>
    </row>
    <row r="2916" spans="1:24" x14ac:dyDescent="0.3">
      <c r="A2916" t="s">
        <v>9543</v>
      </c>
      <c r="B2916" t="s">
        <v>9544</v>
      </c>
      <c r="C2916" t="s">
        <v>9544</v>
      </c>
      <c r="D2916">
        <v>134</v>
      </c>
      <c r="E2916" t="s">
        <v>10917</v>
      </c>
      <c r="F2916">
        <v>2.2333333333333334</v>
      </c>
      <c r="G2916" t="s">
        <v>7406</v>
      </c>
      <c r="H2916" t="s">
        <v>10887</v>
      </c>
      <c r="I2916" t="s">
        <v>172</v>
      </c>
      <c r="J2916">
        <v>7.3</v>
      </c>
      <c r="K2916" t="s">
        <v>10916</v>
      </c>
      <c r="L2916">
        <v>198066</v>
      </c>
      <c r="M2916">
        <v>150000000</v>
      </c>
      <c r="N2916">
        <v>208177026</v>
      </c>
      <c r="O2916">
        <v>58177026</v>
      </c>
      <c r="P2916" t="s">
        <v>10913</v>
      </c>
      <c r="Q2916" t="s">
        <v>9545</v>
      </c>
      <c r="R2916">
        <v>10</v>
      </c>
      <c r="S2916" t="s">
        <v>1956</v>
      </c>
      <c r="T2916" t="s">
        <v>11021</v>
      </c>
      <c r="U2916" t="s">
        <v>10921</v>
      </c>
      <c r="V2916" t="s">
        <v>11004</v>
      </c>
      <c r="W2916" t="s">
        <v>11035</v>
      </c>
      <c r="X2916" t="s">
        <v>8037</v>
      </c>
    </row>
    <row r="2917" spans="1:24" x14ac:dyDescent="0.3">
      <c r="A2917" t="s">
        <v>9546</v>
      </c>
      <c r="B2917" t="s">
        <v>9547</v>
      </c>
      <c r="C2917" t="s">
        <v>9548</v>
      </c>
      <c r="D2917">
        <v>119</v>
      </c>
      <c r="E2917" t="s">
        <v>10911</v>
      </c>
      <c r="F2917">
        <v>1.9833333333333334</v>
      </c>
      <c r="G2917" t="s">
        <v>7406</v>
      </c>
      <c r="H2917" t="s">
        <v>10887</v>
      </c>
      <c r="I2917" t="s">
        <v>10890</v>
      </c>
      <c r="J2917">
        <v>6.2</v>
      </c>
      <c r="K2917" t="s">
        <v>10912</v>
      </c>
      <c r="L2917">
        <v>249730</v>
      </c>
      <c r="M2917">
        <v>110000000</v>
      </c>
      <c r="N2917">
        <v>297002527</v>
      </c>
      <c r="O2917">
        <v>187002527</v>
      </c>
      <c r="P2917" t="s">
        <v>10928</v>
      </c>
      <c r="Q2917" t="s">
        <v>9549</v>
      </c>
      <c r="R2917">
        <v>11</v>
      </c>
      <c r="S2917" t="s">
        <v>11014</v>
      </c>
      <c r="T2917" t="s">
        <v>11021</v>
      </c>
      <c r="U2917" t="s">
        <v>10921</v>
      </c>
      <c r="V2917" t="s">
        <v>10999</v>
      </c>
      <c r="W2917" t="s">
        <v>11031</v>
      </c>
      <c r="X2917" t="s">
        <v>5057</v>
      </c>
    </row>
    <row r="2918" spans="1:24" x14ac:dyDescent="0.3">
      <c r="A2918" t="s">
        <v>9550</v>
      </c>
      <c r="B2918" t="s">
        <v>9551</v>
      </c>
      <c r="C2918" t="s">
        <v>9551</v>
      </c>
      <c r="D2918">
        <v>97</v>
      </c>
      <c r="E2918" t="s">
        <v>10911</v>
      </c>
      <c r="F2918">
        <v>1.6166666666666667</v>
      </c>
      <c r="G2918" t="s">
        <v>190</v>
      </c>
      <c r="H2918" t="s">
        <v>10895</v>
      </c>
      <c r="I2918" t="s">
        <v>10890</v>
      </c>
      <c r="J2918">
        <v>6</v>
      </c>
      <c r="K2918" t="s">
        <v>10912</v>
      </c>
      <c r="L2918">
        <v>68375</v>
      </c>
      <c r="M2918">
        <v>4000000</v>
      </c>
      <c r="N2918">
        <v>2595622</v>
      </c>
      <c r="O2918">
        <v>-1404378</v>
      </c>
      <c r="P2918" t="s">
        <v>10924</v>
      </c>
      <c r="Q2918" t="s">
        <v>7819</v>
      </c>
      <c r="R2918">
        <v>20</v>
      </c>
      <c r="S2918" t="s">
        <v>11015</v>
      </c>
      <c r="T2918" t="s">
        <v>11019</v>
      </c>
      <c r="U2918" t="s">
        <v>10919</v>
      </c>
      <c r="V2918" t="s">
        <v>10998</v>
      </c>
      <c r="W2918" t="s">
        <v>11031</v>
      </c>
      <c r="X2918" t="s">
        <v>9552</v>
      </c>
    </row>
    <row r="2919" spans="1:24" x14ac:dyDescent="0.3">
      <c r="A2919" t="s">
        <v>9553</v>
      </c>
      <c r="B2919" t="s">
        <v>9554</v>
      </c>
      <c r="C2919" t="s">
        <v>9554</v>
      </c>
      <c r="D2919">
        <v>101</v>
      </c>
      <c r="E2919" t="s">
        <v>10911</v>
      </c>
      <c r="F2919">
        <v>1.6833333333333333</v>
      </c>
      <c r="G2919" t="s">
        <v>7406</v>
      </c>
      <c r="H2919" t="s">
        <v>10891</v>
      </c>
      <c r="I2919" t="s">
        <v>5170</v>
      </c>
      <c r="J2919">
        <v>7.4</v>
      </c>
      <c r="K2919" t="s">
        <v>10916</v>
      </c>
      <c r="L2919">
        <v>718700</v>
      </c>
      <c r="M2919">
        <v>20000000</v>
      </c>
      <c r="N2919">
        <v>86081850</v>
      </c>
      <c r="O2919">
        <v>66081850</v>
      </c>
      <c r="P2919" t="s">
        <v>10913</v>
      </c>
      <c r="Q2919" t="s">
        <v>9555</v>
      </c>
      <c r="R2919">
        <v>19</v>
      </c>
      <c r="S2919" t="s">
        <v>1956</v>
      </c>
      <c r="T2919" t="s">
        <v>11027</v>
      </c>
      <c r="U2919" t="s">
        <v>10930</v>
      </c>
      <c r="V2919" t="s">
        <v>10998</v>
      </c>
      <c r="W2919" t="s">
        <v>11031</v>
      </c>
      <c r="X2919" t="s">
        <v>9556</v>
      </c>
    </row>
    <row r="2920" spans="1:24" x14ac:dyDescent="0.3">
      <c r="A2920" t="s">
        <v>9557</v>
      </c>
      <c r="B2920" t="s">
        <v>9558</v>
      </c>
      <c r="C2920" t="s">
        <v>9558</v>
      </c>
      <c r="D2920">
        <v>89</v>
      </c>
      <c r="E2920" t="s">
        <v>10915</v>
      </c>
      <c r="F2920">
        <v>1.4833333333333334</v>
      </c>
      <c r="G2920" t="s">
        <v>105</v>
      </c>
      <c r="H2920" t="s">
        <v>10895</v>
      </c>
      <c r="I2920" t="s">
        <v>5170</v>
      </c>
      <c r="J2920">
        <v>5.6</v>
      </c>
      <c r="K2920" t="s">
        <v>10933</v>
      </c>
      <c r="L2920">
        <v>59842</v>
      </c>
      <c r="M2920">
        <v>5300000</v>
      </c>
      <c r="N2920">
        <v>62198461</v>
      </c>
      <c r="O2920">
        <v>56898461</v>
      </c>
      <c r="P2920" t="s">
        <v>10913</v>
      </c>
      <c r="Q2920" t="s">
        <v>9559</v>
      </c>
      <c r="R2920">
        <v>25</v>
      </c>
      <c r="S2920" t="s">
        <v>11012</v>
      </c>
      <c r="T2920" t="s">
        <v>11029</v>
      </c>
      <c r="U2920" t="s">
        <v>10932</v>
      </c>
      <c r="V2920" t="s">
        <v>11005</v>
      </c>
      <c r="W2920" t="s">
        <v>11031</v>
      </c>
      <c r="X2920" t="s">
        <v>9560</v>
      </c>
    </row>
    <row r="2921" spans="1:24" x14ac:dyDescent="0.3">
      <c r="A2921" t="s">
        <v>9561</v>
      </c>
      <c r="B2921" t="s">
        <v>9562</v>
      </c>
      <c r="C2921" t="s">
        <v>9562</v>
      </c>
      <c r="D2921">
        <v>123</v>
      </c>
      <c r="E2921" t="s">
        <v>10917</v>
      </c>
      <c r="F2921">
        <v>2.0499999999999998</v>
      </c>
      <c r="G2921" t="s">
        <v>10887</v>
      </c>
      <c r="H2921" t="s">
        <v>190</v>
      </c>
      <c r="I2921" t="s">
        <v>10895</v>
      </c>
      <c r="J2921">
        <v>6.5</v>
      </c>
      <c r="K2921" t="s">
        <v>10912</v>
      </c>
      <c r="L2921">
        <v>254188</v>
      </c>
      <c r="M2921">
        <v>90000000</v>
      </c>
      <c r="N2921">
        <v>127461872</v>
      </c>
      <c r="O2921">
        <v>37461872</v>
      </c>
      <c r="P2921" t="s">
        <v>10913</v>
      </c>
      <c r="Q2921" t="s">
        <v>9563</v>
      </c>
      <c r="R2921">
        <v>29</v>
      </c>
      <c r="S2921" t="s">
        <v>11012</v>
      </c>
      <c r="T2921" t="s">
        <v>11028</v>
      </c>
      <c r="U2921" t="s">
        <v>10931</v>
      </c>
      <c r="V2921" t="s">
        <v>11001</v>
      </c>
      <c r="W2921" t="s">
        <v>11031</v>
      </c>
      <c r="X2921" t="s">
        <v>5870</v>
      </c>
    </row>
    <row r="2922" spans="1:24" x14ac:dyDescent="0.3">
      <c r="A2922" t="s">
        <v>9564</v>
      </c>
      <c r="B2922" t="s">
        <v>9565</v>
      </c>
      <c r="C2922" t="s">
        <v>9565</v>
      </c>
      <c r="D2922">
        <v>117</v>
      </c>
      <c r="E2922" t="s">
        <v>10911</v>
      </c>
      <c r="F2922">
        <v>1.95</v>
      </c>
      <c r="G2922" t="s">
        <v>172</v>
      </c>
      <c r="H2922" t="s">
        <v>10899</v>
      </c>
      <c r="I2922" t="s">
        <v>10899</v>
      </c>
      <c r="J2922">
        <v>6.9</v>
      </c>
      <c r="K2922" t="s">
        <v>10912</v>
      </c>
      <c r="L2922">
        <v>57571</v>
      </c>
      <c r="M2922">
        <v>10000000</v>
      </c>
      <c r="N2922">
        <v>4644472</v>
      </c>
      <c r="O2922">
        <v>-5355528</v>
      </c>
      <c r="P2922" t="s">
        <v>10924</v>
      </c>
      <c r="Q2922" t="s">
        <v>9566</v>
      </c>
      <c r="R2922">
        <v>11</v>
      </c>
      <c r="S2922" t="s">
        <v>1956</v>
      </c>
      <c r="T2922" t="s">
        <v>11021</v>
      </c>
      <c r="U2922" t="s">
        <v>10921</v>
      </c>
      <c r="V2922" t="s">
        <v>11006</v>
      </c>
      <c r="W2922" t="s">
        <v>11031</v>
      </c>
      <c r="X2922" t="s">
        <v>1597</v>
      </c>
    </row>
    <row r="2923" spans="1:24" x14ac:dyDescent="0.3">
      <c r="A2923" t="s">
        <v>9567</v>
      </c>
      <c r="B2923" t="s">
        <v>9568</v>
      </c>
      <c r="C2923" t="s">
        <v>9568</v>
      </c>
      <c r="D2923">
        <v>125</v>
      </c>
      <c r="E2923" t="s">
        <v>10917</v>
      </c>
      <c r="F2923">
        <v>2.0833333333333335</v>
      </c>
      <c r="G2923" t="s">
        <v>7406</v>
      </c>
      <c r="H2923" t="s">
        <v>10891</v>
      </c>
      <c r="I2923" t="s">
        <v>190</v>
      </c>
      <c r="J2923">
        <v>7</v>
      </c>
      <c r="K2923" t="s">
        <v>10916</v>
      </c>
      <c r="L2923">
        <v>76224</v>
      </c>
      <c r="M2923">
        <v>20000000</v>
      </c>
      <c r="N2923">
        <v>12007070</v>
      </c>
      <c r="O2923">
        <v>-7992930</v>
      </c>
      <c r="P2923" t="s">
        <v>10924</v>
      </c>
      <c r="Q2923" t="s">
        <v>9569</v>
      </c>
      <c r="R2923">
        <v>6</v>
      </c>
      <c r="S2923" t="s">
        <v>11012</v>
      </c>
      <c r="T2923" t="s">
        <v>11023</v>
      </c>
      <c r="U2923" t="s">
        <v>10925</v>
      </c>
      <c r="V2923" t="s">
        <v>10998</v>
      </c>
      <c r="W2923" t="s">
        <v>11031</v>
      </c>
      <c r="X2923" t="s">
        <v>7978</v>
      </c>
    </row>
    <row r="2924" spans="1:24" x14ac:dyDescent="0.3">
      <c r="A2924" t="s">
        <v>9570</v>
      </c>
      <c r="B2924" t="s">
        <v>9571</v>
      </c>
      <c r="C2924" t="s">
        <v>9571</v>
      </c>
      <c r="D2924">
        <v>108</v>
      </c>
      <c r="E2924" t="s">
        <v>10911</v>
      </c>
      <c r="F2924">
        <v>1.8</v>
      </c>
      <c r="G2924" t="s">
        <v>10887</v>
      </c>
      <c r="H2924" t="s">
        <v>10888</v>
      </c>
      <c r="I2924" t="s">
        <v>172</v>
      </c>
      <c r="J2924">
        <v>8</v>
      </c>
      <c r="K2924" t="s">
        <v>10922</v>
      </c>
      <c r="L2924">
        <v>530557</v>
      </c>
      <c r="M2924">
        <v>150000000</v>
      </c>
      <c r="N2924">
        <v>1025521689</v>
      </c>
      <c r="O2924">
        <v>875521689</v>
      </c>
      <c r="P2924" t="s">
        <v>10928</v>
      </c>
      <c r="Q2924" t="s">
        <v>9572</v>
      </c>
      <c r="R2924">
        <v>10</v>
      </c>
      <c r="S2924" t="s">
        <v>11014</v>
      </c>
      <c r="T2924" t="s">
        <v>11020</v>
      </c>
      <c r="U2924" t="s">
        <v>10920</v>
      </c>
      <c r="V2924" t="s">
        <v>11006</v>
      </c>
      <c r="W2924" t="s">
        <v>11031</v>
      </c>
      <c r="X2924" t="s">
        <v>9573</v>
      </c>
    </row>
    <row r="2925" spans="1:24" x14ac:dyDescent="0.3">
      <c r="A2925" t="s">
        <v>9574</v>
      </c>
      <c r="B2925" t="s">
        <v>9575</v>
      </c>
      <c r="C2925" t="s">
        <v>9575</v>
      </c>
      <c r="D2925">
        <v>102</v>
      </c>
      <c r="E2925" t="s">
        <v>10911</v>
      </c>
      <c r="F2925">
        <v>1.7</v>
      </c>
      <c r="G2925" t="s">
        <v>10888</v>
      </c>
      <c r="H2925" t="s">
        <v>172</v>
      </c>
      <c r="I2925" t="s">
        <v>10892</v>
      </c>
      <c r="J2925">
        <v>7.2</v>
      </c>
      <c r="K2925" t="s">
        <v>10916</v>
      </c>
      <c r="L2925">
        <v>248828</v>
      </c>
      <c r="M2925">
        <v>50000000</v>
      </c>
      <c r="N2925">
        <v>256786742</v>
      </c>
      <c r="O2925">
        <v>206786742</v>
      </c>
      <c r="P2925" t="s">
        <v>10928</v>
      </c>
      <c r="Q2925" t="s">
        <v>9576</v>
      </c>
      <c r="R2925">
        <v>3</v>
      </c>
      <c r="S2925" t="s">
        <v>11014</v>
      </c>
      <c r="T2925" t="s">
        <v>11023</v>
      </c>
      <c r="U2925" t="s">
        <v>10925</v>
      </c>
      <c r="V2925" t="s">
        <v>10995</v>
      </c>
      <c r="W2925" t="s">
        <v>11035</v>
      </c>
      <c r="X2925" t="s">
        <v>9577</v>
      </c>
    </row>
    <row r="2926" spans="1:24" x14ac:dyDescent="0.3">
      <c r="A2926" t="s">
        <v>9578</v>
      </c>
      <c r="B2926" t="s">
        <v>9579</v>
      </c>
      <c r="C2926" t="s">
        <v>9579</v>
      </c>
      <c r="D2926">
        <v>87</v>
      </c>
      <c r="E2926" t="s">
        <v>10915</v>
      </c>
      <c r="F2926">
        <v>1.45</v>
      </c>
      <c r="G2926" t="s">
        <v>7406</v>
      </c>
      <c r="H2926" t="s">
        <v>172</v>
      </c>
      <c r="I2926" t="s">
        <v>10891</v>
      </c>
      <c r="J2926">
        <v>5.0999999999999996</v>
      </c>
      <c r="K2926" t="s">
        <v>10933</v>
      </c>
      <c r="L2926">
        <v>53360</v>
      </c>
      <c r="M2926">
        <v>35000000</v>
      </c>
      <c r="N2926">
        <v>51680201</v>
      </c>
      <c r="O2926">
        <v>16680201</v>
      </c>
      <c r="P2926" t="s">
        <v>10913</v>
      </c>
      <c r="Q2926" t="s">
        <v>9580</v>
      </c>
      <c r="R2926">
        <v>30</v>
      </c>
      <c r="S2926" t="s">
        <v>11012</v>
      </c>
      <c r="T2926" t="s">
        <v>11026</v>
      </c>
      <c r="U2926" t="s">
        <v>10929</v>
      </c>
      <c r="V2926" t="s">
        <v>10999</v>
      </c>
      <c r="W2926" t="s">
        <v>11031</v>
      </c>
      <c r="X2926" t="s">
        <v>5596</v>
      </c>
    </row>
    <row r="2927" spans="1:24" x14ac:dyDescent="0.3">
      <c r="A2927" t="s">
        <v>9581</v>
      </c>
      <c r="B2927" t="s">
        <v>9582</v>
      </c>
      <c r="C2927" t="s">
        <v>9582</v>
      </c>
      <c r="D2927">
        <v>103</v>
      </c>
      <c r="E2927" t="s">
        <v>10911</v>
      </c>
      <c r="F2927">
        <v>1.7166666666666666</v>
      </c>
      <c r="G2927" t="s">
        <v>7406</v>
      </c>
      <c r="H2927" t="s">
        <v>105</v>
      </c>
      <c r="I2927" t="s">
        <v>10890</v>
      </c>
      <c r="J2927">
        <v>6.4</v>
      </c>
      <c r="K2927" t="s">
        <v>10912</v>
      </c>
      <c r="L2927">
        <v>159835</v>
      </c>
      <c r="M2927">
        <v>9000000</v>
      </c>
      <c r="N2927">
        <v>111928365</v>
      </c>
      <c r="O2927">
        <v>102928365</v>
      </c>
      <c r="P2927" t="s">
        <v>10928</v>
      </c>
      <c r="Q2927" t="s">
        <v>9522</v>
      </c>
      <c r="R2927">
        <v>17</v>
      </c>
      <c r="S2927" t="s">
        <v>11012</v>
      </c>
      <c r="T2927" t="s">
        <v>11025</v>
      </c>
      <c r="U2927" t="s">
        <v>10927</v>
      </c>
      <c r="V2927" t="s">
        <v>10998</v>
      </c>
      <c r="W2927" t="s">
        <v>11031</v>
      </c>
      <c r="X2927" t="s">
        <v>9052</v>
      </c>
    </row>
    <row r="2928" spans="1:24" x14ac:dyDescent="0.3">
      <c r="A2928" t="s">
        <v>9583</v>
      </c>
      <c r="B2928" t="s">
        <v>9584</v>
      </c>
      <c r="C2928" t="s">
        <v>9584</v>
      </c>
      <c r="D2928">
        <v>151</v>
      </c>
      <c r="E2928" t="s">
        <v>10917</v>
      </c>
      <c r="F2928">
        <v>2.5166666666666666</v>
      </c>
      <c r="G2928" t="s">
        <v>7406</v>
      </c>
      <c r="H2928" t="s">
        <v>10887</v>
      </c>
      <c r="I2928" t="s">
        <v>10890</v>
      </c>
      <c r="J2928">
        <v>6.5</v>
      </c>
      <c r="K2928" t="s">
        <v>10912</v>
      </c>
      <c r="L2928">
        <v>742300</v>
      </c>
      <c r="M2928">
        <v>250000000</v>
      </c>
      <c r="N2928">
        <v>874362803</v>
      </c>
      <c r="O2928">
        <v>624362803</v>
      </c>
      <c r="P2928" t="s">
        <v>10928</v>
      </c>
      <c r="Q2928" t="s">
        <v>9585</v>
      </c>
      <c r="R2928">
        <v>12</v>
      </c>
      <c r="S2928" t="s">
        <v>11016</v>
      </c>
      <c r="T2928" t="s">
        <v>11021</v>
      </c>
      <c r="U2928" t="s">
        <v>10921</v>
      </c>
      <c r="V2928" t="s">
        <v>11006</v>
      </c>
      <c r="W2928" t="s">
        <v>11031</v>
      </c>
      <c r="X2928" t="s">
        <v>4493</v>
      </c>
    </row>
    <row r="2929" spans="1:24" x14ac:dyDescent="0.3">
      <c r="A2929" t="s">
        <v>9586</v>
      </c>
      <c r="B2929" t="s">
        <v>9587</v>
      </c>
      <c r="C2929" t="s">
        <v>9587</v>
      </c>
      <c r="D2929">
        <v>123</v>
      </c>
      <c r="E2929" t="s">
        <v>10917</v>
      </c>
      <c r="F2929">
        <v>2.0499999999999998</v>
      </c>
      <c r="G2929" t="s">
        <v>10889</v>
      </c>
      <c r="H2929" t="s">
        <v>190</v>
      </c>
      <c r="I2929" t="s">
        <v>10886</v>
      </c>
      <c r="J2929">
        <v>7.7</v>
      </c>
      <c r="K2929" t="s">
        <v>10916</v>
      </c>
      <c r="L2929">
        <v>472764</v>
      </c>
      <c r="M2929">
        <v>15000000</v>
      </c>
      <c r="N2929">
        <v>123726688</v>
      </c>
      <c r="O2929">
        <v>108726688</v>
      </c>
      <c r="P2929" t="s">
        <v>10928</v>
      </c>
      <c r="Q2929" t="s">
        <v>5528</v>
      </c>
      <c r="R2929">
        <v>7</v>
      </c>
      <c r="S2929" t="s">
        <v>11013</v>
      </c>
      <c r="T2929" t="s">
        <v>11027</v>
      </c>
      <c r="U2929" t="s">
        <v>10930</v>
      </c>
      <c r="V2929" t="s">
        <v>10998</v>
      </c>
      <c r="W2929" t="s">
        <v>11031</v>
      </c>
      <c r="X2929" t="s">
        <v>9588</v>
      </c>
    </row>
    <row r="2930" spans="1:24" x14ac:dyDescent="0.3">
      <c r="A2930" t="s">
        <v>9589</v>
      </c>
      <c r="B2930" t="s">
        <v>9590</v>
      </c>
      <c r="C2930" t="s">
        <v>9590</v>
      </c>
      <c r="D2930">
        <v>100</v>
      </c>
      <c r="E2930" t="s">
        <v>10911</v>
      </c>
      <c r="F2930">
        <v>1.6666666666666667</v>
      </c>
      <c r="G2930" t="s">
        <v>7406</v>
      </c>
      <c r="H2930" t="s">
        <v>10895</v>
      </c>
      <c r="I2930" t="s">
        <v>5170</v>
      </c>
      <c r="J2930">
        <v>6.7</v>
      </c>
      <c r="K2930" t="s">
        <v>10912</v>
      </c>
      <c r="L2930">
        <v>104688</v>
      </c>
      <c r="M2930">
        <v>5000000</v>
      </c>
      <c r="N2930">
        <v>2700051</v>
      </c>
      <c r="O2930">
        <v>-2299949</v>
      </c>
      <c r="P2930" t="s">
        <v>10924</v>
      </c>
      <c r="Q2930">
        <v>2014</v>
      </c>
      <c r="S2930" t="s">
        <v>11012</v>
      </c>
      <c r="T2930" t="s">
        <v>11025</v>
      </c>
      <c r="U2930" t="e">
        <v>#VALUE!</v>
      </c>
      <c r="V2930" t="s">
        <v>10963</v>
      </c>
      <c r="W2930" t="s">
        <v>11032</v>
      </c>
      <c r="X2930" t="s">
        <v>7364</v>
      </c>
    </row>
    <row r="2931" spans="1:24" x14ac:dyDescent="0.3">
      <c r="A2931" t="s">
        <v>9591</v>
      </c>
      <c r="B2931" t="s">
        <v>9592</v>
      </c>
      <c r="C2931" t="s">
        <v>9592</v>
      </c>
      <c r="D2931">
        <v>122</v>
      </c>
      <c r="E2931" t="s">
        <v>10917</v>
      </c>
      <c r="F2931">
        <v>2.0333333333333332</v>
      </c>
      <c r="G2931" t="s">
        <v>172</v>
      </c>
      <c r="H2931" t="s">
        <v>190</v>
      </c>
      <c r="I2931" t="s">
        <v>10899</v>
      </c>
      <c r="J2931">
        <v>7.3</v>
      </c>
      <c r="K2931" t="s">
        <v>10916</v>
      </c>
      <c r="L2931">
        <v>86433</v>
      </c>
      <c r="M2931">
        <v>22000000</v>
      </c>
      <c r="N2931">
        <v>89514453</v>
      </c>
      <c r="O2931">
        <v>67514453</v>
      </c>
      <c r="P2931" t="s">
        <v>10913</v>
      </c>
      <c r="Q2931" t="s">
        <v>8772</v>
      </c>
      <c r="R2931">
        <v>7</v>
      </c>
      <c r="S2931" t="s">
        <v>11012</v>
      </c>
      <c r="T2931" t="s">
        <v>11028</v>
      </c>
      <c r="U2931" t="s">
        <v>10931</v>
      </c>
      <c r="V2931" t="s">
        <v>10998</v>
      </c>
      <c r="W2931" t="s">
        <v>11031</v>
      </c>
      <c r="X2931" t="s">
        <v>1720</v>
      </c>
    </row>
    <row r="2932" spans="1:24" x14ac:dyDescent="0.3">
      <c r="A2932" t="s">
        <v>9593</v>
      </c>
      <c r="B2932" t="s">
        <v>9594</v>
      </c>
      <c r="C2932" t="s">
        <v>9594</v>
      </c>
      <c r="D2932">
        <v>111</v>
      </c>
      <c r="E2932" t="s">
        <v>10911</v>
      </c>
      <c r="F2932">
        <v>1.85</v>
      </c>
      <c r="G2932" t="s">
        <v>190</v>
      </c>
      <c r="H2932" t="s">
        <v>10896</v>
      </c>
      <c r="I2932" t="s">
        <v>5878</v>
      </c>
      <c r="J2932">
        <v>7</v>
      </c>
      <c r="K2932" t="s">
        <v>10916</v>
      </c>
      <c r="L2932">
        <v>77319</v>
      </c>
      <c r="M2932">
        <v>22500000</v>
      </c>
      <c r="N2932">
        <v>35396641</v>
      </c>
      <c r="O2932">
        <v>12896641</v>
      </c>
      <c r="P2932" t="s">
        <v>10913</v>
      </c>
      <c r="Q2932" t="s">
        <v>9484</v>
      </c>
      <c r="R2932">
        <v>11</v>
      </c>
      <c r="S2932" t="s">
        <v>11012</v>
      </c>
      <c r="T2932" t="s">
        <v>11018</v>
      </c>
      <c r="U2932" t="s">
        <v>10914</v>
      </c>
      <c r="V2932" t="s">
        <v>10998</v>
      </c>
      <c r="W2932" t="s">
        <v>11031</v>
      </c>
      <c r="X2932" t="s">
        <v>9595</v>
      </c>
    </row>
    <row r="2933" spans="1:24" x14ac:dyDescent="0.3">
      <c r="A2933" t="s">
        <v>9596</v>
      </c>
      <c r="B2933" t="s">
        <v>9597</v>
      </c>
      <c r="C2933" t="s">
        <v>9598</v>
      </c>
      <c r="D2933">
        <v>122</v>
      </c>
      <c r="E2933" t="s">
        <v>10917</v>
      </c>
      <c r="F2933">
        <v>2.0333333333333332</v>
      </c>
      <c r="G2933" t="s">
        <v>172</v>
      </c>
      <c r="H2933" t="s">
        <v>190</v>
      </c>
      <c r="I2933" t="s">
        <v>5170</v>
      </c>
      <c r="J2933">
        <v>8.1</v>
      </c>
      <c r="K2933" t="s">
        <v>10922</v>
      </c>
      <c r="L2933">
        <v>210899</v>
      </c>
      <c r="M2933">
        <v>3300000</v>
      </c>
      <c r="N2933">
        <v>31478893</v>
      </c>
      <c r="O2933">
        <v>28178893</v>
      </c>
      <c r="P2933" t="s">
        <v>10913</v>
      </c>
      <c r="Q2933" t="s">
        <v>9599</v>
      </c>
      <c r="R2933">
        <v>17</v>
      </c>
      <c r="S2933" t="s">
        <v>11016</v>
      </c>
      <c r="T2933" t="s">
        <v>11029</v>
      </c>
      <c r="U2933" t="s">
        <v>10932</v>
      </c>
      <c r="V2933" t="s">
        <v>10998</v>
      </c>
      <c r="W2933" t="s">
        <v>11031</v>
      </c>
      <c r="X2933" t="s">
        <v>9600</v>
      </c>
    </row>
    <row r="2934" spans="1:24" x14ac:dyDescent="0.3">
      <c r="A2934" t="s">
        <v>9601</v>
      </c>
      <c r="B2934" t="s">
        <v>9602</v>
      </c>
      <c r="C2934" t="s">
        <v>9602</v>
      </c>
      <c r="D2934">
        <v>113</v>
      </c>
      <c r="E2934" t="s">
        <v>10911</v>
      </c>
      <c r="F2934">
        <v>1.8833333333333333</v>
      </c>
      <c r="G2934" t="s">
        <v>7406</v>
      </c>
      <c r="H2934" t="s">
        <v>10890</v>
      </c>
      <c r="I2934" t="s">
        <v>5170</v>
      </c>
      <c r="J2934">
        <v>6.3</v>
      </c>
      <c r="K2934" t="s">
        <v>10912</v>
      </c>
      <c r="L2934">
        <v>69256</v>
      </c>
      <c r="M2934">
        <v>31500000</v>
      </c>
      <c r="N2934">
        <v>38803993</v>
      </c>
      <c r="O2934">
        <v>7303993</v>
      </c>
      <c r="P2934" t="s">
        <v>10918</v>
      </c>
      <c r="Q2934" t="s">
        <v>9603</v>
      </c>
      <c r="R2934">
        <v>5</v>
      </c>
      <c r="S2934" t="s">
        <v>11011</v>
      </c>
      <c r="T2934" t="s">
        <v>11026</v>
      </c>
      <c r="U2934" t="s">
        <v>10929</v>
      </c>
      <c r="V2934" t="s">
        <v>11006</v>
      </c>
      <c r="W2934" t="s">
        <v>11031</v>
      </c>
      <c r="X2934" t="s">
        <v>7990</v>
      </c>
    </row>
    <row r="2935" spans="1:24" x14ac:dyDescent="0.3">
      <c r="A2935" t="s">
        <v>9604</v>
      </c>
      <c r="B2935" t="s">
        <v>9605</v>
      </c>
      <c r="C2935" t="s">
        <v>9605</v>
      </c>
      <c r="D2935">
        <v>106</v>
      </c>
      <c r="E2935" t="s">
        <v>10911</v>
      </c>
      <c r="F2935">
        <v>1.7666666666666666</v>
      </c>
      <c r="G2935" t="s">
        <v>10887</v>
      </c>
      <c r="H2935" t="s">
        <v>190</v>
      </c>
      <c r="I2935" t="s">
        <v>10892</v>
      </c>
      <c r="J2935">
        <v>7.4</v>
      </c>
      <c r="K2935" t="s">
        <v>10916</v>
      </c>
      <c r="L2935">
        <v>287759</v>
      </c>
      <c r="M2935">
        <v>175000000</v>
      </c>
      <c r="N2935">
        <v>967724775</v>
      </c>
      <c r="O2935">
        <v>792724775</v>
      </c>
      <c r="P2935" t="s">
        <v>10928</v>
      </c>
      <c r="Q2935" t="s">
        <v>9606</v>
      </c>
      <c r="R2935">
        <v>4</v>
      </c>
      <c r="S2935" t="s">
        <v>11015</v>
      </c>
      <c r="T2935" t="s">
        <v>11026</v>
      </c>
      <c r="U2935" t="s">
        <v>10929</v>
      </c>
      <c r="V2935" t="s">
        <v>11006</v>
      </c>
      <c r="W2935" t="s">
        <v>11031</v>
      </c>
      <c r="X2935" t="s">
        <v>4131</v>
      </c>
    </row>
    <row r="2936" spans="1:24" x14ac:dyDescent="0.3">
      <c r="A2936" t="s">
        <v>9607</v>
      </c>
      <c r="B2936" t="s">
        <v>9608</v>
      </c>
      <c r="C2936" t="s">
        <v>9608</v>
      </c>
      <c r="D2936">
        <v>107</v>
      </c>
      <c r="E2936" t="s">
        <v>10911</v>
      </c>
      <c r="F2936">
        <v>1.7833333333333334</v>
      </c>
      <c r="G2936" t="s">
        <v>7406</v>
      </c>
      <c r="H2936" t="s">
        <v>10887</v>
      </c>
      <c r="I2936" t="s">
        <v>172</v>
      </c>
      <c r="J2936">
        <v>5.5</v>
      </c>
      <c r="K2936" t="s">
        <v>10933</v>
      </c>
      <c r="L2936">
        <v>75869</v>
      </c>
      <c r="M2936">
        <v>60000000</v>
      </c>
      <c r="N2936">
        <v>47275717</v>
      </c>
      <c r="O2936">
        <v>-12724283</v>
      </c>
      <c r="P2936" t="s">
        <v>10924</v>
      </c>
      <c r="Q2936" t="s">
        <v>9609</v>
      </c>
      <c r="R2936">
        <v>18</v>
      </c>
      <c r="S2936" t="s">
        <v>11013</v>
      </c>
      <c r="T2936" t="s">
        <v>11019</v>
      </c>
      <c r="U2936" t="s">
        <v>10919</v>
      </c>
      <c r="V2936" t="s">
        <v>10999</v>
      </c>
      <c r="W2936" t="s">
        <v>11031</v>
      </c>
      <c r="X2936" t="s">
        <v>3042</v>
      </c>
    </row>
    <row r="2937" spans="1:24" x14ac:dyDescent="0.3">
      <c r="A2937" t="s">
        <v>9610</v>
      </c>
      <c r="B2937" t="s">
        <v>9611</v>
      </c>
      <c r="C2937" t="s">
        <v>9611</v>
      </c>
      <c r="D2937">
        <v>121</v>
      </c>
      <c r="E2937" t="s">
        <v>10917</v>
      </c>
      <c r="F2937">
        <v>2.0166666666666666</v>
      </c>
      <c r="G2937" t="s">
        <v>7406</v>
      </c>
      <c r="H2937" t="s">
        <v>10887</v>
      </c>
      <c r="I2937" t="s">
        <v>10891</v>
      </c>
      <c r="J2937">
        <v>6.2</v>
      </c>
      <c r="K2937" t="s">
        <v>10912</v>
      </c>
      <c r="L2937">
        <v>185950</v>
      </c>
      <c r="M2937">
        <v>75000000</v>
      </c>
      <c r="N2937">
        <v>220021259</v>
      </c>
      <c r="O2937">
        <v>145021259</v>
      </c>
      <c r="P2937" t="s">
        <v>10928</v>
      </c>
      <c r="Q2937" t="s">
        <v>8432</v>
      </c>
      <c r="R2937">
        <v>8</v>
      </c>
      <c r="S2937" t="s">
        <v>11016</v>
      </c>
      <c r="T2937" t="s">
        <v>11022</v>
      </c>
      <c r="U2937" t="s">
        <v>10923</v>
      </c>
      <c r="V2937" t="s">
        <v>11006</v>
      </c>
      <c r="W2937" t="s">
        <v>11031</v>
      </c>
      <c r="X2937" t="s">
        <v>676</v>
      </c>
    </row>
    <row r="2938" spans="1:24" x14ac:dyDescent="0.3">
      <c r="A2938" t="s">
        <v>9612</v>
      </c>
      <c r="B2938" t="s">
        <v>9613</v>
      </c>
      <c r="C2938" t="s">
        <v>9614</v>
      </c>
      <c r="D2938">
        <v>92</v>
      </c>
      <c r="E2938" t="s">
        <v>10911</v>
      </c>
      <c r="F2938">
        <v>1.5333333333333334</v>
      </c>
      <c r="G2938" t="s">
        <v>172</v>
      </c>
      <c r="H2938" t="s">
        <v>10899</v>
      </c>
      <c r="I2938" t="s">
        <v>10899</v>
      </c>
      <c r="J2938">
        <v>6.5</v>
      </c>
      <c r="K2938" t="s">
        <v>10912</v>
      </c>
      <c r="L2938">
        <v>97483</v>
      </c>
      <c r="M2938">
        <v>15000000</v>
      </c>
      <c r="N2938">
        <v>151826547</v>
      </c>
      <c r="O2938">
        <v>136826547</v>
      </c>
      <c r="P2938" t="s">
        <v>10928</v>
      </c>
      <c r="Q2938" t="s">
        <v>9615</v>
      </c>
      <c r="R2938">
        <v>9</v>
      </c>
      <c r="S2938" t="s">
        <v>11014</v>
      </c>
      <c r="T2938" t="s">
        <v>11022</v>
      </c>
      <c r="U2938" t="s">
        <v>10923</v>
      </c>
      <c r="V2938" t="s">
        <v>10997</v>
      </c>
      <c r="W2938" t="s">
        <v>11031</v>
      </c>
      <c r="X2938" t="s">
        <v>4149</v>
      </c>
    </row>
    <row r="2939" spans="1:24" x14ac:dyDescent="0.3">
      <c r="A2939" t="s">
        <v>9616</v>
      </c>
      <c r="B2939" t="s">
        <v>9617</v>
      </c>
      <c r="C2939" t="s">
        <v>9617</v>
      </c>
      <c r="D2939">
        <v>134</v>
      </c>
      <c r="E2939" t="s">
        <v>10917</v>
      </c>
      <c r="F2939">
        <v>2.2333333333333334</v>
      </c>
      <c r="G2939" t="s">
        <v>105</v>
      </c>
      <c r="H2939" t="s">
        <v>10895</v>
      </c>
      <c r="I2939" t="s">
        <v>5170</v>
      </c>
      <c r="J2939">
        <v>7.3</v>
      </c>
      <c r="K2939" t="s">
        <v>10916</v>
      </c>
      <c r="L2939">
        <v>293019</v>
      </c>
      <c r="M2939">
        <v>40000000</v>
      </c>
      <c r="N2939">
        <v>322811541</v>
      </c>
      <c r="O2939">
        <v>282811541</v>
      </c>
      <c r="P2939" t="s">
        <v>10928</v>
      </c>
      <c r="Q2939" t="s">
        <v>9618</v>
      </c>
      <c r="R2939">
        <v>13</v>
      </c>
      <c r="S2939" t="s">
        <v>1956</v>
      </c>
      <c r="T2939" t="s">
        <v>11029</v>
      </c>
      <c r="U2939" t="s">
        <v>10932</v>
      </c>
      <c r="V2939" t="s">
        <v>11006</v>
      </c>
      <c r="W2939" t="s">
        <v>11031</v>
      </c>
      <c r="X2939" t="s">
        <v>4818</v>
      </c>
    </row>
    <row r="2940" spans="1:24" x14ac:dyDescent="0.3">
      <c r="A2940" t="s">
        <v>9619</v>
      </c>
      <c r="B2940" t="s">
        <v>9620</v>
      </c>
      <c r="C2940" t="s">
        <v>9620</v>
      </c>
      <c r="D2940">
        <v>96</v>
      </c>
      <c r="E2940" t="s">
        <v>10911</v>
      </c>
      <c r="F2940">
        <v>1.6</v>
      </c>
      <c r="G2940" t="s">
        <v>7406</v>
      </c>
      <c r="H2940" t="s">
        <v>10887</v>
      </c>
      <c r="I2940" t="s">
        <v>10890</v>
      </c>
      <c r="J2940">
        <v>6.7</v>
      </c>
      <c r="K2940" t="s">
        <v>10912</v>
      </c>
      <c r="L2940">
        <v>100232</v>
      </c>
      <c r="M2940">
        <v>2000000</v>
      </c>
      <c r="N2940">
        <v>16810562</v>
      </c>
      <c r="O2940">
        <v>14810562</v>
      </c>
      <c r="P2940" t="s">
        <v>10913</v>
      </c>
      <c r="Q2940" t="s">
        <v>9621</v>
      </c>
      <c r="R2940">
        <v>12</v>
      </c>
      <c r="S2940" t="s">
        <v>11016</v>
      </c>
      <c r="T2940" t="s">
        <v>11027</v>
      </c>
      <c r="U2940" t="s">
        <v>10930</v>
      </c>
      <c r="V2940" t="s">
        <v>10999</v>
      </c>
      <c r="W2940" t="s">
        <v>11031</v>
      </c>
      <c r="X2940" t="s">
        <v>9622</v>
      </c>
    </row>
    <row r="2941" spans="1:24" x14ac:dyDescent="0.3">
      <c r="A2941" t="s">
        <v>9623</v>
      </c>
      <c r="B2941" t="s">
        <v>9624</v>
      </c>
      <c r="C2941" t="s">
        <v>9624</v>
      </c>
      <c r="D2941">
        <v>133</v>
      </c>
      <c r="E2941" t="s">
        <v>10917</v>
      </c>
      <c r="F2941">
        <v>2.2166666666666668</v>
      </c>
      <c r="G2941" t="s">
        <v>7406</v>
      </c>
      <c r="H2941" t="s">
        <v>190</v>
      </c>
      <c r="I2941" t="s">
        <v>10897</v>
      </c>
      <c r="J2941">
        <v>7.6</v>
      </c>
      <c r="K2941" t="s">
        <v>10916</v>
      </c>
      <c r="L2941">
        <v>304487</v>
      </c>
      <c r="M2941">
        <v>35000000</v>
      </c>
      <c r="N2941">
        <v>174178883</v>
      </c>
      <c r="O2941">
        <v>139178883</v>
      </c>
      <c r="P2941" t="s">
        <v>10928</v>
      </c>
      <c r="Q2941" t="s">
        <v>9625</v>
      </c>
      <c r="R2941">
        <v>19</v>
      </c>
      <c r="S2941" t="s">
        <v>11012</v>
      </c>
      <c r="T2941" t="s">
        <v>11023</v>
      </c>
      <c r="U2941" t="s">
        <v>10925</v>
      </c>
      <c r="V2941" t="s">
        <v>10999</v>
      </c>
      <c r="W2941" t="s">
        <v>11031</v>
      </c>
      <c r="X2941" t="s">
        <v>8644</v>
      </c>
    </row>
    <row r="2942" spans="1:24" x14ac:dyDescent="0.3">
      <c r="A2942" t="s">
        <v>9626</v>
      </c>
      <c r="B2942" t="s">
        <v>9627</v>
      </c>
      <c r="C2942" t="s">
        <v>9627</v>
      </c>
      <c r="D2942">
        <v>120</v>
      </c>
      <c r="E2942" t="s">
        <v>10911</v>
      </c>
      <c r="F2942">
        <v>2</v>
      </c>
      <c r="G2942" t="s">
        <v>7406</v>
      </c>
      <c r="H2942" t="s">
        <v>172</v>
      </c>
      <c r="I2942" t="s">
        <v>10899</v>
      </c>
      <c r="J2942">
        <v>7</v>
      </c>
      <c r="K2942" t="s">
        <v>10916</v>
      </c>
      <c r="L2942">
        <v>254680</v>
      </c>
      <c r="M2942">
        <v>65000000</v>
      </c>
      <c r="N2942">
        <v>235666219</v>
      </c>
      <c r="O2942">
        <v>170666219</v>
      </c>
      <c r="P2942" t="s">
        <v>10928</v>
      </c>
      <c r="Q2942" t="s">
        <v>9628</v>
      </c>
      <c r="R2942">
        <v>15</v>
      </c>
      <c r="S2942" t="s">
        <v>11013</v>
      </c>
      <c r="T2942" t="s">
        <v>11021</v>
      </c>
      <c r="U2942" t="s">
        <v>10921</v>
      </c>
      <c r="V2942" t="s">
        <v>10999</v>
      </c>
      <c r="W2942" t="s">
        <v>11031</v>
      </c>
      <c r="X2942" t="s">
        <v>7488</v>
      </c>
    </row>
    <row r="2943" spans="1:24" x14ac:dyDescent="0.3">
      <c r="A2943" t="s">
        <v>9629</v>
      </c>
      <c r="B2943" t="s">
        <v>9630</v>
      </c>
      <c r="C2943" t="s">
        <v>9630</v>
      </c>
      <c r="D2943">
        <v>102</v>
      </c>
      <c r="E2943" t="s">
        <v>10911</v>
      </c>
      <c r="F2943">
        <v>1.7</v>
      </c>
      <c r="G2943" t="s">
        <v>172</v>
      </c>
      <c r="H2943" t="s">
        <v>105</v>
      </c>
      <c r="I2943" t="s">
        <v>10899</v>
      </c>
      <c r="J2943">
        <v>5.3</v>
      </c>
      <c r="K2943" t="s">
        <v>10933</v>
      </c>
      <c r="L2943">
        <v>61118</v>
      </c>
      <c r="M2943">
        <v>3000000</v>
      </c>
      <c r="N2943">
        <v>1882074</v>
      </c>
      <c r="O2943">
        <v>-1117926</v>
      </c>
      <c r="P2943" t="s">
        <v>10924</v>
      </c>
      <c r="Q2943" t="s">
        <v>8605</v>
      </c>
      <c r="R2943">
        <v>6</v>
      </c>
      <c r="S2943" t="s">
        <v>11016</v>
      </c>
      <c r="T2943" t="s">
        <v>11027</v>
      </c>
      <c r="U2943" t="s">
        <v>10930</v>
      </c>
      <c r="V2943" t="s">
        <v>10998</v>
      </c>
      <c r="W2943" t="s">
        <v>11031</v>
      </c>
      <c r="X2943" t="s">
        <v>1736</v>
      </c>
    </row>
    <row r="2944" spans="1:24" x14ac:dyDescent="0.3">
      <c r="A2944" t="s">
        <v>9631</v>
      </c>
      <c r="B2944" t="s">
        <v>9632</v>
      </c>
      <c r="C2944" t="s">
        <v>9632</v>
      </c>
      <c r="D2944">
        <v>120</v>
      </c>
      <c r="E2944" t="s">
        <v>10911</v>
      </c>
      <c r="F2944">
        <v>2</v>
      </c>
      <c r="G2944" t="s">
        <v>172</v>
      </c>
      <c r="H2944" t="s">
        <v>190</v>
      </c>
      <c r="I2944" t="s">
        <v>10886</v>
      </c>
      <c r="J2944">
        <v>6.9</v>
      </c>
      <c r="K2944" t="s">
        <v>10912</v>
      </c>
      <c r="L2944">
        <v>184678</v>
      </c>
      <c r="M2944">
        <v>30000000</v>
      </c>
      <c r="N2944">
        <v>239343729</v>
      </c>
      <c r="O2944">
        <v>209343729</v>
      </c>
      <c r="P2944" t="s">
        <v>10928</v>
      </c>
      <c r="Q2944" t="s">
        <v>9633</v>
      </c>
      <c r="R2944">
        <v>7</v>
      </c>
      <c r="S2944" t="s">
        <v>11011</v>
      </c>
      <c r="T2944" t="s">
        <v>11028</v>
      </c>
      <c r="U2944" t="s">
        <v>10931</v>
      </c>
      <c r="V2944" t="s">
        <v>11009</v>
      </c>
      <c r="W2944" t="s">
        <v>11031</v>
      </c>
      <c r="X2944" t="s">
        <v>6589</v>
      </c>
    </row>
    <row r="2945" spans="1:24" x14ac:dyDescent="0.3">
      <c r="A2945" t="s">
        <v>9634</v>
      </c>
      <c r="B2945" t="s">
        <v>9635</v>
      </c>
      <c r="C2945" t="s">
        <v>9635</v>
      </c>
      <c r="D2945">
        <v>129</v>
      </c>
      <c r="E2945" t="s">
        <v>10917</v>
      </c>
      <c r="F2945">
        <v>2.15</v>
      </c>
      <c r="G2945" t="s">
        <v>7406</v>
      </c>
      <c r="H2945" t="s">
        <v>10887</v>
      </c>
      <c r="I2945" t="s">
        <v>172</v>
      </c>
      <c r="J2945">
        <v>6.4</v>
      </c>
      <c r="K2945" t="s">
        <v>10912</v>
      </c>
      <c r="L2945">
        <v>312104</v>
      </c>
      <c r="M2945">
        <v>90000000</v>
      </c>
      <c r="N2945">
        <v>334897606</v>
      </c>
      <c r="O2945">
        <v>244897606</v>
      </c>
      <c r="P2945" t="s">
        <v>10928</v>
      </c>
      <c r="Q2945" t="s">
        <v>9636</v>
      </c>
      <c r="R2945">
        <v>2</v>
      </c>
      <c r="S2945" t="s">
        <v>11012</v>
      </c>
      <c r="T2945" t="s">
        <v>11024</v>
      </c>
      <c r="U2945" t="s">
        <v>10926</v>
      </c>
      <c r="V2945" t="s">
        <v>11006</v>
      </c>
      <c r="W2945" t="s">
        <v>11031</v>
      </c>
      <c r="X2945" t="s">
        <v>6589</v>
      </c>
    </row>
    <row r="2946" spans="1:24" x14ac:dyDescent="0.3">
      <c r="A2946" t="s">
        <v>9637</v>
      </c>
      <c r="B2946" t="s">
        <v>9638</v>
      </c>
      <c r="C2946" t="s">
        <v>9638</v>
      </c>
      <c r="D2946">
        <v>87</v>
      </c>
      <c r="E2946" t="s">
        <v>10915</v>
      </c>
      <c r="F2946">
        <v>1.45</v>
      </c>
      <c r="G2946" t="s">
        <v>190</v>
      </c>
      <c r="H2946" t="s">
        <v>105</v>
      </c>
      <c r="I2946" t="s">
        <v>10895</v>
      </c>
      <c r="J2946">
        <v>6</v>
      </c>
      <c r="K2946" t="s">
        <v>10912</v>
      </c>
      <c r="L2946">
        <v>64021</v>
      </c>
      <c r="M2946">
        <v>250000</v>
      </c>
      <c r="N2946">
        <v>0</v>
      </c>
      <c r="O2946">
        <v>-250000</v>
      </c>
      <c r="P2946" t="s">
        <v>10924</v>
      </c>
      <c r="Q2946" t="s">
        <v>9639</v>
      </c>
      <c r="R2946">
        <v>28</v>
      </c>
      <c r="S2946" t="s">
        <v>11012</v>
      </c>
      <c r="T2946" t="s">
        <v>11029</v>
      </c>
      <c r="U2946" t="s">
        <v>10932</v>
      </c>
      <c r="V2946" t="s">
        <v>10999</v>
      </c>
      <c r="W2946" t="s">
        <v>11031</v>
      </c>
      <c r="X2946" t="s">
        <v>9640</v>
      </c>
    </row>
    <row r="2947" spans="1:24" x14ac:dyDescent="0.3">
      <c r="A2947" t="s">
        <v>9641</v>
      </c>
      <c r="B2947" t="s">
        <v>9642</v>
      </c>
      <c r="C2947" t="s">
        <v>9642</v>
      </c>
      <c r="D2947">
        <v>125</v>
      </c>
      <c r="E2947" t="s">
        <v>10917</v>
      </c>
      <c r="F2947">
        <v>2.0833333333333335</v>
      </c>
      <c r="G2947" t="s">
        <v>172</v>
      </c>
      <c r="H2947" t="s">
        <v>190</v>
      </c>
      <c r="I2947" t="s">
        <v>10886</v>
      </c>
      <c r="J2947">
        <v>6.2</v>
      </c>
      <c r="K2947" t="s">
        <v>10912</v>
      </c>
      <c r="L2947">
        <v>140975</v>
      </c>
      <c r="M2947">
        <v>35000000</v>
      </c>
      <c r="N2947">
        <v>140795793</v>
      </c>
      <c r="O2947">
        <v>105795793</v>
      </c>
      <c r="P2947" t="s">
        <v>10928</v>
      </c>
      <c r="Q2947" t="s">
        <v>9389</v>
      </c>
      <c r="R2947">
        <v>16</v>
      </c>
      <c r="S2947" t="s">
        <v>11015</v>
      </c>
      <c r="T2947" t="s">
        <v>11021</v>
      </c>
      <c r="U2947" t="s">
        <v>10921</v>
      </c>
      <c r="V2947" t="s">
        <v>10999</v>
      </c>
      <c r="W2947" t="s">
        <v>11031</v>
      </c>
      <c r="X2947" t="s">
        <v>5028</v>
      </c>
    </row>
    <row r="2948" spans="1:24" x14ac:dyDescent="0.3">
      <c r="A2948" t="s">
        <v>9643</v>
      </c>
      <c r="B2948" t="s">
        <v>9644</v>
      </c>
      <c r="C2948" t="s">
        <v>9644</v>
      </c>
      <c r="D2948">
        <v>104</v>
      </c>
      <c r="E2948" t="s">
        <v>10911</v>
      </c>
      <c r="F2948">
        <v>1.7333333333333334</v>
      </c>
      <c r="G2948" t="s">
        <v>10891</v>
      </c>
      <c r="H2948" t="s">
        <v>190</v>
      </c>
      <c r="I2948" t="s">
        <v>10892</v>
      </c>
      <c r="J2948">
        <v>6.8</v>
      </c>
      <c r="K2948" t="s">
        <v>10912</v>
      </c>
      <c r="L2948">
        <v>66682</v>
      </c>
      <c r="M2948">
        <v>11000000</v>
      </c>
      <c r="N2948">
        <v>29355203</v>
      </c>
      <c r="O2948">
        <v>18355203</v>
      </c>
      <c r="P2948" t="s">
        <v>10913</v>
      </c>
      <c r="Q2948" t="s">
        <v>9645</v>
      </c>
      <c r="R2948">
        <v>8</v>
      </c>
      <c r="S2948" t="s">
        <v>11013</v>
      </c>
      <c r="T2948" t="s">
        <v>11020</v>
      </c>
      <c r="U2948" t="s">
        <v>10920</v>
      </c>
      <c r="V2948" t="s">
        <v>10999</v>
      </c>
      <c r="W2948" t="s">
        <v>11031</v>
      </c>
      <c r="X2948" t="s">
        <v>4485</v>
      </c>
    </row>
    <row r="2949" spans="1:24" x14ac:dyDescent="0.3">
      <c r="A2949" t="s">
        <v>9646</v>
      </c>
      <c r="B2949" t="s">
        <v>9647</v>
      </c>
      <c r="C2949" t="s">
        <v>9647</v>
      </c>
      <c r="D2949">
        <v>118</v>
      </c>
      <c r="E2949" t="s">
        <v>10911</v>
      </c>
      <c r="F2949">
        <v>1.9666666666666666</v>
      </c>
      <c r="G2949" t="s">
        <v>190</v>
      </c>
      <c r="H2949" t="s">
        <v>5170</v>
      </c>
      <c r="I2949" t="s">
        <v>10899</v>
      </c>
      <c r="J2949">
        <v>8.1</v>
      </c>
      <c r="K2949" t="s">
        <v>10922</v>
      </c>
      <c r="L2949">
        <v>440868</v>
      </c>
      <c r="M2949">
        <v>13000000</v>
      </c>
      <c r="N2949">
        <v>35401758</v>
      </c>
      <c r="O2949">
        <v>22401758</v>
      </c>
      <c r="P2949" t="s">
        <v>10913</v>
      </c>
      <c r="Q2949" t="s">
        <v>7670</v>
      </c>
      <c r="R2949">
        <v>4</v>
      </c>
      <c r="S2949" t="s">
        <v>1956</v>
      </c>
      <c r="T2949" t="s">
        <v>11027</v>
      </c>
      <c r="U2949" t="s">
        <v>10930</v>
      </c>
      <c r="V2949" t="s">
        <v>10999</v>
      </c>
      <c r="W2949" t="s">
        <v>11031</v>
      </c>
      <c r="X2949" t="s">
        <v>9648</v>
      </c>
    </row>
    <row r="2950" spans="1:24" x14ac:dyDescent="0.3">
      <c r="A2950" t="s">
        <v>9649</v>
      </c>
      <c r="B2950" t="s">
        <v>9650</v>
      </c>
      <c r="C2950" t="s">
        <v>9650</v>
      </c>
      <c r="D2950">
        <v>132</v>
      </c>
      <c r="E2950" t="s">
        <v>10917</v>
      </c>
      <c r="F2950">
        <v>2.2000000000000002</v>
      </c>
      <c r="G2950" t="s">
        <v>10887</v>
      </c>
      <c r="H2950" t="s">
        <v>10892</v>
      </c>
      <c r="I2950" t="s">
        <v>10885</v>
      </c>
      <c r="J2950">
        <v>7.2</v>
      </c>
      <c r="K2950" t="s">
        <v>10916</v>
      </c>
      <c r="L2950">
        <v>497282</v>
      </c>
      <c r="M2950">
        <v>180000000</v>
      </c>
      <c r="N2950">
        <v>816037575</v>
      </c>
      <c r="O2950">
        <v>636037575</v>
      </c>
      <c r="P2950" t="s">
        <v>10928</v>
      </c>
      <c r="Q2950" t="s">
        <v>9651</v>
      </c>
      <c r="R2950">
        <v>8</v>
      </c>
      <c r="S2950" t="s">
        <v>11011</v>
      </c>
      <c r="T2950" t="s">
        <v>11023</v>
      </c>
      <c r="U2950" t="s">
        <v>10925</v>
      </c>
      <c r="V2950" t="s">
        <v>11006</v>
      </c>
      <c r="W2950" t="s">
        <v>11031</v>
      </c>
      <c r="X2950" t="s">
        <v>4651</v>
      </c>
    </row>
    <row r="2951" spans="1:24" x14ac:dyDescent="0.3">
      <c r="A2951" t="s">
        <v>9652</v>
      </c>
      <c r="B2951" t="s">
        <v>9653</v>
      </c>
      <c r="C2951" t="s">
        <v>9653</v>
      </c>
      <c r="D2951">
        <v>97</v>
      </c>
      <c r="E2951" t="s">
        <v>10911</v>
      </c>
      <c r="F2951">
        <v>1.6166666666666667</v>
      </c>
      <c r="G2951" t="s">
        <v>105</v>
      </c>
      <c r="H2951" t="s">
        <v>10895</v>
      </c>
      <c r="I2951" t="s">
        <v>5170</v>
      </c>
      <c r="J2951">
        <v>6.1</v>
      </c>
      <c r="K2951" t="s">
        <v>10912</v>
      </c>
      <c r="L2951">
        <v>115810</v>
      </c>
      <c r="M2951">
        <v>10000000</v>
      </c>
      <c r="N2951">
        <v>112983889</v>
      </c>
      <c r="O2951">
        <v>102983889</v>
      </c>
      <c r="P2951" t="s">
        <v>10928</v>
      </c>
      <c r="Q2951" t="s">
        <v>9639</v>
      </c>
      <c r="R2951">
        <v>28</v>
      </c>
      <c r="S2951" t="s">
        <v>11012</v>
      </c>
      <c r="T2951" t="s">
        <v>11029</v>
      </c>
      <c r="U2951" t="s">
        <v>10932</v>
      </c>
      <c r="V2951" t="s">
        <v>10999</v>
      </c>
      <c r="W2951" t="s">
        <v>11031</v>
      </c>
      <c r="X2951" t="s">
        <v>6689</v>
      </c>
    </row>
    <row r="2952" spans="1:24" x14ac:dyDescent="0.3">
      <c r="A2952" t="s">
        <v>9654</v>
      </c>
      <c r="B2952" t="s">
        <v>9655</v>
      </c>
      <c r="C2952" t="s">
        <v>9655</v>
      </c>
      <c r="D2952">
        <v>124</v>
      </c>
      <c r="E2952" t="s">
        <v>10917</v>
      </c>
      <c r="F2952">
        <v>2.0666666666666669</v>
      </c>
      <c r="G2952" t="s">
        <v>10889</v>
      </c>
      <c r="H2952" t="s">
        <v>190</v>
      </c>
      <c r="I2952" t="s">
        <v>10899</v>
      </c>
      <c r="J2952">
        <v>7.4</v>
      </c>
      <c r="K2952" t="s">
        <v>10916</v>
      </c>
      <c r="L2952">
        <v>83973</v>
      </c>
      <c r="M2952">
        <v>15000000</v>
      </c>
      <c r="N2952">
        <v>11430025</v>
      </c>
      <c r="O2952">
        <v>-3569975</v>
      </c>
      <c r="P2952" t="s">
        <v>10924</v>
      </c>
      <c r="Q2952" t="s">
        <v>9621</v>
      </c>
      <c r="R2952">
        <v>12</v>
      </c>
      <c r="S2952" t="s">
        <v>11016</v>
      </c>
      <c r="T2952" t="s">
        <v>11027</v>
      </c>
      <c r="U2952" t="s">
        <v>10930</v>
      </c>
      <c r="V2952" t="s">
        <v>10999</v>
      </c>
      <c r="W2952" t="s">
        <v>11031</v>
      </c>
      <c r="X2952" t="s">
        <v>2254</v>
      </c>
    </row>
    <row r="2953" spans="1:24" x14ac:dyDescent="0.3">
      <c r="A2953" t="s">
        <v>9656</v>
      </c>
      <c r="B2953" t="s">
        <v>9657</v>
      </c>
      <c r="C2953" t="s">
        <v>9657</v>
      </c>
      <c r="D2953">
        <v>109</v>
      </c>
      <c r="E2953" t="s">
        <v>10911</v>
      </c>
      <c r="F2953">
        <v>1.8166666666666667</v>
      </c>
      <c r="G2953" t="s">
        <v>10889</v>
      </c>
      <c r="H2953" t="s">
        <v>190</v>
      </c>
      <c r="I2953" t="s">
        <v>10899</v>
      </c>
      <c r="J2953">
        <v>7.2</v>
      </c>
      <c r="K2953" t="s">
        <v>10916</v>
      </c>
      <c r="L2953">
        <v>86240</v>
      </c>
      <c r="M2953">
        <v>25000000</v>
      </c>
      <c r="N2953">
        <v>67925733</v>
      </c>
      <c r="O2953">
        <v>42925733</v>
      </c>
      <c r="P2953" t="s">
        <v>10913</v>
      </c>
      <c r="Q2953" t="s">
        <v>9658</v>
      </c>
      <c r="R2953">
        <v>7</v>
      </c>
      <c r="S2953" t="s">
        <v>11016</v>
      </c>
      <c r="T2953" t="s">
        <v>11027</v>
      </c>
      <c r="U2953" t="s">
        <v>10930</v>
      </c>
      <c r="V2953" t="s">
        <v>11001</v>
      </c>
      <c r="W2953" t="s">
        <v>11031</v>
      </c>
      <c r="X2953" t="s">
        <v>9659</v>
      </c>
    </row>
    <row r="2954" spans="1:24" x14ac:dyDescent="0.3">
      <c r="A2954" t="s">
        <v>9660</v>
      </c>
      <c r="B2954" t="s">
        <v>9661</v>
      </c>
      <c r="C2954" t="s">
        <v>9661</v>
      </c>
      <c r="D2954">
        <v>134</v>
      </c>
      <c r="E2954" t="s">
        <v>10917</v>
      </c>
      <c r="F2954">
        <v>2.2333333333333334</v>
      </c>
      <c r="G2954" t="s">
        <v>10887</v>
      </c>
      <c r="H2954" t="s">
        <v>172</v>
      </c>
      <c r="I2954" t="s">
        <v>10891</v>
      </c>
      <c r="J2954">
        <v>7.3</v>
      </c>
      <c r="K2954" t="s">
        <v>10916</v>
      </c>
      <c r="L2954">
        <v>255378</v>
      </c>
      <c r="M2954">
        <v>100000000</v>
      </c>
      <c r="N2954">
        <v>233503234</v>
      </c>
      <c r="O2954">
        <v>133503234</v>
      </c>
      <c r="P2954" t="s">
        <v>10928</v>
      </c>
      <c r="Q2954" t="s">
        <v>9662</v>
      </c>
      <c r="R2954">
        <v>18</v>
      </c>
      <c r="S2954" t="s">
        <v>11011</v>
      </c>
      <c r="T2954" t="s">
        <v>11029</v>
      </c>
      <c r="U2954" t="s">
        <v>10932</v>
      </c>
      <c r="V2954" t="s">
        <v>10995</v>
      </c>
      <c r="W2954" t="s">
        <v>11035</v>
      </c>
      <c r="X2954" t="s">
        <v>6042</v>
      </c>
    </row>
    <row r="2955" spans="1:24" x14ac:dyDescent="0.3">
      <c r="A2955" t="s">
        <v>9663</v>
      </c>
      <c r="B2955" t="s">
        <v>9664</v>
      </c>
      <c r="C2955" t="s">
        <v>9664</v>
      </c>
      <c r="D2955">
        <v>100</v>
      </c>
      <c r="E2955" t="s">
        <v>10911</v>
      </c>
      <c r="F2955">
        <v>1.6666666666666667</v>
      </c>
      <c r="G2955" t="s">
        <v>105</v>
      </c>
      <c r="H2955" t="s">
        <v>10895</v>
      </c>
      <c r="I2955" t="s">
        <v>5170</v>
      </c>
      <c r="J2955">
        <v>6.8</v>
      </c>
      <c r="K2955" t="s">
        <v>10912</v>
      </c>
      <c r="L2955">
        <v>261538</v>
      </c>
      <c r="M2955">
        <v>1000000</v>
      </c>
      <c r="N2955">
        <v>21947454</v>
      </c>
      <c r="O2955">
        <v>20947454</v>
      </c>
      <c r="P2955" t="s">
        <v>10913</v>
      </c>
      <c r="Q2955" t="s">
        <v>9599</v>
      </c>
      <c r="R2955">
        <v>17</v>
      </c>
      <c r="S2955" t="s">
        <v>11016</v>
      </c>
      <c r="T2955" t="s">
        <v>11029</v>
      </c>
      <c r="U2955" t="s">
        <v>10932</v>
      </c>
      <c r="V2955" t="s">
        <v>10998</v>
      </c>
      <c r="W2955" t="s">
        <v>11031</v>
      </c>
      <c r="X2955" t="s">
        <v>9665</v>
      </c>
    </row>
    <row r="2956" spans="1:24" x14ac:dyDescent="0.3">
      <c r="A2956" t="s">
        <v>9666</v>
      </c>
      <c r="B2956" t="s">
        <v>9667</v>
      </c>
      <c r="C2956" t="s">
        <v>9667</v>
      </c>
      <c r="D2956">
        <v>96</v>
      </c>
      <c r="E2956" t="s">
        <v>10911</v>
      </c>
      <c r="F2956">
        <v>1.6</v>
      </c>
      <c r="G2956" t="s">
        <v>10889</v>
      </c>
      <c r="H2956" t="s">
        <v>190</v>
      </c>
      <c r="I2956" t="s">
        <v>10899</v>
      </c>
      <c r="J2956">
        <v>7.4</v>
      </c>
      <c r="K2956" t="s">
        <v>10916</v>
      </c>
      <c r="L2956">
        <v>291159</v>
      </c>
      <c r="M2956">
        <v>60000000</v>
      </c>
      <c r="N2956">
        <v>243870033</v>
      </c>
      <c r="O2956">
        <v>183870033</v>
      </c>
      <c r="P2956" t="s">
        <v>10928</v>
      </c>
      <c r="Q2956" t="s">
        <v>9668</v>
      </c>
      <c r="R2956">
        <v>2</v>
      </c>
      <c r="S2956" t="s">
        <v>1956</v>
      </c>
      <c r="T2956" t="s">
        <v>11027</v>
      </c>
      <c r="U2956" t="s">
        <v>10930</v>
      </c>
      <c r="V2956" t="s">
        <v>11006</v>
      </c>
      <c r="W2956" t="s">
        <v>11031</v>
      </c>
      <c r="X2956" t="s">
        <v>87</v>
      </c>
    </row>
    <row r="2957" spans="1:24" x14ac:dyDescent="0.3">
      <c r="A2957" t="s">
        <v>9669</v>
      </c>
      <c r="B2957" t="s">
        <v>9670</v>
      </c>
      <c r="C2957" t="s">
        <v>9670</v>
      </c>
      <c r="D2957">
        <v>116</v>
      </c>
      <c r="E2957" t="s">
        <v>10911</v>
      </c>
      <c r="F2957">
        <v>1.9333333333333333</v>
      </c>
      <c r="G2957" t="s">
        <v>10895</v>
      </c>
      <c r="H2957" t="s">
        <v>10886</v>
      </c>
      <c r="I2957" t="s">
        <v>10890</v>
      </c>
      <c r="J2957">
        <v>5.9</v>
      </c>
      <c r="K2957" t="s">
        <v>10933</v>
      </c>
      <c r="L2957">
        <v>62876</v>
      </c>
      <c r="M2957">
        <v>54000000</v>
      </c>
      <c r="N2957">
        <v>16400193</v>
      </c>
      <c r="O2957">
        <v>-37599807</v>
      </c>
      <c r="P2957" t="s">
        <v>10924</v>
      </c>
      <c r="Q2957" t="s">
        <v>9671</v>
      </c>
      <c r="R2957">
        <v>11</v>
      </c>
      <c r="S2957" t="s">
        <v>11014</v>
      </c>
      <c r="T2957" t="s">
        <v>11028</v>
      </c>
      <c r="U2957" t="s">
        <v>10931</v>
      </c>
      <c r="V2957" t="s">
        <v>10995</v>
      </c>
      <c r="W2957" t="s">
        <v>11035</v>
      </c>
      <c r="X2957" t="s">
        <v>9672</v>
      </c>
    </row>
    <row r="2958" spans="1:24" x14ac:dyDescent="0.3">
      <c r="A2958" t="s">
        <v>9673</v>
      </c>
      <c r="B2958" t="s">
        <v>1790</v>
      </c>
      <c r="C2958" t="s">
        <v>1790</v>
      </c>
      <c r="D2958">
        <v>135</v>
      </c>
      <c r="E2958" t="s">
        <v>10917</v>
      </c>
      <c r="F2958">
        <v>2.25</v>
      </c>
      <c r="G2958" t="s">
        <v>190</v>
      </c>
      <c r="H2958" t="s">
        <v>10886</v>
      </c>
      <c r="I2958" t="s">
        <v>10899</v>
      </c>
      <c r="J2958">
        <v>7.8</v>
      </c>
      <c r="K2958" t="s">
        <v>10916</v>
      </c>
      <c r="L2958">
        <v>231368</v>
      </c>
      <c r="M2958">
        <v>40000000</v>
      </c>
      <c r="N2958">
        <v>218843645</v>
      </c>
      <c r="O2958">
        <v>178843645</v>
      </c>
      <c r="P2958" t="s">
        <v>10928</v>
      </c>
      <c r="Q2958" t="s">
        <v>9674</v>
      </c>
      <c r="R2958">
        <v>7</v>
      </c>
      <c r="S2958" t="s">
        <v>11016</v>
      </c>
      <c r="T2958" t="s">
        <v>11018</v>
      </c>
      <c r="U2958" t="s">
        <v>10914</v>
      </c>
      <c r="V2958" t="s">
        <v>11001</v>
      </c>
      <c r="W2958" t="s">
        <v>11031</v>
      </c>
      <c r="X2958" t="s">
        <v>8026</v>
      </c>
    </row>
    <row r="2959" spans="1:24" x14ac:dyDescent="0.3">
      <c r="A2959" t="s">
        <v>9675</v>
      </c>
      <c r="B2959" t="s">
        <v>9676</v>
      </c>
      <c r="C2959" t="s">
        <v>9676</v>
      </c>
      <c r="D2959">
        <v>99</v>
      </c>
      <c r="E2959" t="s">
        <v>10911</v>
      </c>
      <c r="F2959">
        <v>1.65</v>
      </c>
      <c r="G2959" t="s">
        <v>7406</v>
      </c>
      <c r="H2959" t="s">
        <v>5170</v>
      </c>
      <c r="I2959" t="s">
        <v>10899</v>
      </c>
      <c r="J2959">
        <v>5.9</v>
      </c>
      <c r="K2959" t="s">
        <v>10933</v>
      </c>
      <c r="L2959">
        <v>166602</v>
      </c>
      <c r="M2959">
        <v>60000000</v>
      </c>
      <c r="N2959">
        <v>205754447</v>
      </c>
      <c r="O2959">
        <v>145754447</v>
      </c>
      <c r="P2959" t="s">
        <v>10928</v>
      </c>
      <c r="Q2959" t="s">
        <v>9677</v>
      </c>
      <c r="R2959">
        <v>25</v>
      </c>
      <c r="S2959" t="s">
        <v>11012</v>
      </c>
      <c r="T2959" t="s">
        <v>11020</v>
      </c>
      <c r="U2959" t="s">
        <v>10920</v>
      </c>
      <c r="V2959" t="s">
        <v>11006</v>
      </c>
      <c r="W2959" t="s">
        <v>11031</v>
      </c>
      <c r="X2959" t="s">
        <v>9678</v>
      </c>
    </row>
    <row r="2960" spans="1:24" x14ac:dyDescent="0.3">
      <c r="A2960" t="s">
        <v>9679</v>
      </c>
      <c r="B2960" t="s">
        <v>9680</v>
      </c>
      <c r="C2960" t="s">
        <v>9680</v>
      </c>
      <c r="D2960">
        <v>137</v>
      </c>
      <c r="E2960" t="s">
        <v>10917</v>
      </c>
      <c r="F2960">
        <v>2.2833333333333332</v>
      </c>
      <c r="G2960" t="s">
        <v>7406</v>
      </c>
      <c r="H2960" t="s">
        <v>190</v>
      </c>
      <c r="I2960" t="s">
        <v>10890</v>
      </c>
      <c r="J2960">
        <v>8.1</v>
      </c>
      <c r="K2960" t="s">
        <v>10922</v>
      </c>
      <c r="L2960">
        <v>808934</v>
      </c>
      <c r="M2960">
        <v>97000000</v>
      </c>
      <c r="N2960">
        <v>619179950</v>
      </c>
      <c r="O2960">
        <v>522179950</v>
      </c>
      <c r="P2960" t="s">
        <v>10928</v>
      </c>
      <c r="Q2960" t="s">
        <v>9681</v>
      </c>
      <c r="R2960">
        <v>17</v>
      </c>
      <c r="S2960" t="s">
        <v>1956</v>
      </c>
      <c r="T2960" t="s">
        <v>11020</v>
      </c>
      <c r="U2960" t="s">
        <v>10920</v>
      </c>
      <c r="V2960" t="s">
        <v>11005</v>
      </c>
      <c r="W2960" t="s">
        <v>11031</v>
      </c>
      <c r="X2960" t="s">
        <v>13</v>
      </c>
    </row>
    <row r="2961" spans="1:24" x14ac:dyDescent="0.3">
      <c r="A2961" t="s">
        <v>9682</v>
      </c>
      <c r="B2961" t="s">
        <v>9683</v>
      </c>
      <c r="C2961" t="s">
        <v>9683</v>
      </c>
      <c r="D2961">
        <v>96</v>
      </c>
      <c r="E2961" t="s">
        <v>10911</v>
      </c>
      <c r="F2961">
        <v>1.6</v>
      </c>
      <c r="G2961" t="s">
        <v>7406</v>
      </c>
      <c r="H2961" t="s">
        <v>172</v>
      </c>
      <c r="I2961" t="s">
        <v>10899</v>
      </c>
      <c r="J2961">
        <v>6.1</v>
      </c>
      <c r="K2961" t="s">
        <v>10912</v>
      </c>
      <c r="L2961">
        <v>94832</v>
      </c>
      <c r="M2961">
        <v>28000000</v>
      </c>
      <c r="N2961">
        <v>27262374</v>
      </c>
      <c r="O2961">
        <v>-737626</v>
      </c>
      <c r="P2961" t="s">
        <v>10924</v>
      </c>
      <c r="Q2961" t="s">
        <v>9684</v>
      </c>
      <c r="R2961">
        <v>18</v>
      </c>
      <c r="S2961" t="s">
        <v>11011</v>
      </c>
      <c r="T2961" t="s">
        <v>11028</v>
      </c>
      <c r="U2961" t="s">
        <v>10931</v>
      </c>
      <c r="V2961" t="s">
        <v>10999</v>
      </c>
      <c r="W2961" t="s">
        <v>11031</v>
      </c>
      <c r="X2961" t="s">
        <v>8319</v>
      </c>
    </row>
    <row r="2962" spans="1:24" x14ac:dyDescent="0.3">
      <c r="A2962" t="s">
        <v>9685</v>
      </c>
      <c r="B2962" t="s">
        <v>9686</v>
      </c>
      <c r="C2962" t="s">
        <v>9686</v>
      </c>
      <c r="D2962">
        <v>101</v>
      </c>
      <c r="E2962" t="s">
        <v>10911</v>
      </c>
      <c r="F2962">
        <v>1.6833333333333333</v>
      </c>
      <c r="G2962" t="s">
        <v>190</v>
      </c>
      <c r="H2962" t="s">
        <v>10899</v>
      </c>
      <c r="I2962" t="s">
        <v>10899</v>
      </c>
      <c r="J2962">
        <v>7.5</v>
      </c>
      <c r="K2962" t="s">
        <v>10916</v>
      </c>
      <c r="L2962">
        <v>141453</v>
      </c>
      <c r="M2962">
        <v>5000000</v>
      </c>
      <c r="N2962">
        <v>44779195</v>
      </c>
      <c r="O2962">
        <v>39779195</v>
      </c>
      <c r="P2962" t="s">
        <v>10913</v>
      </c>
      <c r="Q2962" t="s">
        <v>9687</v>
      </c>
      <c r="R2962">
        <v>8</v>
      </c>
      <c r="S2962" t="s">
        <v>11015</v>
      </c>
      <c r="T2962" t="s">
        <v>11027</v>
      </c>
      <c r="U2962" t="s">
        <v>10930</v>
      </c>
      <c r="V2962" t="s">
        <v>10998</v>
      </c>
      <c r="W2962" t="s">
        <v>11031</v>
      </c>
      <c r="X2962" t="s">
        <v>9688</v>
      </c>
    </row>
    <row r="2963" spans="1:24" x14ac:dyDescent="0.3">
      <c r="A2963" t="s">
        <v>9689</v>
      </c>
      <c r="B2963" t="s">
        <v>9690</v>
      </c>
      <c r="C2963" t="s">
        <v>9690</v>
      </c>
      <c r="D2963">
        <v>123</v>
      </c>
      <c r="E2963" t="s">
        <v>10917</v>
      </c>
      <c r="F2963">
        <v>2.0499999999999998</v>
      </c>
      <c r="G2963" t="s">
        <v>10889</v>
      </c>
      <c r="H2963" t="s">
        <v>190</v>
      </c>
      <c r="I2963" t="s">
        <v>10897</v>
      </c>
      <c r="J2963">
        <v>7.1</v>
      </c>
      <c r="K2963" t="s">
        <v>10916</v>
      </c>
      <c r="L2963">
        <v>99294</v>
      </c>
      <c r="M2963">
        <v>35000000</v>
      </c>
      <c r="N2963">
        <v>48623572</v>
      </c>
      <c r="O2963">
        <v>13623572</v>
      </c>
      <c r="P2963" t="s">
        <v>10913</v>
      </c>
      <c r="Q2963" t="s">
        <v>8840</v>
      </c>
      <c r="R2963">
        <v>10</v>
      </c>
      <c r="S2963" t="s">
        <v>11011</v>
      </c>
      <c r="T2963" t="s">
        <v>11023</v>
      </c>
      <c r="U2963" t="s">
        <v>10925</v>
      </c>
      <c r="V2963" t="s">
        <v>10999</v>
      </c>
      <c r="W2963" t="s">
        <v>11031</v>
      </c>
      <c r="X2963" t="s">
        <v>9691</v>
      </c>
    </row>
    <row r="2964" spans="1:24" x14ac:dyDescent="0.3">
      <c r="A2964" t="s">
        <v>9692</v>
      </c>
      <c r="B2964" t="s">
        <v>9693</v>
      </c>
      <c r="C2964" t="s">
        <v>9693</v>
      </c>
      <c r="D2964">
        <v>99</v>
      </c>
      <c r="E2964" t="s">
        <v>10911</v>
      </c>
      <c r="F2964">
        <v>1.65</v>
      </c>
      <c r="G2964" t="s">
        <v>105</v>
      </c>
      <c r="H2964" t="s">
        <v>10895</v>
      </c>
      <c r="I2964" t="s">
        <v>5170</v>
      </c>
      <c r="J2964">
        <v>5.4</v>
      </c>
      <c r="K2964" t="s">
        <v>10933</v>
      </c>
      <c r="L2964">
        <v>171577</v>
      </c>
      <c r="M2964">
        <v>6500000</v>
      </c>
      <c r="N2964">
        <v>257589721</v>
      </c>
      <c r="O2964">
        <v>251089721</v>
      </c>
      <c r="P2964" t="s">
        <v>10928</v>
      </c>
      <c r="Q2964" t="s">
        <v>9694</v>
      </c>
      <c r="R2964">
        <v>29</v>
      </c>
      <c r="S2964" t="s">
        <v>11015</v>
      </c>
      <c r="T2964" t="s">
        <v>11027</v>
      </c>
      <c r="U2964" t="s">
        <v>10930</v>
      </c>
      <c r="V2964" t="s">
        <v>10998</v>
      </c>
      <c r="W2964" t="s">
        <v>11031</v>
      </c>
      <c r="X2964" t="s">
        <v>2417</v>
      </c>
    </row>
    <row r="2965" spans="1:24" x14ac:dyDescent="0.3">
      <c r="A2965" t="s">
        <v>9695</v>
      </c>
      <c r="B2965" t="s">
        <v>9696</v>
      </c>
      <c r="C2965" t="s">
        <v>9696</v>
      </c>
      <c r="D2965">
        <v>111</v>
      </c>
      <c r="E2965" t="s">
        <v>10911</v>
      </c>
      <c r="F2965">
        <v>1.85</v>
      </c>
      <c r="G2965" t="s">
        <v>7406</v>
      </c>
      <c r="H2965" t="s">
        <v>10887</v>
      </c>
      <c r="I2965" t="s">
        <v>172</v>
      </c>
      <c r="J2965">
        <v>5.7</v>
      </c>
      <c r="K2965" t="s">
        <v>10933</v>
      </c>
      <c r="L2965">
        <v>66533</v>
      </c>
      <c r="M2965">
        <v>150000000</v>
      </c>
      <c r="N2965">
        <v>128988320</v>
      </c>
      <c r="O2965">
        <v>-21011680</v>
      </c>
      <c r="P2965" t="s">
        <v>10924</v>
      </c>
      <c r="Q2965" t="s">
        <v>9697</v>
      </c>
      <c r="R2965">
        <v>20</v>
      </c>
      <c r="S2965" t="s">
        <v>11013</v>
      </c>
      <c r="T2965" t="s">
        <v>11027</v>
      </c>
      <c r="U2965" t="s">
        <v>10930</v>
      </c>
      <c r="V2965" t="s">
        <v>10999</v>
      </c>
      <c r="W2965" t="s">
        <v>11031</v>
      </c>
      <c r="X2965" t="s">
        <v>5101</v>
      </c>
    </row>
    <row r="2966" spans="1:24" x14ac:dyDescent="0.3">
      <c r="A2966" t="s">
        <v>9698</v>
      </c>
      <c r="B2966" t="s">
        <v>9699</v>
      </c>
      <c r="C2966" t="s">
        <v>9699</v>
      </c>
      <c r="D2966">
        <v>92</v>
      </c>
      <c r="E2966" t="s">
        <v>10911</v>
      </c>
      <c r="F2966">
        <v>1.5333333333333334</v>
      </c>
      <c r="G2966" t="s">
        <v>105</v>
      </c>
      <c r="H2966" t="s">
        <v>10895</v>
      </c>
      <c r="I2966" t="s">
        <v>5170</v>
      </c>
      <c r="J2966">
        <v>5.7</v>
      </c>
      <c r="K2966" t="s">
        <v>10933</v>
      </c>
      <c r="L2966">
        <v>89211</v>
      </c>
      <c r="M2966">
        <v>10000000</v>
      </c>
      <c r="N2966">
        <v>102952888</v>
      </c>
      <c r="O2966">
        <v>92952888</v>
      </c>
      <c r="P2966" t="s">
        <v>10913</v>
      </c>
      <c r="Q2966" t="s">
        <v>9700</v>
      </c>
      <c r="R2966">
        <v>25</v>
      </c>
      <c r="S2966" t="s">
        <v>11014</v>
      </c>
      <c r="T2966" t="s">
        <v>11022</v>
      </c>
      <c r="U2966" t="s">
        <v>10923</v>
      </c>
      <c r="V2966" t="s">
        <v>11005</v>
      </c>
      <c r="W2966" t="s">
        <v>11031</v>
      </c>
      <c r="X2966" t="s">
        <v>5286</v>
      </c>
    </row>
    <row r="2967" spans="1:24" x14ac:dyDescent="0.3">
      <c r="A2967" t="s">
        <v>9701</v>
      </c>
      <c r="B2967" t="s">
        <v>9702</v>
      </c>
      <c r="C2967" t="s">
        <v>9702</v>
      </c>
      <c r="D2967">
        <v>154</v>
      </c>
      <c r="E2967" t="s">
        <v>10917</v>
      </c>
      <c r="F2967">
        <v>2.5666666666666669</v>
      </c>
      <c r="G2967" t="s">
        <v>7406</v>
      </c>
      <c r="H2967" t="s">
        <v>10887</v>
      </c>
      <c r="I2967" t="s">
        <v>10890</v>
      </c>
      <c r="J2967">
        <v>5.2</v>
      </c>
      <c r="K2967" t="s">
        <v>10933</v>
      </c>
      <c r="L2967">
        <v>164989</v>
      </c>
      <c r="M2967">
        <v>217000000</v>
      </c>
      <c r="N2967">
        <v>605425157</v>
      </c>
      <c r="O2967">
        <v>388425157</v>
      </c>
      <c r="P2967" t="s">
        <v>10928</v>
      </c>
      <c r="Q2967" t="s">
        <v>9703</v>
      </c>
      <c r="R2967">
        <v>18</v>
      </c>
      <c r="S2967" t="s">
        <v>11013</v>
      </c>
      <c r="T2967" t="s">
        <v>11024</v>
      </c>
      <c r="U2967" t="s">
        <v>10926</v>
      </c>
      <c r="V2967" t="s">
        <v>11005</v>
      </c>
      <c r="W2967" t="s">
        <v>11031</v>
      </c>
      <c r="X2967" t="s">
        <v>1884</v>
      </c>
    </row>
    <row r="2968" spans="1:24" x14ac:dyDescent="0.3">
      <c r="A2968" t="s">
        <v>9704</v>
      </c>
      <c r="B2968" t="s">
        <v>9705</v>
      </c>
      <c r="C2968" t="s">
        <v>9706</v>
      </c>
      <c r="D2968">
        <v>83</v>
      </c>
      <c r="E2968" t="s">
        <v>10915</v>
      </c>
      <c r="F2968">
        <v>1.3833333333333333</v>
      </c>
      <c r="G2968" t="s">
        <v>7406</v>
      </c>
      <c r="H2968" t="s">
        <v>10887</v>
      </c>
      <c r="I2968" t="s">
        <v>172</v>
      </c>
      <c r="J2968">
        <v>6.2</v>
      </c>
      <c r="K2968" t="s">
        <v>10912</v>
      </c>
      <c r="L2968">
        <v>108777</v>
      </c>
      <c r="M2968">
        <v>35000000</v>
      </c>
      <c r="N2968">
        <v>27979040</v>
      </c>
      <c r="O2968">
        <v>-7020960</v>
      </c>
      <c r="P2968" t="s">
        <v>10924</v>
      </c>
      <c r="Q2968" t="s">
        <v>9302</v>
      </c>
      <c r="R2968">
        <v>24</v>
      </c>
      <c r="S2968" t="s">
        <v>11014</v>
      </c>
      <c r="T2968" t="s">
        <v>11020</v>
      </c>
      <c r="U2968" t="s">
        <v>10920</v>
      </c>
      <c r="V2968" t="s">
        <v>11006</v>
      </c>
      <c r="W2968" t="s">
        <v>11031</v>
      </c>
      <c r="X2968" t="s">
        <v>4327</v>
      </c>
    </row>
    <row r="2969" spans="1:24" x14ac:dyDescent="0.3">
      <c r="A2969" t="s">
        <v>9707</v>
      </c>
      <c r="B2969" t="s">
        <v>9708</v>
      </c>
      <c r="C2969" t="s">
        <v>9708</v>
      </c>
      <c r="D2969">
        <v>144</v>
      </c>
      <c r="E2969" t="s">
        <v>10917</v>
      </c>
      <c r="F2969">
        <v>2.4</v>
      </c>
      <c r="G2969" t="s">
        <v>7406</v>
      </c>
      <c r="H2969" t="s">
        <v>10887</v>
      </c>
      <c r="I2969" t="s">
        <v>10890</v>
      </c>
      <c r="J2969">
        <v>6.9</v>
      </c>
      <c r="K2969" t="s">
        <v>10912</v>
      </c>
      <c r="L2969">
        <v>453268</v>
      </c>
      <c r="M2969">
        <v>178000000</v>
      </c>
      <c r="N2969">
        <v>543934105</v>
      </c>
      <c r="O2969">
        <v>365934105</v>
      </c>
      <c r="P2969" t="s">
        <v>10928</v>
      </c>
      <c r="Q2969" t="s">
        <v>9709</v>
      </c>
      <c r="R2969">
        <v>9</v>
      </c>
      <c r="S2969" t="s">
        <v>11015</v>
      </c>
      <c r="T2969" t="s">
        <v>11029</v>
      </c>
      <c r="U2969" t="s">
        <v>10932</v>
      </c>
      <c r="V2969" t="s">
        <v>11006</v>
      </c>
      <c r="W2969" t="s">
        <v>11031</v>
      </c>
      <c r="X2969" t="s">
        <v>2047</v>
      </c>
    </row>
    <row r="2970" spans="1:24" x14ac:dyDescent="0.3">
      <c r="A2970" t="s">
        <v>9710</v>
      </c>
      <c r="B2970" t="s">
        <v>9711</v>
      </c>
      <c r="C2970" t="s">
        <v>9711</v>
      </c>
      <c r="D2970">
        <v>108</v>
      </c>
      <c r="E2970" t="s">
        <v>10911</v>
      </c>
      <c r="F2970">
        <v>1.8</v>
      </c>
      <c r="G2970" t="s">
        <v>10887</v>
      </c>
      <c r="H2970" t="s">
        <v>105</v>
      </c>
      <c r="I2970" t="s">
        <v>10895</v>
      </c>
      <c r="J2970">
        <v>6.2</v>
      </c>
      <c r="K2970" t="s">
        <v>10912</v>
      </c>
      <c r="L2970">
        <v>83405</v>
      </c>
      <c r="M2970">
        <v>25000000</v>
      </c>
      <c r="N2970">
        <v>104545505</v>
      </c>
      <c r="O2970">
        <v>79545505</v>
      </c>
      <c r="P2970" t="s">
        <v>10913</v>
      </c>
      <c r="Q2970" t="s">
        <v>9712</v>
      </c>
      <c r="R2970">
        <v>7</v>
      </c>
      <c r="S2970" t="s">
        <v>11014</v>
      </c>
      <c r="T2970" t="s">
        <v>11028</v>
      </c>
      <c r="U2970" t="s">
        <v>10931</v>
      </c>
      <c r="V2970" t="s">
        <v>11001</v>
      </c>
      <c r="W2970" t="s">
        <v>11031</v>
      </c>
      <c r="X2970" t="s">
        <v>9713</v>
      </c>
    </row>
    <row r="2971" spans="1:24" x14ac:dyDescent="0.3">
      <c r="A2971" t="s">
        <v>9714</v>
      </c>
      <c r="B2971" t="s">
        <v>9715</v>
      </c>
      <c r="C2971" t="s">
        <v>9715</v>
      </c>
      <c r="D2971">
        <v>118</v>
      </c>
      <c r="E2971" t="s">
        <v>10911</v>
      </c>
      <c r="F2971">
        <v>1.9666666666666666</v>
      </c>
      <c r="G2971" t="s">
        <v>7406</v>
      </c>
      <c r="H2971" t="s">
        <v>10891</v>
      </c>
      <c r="I2971" t="s">
        <v>190</v>
      </c>
      <c r="J2971">
        <v>6.1</v>
      </c>
      <c r="K2971" t="s">
        <v>10912</v>
      </c>
      <c r="L2971">
        <v>170479</v>
      </c>
      <c r="M2971">
        <v>60000000</v>
      </c>
      <c r="N2971">
        <v>162146076</v>
      </c>
      <c r="O2971">
        <v>102146076</v>
      </c>
      <c r="P2971" t="s">
        <v>10928</v>
      </c>
      <c r="Q2971" t="s">
        <v>9716</v>
      </c>
      <c r="R2971">
        <v>12</v>
      </c>
      <c r="S2971" t="s">
        <v>11014</v>
      </c>
      <c r="T2971" t="s">
        <v>11022</v>
      </c>
      <c r="U2971" t="s">
        <v>10923</v>
      </c>
      <c r="V2971" t="s">
        <v>11006</v>
      </c>
      <c r="W2971" t="s">
        <v>11031</v>
      </c>
      <c r="X2971" t="s">
        <v>1161</v>
      </c>
    </row>
    <row r="2972" spans="1:24" x14ac:dyDescent="0.3">
      <c r="A2972" t="s">
        <v>9717</v>
      </c>
      <c r="B2972" t="s">
        <v>9718</v>
      </c>
      <c r="C2972" t="s">
        <v>9718</v>
      </c>
      <c r="D2972">
        <v>121</v>
      </c>
      <c r="E2972" t="s">
        <v>10917</v>
      </c>
      <c r="F2972">
        <v>2.0166666666666666</v>
      </c>
      <c r="G2972" t="s">
        <v>7406</v>
      </c>
      <c r="H2972" t="s">
        <v>10891</v>
      </c>
      <c r="I2972" t="s">
        <v>190</v>
      </c>
      <c r="J2972">
        <v>7.7</v>
      </c>
      <c r="K2972" t="s">
        <v>10916</v>
      </c>
      <c r="L2972">
        <v>458976</v>
      </c>
      <c r="M2972">
        <v>30000000</v>
      </c>
      <c r="N2972">
        <v>84997446</v>
      </c>
      <c r="O2972">
        <v>54997446</v>
      </c>
      <c r="P2972" t="s">
        <v>10913</v>
      </c>
      <c r="Q2972" t="s">
        <v>9719</v>
      </c>
      <c r="R2972">
        <v>19</v>
      </c>
      <c r="S2972" t="s">
        <v>11011</v>
      </c>
      <c r="T2972" t="s">
        <v>11029</v>
      </c>
      <c r="U2972" t="s">
        <v>10932</v>
      </c>
      <c r="V2972" t="s">
        <v>10999</v>
      </c>
      <c r="W2972" t="s">
        <v>11031</v>
      </c>
      <c r="X2972" t="s">
        <v>7036</v>
      </c>
    </row>
    <row r="2973" spans="1:24" x14ac:dyDescent="0.3">
      <c r="A2973" t="s">
        <v>9720</v>
      </c>
      <c r="B2973" t="s">
        <v>9721</v>
      </c>
      <c r="C2973" t="s">
        <v>9721</v>
      </c>
      <c r="D2973">
        <v>114</v>
      </c>
      <c r="E2973" t="s">
        <v>10911</v>
      </c>
      <c r="F2973">
        <v>1.9</v>
      </c>
      <c r="G2973" t="s">
        <v>10891</v>
      </c>
      <c r="H2973" t="s">
        <v>190</v>
      </c>
      <c r="I2973" t="s">
        <v>10895</v>
      </c>
      <c r="J2973">
        <v>6.5</v>
      </c>
      <c r="K2973" t="s">
        <v>10912</v>
      </c>
      <c r="L2973">
        <v>281530</v>
      </c>
      <c r="M2973">
        <v>55000000</v>
      </c>
      <c r="N2973">
        <v>352794081</v>
      </c>
      <c r="O2973">
        <v>297794081</v>
      </c>
      <c r="P2973" t="s">
        <v>10928</v>
      </c>
      <c r="Q2973" t="s">
        <v>9722</v>
      </c>
      <c r="R2973">
        <v>3</v>
      </c>
      <c r="S2973" t="s">
        <v>1956</v>
      </c>
      <c r="T2973" t="s">
        <v>11023</v>
      </c>
      <c r="U2973" t="s">
        <v>10925</v>
      </c>
      <c r="V2973" t="s">
        <v>11005</v>
      </c>
      <c r="W2973" t="s">
        <v>11031</v>
      </c>
      <c r="X2973" t="s">
        <v>1655</v>
      </c>
    </row>
    <row r="2974" spans="1:24" x14ac:dyDescent="0.3">
      <c r="A2974" t="s">
        <v>9723</v>
      </c>
      <c r="B2974" t="s">
        <v>9724</v>
      </c>
      <c r="C2974" t="s">
        <v>9724</v>
      </c>
      <c r="D2974">
        <v>120</v>
      </c>
      <c r="E2974" t="s">
        <v>10911</v>
      </c>
      <c r="F2974">
        <v>2</v>
      </c>
      <c r="G2974" t="s">
        <v>7406</v>
      </c>
      <c r="H2974" t="s">
        <v>10887</v>
      </c>
      <c r="I2974" t="s">
        <v>10895</v>
      </c>
      <c r="J2974">
        <v>5.7</v>
      </c>
      <c r="K2974" t="s">
        <v>10933</v>
      </c>
      <c r="L2974">
        <v>130397</v>
      </c>
      <c r="M2974">
        <v>110000000</v>
      </c>
      <c r="N2974">
        <v>179246868</v>
      </c>
      <c r="O2974">
        <v>69246868</v>
      </c>
      <c r="P2974" t="s">
        <v>10913</v>
      </c>
      <c r="Q2974" t="s">
        <v>7093</v>
      </c>
      <c r="R2974">
        <v>8</v>
      </c>
      <c r="S2974" t="s">
        <v>11011</v>
      </c>
      <c r="T2974" t="s">
        <v>11021</v>
      </c>
      <c r="U2974" t="s">
        <v>10921</v>
      </c>
      <c r="V2974" t="s">
        <v>11006</v>
      </c>
      <c r="W2974" t="s">
        <v>11031</v>
      </c>
      <c r="X2974" t="s">
        <v>5057</v>
      </c>
    </row>
    <row r="2975" spans="1:24" x14ac:dyDescent="0.3">
      <c r="A2975" t="s">
        <v>9725</v>
      </c>
      <c r="B2975" t="s">
        <v>9726</v>
      </c>
      <c r="C2975" t="s">
        <v>9726</v>
      </c>
      <c r="D2975">
        <v>108</v>
      </c>
      <c r="E2975" t="s">
        <v>10911</v>
      </c>
      <c r="F2975">
        <v>1.8</v>
      </c>
      <c r="G2975" t="s">
        <v>10887</v>
      </c>
      <c r="H2975" t="s">
        <v>10888</v>
      </c>
      <c r="I2975" t="s">
        <v>172</v>
      </c>
      <c r="J2975">
        <v>6.7</v>
      </c>
      <c r="K2975" t="s">
        <v>10912</v>
      </c>
      <c r="L2975">
        <v>61893</v>
      </c>
      <c r="M2975">
        <v>111000000</v>
      </c>
      <c r="N2975">
        <v>296069199</v>
      </c>
      <c r="O2975">
        <v>185069199</v>
      </c>
      <c r="P2975" t="s">
        <v>10928</v>
      </c>
      <c r="Q2975" t="s">
        <v>9727</v>
      </c>
      <c r="R2975">
        <v>11</v>
      </c>
      <c r="S2975" t="s">
        <v>11016</v>
      </c>
      <c r="T2975" t="s">
        <v>11023</v>
      </c>
      <c r="U2975" t="s">
        <v>10925</v>
      </c>
      <c r="V2975" t="s">
        <v>11005</v>
      </c>
      <c r="W2975" t="s">
        <v>11031</v>
      </c>
      <c r="X2975" t="s">
        <v>5317</v>
      </c>
    </row>
    <row r="2976" spans="1:24" x14ac:dyDescent="0.3">
      <c r="A2976" t="s">
        <v>9728</v>
      </c>
      <c r="B2976" t="s">
        <v>9729</v>
      </c>
      <c r="C2976" t="s">
        <v>9729</v>
      </c>
      <c r="D2976">
        <v>108</v>
      </c>
      <c r="E2976" t="s">
        <v>10911</v>
      </c>
      <c r="F2976">
        <v>1.8</v>
      </c>
      <c r="G2976" t="s">
        <v>10887</v>
      </c>
      <c r="H2976" t="s">
        <v>190</v>
      </c>
      <c r="I2976" t="s">
        <v>10892</v>
      </c>
      <c r="J2976">
        <v>7.4</v>
      </c>
      <c r="K2976" t="s">
        <v>10916</v>
      </c>
      <c r="L2976">
        <v>92032</v>
      </c>
      <c r="M2976">
        <v>43000000</v>
      </c>
      <c r="N2976">
        <v>47309313</v>
      </c>
      <c r="O2976">
        <v>4309313</v>
      </c>
      <c r="P2976" t="s">
        <v>10918</v>
      </c>
      <c r="Q2976" t="s">
        <v>9730</v>
      </c>
      <c r="R2976">
        <v>9</v>
      </c>
      <c r="S2976" t="s">
        <v>1956</v>
      </c>
      <c r="T2976" t="s">
        <v>11027</v>
      </c>
      <c r="U2976" t="s">
        <v>10930</v>
      </c>
      <c r="V2976" t="s">
        <v>11006</v>
      </c>
      <c r="W2976" t="s">
        <v>11031</v>
      </c>
      <c r="X2976" t="s">
        <v>8363</v>
      </c>
    </row>
    <row r="2977" spans="1:24" x14ac:dyDescent="0.3">
      <c r="A2977" t="s">
        <v>9731</v>
      </c>
      <c r="B2977" t="s">
        <v>9732</v>
      </c>
      <c r="C2977" t="s">
        <v>9732</v>
      </c>
      <c r="D2977">
        <v>86</v>
      </c>
      <c r="E2977" t="s">
        <v>10915</v>
      </c>
      <c r="F2977">
        <v>1.4333333333333333</v>
      </c>
      <c r="G2977" t="s">
        <v>172</v>
      </c>
      <c r="H2977" t="s">
        <v>105</v>
      </c>
      <c r="I2977" t="s">
        <v>10899</v>
      </c>
      <c r="J2977">
        <v>7.6</v>
      </c>
      <c r="K2977" t="s">
        <v>10916</v>
      </c>
      <c r="L2977">
        <v>195404</v>
      </c>
      <c r="M2977">
        <v>1600000</v>
      </c>
      <c r="N2977">
        <v>7412611</v>
      </c>
      <c r="O2977">
        <v>5812611</v>
      </c>
      <c r="P2977" t="s">
        <v>10918</v>
      </c>
      <c r="Q2977" t="s">
        <v>6738</v>
      </c>
      <c r="R2977">
        <v>19</v>
      </c>
      <c r="S2977" t="s">
        <v>11013</v>
      </c>
      <c r="T2977" t="s">
        <v>11019</v>
      </c>
      <c r="U2977" t="s">
        <v>10919</v>
      </c>
      <c r="V2977" t="s">
        <v>10998</v>
      </c>
      <c r="W2977" t="s">
        <v>11031</v>
      </c>
      <c r="X2977" t="s">
        <v>9733</v>
      </c>
    </row>
    <row r="2978" spans="1:24" x14ac:dyDescent="0.3">
      <c r="A2978" t="s">
        <v>9734</v>
      </c>
      <c r="B2978" t="s">
        <v>9735</v>
      </c>
      <c r="C2978" t="s">
        <v>9735</v>
      </c>
      <c r="D2978">
        <v>94</v>
      </c>
      <c r="E2978" t="s">
        <v>10911</v>
      </c>
      <c r="F2978">
        <v>1.5666666666666667</v>
      </c>
      <c r="G2978" t="s">
        <v>10887</v>
      </c>
      <c r="H2978" t="s">
        <v>10888</v>
      </c>
      <c r="I2978" t="s">
        <v>172</v>
      </c>
      <c r="J2978">
        <v>5.7</v>
      </c>
      <c r="K2978" t="s">
        <v>10933</v>
      </c>
      <c r="L2978">
        <v>72494</v>
      </c>
      <c r="M2978">
        <v>105000000</v>
      </c>
      <c r="N2978">
        <v>408754975</v>
      </c>
      <c r="O2978">
        <v>303754975</v>
      </c>
      <c r="P2978" t="s">
        <v>10928</v>
      </c>
      <c r="Q2978" t="s">
        <v>9736</v>
      </c>
      <c r="R2978">
        <v>19</v>
      </c>
      <c r="S2978" t="s">
        <v>11013</v>
      </c>
      <c r="T2978" t="s">
        <v>11024</v>
      </c>
      <c r="U2978" t="s">
        <v>10926</v>
      </c>
      <c r="V2978" t="s">
        <v>11006</v>
      </c>
      <c r="W2978" t="s">
        <v>11031</v>
      </c>
      <c r="X2978" t="s">
        <v>9737</v>
      </c>
    </row>
    <row r="2979" spans="1:24" x14ac:dyDescent="0.3">
      <c r="A2979" t="s">
        <v>9738</v>
      </c>
      <c r="B2979" t="s">
        <v>9739</v>
      </c>
      <c r="C2979" t="s">
        <v>9739</v>
      </c>
      <c r="D2979">
        <v>140</v>
      </c>
      <c r="E2979" t="s">
        <v>10917</v>
      </c>
      <c r="F2979">
        <v>2.3333333333333335</v>
      </c>
      <c r="G2979" t="s">
        <v>7406</v>
      </c>
      <c r="H2979" t="s">
        <v>10887</v>
      </c>
      <c r="I2979" t="s">
        <v>190</v>
      </c>
      <c r="J2979">
        <v>7.4</v>
      </c>
      <c r="K2979" t="s">
        <v>10916</v>
      </c>
      <c r="L2979">
        <v>273211</v>
      </c>
      <c r="M2979">
        <v>150000000</v>
      </c>
      <c r="N2979">
        <v>490719763</v>
      </c>
      <c r="O2979">
        <v>340719763</v>
      </c>
      <c r="P2979" t="s">
        <v>10928</v>
      </c>
      <c r="Q2979" t="s">
        <v>9740</v>
      </c>
      <c r="R2979">
        <v>7</v>
      </c>
      <c r="S2979" t="s">
        <v>1956</v>
      </c>
      <c r="T2979" t="s">
        <v>11025</v>
      </c>
      <c r="U2979" t="s">
        <v>10927</v>
      </c>
      <c r="V2979" t="s">
        <v>11005</v>
      </c>
      <c r="W2979" t="s">
        <v>11031</v>
      </c>
      <c r="X2979" t="s">
        <v>6719</v>
      </c>
    </row>
    <row r="2980" spans="1:24" x14ac:dyDescent="0.3">
      <c r="A2980" t="s">
        <v>9741</v>
      </c>
      <c r="B2980" t="s">
        <v>9742</v>
      </c>
      <c r="C2980" t="s">
        <v>9742</v>
      </c>
      <c r="D2980">
        <v>168</v>
      </c>
      <c r="E2980" t="s">
        <v>10917</v>
      </c>
      <c r="F2980">
        <v>2.8</v>
      </c>
      <c r="G2980" t="s">
        <v>10891</v>
      </c>
      <c r="H2980" t="s">
        <v>190</v>
      </c>
      <c r="I2980" t="s">
        <v>10895</v>
      </c>
      <c r="J2980">
        <v>7.8</v>
      </c>
      <c r="K2980" t="s">
        <v>10916</v>
      </c>
      <c r="L2980">
        <v>641057</v>
      </c>
      <c r="M2980">
        <v>44000000</v>
      </c>
      <c r="N2980">
        <v>161217616</v>
      </c>
      <c r="O2980">
        <v>117217616</v>
      </c>
      <c r="P2980" t="s">
        <v>10928</v>
      </c>
      <c r="Q2980" t="s">
        <v>9743</v>
      </c>
      <c r="R2980">
        <v>7</v>
      </c>
      <c r="S2980" t="s">
        <v>11015</v>
      </c>
      <c r="T2980" t="s">
        <v>11018</v>
      </c>
      <c r="U2980" t="s">
        <v>10914</v>
      </c>
      <c r="V2980" t="s">
        <v>10999</v>
      </c>
      <c r="W2980" t="s">
        <v>11031</v>
      </c>
      <c r="X2980" t="s">
        <v>1534</v>
      </c>
    </row>
    <row r="2981" spans="1:24" x14ac:dyDescent="0.3">
      <c r="A2981" t="s">
        <v>9744</v>
      </c>
      <c r="B2981" t="s">
        <v>9745</v>
      </c>
      <c r="C2981" t="s">
        <v>9745</v>
      </c>
      <c r="D2981">
        <v>89</v>
      </c>
      <c r="E2981" t="s">
        <v>10915</v>
      </c>
      <c r="F2981">
        <v>1.4833333333333334</v>
      </c>
      <c r="G2981" t="s">
        <v>10887</v>
      </c>
      <c r="H2981" t="s">
        <v>10888</v>
      </c>
      <c r="I2981" t="s">
        <v>172</v>
      </c>
      <c r="J2981">
        <v>6.2</v>
      </c>
      <c r="K2981" t="s">
        <v>10912</v>
      </c>
      <c r="L2981">
        <v>147744</v>
      </c>
      <c r="M2981">
        <v>80000000</v>
      </c>
      <c r="N2981">
        <v>1034800131</v>
      </c>
      <c r="O2981">
        <v>954800131</v>
      </c>
      <c r="P2981" t="s">
        <v>10928</v>
      </c>
      <c r="Q2981" t="s">
        <v>9746</v>
      </c>
      <c r="R2981">
        <v>14</v>
      </c>
      <c r="S2981" t="s">
        <v>11014</v>
      </c>
      <c r="T2981" t="s">
        <v>11024</v>
      </c>
      <c r="U2981" t="s">
        <v>10926</v>
      </c>
      <c r="V2981" t="s">
        <v>11005</v>
      </c>
      <c r="W2981" t="s">
        <v>11031</v>
      </c>
      <c r="X2981" t="s">
        <v>9747</v>
      </c>
    </row>
    <row r="2982" spans="1:24" x14ac:dyDescent="0.3">
      <c r="A2982" t="s">
        <v>9748</v>
      </c>
      <c r="B2982" t="s">
        <v>9749</v>
      </c>
      <c r="C2982" t="s">
        <v>9749</v>
      </c>
      <c r="D2982">
        <v>108</v>
      </c>
      <c r="E2982" t="s">
        <v>10911</v>
      </c>
      <c r="F2982">
        <v>1.8</v>
      </c>
      <c r="G2982" t="s">
        <v>10888</v>
      </c>
      <c r="H2982" t="s">
        <v>172</v>
      </c>
      <c r="I2982" t="s">
        <v>10892</v>
      </c>
      <c r="J2982">
        <v>7.1</v>
      </c>
      <c r="K2982" t="s">
        <v>10916</v>
      </c>
      <c r="L2982">
        <v>184824</v>
      </c>
      <c r="M2982">
        <v>75000000</v>
      </c>
      <c r="N2982">
        <v>634338384</v>
      </c>
      <c r="O2982">
        <v>559338384</v>
      </c>
      <c r="P2982" t="s">
        <v>10928</v>
      </c>
      <c r="Q2982" t="s">
        <v>9750</v>
      </c>
      <c r="R2982">
        <v>11</v>
      </c>
      <c r="S2982" t="s">
        <v>11013</v>
      </c>
      <c r="T2982" t="s">
        <v>11027</v>
      </c>
      <c r="U2982" t="s">
        <v>10930</v>
      </c>
      <c r="V2982" t="s">
        <v>11006</v>
      </c>
      <c r="W2982" t="s">
        <v>11031</v>
      </c>
      <c r="X2982" t="s">
        <v>9751</v>
      </c>
    </row>
    <row r="2983" spans="1:24" x14ac:dyDescent="0.3">
      <c r="A2983" t="s">
        <v>9752</v>
      </c>
      <c r="B2983" t="s">
        <v>9753</v>
      </c>
      <c r="C2983" t="s">
        <v>9753</v>
      </c>
      <c r="D2983">
        <v>134</v>
      </c>
      <c r="E2983" t="s">
        <v>10917</v>
      </c>
      <c r="F2983">
        <v>2.2333333333333334</v>
      </c>
      <c r="G2983" t="s">
        <v>7406</v>
      </c>
      <c r="H2983" t="s">
        <v>10887</v>
      </c>
      <c r="I2983" t="s">
        <v>10890</v>
      </c>
      <c r="J2983">
        <v>6.7</v>
      </c>
      <c r="K2983" t="s">
        <v>10912</v>
      </c>
      <c r="L2983">
        <v>411497</v>
      </c>
      <c r="M2983">
        <v>200000000</v>
      </c>
      <c r="N2983">
        <v>379751655</v>
      </c>
      <c r="O2983">
        <v>179751655</v>
      </c>
      <c r="P2983" t="s">
        <v>10928</v>
      </c>
      <c r="Q2983" t="s">
        <v>9754</v>
      </c>
      <c r="R2983">
        <v>30</v>
      </c>
      <c r="S2983" t="s">
        <v>11014</v>
      </c>
      <c r="T2983" t="s">
        <v>11024</v>
      </c>
      <c r="U2983" t="s">
        <v>10926</v>
      </c>
      <c r="V2983" t="s">
        <v>10995</v>
      </c>
      <c r="W2983" t="s">
        <v>11035</v>
      </c>
      <c r="X2983" t="s">
        <v>9755</v>
      </c>
    </row>
    <row r="2984" spans="1:24" x14ac:dyDescent="0.3">
      <c r="A2984" t="s">
        <v>9756</v>
      </c>
      <c r="B2984" t="s">
        <v>9757</v>
      </c>
      <c r="C2984" t="s">
        <v>9757</v>
      </c>
      <c r="D2984">
        <v>123</v>
      </c>
      <c r="E2984" t="s">
        <v>10917</v>
      </c>
      <c r="F2984">
        <v>2.0499999999999998</v>
      </c>
      <c r="G2984" t="s">
        <v>10887</v>
      </c>
      <c r="H2984" t="s">
        <v>10889</v>
      </c>
      <c r="I2984" t="s">
        <v>190</v>
      </c>
      <c r="J2984">
        <v>7.3</v>
      </c>
      <c r="K2984" t="s">
        <v>10916</v>
      </c>
      <c r="L2984">
        <v>133576</v>
      </c>
      <c r="M2984">
        <v>35000000</v>
      </c>
      <c r="N2984">
        <v>61181942</v>
      </c>
      <c r="O2984">
        <v>26181942</v>
      </c>
      <c r="P2984" t="s">
        <v>10913</v>
      </c>
      <c r="Q2984" t="s">
        <v>9758</v>
      </c>
      <c r="R2984">
        <v>26</v>
      </c>
      <c r="S2984" t="s">
        <v>11016</v>
      </c>
      <c r="T2984" t="s">
        <v>11027</v>
      </c>
      <c r="U2984" t="s">
        <v>10930</v>
      </c>
      <c r="V2984" t="s">
        <v>10999</v>
      </c>
      <c r="W2984" t="s">
        <v>11031</v>
      </c>
      <c r="X2984" t="s">
        <v>669</v>
      </c>
    </row>
    <row r="2985" spans="1:24" x14ac:dyDescent="0.3">
      <c r="A2985" t="s">
        <v>9759</v>
      </c>
      <c r="B2985" t="s">
        <v>9760</v>
      </c>
      <c r="C2985" t="s">
        <v>9760</v>
      </c>
      <c r="D2985">
        <v>147</v>
      </c>
      <c r="E2985" t="s">
        <v>10917</v>
      </c>
      <c r="F2985">
        <v>2.4500000000000002</v>
      </c>
      <c r="G2985" t="s">
        <v>7406</v>
      </c>
      <c r="H2985" t="s">
        <v>10890</v>
      </c>
      <c r="I2985" t="s">
        <v>10899</v>
      </c>
      <c r="J2985">
        <v>7.8</v>
      </c>
      <c r="K2985" t="s">
        <v>10916</v>
      </c>
      <c r="L2985">
        <v>831046</v>
      </c>
      <c r="M2985">
        <v>250000000</v>
      </c>
      <c r="N2985">
        <v>1155046416</v>
      </c>
      <c r="O2985">
        <v>905046416</v>
      </c>
      <c r="P2985" t="s">
        <v>10928</v>
      </c>
      <c r="Q2985" t="s">
        <v>9761</v>
      </c>
      <c r="R2985">
        <v>12</v>
      </c>
      <c r="S2985" t="s">
        <v>11011</v>
      </c>
      <c r="T2985" t="s">
        <v>11026</v>
      </c>
      <c r="U2985" t="s">
        <v>10929</v>
      </c>
      <c r="V2985" t="s">
        <v>11006</v>
      </c>
      <c r="W2985" t="s">
        <v>11031</v>
      </c>
      <c r="X2985" t="s">
        <v>8358</v>
      </c>
    </row>
    <row r="2986" spans="1:24" x14ac:dyDescent="0.3">
      <c r="A2986" t="s">
        <v>9762</v>
      </c>
      <c r="B2986" t="s">
        <v>9763</v>
      </c>
      <c r="C2986" t="s">
        <v>9763</v>
      </c>
      <c r="D2986">
        <v>130</v>
      </c>
      <c r="E2986" t="s">
        <v>10917</v>
      </c>
      <c r="F2986">
        <v>2.1666666666666665</v>
      </c>
      <c r="G2986" t="s">
        <v>7406</v>
      </c>
      <c r="H2986" t="s">
        <v>10887</v>
      </c>
      <c r="I2986" t="s">
        <v>172</v>
      </c>
      <c r="J2986">
        <v>7.9</v>
      </c>
      <c r="K2986" t="s">
        <v>10916</v>
      </c>
      <c r="L2986">
        <v>797205</v>
      </c>
      <c r="M2986">
        <v>180000000</v>
      </c>
      <c r="N2986">
        <v>855301806</v>
      </c>
      <c r="O2986">
        <v>675301806</v>
      </c>
      <c r="P2986" t="s">
        <v>10928</v>
      </c>
      <c r="Q2986" t="s">
        <v>9764</v>
      </c>
      <c r="R2986">
        <v>10</v>
      </c>
      <c r="S2986" t="s">
        <v>11011</v>
      </c>
      <c r="T2986" t="s">
        <v>11022</v>
      </c>
      <c r="U2986" t="s">
        <v>10923</v>
      </c>
      <c r="V2986" t="s">
        <v>11005</v>
      </c>
      <c r="W2986" t="s">
        <v>11031</v>
      </c>
      <c r="X2986" t="s">
        <v>6735</v>
      </c>
    </row>
    <row r="2987" spans="1:24" x14ac:dyDescent="0.3">
      <c r="A2987" t="s">
        <v>9765</v>
      </c>
      <c r="B2987" t="s">
        <v>9766</v>
      </c>
      <c r="C2987" t="s">
        <v>9766</v>
      </c>
      <c r="D2987">
        <v>107</v>
      </c>
      <c r="E2987" t="s">
        <v>10911</v>
      </c>
      <c r="F2987">
        <v>1.7833333333333334</v>
      </c>
      <c r="G2987" t="s">
        <v>7406</v>
      </c>
      <c r="H2987" t="s">
        <v>10887</v>
      </c>
      <c r="I2987" t="s">
        <v>10888</v>
      </c>
      <c r="J2987">
        <v>6.6</v>
      </c>
      <c r="K2987" t="s">
        <v>10912</v>
      </c>
      <c r="L2987">
        <v>74405</v>
      </c>
      <c r="M2987">
        <v>99000000</v>
      </c>
      <c r="N2987">
        <v>199603202</v>
      </c>
      <c r="O2987">
        <v>100603202</v>
      </c>
      <c r="P2987" t="s">
        <v>10928</v>
      </c>
      <c r="Q2987" t="s">
        <v>9767</v>
      </c>
      <c r="R2987">
        <v>2</v>
      </c>
      <c r="S2987" t="s">
        <v>11016</v>
      </c>
      <c r="T2987" t="s">
        <v>11020</v>
      </c>
      <c r="U2987" t="s">
        <v>10920</v>
      </c>
      <c r="V2987" t="s">
        <v>11001</v>
      </c>
      <c r="W2987" t="s">
        <v>11031</v>
      </c>
      <c r="X2987" t="s">
        <v>3274</v>
      </c>
    </row>
    <row r="2988" spans="1:24" x14ac:dyDescent="0.3">
      <c r="A2988" t="s">
        <v>9768</v>
      </c>
      <c r="B2988" t="s">
        <v>9769</v>
      </c>
      <c r="C2988" t="s">
        <v>9769</v>
      </c>
      <c r="D2988">
        <v>131</v>
      </c>
      <c r="E2988" t="s">
        <v>10917</v>
      </c>
      <c r="F2988">
        <v>2.1833333333333331</v>
      </c>
      <c r="G2988" t="s">
        <v>10889</v>
      </c>
      <c r="H2988" t="s">
        <v>10891</v>
      </c>
      <c r="I2988" t="s">
        <v>190</v>
      </c>
      <c r="J2988">
        <v>7.5</v>
      </c>
      <c r="K2988" t="s">
        <v>10916</v>
      </c>
      <c r="L2988">
        <v>94929</v>
      </c>
      <c r="M2988">
        <v>45000000</v>
      </c>
      <c r="N2988">
        <v>44645542</v>
      </c>
      <c r="O2988">
        <v>-354458</v>
      </c>
      <c r="P2988" t="s">
        <v>10924</v>
      </c>
      <c r="Q2988" t="s">
        <v>9770</v>
      </c>
      <c r="R2988">
        <v>20</v>
      </c>
      <c r="S2988" t="s">
        <v>11014</v>
      </c>
      <c r="T2988" t="s">
        <v>11023</v>
      </c>
      <c r="U2988" t="s">
        <v>10925</v>
      </c>
      <c r="V2988" t="s">
        <v>11001</v>
      </c>
      <c r="W2988" t="s">
        <v>11031</v>
      </c>
      <c r="X2988" t="s">
        <v>87</v>
      </c>
    </row>
    <row r="2989" spans="1:24" x14ac:dyDescent="0.3">
      <c r="A2989" t="s">
        <v>9771</v>
      </c>
      <c r="B2989" t="s">
        <v>9772</v>
      </c>
      <c r="C2989" t="s">
        <v>9772</v>
      </c>
      <c r="D2989">
        <v>104</v>
      </c>
      <c r="E2989" t="s">
        <v>10911</v>
      </c>
      <c r="F2989">
        <v>1.7333333333333334</v>
      </c>
      <c r="G2989" t="s">
        <v>10889</v>
      </c>
      <c r="H2989" t="s">
        <v>172</v>
      </c>
      <c r="I2989" t="s">
        <v>190</v>
      </c>
      <c r="J2989">
        <v>7.3</v>
      </c>
      <c r="K2989" t="s">
        <v>10916</v>
      </c>
      <c r="L2989">
        <v>161434</v>
      </c>
      <c r="M2989">
        <v>10000000</v>
      </c>
      <c r="N2989">
        <v>29820616</v>
      </c>
      <c r="O2989">
        <v>19820616</v>
      </c>
      <c r="P2989" t="s">
        <v>10913</v>
      </c>
      <c r="Q2989" t="s">
        <v>9773</v>
      </c>
      <c r="R2989">
        <v>12</v>
      </c>
      <c r="S2989" t="s">
        <v>11013</v>
      </c>
      <c r="T2989" t="s">
        <v>11021</v>
      </c>
      <c r="U2989" t="s">
        <v>10921</v>
      </c>
      <c r="V2989" t="s">
        <v>11005</v>
      </c>
      <c r="W2989" t="s">
        <v>11031</v>
      </c>
      <c r="X2989" t="s">
        <v>9774</v>
      </c>
    </row>
    <row r="2990" spans="1:24" x14ac:dyDescent="0.3">
      <c r="A2990" t="s">
        <v>9775</v>
      </c>
      <c r="B2990" t="s">
        <v>9776</v>
      </c>
      <c r="C2990" t="s">
        <v>9776</v>
      </c>
      <c r="D2990">
        <v>107</v>
      </c>
      <c r="E2990" t="s">
        <v>10911</v>
      </c>
      <c r="F2990">
        <v>1.7833333333333334</v>
      </c>
      <c r="G2990" t="s">
        <v>10887</v>
      </c>
      <c r="H2990" t="s">
        <v>10888</v>
      </c>
      <c r="I2990" t="s">
        <v>172</v>
      </c>
      <c r="J2990">
        <v>7.6</v>
      </c>
      <c r="K2990" t="s">
        <v>10916</v>
      </c>
      <c r="L2990">
        <v>364169</v>
      </c>
      <c r="M2990">
        <v>150000000</v>
      </c>
      <c r="N2990">
        <v>687228908</v>
      </c>
      <c r="O2990">
        <v>537228908</v>
      </c>
      <c r="P2990" t="s">
        <v>10928</v>
      </c>
      <c r="Q2990" t="s">
        <v>9777</v>
      </c>
      <c r="R2990">
        <v>14</v>
      </c>
      <c r="S2990" t="s">
        <v>11015</v>
      </c>
      <c r="T2990" t="s">
        <v>11023</v>
      </c>
      <c r="U2990" t="s">
        <v>10925</v>
      </c>
      <c r="V2990" t="s">
        <v>11006</v>
      </c>
      <c r="W2990" t="s">
        <v>11031</v>
      </c>
      <c r="X2990" t="s">
        <v>9778</v>
      </c>
    </row>
    <row r="2991" spans="1:24" x14ac:dyDescent="0.3">
      <c r="A2991" t="s">
        <v>9779</v>
      </c>
      <c r="B2991" t="s">
        <v>9780</v>
      </c>
      <c r="C2991" t="s">
        <v>9780</v>
      </c>
      <c r="D2991">
        <v>98</v>
      </c>
      <c r="E2991" t="s">
        <v>10911</v>
      </c>
      <c r="F2991">
        <v>1.6333333333333333</v>
      </c>
      <c r="G2991" t="s">
        <v>7406</v>
      </c>
      <c r="H2991" t="s">
        <v>10887</v>
      </c>
      <c r="I2991" t="s">
        <v>10891</v>
      </c>
      <c r="J2991">
        <v>5.7</v>
      </c>
      <c r="K2991" t="s">
        <v>10933</v>
      </c>
      <c r="L2991">
        <v>90855</v>
      </c>
      <c r="M2991">
        <v>40000000</v>
      </c>
      <c r="N2991">
        <v>125729635</v>
      </c>
      <c r="O2991">
        <v>85729635</v>
      </c>
      <c r="P2991" t="s">
        <v>10913</v>
      </c>
      <c r="Q2991" t="s">
        <v>9781</v>
      </c>
      <c r="R2991">
        <v>22</v>
      </c>
      <c r="S2991" t="s">
        <v>11015</v>
      </c>
      <c r="T2991" t="s">
        <v>11028</v>
      </c>
      <c r="U2991" t="s">
        <v>10931</v>
      </c>
      <c r="V2991" t="s">
        <v>11006</v>
      </c>
      <c r="W2991" t="s">
        <v>11031</v>
      </c>
      <c r="X2991" t="s">
        <v>9782</v>
      </c>
    </row>
    <row r="2992" spans="1:24" x14ac:dyDescent="0.3">
      <c r="A2992" t="s">
        <v>9783</v>
      </c>
      <c r="B2992" t="s">
        <v>9784</v>
      </c>
      <c r="C2992" t="s">
        <v>9784</v>
      </c>
      <c r="D2992">
        <v>101</v>
      </c>
      <c r="E2992" t="s">
        <v>10911</v>
      </c>
      <c r="F2992">
        <v>1.6833333333333333</v>
      </c>
      <c r="G2992" t="s">
        <v>172</v>
      </c>
      <c r="H2992" t="s">
        <v>10885</v>
      </c>
      <c r="I2992" t="s">
        <v>10899</v>
      </c>
      <c r="J2992">
        <v>6.4</v>
      </c>
      <c r="K2992" t="s">
        <v>10912</v>
      </c>
      <c r="L2992">
        <v>79557</v>
      </c>
      <c r="M2992">
        <v>25000000</v>
      </c>
      <c r="N2992">
        <v>52395996</v>
      </c>
      <c r="O2992">
        <v>27395996</v>
      </c>
      <c r="P2992" t="s">
        <v>10913</v>
      </c>
      <c r="Q2992" t="s">
        <v>9785</v>
      </c>
      <c r="R2992">
        <v>20</v>
      </c>
      <c r="S2992" t="s">
        <v>1956</v>
      </c>
      <c r="T2992" t="s">
        <v>11023</v>
      </c>
      <c r="U2992" t="s">
        <v>10925</v>
      </c>
      <c r="V2992" t="s">
        <v>10999</v>
      </c>
      <c r="W2992" t="s">
        <v>11031</v>
      </c>
      <c r="X2992" t="s">
        <v>7539</v>
      </c>
    </row>
    <row r="2993" spans="1:24" x14ac:dyDescent="0.3">
      <c r="A2993" t="s">
        <v>9786</v>
      </c>
      <c r="B2993" t="s">
        <v>9787</v>
      </c>
      <c r="C2993" t="s">
        <v>9787</v>
      </c>
      <c r="D2993">
        <v>96</v>
      </c>
      <c r="E2993" t="s">
        <v>10911</v>
      </c>
      <c r="F2993">
        <v>1.6</v>
      </c>
      <c r="G2993" t="s">
        <v>7406</v>
      </c>
      <c r="H2993" t="s">
        <v>10887</v>
      </c>
      <c r="I2993" t="s">
        <v>10891</v>
      </c>
      <c r="J2993">
        <v>6.5</v>
      </c>
      <c r="K2993" t="s">
        <v>10912</v>
      </c>
      <c r="L2993">
        <v>138050</v>
      </c>
      <c r="M2993">
        <v>19000000</v>
      </c>
      <c r="N2993">
        <v>85251425</v>
      </c>
      <c r="O2993">
        <v>66251425</v>
      </c>
      <c r="P2993" t="s">
        <v>10913</v>
      </c>
      <c r="Q2993" t="s">
        <v>9788</v>
      </c>
      <c r="R2993">
        <v>12</v>
      </c>
      <c r="S2993" t="s">
        <v>11011</v>
      </c>
      <c r="T2993" t="s">
        <v>11025</v>
      </c>
      <c r="U2993" t="s">
        <v>10927</v>
      </c>
      <c r="V2993" t="s">
        <v>11006</v>
      </c>
      <c r="W2993" t="s">
        <v>11031</v>
      </c>
      <c r="X2993" t="s">
        <v>8988</v>
      </c>
    </row>
    <row r="2994" spans="1:24" x14ac:dyDescent="0.3">
      <c r="A2994" t="s">
        <v>9789</v>
      </c>
      <c r="B2994" t="s">
        <v>9790</v>
      </c>
      <c r="C2994" t="s">
        <v>9790</v>
      </c>
      <c r="D2994">
        <v>115</v>
      </c>
      <c r="E2994" t="s">
        <v>10911</v>
      </c>
      <c r="F2994">
        <v>1.9166666666666667</v>
      </c>
      <c r="G2994" t="s">
        <v>7406</v>
      </c>
      <c r="H2994" t="s">
        <v>172</v>
      </c>
      <c r="I2994" t="s">
        <v>10891</v>
      </c>
      <c r="J2994">
        <v>7.1</v>
      </c>
      <c r="K2994" t="s">
        <v>10916</v>
      </c>
      <c r="L2994">
        <v>201476</v>
      </c>
      <c r="M2994">
        <v>50000000</v>
      </c>
      <c r="N2994">
        <v>134866593</v>
      </c>
      <c r="O2994">
        <v>84866593</v>
      </c>
      <c r="P2994" t="s">
        <v>10913</v>
      </c>
      <c r="Q2994" t="s">
        <v>9791</v>
      </c>
      <c r="R2994">
        <v>23</v>
      </c>
      <c r="S2994" t="s">
        <v>11014</v>
      </c>
      <c r="T2994" t="s">
        <v>11028</v>
      </c>
      <c r="U2994" t="s">
        <v>10931</v>
      </c>
      <c r="V2994" t="s">
        <v>11005</v>
      </c>
      <c r="W2994" t="s">
        <v>11031</v>
      </c>
      <c r="X2994" t="s">
        <v>2217</v>
      </c>
    </row>
    <row r="2995" spans="1:24" x14ac:dyDescent="0.3">
      <c r="A2995" t="s">
        <v>9792</v>
      </c>
      <c r="B2995" t="s">
        <v>9793</v>
      </c>
      <c r="C2995" t="s">
        <v>9793</v>
      </c>
      <c r="D2995">
        <v>112</v>
      </c>
      <c r="E2995" t="s">
        <v>10911</v>
      </c>
      <c r="F2995">
        <v>1.8666666666666667</v>
      </c>
      <c r="G2995" t="s">
        <v>10889</v>
      </c>
      <c r="H2995" t="s">
        <v>172</v>
      </c>
      <c r="I2995" t="s">
        <v>190</v>
      </c>
      <c r="J2995">
        <v>6.6</v>
      </c>
      <c r="K2995" t="s">
        <v>10912</v>
      </c>
      <c r="L2995">
        <v>54805</v>
      </c>
      <c r="M2995">
        <v>35000000</v>
      </c>
      <c r="N2995">
        <v>24972139</v>
      </c>
      <c r="O2995">
        <v>-10027861</v>
      </c>
      <c r="P2995" t="s">
        <v>10924</v>
      </c>
      <c r="Q2995" t="s">
        <v>9794</v>
      </c>
      <c r="R2995">
        <v>4</v>
      </c>
      <c r="S2995" t="s">
        <v>1956</v>
      </c>
      <c r="T2995" t="s">
        <v>11021</v>
      </c>
      <c r="U2995" t="s">
        <v>10921</v>
      </c>
      <c r="V2995" t="s">
        <v>11006</v>
      </c>
      <c r="W2995" t="s">
        <v>11031</v>
      </c>
      <c r="X2995" t="s">
        <v>6671</v>
      </c>
    </row>
    <row r="2996" spans="1:24" x14ac:dyDescent="0.3">
      <c r="A2996" t="s">
        <v>9795</v>
      </c>
      <c r="B2996" t="s">
        <v>9796</v>
      </c>
      <c r="C2996" t="s">
        <v>9796</v>
      </c>
      <c r="D2996">
        <v>118</v>
      </c>
      <c r="E2996" t="s">
        <v>10911</v>
      </c>
      <c r="F2996">
        <v>1.9666666666666666</v>
      </c>
      <c r="G2996" t="s">
        <v>172</v>
      </c>
      <c r="H2996" t="s">
        <v>190</v>
      </c>
      <c r="I2996" t="s">
        <v>10899</v>
      </c>
      <c r="J2996">
        <v>7.8</v>
      </c>
      <c r="K2996" t="s">
        <v>10916</v>
      </c>
      <c r="L2996">
        <v>229994</v>
      </c>
      <c r="M2996">
        <v>5000000</v>
      </c>
      <c r="N2996">
        <v>23149206</v>
      </c>
      <c r="O2996">
        <v>18149206</v>
      </c>
      <c r="P2996" t="s">
        <v>10913</v>
      </c>
      <c r="Q2996" t="s">
        <v>9797</v>
      </c>
      <c r="R2996">
        <v>23</v>
      </c>
      <c r="S2996" t="s">
        <v>11016</v>
      </c>
      <c r="T2996" t="s">
        <v>11019</v>
      </c>
      <c r="U2996" t="s">
        <v>10919</v>
      </c>
      <c r="V2996" t="s">
        <v>11006</v>
      </c>
      <c r="W2996" t="s">
        <v>11031</v>
      </c>
      <c r="X2996" t="s">
        <v>9798</v>
      </c>
    </row>
    <row r="2997" spans="1:24" x14ac:dyDescent="0.3">
      <c r="A2997" t="s">
        <v>9799</v>
      </c>
      <c r="B2997" t="s">
        <v>9800</v>
      </c>
      <c r="C2997" t="s">
        <v>9800</v>
      </c>
      <c r="D2997">
        <v>115</v>
      </c>
      <c r="E2997" t="s">
        <v>10911</v>
      </c>
      <c r="F2997">
        <v>1.9166666666666667</v>
      </c>
      <c r="G2997" t="s">
        <v>10887</v>
      </c>
      <c r="H2997" t="s">
        <v>172</v>
      </c>
      <c r="I2997" t="s">
        <v>10892</v>
      </c>
      <c r="J2997">
        <v>4.5</v>
      </c>
      <c r="K2997" t="s">
        <v>10933</v>
      </c>
      <c r="L2997">
        <v>78167</v>
      </c>
      <c r="M2997">
        <v>150000000</v>
      </c>
      <c r="N2997">
        <v>163692228</v>
      </c>
      <c r="O2997">
        <v>13692228</v>
      </c>
      <c r="P2997" t="s">
        <v>10913</v>
      </c>
      <c r="Q2997" t="s">
        <v>9801</v>
      </c>
      <c r="R2997">
        <v>12</v>
      </c>
      <c r="S2997" t="s">
        <v>11015</v>
      </c>
      <c r="T2997" t="s">
        <v>11025</v>
      </c>
      <c r="U2997" t="s">
        <v>10927</v>
      </c>
      <c r="V2997" t="s">
        <v>10995</v>
      </c>
      <c r="W2997" t="s">
        <v>11035</v>
      </c>
      <c r="X2997" t="s">
        <v>9802</v>
      </c>
    </row>
    <row r="2998" spans="1:24" x14ac:dyDescent="0.3">
      <c r="A2998" t="s">
        <v>9803</v>
      </c>
      <c r="B2998" t="s">
        <v>9804</v>
      </c>
      <c r="C2998" t="s">
        <v>9804</v>
      </c>
      <c r="D2998">
        <v>94</v>
      </c>
      <c r="E2998" t="s">
        <v>10911</v>
      </c>
      <c r="F2998">
        <v>1.5666666666666667</v>
      </c>
      <c r="G2998" t="s">
        <v>105</v>
      </c>
      <c r="H2998" t="s">
        <v>10895</v>
      </c>
      <c r="I2998" t="s">
        <v>5170</v>
      </c>
      <c r="J2998">
        <v>6.2</v>
      </c>
      <c r="K2998" t="s">
        <v>10912</v>
      </c>
      <c r="L2998">
        <v>146468</v>
      </c>
      <c r="M2998">
        <v>5000000</v>
      </c>
      <c r="N2998">
        <v>98450062</v>
      </c>
      <c r="O2998">
        <v>93450062</v>
      </c>
      <c r="P2998" t="s">
        <v>10913</v>
      </c>
      <c r="Q2998" t="s">
        <v>9805</v>
      </c>
      <c r="R2998">
        <v>30</v>
      </c>
      <c r="S2998" t="s">
        <v>11013</v>
      </c>
      <c r="T2998" t="s">
        <v>11028</v>
      </c>
      <c r="U2998" t="s">
        <v>10931</v>
      </c>
      <c r="V2998" t="s">
        <v>10999</v>
      </c>
      <c r="W2998" t="s">
        <v>11031</v>
      </c>
      <c r="X2998" t="s">
        <v>3083</v>
      </c>
    </row>
    <row r="2999" spans="1:24" x14ac:dyDescent="0.3">
      <c r="A2999" t="s">
        <v>9806</v>
      </c>
      <c r="B2999" t="s">
        <v>746</v>
      </c>
      <c r="C2999" t="s">
        <v>746</v>
      </c>
      <c r="D2999">
        <v>132</v>
      </c>
      <c r="E2999" t="s">
        <v>10917</v>
      </c>
      <c r="F2999">
        <v>2.2000000000000002</v>
      </c>
      <c r="G2999" t="s">
        <v>10889</v>
      </c>
      <c r="H2999" t="s">
        <v>10891</v>
      </c>
      <c r="I2999" t="s">
        <v>190</v>
      </c>
      <c r="J2999">
        <v>6.9</v>
      </c>
      <c r="K2999" t="s">
        <v>10912</v>
      </c>
      <c r="L2999">
        <v>196499</v>
      </c>
      <c r="M2999">
        <v>30000000</v>
      </c>
      <c r="N2999">
        <v>42972994</v>
      </c>
      <c r="O2999">
        <v>12972994</v>
      </c>
      <c r="P2999" t="s">
        <v>10913</v>
      </c>
      <c r="Q2999" t="s">
        <v>7680</v>
      </c>
      <c r="R2999">
        <v>3</v>
      </c>
      <c r="S2999" t="s">
        <v>11012</v>
      </c>
      <c r="T2999" t="s">
        <v>11027</v>
      </c>
      <c r="U2999" t="s">
        <v>10930</v>
      </c>
      <c r="V2999" t="s">
        <v>10999</v>
      </c>
      <c r="W2999" t="s">
        <v>11031</v>
      </c>
      <c r="X2999" t="s">
        <v>2619</v>
      </c>
    </row>
    <row r="3000" spans="1:24" x14ac:dyDescent="0.3">
      <c r="A3000" t="s">
        <v>9807</v>
      </c>
      <c r="B3000" t="s">
        <v>9808</v>
      </c>
      <c r="C3000" t="s">
        <v>9808</v>
      </c>
      <c r="D3000">
        <v>156</v>
      </c>
      <c r="E3000" t="s">
        <v>10917</v>
      </c>
      <c r="F3000">
        <v>2.6</v>
      </c>
      <c r="G3000" t="s">
        <v>10891</v>
      </c>
      <c r="H3000" t="s">
        <v>190</v>
      </c>
      <c r="I3000" t="s">
        <v>10893</v>
      </c>
      <c r="J3000">
        <v>7.2</v>
      </c>
      <c r="K3000" t="s">
        <v>10916</v>
      </c>
      <c r="L3000">
        <v>91781</v>
      </c>
      <c r="M3000">
        <v>100000000</v>
      </c>
      <c r="N3000">
        <v>76016171</v>
      </c>
      <c r="O3000">
        <v>-23983829</v>
      </c>
      <c r="P3000" t="s">
        <v>10924</v>
      </c>
      <c r="Q3000" t="s">
        <v>9809</v>
      </c>
      <c r="R3000">
        <v>29</v>
      </c>
      <c r="S3000" t="s">
        <v>11015</v>
      </c>
      <c r="T3000" t="s">
        <v>11023</v>
      </c>
      <c r="U3000" t="s">
        <v>10925</v>
      </c>
      <c r="V3000" t="s">
        <v>10995</v>
      </c>
      <c r="W3000" t="s">
        <v>11035</v>
      </c>
      <c r="X3000" t="s">
        <v>183</v>
      </c>
    </row>
    <row r="3001" spans="1:24" x14ac:dyDescent="0.3">
      <c r="A3001" t="s">
        <v>9810</v>
      </c>
      <c r="B3001" t="s">
        <v>9811</v>
      </c>
      <c r="C3001" t="s">
        <v>9811</v>
      </c>
      <c r="D3001">
        <v>99</v>
      </c>
      <c r="E3001" t="s">
        <v>10911</v>
      </c>
      <c r="F3001">
        <v>1.65</v>
      </c>
      <c r="G3001" t="s">
        <v>10891</v>
      </c>
      <c r="H3001" t="s">
        <v>5170</v>
      </c>
      <c r="I3001" t="s">
        <v>10899</v>
      </c>
      <c r="J3001">
        <v>4.9000000000000004</v>
      </c>
      <c r="K3001" t="s">
        <v>10933</v>
      </c>
      <c r="L3001">
        <v>101927</v>
      </c>
      <c r="M3001">
        <v>2500000</v>
      </c>
      <c r="N3001">
        <v>5567103</v>
      </c>
      <c r="O3001">
        <v>3067103</v>
      </c>
      <c r="P3001" t="s">
        <v>10918</v>
      </c>
      <c r="Q3001" t="s">
        <v>9812</v>
      </c>
      <c r="R3001">
        <v>23</v>
      </c>
      <c r="S3001" t="s">
        <v>1956</v>
      </c>
      <c r="T3001" t="s">
        <v>11019</v>
      </c>
      <c r="U3001" t="s">
        <v>10919</v>
      </c>
      <c r="V3001" t="s">
        <v>10999</v>
      </c>
      <c r="W3001" t="s">
        <v>11031</v>
      </c>
      <c r="X3001" t="s">
        <v>3982</v>
      </c>
    </row>
    <row r="3002" spans="1:24" x14ac:dyDescent="0.3">
      <c r="A3002" t="s">
        <v>9813</v>
      </c>
      <c r="B3002" t="s">
        <v>9814</v>
      </c>
      <c r="C3002" t="s">
        <v>9814</v>
      </c>
      <c r="D3002">
        <v>102</v>
      </c>
      <c r="E3002" t="s">
        <v>10911</v>
      </c>
      <c r="F3002">
        <v>1.7</v>
      </c>
      <c r="G3002" t="s">
        <v>10887</v>
      </c>
      <c r="H3002" t="s">
        <v>10888</v>
      </c>
      <c r="I3002" t="s">
        <v>172</v>
      </c>
      <c r="J3002">
        <v>6.7</v>
      </c>
      <c r="K3002" t="s">
        <v>10912</v>
      </c>
      <c r="L3002">
        <v>115153</v>
      </c>
      <c r="M3002">
        <v>175000000</v>
      </c>
      <c r="N3002">
        <v>383930656</v>
      </c>
      <c r="O3002">
        <v>208930656</v>
      </c>
      <c r="P3002" t="s">
        <v>10928</v>
      </c>
      <c r="Q3002" t="s">
        <v>9815</v>
      </c>
      <c r="R3002">
        <v>10</v>
      </c>
      <c r="S3002" t="s">
        <v>11016</v>
      </c>
      <c r="T3002" t="s">
        <v>11024</v>
      </c>
      <c r="U3002" t="s">
        <v>10926</v>
      </c>
      <c r="V3002" t="s">
        <v>11005</v>
      </c>
      <c r="W3002" t="s">
        <v>11031</v>
      </c>
      <c r="X3002" t="s">
        <v>9816</v>
      </c>
    </row>
    <row r="3003" spans="1:24" x14ac:dyDescent="0.3">
      <c r="A3003" t="s">
        <v>9817</v>
      </c>
      <c r="B3003" t="s">
        <v>9818</v>
      </c>
      <c r="C3003" t="s">
        <v>9818</v>
      </c>
      <c r="D3003">
        <v>118</v>
      </c>
      <c r="E3003" t="s">
        <v>10911</v>
      </c>
      <c r="F3003">
        <v>1.9666666666666666</v>
      </c>
      <c r="G3003" t="s">
        <v>7406</v>
      </c>
      <c r="H3003" t="s">
        <v>10887</v>
      </c>
      <c r="I3003" t="s">
        <v>10888</v>
      </c>
      <c r="J3003">
        <v>7.6</v>
      </c>
      <c r="K3003" t="s">
        <v>10916</v>
      </c>
      <c r="L3003">
        <v>320300</v>
      </c>
      <c r="M3003">
        <v>200000000</v>
      </c>
      <c r="N3003">
        <v>1243225667</v>
      </c>
      <c r="O3003">
        <v>1043225667</v>
      </c>
      <c r="P3003" t="s">
        <v>10928</v>
      </c>
      <c r="Q3003" t="s">
        <v>9819</v>
      </c>
      <c r="R3003">
        <v>5</v>
      </c>
      <c r="S3003" t="s">
        <v>11011</v>
      </c>
      <c r="T3003" t="s">
        <v>11024</v>
      </c>
      <c r="U3003" t="s">
        <v>10926</v>
      </c>
      <c r="V3003" t="s">
        <v>11009</v>
      </c>
      <c r="W3003" t="s">
        <v>11031</v>
      </c>
      <c r="X3003" t="s">
        <v>2778</v>
      </c>
    </row>
    <row r="3004" spans="1:24" x14ac:dyDescent="0.3">
      <c r="A3004" t="s">
        <v>9820</v>
      </c>
      <c r="B3004" t="s">
        <v>9821</v>
      </c>
      <c r="C3004" t="s">
        <v>9821</v>
      </c>
      <c r="D3004">
        <v>109</v>
      </c>
      <c r="E3004" t="s">
        <v>10911</v>
      </c>
      <c r="F3004">
        <v>1.8166666666666667</v>
      </c>
      <c r="G3004" t="s">
        <v>10887</v>
      </c>
      <c r="H3004" t="s">
        <v>172</v>
      </c>
      <c r="I3004" t="s">
        <v>190</v>
      </c>
      <c r="J3004">
        <v>6.2</v>
      </c>
      <c r="K3004" t="s">
        <v>10912</v>
      </c>
      <c r="L3004">
        <v>106761</v>
      </c>
      <c r="M3004">
        <v>12000000</v>
      </c>
      <c r="N3004">
        <v>85512300</v>
      </c>
      <c r="O3004">
        <v>73512300</v>
      </c>
      <c r="P3004" t="s">
        <v>10913</v>
      </c>
      <c r="Q3004" t="s">
        <v>9822</v>
      </c>
      <c r="R3004">
        <v>18</v>
      </c>
      <c r="S3004" t="s">
        <v>11012</v>
      </c>
      <c r="T3004" t="s">
        <v>11024</v>
      </c>
      <c r="U3004" t="s">
        <v>10926</v>
      </c>
      <c r="V3004" t="s">
        <v>10999</v>
      </c>
      <c r="W3004" t="s">
        <v>11031</v>
      </c>
      <c r="X3004" t="s">
        <v>8878</v>
      </c>
    </row>
    <row r="3005" spans="1:24" x14ac:dyDescent="0.3">
      <c r="A3005" t="s">
        <v>9823</v>
      </c>
      <c r="B3005" t="s">
        <v>9824</v>
      </c>
      <c r="C3005" t="s">
        <v>9824</v>
      </c>
      <c r="D3005">
        <v>112</v>
      </c>
      <c r="E3005" t="s">
        <v>10911</v>
      </c>
      <c r="F3005">
        <v>1.8666666666666667</v>
      </c>
      <c r="G3005" t="s">
        <v>10891</v>
      </c>
      <c r="H3005" t="s">
        <v>190</v>
      </c>
      <c r="I3005" t="s">
        <v>10895</v>
      </c>
      <c r="J3005">
        <v>6.5</v>
      </c>
      <c r="K3005" t="s">
        <v>10912</v>
      </c>
      <c r="L3005">
        <v>195923</v>
      </c>
      <c r="M3005">
        <v>45000000</v>
      </c>
      <c r="N3005">
        <v>173185859</v>
      </c>
      <c r="O3005">
        <v>128185859</v>
      </c>
      <c r="P3005" t="s">
        <v>10928</v>
      </c>
      <c r="Q3005" t="s">
        <v>9825</v>
      </c>
      <c r="R3005">
        <v>20</v>
      </c>
      <c r="S3005" t="s">
        <v>11011</v>
      </c>
      <c r="T3005" t="s">
        <v>11027</v>
      </c>
      <c r="U3005" t="s">
        <v>10930</v>
      </c>
      <c r="V3005" t="s">
        <v>11006</v>
      </c>
      <c r="W3005" t="s">
        <v>11031</v>
      </c>
      <c r="X3005" t="s">
        <v>7902</v>
      </c>
    </row>
    <row r="3006" spans="1:24" x14ac:dyDescent="0.3">
      <c r="A3006" t="s">
        <v>9826</v>
      </c>
      <c r="B3006" t="s">
        <v>9827</v>
      </c>
      <c r="C3006" t="s">
        <v>9827</v>
      </c>
      <c r="D3006">
        <v>124</v>
      </c>
      <c r="E3006" t="s">
        <v>10917</v>
      </c>
      <c r="F3006">
        <v>2.0666666666666669</v>
      </c>
      <c r="G3006" t="s">
        <v>7406</v>
      </c>
      <c r="H3006" t="s">
        <v>190</v>
      </c>
      <c r="I3006" t="s">
        <v>10886</v>
      </c>
      <c r="J3006">
        <v>7.1</v>
      </c>
      <c r="K3006" t="s">
        <v>10916</v>
      </c>
      <c r="L3006">
        <v>165306</v>
      </c>
      <c r="M3006">
        <v>85000000</v>
      </c>
      <c r="N3006">
        <v>119520023</v>
      </c>
      <c r="O3006">
        <v>34520023</v>
      </c>
      <c r="P3006" t="s">
        <v>10913</v>
      </c>
      <c r="Q3006" t="s">
        <v>9828</v>
      </c>
      <c r="R3006">
        <v>13</v>
      </c>
      <c r="S3006" t="s">
        <v>11013</v>
      </c>
      <c r="T3006" t="s">
        <v>11023</v>
      </c>
      <c r="U3006" t="s">
        <v>10925</v>
      </c>
      <c r="V3006" t="s">
        <v>11006</v>
      </c>
      <c r="W3006" t="s">
        <v>11031</v>
      </c>
      <c r="X3006" t="s">
        <v>669</v>
      </c>
    </row>
    <row r="3007" spans="1:24" x14ac:dyDescent="0.3">
      <c r="A3007" t="s">
        <v>9829</v>
      </c>
      <c r="B3007" t="s">
        <v>9830</v>
      </c>
      <c r="C3007" t="s">
        <v>9830</v>
      </c>
      <c r="D3007">
        <v>88</v>
      </c>
      <c r="E3007" t="s">
        <v>10915</v>
      </c>
      <c r="F3007">
        <v>1.4666666666666666</v>
      </c>
      <c r="G3007" t="s">
        <v>7406</v>
      </c>
      <c r="H3007" t="s">
        <v>10891</v>
      </c>
      <c r="I3007" t="s">
        <v>190</v>
      </c>
      <c r="J3007">
        <v>6.4</v>
      </c>
      <c r="K3007" t="s">
        <v>10912</v>
      </c>
      <c r="L3007">
        <v>66896</v>
      </c>
      <c r="M3007">
        <v>13000000</v>
      </c>
      <c r="N3007">
        <v>6903033</v>
      </c>
      <c r="O3007">
        <v>-6096967</v>
      </c>
      <c r="P3007" t="s">
        <v>10924</v>
      </c>
      <c r="Q3007" t="s">
        <v>9831</v>
      </c>
      <c r="R3007">
        <v>21</v>
      </c>
      <c r="S3007" t="s">
        <v>11016</v>
      </c>
      <c r="T3007" t="s">
        <v>11029</v>
      </c>
      <c r="U3007" t="s">
        <v>10932</v>
      </c>
      <c r="V3007" t="s">
        <v>11006</v>
      </c>
      <c r="W3007" t="s">
        <v>11031</v>
      </c>
      <c r="X3007" t="s">
        <v>4932</v>
      </c>
    </row>
    <row r="3008" spans="1:24" x14ac:dyDescent="0.3">
      <c r="A3008" t="s">
        <v>9832</v>
      </c>
      <c r="B3008" t="s">
        <v>9833</v>
      </c>
      <c r="C3008" t="s">
        <v>9833</v>
      </c>
      <c r="D3008">
        <v>144</v>
      </c>
      <c r="E3008" t="s">
        <v>10917</v>
      </c>
      <c r="F3008">
        <v>2.4</v>
      </c>
      <c r="G3008" t="s">
        <v>10887</v>
      </c>
      <c r="H3008" t="s">
        <v>190</v>
      </c>
      <c r="I3008" t="s">
        <v>10890</v>
      </c>
      <c r="J3008">
        <v>8</v>
      </c>
      <c r="K3008" t="s">
        <v>10922</v>
      </c>
      <c r="L3008">
        <v>899765</v>
      </c>
      <c r="M3008">
        <v>108000000</v>
      </c>
      <c r="N3008">
        <v>630620818</v>
      </c>
      <c r="O3008">
        <v>522620818</v>
      </c>
      <c r="P3008" t="s">
        <v>10928</v>
      </c>
      <c r="Q3008" t="s">
        <v>8931</v>
      </c>
      <c r="R3008">
        <v>11</v>
      </c>
      <c r="S3008" t="s">
        <v>1956</v>
      </c>
      <c r="T3008" t="s">
        <v>11027</v>
      </c>
      <c r="U3008" t="s">
        <v>10930</v>
      </c>
      <c r="V3008" t="s">
        <v>10999</v>
      </c>
      <c r="W3008" t="s">
        <v>11031</v>
      </c>
      <c r="X3008" t="s">
        <v>312</v>
      </c>
    </row>
    <row r="3009" spans="1:24" x14ac:dyDescent="0.3">
      <c r="A3009" t="s">
        <v>9834</v>
      </c>
      <c r="B3009" t="s">
        <v>9835</v>
      </c>
      <c r="C3009" t="s">
        <v>9835</v>
      </c>
      <c r="D3009">
        <v>142</v>
      </c>
      <c r="E3009" t="s">
        <v>10917</v>
      </c>
      <c r="F3009">
        <v>2.3666666666666667</v>
      </c>
      <c r="G3009" t="s">
        <v>190</v>
      </c>
      <c r="H3009" t="s">
        <v>10896</v>
      </c>
      <c r="I3009" t="s">
        <v>5170</v>
      </c>
      <c r="J3009">
        <v>7.6</v>
      </c>
      <c r="K3009" t="s">
        <v>10916</v>
      </c>
      <c r="L3009">
        <v>323138</v>
      </c>
      <c r="M3009">
        <v>40000000</v>
      </c>
      <c r="N3009">
        <v>165478348</v>
      </c>
      <c r="O3009">
        <v>125478348</v>
      </c>
      <c r="P3009" t="s">
        <v>10928</v>
      </c>
      <c r="Q3009" t="s">
        <v>9836</v>
      </c>
      <c r="R3009">
        <v>4</v>
      </c>
      <c r="S3009" t="s">
        <v>11013</v>
      </c>
      <c r="T3009" t="s">
        <v>11022</v>
      </c>
      <c r="U3009" t="s">
        <v>10923</v>
      </c>
      <c r="V3009" t="s">
        <v>10999</v>
      </c>
      <c r="W3009" t="s">
        <v>11031</v>
      </c>
      <c r="X3009" t="s">
        <v>183</v>
      </c>
    </row>
    <row r="3010" spans="1:24" x14ac:dyDescent="0.3">
      <c r="A3010" t="s">
        <v>9837</v>
      </c>
      <c r="B3010" t="s">
        <v>9838</v>
      </c>
      <c r="C3010" t="s">
        <v>9838</v>
      </c>
      <c r="D3010">
        <v>117</v>
      </c>
      <c r="E3010" t="s">
        <v>10911</v>
      </c>
      <c r="F3010">
        <v>1.95</v>
      </c>
      <c r="G3010" t="s">
        <v>10887</v>
      </c>
      <c r="H3010" t="s">
        <v>10892</v>
      </c>
      <c r="I3010" t="s">
        <v>10885</v>
      </c>
      <c r="J3010">
        <v>6.3</v>
      </c>
      <c r="K3010" t="s">
        <v>10912</v>
      </c>
      <c r="L3010">
        <v>91388</v>
      </c>
      <c r="M3010">
        <v>140000000</v>
      </c>
      <c r="N3010">
        <v>195243411</v>
      </c>
      <c r="O3010">
        <v>55243411</v>
      </c>
      <c r="P3010" t="s">
        <v>10913</v>
      </c>
      <c r="Q3010" t="s">
        <v>9839</v>
      </c>
      <c r="R3010">
        <v>14</v>
      </c>
      <c r="S3010" t="s">
        <v>11016</v>
      </c>
      <c r="T3010" t="s">
        <v>11029</v>
      </c>
      <c r="U3010" t="s">
        <v>10932</v>
      </c>
      <c r="V3010" t="s">
        <v>11006</v>
      </c>
      <c r="W3010" t="s">
        <v>11031</v>
      </c>
      <c r="X3010" t="s">
        <v>183</v>
      </c>
    </row>
    <row r="3011" spans="1:24" x14ac:dyDescent="0.3">
      <c r="A3011" t="s">
        <v>9840</v>
      </c>
      <c r="B3011" t="s">
        <v>9841</v>
      </c>
      <c r="C3011" t="s">
        <v>9841</v>
      </c>
      <c r="D3011">
        <v>159</v>
      </c>
      <c r="E3011" t="s">
        <v>10917</v>
      </c>
      <c r="F3011">
        <v>2.65</v>
      </c>
      <c r="G3011" t="s">
        <v>10889</v>
      </c>
      <c r="H3011" t="s">
        <v>190</v>
      </c>
      <c r="I3011" t="s">
        <v>10894</v>
      </c>
      <c r="J3011">
        <v>7.3</v>
      </c>
      <c r="K3011" t="s">
        <v>10916</v>
      </c>
      <c r="L3011">
        <v>218857</v>
      </c>
      <c r="M3011">
        <v>85000000</v>
      </c>
      <c r="N3011">
        <v>288670284</v>
      </c>
      <c r="O3011">
        <v>203670284</v>
      </c>
      <c r="P3011" t="s">
        <v>10928</v>
      </c>
      <c r="Q3011" t="s">
        <v>9842</v>
      </c>
      <c r="R3011">
        <v>25</v>
      </c>
      <c r="S3011" t="s">
        <v>11014</v>
      </c>
      <c r="T3011" t="s">
        <v>11029</v>
      </c>
      <c r="U3011" t="s">
        <v>10932</v>
      </c>
      <c r="V3011" t="s">
        <v>11008</v>
      </c>
      <c r="W3011" t="s">
        <v>11035</v>
      </c>
      <c r="X3011" t="s">
        <v>2194</v>
      </c>
    </row>
    <row r="3012" spans="1:24" x14ac:dyDescent="0.3">
      <c r="A3012" t="s">
        <v>9843</v>
      </c>
      <c r="B3012" t="s">
        <v>9844</v>
      </c>
      <c r="C3012" t="s">
        <v>9844</v>
      </c>
      <c r="D3012">
        <v>83</v>
      </c>
      <c r="E3012" t="s">
        <v>10915</v>
      </c>
      <c r="F3012">
        <v>1.3833333333333333</v>
      </c>
      <c r="G3012" t="s">
        <v>105</v>
      </c>
      <c r="H3012" t="s">
        <v>10895</v>
      </c>
      <c r="I3012" t="s">
        <v>5170</v>
      </c>
      <c r="J3012">
        <v>5.6</v>
      </c>
      <c r="K3012" t="s">
        <v>10933</v>
      </c>
      <c r="L3012">
        <v>80149</v>
      </c>
      <c r="M3012">
        <v>1000000</v>
      </c>
      <c r="N3012">
        <v>62882090</v>
      </c>
      <c r="O3012">
        <v>61882090</v>
      </c>
      <c r="P3012" t="s">
        <v>10913</v>
      </c>
      <c r="Q3012" t="s">
        <v>9845</v>
      </c>
      <c r="R3012">
        <v>20</v>
      </c>
      <c r="S3012" t="s">
        <v>11013</v>
      </c>
      <c r="T3012" t="s">
        <v>11025</v>
      </c>
      <c r="U3012" t="s">
        <v>10927</v>
      </c>
      <c r="V3012" t="s">
        <v>10998</v>
      </c>
      <c r="W3012" t="s">
        <v>11031</v>
      </c>
      <c r="X3012" t="s">
        <v>9846</v>
      </c>
    </row>
    <row r="3013" spans="1:24" x14ac:dyDescent="0.3">
      <c r="A3013" t="s">
        <v>9847</v>
      </c>
      <c r="B3013" t="s">
        <v>9848</v>
      </c>
      <c r="C3013" t="s">
        <v>9848</v>
      </c>
      <c r="D3013">
        <v>95</v>
      </c>
      <c r="E3013" t="s">
        <v>10911</v>
      </c>
      <c r="F3013">
        <v>1.5833333333333333</v>
      </c>
      <c r="G3013" t="s">
        <v>172</v>
      </c>
      <c r="H3013" t="s">
        <v>10891</v>
      </c>
      <c r="I3013" t="s">
        <v>190</v>
      </c>
      <c r="J3013">
        <v>6.6</v>
      </c>
      <c r="K3013" t="s">
        <v>10912</v>
      </c>
      <c r="L3013">
        <v>65880</v>
      </c>
      <c r="M3013">
        <v>11000000</v>
      </c>
      <c r="N3013">
        <v>27391084</v>
      </c>
      <c r="O3013">
        <v>16391084</v>
      </c>
      <c r="P3013" t="s">
        <v>10913</v>
      </c>
      <c r="Q3013" t="s">
        <v>9849</v>
      </c>
      <c r="R3013">
        <v>15</v>
      </c>
      <c r="S3013" t="s">
        <v>1956</v>
      </c>
      <c r="T3013" t="s">
        <v>11029</v>
      </c>
      <c r="U3013" t="s">
        <v>10932</v>
      </c>
      <c r="V3013" t="s">
        <v>10999</v>
      </c>
      <c r="W3013" t="s">
        <v>11031</v>
      </c>
      <c r="X3013" t="s">
        <v>246</v>
      </c>
    </row>
    <row r="3014" spans="1:24" x14ac:dyDescent="0.3">
      <c r="A3014" t="s">
        <v>9850</v>
      </c>
      <c r="B3014" t="s">
        <v>9851</v>
      </c>
      <c r="C3014" t="s">
        <v>9851</v>
      </c>
      <c r="D3014">
        <v>91</v>
      </c>
      <c r="E3014" t="s">
        <v>10911</v>
      </c>
      <c r="F3014">
        <v>1.5166666666666666</v>
      </c>
      <c r="G3014" t="s">
        <v>7406</v>
      </c>
      <c r="H3014" t="s">
        <v>10887</v>
      </c>
      <c r="I3014" t="s">
        <v>10885</v>
      </c>
      <c r="J3014">
        <v>5.7</v>
      </c>
      <c r="K3014" t="s">
        <v>10933</v>
      </c>
      <c r="L3014">
        <v>79676</v>
      </c>
      <c r="M3014">
        <v>35000000</v>
      </c>
      <c r="N3014">
        <v>81093313</v>
      </c>
      <c r="O3014">
        <v>46093313</v>
      </c>
      <c r="P3014" t="s">
        <v>10913</v>
      </c>
      <c r="Q3014" t="s">
        <v>9852</v>
      </c>
      <c r="R3014">
        <v>24</v>
      </c>
      <c r="S3014" t="s">
        <v>11012</v>
      </c>
      <c r="T3014" t="s">
        <v>11023</v>
      </c>
      <c r="U3014" t="s">
        <v>10925</v>
      </c>
      <c r="V3014" t="s">
        <v>11006</v>
      </c>
      <c r="W3014" t="s">
        <v>11031</v>
      </c>
      <c r="X3014" t="s">
        <v>9853</v>
      </c>
    </row>
    <row r="3015" spans="1:24" x14ac:dyDescent="0.3">
      <c r="A3015" t="s">
        <v>9854</v>
      </c>
      <c r="B3015" t="s">
        <v>9855</v>
      </c>
      <c r="C3015" t="s">
        <v>9855</v>
      </c>
      <c r="D3015">
        <v>124</v>
      </c>
      <c r="E3015" t="s">
        <v>10917</v>
      </c>
      <c r="F3015">
        <v>2.0666666666666669</v>
      </c>
      <c r="G3015" t="s">
        <v>7406</v>
      </c>
      <c r="H3015" t="s">
        <v>10887</v>
      </c>
      <c r="I3015" t="s">
        <v>10885</v>
      </c>
      <c r="J3015">
        <v>5.9</v>
      </c>
      <c r="K3015" t="s">
        <v>10933</v>
      </c>
      <c r="L3015">
        <v>112541</v>
      </c>
      <c r="M3015">
        <v>100000000</v>
      </c>
      <c r="N3015">
        <v>142337240</v>
      </c>
      <c r="O3015">
        <v>42337240</v>
      </c>
      <c r="P3015" t="s">
        <v>10913</v>
      </c>
      <c r="Q3015" t="s">
        <v>9856</v>
      </c>
      <c r="R3015">
        <v>22</v>
      </c>
      <c r="S3015" t="s">
        <v>11014</v>
      </c>
      <c r="T3015" t="s">
        <v>11021</v>
      </c>
      <c r="U3015" t="s">
        <v>10921</v>
      </c>
      <c r="V3015" t="s">
        <v>11005</v>
      </c>
      <c r="W3015" t="s">
        <v>11031</v>
      </c>
      <c r="X3015" t="s">
        <v>9325</v>
      </c>
    </row>
    <row r="3016" spans="1:24" x14ac:dyDescent="0.3">
      <c r="A3016" t="s">
        <v>9857</v>
      </c>
      <c r="B3016" t="s">
        <v>9858</v>
      </c>
      <c r="C3016" t="s">
        <v>9858</v>
      </c>
      <c r="D3016">
        <v>118</v>
      </c>
      <c r="E3016" t="s">
        <v>10911</v>
      </c>
      <c r="F3016">
        <v>1.9666666666666666</v>
      </c>
      <c r="G3016" t="s">
        <v>7406</v>
      </c>
      <c r="H3016" t="s">
        <v>10887</v>
      </c>
      <c r="I3016" t="s">
        <v>10885</v>
      </c>
      <c r="J3016">
        <v>6.7</v>
      </c>
      <c r="K3016" t="s">
        <v>10912</v>
      </c>
      <c r="L3016">
        <v>337316</v>
      </c>
      <c r="M3016">
        <v>185000000</v>
      </c>
      <c r="N3016">
        <v>568652812</v>
      </c>
      <c r="O3016">
        <v>383652812</v>
      </c>
      <c r="P3016" t="s">
        <v>10928</v>
      </c>
      <c r="Q3016" t="s">
        <v>9859</v>
      </c>
      <c r="R3016">
        <v>2</v>
      </c>
      <c r="S3016" t="s">
        <v>11015</v>
      </c>
      <c r="T3016" t="s">
        <v>11019</v>
      </c>
      <c r="U3016" t="s">
        <v>10919</v>
      </c>
      <c r="V3016" t="s">
        <v>11005</v>
      </c>
      <c r="W3016" t="s">
        <v>11031</v>
      </c>
      <c r="X3016" t="s">
        <v>9860</v>
      </c>
    </row>
    <row r="3017" spans="1:24" x14ac:dyDescent="0.3">
      <c r="A3017" t="s">
        <v>9861</v>
      </c>
      <c r="B3017" t="s">
        <v>9862</v>
      </c>
      <c r="C3017" t="s">
        <v>9862</v>
      </c>
      <c r="D3017">
        <v>132</v>
      </c>
      <c r="E3017" t="s">
        <v>10917</v>
      </c>
      <c r="F3017">
        <v>2.2000000000000002</v>
      </c>
      <c r="G3017" t="s">
        <v>7406</v>
      </c>
      <c r="H3017" t="s">
        <v>10887</v>
      </c>
      <c r="I3017" t="s">
        <v>10885</v>
      </c>
      <c r="J3017">
        <v>6</v>
      </c>
      <c r="K3017" t="s">
        <v>10912</v>
      </c>
      <c r="L3017">
        <v>196224</v>
      </c>
      <c r="M3017">
        <v>170000000</v>
      </c>
      <c r="N3017">
        <v>387300138</v>
      </c>
      <c r="O3017">
        <v>217300138</v>
      </c>
      <c r="P3017" t="s">
        <v>10928</v>
      </c>
      <c r="Q3017" t="s">
        <v>9863</v>
      </c>
      <c r="R3017">
        <v>29</v>
      </c>
      <c r="S3017" t="s">
        <v>11014</v>
      </c>
      <c r="T3017" t="s">
        <v>11029</v>
      </c>
      <c r="U3017" t="s">
        <v>10932</v>
      </c>
      <c r="V3017" t="s">
        <v>11001</v>
      </c>
      <c r="W3017" t="s">
        <v>11031</v>
      </c>
      <c r="X3017" t="s">
        <v>6223</v>
      </c>
    </row>
    <row r="3018" spans="1:24" x14ac:dyDescent="0.3">
      <c r="A3018" t="s">
        <v>9864</v>
      </c>
      <c r="B3018" t="s">
        <v>9865</v>
      </c>
      <c r="C3018" t="s">
        <v>9865</v>
      </c>
      <c r="D3018">
        <v>118</v>
      </c>
      <c r="E3018" t="s">
        <v>10911</v>
      </c>
      <c r="F3018">
        <v>1.9666666666666666</v>
      </c>
      <c r="G3018" t="s">
        <v>10889</v>
      </c>
      <c r="H3018" t="s">
        <v>190</v>
      </c>
      <c r="I3018" t="s">
        <v>10899</v>
      </c>
      <c r="J3018">
        <v>8</v>
      </c>
      <c r="K3018" t="s">
        <v>10922</v>
      </c>
      <c r="L3018">
        <v>246440</v>
      </c>
      <c r="M3018">
        <v>12000000</v>
      </c>
      <c r="N3018">
        <v>140853810</v>
      </c>
      <c r="O3018">
        <v>128853810</v>
      </c>
      <c r="P3018" t="s">
        <v>10928</v>
      </c>
      <c r="Q3018" t="s">
        <v>6795</v>
      </c>
      <c r="R3018">
        <v>10</v>
      </c>
      <c r="S3018" t="s">
        <v>11016</v>
      </c>
      <c r="T3018" t="s">
        <v>11027</v>
      </c>
      <c r="U3018" t="s">
        <v>10930</v>
      </c>
      <c r="V3018" t="s">
        <v>11006</v>
      </c>
      <c r="W3018" t="s">
        <v>11031</v>
      </c>
      <c r="X3018" t="s">
        <v>9866</v>
      </c>
    </row>
    <row r="3019" spans="1:24" x14ac:dyDescent="0.3">
      <c r="A3019" t="s">
        <v>9867</v>
      </c>
      <c r="B3019" t="s">
        <v>9868</v>
      </c>
      <c r="C3019" t="s">
        <v>9869</v>
      </c>
      <c r="D3019">
        <v>133</v>
      </c>
      <c r="E3019" t="s">
        <v>10917</v>
      </c>
      <c r="F3019">
        <v>2.2166666666666668</v>
      </c>
      <c r="G3019" t="s">
        <v>7406</v>
      </c>
      <c r="H3019" t="s">
        <v>10887</v>
      </c>
      <c r="I3019" t="s">
        <v>10890</v>
      </c>
      <c r="J3019">
        <v>7.8</v>
      </c>
      <c r="K3019" t="s">
        <v>10916</v>
      </c>
      <c r="L3019">
        <v>671949</v>
      </c>
      <c r="M3019">
        <v>200000000</v>
      </c>
      <c r="N3019">
        <v>1058682142</v>
      </c>
      <c r="O3019">
        <v>858682142</v>
      </c>
      <c r="P3019" t="s">
        <v>10928</v>
      </c>
      <c r="Q3019" t="s">
        <v>9870</v>
      </c>
      <c r="R3019">
        <v>10</v>
      </c>
      <c r="S3019" t="s">
        <v>11016</v>
      </c>
      <c r="T3019" t="s">
        <v>11018</v>
      </c>
      <c r="U3019" t="s">
        <v>10914</v>
      </c>
      <c r="V3019" t="s">
        <v>11006</v>
      </c>
      <c r="W3019" t="s">
        <v>11031</v>
      </c>
      <c r="X3019" t="s">
        <v>6150</v>
      </c>
    </row>
    <row r="3020" spans="1:24" x14ac:dyDescent="0.3">
      <c r="A3020" t="s">
        <v>9871</v>
      </c>
      <c r="B3020" t="s">
        <v>9872</v>
      </c>
      <c r="C3020" t="s">
        <v>9872</v>
      </c>
      <c r="D3020">
        <v>121</v>
      </c>
      <c r="E3020" t="s">
        <v>10917</v>
      </c>
      <c r="F3020">
        <v>2.0166666666666666</v>
      </c>
      <c r="G3020" t="s">
        <v>7406</v>
      </c>
      <c r="H3020" t="s">
        <v>10891</v>
      </c>
      <c r="I3020" t="s">
        <v>5170</v>
      </c>
      <c r="J3020">
        <v>6.7</v>
      </c>
      <c r="K3020" t="s">
        <v>10912</v>
      </c>
      <c r="L3020">
        <v>185004</v>
      </c>
      <c r="M3020">
        <v>62000000</v>
      </c>
      <c r="N3020">
        <v>190400157</v>
      </c>
      <c r="O3020">
        <v>128400157</v>
      </c>
      <c r="P3020" t="s">
        <v>10928</v>
      </c>
      <c r="Q3020" t="s">
        <v>9873</v>
      </c>
      <c r="R3020">
        <v>19</v>
      </c>
      <c r="S3020" t="s">
        <v>11012</v>
      </c>
      <c r="T3020" t="s">
        <v>11025</v>
      </c>
      <c r="U3020" t="s">
        <v>10927</v>
      </c>
      <c r="V3020" t="s">
        <v>11009</v>
      </c>
      <c r="W3020" t="s">
        <v>11031</v>
      </c>
      <c r="X3020" t="s">
        <v>2870</v>
      </c>
    </row>
    <row r="3021" spans="1:24" x14ac:dyDescent="0.3">
      <c r="A3021" t="s">
        <v>9874</v>
      </c>
      <c r="B3021" t="s">
        <v>9875</v>
      </c>
      <c r="C3021" t="s">
        <v>9875</v>
      </c>
      <c r="D3021">
        <v>134</v>
      </c>
      <c r="E3021" t="s">
        <v>10917</v>
      </c>
      <c r="F3021">
        <v>2.2333333333333334</v>
      </c>
      <c r="G3021" t="s">
        <v>10889</v>
      </c>
      <c r="H3021" t="s">
        <v>10891</v>
      </c>
      <c r="I3021" t="s">
        <v>190</v>
      </c>
      <c r="J3021">
        <v>7.3</v>
      </c>
      <c r="K3021" t="s">
        <v>10916</v>
      </c>
      <c r="L3021">
        <v>159895</v>
      </c>
      <c r="M3021">
        <v>40000000</v>
      </c>
      <c r="N3021">
        <v>37357216</v>
      </c>
      <c r="O3021">
        <v>-2642784</v>
      </c>
      <c r="P3021" t="s">
        <v>10924</v>
      </c>
      <c r="Q3021" t="s">
        <v>9876</v>
      </c>
      <c r="R3021">
        <v>21</v>
      </c>
      <c r="S3021" t="s">
        <v>11012</v>
      </c>
      <c r="T3021" t="s">
        <v>11025</v>
      </c>
      <c r="U3021" t="s">
        <v>10927</v>
      </c>
      <c r="V3021" t="s">
        <v>11006</v>
      </c>
      <c r="W3021" t="s">
        <v>11031</v>
      </c>
      <c r="X3021" t="s">
        <v>876</v>
      </c>
    </row>
    <row r="3022" spans="1:24" x14ac:dyDescent="0.3">
      <c r="A3022" t="s">
        <v>9877</v>
      </c>
      <c r="B3022" t="s">
        <v>9878</v>
      </c>
      <c r="C3022" t="s">
        <v>9878</v>
      </c>
      <c r="D3022">
        <v>135</v>
      </c>
      <c r="E3022" t="s">
        <v>10917</v>
      </c>
      <c r="F3022">
        <v>2.25</v>
      </c>
      <c r="G3022" t="s">
        <v>190</v>
      </c>
      <c r="H3022" t="s">
        <v>10886</v>
      </c>
      <c r="I3022" t="s">
        <v>10899</v>
      </c>
      <c r="J3022">
        <v>6.1</v>
      </c>
      <c r="K3022" t="s">
        <v>10912</v>
      </c>
      <c r="L3022">
        <v>64722</v>
      </c>
      <c r="M3022">
        <v>3000000</v>
      </c>
      <c r="N3022">
        <v>861057</v>
      </c>
      <c r="O3022">
        <v>-2138943</v>
      </c>
      <c r="P3022" t="s">
        <v>10924</v>
      </c>
      <c r="Q3022" t="s">
        <v>9879</v>
      </c>
      <c r="R3022">
        <v>20</v>
      </c>
      <c r="S3022" t="s">
        <v>11014</v>
      </c>
      <c r="T3022" t="s">
        <v>11029</v>
      </c>
      <c r="U3022" t="s">
        <v>10932</v>
      </c>
      <c r="V3022" t="s">
        <v>10999</v>
      </c>
      <c r="W3022" t="s">
        <v>11031</v>
      </c>
      <c r="X3022" t="s">
        <v>7145</v>
      </c>
    </row>
    <row r="3023" spans="1:24" x14ac:dyDescent="0.3">
      <c r="A3023" t="s">
        <v>9880</v>
      </c>
      <c r="B3023" t="s">
        <v>9881</v>
      </c>
      <c r="C3023" t="s">
        <v>9881</v>
      </c>
      <c r="D3023">
        <v>135</v>
      </c>
      <c r="E3023" t="s">
        <v>10917</v>
      </c>
      <c r="F3023">
        <v>2.25</v>
      </c>
      <c r="G3023" t="s">
        <v>7406</v>
      </c>
      <c r="H3023" t="s">
        <v>10887</v>
      </c>
      <c r="I3023" t="s">
        <v>10890</v>
      </c>
      <c r="J3023">
        <v>6.9</v>
      </c>
      <c r="K3023" t="s">
        <v>10912</v>
      </c>
      <c r="L3023">
        <v>370252</v>
      </c>
      <c r="M3023">
        <v>275000000</v>
      </c>
      <c r="N3023">
        <v>392924807</v>
      </c>
      <c r="O3023">
        <v>117924807</v>
      </c>
      <c r="P3023" t="s">
        <v>10928</v>
      </c>
      <c r="Q3023" t="s">
        <v>9882</v>
      </c>
      <c r="R3023">
        <v>10</v>
      </c>
      <c r="S3023" t="s">
        <v>11012</v>
      </c>
      <c r="T3023" t="s">
        <v>11029</v>
      </c>
      <c r="U3023" t="s">
        <v>10932</v>
      </c>
      <c r="V3023" t="s">
        <v>11009</v>
      </c>
      <c r="W3023" t="s">
        <v>11031</v>
      </c>
      <c r="X3023" t="s">
        <v>676</v>
      </c>
    </row>
    <row r="3024" spans="1:24" x14ac:dyDescent="0.3">
      <c r="A3024" t="s">
        <v>9883</v>
      </c>
      <c r="B3024" t="s">
        <v>9884</v>
      </c>
      <c r="C3024" t="s">
        <v>9884</v>
      </c>
      <c r="D3024">
        <v>128</v>
      </c>
      <c r="E3024" t="s">
        <v>10917</v>
      </c>
      <c r="F3024">
        <v>2.1333333333333333</v>
      </c>
      <c r="G3024" t="s">
        <v>172</v>
      </c>
      <c r="H3024" t="s">
        <v>190</v>
      </c>
      <c r="I3024" t="s">
        <v>10894</v>
      </c>
      <c r="J3024">
        <v>8</v>
      </c>
      <c r="K3024" t="s">
        <v>10922</v>
      </c>
      <c r="L3024">
        <v>640317</v>
      </c>
      <c r="M3024">
        <v>30000000</v>
      </c>
      <c r="N3024">
        <v>471981681</v>
      </c>
      <c r="O3024">
        <v>441981681</v>
      </c>
      <c r="P3024" t="s">
        <v>10928</v>
      </c>
      <c r="Q3024" t="s">
        <v>9885</v>
      </c>
      <c r="R3024">
        <v>31</v>
      </c>
      <c r="S3024" t="s">
        <v>11014</v>
      </c>
      <c r="T3024" t="s">
        <v>11028</v>
      </c>
      <c r="U3024" t="s">
        <v>10931</v>
      </c>
      <c r="V3024" t="s">
        <v>11006</v>
      </c>
      <c r="W3024" t="s">
        <v>11031</v>
      </c>
      <c r="X3024" t="s">
        <v>6731</v>
      </c>
    </row>
    <row r="3025" spans="1:24" x14ac:dyDescent="0.3">
      <c r="A3025" t="s">
        <v>9886</v>
      </c>
      <c r="B3025" t="s">
        <v>9887</v>
      </c>
      <c r="C3025" t="s">
        <v>9887</v>
      </c>
      <c r="D3025">
        <v>99</v>
      </c>
      <c r="E3025" t="s">
        <v>10911</v>
      </c>
      <c r="F3025">
        <v>1.65</v>
      </c>
      <c r="G3025" t="s">
        <v>7406</v>
      </c>
      <c r="H3025" t="s">
        <v>10887</v>
      </c>
      <c r="I3025" t="s">
        <v>172</v>
      </c>
      <c r="J3025">
        <v>6.5</v>
      </c>
      <c r="K3025" t="s">
        <v>10912</v>
      </c>
      <c r="L3025">
        <v>153890</v>
      </c>
      <c r="M3025">
        <v>85000000</v>
      </c>
      <c r="N3025">
        <v>319715683</v>
      </c>
      <c r="O3025">
        <v>234715683</v>
      </c>
      <c r="P3025" t="s">
        <v>10928</v>
      </c>
      <c r="Q3025" t="s">
        <v>9888</v>
      </c>
      <c r="R3025">
        <v>25</v>
      </c>
      <c r="S3025" t="s">
        <v>11016</v>
      </c>
      <c r="T3025" t="s">
        <v>11019</v>
      </c>
      <c r="U3025" t="s">
        <v>10919</v>
      </c>
      <c r="V3025" t="s">
        <v>11007</v>
      </c>
      <c r="W3025" t="s">
        <v>11031</v>
      </c>
      <c r="X3025" t="s">
        <v>7360</v>
      </c>
    </row>
    <row r="3026" spans="1:24" x14ac:dyDescent="0.3">
      <c r="A3026" t="s">
        <v>9889</v>
      </c>
      <c r="B3026" t="s">
        <v>9890</v>
      </c>
      <c r="C3026" t="s">
        <v>9890</v>
      </c>
      <c r="D3026">
        <v>116</v>
      </c>
      <c r="E3026" t="s">
        <v>10911</v>
      </c>
      <c r="F3026">
        <v>1.9333333333333333</v>
      </c>
      <c r="G3026" t="s">
        <v>7406</v>
      </c>
      <c r="H3026" t="s">
        <v>172</v>
      </c>
      <c r="I3026" t="s">
        <v>10891</v>
      </c>
      <c r="J3026">
        <v>7.4</v>
      </c>
      <c r="K3026" t="s">
        <v>10916</v>
      </c>
      <c r="L3026">
        <v>358271</v>
      </c>
      <c r="M3026">
        <v>50000000</v>
      </c>
      <c r="N3026">
        <v>71261763</v>
      </c>
      <c r="O3026">
        <v>21261763</v>
      </c>
      <c r="P3026" t="s">
        <v>10913</v>
      </c>
      <c r="Q3026" t="s">
        <v>9396</v>
      </c>
      <c r="R3026">
        <v>10</v>
      </c>
      <c r="S3026" t="s">
        <v>11011</v>
      </c>
      <c r="T3026" t="s">
        <v>11029</v>
      </c>
      <c r="U3026" t="s">
        <v>10932</v>
      </c>
      <c r="V3026" t="s">
        <v>11006</v>
      </c>
      <c r="W3026" t="s">
        <v>11031</v>
      </c>
      <c r="X3026" t="s">
        <v>4645</v>
      </c>
    </row>
    <row r="3027" spans="1:24" x14ac:dyDescent="0.3">
      <c r="A3027" t="s">
        <v>9891</v>
      </c>
      <c r="B3027" t="s">
        <v>9892</v>
      </c>
      <c r="C3027" t="s">
        <v>9892</v>
      </c>
      <c r="D3027">
        <v>111</v>
      </c>
      <c r="E3027" t="s">
        <v>10911</v>
      </c>
      <c r="F3027">
        <v>1.85</v>
      </c>
      <c r="G3027" t="s">
        <v>10891</v>
      </c>
      <c r="H3027" t="s">
        <v>105</v>
      </c>
      <c r="I3027" t="s">
        <v>10895</v>
      </c>
      <c r="J3027">
        <v>6.2</v>
      </c>
      <c r="K3027" t="s">
        <v>10912</v>
      </c>
      <c r="L3027">
        <v>104059</v>
      </c>
      <c r="M3027">
        <v>40000000</v>
      </c>
      <c r="N3027">
        <v>34891791</v>
      </c>
      <c r="O3027">
        <v>-5108209</v>
      </c>
      <c r="P3027" t="s">
        <v>10924</v>
      </c>
      <c r="Q3027" t="s">
        <v>9893</v>
      </c>
      <c r="R3027">
        <v>1</v>
      </c>
      <c r="S3027" t="s">
        <v>11014</v>
      </c>
      <c r="T3027" t="s">
        <v>11027</v>
      </c>
      <c r="U3027" t="s">
        <v>10930</v>
      </c>
      <c r="V3027" t="s">
        <v>10995</v>
      </c>
      <c r="W3027" t="s">
        <v>11035</v>
      </c>
      <c r="X3027" t="s">
        <v>4818</v>
      </c>
    </row>
    <row r="3028" spans="1:24" x14ac:dyDescent="0.3">
      <c r="A3028" t="s">
        <v>9894</v>
      </c>
      <c r="B3028" t="s">
        <v>9895</v>
      </c>
      <c r="C3028" t="s">
        <v>9895</v>
      </c>
      <c r="D3028">
        <v>107</v>
      </c>
      <c r="E3028" t="s">
        <v>10911</v>
      </c>
      <c r="F3028">
        <v>1.7833333333333334</v>
      </c>
      <c r="G3028" t="s">
        <v>7406</v>
      </c>
      <c r="H3028" t="s">
        <v>10887</v>
      </c>
      <c r="I3028" t="s">
        <v>105</v>
      </c>
      <c r="J3028">
        <v>5.3</v>
      </c>
      <c r="K3028" t="s">
        <v>10933</v>
      </c>
      <c r="L3028">
        <v>140591</v>
      </c>
      <c r="M3028">
        <v>88000000</v>
      </c>
      <c r="N3028">
        <v>160542134</v>
      </c>
      <c r="O3028">
        <v>72542134</v>
      </c>
      <c r="P3028" t="s">
        <v>10913</v>
      </c>
      <c r="Q3028" t="s">
        <v>7297</v>
      </c>
      <c r="R3028">
        <v>7</v>
      </c>
      <c r="S3028" t="s">
        <v>1956</v>
      </c>
      <c r="T3028" t="s">
        <v>11027</v>
      </c>
      <c r="U3028" t="s">
        <v>10930</v>
      </c>
      <c r="V3028" t="s">
        <v>11009</v>
      </c>
      <c r="W3028" t="s">
        <v>11031</v>
      </c>
      <c r="X3028" t="s">
        <v>4645</v>
      </c>
    </row>
    <row r="3029" spans="1:24" x14ac:dyDescent="0.3">
      <c r="A3029" t="s">
        <v>9896</v>
      </c>
      <c r="B3029" t="s">
        <v>9897</v>
      </c>
      <c r="C3029" t="s">
        <v>9897</v>
      </c>
      <c r="D3029">
        <v>134</v>
      </c>
      <c r="E3029" t="s">
        <v>10917</v>
      </c>
      <c r="F3029">
        <v>2.2333333333333334</v>
      </c>
      <c r="G3029" t="s">
        <v>7406</v>
      </c>
      <c r="H3029" t="s">
        <v>10889</v>
      </c>
      <c r="I3029" t="s">
        <v>190</v>
      </c>
      <c r="J3029">
        <v>7.6</v>
      </c>
      <c r="K3029" t="s">
        <v>10916</v>
      </c>
      <c r="L3029">
        <v>75098</v>
      </c>
      <c r="M3029">
        <v>38000000</v>
      </c>
      <c r="N3029">
        <v>26351322</v>
      </c>
      <c r="O3029">
        <v>-11648678</v>
      </c>
      <c r="P3029" t="s">
        <v>10924</v>
      </c>
      <c r="Q3029" t="s">
        <v>9898</v>
      </c>
      <c r="R3029">
        <v>18</v>
      </c>
      <c r="S3029" t="s">
        <v>11014</v>
      </c>
      <c r="T3029" t="s">
        <v>11022</v>
      </c>
      <c r="U3029" t="s">
        <v>10923</v>
      </c>
      <c r="V3029" t="s">
        <v>11005</v>
      </c>
      <c r="W3029" t="s">
        <v>11031</v>
      </c>
      <c r="X3029" t="s">
        <v>6861</v>
      </c>
    </row>
    <row r="3030" spans="1:24" x14ac:dyDescent="0.3">
      <c r="A3030" t="s">
        <v>9899</v>
      </c>
      <c r="B3030" t="s">
        <v>9900</v>
      </c>
      <c r="C3030" t="s">
        <v>9900</v>
      </c>
      <c r="D3030">
        <v>103</v>
      </c>
      <c r="E3030" t="s">
        <v>10911</v>
      </c>
      <c r="F3030">
        <v>1.7166666666666666</v>
      </c>
      <c r="G3030" t="s">
        <v>10887</v>
      </c>
      <c r="H3030" t="s">
        <v>172</v>
      </c>
      <c r="I3030" t="s">
        <v>10891</v>
      </c>
      <c r="J3030">
        <v>7.2</v>
      </c>
      <c r="K3030" t="s">
        <v>10916</v>
      </c>
      <c r="L3030">
        <v>88519</v>
      </c>
      <c r="M3030">
        <v>7000000</v>
      </c>
      <c r="N3030">
        <v>17986781</v>
      </c>
      <c r="O3030">
        <v>10986781</v>
      </c>
      <c r="P3030" t="s">
        <v>10913</v>
      </c>
      <c r="Q3030" t="s">
        <v>9901</v>
      </c>
      <c r="R3030">
        <v>24</v>
      </c>
      <c r="S3030" t="s">
        <v>11016</v>
      </c>
      <c r="T3030" t="s">
        <v>11019</v>
      </c>
      <c r="U3030" t="s">
        <v>10919</v>
      </c>
      <c r="V3030" t="s">
        <v>10999</v>
      </c>
      <c r="W3030" t="s">
        <v>11031</v>
      </c>
      <c r="X3030" t="s">
        <v>9902</v>
      </c>
    </row>
    <row r="3031" spans="1:24" x14ac:dyDescent="0.3">
      <c r="A3031" t="s">
        <v>9903</v>
      </c>
      <c r="B3031" t="s">
        <v>9904</v>
      </c>
      <c r="C3031" t="s">
        <v>9904</v>
      </c>
      <c r="D3031">
        <v>98</v>
      </c>
      <c r="E3031" t="s">
        <v>10911</v>
      </c>
      <c r="F3031">
        <v>1.6333333333333333</v>
      </c>
      <c r="G3031" t="s">
        <v>172</v>
      </c>
      <c r="H3031" t="s">
        <v>190</v>
      </c>
      <c r="I3031" t="s">
        <v>10885</v>
      </c>
      <c r="J3031">
        <v>6.2</v>
      </c>
      <c r="K3031" t="s">
        <v>10912</v>
      </c>
      <c r="L3031">
        <v>79950</v>
      </c>
      <c r="M3031">
        <v>15000000</v>
      </c>
      <c r="N3031">
        <v>61548707</v>
      </c>
      <c r="O3031">
        <v>46548707</v>
      </c>
      <c r="P3031" t="s">
        <v>10913</v>
      </c>
      <c r="Q3031" t="s">
        <v>9905</v>
      </c>
      <c r="R3031">
        <v>30</v>
      </c>
      <c r="S3031" t="s">
        <v>11015</v>
      </c>
      <c r="T3031" t="s">
        <v>11023</v>
      </c>
      <c r="U3031" t="s">
        <v>10925</v>
      </c>
      <c r="V3031" t="s">
        <v>10999</v>
      </c>
      <c r="W3031" t="s">
        <v>11031</v>
      </c>
      <c r="X3031" t="s">
        <v>6223</v>
      </c>
    </row>
    <row r="3032" spans="1:24" x14ac:dyDescent="0.3">
      <c r="A3032" t="s">
        <v>9906</v>
      </c>
      <c r="B3032" t="s">
        <v>9907</v>
      </c>
      <c r="C3032" t="s">
        <v>9907</v>
      </c>
      <c r="D3032">
        <v>112</v>
      </c>
      <c r="E3032" t="s">
        <v>10911</v>
      </c>
      <c r="F3032">
        <v>1.8666666666666667</v>
      </c>
      <c r="G3032" t="s">
        <v>10887</v>
      </c>
      <c r="H3032" t="s">
        <v>10892</v>
      </c>
      <c r="I3032" t="s">
        <v>10885</v>
      </c>
      <c r="J3032">
        <v>6.3</v>
      </c>
      <c r="K3032" t="s">
        <v>10912</v>
      </c>
      <c r="L3032">
        <v>80937</v>
      </c>
      <c r="M3032">
        <v>170000000</v>
      </c>
      <c r="N3032">
        <v>353284621</v>
      </c>
      <c r="O3032">
        <v>183284621</v>
      </c>
      <c r="P3032" t="s">
        <v>10928</v>
      </c>
      <c r="Q3032" t="s">
        <v>9908</v>
      </c>
      <c r="R3032">
        <v>11</v>
      </c>
      <c r="S3032" t="s">
        <v>11015</v>
      </c>
      <c r="T3032" t="s">
        <v>11021</v>
      </c>
      <c r="U3032" t="s">
        <v>10921</v>
      </c>
      <c r="V3032" t="s">
        <v>11001</v>
      </c>
      <c r="W3032" t="s">
        <v>11031</v>
      </c>
      <c r="X3032" t="s">
        <v>766</v>
      </c>
    </row>
    <row r="3033" spans="1:24" x14ac:dyDescent="0.3">
      <c r="A3033" t="s">
        <v>9909</v>
      </c>
      <c r="B3033" t="s">
        <v>9910</v>
      </c>
      <c r="C3033" t="s">
        <v>9910</v>
      </c>
      <c r="D3033">
        <v>97</v>
      </c>
      <c r="E3033" t="s">
        <v>10911</v>
      </c>
      <c r="F3033">
        <v>1.6166666666666667</v>
      </c>
      <c r="G3033" t="s">
        <v>10887</v>
      </c>
      <c r="H3033" t="s">
        <v>10888</v>
      </c>
      <c r="I3033" t="s">
        <v>172</v>
      </c>
      <c r="J3033">
        <v>6.3</v>
      </c>
      <c r="K3033" t="s">
        <v>10912</v>
      </c>
      <c r="L3033">
        <v>137258</v>
      </c>
      <c r="M3033">
        <v>125000000</v>
      </c>
      <c r="N3033">
        <v>527965936</v>
      </c>
      <c r="O3033">
        <v>402965936</v>
      </c>
      <c r="P3033" t="s">
        <v>10928</v>
      </c>
      <c r="Q3033">
        <v>2017</v>
      </c>
      <c r="S3033" t="s">
        <v>11013</v>
      </c>
      <c r="T3033" t="s">
        <v>11025</v>
      </c>
      <c r="U3033" t="e">
        <v>#VALUE!</v>
      </c>
      <c r="V3033" t="s">
        <v>10963</v>
      </c>
      <c r="W3033" t="s">
        <v>11032</v>
      </c>
      <c r="X3033" t="s">
        <v>6521</v>
      </c>
    </row>
    <row r="3034" spans="1:24" x14ac:dyDescent="0.3">
      <c r="A3034" t="s">
        <v>9911</v>
      </c>
      <c r="B3034" t="s">
        <v>9912</v>
      </c>
      <c r="C3034" t="s">
        <v>9912</v>
      </c>
      <c r="D3034">
        <v>97</v>
      </c>
      <c r="E3034" t="s">
        <v>10911</v>
      </c>
      <c r="F3034">
        <v>1.6166666666666667</v>
      </c>
      <c r="G3034" t="s">
        <v>105</v>
      </c>
      <c r="H3034" t="s">
        <v>10895</v>
      </c>
      <c r="I3034" t="s">
        <v>5170</v>
      </c>
      <c r="J3034">
        <v>6</v>
      </c>
      <c r="K3034" t="s">
        <v>10912</v>
      </c>
      <c r="L3034">
        <v>100001</v>
      </c>
      <c r="M3034">
        <v>10000000</v>
      </c>
      <c r="N3034">
        <v>73929392</v>
      </c>
      <c r="O3034">
        <v>63929392</v>
      </c>
      <c r="P3034" t="s">
        <v>10913</v>
      </c>
      <c r="Q3034" t="s">
        <v>8699</v>
      </c>
      <c r="R3034">
        <v>20</v>
      </c>
      <c r="S3034" t="s">
        <v>11014</v>
      </c>
      <c r="T3034" t="s">
        <v>11019</v>
      </c>
      <c r="U3034" t="s">
        <v>10919</v>
      </c>
      <c r="V3034" t="s">
        <v>11006</v>
      </c>
      <c r="W3034" t="s">
        <v>11031</v>
      </c>
      <c r="X3034" t="s">
        <v>9913</v>
      </c>
    </row>
    <row r="3035" spans="1:24" x14ac:dyDescent="0.3">
      <c r="A3035" t="s">
        <v>9914</v>
      </c>
      <c r="B3035" t="s">
        <v>9915</v>
      </c>
      <c r="C3035" t="s">
        <v>9915</v>
      </c>
      <c r="D3035">
        <v>113</v>
      </c>
      <c r="E3035" t="s">
        <v>10911</v>
      </c>
      <c r="F3035">
        <v>1.8833333333333333</v>
      </c>
      <c r="G3035" t="s">
        <v>7406</v>
      </c>
      <c r="H3035" t="s">
        <v>10891</v>
      </c>
      <c r="I3035" t="s">
        <v>190</v>
      </c>
      <c r="J3035">
        <v>7.6</v>
      </c>
      <c r="K3035" t="s">
        <v>10916</v>
      </c>
      <c r="L3035">
        <v>587034</v>
      </c>
      <c r="M3035">
        <v>34000000</v>
      </c>
      <c r="N3035">
        <v>226945087</v>
      </c>
      <c r="O3035">
        <v>192945087</v>
      </c>
      <c r="P3035" t="s">
        <v>10928</v>
      </c>
      <c r="Q3035" t="s">
        <v>9916</v>
      </c>
      <c r="R3035">
        <v>11</v>
      </c>
      <c r="S3035" t="s">
        <v>11016</v>
      </c>
      <c r="T3035" t="s">
        <v>11021</v>
      </c>
      <c r="U3035" t="s">
        <v>10921</v>
      </c>
      <c r="V3035" t="s">
        <v>11005</v>
      </c>
      <c r="W3035" t="s">
        <v>11031</v>
      </c>
      <c r="X3035" t="s">
        <v>5393</v>
      </c>
    </row>
    <row r="3036" spans="1:24" x14ac:dyDescent="0.3">
      <c r="A3036" t="s">
        <v>9917</v>
      </c>
      <c r="B3036" t="s">
        <v>9918</v>
      </c>
      <c r="C3036" t="s">
        <v>9918</v>
      </c>
      <c r="D3036">
        <v>136</v>
      </c>
      <c r="E3036" t="s">
        <v>10917</v>
      </c>
      <c r="F3036">
        <v>2.2666666666666666</v>
      </c>
      <c r="G3036" t="s">
        <v>7406</v>
      </c>
      <c r="H3036" t="s">
        <v>10887</v>
      </c>
      <c r="I3036" t="s">
        <v>172</v>
      </c>
      <c r="J3036">
        <v>7.6</v>
      </c>
      <c r="K3036" t="s">
        <v>10916</v>
      </c>
      <c r="L3036">
        <v>740261</v>
      </c>
      <c r="M3036">
        <v>200000000</v>
      </c>
      <c r="N3036">
        <v>863756051</v>
      </c>
      <c r="O3036">
        <v>663756051</v>
      </c>
      <c r="P3036" t="s">
        <v>10928</v>
      </c>
      <c r="Q3036" t="s">
        <v>9919</v>
      </c>
      <c r="R3036">
        <v>10</v>
      </c>
      <c r="S3036" t="s">
        <v>11015</v>
      </c>
      <c r="T3036" t="s">
        <v>11026</v>
      </c>
      <c r="U3036" t="s">
        <v>10929</v>
      </c>
      <c r="V3036" t="s">
        <v>11005</v>
      </c>
      <c r="W3036" t="s">
        <v>11031</v>
      </c>
      <c r="X3036" t="s">
        <v>5328</v>
      </c>
    </row>
    <row r="3037" spans="1:24" x14ac:dyDescent="0.3">
      <c r="A3037" t="s">
        <v>9920</v>
      </c>
      <c r="B3037" t="s">
        <v>9921</v>
      </c>
      <c r="C3037" t="s">
        <v>9921</v>
      </c>
      <c r="D3037">
        <v>102</v>
      </c>
      <c r="E3037" t="s">
        <v>10911</v>
      </c>
      <c r="F3037">
        <v>1.7</v>
      </c>
      <c r="G3037" t="s">
        <v>10887</v>
      </c>
      <c r="H3037" t="s">
        <v>10888</v>
      </c>
      <c r="I3037" t="s">
        <v>172</v>
      </c>
      <c r="J3037">
        <v>7.8</v>
      </c>
      <c r="K3037" t="s">
        <v>10916</v>
      </c>
      <c r="L3037">
        <v>159401</v>
      </c>
      <c r="M3037">
        <v>90000000</v>
      </c>
      <c r="N3037">
        <v>481079252</v>
      </c>
      <c r="O3037">
        <v>391079252</v>
      </c>
      <c r="P3037" t="s">
        <v>10928</v>
      </c>
      <c r="Q3037" t="s">
        <v>9922</v>
      </c>
      <c r="R3037">
        <v>7</v>
      </c>
      <c r="S3037" t="s">
        <v>11014</v>
      </c>
      <c r="T3037" t="s">
        <v>11018</v>
      </c>
      <c r="U3037" t="s">
        <v>10914</v>
      </c>
      <c r="V3037" t="s">
        <v>11008</v>
      </c>
      <c r="W3037" t="s">
        <v>11035</v>
      </c>
      <c r="X3037" t="s">
        <v>9923</v>
      </c>
    </row>
    <row r="3038" spans="1:24" x14ac:dyDescent="0.3">
      <c r="A3038" t="s">
        <v>9924</v>
      </c>
      <c r="B3038" t="s">
        <v>9925</v>
      </c>
      <c r="C3038" t="s">
        <v>9925</v>
      </c>
      <c r="D3038">
        <v>120</v>
      </c>
      <c r="E3038" t="s">
        <v>10911</v>
      </c>
      <c r="F3038">
        <v>2</v>
      </c>
      <c r="G3038" t="s">
        <v>190</v>
      </c>
      <c r="H3038" t="s">
        <v>10886</v>
      </c>
      <c r="I3038" t="s">
        <v>10890</v>
      </c>
      <c r="J3038">
        <v>6.4</v>
      </c>
      <c r="K3038" t="s">
        <v>10912</v>
      </c>
      <c r="L3038">
        <v>55472</v>
      </c>
      <c r="M3038">
        <v>30000000</v>
      </c>
      <c r="N3038">
        <v>16080475</v>
      </c>
      <c r="O3038">
        <v>-13919525</v>
      </c>
      <c r="P3038" t="s">
        <v>10924</v>
      </c>
      <c r="Q3038">
        <v>2017</v>
      </c>
      <c r="S3038" t="s">
        <v>11013</v>
      </c>
      <c r="T3038" t="s">
        <v>11025</v>
      </c>
      <c r="U3038" t="e">
        <v>#VALUE!</v>
      </c>
      <c r="V3038" t="s">
        <v>10963</v>
      </c>
      <c r="W3038" t="s">
        <v>11032</v>
      </c>
      <c r="X3038" t="s">
        <v>3458</v>
      </c>
    </row>
    <row r="3039" spans="1:24" x14ac:dyDescent="0.3">
      <c r="A3039" t="s">
        <v>9926</v>
      </c>
      <c r="B3039" t="s">
        <v>9927</v>
      </c>
      <c r="C3039" t="s">
        <v>9927</v>
      </c>
      <c r="D3039">
        <v>112</v>
      </c>
      <c r="E3039" t="s">
        <v>10911</v>
      </c>
      <c r="F3039">
        <v>1.8666666666666667</v>
      </c>
      <c r="G3039" t="s">
        <v>7406</v>
      </c>
      <c r="H3039" t="s">
        <v>10887</v>
      </c>
      <c r="I3039" t="s">
        <v>172</v>
      </c>
      <c r="J3039">
        <v>5.9</v>
      </c>
      <c r="K3039" t="s">
        <v>10933</v>
      </c>
      <c r="L3039">
        <v>98224</v>
      </c>
      <c r="M3039">
        <v>135000000</v>
      </c>
      <c r="N3039">
        <v>245623848</v>
      </c>
      <c r="O3039">
        <v>110623848</v>
      </c>
      <c r="P3039" t="s">
        <v>10928</v>
      </c>
      <c r="Q3039" t="s">
        <v>9928</v>
      </c>
      <c r="R3039">
        <v>22</v>
      </c>
      <c r="S3039" t="s">
        <v>11013</v>
      </c>
      <c r="T3039" t="s">
        <v>11029</v>
      </c>
      <c r="U3039" t="s">
        <v>10932</v>
      </c>
      <c r="V3039" t="s">
        <v>11006</v>
      </c>
      <c r="W3039" t="s">
        <v>11031</v>
      </c>
      <c r="X3039" t="s">
        <v>9929</v>
      </c>
    </row>
    <row r="3040" spans="1:24" x14ac:dyDescent="0.3">
      <c r="A3040" t="s">
        <v>9930</v>
      </c>
      <c r="B3040" t="s">
        <v>9931</v>
      </c>
      <c r="C3040" t="s">
        <v>9931</v>
      </c>
      <c r="D3040">
        <v>87</v>
      </c>
      <c r="E3040" t="s">
        <v>10915</v>
      </c>
      <c r="F3040">
        <v>1.45</v>
      </c>
      <c r="G3040" t="s">
        <v>172</v>
      </c>
      <c r="H3040" t="s">
        <v>190</v>
      </c>
      <c r="I3040" t="s">
        <v>10894</v>
      </c>
      <c r="J3040">
        <v>6.7</v>
      </c>
      <c r="K3040" t="s">
        <v>10912</v>
      </c>
      <c r="L3040">
        <v>66652</v>
      </c>
      <c r="M3040">
        <v>20000000</v>
      </c>
      <c r="N3040">
        <v>9680029</v>
      </c>
      <c r="O3040">
        <v>-10319971</v>
      </c>
      <c r="P3040" t="s">
        <v>10924</v>
      </c>
      <c r="Q3040" t="s">
        <v>6031</v>
      </c>
      <c r="R3040">
        <v>24</v>
      </c>
      <c r="S3040" t="s">
        <v>11011</v>
      </c>
      <c r="T3040" t="s">
        <v>11029</v>
      </c>
      <c r="U3040" t="s">
        <v>10932</v>
      </c>
      <c r="V3040" t="s">
        <v>11006</v>
      </c>
      <c r="W3040" t="s">
        <v>11031</v>
      </c>
      <c r="X3040" t="s">
        <v>9932</v>
      </c>
    </row>
    <row r="3041" spans="1:24" x14ac:dyDescent="0.3">
      <c r="A3041" t="s">
        <v>9933</v>
      </c>
      <c r="B3041" t="s">
        <v>9934</v>
      </c>
      <c r="C3041" t="s">
        <v>9934</v>
      </c>
      <c r="D3041">
        <v>120</v>
      </c>
      <c r="E3041" t="s">
        <v>10911</v>
      </c>
      <c r="F3041">
        <v>2</v>
      </c>
      <c r="G3041" t="s">
        <v>7406</v>
      </c>
      <c r="H3041" t="s">
        <v>10887</v>
      </c>
      <c r="I3041" t="s">
        <v>190</v>
      </c>
      <c r="J3041">
        <v>7.3</v>
      </c>
      <c r="K3041" t="s">
        <v>10916</v>
      </c>
      <c r="L3041">
        <v>129398</v>
      </c>
      <c r="M3041">
        <v>50000000</v>
      </c>
      <c r="N3041">
        <v>2049823</v>
      </c>
      <c r="O3041">
        <v>-47950177</v>
      </c>
      <c r="P3041" t="s">
        <v>10924</v>
      </c>
      <c r="Q3041" t="s">
        <v>9935</v>
      </c>
      <c r="R3041">
        <v>19</v>
      </c>
      <c r="S3041" t="s">
        <v>1956</v>
      </c>
      <c r="T3041" t="s">
        <v>11029</v>
      </c>
      <c r="U3041" t="s">
        <v>10932</v>
      </c>
      <c r="V3041" t="s">
        <v>11005</v>
      </c>
      <c r="W3041" t="s">
        <v>11031</v>
      </c>
      <c r="X3041" t="s">
        <v>4402</v>
      </c>
    </row>
    <row r="3042" spans="1:24" x14ac:dyDescent="0.3">
      <c r="A3042" t="s">
        <v>9936</v>
      </c>
      <c r="B3042" t="s">
        <v>9937</v>
      </c>
      <c r="C3042" t="s">
        <v>9937</v>
      </c>
      <c r="D3042">
        <v>110</v>
      </c>
      <c r="E3042" t="s">
        <v>10911</v>
      </c>
      <c r="F3042">
        <v>1.8333333333333333</v>
      </c>
      <c r="G3042" t="s">
        <v>10889</v>
      </c>
      <c r="H3042" t="s">
        <v>190</v>
      </c>
      <c r="I3042" t="s">
        <v>10896</v>
      </c>
      <c r="J3042">
        <v>7</v>
      </c>
      <c r="K3042" t="s">
        <v>10916</v>
      </c>
      <c r="L3042">
        <v>56347</v>
      </c>
      <c r="M3042">
        <v>14000000</v>
      </c>
      <c r="N3042">
        <v>3621046</v>
      </c>
      <c r="O3042">
        <v>-10378954</v>
      </c>
      <c r="P3042" t="s">
        <v>10924</v>
      </c>
      <c r="Q3042" t="s">
        <v>9938</v>
      </c>
      <c r="R3042">
        <v>13</v>
      </c>
      <c r="S3042" t="s">
        <v>11013</v>
      </c>
      <c r="T3042" t="s">
        <v>11027</v>
      </c>
      <c r="U3042" t="s">
        <v>10930</v>
      </c>
      <c r="V3042" t="s">
        <v>10999</v>
      </c>
      <c r="W3042" t="s">
        <v>11031</v>
      </c>
      <c r="X3042" t="s">
        <v>9939</v>
      </c>
    </row>
    <row r="3043" spans="1:24" x14ac:dyDescent="0.3">
      <c r="A3043" t="s">
        <v>9940</v>
      </c>
      <c r="B3043" t="s">
        <v>9941</v>
      </c>
      <c r="C3043" t="s">
        <v>9941</v>
      </c>
      <c r="D3043">
        <v>137</v>
      </c>
      <c r="E3043" t="s">
        <v>10917</v>
      </c>
      <c r="F3043">
        <v>2.2833333333333332</v>
      </c>
      <c r="G3043" t="s">
        <v>190</v>
      </c>
      <c r="H3043" t="s">
        <v>10899</v>
      </c>
      <c r="I3043" t="s">
        <v>10899</v>
      </c>
      <c r="J3043">
        <v>7.8</v>
      </c>
      <c r="K3043" t="s">
        <v>10916</v>
      </c>
      <c r="L3043">
        <v>302517</v>
      </c>
      <c r="M3043">
        <v>9000000</v>
      </c>
      <c r="N3043">
        <v>78988148</v>
      </c>
      <c r="O3043">
        <v>69988148</v>
      </c>
      <c r="P3043" t="s">
        <v>10913</v>
      </c>
      <c r="Q3043" t="s">
        <v>9797</v>
      </c>
      <c r="R3043">
        <v>23</v>
      </c>
      <c r="S3043" t="s">
        <v>11016</v>
      </c>
      <c r="T3043" t="s">
        <v>11019</v>
      </c>
      <c r="U3043" t="s">
        <v>10919</v>
      </c>
      <c r="V3043" t="s">
        <v>11006</v>
      </c>
      <c r="W3043" t="s">
        <v>11031</v>
      </c>
      <c r="X3043" t="s">
        <v>9942</v>
      </c>
    </row>
    <row r="3044" spans="1:24" x14ac:dyDescent="0.3">
      <c r="A3044" t="s">
        <v>9943</v>
      </c>
      <c r="B3044" t="s">
        <v>9944</v>
      </c>
      <c r="C3044" t="s">
        <v>9944</v>
      </c>
      <c r="D3044">
        <v>97</v>
      </c>
      <c r="E3044" t="s">
        <v>10911</v>
      </c>
      <c r="F3044">
        <v>1.6166666666666667</v>
      </c>
      <c r="G3044" t="s">
        <v>172</v>
      </c>
      <c r="H3044" t="s">
        <v>190</v>
      </c>
      <c r="I3044" t="s">
        <v>10885</v>
      </c>
      <c r="J3044">
        <v>6.9</v>
      </c>
      <c r="K3044" t="s">
        <v>10912</v>
      </c>
      <c r="L3044">
        <v>130939</v>
      </c>
      <c r="M3044">
        <v>3000000</v>
      </c>
      <c r="N3044">
        <v>4935501</v>
      </c>
      <c r="O3044">
        <v>1935501</v>
      </c>
      <c r="P3044" t="s">
        <v>10918</v>
      </c>
      <c r="Q3044" t="s">
        <v>9945</v>
      </c>
      <c r="R3044">
        <v>22</v>
      </c>
      <c r="S3044" t="s">
        <v>1956</v>
      </c>
      <c r="T3044" t="s">
        <v>11019</v>
      </c>
      <c r="U3044" t="s">
        <v>10919</v>
      </c>
      <c r="V3044" t="s">
        <v>11006</v>
      </c>
      <c r="W3044" t="s">
        <v>11031</v>
      </c>
      <c r="X3044" t="s">
        <v>9946</v>
      </c>
    </row>
    <row r="3045" spans="1:24" x14ac:dyDescent="0.3">
      <c r="A3045" t="s">
        <v>9947</v>
      </c>
      <c r="B3045" t="s">
        <v>9948</v>
      </c>
      <c r="C3045" t="s">
        <v>9948</v>
      </c>
      <c r="D3045">
        <v>131</v>
      </c>
      <c r="E3045" t="s">
        <v>10917</v>
      </c>
      <c r="F3045">
        <v>2.1833333333333331</v>
      </c>
      <c r="G3045" t="s">
        <v>7406</v>
      </c>
      <c r="H3045" t="s">
        <v>10887</v>
      </c>
      <c r="I3045" t="s">
        <v>10890</v>
      </c>
      <c r="J3045">
        <v>6.3</v>
      </c>
      <c r="K3045" t="s">
        <v>10912</v>
      </c>
      <c r="L3045">
        <v>267695</v>
      </c>
      <c r="M3045">
        <v>61000000</v>
      </c>
      <c r="N3045">
        <v>312296056</v>
      </c>
      <c r="O3045">
        <v>251296056</v>
      </c>
      <c r="P3045" t="s">
        <v>10928</v>
      </c>
      <c r="Q3045" t="s">
        <v>9949</v>
      </c>
      <c r="R3045">
        <v>1</v>
      </c>
      <c r="S3045" t="s">
        <v>11011</v>
      </c>
      <c r="T3045" t="s">
        <v>11027</v>
      </c>
      <c r="U3045" t="s">
        <v>10930</v>
      </c>
      <c r="V3045" t="s">
        <v>10999</v>
      </c>
      <c r="W3045" t="s">
        <v>11031</v>
      </c>
      <c r="X3045" t="s">
        <v>8594</v>
      </c>
    </row>
    <row r="3046" spans="1:24" x14ac:dyDescent="0.3">
      <c r="A3046" t="s">
        <v>9950</v>
      </c>
      <c r="B3046" t="s">
        <v>9951</v>
      </c>
      <c r="C3046" t="s">
        <v>9951</v>
      </c>
      <c r="D3046">
        <v>86</v>
      </c>
      <c r="E3046" t="s">
        <v>10915</v>
      </c>
      <c r="F3046">
        <v>1.4333333333333333</v>
      </c>
      <c r="G3046" t="s">
        <v>7406</v>
      </c>
      <c r="H3046" t="s">
        <v>190</v>
      </c>
      <c r="I3046" t="s">
        <v>105</v>
      </c>
      <c r="J3046">
        <v>6.3</v>
      </c>
      <c r="K3046" t="s">
        <v>10912</v>
      </c>
      <c r="L3046">
        <v>141191</v>
      </c>
      <c r="M3046">
        <v>17000000</v>
      </c>
      <c r="N3046">
        <v>119100758</v>
      </c>
      <c r="O3046">
        <v>102100758</v>
      </c>
      <c r="P3046" t="s">
        <v>10928</v>
      </c>
      <c r="Q3046" t="s">
        <v>9952</v>
      </c>
      <c r="R3046">
        <v>21</v>
      </c>
      <c r="S3046" t="s">
        <v>11011</v>
      </c>
      <c r="T3046" t="s">
        <v>11024</v>
      </c>
      <c r="U3046" t="s">
        <v>10926</v>
      </c>
      <c r="V3046" t="s">
        <v>11006</v>
      </c>
      <c r="W3046" t="s">
        <v>11031</v>
      </c>
      <c r="X3046" t="s">
        <v>4899</v>
      </c>
    </row>
    <row r="3047" spans="1:24" x14ac:dyDescent="0.3">
      <c r="A3047" t="s">
        <v>9953</v>
      </c>
      <c r="B3047" t="s">
        <v>9954</v>
      </c>
      <c r="C3047" t="s">
        <v>9954</v>
      </c>
      <c r="D3047">
        <v>95</v>
      </c>
      <c r="E3047" t="s">
        <v>10911</v>
      </c>
      <c r="F3047">
        <v>1.5833333333333333</v>
      </c>
      <c r="G3047" t="s">
        <v>10891</v>
      </c>
      <c r="H3047" t="s">
        <v>190</v>
      </c>
      <c r="I3047" t="s">
        <v>105</v>
      </c>
      <c r="J3047">
        <v>7</v>
      </c>
      <c r="K3047" t="s">
        <v>10916</v>
      </c>
      <c r="L3047">
        <v>135778</v>
      </c>
      <c r="M3047">
        <v>5000000</v>
      </c>
      <c r="N3047">
        <v>3767402</v>
      </c>
      <c r="O3047">
        <v>-1232598</v>
      </c>
      <c r="P3047" t="s">
        <v>10924</v>
      </c>
      <c r="Q3047" t="s">
        <v>9299</v>
      </c>
      <c r="R3047">
        <v>17</v>
      </c>
      <c r="S3047" t="s">
        <v>11013</v>
      </c>
      <c r="T3047" t="s">
        <v>11029</v>
      </c>
      <c r="U3047" t="s">
        <v>10932</v>
      </c>
      <c r="V3047" t="s">
        <v>10999</v>
      </c>
      <c r="W3047" t="s">
        <v>11031</v>
      </c>
      <c r="X3047" t="s">
        <v>9225</v>
      </c>
    </row>
    <row r="3048" spans="1:24" x14ac:dyDescent="0.3">
      <c r="A3048" t="s">
        <v>9955</v>
      </c>
      <c r="B3048" t="s">
        <v>9956</v>
      </c>
      <c r="C3048" t="s">
        <v>9956</v>
      </c>
      <c r="D3048">
        <v>108</v>
      </c>
      <c r="E3048" t="s">
        <v>10911</v>
      </c>
      <c r="F3048">
        <v>1.8</v>
      </c>
      <c r="G3048" t="s">
        <v>7406</v>
      </c>
      <c r="H3048" t="s">
        <v>105</v>
      </c>
      <c r="I3048" t="s">
        <v>10890</v>
      </c>
      <c r="J3048">
        <v>6</v>
      </c>
      <c r="K3048" t="s">
        <v>10912</v>
      </c>
      <c r="L3048">
        <v>107753</v>
      </c>
      <c r="M3048">
        <v>10000000</v>
      </c>
      <c r="N3048">
        <v>118587880</v>
      </c>
      <c r="O3048">
        <v>108587880</v>
      </c>
      <c r="P3048" t="s">
        <v>10928</v>
      </c>
      <c r="Q3048" t="s">
        <v>9500</v>
      </c>
      <c r="R3048">
        <v>29</v>
      </c>
      <c r="S3048" t="s">
        <v>11014</v>
      </c>
      <c r="T3048" t="s">
        <v>11024</v>
      </c>
      <c r="U3048" t="s">
        <v>10926</v>
      </c>
      <c r="V3048" t="s">
        <v>11006</v>
      </c>
      <c r="W3048" t="s">
        <v>11031</v>
      </c>
      <c r="X3048" t="s">
        <v>9052</v>
      </c>
    </row>
    <row r="3049" spans="1:24" x14ac:dyDescent="0.3">
      <c r="A3049" t="s">
        <v>9957</v>
      </c>
      <c r="B3049" t="s">
        <v>9958</v>
      </c>
      <c r="C3049" t="s">
        <v>9958</v>
      </c>
      <c r="D3049">
        <v>104</v>
      </c>
      <c r="E3049" t="s">
        <v>10911</v>
      </c>
      <c r="F3049">
        <v>1.7333333333333334</v>
      </c>
      <c r="G3049" t="s">
        <v>7406</v>
      </c>
      <c r="H3049" t="s">
        <v>10887</v>
      </c>
      <c r="I3049" t="s">
        <v>10888</v>
      </c>
      <c r="J3049">
        <v>7.3</v>
      </c>
      <c r="K3049" t="s">
        <v>10916</v>
      </c>
      <c r="L3049">
        <v>167545</v>
      </c>
      <c r="M3049">
        <v>80000000</v>
      </c>
      <c r="N3049">
        <v>312336671</v>
      </c>
      <c r="O3049">
        <v>232336671</v>
      </c>
      <c r="P3049" t="s">
        <v>10928</v>
      </c>
      <c r="Q3049" t="s">
        <v>9959</v>
      </c>
      <c r="R3049">
        <v>1</v>
      </c>
      <c r="S3049" t="s">
        <v>11014</v>
      </c>
      <c r="T3049" t="s">
        <v>11020</v>
      </c>
      <c r="U3049" t="s">
        <v>10920</v>
      </c>
      <c r="V3049" t="s">
        <v>11005</v>
      </c>
      <c r="W3049" t="s">
        <v>11031</v>
      </c>
      <c r="X3049" t="s">
        <v>6977</v>
      </c>
    </row>
    <row r="3050" spans="1:24" x14ac:dyDescent="0.3">
      <c r="A3050" t="s">
        <v>9960</v>
      </c>
      <c r="B3050" t="s">
        <v>9961</v>
      </c>
      <c r="C3050" t="s">
        <v>9961</v>
      </c>
      <c r="D3050">
        <v>134</v>
      </c>
      <c r="E3050" t="s">
        <v>10917</v>
      </c>
      <c r="F3050">
        <v>2.2333333333333334</v>
      </c>
      <c r="G3050" t="s">
        <v>10887</v>
      </c>
      <c r="H3050" t="s">
        <v>10892</v>
      </c>
      <c r="I3050" t="s">
        <v>10885</v>
      </c>
      <c r="J3050">
        <v>6.5</v>
      </c>
      <c r="K3050" t="s">
        <v>10912</v>
      </c>
      <c r="L3050">
        <v>300966</v>
      </c>
      <c r="M3050">
        <v>200000000</v>
      </c>
      <c r="N3050">
        <v>655755901</v>
      </c>
      <c r="O3050">
        <v>455755901</v>
      </c>
      <c r="P3050" t="s">
        <v>10928</v>
      </c>
      <c r="Q3050" t="s">
        <v>9962</v>
      </c>
      <c r="R3050">
        <v>8</v>
      </c>
      <c r="S3050" t="s">
        <v>11012</v>
      </c>
      <c r="T3050" t="s">
        <v>11023</v>
      </c>
      <c r="U3050" t="s">
        <v>10925</v>
      </c>
      <c r="V3050" t="s">
        <v>11009</v>
      </c>
      <c r="W3050" t="s">
        <v>11031</v>
      </c>
      <c r="X3050" t="s">
        <v>4651</v>
      </c>
    </row>
    <row r="3051" spans="1:24" x14ac:dyDescent="0.3">
      <c r="A3051" t="s">
        <v>9963</v>
      </c>
      <c r="B3051" t="s">
        <v>9964</v>
      </c>
      <c r="C3051" t="s">
        <v>9964</v>
      </c>
      <c r="D3051">
        <v>142</v>
      </c>
      <c r="E3051" t="s">
        <v>10917</v>
      </c>
      <c r="F3051">
        <v>2.3666666666666667</v>
      </c>
      <c r="G3051" t="s">
        <v>10887</v>
      </c>
      <c r="H3051" t="s">
        <v>10892</v>
      </c>
      <c r="I3051" t="s">
        <v>10885</v>
      </c>
      <c r="J3051">
        <v>6.2</v>
      </c>
      <c r="K3051" t="s">
        <v>10912</v>
      </c>
      <c r="L3051">
        <v>161116</v>
      </c>
      <c r="M3051">
        <v>200000000</v>
      </c>
      <c r="N3051">
        <v>407150844</v>
      </c>
      <c r="O3051">
        <v>207150844</v>
      </c>
      <c r="P3051" t="s">
        <v>10928</v>
      </c>
      <c r="Q3051" t="s">
        <v>9965</v>
      </c>
      <c r="R3051">
        <v>6</v>
      </c>
      <c r="S3051" t="s">
        <v>11014</v>
      </c>
      <c r="T3051" t="s">
        <v>11026</v>
      </c>
      <c r="U3051" t="s">
        <v>10929</v>
      </c>
      <c r="V3051" t="s">
        <v>11008</v>
      </c>
      <c r="W3051" t="s">
        <v>11035</v>
      </c>
      <c r="X3051" t="s">
        <v>4651</v>
      </c>
    </row>
    <row r="3052" spans="1:24" x14ac:dyDescent="0.3">
      <c r="A3052" t="s">
        <v>9966</v>
      </c>
      <c r="B3052" t="s">
        <v>9967</v>
      </c>
      <c r="C3052" t="s">
        <v>9967</v>
      </c>
      <c r="D3052">
        <v>105</v>
      </c>
      <c r="E3052" t="s">
        <v>10911</v>
      </c>
      <c r="F3052">
        <v>1.75</v>
      </c>
      <c r="G3052" t="s">
        <v>190</v>
      </c>
      <c r="H3052" t="s">
        <v>10886</v>
      </c>
      <c r="I3052" t="s">
        <v>10899</v>
      </c>
      <c r="J3052">
        <v>5.3</v>
      </c>
      <c r="K3052" t="s">
        <v>10933</v>
      </c>
      <c r="L3052">
        <v>62817</v>
      </c>
      <c r="M3052">
        <v>14000000</v>
      </c>
      <c r="N3052">
        <v>69497587</v>
      </c>
      <c r="O3052">
        <v>55497587</v>
      </c>
      <c r="P3052" t="s">
        <v>10913</v>
      </c>
      <c r="Q3052" t="s">
        <v>9968</v>
      </c>
      <c r="R3052">
        <v>10</v>
      </c>
      <c r="S3052" t="s">
        <v>11014</v>
      </c>
      <c r="T3052" t="s">
        <v>11026</v>
      </c>
      <c r="U3052" t="s">
        <v>10929</v>
      </c>
      <c r="V3052" t="s">
        <v>11001</v>
      </c>
      <c r="W3052" t="s">
        <v>11031</v>
      </c>
      <c r="X3052" t="s">
        <v>9969</v>
      </c>
    </row>
    <row r="3053" spans="1:24" x14ac:dyDescent="0.3">
      <c r="A3053" t="s">
        <v>9970</v>
      </c>
      <c r="B3053" t="s">
        <v>9971</v>
      </c>
      <c r="C3053" t="s">
        <v>9971</v>
      </c>
      <c r="D3053">
        <v>111</v>
      </c>
      <c r="E3053" t="s">
        <v>10911</v>
      </c>
      <c r="F3053">
        <v>1.85</v>
      </c>
      <c r="G3053" t="s">
        <v>10889</v>
      </c>
      <c r="H3053" t="s">
        <v>172</v>
      </c>
      <c r="I3053" t="s">
        <v>190</v>
      </c>
      <c r="J3053">
        <v>6.8</v>
      </c>
      <c r="K3053" t="s">
        <v>10912</v>
      </c>
      <c r="L3053">
        <v>58620</v>
      </c>
      <c r="M3053">
        <v>29000000</v>
      </c>
      <c r="N3053">
        <v>49052787</v>
      </c>
      <c r="O3053">
        <v>20052787</v>
      </c>
      <c r="P3053" t="s">
        <v>10913</v>
      </c>
      <c r="Q3053" t="s">
        <v>9972</v>
      </c>
      <c r="R3053">
        <v>23</v>
      </c>
      <c r="S3053" t="s">
        <v>11016</v>
      </c>
      <c r="T3053" t="s">
        <v>11026</v>
      </c>
      <c r="U3053" t="s">
        <v>10929</v>
      </c>
      <c r="V3053" t="s">
        <v>11006</v>
      </c>
      <c r="W3053" t="s">
        <v>11031</v>
      </c>
      <c r="X3053" t="s">
        <v>1025</v>
      </c>
    </row>
    <row r="3054" spans="1:24" x14ac:dyDescent="0.3">
      <c r="A3054" t="s">
        <v>9973</v>
      </c>
      <c r="B3054" t="s">
        <v>9974</v>
      </c>
      <c r="C3054" t="s">
        <v>9974</v>
      </c>
      <c r="D3054">
        <v>100</v>
      </c>
      <c r="E3054" t="s">
        <v>10911</v>
      </c>
      <c r="F3054">
        <v>1.6666666666666667</v>
      </c>
      <c r="G3054" t="s">
        <v>7406</v>
      </c>
      <c r="H3054" t="s">
        <v>172</v>
      </c>
      <c r="I3054" t="s">
        <v>10891</v>
      </c>
      <c r="J3054">
        <v>6.2</v>
      </c>
      <c r="K3054" t="s">
        <v>10912</v>
      </c>
      <c r="L3054">
        <v>51305</v>
      </c>
      <c r="M3054">
        <v>15000000</v>
      </c>
      <c r="N3054">
        <v>20749853</v>
      </c>
      <c r="O3054">
        <v>5749853</v>
      </c>
      <c r="P3054" t="s">
        <v>10918</v>
      </c>
      <c r="Q3054" t="s">
        <v>9975</v>
      </c>
      <c r="R3054">
        <v>13</v>
      </c>
      <c r="S3054" t="s">
        <v>11013</v>
      </c>
      <c r="T3054" t="s">
        <v>11021</v>
      </c>
      <c r="U3054" t="s">
        <v>10921</v>
      </c>
      <c r="V3054" t="s">
        <v>11006</v>
      </c>
      <c r="W3054" t="s">
        <v>11031</v>
      </c>
      <c r="X3054" t="s">
        <v>9976</v>
      </c>
    </row>
    <row r="3055" spans="1:24" x14ac:dyDescent="0.3">
      <c r="A3055" t="s">
        <v>9977</v>
      </c>
      <c r="B3055" t="s">
        <v>9978</v>
      </c>
      <c r="C3055" t="s">
        <v>9978</v>
      </c>
      <c r="D3055">
        <v>123</v>
      </c>
      <c r="E3055" t="s">
        <v>10917</v>
      </c>
      <c r="F3055">
        <v>2.0499999999999998</v>
      </c>
      <c r="G3055" t="s">
        <v>7406</v>
      </c>
      <c r="H3055" t="s">
        <v>10887</v>
      </c>
      <c r="I3055" t="s">
        <v>10890</v>
      </c>
      <c r="J3055">
        <v>6.8</v>
      </c>
      <c r="K3055" t="s">
        <v>10912</v>
      </c>
      <c r="L3055">
        <v>594907</v>
      </c>
      <c r="M3055">
        <v>160000000</v>
      </c>
      <c r="N3055">
        <v>1131416446</v>
      </c>
      <c r="O3055">
        <v>971416446</v>
      </c>
      <c r="P3055" t="s">
        <v>10928</v>
      </c>
      <c r="Q3055" t="s">
        <v>9979</v>
      </c>
      <c r="R3055">
        <v>27</v>
      </c>
      <c r="S3055" t="s">
        <v>11014</v>
      </c>
      <c r="T3055" t="s">
        <v>11020</v>
      </c>
      <c r="U3055" t="s">
        <v>10920</v>
      </c>
      <c r="V3055" t="s">
        <v>11001</v>
      </c>
      <c r="W3055" t="s">
        <v>11031</v>
      </c>
      <c r="X3055" t="s">
        <v>6036</v>
      </c>
    </row>
    <row r="3056" spans="1:24" x14ac:dyDescent="0.3">
      <c r="A3056" t="s">
        <v>9980</v>
      </c>
      <c r="B3056" t="s">
        <v>9981</v>
      </c>
      <c r="C3056" t="s">
        <v>9981</v>
      </c>
      <c r="D3056">
        <v>149</v>
      </c>
      <c r="E3056" t="s">
        <v>10917</v>
      </c>
      <c r="F3056">
        <v>2.4833333333333334</v>
      </c>
      <c r="G3056" t="s">
        <v>7406</v>
      </c>
      <c r="H3056" t="s">
        <v>10887</v>
      </c>
      <c r="I3056" t="s">
        <v>10890</v>
      </c>
      <c r="J3056">
        <v>8.4</v>
      </c>
      <c r="K3056" t="s">
        <v>10922</v>
      </c>
      <c r="L3056">
        <v>1164767</v>
      </c>
      <c r="M3056">
        <v>321000000</v>
      </c>
      <c r="N3056">
        <v>2052415039</v>
      </c>
      <c r="O3056">
        <v>1731415039</v>
      </c>
      <c r="P3056" t="s">
        <v>10928</v>
      </c>
      <c r="Q3056" t="s">
        <v>9982</v>
      </c>
      <c r="R3056">
        <v>23</v>
      </c>
      <c r="S3056" t="s">
        <v>11015</v>
      </c>
      <c r="T3056" t="s">
        <v>11026</v>
      </c>
      <c r="U3056" t="s">
        <v>10929</v>
      </c>
      <c r="V3056" t="s">
        <v>11009</v>
      </c>
      <c r="W3056" t="s">
        <v>11031</v>
      </c>
      <c r="X3056" t="s">
        <v>5599</v>
      </c>
    </row>
    <row r="3057" spans="1:24" x14ac:dyDescent="0.3">
      <c r="A3057" t="s">
        <v>9983</v>
      </c>
      <c r="B3057" t="s">
        <v>9984</v>
      </c>
      <c r="C3057" t="s">
        <v>9984</v>
      </c>
      <c r="D3057">
        <v>181</v>
      </c>
      <c r="E3057" t="s">
        <v>10917</v>
      </c>
      <c r="F3057">
        <v>3.0166666666666666</v>
      </c>
      <c r="G3057" t="s">
        <v>7406</v>
      </c>
      <c r="H3057" t="s">
        <v>10887</v>
      </c>
      <c r="I3057" t="s">
        <v>190</v>
      </c>
      <c r="J3057">
        <v>8.4</v>
      </c>
      <c r="K3057" t="s">
        <v>10922</v>
      </c>
      <c r="L3057">
        <v>1224453</v>
      </c>
      <c r="M3057">
        <v>356000000</v>
      </c>
      <c r="N3057">
        <v>2799439100</v>
      </c>
      <c r="O3057">
        <v>2443439100</v>
      </c>
      <c r="P3057" t="s">
        <v>10928</v>
      </c>
      <c r="Q3057" t="s">
        <v>9985</v>
      </c>
      <c r="R3057">
        <v>18</v>
      </c>
      <c r="S3057" t="s">
        <v>11012</v>
      </c>
      <c r="T3057" t="s">
        <v>11026</v>
      </c>
      <c r="U3057" t="s">
        <v>10929</v>
      </c>
      <c r="V3057" t="s">
        <v>11001</v>
      </c>
      <c r="W3057" t="s">
        <v>11031</v>
      </c>
      <c r="X3057" t="s">
        <v>5599</v>
      </c>
    </row>
    <row r="3058" spans="1:24" x14ac:dyDescent="0.3">
      <c r="A3058" t="s">
        <v>9986</v>
      </c>
      <c r="B3058" t="s">
        <v>9987</v>
      </c>
      <c r="C3058" t="s">
        <v>9987</v>
      </c>
      <c r="D3058">
        <v>88</v>
      </c>
      <c r="E3058" t="s">
        <v>10915</v>
      </c>
      <c r="F3058">
        <v>1.4666666666666666</v>
      </c>
      <c r="G3058" t="s">
        <v>10891</v>
      </c>
      <c r="H3058" t="s">
        <v>105</v>
      </c>
      <c r="I3058" t="s">
        <v>5170</v>
      </c>
      <c r="J3058">
        <v>7.1</v>
      </c>
      <c r="K3058" t="s">
        <v>10916</v>
      </c>
      <c r="L3058">
        <v>293282</v>
      </c>
      <c r="M3058">
        <v>9900000</v>
      </c>
      <c r="N3058">
        <v>157761002</v>
      </c>
      <c r="O3058">
        <v>147861002</v>
      </c>
      <c r="P3058" t="s">
        <v>10928</v>
      </c>
      <c r="Q3058" t="s">
        <v>9585</v>
      </c>
      <c r="R3058">
        <v>12</v>
      </c>
      <c r="S3058" t="s">
        <v>11016</v>
      </c>
      <c r="T3058" t="s">
        <v>11021</v>
      </c>
      <c r="U3058" t="s">
        <v>10921</v>
      </c>
      <c r="V3058" t="s">
        <v>11006</v>
      </c>
      <c r="W3058" t="s">
        <v>11031</v>
      </c>
      <c r="X3058" t="s">
        <v>7485</v>
      </c>
    </row>
    <row r="3059" spans="1:24" x14ac:dyDescent="0.3">
      <c r="A3059" t="s">
        <v>9988</v>
      </c>
      <c r="B3059" t="s">
        <v>9989</v>
      </c>
      <c r="C3059" t="s">
        <v>9989</v>
      </c>
      <c r="D3059">
        <v>144</v>
      </c>
      <c r="E3059" t="s">
        <v>10917</v>
      </c>
      <c r="F3059">
        <v>2.4</v>
      </c>
      <c r="G3059" t="s">
        <v>7406</v>
      </c>
      <c r="H3059" t="s">
        <v>190</v>
      </c>
      <c r="I3059" t="s">
        <v>10896</v>
      </c>
      <c r="J3059">
        <v>7.3</v>
      </c>
      <c r="K3059" t="s">
        <v>10916</v>
      </c>
      <c r="L3059">
        <v>155005</v>
      </c>
      <c r="M3059">
        <v>50000000</v>
      </c>
      <c r="N3059">
        <v>69411370</v>
      </c>
      <c r="O3059">
        <v>19411370</v>
      </c>
      <c r="P3059" t="s">
        <v>10913</v>
      </c>
      <c r="Q3059" t="s">
        <v>9990</v>
      </c>
      <c r="R3059">
        <v>12</v>
      </c>
      <c r="S3059" t="s">
        <v>11011</v>
      </c>
      <c r="T3059" t="s">
        <v>11019</v>
      </c>
      <c r="U3059" t="s">
        <v>10919</v>
      </c>
      <c r="V3059" t="s">
        <v>11006</v>
      </c>
      <c r="W3059" t="s">
        <v>11031</v>
      </c>
      <c r="X3059" t="s">
        <v>1884</v>
      </c>
    </row>
    <row r="3060" spans="1:24" x14ac:dyDescent="0.3">
      <c r="A3060" t="s">
        <v>9991</v>
      </c>
      <c r="B3060" t="s">
        <v>3370</v>
      </c>
      <c r="C3060" t="s">
        <v>3370</v>
      </c>
      <c r="D3060">
        <v>108</v>
      </c>
      <c r="E3060" t="s">
        <v>10911</v>
      </c>
      <c r="F3060">
        <v>1.8</v>
      </c>
      <c r="G3060" t="s">
        <v>190</v>
      </c>
      <c r="H3060" t="s">
        <v>10895</v>
      </c>
      <c r="I3060" t="s">
        <v>5170</v>
      </c>
      <c r="J3060">
        <v>7</v>
      </c>
      <c r="K3060" t="s">
        <v>10916</v>
      </c>
      <c r="L3060">
        <v>167689</v>
      </c>
      <c r="M3060">
        <v>5000000</v>
      </c>
      <c r="N3060">
        <v>58980521</v>
      </c>
      <c r="O3060">
        <v>53980521</v>
      </c>
      <c r="P3060" t="s">
        <v>10913</v>
      </c>
      <c r="Q3060" t="s">
        <v>9992</v>
      </c>
      <c r="R3060">
        <v>30</v>
      </c>
      <c r="S3060" t="s">
        <v>11012</v>
      </c>
      <c r="T3060" t="s">
        <v>11025</v>
      </c>
      <c r="U3060" t="s">
        <v>10927</v>
      </c>
      <c r="V3060" t="s">
        <v>10999</v>
      </c>
      <c r="W3060" t="s">
        <v>11031</v>
      </c>
      <c r="X3060" t="s">
        <v>9993</v>
      </c>
    </row>
    <row r="3061" spans="1:24" x14ac:dyDescent="0.3">
      <c r="A3061" t="s">
        <v>9994</v>
      </c>
      <c r="B3061" t="s">
        <v>9995</v>
      </c>
      <c r="C3061" t="s">
        <v>9995</v>
      </c>
      <c r="D3061">
        <v>123</v>
      </c>
      <c r="E3061" t="s">
        <v>10917</v>
      </c>
      <c r="F3061">
        <v>2.0499999999999998</v>
      </c>
      <c r="G3061" t="s">
        <v>7406</v>
      </c>
      <c r="H3061" t="s">
        <v>5170</v>
      </c>
      <c r="I3061" t="s">
        <v>10899</v>
      </c>
      <c r="J3061">
        <v>6.6</v>
      </c>
      <c r="K3061" t="s">
        <v>10912</v>
      </c>
      <c r="L3061">
        <v>237838</v>
      </c>
      <c r="M3061">
        <v>120000000</v>
      </c>
      <c r="N3061">
        <v>415484914</v>
      </c>
      <c r="O3061">
        <v>295484914</v>
      </c>
      <c r="P3061" t="s">
        <v>10928</v>
      </c>
      <c r="Q3061" t="s">
        <v>9996</v>
      </c>
      <c r="R3061">
        <v>3</v>
      </c>
      <c r="S3061" t="s">
        <v>11013</v>
      </c>
      <c r="T3061" t="s">
        <v>11025</v>
      </c>
      <c r="U3061" t="s">
        <v>10927</v>
      </c>
      <c r="V3061" t="s">
        <v>11006</v>
      </c>
      <c r="W3061" t="s">
        <v>11031</v>
      </c>
      <c r="X3061" t="s">
        <v>4623</v>
      </c>
    </row>
    <row r="3062" spans="1:24" x14ac:dyDescent="0.3">
      <c r="A3062" t="s">
        <v>9997</v>
      </c>
      <c r="B3062" t="s">
        <v>9998</v>
      </c>
      <c r="C3062" t="s">
        <v>9998</v>
      </c>
      <c r="D3062">
        <v>140</v>
      </c>
      <c r="E3062" t="s">
        <v>10917</v>
      </c>
      <c r="F3062">
        <v>2.3333333333333335</v>
      </c>
      <c r="G3062" t="s">
        <v>10889</v>
      </c>
      <c r="H3062" t="s">
        <v>10891</v>
      </c>
      <c r="I3062" t="s">
        <v>190</v>
      </c>
      <c r="J3062">
        <v>7.4</v>
      </c>
      <c r="K3062" t="s">
        <v>10916</v>
      </c>
      <c r="L3062">
        <v>183190</v>
      </c>
      <c r="M3062">
        <v>30000000</v>
      </c>
      <c r="N3062">
        <v>59284015</v>
      </c>
      <c r="O3062">
        <v>29284015</v>
      </c>
      <c r="P3062" t="s">
        <v>10913</v>
      </c>
      <c r="Q3062" t="s">
        <v>8874</v>
      </c>
      <c r="R3062">
        <v>8</v>
      </c>
      <c r="S3062" t="s">
        <v>1956</v>
      </c>
      <c r="T3062" t="s">
        <v>11027</v>
      </c>
      <c r="U3062" t="s">
        <v>10930</v>
      </c>
      <c r="V3062" t="s">
        <v>11005</v>
      </c>
      <c r="W3062" t="s">
        <v>11031</v>
      </c>
      <c r="X3062" t="s">
        <v>6758</v>
      </c>
    </row>
    <row r="3063" spans="1:24" x14ac:dyDescent="0.3">
      <c r="A3063" t="s">
        <v>9999</v>
      </c>
      <c r="B3063" t="s">
        <v>10000</v>
      </c>
      <c r="C3063" t="s">
        <v>10000</v>
      </c>
      <c r="D3063">
        <v>129</v>
      </c>
      <c r="E3063" t="s">
        <v>10917</v>
      </c>
      <c r="F3063">
        <v>2.15</v>
      </c>
      <c r="G3063" t="s">
        <v>10891</v>
      </c>
      <c r="H3063" t="s">
        <v>190</v>
      </c>
      <c r="I3063" t="s">
        <v>5170</v>
      </c>
      <c r="J3063">
        <v>6.8</v>
      </c>
      <c r="K3063" t="s">
        <v>10912</v>
      </c>
      <c r="L3063">
        <v>102477</v>
      </c>
      <c r="M3063">
        <v>42000000</v>
      </c>
      <c r="N3063">
        <v>75984700</v>
      </c>
      <c r="O3063">
        <v>33984700</v>
      </c>
      <c r="P3063" t="s">
        <v>10913</v>
      </c>
      <c r="Q3063" t="s">
        <v>8002</v>
      </c>
      <c r="R3063">
        <v>8</v>
      </c>
      <c r="S3063" t="s">
        <v>11016</v>
      </c>
      <c r="T3063" t="s">
        <v>11027</v>
      </c>
      <c r="U3063" t="s">
        <v>10930</v>
      </c>
      <c r="V3063" t="s">
        <v>11009</v>
      </c>
      <c r="W3063" t="s">
        <v>11031</v>
      </c>
      <c r="X3063" t="s">
        <v>8493</v>
      </c>
    </row>
    <row r="3064" spans="1:24" x14ac:dyDescent="0.3">
      <c r="A3064" t="s">
        <v>10001</v>
      </c>
      <c r="B3064" t="s">
        <v>10002</v>
      </c>
      <c r="C3064" t="s">
        <v>10002</v>
      </c>
      <c r="D3064">
        <v>152</v>
      </c>
      <c r="E3064" t="s">
        <v>10917</v>
      </c>
      <c r="F3064">
        <v>2.5333333333333332</v>
      </c>
      <c r="G3064" t="s">
        <v>7406</v>
      </c>
      <c r="H3064" t="s">
        <v>190</v>
      </c>
      <c r="I3064" t="s">
        <v>10896</v>
      </c>
      <c r="J3064">
        <v>7.4</v>
      </c>
      <c r="K3064" t="s">
        <v>10916</v>
      </c>
      <c r="L3064">
        <v>173308</v>
      </c>
      <c r="M3064">
        <v>100000000</v>
      </c>
      <c r="N3064">
        <v>30552111</v>
      </c>
      <c r="O3064">
        <v>-69447889</v>
      </c>
      <c r="P3064" t="s">
        <v>10924</v>
      </c>
      <c r="Q3064" t="s">
        <v>10003</v>
      </c>
      <c r="R3064">
        <v>10</v>
      </c>
      <c r="S3064" t="s">
        <v>1956</v>
      </c>
      <c r="T3064" t="s">
        <v>11027</v>
      </c>
      <c r="U3064" t="s">
        <v>10930</v>
      </c>
      <c r="V3064" t="s">
        <v>10995</v>
      </c>
      <c r="W3064" t="s">
        <v>11035</v>
      </c>
      <c r="X3064" t="s">
        <v>312</v>
      </c>
    </row>
    <row r="3065" spans="1:24" x14ac:dyDescent="0.3">
      <c r="A3065" t="s">
        <v>10004</v>
      </c>
      <c r="B3065" t="s">
        <v>10005</v>
      </c>
      <c r="C3065" t="s">
        <v>10005</v>
      </c>
      <c r="D3065">
        <v>96</v>
      </c>
      <c r="E3065" t="s">
        <v>10911</v>
      </c>
      <c r="F3065">
        <v>1.6</v>
      </c>
      <c r="G3065" t="s">
        <v>7406</v>
      </c>
      <c r="H3065" t="s">
        <v>10887</v>
      </c>
      <c r="I3065" t="s">
        <v>190</v>
      </c>
      <c r="J3065">
        <v>6.6</v>
      </c>
      <c r="K3065" t="s">
        <v>10912</v>
      </c>
      <c r="L3065">
        <v>65332</v>
      </c>
      <c r="M3065">
        <v>51000000</v>
      </c>
      <c r="N3065">
        <v>99630675</v>
      </c>
      <c r="O3065">
        <v>48630675</v>
      </c>
      <c r="P3065" t="s">
        <v>10913</v>
      </c>
      <c r="Q3065" t="s">
        <v>10006</v>
      </c>
      <c r="R3065">
        <v>16</v>
      </c>
      <c r="S3065" t="s">
        <v>11012</v>
      </c>
      <c r="T3065" t="s">
        <v>11028</v>
      </c>
      <c r="U3065" t="s">
        <v>10931</v>
      </c>
      <c r="V3065" t="s">
        <v>11009</v>
      </c>
      <c r="W3065" t="s">
        <v>11031</v>
      </c>
      <c r="X3065" t="s">
        <v>10007</v>
      </c>
    </row>
    <row r="3066" spans="1:24" x14ac:dyDescent="0.3">
      <c r="A3066" t="s">
        <v>10008</v>
      </c>
      <c r="B3066" t="s">
        <v>10009</v>
      </c>
      <c r="C3066" t="s">
        <v>10010</v>
      </c>
      <c r="D3066">
        <v>92</v>
      </c>
      <c r="E3066" t="s">
        <v>10911</v>
      </c>
      <c r="F3066">
        <v>1.5333333333333334</v>
      </c>
      <c r="G3066" t="s">
        <v>190</v>
      </c>
      <c r="H3066" t="s">
        <v>10885</v>
      </c>
      <c r="I3066" t="s">
        <v>105</v>
      </c>
      <c r="J3066">
        <v>7</v>
      </c>
      <c r="K3066" t="s">
        <v>10916</v>
      </c>
      <c r="L3066">
        <v>289171</v>
      </c>
      <c r="M3066">
        <v>4000000</v>
      </c>
      <c r="N3066">
        <v>40423945</v>
      </c>
      <c r="O3066">
        <v>36423945</v>
      </c>
      <c r="P3066" t="s">
        <v>10913</v>
      </c>
      <c r="Q3066" t="s">
        <v>9812</v>
      </c>
      <c r="R3066">
        <v>23</v>
      </c>
      <c r="S3066" t="s">
        <v>1956</v>
      </c>
      <c r="T3066" t="s">
        <v>11019</v>
      </c>
      <c r="U3066" t="s">
        <v>10919</v>
      </c>
      <c r="V3066" t="s">
        <v>10999</v>
      </c>
      <c r="W3066" t="s">
        <v>11031</v>
      </c>
      <c r="X3066" t="s">
        <v>6875</v>
      </c>
    </row>
    <row r="3067" spans="1:24" x14ac:dyDescent="0.3">
      <c r="A3067" t="s">
        <v>10011</v>
      </c>
      <c r="B3067" t="s">
        <v>10012</v>
      </c>
      <c r="C3067" t="s">
        <v>10012</v>
      </c>
      <c r="D3067">
        <v>115</v>
      </c>
      <c r="E3067" t="s">
        <v>10911</v>
      </c>
      <c r="F3067">
        <v>1.9166666666666667</v>
      </c>
      <c r="G3067" t="s">
        <v>10889</v>
      </c>
      <c r="H3067" t="s">
        <v>190</v>
      </c>
      <c r="I3067" t="s">
        <v>10899</v>
      </c>
      <c r="J3067">
        <v>7.2</v>
      </c>
      <c r="K3067" t="s">
        <v>10916</v>
      </c>
      <c r="L3067">
        <v>169466</v>
      </c>
      <c r="M3067">
        <v>25000000</v>
      </c>
      <c r="N3067">
        <v>24121245</v>
      </c>
      <c r="O3067">
        <v>-878755</v>
      </c>
      <c r="P3067" t="s">
        <v>10924</v>
      </c>
      <c r="Q3067" t="s">
        <v>9852</v>
      </c>
      <c r="R3067">
        <v>24</v>
      </c>
      <c r="S3067" t="s">
        <v>11012</v>
      </c>
      <c r="T3067" t="s">
        <v>11023</v>
      </c>
      <c r="U3067" t="s">
        <v>10925</v>
      </c>
      <c r="V3067" t="s">
        <v>11006</v>
      </c>
      <c r="W3067" t="s">
        <v>11031</v>
      </c>
      <c r="X3067" t="s">
        <v>6251</v>
      </c>
    </row>
    <row r="3068" spans="1:24" x14ac:dyDescent="0.3">
      <c r="A3068" t="s">
        <v>10013</v>
      </c>
      <c r="B3068" t="s">
        <v>10014</v>
      </c>
      <c r="C3068" t="s">
        <v>10014</v>
      </c>
      <c r="D3068">
        <v>110</v>
      </c>
      <c r="E3068" t="s">
        <v>10911</v>
      </c>
      <c r="F3068">
        <v>1.8333333333333333</v>
      </c>
      <c r="G3068" t="s">
        <v>190</v>
      </c>
      <c r="H3068" t="s">
        <v>10895</v>
      </c>
      <c r="I3068" t="s">
        <v>10890</v>
      </c>
      <c r="J3068">
        <v>5.3</v>
      </c>
      <c r="K3068" t="s">
        <v>10933</v>
      </c>
      <c r="L3068">
        <v>98030</v>
      </c>
      <c r="M3068">
        <v>18000000</v>
      </c>
      <c r="N3068">
        <v>40656399</v>
      </c>
      <c r="O3068">
        <v>22656399</v>
      </c>
      <c r="P3068" t="s">
        <v>10913</v>
      </c>
      <c r="Q3068" t="s">
        <v>10015</v>
      </c>
      <c r="R3068">
        <v>26</v>
      </c>
      <c r="S3068" t="s">
        <v>11014</v>
      </c>
      <c r="T3068" t="s">
        <v>11026</v>
      </c>
      <c r="U3068" t="s">
        <v>10929</v>
      </c>
      <c r="V3068" t="s">
        <v>11005</v>
      </c>
      <c r="W3068" t="s">
        <v>11031</v>
      </c>
      <c r="X3068" t="s">
        <v>8483</v>
      </c>
    </row>
    <row r="3069" spans="1:24" x14ac:dyDescent="0.3">
      <c r="A3069" t="s">
        <v>10016</v>
      </c>
      <c r="B3069" t="s">
        <v>10017</v>
      </c>
      <c r="C3069" t="s">
        <v>10017</v>
      </c>
      <c r="D3069">
        <v>101</v>
      </c>
      <c r="E3069" t="s">
        <v>10911</v>
      </c>
      <c r="F3069">
        <v>1.6833333333333333</v>
      </c>
      <c r="G3069" t="s">
        <v>7406</v>
      </c>
      <c r="H3069" t="s">
        <v>10887</v>
      </c>
      <c r="I3069" t="s">
        <v>10888</v>
      </c>
      <c r="J3069">
        <v>7.7</v>
      </c>
      <c r="K3069" t="s">
        <v>10916</v>
      </c>
      <c r="L3069">
        <v>136382</v>
      </c>
      <c r="M3069">
        <v>60000000</v>
      </c>
      <c r="N3069">
        <v>76249438</v>
      </c>
      <c r="O3069">
        <v>16249438</v>
      </c>
      <c r="P3069" t="s">
        <v>10913</v>
      </c>
      <c r="Q3069" t="s">
        <v>10018</v>
      </c>
      <c r="R3069">
        <v>13</v>
      </c>
      <c r="S3069" t="s">
        <v>11016</v>
      </c>
      <c r="T3069" t="s">
        <v>11028</v>
      </c>
      <c r="U3069" t="s">
        <v>10931</v>
      </c>
      <c r="V3069" t="s">
        <v>11006</v>
      </c>
      <c r="W3069" t="s">
        <v>11031</v>
      </c>
      <c r="X3069" t="s">
        <v>10019</v>
      </c>
    </row>
    <row r="3070" spans="1:24" x14ac:dyDescent="0.3">
      <c r="A3070" t="s">
        <v>10020</v>
      </c>
      <c r="B3070" t="s">
        <v>10021</v>
      </c>
      <c r="C3070" t="s">
        <v>10021</v>
      </c>
      <c r="D3070">
        <v>99</v>
      </c>
      <c r="E3070" t="s">
        <v>10911</v>
      </c>
      <c r="F3070">
        <v>1.65</v>
      </c>
      <c r="G3070" t="s">
        <v>190</v>
      </c>
      <c r="H3070" t="s">
        <v>105</v>
      </c>
      <c r="I3070" t="s">
        <v>10895</v>
      </c>
      <c r="J3070">
        <v>6.2</v>
      </c>
      <c r="K3070" t="s">
        <v>10912</v>
      </c>
      <c r="L3070">
        <v>71357</v>
      </c>
      <c r="M3070">
        <v>9000000</v>
      </c>
      <c r="N3070">
        <v>81705746</v>
      </c>
      <c r="O3070">
        <v>72705746</v>
      </c>
      <c r="P3070" t="s">
        <v>10913</v>
      </c>
      <c r="Q3070" t="s">
        <v>10022</v>
      </c>
      <c r="R3070">
        <v>18</v>
      </c>
      <c r="S3070" t="s">
        <v>11011</v>
      </c>
      <c r="T3070" t="s">
        <v>11022</v>
      </c>
      <c r="U3070" t="s">
        <v>10923</v>
      </c>
      <c r="V3070" t="s">
        <v>11006</v>
      </c>
      <c r="W3070" t="s">
        <v>11031</v>
      </c>
      <c r="X3070" t="s">
        <v>9282</v>
      </c>
    </row>
    <row r="3071" spans="1:24" x14ac:dyDescent="0.3">
      <c r="A3071" t="s">
        <v>10023</v>
      </c>
      <c r="B3071" t="s">
        <v>10024</v>
      </c>
      <c r="C3071" t="s">
        <v>10024</v>
      </c>
      <c r="D3071">
        <v>97</v>
      </c>
      <c r="E3071" t="s">
        <v>10911</v>
      </c>
      <c r="F3071">
        <v>1.6166666666666667</v>
      </c>
      <c r="G3071" t="s">
        <v>10887</v>
      </c>
      <c r="H3071" t="s">
        <v>172</v>
      </c>
      <c r="I3071" t="s">
        <v>190</v>
      </c>
      <c r="J3071">
        <v>7.6</v>
      </c>
      <c r="K3071" t="s">
        <v>10916</v>
      </c>
      <c r="L3071">
        <v>98762</v>
      </c>
      <c r="M3071">
        <v>6200000</v>
      </c>
      <c r="N3071">
        <v>133031473</v>
      </c>
      <c r="O3071">
        <v>126831473</v>
      </c>
      <c r="P3071" t="s">
        <v>10928</v>
      </c>
      <c r="Q3071" t="s">
        <v>10025</v>
      </c>
      <c r="R3071">
        <v>9</v>
      </c>
      <c r="S3071" t="s">
        <v>11016</v>
      </c>
      <c r="T3071" t="s">
        <v>11021</v>
      </c>
      <c r="U3071" t="s">
        <v>10921</v>
      </c>
      <c r="V3071" t="s">
        <v>11001</v>
      </c>
      <c r="W3071" t="s">
        <v>11031</v>
      </c>
      <c r="X3071" t="s">
        <v>10026</v>
      </c>
    </row>
    <row r="3072" spans="1:24" x14ac:dyDescent="0.3">
      <c r="A3072" t="s">
        <v>10027</v>
      </c>
      <c r="B3072" t="s">
        <v>10028</v>
      </c>
      <c r="C3072" t="s">
        <v>10028</v>
      </c>
      <c r="D3072">
        <v>130</v>
      </c>
      <c r="E3072" t="s">
        <v>10917</v>
      </c>
      <c r="F3072">
        <v>2.1666666666666665</v>
      </c>
      <c r="G3072" t="s">
        <v>7406</v>
      </c>
      <c r="H3072" t="s">
        <v>190</v>
      </c>
      <c r="I3072" t="s">
        <v>10896</v>
      </c>
      <c r="J3072">
        <v>7.9</v>
      </c>
      <c r="K3072" t="s">
        <v>10916</v>
      </c>
      <c r="L3072">
        <v>58314</v>
      </c>
      <c r="M3072">
        <v>4400000</v>
      </c>
      <c r="N3072">
        <v>9323484</v>
      </c>
      <c r="O3072">
        <v>4923484</v>
      </c>
      <c r="P3072" t="s">
        <v>10918</v>
      </c>
      <c r="Q3072" t="s">
        <v>9945</v>
      </c>
      <c r="R3072">
        <v>22</v>
      </c>
      <c r="S3072" t="s">
        <v>1956</v>
      </c>
      <c r="T3072" t="s">
        <v>11019</v>
      </c>
      <c r="U3072" t="s">
        <v>10919</v>
      </c>
      <c r="V3072" t="s">
        <v>11006</v>
      </c>
      <c r="W3072" t="s">
        <v>11031</v>
      </c>
      <c r="X3072" t="s">
        <v>10029</v>
      </c>
    </row>
    <row r="3073" spans="1:24" x14ac:dyDescent="0.3">
      <c r="A3073" t="s">
        <v>10030</v>
      </c>
      <c r="B3073" t="s">
        <v>10031</v>
      </c>
      <c r="C3073" t="s">
        <v>10031</v>
      </c>
      <c r="D3073">
        <v>122</v>
      </c>
      <c r="E3073" t="s">
        <v>10917</v>
      </c>
      <c r="F3073">
        <v>2.0333333333333332</v>
      </c>
      <c r="G3073" t="s">
        <v>7406</v>
      </c>
      <c r="H3073" t="s">
        <v>10891</v>
      </c>
      <c r="I3073" t="s">
        <v>5170</v>
      </c>
      <c r="J3073">
        <v>7.4</v>
      </c>
      <c r="K3073" t="s">
        <v>10916</v>
      </c>
      <c r="L3073">
        <v>495348</v>
      </c>
      <c r="M3073">
        <v>40000000</v>
      </c>
      <c r="N3073">
        <v>174348632</v>
      </c>
      <c r="O3073">
        <v>134348632</v>
      </c>
      <c r="P3073" t="s">
        <v>10928</v>
      </c>
      <c r="Q3073" t="s">
        <v>10032</v>
      </c>
      <c r="R3073">
        <v>30</v>
      </c>
      <c r="S3073" t="s">
        <v>11015</v>
      </c>
      <c r="T3073" t="s">
        <v>11019</v>
      </c>
      <c r="U3073" t="s">
        <v>10919</v>
      </c>
      <c r="V3073" t="s">
        <v>11005</v>
      </c>
      <c r="W3073" t="s">
        <v>11031</v>
      </c>
      <c r="X3073" t="s">
        <v>6647</v>
      </c>
    </row>
    <row r="3074" spans="1:24" x14ac:dyDescent="0.3">
      <c r="A3074" t="s">
        <v>10033</v>
      </c>
      <c r="B3074" t="s">
        <v>10034</v>
      </c>
      <c r="C3074" t="s">
        <v>10034</v>
      </c>
      <c r="D3074">
        <v>163</v>
      </c>
      <c r="E3074" t="s">
        <v>10917</v>
      </c>
      <c r="F3074">
        <v>2.7166666666666668</v>
      </c>
      <c r="G3074" t="s">
        <v>10891</v>
      </c>
      <c r="H3074" t="s">
        <v>190</v>
      </c>
      <c r="I3074" t="s">
        <v>10895</v>
      </c>
      <c r="J3074">
        <v>8.1999999999999993</v>
      </c>
      <c r="K3074" t="s">
        <v>10922</v>
      </c>
      <c r="L3074">
        <v>91505</v>
      </c>
      <c r="M3074">
        <v>9400000</v>
      </c>
      <c r="N3074">
        <v>0</v>
      </c>
      <c r="O3074">
        <v>-9400000</v>
      </c>
      <c r="P3074" t="s">
        <v>10924</v>
      </c>
      <c r="Q3074" t="s">
        <v>9992</v>
      </c>
      <c r="R3074">
        <v>30</v>
      </c>
      <c r="S3074" t="s">
        <v>11012</v>
      </c>
      <c r="T3074" t="s">
        <v>11025</v>
      </c>
      <c r="U3074" t="s">
        <v>10927</v>
      </c>
      <c r="V3074" t="s">
        <v>10999</v>
      </c>
      <c r="W3074" t="s">
        <v>11031</v>
      </c>
      <c r="X3074" t="s">
        <v>10035</v>
      </c>
    </row>
    <row r="3075" spans="1:24" x14ac:dyDescent="0.3">
      <c r="A3075" t="s">
        <v>10036</v>
      </c>
      <c r="B3075" t="s">
        <v>10037</v>
      </c>
      <c r="C3075" t="s">
        <v>10037</v>
      </c>
      <c r="D3075">
        <v>92</v>
      </c>
      <c r="E3075" t="s">
        <v>10911</v>
      </c>
      <c r="F3075">
        <v>1.5333333333333334</v>
      </c>
      <c r="G3075" t="s">
        <v>172</v>
      </c>
      <c r="H3075" t="s">
        <v>10899</v>
      </c>
      <c r="I3075" t="s">
        <v>10899</v>
      </c>
      <c r="J3075">
        <v>5.7</v>
      </c>
      <c r="K3075" t="s">
        <v>10933</v>
      </c>
      <c r="L3075">
        <v>128408</v>
      </c>
      <c r="M3075">
        <v>35000000</v>
      </c>
      <c r="N3075">
        <v>108007109</v>
      </c>
      <c r="O3075">
        <v>73007109</v>
      </c>
      <c r="P3075" t="s">
        <v>10913</v>
      </c>
      <c r="Q3075" t="s">
        <v>10038</v>
      </c>
      <c r="R3075">
        <v>26</v>
      </c>
      <c r="S3075" t="s">
        <v>11011</v>
      </c>
      <c r="T3075" t="s">
        <v>11026</v>
      </c>
      <c r="U3075" t="s">
        <v>10929</v>
      </c>
      <c r="V3075" t="s">
        <v>11006</v>
      </c>
      <c r="W3075" t="s">
        <v>11031</v>
      </c>
      <c r="X3075" t="s">
        <v>6011</v>
      </c>
    </row>
    <row r="3076" spans="1:24" x14ac:dyDescent="0.3">
      <c r="A3076" t="s">
        <v>10039</v>
      </c>
      <c r="B3076" t="s">
        <v>3016</v>
      </c>
      <c r="C3076" t="s">
        <v>3016</v>
      </c>
      <c r="D3076">
        <v>111</v>
      </c>
      <c r="E3076" t="s">
        <v>10911</v>
      </c>
      <c r="F3076">
        <v>1.85</v>
      </c>
      <c r="G3076" t="s">
        <v>7406</v>
      </c>
      <c r="H3076" t="s">
        <v>172</v>
      </c>
      <c r="I3076" t="s">
        <v>10891</v>
      </c>
      <c r="J3076">
        <v>6.4</v>
      </c>
      <c r="K3076" t="s">
        <v>10912</v>
      </c>
      <c r="L3076">
        <v>57516</v>
      </c>
      <c r="M3076">
        <v>35000000</v>
      </c>
      <c r="N3076">
        <v>21360215</v>
      </c>
      <c r="O3076">
        <v>-13639785</v>
      </c>
      <c r="P3076" t="s">
        <v>10924</v>
      </c>
      <c r="Q3076" t="s">
        <v>10040</v>
      </c>
      <c r="R3076">
        <v>14</v>
      </c>
      <c r="S3076" t="s">
        <v>1956</v>
      </c>
      <c r="T3076" t="s">
        <v>11024</v>
      </c>
      <c r="U3076" t="s">
        <v>10926</v>
      </c>
      <c r="V3076" t="s">
        <v>11001</v>
      </c>
      <c r="W3076" t="s">
        <v>11031</v>
      </c>
      <c r="X3076" t="s">
        <v>2555</v>
      </c>
    </row>
    <row r="3077" spans="1:24" x14ac:dyDescent="0.3">
      <c r="A3077" t="s">
        <v>10041</v>
      </c>
      <c r="B3077" t="s">
        <v>10042</v>
      </c>
      <c r="C3077" t="s">
        <v>10042</v>
      </c>
      <c r="D3077">
        <v>118</v>
      </c>
      <c r="E3077" t="s">
        <v>10911</v>
      </c>
      <c r="F3077">
        <v>1.9666666666666666</v>
      </c>
      <c r="G3077" t="s">
        <v>190</v>
      </c>
      <c r="H3077" t="s">
        <v>10886</v>
      </c>
      <c r="I3077" t="s">
        <v>5170</v>
      </c>
      <c r="J3077">
        <v>4.5999999999999996</v>
      </c>
      <c r="K3077" t="s">
        <v>10933</v>
      </c>
      <c r="L3077">
        <v>108807</v>
      </c>
      <c r="M3077">
        <v>55000000</v>
      </c>
      <c r="N3077">
        <v>381545846</v>
      </c>
      <c r="O3077">
        <v>326545846</v>
      </c>
      <c r="P3077" t="s">
        <v>10928</v>
      </c>
      <c r="Q3077" t="s">
        <v>10043</v>
      </c>
      <c r="R3077">
        <v>7</v>
      </c>
      <c r="S3077" t="s">
        <v>11011</v>
      </c>
      <c r="T3077" t="s">
        <v>11020</v>
      </c>
      <c r="U3077" t="s">
        <v>10920</v>
      </c>
      <c r="V3077" t="s">
        <v>11005</v>
      </c>
      <c r="W3077" t="s">
        <v>11031</v>
      </c>
      <c r="X3077" t="s">
        <v>1486</v>
      </c>
    </row>
    <row r="3078" spans="1:24" x14ac:dyDescent="0.3">
      <c r="A3078" t="s">
        <v>10044</v>
      </c>
      <c r="B3078" t="s">
        <v>10045</v>
      </c>
      <c r="C3078" t="s">
        <v>10045</v>
      </c>
      <c r="D3078">
        <v>103</v>
      </c>
      <c r="E3078" t="s">
        <v>10911</v>
      </c>
      <c r="F3078">
        <v>1.7166666666666666</v>
      </c>
      <c r="G3078" t="s">
        <v>10887</v>
      </c>
      <c r="H3078" t="s">
        <v>172</v>
      </c>
      <c r="I3078" t="s">
        <v>10892</v>
      </c>
      <c r="J3078">
        <v>7.8</v>
      </c>
      <c r="K3078" t="s">
        <v>10916</v>
      </c>
      <c r="L3078">
        <v>88403</v>
      </c>
      <c r="M3078">
        <v>40000000</v>
      </c>
      <c r="N3078">
        <v>227994792</v>
      </c>
      <c r="O3078">
        <v>187994792</v>
      </c>
      <c r="P3078" t="s">
        <v>10928</v>
      </c>
      <c r="Q3078" t="s">
        <v>10046</v>
      </c>
      <c r="R3078">
        <v>5</v>
      </c>
      <c r="S3078" t="s">
        <v>11013</v>
      </c>
      <c r="T3078" t="s">
        <v>11023</v>
      </c>
      <c r="U3078" t="s">
        <v>10925</v>
      </c>
      <c r="V3078" t="s">
        <v>11005</v>
      </c>
      <c r="W3078" t="s">
        <v>11031</v>
      </c>
      <c r="X3078" t="s">
        <v>6868</v>
      </c>
    </row>
    <row r="3079" spans="1:24" x14ac:dyDescent="0.3">
      <c r="A3079" t="s">
        <v>10047</v>
      </c>
      <c r="B3079" t="s">
        <v>10048</v>
      </c>
      <c r="C3079" t="s">
        <v>10048</v>
      </c>
      <c r="D3079">
        <v>105</v>
      </c>
      <c r="E3079" t="s">
        <v>10911</v>
      </c>
      <c r="F3079">
        <v>1.75</v>
      </c>
      <c r="G3079" t="s">
        <v>190</v>
      </c>
      <c r="H3079" t="s">
        <v>10886</v>
      </c>
      <c r="I3079" t="s">
        <v>5170</v>
      </c>
      <c r="J3079">
        <v>4.5</v>
      </c>
      <c r="K3079" t="s">
        <v>10933</v>
      </c>
      <c r="L3079">
        <v>71568</v>
      </c>
      <c r="M3079">
        <v>55000000</v>
      </c>
      <c r="N3079">
        <v>371985018</v>
      </c>
      <c r="O3079">
        <v>316985018</v>
      </c>
      <c r="P3079" t="s">
        <v>10928</v>
      </c>
      <c r="Q3079" t="s">
        <v>10049</v>
      </c>
      <c r="R3079">
        <v>6</v>
      </c>
      <c r="S3079" t="s">
        <v>11011</v>
      </c>
      <c r="T3079" t="s">
        <v>11020</v>
      </c>
      <c r="U3079" t="s">
        <v>10920</v>
      </c>
      <c r="V3079" t="s">
        <v>11009</v>
      </c>
      <c r="W3079" t="s">
        <v>11031</v>
      </c>
      <c r="X3079" t="s">
        <v>1486</v>
      </c>
    </row>
    <row r="3080" spans="1:24" x14ac:dyDescent="0.3">
      <c r="A3080" t="s">
        <v>10050</v>
      </c>
      <c r="B3080" t="s">
        <v>10051</v>
      </c>
      <c r="C3080" t="s">
        <v>10051</v>
      </c>
      <c r="D3080">
        <v>101</v>
      </c>
      <c r="E3080" t="s">
        <v>10911</v>
      </c>
      <c r="F3080">
        <v>1.6833333333333333</v>
      </c>
      <c r="G3080" t="s">
        <v>190</v>
      </c>
      <c r="H3080" t="s">
        <v>10899</v>
      </c>
      <c r="I3080" t="s">
        <v>10899</v>
      </c>
      <c r="J3080">
        <v>7.6</v>
      </c>
      <c r="K3080" t="s">
        <v>10916</v>
      </c>
      <c r="L3080">
        <v>126721</v>
      </c>
      <c r="M3080">
        <v>7000000</v>
      </c>
      <c r="N3080">
        <v>43069254</v>
      </c>
      <c r="O3080">
        <v>36069254</v>
      </c>
      <c r="P3080" t="s">
        <v>10913</v>
      </c>
      <c r="Q3080" t="s">
        <v>10052</v>
      </c>
      <c r="R3080">
        <v>7</v>
      </c>
      <c r="S3080" t="s">
        <v>1956</v>
      </c>
      <c r="T3080" t="s">
        <v>11026</v>
      </c>
      <c r="U3080" t="s">
        <v>10929</v>
      </c>
      <c r="V3080" t="s">
        <v>11005</v>
      </c>
      <c r="W3080" t="s">
        <v>11031</v>
      </c>
      <c r="X3080" t="s">
        <v>6384</v>
      </c>
    </row>
    <row r="3081" spans="1:24" x14ac:dyDescent="0.3">
      <c r="A3081" t="s">
        <v>10053</v>
      </c>
      <c r="B3081" t="s">
        <v>10054</v>
      </c>
      <c r="C3081" t="s">
        <v>10054</v>
      </c>
      <c r="D3081">
        <v>134</v>
      </c>
      <c r="E3081" t="s">
        <v>10917</v>
      </c>
      <c r="F3081">
        <v>2.2333333333333334</v>
      </c>
      <c r="G3081" t="s">
        <v>7406</v>
      </c>
      <c r="H3081" t="s">
        <v>10887</v>
      </c>
      <c r="I3081" t="s">
        <v>190</v>
      </c>
      <c r="J3081">
        <v>7.2</v>
      </c>
      <c r="K3081" t="s">
        <v>10916</v>
      </c>
      <c r="L3081">
        <v>54253</v>
      </c>
      <c r="M3081">
        <v>60000000</v>
      </c>
      <c r="N3081">
        <v>121530289</v>
      </c>
      <c r="O3081">
        <v>61530289</v>
      </c>
      <c r="P3081" t="s">
        <v>10913</v>
      </c>
      <c r="Q3081" t="s">
        <v>10055</v>
      </c>
      <c r="R3081">
        <v>16</v>
      </c>
      <c r="S3081" t="s">
        <v>11013</v>
      </c>
      <c r="T3081" t="s">
        <v>11025</v>
      </c>
      <c r="U3081" t="s">
        <v>10927</v>
      </c>
      <c r="V3081" t="s">
        <v>11004</v>
      </c>
      <c r="W3081" t="s">
        <v>11035</v>
      </c>
      <c r="X3081" t="s">
        <v>6984</v>
      </c>
    </row>
    <row r="3082" spans="1:24" x14ac:dyDescent="0.3">
      <c r="A3082" t="s">
        <v>10056</v>
      </c>
      <c r="B3082" t="s">
        <v>10057</v>
      </c>
      <c r="C3082" t="s">
        <v>10057</v>
      </c>
      <c r="D3082">
        <v>143</v>
      </c>
      <c r="E3082" t="s">
        <v>10917</v>
      </c>
      <c r="F3082">
        <v>2.3833333333333333</v>
      </c>
      <c r="G3082" t="s">
        <v>7406</v>
      </c>
      <c r="H3082" t="s">
        <v>10887</v>
      </c>
      <c r="I3082" t="s">
        <v>10890</v>
      </c>
      <c r="J3082">
        <v>6.2</v>
      </c>
      <c r="K3082" t="s">
        <v>10912</v>
      </c>
      <c r="L3082">
        <v>155697</v>
      </c>
      <c r="M3082">
        <v>62000000</v>
      </c>
      <c r="N3082">
        <v>288175335</v>
      </c>
      <c r="O3082">
        <v>226175335</v>
      </c>
      <c r="P3082" t="s">
        <v>10928</v>
      </c>
      <c r="Q3082" t="s">
        <v>10058</v>
      </c>
      <c r="R3082">
        <v>17</v>
      </c>
      <c r="S3082" t="s">
        <v>11014</v>
      </c>
      <c r="T3082" t="s">
        <v>11019</v>
      </c>
      <c r="U3082" t="s">
        <v>10919</v>
      </c>
      <c r="V3082" t="s">
        <v>11009</v>
      </c>
      <c r="W3082" t="s">
        <v>11031</v>
      </c>
      <c r="X3082" t="s">
        <v>8594</v>
      </c>
    </row>
    <row r="3083" spans="1:24" x14ac:dyDescent="0.3">
      <c r="A3083" t="s">
        <v>10059</v>
      </c>
      <c r="B3083" t="s">
        <v>10060</v>
      </c>
      <c r="C3083" t="s">
        <v>10060</v>
      </c>
      <c r="D3083">
        <v>111</v>
      </c>
      <c r="E3083" t="s">
        <v>10911</v>
      </c>
      <c r="F3083">
        <v>1.85</v>
      </c>
      <c r="G3083" t="s">
        <v>172</v>
      </c>
      <c r="H3083" t="s">
        <v>10899</v>
      </c>
      <c r="I3083" t="s">
        <v>10899</v>
      </c>
      <c r="J3083">
        <v>6.2</v>
      </c>
      <c r="K3083" t="s">
        <v>10912</v>
      </c>
      <c r="L3083">
        <v>120987</v>
      </c>
      <c r="M3083">
        <v>38000000</v>
      </c>
      <c r="N3083">
        <v>118102725</v>
      </c>
      <c r="O3083">
        <v>80102725</v>
      </c>
      <c r="P3083" t="s">
        <v>10913</v>
      </c>
      <c r="Q3083" t="s">
        <v>10061</v>
      </c>
      <c r="R3083">
        <v>17</v>
      </c>
      <c r="S3083" t="s">
        <v>11016</v>
      </c>
      <c r="T3083" t="s">
        <v>11018</v>
      </c>
      <c r="U3083" t="s">
        <v>10914</v>
      </c>
      <c r="V3083" t="s">
        <v>11006</v>
      </c>
      <c r="W3083" t="s">
        <v>11031</v>
      </c>
      <c r="X3083" t="s">
        <v>4331</v>
      </c>
    </row>
    <row r="3084" spans="1:24" x14ac:dyDescent="0.3">
      <c r="A3084" t="s">
        <v>10062</v>
      </c>
      <c r="B3084" t="s">
        <v>10063</v>
      </c>
      <c r="C3084" t="s">
        <v>10063</v>
      </c>
      <c r="D3084">
        <v>96</v>
      </c>
      <c r="E3084" t="s">
        <v>10911</v>
      </c>
      <c r="F3084">
        <v>1.6</v>
      </c>
      <c r="G3084" t="s">
        <v>172</v>
      </c>
      <c r="H3084" t="s">
        <v>190</v>
      </c>
      <c r="I3084" t="s">
        <v>10886</v>
      </c>
      <c r="J3084">
        <v>6.6</v>
      </c>
      <c r="K3084" t="s">
        <v>10912</v>
      </c>
      <c r="L3084">
        <v>80143</v>
      </c>
      <c r="M3084">
        <v>30000000</v>
      </c>
      <c r="N3084">
        <v>43763247</v>
      </c>
      <c r="O3084">
        <v>13763247</v>
      </c>
      <c r="P3084" t="s">
        <v>10913</v>
      </c>
      <c r="Q3084" t="s">
        <v>10064</v>
      </c>
      <c r="R3084">
        <v>11</v>
      </c>
      <c r="S3084" t="s">
        <v>11014</v>
      </c>
      <c r="T3084" t="s">
        <v>11029</v>
      </c>
      <c r="U3084" t="s">
        <v>10932</v>
      </c>
      <c r="V3084" t="s">
        <v>11006</v>
      </c>
      <c r="W3084" t="s">
        <v>11031</v>
      </c>
      <c r="X3084" t="s">
        <v>246</v>
      </c>
    </row>
    <row r="3085" spans="1:24" x14ac:dyDescent="0.3">
      <c r="A3085" t="s">
        <v>10065</v>
      </c>
      <c r="B3085" t="s">
        <v>10066</v>
      </c>
      <c r="C3085" t="s">
        <v>10066</v>
      </c>
      <c r="D3085">
        <v>124</v>
      </c>
      <c r="E3085" t="s">
        <v>10917</v>
      </c>
      <c r="F3085">
        <v>2.0666666666666669</v>
      </c>
      <c r="G3085" t="s">
        <v>10887</v>
      </c>
      <c r="H3085" t="s">
        <v>172</v>
      </c>
      <c r="I3085" t="s">
        <v>10885</v>
      </c>
      <c r="J3085">
        <v>7.1</v>
      </c>
      <c r="K3085" t="s">
        <v>10916</v>
      </c>
      <c r="L3085">
        <v>203530</v>
      </c>
      <c r="M3085">
        <v>75000000</v>
      </c>
      <c r="N3085">
        <v>204334455</v>
      </c>
      <c r="O3085">
        <v>129334455</v>
      </c>
      <c r="P3085" t="s">
        <v>10928</v>
      </c>
      <c r="Q3085" t="s">
        <v>10067</v>
      </c>
      <c r="R3085">
        <v>8</v>
      </c>
      <c r="S3085" t="s">
        <v>1956</v>
      </c>
      <c r="T3085" t="s">
        <v>11022</v>
      </c>
      <c r="U3085" t="s">
        <v>10923</v>
      </c>
      <c r="V3085" t="s">
        <v>10995</v>
      </c>
      <c r="W3085" t="s">
        <v>11035</v>
      </c>
      <c r="X3085" t="s">
        <v>5239</v>
      </c>
    </row>
    <row r="3086" spans="1:24" x14ac:dyDescent="0.3">
      <c r="A3086" t="s">
        <v>10068</v>
      </c>
      <c r="B3086" t="s">
        <v>10069</v>
      </c>
      <c r="C3086" t="s">
        <v>10069</v>
      </c>
      <c r="D3086">
        <v>103</v>
      </c>
      <c r="E3086" t="s">
        <v>10911</v>
      </c>
      <c r="F3086">
        <v>1.7166666666666666</v>
      </c>
      <c r="G3086" t="s">
        <v>10887</v>
      </c>
      <c r="H3086" t="s">
        <v>10888</v>
      </c>
      <c r="I3086" t="s">
        <v>172</v>
      </c>
      <c r="J3086">
        <v>6.8</v>
      </c>
      <c r="K3086" t="s">
        <v>10912</v>
      </c>
      <c r="L3086">
        <v>187601</v>
      </c>
      <c r="M3086">
        <v>150000000</v>
      </c>
      <c r="N3086">
        <v>1453683476</v>
      </c>
      <c r="O3086">
        <v>1303683476</v>
      </c>
      <c r="P3086" t="s">
        <v>10928</v>
      </c>
      <c r="Q3086" t="s">
        <v>10070</v>
      </c>
      <c r="R3086">
        <v>7</v>
      </c>
      <c r="S3086" t="s">
        <v>11012</v>
      </c>
      <c r="T3086" t="s">
        <v>11023</v>
      </c>
      <c r="U3086" t="s">
        <v>10925</v>
      </c>
      <c r="V3086" t="s">
        <v>11001</v>
      </c>
      <c r="W3086" t="s">
        <v>11031</v>
      </c>
      <c r="X3086" t="s">
        <v>9164</v>
      </c>
    </row>
    <row r="3087" spans="1:24" x14ac:dyDescent="0.3">
      <c r="A3087" t="s">
        <v>10071</v>
      </c>
      <c r="B3087" t="s">
        <v>10072</v>
      </c>
      <c r="C3087" t="s">
        <v>10072</v>
      </c>
      <c r="D3087">
        <v>110</v>
      </c>
      <c r="E3087" t="s">
        <v>10911</v>
      </c>
      <c r="F3087">
        <v>1.8333333333333333</v>
      </c>
      <c r="G3087" t="s">
        <v>7406</v>
      </c>
      <c r="H3087" t="s">
        <v>105</v>
      </c>
      <c r="I3087" t="s">
        <v>10890</v>
      </c>
      <c r="J3087">
        <v>6.6</v>
      </c>
      <c r="K3087" t="s">
        <v>10912</v>
      </c>
      <c r="L3087">
        <v>104751</v>
      </c>
      <c r="M3087">
        <v>38000000</v>
      </c>
      <c r="N3087">
        <v>41657844</v>
      </c>
      <c r="O3087">
        <v>3657844</v>
      </c>
      <c r="P3087" t="s">
        <v>10918</v>
      </c>
      <c r="Q3087" t="s">
        <v>10073</v>
      </c>
      <c r="R3087">
        <v>22</v>
      </c>
      <c r="S3087" t="s">
        <v>11016</v>
      </c>
      <c r="T3087" t="s">
        <v>11027</v>
      </c>
      <c r="U3087" t="s">
        <v>10930</v>
      </c>
      <c r="V3087" t="s">
        <v>11009</v>
      </c>
      <c r="W3087" t="s">
        <v>11031</v>
      </c>
      <c r="X3087" t="s">
        <v>7635</v>
      </c>
    </row>
    <row r="3088" spans="1:24" x14ac:dyDescent="0.3">
      <c r="A3088" t="s">
        <v>10074</v>
      </c>
      <c r="B3088" t="s">
        <v>121</v>
      </c>
      <c r="C3088" t="s">
        <v>121</v>
      </c>
      <c r="D3088">
        <v>116</v>
      </c>
      <c r="E3088" t="s">
        <v>10911</v>
      </c>
      <c r="F3088">
        <v>1.9333333333333333</v>
      </c>
      <c r="G3088" t="s">
        <v>7406</v>
      </c>
      <c r="H3088" t="s">
        <v>10887</v>
      </c>
      <c r="I3088" t="s">
        <v>190</v>
      </c>
      <c r="J3088">
        <v>5.3</v>
      </c>
      <c r="K3088" t="s">
        <v>10933</v>
      </c>
      <c r="L3088">
        <v>77998</v>
      </c>
      <c r="M3088">
        <v>100000000</v>
      </c>
      <c r="N3088">
        <v>86493046</v>
      </c>
      <c r="O3088">
        <v>-13506954</v>
      </c>
      <c r="P3088" t="s">
        <v>10924</v>
      </c>
      <c r="Q3088" t="s">
        <v>10075</v>
      </c>
      <c r="R3088">
        <v>20</v>
      </c>
      <c r="S3088" t="s">
        <v>11011</v>
      </c>
      <c r="T3088" t="s">
        <v>11023</v>
      </c>
      <c r="U3088" t="s">
        <v>10925</v>
      </c>
      <c r="V3088" t="s">
        <v>11009</v>
      </c>
      <c r="W3088" t="s">
        <v>11031</v>
      </c>
      <c r="X3088" t="s">
        <v>10076</v>
      </c>
    </row>
    <row r="3089" spans="1:24" x14ac:dyDescent="0.3">
      <c r="A3089" t="s">
        <v>10077</v>
      </c>
      <c r="B3089" t="s">
        <v>10078</v>
      </c>
      <c r="C3089" t="s">
        <v>10078</v>
      </c>
      <c r="D3089">
        <v>132</v>
      </c>
      <c r="E3089" t="s">
        <v>10917</v>
      </c>
      <c r="F3089">
        <v>2.2000000000000002</v>
      </c>
      <c r="G3089" t="s">
        <v>190</v>
      </c>
      <c r="H3089" t="s">
        <v>10899</v>
      </c>
      <c r="I3089" t="s">
        <v>10899</v>
      </c>
      <c r="J3089">
        <v>7.5</v>
      </c>
      <c r="K3089" t="s">
        <v>10916</v>
      </c>
      <c r="L3089">
        <v>80515</v>
      </c>
      <c r="M3089">
        <v>13000000</v>
      </c>
      <c r="N3089">
        <v>9101546</v>
      </c>
      <c r="O3089">
        <v>-3898454</v>
      </c>
      <c r="P3089" t="s">
        <v>10924</v>
      </c>
      <c r="Q3089" t="s">
        <v>10079</v>
      </c>
      <c r="R3089">
        <v>11</v>
      </c>
      <c r="S3089" t="s">
        <v>1956</v>
      </c>
      <c r="T3089" t="s">
        <v>11023</v>
      </c>
      <c r="U3089" t="s">
        <v>10925</v>
      </c>
      <c r="V3089" t="s">
        <v>11006</v>
      </c>
      <c r="W3089" t="s">
        <v>11031</v>
      </c>
      <c r="X3089" t="s">
        <v>2842</v>
      </c>
    </row>
    <row r="3090" spans="1:24" x14ac:dyDescent="0.3">
      <c r="A3090" t="s">
        <v>10080</v>
      </c>
      <c r="B3090" t="s">
        <v>10081</v>
      </c>
      <c r="C3090" t="s">
        <v>10081</v>
      </c>
      <c r="D3090">
        <v>116</v>
      </c>
      <c r="E3090" t="s">
        <v>10911</v>
      </c>
      <c r="F3090">
        <v>1.9333333333333333</v>
      </c>
      <c r="G3090" t="s">
        <v>190</v>
      </c>
      <c r="H3090" t="s">
        <v>5170</v>
      </c>
      <c r="I3090" t="s">
        <v>10899</v>
      </c>
      <c r="J3090">
        <v>7.5</v>
      </c>
      <c r="K3090" t="s">
        <v>10916</v>
      </c>
      <c r="L3090">
        <v>296578</v>
      </c>
      <c r="M3090">
        <v>22500000</v>
      </c>
      <c r="N3090">
        <v>30311857</v>
      </c>
      <c r="O3090">
        <v>7811857</v>
      </c>
      <c r="P3090" t="s">
        <v>10918</v>
      </c>
      <c r="Q3090" t="s">
        <v>9668</v>
      </c>
      <c r="R3090">
        <v>2</v>
      </c>
      <c r="S3090" t="s">
        <v>1956</v>
      </c>
      <c r="T3090" t="s">
        <v>11027</v>
      </c>
      <c r="U3090" t="s">
        <v>10930</v>
      </c>
      <c r="V3090" t="s">
        <v>11006</v>
      </c>
      <c r="W3090" t="s">
        <v>11031</v>
      </c>
      <c r="X3090" t="s">
        <v>7554</v>
      </c>
    </row>
    <row r="3091" spans="1:24" x14ac:dyDescent="0.3">
      <c r="A3091" t="s">
        <v>10082</v>
      </c>
      <c r="B3091" t="s">
        <v>10083</v>
      </c>
      <c r="C3091" t="s">
        <v>10083</v>
      </c>
      <c r="D3091">
        <v>125</v>
      </c>
      <c r="E3091" t="s">
        <v>10917</v>
      </c>
      <c r="F3091">
        <v>2.0833333333333335</v>
      </c>
      <c r="G3091" t="s">
        <v>10889</v>
      </c>
      <c r="H3091" t="s">
        <v>190</v>
      </c>
      <c r="I3091" t="s">
        <v>5878</v>
      </c>
      <c r="J3091">
        <v>7.4</v>
      </c>
      <c r="K3091" t="s">
        <v>10916</v>
      </c>
      <c r="L3091">
        <v>214837</v>
      </c>
      <c r="M3091">
        <v>30000000</v>
      </c>
      <c r="N3091">
        <v>150847274</v>
      </c>
      <c r="O3091">
        <v>120847274</v>
      </c>
      <c r="P3091" t="s">
        <v>10928</v>
      </c>
      <c r="Q3091" t="s">
        <v>10084</v>
      </c>
      <c r="R3091">
        <v>1</v>
      </c>
      <c r="S3091" t="s">
        <v>1956</v>
      </c>
      <c r="T3091" t="s">
        <v>11027</v>
      </c>
      <c r="U3091" t="s">
        <v>10930</v>
      </c>
      <c r="V3091" t="s">
        <v>11005</v>
      </c>
      <c r="W3091" t="s">
        <v>11031</v>
      </c>
      <c r="X3091" t="s">
        <v>5101</v>
      </c>
    </row>
    <row r="3092" spans="1:24" x14ac:dyDescent="0.3">
      <c r="A3092" t="s">
        <v>10085</v>
      </c>
      <c r="B3092" t="s">
        <v>10086</v>
      </c>
      <c r="C3092" t="s">
        <v>10086</v>
      </c>
      <c r="D3092">
        <v>94</v>
      </c>
      <c r="E3092" t="s">
        <v>10911</v>
      </c>
      <c r="F3092">
        <v>1.5666666666666667</v>
      </c>
      <c r="G3092" t="s">
        <v>7406</v>
      </c>
      <c r="H3092" t="s">
        <v>5170</v>
      </c>
      <c r="I3092" t="s">
        <v>10899</v>
      </c>
      <c r="J3092">
        <v>6.1</v>
      </c>
      <c r="K3092" t="s">
        <v>10912</v>
      </c>
      <c r="L3092">
        <v>85210</v>
      </c>
      <c r="M3092">
        <v>50000000</v>
      </c>
      <c r="N3092">
        <v>66308758</v>
      </c>
      <c r="O3092">
        <v>16308758</v>
      </c>
      <c r="P3092" t="s">
        <v>10913</v>
      </c>
      <c r="Q3092" t="s">
        <v>10087</v>
      </c>
      <c r="R3092">
        <v>9</v>
      </c>
      <c r="S3092" t="s">
        <v>11012</v>
      </c>
      <c r="T3092" t="s">
        <v>11028</v>
      </c>
      <c r="U3092" t="s">
        <v>10931</v>
      </c>
      <c r="V3092" t="s">
        <v>11009</v>
      </c>
      <c r="W3092" t="s">
        <v>11031</v>
      </c>
      <c r="X3092" t="s">
        <v>4202</v>
      </c>
    </row>
    <row r="3093" spans="1:24" x14ac:dyDescent="0.3">
      <c r="A3093" t="s">
        <v>10088</v>
      </c>
      <c r="B3093" t="s">
        <v>2604</v>
      </c>
      <c r="C3093" t="s">
        <v>2604</v>
      </c>
      <c r="D3093">
        <v>115</v>
      </c>
      <c r="E3093" t="s">
        <v>10911</v>
      </c>
      <c r="F3093">
        <v>1.9166666666666667</v>
      </c>
      <c r="G3093" t="s">
        <v>7406</v>
      </c>
      <c r="H3093" t="s">
        <v>10887</v>
      </c>
      <c r="I3093" t="s">
        <v>190</v>
      </c>
      <c r="J3093">
        <v>5.8</v>
      </c>
      <c r="K3093" t="s">
        <v>10933</v>
      </c>
      <c r="L3093">
        <v>156369</v>
      </c>
      <c r="M3093">
        <v>200000000</v>
      </c>
      <c r="N3093">
        <v>69965374</v>
      </c>
      <c r="O3093">
        <v>-130034626</v>
      </c>
      <c r="P3093" t="s">
        <v>10924</v>
      </c>
      <c r="Q3093" t="s">
        <v>10089</v>
      </c>
      <c r="R3093">
        <v>9</v>
      </c>
      <c r="S3093" t="s">
        <v>11015</v>
      </c>
      <c r="T3093" t="s">
        <v>11021</v>
      </c>
      <c r="U3093" t="s">
        <v>10921</v>
      </c>
      <c r="V3093" t="s">
        <v>11007</v>
      </c>
      <c r="W3093" t="s">
        <v>11031</v>
      </c>
      <c r="X3093" t="s">
        <v>10090</v>
      </c>
    </row>
    <row r="3094" spans="1:24" x14ac:dyDescent="0.3">
      <c r="A3094" t="s">
        <v>10091</v>
      </c>
      <c r="B3094" t="s">
        <v>10092</v>
      </c>
      <c r="C3094" t="s">
        <v>10092</v>
      </c>
      <c r="D3094">
        <v>133</v>
      </c>
      <c r="E3094" t="s">
        <v>10917</v>
      </c>
      <c r="F3094">
        <v>2.2166666666666668</v>
      </c>
      <c r="G3094" t="s">
        <v>7406</v>
      </c>
      <c r="H3094" t="s">
        <v>10891</v>
      </c>
      <c r="I3094" t="s">
        <v>190</v>
      </c>
      <c r="J3094">
        <v>7.3</v>
      </c>
      <c r="K3094" t="s">
        <v>10916</v>
      </c>
      <c r="L3094">
        <v>110080</v>
      </c>
      <c r="M3094">
        <v>45000000</v>
      </c>
      <c r="N3094">
        <v>52185751</v>
      </c>
      <c r="O3094">
        <v>7185751</v>
      </c>
      <c r="P3094" t="s">
        <v>10918</v>
      </c>
      <c r="Q3094" t="s">
        <v>10093</v>
      </c>
      <c r="R3094">
        <v>17</v>
      </c>
      <c r="S3094" t="s">
        <v>11012</v>
      </c>
      <c r="T3094" t="s">
        <v>11023</v>
      </c>
      <c r="U3094" t="s">
        <v>10925</v>
      </c>
      <c r="V3094" t="s">
        <v>11006</v>
      </c>
      <c r="W3094" t="s">
        <v>11031</v>
      </c>
      <c r="X3094" t="s">
        <v>4202</v>
      </c>
    </row>
    <row r="3095" spans="1:24" x14ac:dyDescent="0.3">
      <c r="A3095" t="s">
        <v>10094</v>
      </c>
      <c r="B3095" t="s">
        <v>10095</v>
      </c>
      <c r="C3095" t="s">
        <v>10095</v>
      </c>
      <c r="D3095">
        <v>104</v>
      </c>
      <c r="E3095" t="s">
        <v>10911</v>
      </c>
      <c r="F3095">
        <v>1.7333333333333334</v>
      </c>
      <c r="G3095" t="s">
        <v>10887</v>
      </c>
      <c r="H3095" t="s">
        <v>172</v>
      </c>
      <c r="I3095" t="s">
        <v>190</v>
      </c>
      <c r="J3095">
        <v>7.2</v>
      </c>
      <c r="K3095" t="s">
        <v>10916</v>
      </c>
      <c r="L3095">
        <v>82628</v>
      </c>
      <c r="M3095">
        <v>75000000</v>
      </c>
      <c r="N3095">
        <v>197744377</v>
      </c>
      <c r="O3095">
        <v>122744377</v>
      </c>
      <c r="P3095" t="s">
        <v>10928</v>
      </c>
      <c r="Q3095" t="s">
        <v>10096</v>
      </c>
      <c r="R3095">
        <v>30</v>
      </c>
      <c r="S3095" t="s">
        <v>11015</v>
      </c>
      <c r="T3095" t="s">
        <v>11025</v>
      </c>
      <c r="U3095" t="s">
        <v>10927</v>
      </c>
      <c r="V3095" t="s">
        <v>11009</v>
      </c>
      <c r="W3095" t="s">
        <v>11031</v>
      </c>
      <c r="X3095" t="s">
        <v>3832</v>
      </c>
    </row>
    <row r="3096" spans="1:24" x14ac:dyDescent="0.3">
      <c r="A3096" t="s">
        <v>10097</v>
      </c>
      <c r="B3096" t="s">
        <v>10098</v>
      </c>
      <c r="C3096" t="s">
        <v>10098</v>
      </c>
      <c r="D3096">
        <v>109</v>
      </c>
      <c r="E3096" t="s">
        <v>10911</v>
      </c>
      <c r="F3096">
        <v>1.8166666666666667</v>
      </c>
      <c r="G3096" t="s">
        <v>105</v>
      </c>
      <c r="H3096" t="s">
        <v>10895</v>
      </c>
      <c r="I3096" t="s">
        <v>5170</v>
      </c>
      <c r="J3096">
        <v>5.5</v>
      </c>
      <c r="K3096" t="s">
        <v>10933</v>
      </c>
      <c r="L3096">
        <v>58172</v>
      </c>
      <c r="M3096">
        <v>20000000</v>
      </c>
      <c r="N3096">
        <v>251935300</v>
      </c>
      <c r="O3096">
        <v>231935300</v>
      </c>
      <c r="P3096" t="s">
        <v>10928</v>
      </c>
      <c r="Q3096" t="s">
        <v>10099</v>
      </c>
      <c r="R3096">
        <v>25</v>
      </c>
      <c r="S3096" t="s">
        <v>11014</v>
      </c>
      <c r="T3096" t="s">
        <v>11022</v>
      </c>
      <c r="U3096" t="s">
        <v>10923</v>
      </c>
      <c r="V3096" t="s">
        <v>11004</v>
      </c>
      <c r="W3096" t="s">
        <v>11035</v>
      </c>
      <c r="X3096" t="s">
        <v>10100</v>
      </c>
    </row>
    <row r="3097" spans="1:24" x14ac:dyDescent="0.3">
      <c r="A3097" t="s">
        <v>10101</v>
      </c>
      <c r="B3097" t="s">
        <v>10102</v>
      </c>
      <c r="C3097" t="s">
        <v>10102</v>
      </c>
      <c r="D3097">
        <v>106</v>
      </c>
      <c r="E3097" t="s">
        <v>10911</v>
      </c>
      <c r="F3097">
        <v>1.7666666666666666</v>
      </c>
      <c r="G3097" t="s">
        <v>10889</v>
      </c>
      <c r="H3097" t="s">
        <v>172</v>
      </c>
      <c r="I3097" t="s">
        <v>10891</v>
      </c>
      <c r="J3097">
        <v>7.1</v>
      </c>
      <c r="K3097" t="s">
        <v>10916</v>
      </c>
      <c r="L3097">
        <v>55183</v>
      </c>
      <c r="M3097">
        <v>10000000</v>
      </c>
      <c r="N3097">
        <v>12442161</v>
      </c>
      <c r="O3097">
        <v>2442161</v>
      </c>
      <c r="P3097" t="s">
        <v>10918</v>
      </c>
      <c r="Q3097" t="s">
        <v>6644</v>
      </c>
      <c r="R3097">
        <v>1</v>
      </c>
      <c r="S3097" t="s">
        <v>11016</v>
      </c>
      <c r="T3097" t="s">
        <v>11027</v>
      </c>
      <c r="U3097" t="s">
        <v>10930</v>
      </c>
      <c r="V3097" t="s">
        <v>11009</v>
      </c>
      <c r="W3097" t="s">
        <v>11031</v>
      </c>
      <c r="X3097" t="s">
        <v>9659</v>
      </c>
    </row>
    <row r="3098" spans="1:24" x14ac:dyDescent="0.3">
      <c r="A3098" t="s">
        <v>10103</v>
      </c>
      <c r="B3098" t="s">
        <v>10104</v>
      </c>
      <c r="C3098" t="s">
        <v>10104</v>
      </c>
      <c r="D3098">
        <v>121</v>
      </c>
      <c r="E3098" t="s">
        <v>10917</v>
      </c>
      <c r="F3098">
        <v>2.0166666666666666</v>
      </c>
      <c r="G3098" t="s">
        <v>10889</v>
      </c>
      <c r="H3098" t="s">
        <v>172</v>
      </c>
      <c r="I3098" t="s">
        <v>190</v>
      </c>
      <c r="J3098">
        <v>6.7</v>
      </c>
      <c r="K3098" t="s">
        <v>10912</v>
      </c>
      <c r="L3098">
        <v>58710</v>
      </c>
      <c r="M3098">
        <v>25000000</v>
      </c>
      <c r="N3098">
        <v>18598607</v>
      </c>
      <c r="O3098">
        <v>-6401393</v>
      </c>
      <c r="P3098" t="s">
        <v>10924</v>
      </c>
      <c r="Q3098" t="s">
        <v>10105</v>
      </c>
      <c r="R3098">
        <v>2</v>
      </c>
      <c r="S3098" t="s">
        <v>11016</v>
      </c>
      <c r="T3098" t="s">
        <v>11027</v>
      </c>
      <c r="U3098" t="s">
        <v>10930</v>
      </c>
      <c r="V3098" t="s">
        <v>11005</v>
      </c>
      <c r="W3098" t="s">
        <v>11031</v>
      </c>
      <c r="X3098" t="s">
        <v>5418</v>
      </c>
    </row>
    <row r="3099" spans="1:24" x14ac:dyDescent="0.3">
      <c r="A3099" t="s">
        <v>10106</v>
      </c>
      <c r="B3099" t="s">
        <v>10107</v>
      </c>
      <c r="C3099" t="s">
        <v>10107</v>
      </c>
      <c r="D3099">
        <v>87</v>
      </c>
      <c r="E3099" t="s">
        <v>10915</v>
      </c>
      <c r="F3099">
        <v>1.45</v>
      </c>
      <c r="G3099" t="s">
        <v>10887</v>
      </c>
      <c r="H3099" t="s">
        <v>10888</v>
      </c>
      <c r="I3099" t="s">
        <v>172</v>
      </c>
      <c r="J3099">
        <v>6.8</v>
      </c>
      <c r="K3099" t="s">
        <v>10912</v>
      </c>
      <c r="L3099">
        <v>66089</v>
      </c>
      <c r="M3099">
        <v>70000000</v>
      </c>
      <c r="N3099">
        <v>183800603</v>
      </c>
      <c r="O3099">
        <v>113800603</v>
      </c>
      <c r="P3099" t="s">
        <v>10928</v>
      </c>
      <c r="Q3099" t="s">
        <v>10108</v>
      </c>
      <c r="R3099">
        <v>22</v>
      </c>
      <c r="S3099" t="s">
        <v>11012</v>
      </c>
      <c r="T3099" t="s">
        <v>11027</v>
      </c>
      <c r="U3099" t="s">
        <v>10930</v>
      </c>
      <c r="V3099" t="s">
        <v>11006</v>
      </c>
      <c r="W3099" t="s">
        <v>11031</v>
      </c>
      <c r="X3099" t="s">
        <v>10109</v>
      </c>
    </row>
    <row r="3100" spans="1:24" x14ac:dyDescent="0.3">
      <c r="A3100" t="s">
        <v>10110</v>
      </c>
      <c r="B3100" t="s">
        <v>10111</v>
      </c>
      <c r="C3100" t="s">
        <v>10111</v>
      </c>
      <c r="D3100">
        <v>136</v>
      </c>
      <c r="E3100" t="s">
        <v>10917</v>
      </c>
      <c r="F3100">
        <v>2.2666666666666666</v>
      </c>
      <c r="G3100" t="s">
        <v>7406</v>
      </c>
      <c r="H3100" t="s">
        <v>10891</v>
      </c>
      <c r="I3100" t="s">
        <v>5170</v>
      </c>
      <c r="J3100">
        <v>6.6</v>
      </c>
      <c r="K3100" t="s">
        <v>10912</v>
      </c>
      <c r="L3100">
        <v>248266</v>
      </c>
      <c r="M3100">
        <v>250000000</v>
      </c>
      <c r="N3100">
        <v>1236005118</v>
      </c>
      <c r="O3100">
        <v>986005118</v>
      </c>
      <c r="P3100" t="s">
        <v>10928</v>
      </c>
      <c r="Q3100" t="s">
        <v>10112</v>
      </c>
      <c r="R3100">
        <v>4</v>
      </c>
      <c r="S3100" t="s">
        <v>11011</v>
      </c>
      <c r="T3100" t="s">
        <v>11026</v>
      </c>
      <c r="U3100" t="s">
        <v>10929</v>
      </c>
      <c r="V3100" t="s">
        <v>11005</v>
      </c>
      <c r="W3100" t="s">
        <v>11031</v>
      </c>
      <c r="X3100" t="s">
        <v>1958</v>
      </c>
    </row>
    <row r="3101" spans="1:24" x14ac:dyDescent="0.3">
      <c r="A3101" t="s">
        <v>10113</v>
      </c>
      <c r="B3101" t="s">
        <v>10114</v>
      </c>
      <c r="C3101" t="s">
        <v>10114</v>
      </c>
      <c r="D3101">
        <v>117</v>
      </c>
      <c r="E3101" t="s">
        <v>10911</v>
      </c>
      <c r="F3101">
        <v>1.95</v>
      </c>
      <c r="G3101" t="s">
        <v>7406</v>
      </c>
      <c r="H3101" t="s">
        <v>10887</v>
      </c>
      <c r="I3101" t="s">
        <v>10888</v>
      </c>
      <c r="J3101">
        <v>8.4</v>
      </c>
      <c r="K3101" t="s">
        <v>10922</v>
      </c>
      <c r="L3101">
        <v>638519</v>
      </c>
      <c r="M3101">
        <v>90000000</v>
      </c>
      <c r="N3101">
        <v>384298736</v>
      </c>
      <c r="O3101">
        <v>294298736</v>
      </c>
      <c r="P3101" t="s">
        <v>10928</v>
      </c>
      <c r="Q3101" t="s">
        <v>10115</v>
      </c>
      <c r="R3101">
        <v>12</v>
      </c>
      <c r="S3101" t="s">
        <v>11014</v>
      </c>
      <c r="T3101" t="s">
        <v>11018</v>
      </c>
      <c r="U3101" t="s">
        <v>10914</v>
      </c>
      <c r="V3101" t="s">
        <v>11009</v>
      </c>
      <c r="W3101" t="s">
        <v>11031</v>
      </c>
      <c r="X3101" t="s">
        <v>10116</v>
      </c>
    </row>
    <row r="3102" spans="1:24" x14ac:dyDescent="0.3">
      <c r="A3102" t="s">
        <v>10117</v>
      </c>
      <c r="B3102" t="s">
        <v>10118</v>
      </c>
      <c r="C3102" t="s">
        <v>10118</v>
      </c>
      <c r="D3102">
        <v>141</v>
      </c>
      <c r="E3102" t="s">
        <v>10917</v>
      </c>
      <c r="F3102">
        <v>2.35</v>
      </c>
      <c r="G3102" t="s">
        <v>7406</v>
      </c>
      <c r="H3102" t="s">
        <v>10887</v>
      </c>
      <c r="I3102" t="s">
        <v>172</v>
      </c>
      <c r="J3102">
        <v>6.7</v>
      </c>
      <c r="K3102" t="s">
        <v>10912</v>
      </c>
      <c r="L3102">
        <v>352683</v>
      </c>
      <c r="M3102">
        <v>104000000</v>
      </c>
      <c r="N3102">
        <v>410902662</v>
      </c>
      <c r="O3102">
        <v>306902662</v>
      </c>
      <c r="P3102" t="s">
        <v>10928</v>
      </c>
      <c r="Q3102" t="s">
        <v>10119</v>
      </c>
      <c r="R3102">
        <v>20</v>
      </c>
      <c r="S3102" t="s">
        <v>11014</v>
      </c>
      <c r="T3102" t="s">
        <v>11027</v>
      </c>
      <c r="U3102" t="s">
        <v>10930</v>
      </c>
      <c r="V3102" t="s">
        <v>11005</v>
      </c>
      <c r="W3102" t="s">
        <v>11031</v>
      </c>
      <c r="X3102" t="s">
        <v>5807</v>
      </c>
    </row>
    <row r="3103" spans="1:24" x14ac:dyDescent="0.3">
      <c r="A3103" t="s">
        <v>10120</v>
      </c>
      <c r="B3103" t="s">
        <v>10121</v>
      </c>
      <c r="C3103" t="s">
        <v>10121</v>
      </c>
      <c r="D3103">
        <v>100</v>
      </c>
      <c r="E3103" t="s">
        <v>10911</v>
      </c>
      <c r="F3103">
        <v>1.6666666666666667</v>
      </c>
      <c r="G3103" t="s">
        <v>172</v>
      </c>
      <c r="H3103" t="s">
        <v>10899</v>
      </c>
      <c r="I3103" t="s">
        <v>10899</v>
      </c>
      <c r="J3103">
        <v>6.2</v>
      </c>
      <c r="K3103" t="s">
        <v>10912</v>
      </c>
      <c r="L3103">
        <v>132368</v>
      </c>
      <c r="M3103">
        <v>20000000</v>
      </c>
      <c r="N3103">
        <v>183936074</v>
      </c>
      <c r="O3103">
        <v>163936074</v>
      </c>
      <c r="P3103" t="s">
        <v>10928</v>
      </c>
      <c r="Q3103" t="s">
        <v>10122</v>
      </c>
      <c r="R3103">
        <v>28</v>
      </c>
      <c r="S3103" t="s">
        <v>11012</v>
      </c>
      <c r="T3103" t="s">
        <v>11025</v>
      </c>
      <c r="U3103" t="s">
        <v>10927</v>
      </c>
      <c r="V3103" t="s">
        <v>11006</v>
      </c>
      <c r="W3103" t="s">
        <v>11031</v>
      </c>
      <c r="X3103" t="s">
        <v>8474</v>
      </c>
    </row>
    <row r="3104" spans="1:24" x14ac:dyDescent="0.3">
      <c r="A3104" t="s">
        <v>10123</v>
      </c>
      <c r="B3104" t="s">
        <v>10124</v>
      </c>
      <c r="C3104" t="s">
        <v>10124</v>
      </c>
      <c r="D3104">
        <v>109</v>
      </c>
      <c r="E3104" t="s">
        <v>10911</v>
      </c>
      <c r="F3104">
        <v>1.8166666666666667</v>
      </c>
      <c r="G3104" t="s">
        <v>172</v>
      </c>
      <c r="H3104" t="s">
        <v>190</v>
      </c>
      <c r="I3104" t="s">
        <v>10885</v>
      </c>
      <c r="J3104">
        <v>6.2</v>
      </c>
      <c r="K3104" t="s">
        <v>10912</v>
      </c>
      <c r="L3104">
        <v>67967</v>
      </c>
      <c r="M3104">
        <v>15000000</v>
      </c>
      <c r="N3104">
        <v>4531320</v>
      </c>
      <c r="O3104">
        <v>-10468680</v>
      </c>
      <c r="P3104" t="s">
        <v>10924</v>
      </c>
      <c r="Q3104" t="s">
        <v>9730</v>
      </c>
      <c r="R3104">
        <v>9</v>
      </c>
      <c r="S3104" t="s">
        <v>1956</v>
      </c>
      <c r="T3104" t="s">
        <v>11027</v>
      </c>
      <c r="U3104" t="s">
        <v>10930</v>
      </c>
      <c r="V3104" t="s">
        <v>11006</v>
      </c>
      <c r="W3104" t="s">
        <v>11031</v>
      </c>
      <c r="X3104" t="s">
        <v>5766</v>
      </c>
    </row>
    <row r="3105" spans="1:24" x14ac:dyDescent="0.3">
      <c r="A3105" t="s">
        <v>10125</v>
      </c>
      <c r="B3105" t="s">
        <v>10126</v>
      </c>
      <c r="C3105" t="s">
        <v>10126</v>
      </c>
      <c r="D3105">
        <v>94</v>
      </c>
      <c r="E3105" t="s">
        <v>10911</v>
      </c>
      <c r="F3105">
        <v>1.5666666666666667</v>
      </c>
      <c r="G3105" t="s">
        <v>7406</v>
      </c>
      <c r="H3105" t="s">
        <v>105</v>
      </c>
      <c r="I3105" t="s">
        <v>10895</v>
      </c>
      <c r="J3105">
        <v>5.3</v>
      </c>
      <c r="K3105" t="s">
        <v>10933</v>
      </c>
      <c r="L3105">
        <v>86770</v>
      </c>
      <c r="M3105">
        <v>67000000</v>
      </c>
      <c r="N3105">
        <v>49169594</v>
      </c>
      <c r="O3105">
        <v>-17830406</v>
      </c>
      <c r="P3105" t="s">
        <v>10924</v>
      </c>
      <c r="Q3105" t="s">
        <v>10127</v>
      </c>
      <c r="R3105">
        <v>26</v>
      </c>
      <c r="S3105" t="s">
        <v>11014</v>
      </c>
      <c r="T3105" t="s">
        <v>11028</v>
      </c>
      <c r="U3105" t="s">
        <v>10931</v>
      </c>
      <c r="V3105" t="s">
        <v>11007</v>
      </c>
      <c r="W3105" t="s">
        <v>11031</v>
      </c>
      <c r="X3105" t="s">
        <v>9413</v>
      </c>
    </row>
    <row r="3106" spans="1:24" x14ac:dyDescent="0.3">
      <c r="A3106" t="s">
        <v>10128</v>
      </c>
      <c r="B3106" t="s">
        <v>10129</v>
      </c>
      <c r="C3106" t="s">
        <v>10129</v>
      </c>
      <c r="D3106">
        <v>97</v>
      </c>
      <c r="E3106" t="s">
        <v>10911</v>
      </c>
      <c r="F3106">
        <v>1.6166666666666667</v>
      </c>
      <c r="G3106" t="s">
        <v>190</v>
      </c>
      <c r="H3106" t="s">
        <v>10886</v>
      </c>
      <c r="I3106" t="s">
        <v>10899</v>
      </c>
      <c r="J3106">
        <v>6.8</v>
      </c>
      <c r="K3106" t="s">
        <v>10912</v>
      </c>
      <c r="L3106">
        <v>103792</v>
      </c>
      <c r="M3106">
        <v>36000000</v>
      </c>
      <c r="N3106">
        <v>88616021</v>
      </c>
      <c r="O3106">
        <v>52616021</v>
      </c>
      <c r="P3106" t="s">
        <v>10913</v>
      </c>
      <c r="Q3106" t="s">
        <v>10130</v>
      </c>
      <c r="R3106">
        <v>12</v>
      </c>
      <c r="S3106" t="s">
        <v>11015</v>
      </c>
      <c r="T3106" t="s">
        <v>11018</v>
      </c>
      <c r="U3106" t="s">
        <v>10914</v>
      </c>
      <c r="V3106" t="s">
        <v>11006</v>
      </c>
      <c r="W3106" t="s">
        <v>11031</v>
      </c>
      <c r="X3106" t="s">
        <v>5555</v>
      </c>
    </row>
    <row r="3107" spans="1:24" x14ac:dyDescent="0.3">
      <c r="A3107" t="s">
        <v>10131</v>
      </c>
      <c r="B3107" t="s">
        <v>10132</v>
      </c>
      <c r="C3107" t="s">
        <v>10132</v>
      </c>
      <c r="D3107">
        <v>107</v>
      </c>
      <c r="E3107" t="s">
        <v>10911</v>
      </c>
      <c r="F3107">
        <v>1.7833333333333334</v>
      </c>
      <c r="G3107" t="s">
        <v>172</v>
      </c>
      <c r="H3107" t="s">
        <v>190</v>
      </c>
      <c r="I3107" t="s">
        <v>10896</v>
      </c>
      <c r="J3107">
        <v>7.2</v>
      </c>
      <c r="K3107" t="s">
        <v>10916</v>
      </c>
      <c r="L3107">
        <v>110237</v>
      </c>
      <c r="M3107">
        <v>13000000</v>
      </c>
      <c r="N3107">
        <v>24646055</v>
      </c>
      <c r="O3107">
        <v>11646055</v>
      </c>
      <c r="P3107" t="s">
        <v>10913</v>
      </c>
      <c r="Q3107" t="s">
        <v>8874</v>
      </c>
      <c r="R3107">
        <v>8</v>
      </c>
      <c r="S3107" t="s">
        <v>1956</v>
      </c>
      <c r="T3107" t="s">
        <v>11027</v>
      </c>
      <c r="U3107" t="s">
        <v>10930</v>
      </c>
      <c r="V3107" t="s">
        <v>11005</v>
      </c>
      <c r="W3107" t="s">
        <v>11031</v>
      </c>
      <c r="X3107" t="s">
        <v>10133</v>
      </c>
    </row>
    <row r="3108" spans="1:24" x14ac:dyDescent="0.3">
      <c r="A3108" t="s">
        <v>10134</v>
      </c>
      <c r="B3108" t="s">
        <v>10135</v>
      </c>
      <c r="C3108" t="s">
        <v>10135</v>
      </c>
      <c r="D3108">
        <v>91</v>
      </c>
      <c r="E3108" t="s">
        <v>10911</v>
      </c>
      <c r="F3108">
        <v>1.5166666666666666</v>
      </c>
      <c r="G3108" t="s">
        <v>190</v>
      </c>
      <c r="H3108" t="s">
        <v>105</v>
      </c>
      <c r="I3108" t="s">
        <v>10895</v>
      </c>
      <c r="J3108">
        <v>6.2</v>
      </c>
      <c r="K3108" t="s">
        <v>10912</v>
      </c>
      <c r="L3108">
        <v>100042</v>
      </c>
      <c r="M3108">
        <v>5000000</v>
      </c>
      <c r="N3108">
        <v>19735344</v>
      </c>
      <c r="O3108">
        <v>14735344</v>
      </c>
      <c r="P3108" t="s">
        <v>10913</v>
      </c>
      <c r="Q3108" t="s">
        <v>10136</v>
      </c>
      <c r="R3108">
        <v>29</v>
      </c>
      <c r="S3108" t="s">
        <v>11016</v>
      </c>
      <c r="T3108" t="s">
        <v>11026</v>
      </c>
      <c r="U3108" t="s">
        <v>10929</v>
      </c>
      <c r="V3108" t="s">
        <v>11005</v>
      </c>
      <c r="W3108" t="s">
        <v>11031</v>
      </c>
      <c r="X3108" t="s">
        <v>10137</v>
      </c>
    </row>
    <row r="3109" spans="1:24" x14ac:dyDescent="0.3">
      <c r="A3109" t="s">
        <v>10138</v>
      </c>
      <c r="B3109" t="s">
        <v>10139</v>
      </c>
      <c r="C3109" t="s">
        <v>10139</v>
      </c>
      <c r="D3109">
        <v>114</v>
      </c>
      <c r="E3109" t="s">
        <v>10911</v>
      </c>
      <c r="F3109">
        <v>1.9</v>
      </c>
      <c r="G3109" t="s">
        <v>7406</v>
      </c>
      <c r="H3109" t="s">
        <v>10887</v>
      </c>
      <c r="I3109" t="s">
        <v>10890</v>
      </c>
      <c r="J3109">
        <v>6.7</v>
      </c>
      <c r="K3109" t="s">
        <v>10912</v>
      </c>
      <c r="L3109">
        <v>183346</v>
      </c>
      <c r="M3109">
        <v>135000000</v>
      </c>
      <c r="N3109">
        <v>467989645</v>
      </c>
      <c r="O3109">
        <v>332989645</v>
      </c>
      <c r="P3109" t="s">
        <v>10928</v>
      </c>
      <c r="Q3109" t="s">
        <v>10140</v>
      </c>
      <c r="R3109">
        <v>3</v>
      </c>
      <c r="S3109" t="s">
        <v>11015</v>
      </c>
      <c r="T3109" t="s">
        <v>11018</v>
      </c>
      <c r="U3109" t="s">
        <v>10914</v>
      </c>
      <c r="V3109" t="s">
        <v>11009</v>
      </c>
      <c r="W3109" t="s">
        <v>11031</v>
      </c>
      <c r="X3109" t="s">
        <v>10019</v>
      </c>
    </row>
    <row r="3110" spans="1:24" x14ac:dyDescent="0.3">
      <c r="A3110" t="s">
        <v>10141</v>
      </c>
      <c r="B3110" t="s">
        <v>10142</v>
      </c>
      <c r="C3110" t="s">
        <v>10142</v>
      </c>
      <c r="D3110">
        <v>96</v>
      </c>
      <c r="E3110" t="s">
        <v>10911</v>
      </c>
      <c r="F3110">
        <v>1.6</v>
      </c>
      <c r="G3110" t="s">
        <v>10887</v>
      </c>
      <c r="H3110" t="s">
        <v>10888</v>
      </c>
      <c r="I3110" t="s">
        <v>172</v>
      </c>
      <c r="J3110">
        <v>8.1999999999999993</v>
      </c>
      <c r="K3110" t="s">
        <v>10922</v>
      </c>
      <c r="L3110">
        <v>173588</v>
      </c>
      <c r="M3110">
        <v>40000000</v>
      </c>
      <c r="N3110">
        <v>0</v>
      </c>
      <c r="O3110">
        <v>-40000000</v>
      </c>
      <c r="P3110" t="s">
        <v>10924</v>
      </c>
      <c r="Q3110" t="s">
        <v>10143</v>
      </c>
      <c r="R3110">
        <v>8</v>
      </c>
      <c r="S3110" t="s">
        <v>1956</v>
      </c>
      <c r="T3110" t="s">
        <v>11023</v>
      </c>
      <c r="U3110" t="s">
        <v>10925</v>
      </c>
      <c r="V3110" t="s">
        <v>11001</v>
      </c>
      <c r="W3110" t="s">
        <v>11031</v>
      </c>
      <c r="X3110" t="s">
        <v>10144</v>
      </c>
    </row>
    <row r="3111" spans="1:24" x14ac:dyDescent="0.3">
      <c r="A3111" t="s">
        <v>10145</v>
      </c>
      <c r="B3111" t="s">
        <v>10146</v>
      </c>
      <c r="C3111" t="s">
        <v>10146</v>
      </c>
      <c r="D3111">
        <v>146</v>
      </c>
      <c r="E3111" t="s">
        <v>10917</v>
      </c>
      <c r="F3111">
        <v>2.4333333333333331</v>
      </c>
      <c r="G3111" t="s">
        <v>190</v>
      </c>
      <c r="H3111" t="s">
        <v>10885</v>
      </c>
      <c r="I3111" t="s">
        <v>105</v>
      </c>
      <c r="J3111">
        <v>6.4</v>
      </c>
      <c r="K3111" t="s">
        <v>10912</v>
      </c>
      <c r="L3111">
        <v>106876</v>
      </c>
      <c r="M3111">
        <v>40000000</v>
      </c>
      <c r="N3111">
        <v>26620002</v>
      </c>
      <c r="O3111">
        <v>-13379998</v>
      </c>
      <c r="P3111" t="s">
        <v>10924</v>
      </c>
      <c r="Q3111" t="s">
        <v>9870</v>
      </c>
      <c r="R3111">
        <v>10</v>
      </c>
      <c r="S3111" t="s">
        <v>11016</v>
      </c>
      <c r="T3111" t="s">
        <v>11018</v>
      </c>
      <c r="U3111" t="s">
        <v>10914</v>
      </c>
      <c r="V3111" t="s">
        <v>11006</v>
      </c>
      <c r="W3111" t="s">
        <v>11031</v>
      </c>
      <c r="X3111" t="s">
        <v>2422</v>
      </c>
    </row>
    <row r="3112" spans="1:24" x14ac:dyDescent="0.3">
      <c r="A3112" t="s">
        <v>10147</v>
      </c>
      <c r="B3112" t="s">
        <v>10148</v>
      </c>
      <c r="C3112" t="s">
        <v>10148</v>
      </c>
      <c r="D3112">
        <v>93</v>
      </c>
      <c r="E3112" t="s">
        <v>10911</v>
      </c>
      <c r="F3112">
        <v>1.55</v>
      </c>
      <c r="G3112" t="s">
        <v>172</v>
      </c>
      <c r="H3112" t="s">
        <v>10894</v>
      </c>
      <c r="I3112" t="s">
        <v>10899</v>
      </c>
      <c r="J3112">
        <v>5.8</v>
      </c>
      <c r="K3112" t="s">
        <v>10933</v>
      </c>
      <c r="L3112">
        <v>69948</v>
      </c>
      <c r="M3112">
        <v>45000000</v>
      </c>
      <c r="N3112">
        <v>185400345</v>
      </c>
      <c r="O3112">
        <v>140400345</v>
      </c>
      <c r="P3112" t="s">
        <v>10928</v>
      </c>
      <c r="Q3112" t="s">
        <v>10149</v>
      </c>
      <c r="R3112">
        <v>21</v>
      </c>
      <c r="S3112" t="s">
        <v>11012</v>
      </c>
      <c r="T3112" t="s">
        <v>11018</v>
      </c>
      <c r="U3112" t="s">
        <v>10914</v>
      </c>
      <c r="V3112" t="s">
        <v>11005</v>
      </c>
      <c r="W3112" t="s">
        <v>11031</v>
      </c>
      <c r="X3112" t="s">
        <v>10150</v>
      </c>
    </row>
    <row r="3113" spans="1:24" x14ac:dyDescent="0.3">
      <c r="A3113" t="s">
        <v>10151</v>
      </c>
      <c r="B3113" t="s">
        <v>10152</v>
      </c>
      <c r="C3113" t="s">
        <v>10152</v>
      </c>
      <c r="D3113">
        <v>133</v>
      </c>
      <c r="E3113" t="s">
        <v>10917</v>
      </c>
      <c r="F3113">
        <v>2.2166666666666668</v>
      </c>
      <c r="G3113" t="s">
        <v>7406</v>
      </c>
      <c r="H3113" t="s">
        <v>10887</v>
      </c>
      <c r="I3113" t="s">
        <v>190</v>
      </c>
      <c r="J3113">
        <v>6.1</v>
      </c>
      <c r="K3113" t="s">
        <v>10912</v>
      </c>
      <c r="L3113">
        <v>177738</v>
      </c>
      <c r="M3113">
        <v>90000000</v>
      </c>
      <c r="N3113">
        <v>12448676</v>
      </c>
      <c r="O3113">
        <v>-77551324</v>
      </c>
      <c r="P3113" t="s">
        <v>10924</v>
      </c>
      <c r="Q3113" t="s">
        <v>9750</v>
      </c>
      <c r="R3113">
        <v>11</v>
      </c>
      <c r="S3113" t="s">
        <v>11013</v>
      </c>
      <c r="T3113" t="s">
        <v>11027</v>
      </c>
      <c r="U3113" t="s">
        <v>10930</v>
      </c>
      <c r="V3113" t="s">
        <v>11006</v>
      </c>
      <c r="W3113" t="s">
        <v>11031</v>
      </c>
      <c r="X3113" t="s">
        <v>4874</v>
      </c>
    </row>
    <row r="3114" spans="1:24" x14ac:dyDescent="0.3">
      <c r="A3114" t="s">
        <v>10153</v>
      </c>
      <c r="B3114" t="s">
        <v>10154</v>
      </c>
      <c r="C3114" t="s">
        <v>10154</v>
      </c>
      <c r="D3114">
        <v>119</v>
      </c>
      <c r="E3114" t="s">
        <v>10911</v>
      </c>
      <c r="F3114">
        <v>1.9833333333333334</v>
      </c>
      <c r="G3114" t="s">
        <v>10887</v>
      </c>
      <c r="H3114" t="s">
        <v>10892</v>
      </c>
      <c r="I3114" t="s">
        <v>10885</v>
      </c>
      <c r="J3114">
        <v>6.6</v>
      </c>
      <c r="K3114" t="s">
        <v>10912</v>
      </c>
      <c r="L3114">
        <v>115251</v>
      </c>
      <c r="M3114">
        <v>185000000</v>
      </c>
      <c r="N3114">
        <v>491730089</v>
      </c>
      <c r="O3114">
        <v>306730089</v>
      </c>
      <c r="P3114" t="s">
        <v>10928</v>
      </c>
      <c r="Q3114" t="s">
        <v>10155</v>
      </c>
      <c r="R3114">
        <v>16</v>
      </c>
      <c r="S3114" t="s">
        <v>11014</v>
      </c>
      <c r="T3114" t="s">
        <v>11022</v>
      </c>
      <c r="U3114" t="s">
        <v>10923</v>
      </c>
      <c r="V3114" t="s">
        <v>11001</v>
      </c>
      <c r="W3114" t="s">
        <v>11031</v>
      </c>
      <c r="X3114" t="s">
        <v>10156</v>
      </c>
    </row>
    <row r="3115" spans="1:24" x14ac:dyDescent="0.3">
      <c r="A3115" t="s">
        <v>10157</v>
      </c>
      <c r="B3115" t="s">
        <v>10158</v>
      </c>
      <c r="C3115" t="s">
        <v>10158</v>
      </c>
      <c r="D3115">
        <v>113</v>
      </c>
      <c r="E3115" t="s">
        <v>10911</v>
      </c>
      <c r="F3115">
        <v>1.8833333333333333</v>
      </c>
      <c r="G3115" t="s">
        <v>7406</v>
      </c>
      <c r="H3115" t="s">
        <v>105</v>
      </c>
      <c r="I3115" t="s">
        <v>10890</v>
      </c>
      <c r="J3115">
        <v>5.6</v>
      </c>
      <c r="K3115" t="s">
        <v>10933</v>
      </c>
      <c r="L3115">
        <v>201204</v>
      </c>
      <c r="M3115">
        <v>130000000</v>
      </c>
      <c r="N3115">
        <v>529338515</v>
      </c>
      <c r="O3115">
        <v>399338515</v>
      </c>
      <c r="P3115" t="s">
        <v>10928</v>
      </c>
      <c r="Q3115" t="s">
        <v>10159</v>
      </c>
      <c r="R3115">
        <v>8</v>
      </c>
      <c r="S3115" t="s">
        <v>11014</v>
      </c>
      <c r="T3115" t="s">
        <v>11028</v>
      </c>
      <c r="U3115" t="s">
        <v>10931</v>
      </c>
      <c r="V3115" t="s">
        <v>11009</v>
      </c>
      <c r="W3115" t="s">
        <v>11031</v>
      </c>
      <c r="X3115" t="s">
        <v>1591</v>
      </c>
    </row>
    <row r="3116" spans="1:24" x14ac:dyDescent="0.3">
      <c r="A3116" t="s">
        <v>10160</v>
      </c>
      <c r="B3116" t="s">
        <v>10161</v>
      </c>
      <c r="C3116" t="s">
        <v>10161</v>
      </c>
      <c r="D3116">
        <v>81</v>
      </c>
      <c r="E3116" t="s">
        <v>10915</v>
      </c>
      <c r="F3116">
        <v>1.35</v>
      </c>
      <c r="G3116" t="s">
        <v>105</v>
      </c>
      <c r="H3116" t="s">
        <v>10895</v>
      </c>
      <c r="I3116" t="s">
        <v>10899</v>
      </c>
      <c r="J3116">
        <v>6.3</v>
      </c>
      <c r="K3116" t="s">
        <v>10912</v>
      </c>
      <c r="L3116">
        <v>139409</v>
      </c>
      <c r="M3116">
        <v>4900000</v>
      </c>
      <c r="N3116">
        <v>149368835</v>
      </c>
      <c r="O3116">
        <v>144468835</v>
      </c>
      <c r="P3116" t="s">
        <v>10928</v>
      </c>
      <c r="Q3116" t="s">
        <v>9140</v>
      </c>
      <c r="R3116">
        <v>8</v>
      </c>
      <c r="S3116" t="s">
        <v>11014</v>
      </c>
      <c r="T3116" t="s">
        <v>11024</v>
      </c>
      <c r="U3116" t="s">
        <v>10926</v>
      </c>
      <c r="V3116" t="s">
        <v>11006</v>
      </c>
      <c r="W3116" t="s">
        <v>11031</v>
      </c>
      <c r="X3116" t="s">
        <v>5404</v>
      </c>
    </row>
    <row r="3117" spans="1:24" x14ac:dyDescent="0.3">
      <c r="A3117" t="s">
        <v>10162</v>
      </c>
      <c r="B3117" t="s">
        <v>10163</v>
      </c>
      <c r="C3117" t="s">
        <v>10163</v>
      </c>
      <c r="D3117">
        <v>101</v>
      </c>
      <c r="E3117" t="s">
        <v>10911</v>
      </c>
      <c r="F3117">
        <v>1.6833333333333333</v>
      </c>
      <c r="G3117" t="s">
        <v>172</v>
      </c>
      <c r="H3117" t="s">
        <v>10899</v>
      </c>
      <c r="I3117" t="s">
        <v>10899</v>
      </c>
      <c r="J3117">
        <v>5.2</v>
      </c>
      <c r="K3117" t="s">
        <v>10933</v>
      </c>
      <c r="L3117">
        <v>54880</v>
      </c>
      <c r="M3117">
        <v>20000000</v>
      </c>
      <c r="N3117">
        <v>47347283</v>
      </c>
      <c r="O3117">
        <v>27347283</v>
      </c>
      <c r="P3117" t="s">
        <v>10913</v>
      </c>
      <c r="Q3117" t="s">
        <v>10164</v>
      </c>
      <c r="R3117">
        <v>15</v>
      </c>
      <c r="S3117" t="s">
        <v>11012</v>
      </c>
      <c r="T3117" t="s">
        <v>11024</v>
      </c>
      <c r="U3117" t="s">
        <v>10926</v>
      </c>
      <c r="V3117" t="s">
        <v>11005</v>
      </c>
      <c r="W3117" t="s">
        <v>11031</v>
      </c>
      <c r="X3117" t="s">
        <v>10165</v>
      </c>
    </row>
    <row r="3118" spans="1:24" x14ac:dyDescent="0.3">
      <c r="A3118" t="s">
        <v>10166</v>
      </c>
      <c r="B3118" t="s">
        <v>10167</v>
      </c>
      <c r="C3118" t="s">
        <v>10167</v>
      </c>
      <c r="D3118">
        <v>170</v>
      </c>
      <c r="E3118" t="s">
        <v>10917</v>
      </c>
      <c r="F3118">
        <v>2.8333333333333335</v>
      </c>
      <c r="G3118" t="s">
        <v>7406</v>
      </c>
      <c r="H3118" t="s">
        <v>190</v>
      </c>
      <c r="I3118" t="s">
        <v>10886</v>
      </c>
      <c r="J3118">
        <v>7</v>
      </c>
      <c r="K3118" t="s">
        <v>10916</v>
      </c>
      <c r="L3118">
        <v>50289</v>
      </c>
      <c r="M3118">
        <v>13430000</v>
      </c>
      <c r="N3118">
        <v>98251790</v>
      </c>
      <c r="O3118">
        <v>84821790</v>
      </c>
      <c r="P3118" t="s">
        <v>10913</v>
      </c>
      <c r="Q3118" t="s">
        <v>10168</v>
      </c>
      <c r="R3118">
        <v>5</v>
      </c>
      <c r="S3118" t="s">
        <v>11011</v>
      </c>
      <c r="T3118" t="s">
        <v>11025</v>
      </c>
      <c r="U3118" t="s">
        <v>10927</v>
      </c>
      <c r="V3118" t="s">
        <v>11006</v>
      </c>
      <c r="W3118" t="s">
        <v>11031</v>
      </c>
      <c r="X3118" t="s">
        <v>10169</v>
      </c>
    </row>
    <row r="3119" spans="1:24" x14ac:dyDescent="0.3">
      <c r="A3119" t="s">
        <v>10170</v>
      </c>
      <c r="B3119" t="s">
        <v>10171</v>
      </c>
      <c r="C3119" t="s">
        <v>10171</v>
      </c>
      <c r="D3119">
        <v>102</v>
      </c>
      <c r="E3119" t="s">
        <v>10911</v>
      </c>
      <c r="F3119">
        <v>1.7</v>
      </c>
      <c r="G3119" t="s">
        <v>10891</v>
      </c>
      <c r="H3119" t="s">
        <v>190</v>
      </c>
      <c r="I3119" t="s">
        <v>5170</v>
      </c>
      <c r="J3119">
        <v>7.3</v>
      </c>
      <c r="K3119" t="s">
        <v>10916</v>
      </c>
      <c r="L3119">
        <v>134631</v>
      </c>
      <c r="M3119">
        <v>4500000</v>
      </c>
      <c r="N3119">
        <v>3283369</v>
      </c>
      <c r="O3119">
        <v>-1216631</v>
      </c>
      <c r="P3119" t="s">
        <v>10924</v>
      </c>
      <c r="Q3119" t="s">
        <v>9559</v>
      </c>
      <c r="R3119">
        <v>25</v>
      </c>
      <c r="S3119" t="s">
        <v>11012</v>
      </c>
      <c r="T3119" t="s">
        <v>11029</v>
      </c>
      <c r="U3119" t="s">
        <v>10932</v>
      </c>
      <c r="V3119" t="s">
        <v>11005</v>
      </c>
      <c r="W3119" t="s">
        <v>11031</v>
      </c>
      <c r="X3119" t="s">
        <v>10172</v>
      </c>
    </row>
    <row r="3120" spans="1:24" x14ac:dyDescent="0.3">
      <c r="A3120" t="s">
        <v>10173</v>
      </c>
      <c r="B3120" t="s">
        <v>10174</v>
      </c>
      <c r="C3120" t="s">
        <v>10174</v>
      </c>
      <c r="D3120">
        <v>127</v>
      </c>
      <c r="E3120" t="s">
        <v>10917</v>
      </c>
      <c r="F3120">
        <v>2.1166666666666667</v>
      </c>
      <c r="G3120" t="s">
        <v>10889</v>
      </c>
      <c r="H3120" t="s">
        <v>190</v>
      </c>
      <c r="I3120" t="s">
        <v>10896</v>
      </c>
      <c r="J3120">
        <v>7.8</v>
      </c>
      <c r="K3120" t="s">
        <v>10916</v>
      </c>
      <c r="L3120">
        <v>247686</v>
      </c>
      <c r="M3120">
        <v>25000000</v>
      </c>
      <c r="N3120">
        <v>235956898</v>
      </c>
      <c r="O3120">
        <v>210956898</v>
      </c>
      <c r="P3120" t="s">
        <v>10928</v>
      </c>
      <c r="Q3120" t="s">
        <v>10175</v>
      </c>
      <c r="R3120">
        <v>1</v>
      </c>
      <c r="S3120" t="s">
        <v>11012</v>
      </c>
      <c r="T3120" t="s">
        <v>11018</v>
      </c>
      <c r="U3120" t="s">
        <v>10914</v>
      </c>
      <c r="V3120" t="s">
        <v>11006</v>
      </c>
      <c r="W3120" t="s">
        <v>11031</v>
      </c>
      <c r="X3120" t="s">
        <v>9032</v>
      </c>
    </row>
    <row r="3121" spans="1:24" x14ac:dyDescent="0.3">
      <c r="A3121" t="s">
        <v>10176</v>
      </c>
      <c r="B3121" t="s">
        <v>10177</v>
      </c>
      <c r="C3121" t="s">
        <v>10177</v>
      </c>
      <c r="D3121">
        <v>76</v>
      </c>
      <c r="E3121" t="s">
        <v>10915</v>
      </c>
      <c r="F3121">
        <v>1.2666666666666666</v>
      </c>
      <c r="G3121" t="s">
        <v>7406</v>
      </c>
      <c r="H3121" t="s">
        <v>10888</v>
      </c>
      <c r="I3121" t="s">
        <v>10891</v>
      </c>
      <c r="J3121">
        <v>6.4</v>
      </c>
      <c r="K3121" t="s">
        <v>10912</v>
      </c>
      <c r="L3121">
        <v>60457</v>
      </c>
      <c r="M3121">
        <v>3500000</v>
      </c>
      <c r="N3121">
        <v>4462034</v>
      </c>
      <c r="O3121">
        <v>962034</v>
      </c>
      <c r="P3121" t="s">
        <v>10918</v>
      </c>
      <c r="Q3121" t="s">
        <v>10178</v>
      </c>
      <c r="R3121">
        <v>22</v>
      </c>
      <c r="S3121" t="s">
        <v>1956</v>
      </c>
      <c r="T3121" t="s">
        <v>11025</v>
      </c>
      <c r="U3121" t="s">
        <v>10927</v>
      </c>
      <c r="V3121" t="s">
        <v>11006</v>
      </c>
      <c r="W3121" t="s">
        <v>11031</v>
      </c>
      <c r="X3121" t="s">
        <v>10179</v>
      </c>
    </row>
    <row r="3122" spans="1:24" x14ac:dyDescent="0.3">
      <c r="A3122" t="s">
        <v>10180</v>
      </c>
      <c r="B3122" t="s">
        <v>5704</v>
      </c>
      <c r="C3122" t="s">
        <v>5704</v>
      </c>
      <c r="D3122">
        <v>123</v>
      </c>
      <c r="E3122" t="s">
        <v>10917</v>
      </c>
      <c r="F3122">
        <v>2.0499999999999998</v>
      </c>
      <c r="G3122" t="s">
        <v>7406</v>
      </c>
      <c r="H3122" t="s">
        <v>190</v>
      </c>
      <c r="I3122" t="s">
        <v>5170</v>
      </c>
      <c r="J3122">
        <v>7.5</v>
      </c>
      <c r="K3122" t="s">
        <v>10916</v>
      </c>
      <c r="L3122">
        <v>137240</v>
      </c>
      <c r="M3122">
        <v>55000000</v>
      </c>
      <c r="N3122">
        <v>21632392</v>
      </c>
      <c r="O3122">
        <v>-33367608</v>
      </c>
      <c r="P3122" t="s">
        <v>10924</v>
      </c>
      <c r="Q3122" t="s">
        <v>10181</v>
      </c>
      <c r="R3122">
        <v>19</v>
      </c>
      <c r="S3122" t="s">
        <v>11014</v>
      </c>
      <c r="T3122" t="s">
        <v>11026</v>
      </c>
      <c r="U3122" t="s">
        <v>10929</v>
      </c>
      <c r="V3122" t="s">
        <v>11004</v>
      </c>
      <c r="W3122" t="s">
        <v>11035</v>
      </c>
      <c r="X3122" t="s">
        <v>6483</v>
      </c>
    </row>
    <row r="3123" spans="1:24" x14ac:dyDescent="0.3">
      <c r="A3123" t="s">
        <v>10182</v>
      </c>
      <c r="B3123" t="s">
        <v>10183</v>
      </c>
      <c r="C3123" t="s">
        <v>10183</v>
      </c>
      <c r="D3123">
        <v>86</v>
      </c>
      <c r="E3123" t="s">
        <v>10915</v>
      </c>
      <c r="F3123">
        <v>1.4333333333333333</v>
      </c>
      <c r="G3123" t="s">
        <v>10887</v>
      </c>
      <c r="H3123" t="s">
        <v>10888</v>
      </c>
      <c r="I3123" t="s">
        <v>172</v>
      </c>
      <c r="J3123">
        <v>3.4</v>
      </c>
      <c r="K3123" t="s">
        <v>10933</v>
      </c>
      <c r="L3123">
        <v>69444</v>
      </c>
      <c r="M3123">
        <v>50000000</v>
      </c>
      <c r="N3123">
        <v>217776646</v>
      </c>
      <c r="O3123">
        <v>167776646</v>
      </c>
      <c r="P3123" t="s">
        <v>10928</v>
      </c>
      <c r="Q3123" t="s">
        <v>10184</v>
      </c>
      <c r="R3123">
        <v>27</v>
      </c>
      <c r="S3123" t="s">
        <v>11012</v>
      </c>
      <c r="T3123" t="s">
        <v>11025</v>
      </c>
      <c r="U3123" t="s">
        <v>10927</v>
      </c>
      <c r="V3123" t="s">
        <v>11005</v>
      </c>
      <c r="W3123" t="s">
        <v>11031</v>
      </c>
      <c r="X3123" t="s">
        <v>10185</v>
      </c>
    </row>
    <row r="3124" spans="1:24" x14ac:dyDescent="0.3">
      <c r="A3124" t="s">
        <v>10186</v>
      </c>
      <c r="B3124" t="s">
        <v>10187</v>
      </c>
      <c r="C3124" t="s">
        <v>10187</v>
      </c>
      <c r="D3124">
        <v>128</v>
      </c>
      <c r="E3124" t="s">
        <v>10917</v>
      </c>
      <c r="F3124">
        <v>2.1333333333333333</v>
      </c>
      <c r="G3124" t="s">
        <v>7406</v>
      </c>
      <c r="H3124" t="s">
        <v>10887</v>
      </c>
      <c r="I3124" t="s">
        <v>10890</v>
      </c>
      <c r="J3124">
        <v>6.1</v>
      </c>
      <c r="K3124" t="s">
        <v>10912</v>
      </c>
      <c r="L3124">
        <v>335869</v>
      </c>
      <c r="M3124">
        <v>170000000</v>
      </c>
      <c r="N3124">
        <v>1310466296</v>
      </c>
      <c r="O3124">
        <v>1140466296</v>
      </c>
      <c r="P3124" t="s">
        <v>10928</v>
      </c>
      <c r="Q3124" t="s">
        <v>10188</v>
      </c>
      <c r="R3124">
        <v>21</v>
      </c>
      <c r="S3124" t="s">
        <v>11015</v>
      </c>
      <c r="T3124" t="s">
        <v>11029</v>
      </c>
      <c r="U3124" t="s">
        <v>10932</v>
      </c>
      <c r="V3124" t="s">
        <v>11009</v>
      </c>
      <c r="W3124" t="s">
        <v>11031</v>
      </c>
      <c r="X3124" t="s">
        <v>8363</v>
      </c>
    </row>
    <row r="3125" spans="1:24" x14ac:dyDescent="0.3">
      <c r="A3125" t="s">
        <v>10189</v>
      </c>
      <c r="B3125" t="s">
        <v>10190</v>
      </c>
      <c r="C3125" t="s">
        <v>10190</v>
      </c>
      <c r="D3125">
        <v>147</v>
      </c>
      <c r="E3125" t="s">
        <v>10917</v>
      </c>
      <c r="F3125">
        <v>2.4500000000000002</v>
      </c>
      <c r="G3125" t="s">
        <v>7406</v>
      </c>
      <c r="H3125" t="s">
        <v>10887</v>
      </c>
      <c r="I3125" t="s">
        <v>5170</v>
      </c>
      <c r="J3125">
        <v>7.7</v>
      </c>
      <c r="K3125" t="s">
        <v>10916</v>
      </c>
      <c r="L3125">
        <v>367786</v>
      </c>
      <c r="M3125">
        <v>178000000</v>
      </c>
      <c r="N3125">
        <v>791657398</v>
      </c>
      <c r="O3125">
        <v>613657398</v>
      </c>
      <c r="P3125" t="s">
        <v>10928</v>
      </c>
      <c r="Q3125" t="s">
        <v>10191</v>
      </c>
      <c r="R3125">
        <v>12</v>
      </c>
      <c r="S3125" t="s">
        <v>11012</v>
      </c>
      <c r="T3125" t="s">
        <v>11025</v>
      </c>
      <c r="U3125" t="s">
        <v>10927</v>
      </c>
      <c r="V3125" t="s">
        <v>11009</v>
      </c>
      <c r="W3125" t="s">
        <v>11031</v>
      </c>
      <c r="X3125" t="s">
        <v>5979</v>
      </c>
    </row>
    <row r="3126" spans="1:24" x14ac:dyDescent="0.3">
      <c r="A3126" t="s">
        <v>10192</v>
      </c>
      <c r="B3126" t="s">
        <v>10193</v>
      </c>
      <c r="C3126" t="s">
        <v>10193</v>
      </c>
      <c r="D3126">
        <v>93</v>
      </c>
      <c r="E3126" t="s">
        <v>10911</v>
      </c>
      <c r="F3126">
        <v>1.55</v>
      </c>
      <c r="G3126" t="s">
        <v>105</v>
      </c>
      <c r="H3126" t="s">
        <v>10895</v>
      </c>
      <c r="I3126" t="s">
        <v>5170</v>
      </c>
      <c r="J3126">
        <v>5.2</v>
      </c>
      <c r="K3126" t="s">
        <v>10933</v>
      </c>
      <c r="L3126">
        <v>56158</v>
      </c>
      <c r="M3126">
        <v>9000000</v>
      </c>
      <c r="N3126">
        <v>123233739</v>
      </c>
      <c r="O3126">
        <v>114233739</v>
      </c>
      <c r="P3126" t="s">
        <v>10928</v>
      </c>
      <c r="Q3126" t="s">
        <v>10194</v>
      </c>
      <c r="R3126">
        <v>15</v>
      </c>
      <c r="S3126" t="s">
        <v>1956</v>
      </c>
      <c r="T3126" t="s">
        <v>11021</v>
      </c>
      <c r="U3126" t="s">
        <v>10921</v>
      </c>
      <c r="V3126" t="s">
        <v>11001</v>
      </c>
      <c r="W3126" t="s">
        <v>11031</v>
      </c>
      <c r="X3126" t="s">
        <v>10195</v>
      </c>
    </row>
    <row r="3127" spans="1:24" x14ac:dyDescent="0.3">
      <c r="A3127" t="s">
        <v>10196</v>
      </c>
      <c r="B3127" t="s">
        <v>10197</v>
      </c>
      <c r="C3127" t="s">
        <v>10197</v>
      </c>
      <c r="D3127">
        <v>137</v>
      </c>
      <c r="E3127" t="s">
        <v>10917</v>
      </c>
      <c r="F3127">
        <v>2.2833333333333332</v>
      </c>
      <c r="G3127" t="s">
        <v>10889</v>
      </c>
      <c r="H3127" t="s">
        <v>10891</v>
      </c>
      <c r="I3127" t="s">
        <v>190</v>
      </c>
      <c r="J3127">
        <v>7.6</v>
      </c>
      <c r="K3127" t="s">
        <v>10916</v>
      </c>
      <c r="L3127">
        <v>73585</v>
      </c>
      <c r="M3127">
        <v>25000000</v>
      </c>
      <c r="N3127">
        <v>50901502</v>
      </c>
      <c r="O3127">
        <v>25901502</v>
      </c>
      <c r="P3127" t="s">
        <v>10913</v>
      </c>
      <c r="Q3127" t="s">
        <v>10198</v>
      </c>
      <c r="R3127">
        <v>6</v>
      </c>
      <c r="S3127" t="s">
        <v>1956</v>
      </c>
      <c r="T3127" t="s">
        <v>11027</v>
      </c>
      <c r="U3127" t="s">
        <v>10930</v>
      </c>
      <c r="V3127" t="s">
        <v>11001</v>
      </c>
      <c r="W3127" t="s">
        <v>11031</v>
      </c>
      <c r="X3127" t="s">
        <v>10199</v>
      </c>
    </row>
    <row r="3128" spans="1:24" x14ac:dyDescent="0.3">
      <c r="A3128" t="s">
        <v>10200</v>
      </c>
      <c r="B3128" t="s">
        <v>10201</v>
      </c>
      <c r="C3128" t="s">
        <v>10201</v>
      </c>
      <c r="D3128">
        <v>94</v>
      </c>
      <c r="E3128" t="s">
        <v>10911</v>
      </c>
      <c r="F3128">
        <v>1.5666666666666667</v>
      </c>
      <c r="G3128" t="s">
        <v>172</v>
      </c>
      <c r="H3128" t="s">
        <v>190</v>
      </c>
      <c r="I3128" t="s">
        <v>10899</v>
      </c>
      <c r="J3128">
        <v>7.4</v>
      </c>
      <c r="K3128" t="s">
        <v>10916</v>
      </c>
      <c r="L3128">
        <v>316134</v>
      </c>
      <c r="M3128">
        <v>10000000</v>
      </c>
      <c r="N3128">
        <v>78986478</v>
      </c>
      <c r="O3128">
        <v>68986478</v>
      </c>
      <c r="P3128" t="s">
        <v>10913</v>
      </c>
      <c r="Q3128" t="s">
        <v>10084</v>
      </c>
      <c r="R3128">
        <v>1</v>
      </c>
      <c r="S3128" t="s">
        <v>1956</v>
      </c>
      <c r="T3128" t="s">
        <v>11027</v>
      </c>
      <c r="U3128" t="s">
        <v>10930</v>
      </c>
      <c r="V3128" t="s">
        <v>11005</v>
      </c>
      <c r="W3128" t="s">
        <v>11031</v>
      </c>
      <c r="X3128" t="s">
        <v>8026</v>
      </c>
    </row>
    <row r="3129" spans="1:24" x14ac:dyDescent="0.3">
      <c r="A3129" t="s">
        <v>10202</v>
      </c>
      <c r="B3129" t="s">
        <v>10203</v>
      </c>
      <c r="C3129" t="s">
        <v>10204</v>
      </c>
      <c r="D3129">
        <v>122</v>
      </c>
      <c r="E3129" t="s">
        <v>10917</v>
      </c>
      <c r="F3129">
        <v>2.0333333333333332</v>
      </c>
      <c r="G3129" t="s">
        <v>190</v>
      </c>
      <c r="H3129" t="s">
        <v>234</v>
      </c>
      <c r="I3129" t="s">
        <v>10899</v>
      </c>
      <c r="J3129">
        <v>6.9</v>
      </c>
      <c r="K3129" t="s">
        <v>10912</v>
      </c>
      <c r="L3129">
        <v>68944</v>
      </c>
      <c r="M3129">
        <v>38000000</v>
      </c>
      <c r="N3129">
        <v>13143056</v>
      </c>
      <c r="O3129">
        <v>-24856944</v>
      </c>
      <c r="P3129" t="s">
        <v>10924</v>
      </c>
      <c r="Q3129" t="s">
        <v>10205</v>
      </c>
      <c r="R3129">
        <v>2</v>
      </c>
      <c r="S3129" t="s">
        <v>11013</v>
      </c>
      <c r="T3129" t="s">
        <v>11027</v>
      </c>
      <c r="U3129" t="s">
        <v>10930</v>
      </c>
      <c r="V3129" t="s">
        <v>11009</v>
      </c>
      <c r="W3129" t="s">
        <v>11031</v>
      </c>
      <c r="X3129" t="s">
        <v>7346</v>
      </c>
    </row>
    <row r="3130" spans="1:24" x14ac:dyDescent="0.3">
      <c r="A3130" t="s">
        <v>10206</v>
      </c>
      <c r="B3130" t="s">
        <v>10207</v>
      </c>
      <c r="C3130" t="s">
        <v>10207</v>
      </c>
      <c r="D3130">
        <v>117</v>
      </c>
      <c r="E3130" t="s">
        <v>10911</v>
      </c>
      <c r="F3130">
        <v>1.95</v>
      </c>
      <c r="G3130" t="s">
        <v>105</v>
      </c>
      <c r="H3130" t="s">
        <v>5170</v>
      </c>
      <c r="I3130" t="s">
        <v>10899</v>
      </c>
      <c r="J3130">
        <v>7.3</v>
      </c>
      <c r="K3130" t="s">
        <v>10916</v>
      </c>
      <c r="L3130">
        <v>533911</v>
      </c>
      <c r="M3130">
        <v>9000000</v>
      </c>
      <c r="N3130">
        <v>278454417</v>
      </c>
      <c r="O3130">
        <v>269454417</v>
      </c>
      <c r="P3130" t="s">
        <v>10928</v>
      </c>
      <c r="Q3130" t="s">
        <v>10208</v>
      </c>
      <c r="R3130">
        <v>26</v>
      </c>
      <c r="S3130" t="s">
        <v>11015</v>
      </c>
      <c r="T3130" t="s">
        <v>11027</v>
      </c>
      <c r="U3130" t="s">
        <v>10930</v>
      </c>
      <c r="V3130" t="s">
        <v>11006</v>
      </c>
      <c r="W3130" t="s">
        <v>11031</v>
      </c>
      <c r="X3130" t="s">
        <v>3083</v>
      </c>
    </row>
    <row r="3131" spans="1:24" x14ac:dyDescent="0.3">
      <c r="A3131" t="s">
        <v>10209</v>
      </c>
      <c r="B3131" t="s">
        <v>10210</v>
      </c>
      <c r="C3131" t="s">
        <v>10210</v>
      </c>
      <c r="D3131">
        <v>111</v>
      </c>
      <c r="E3131" t="s">
        <v>10911</v>
      </c>
      <c r="F3131">
        <v>1.85</v>
      </c>
      <c r="G3131" t="s">
        <v>190</v>
      </c>
      <c r="H3131" t="s">
        <v>10899</v>
      </c>
      <c r="I3131" t="s">
        <v>10899</v>
      </c>
      <c r="J3131">
        <v>7.4</v>
      </c>
      <c r="K3131" t="s">
        <v>10916</v>
      </c>
      <c r="L3131">
        <v>324558</v>
      </c>
      <c r="M3131">
        <v>4000000</v>
      </c>
      <c r="N3131">
        <v>65172611</v>
      </c>
      <c r="O3131">
        <v>61172611</v>
      </c>
      <c r="P3131" t="s">
        <v>10913</v>
      </c>
      <c r="Q3131" t="s">
        <v>9668</v>
      </c>
      <c r="R3131">
        <v>2</v>
      </c>
      <c r="S3131" t="s">
        <v>1956</v>
      </c>
      <c r="T3131" t="s">
        <v>11027</v>
      </c>
      <c r="U3131" t="s">
        <v>10930</v>
      </c>
      <c r="V3131" t="s">
        <v>11006</v>
      </c>
      <c r="W3131" t="s">
        <v>11031</v>
      </c>
      <c r="X3131" t="s">
        <v>10211</v>
      </c>
    </row>
    <row r="3132" spans="1:24" x14ac:dyDescent="0.3">
      <c r="A3132" t="s">
        <v>10212</v>
      </c>
      <c r="B3132" t="s">
        <v>10213</v>
      </c>
      <c r="C3132" t="s">
        <v>10213</v>
      </c>
      <c r="D3132">
        <v>136</v>
      </c>
      <c r="E3132" t="s">
        <v>10917</v>
      </c>
      <c r="F3132">
        <v>2.2666666666666666</v>
      </c>
      <c r="G3132" t="s">
        <v>7406</v>
      </c>
      <c r="H3132" t="s">
        <v>10891</v>
      </c>
      <c r="I3132" t="s">
        <v>190</v>
      </c>
      <c r="J3132">
        <v>6.1</v>
      </c>
      <c r="K3132" t="s">
        <v>10912</v>
      </c>
      <c r="L3132">
        <v>88691</v>
      </c>
      <c r="M3132">
        <v>40000000</v>
      </c>
      <c r="N3132">
        <v>52300984</v>
      </c>
      <c r="O3132">
        <v>12300984</v>
      </c>
      <c r="P3132" t="s">
        <v>10913</v>
      </c>
      <c r="Q3132" t="s">
        <v>10214</v>
      </c>
      <c r="R3132">
        <v>16</v>
      </c>
      <c r="S3132" t="s">
        <v>11014</v>
      </c>
      <c r="T3132" t="s">
        <v>11021</v>
      </c>
      <c r="U3132" t="s">
        <v>10921</v>
      </c>
      <c r="V3132" t="s">
        <v>11008</v>
      </c>
      <c r="W3132" t="s">
        <v>11035</v>
      </c>
      <c r="X3132" t="s">
        <v>1884</v>
      </c>
    </row>
    <row r="3133" spans="1:24" x14ac:dyDescent="0.3">
      <c r="A3133" t="s">
        <v>10215</v>
      </c>
      <c r="B3133" t="s">
        <v>10216</v>
      </c>
      <c r="C3133" t="s">
        <v>10216</v>
      </c>
      <c r="D3133">
        <v>106</v>
      </c>
      <c r="E3133" t="s">
        <v>10911</v>
      </c>
      <c r="F3133">
        <v>1.7666666666666666</v>
      </c>
      <c r="G3133" t="s">
        <v>7406</v>
      </c>
      <c r="H3133" t="s">
        <v>190</v>
      </c>
      <c r="I3133" t="s">
        <v>10896</v>
      </c>
      <c r="J3133">
        <v>7.8</v>
      </c>
      <c r="K3133" t="s">
        <v>10916</v>
      </c>
      <c r="L3133">
        <v>716711</v>
      </c>
      <c r="M3133">
        <v>100000000</v>
      </c>
      <c r="N3133">
        <v>527816307</v>
      </c>
      <c r="O3133">
        <v>427816307</v>
      </c>
      <c r="P3133" t="s">
        <v>10928</v>
      </c>
      <c r="Q3133" t="s">
        <v>10217</v>
      </c>
      <c r="R3133">
        <v>13</v>
      </c>
      <c r="S3133" t="s">
        <v>11012</v>
      </c>
      <c r="T3133" t="s">
        <v>11025</v>
      </c>
      <c r="U3133" t="s">
        <v>10927</v>
      </c>
      <c r="V3133" t="s">
        <v>11005</v>
      </c>
      <c r="W3133" t="s">
        <v>11031</v>
      </c>
      <c r="X3133" t="s">
        <v>2976</v>
      </c>
    </row>
    <row r="3134" spans="1:24" x14ac:dyDescent="0.3">
      <c r="A3134" t="s">
        <v>10218</v>
      </c>
      <c r="B3134" t="s">
        <v>10219</v>
      </c>
      <c r="C3134" t="s">
        <v>10219</v>
      </c>
      <c r="D3134">
        <v>82</v>
      </c>
      <c r="E3134" t="s">
        <v>10915</v>
      </c>
      <c r="F3134">
        <v>1.3666666666666667</v>
      </c>
      <c r="G3134" t="s">
        <v>105</v>
      </c>
      <c r="H3134" t="s">
        <v>5170</v>
      </c>
      <c r="I3134" t="s">
        <v>10899</v>
      </c>
      <c r="J3134">
        <v>6.6</v>
      </c>
      <c r="K3134" t="s">
        <v>10912</v>
      </c>
      <c r="L3134">
        <v>149711</v>
      </c>
      <c r="M3134">
        <v>1000000</v>
      </c>
      <c r="N3134">
        <v>0</v>
      </c>
      <c r="O3134">
        <v>-1000000</v>
      </c>
      <c r="P3134" t="s">
        <v>10924</v>
      </c>
      <c r="Q3134" t="s">
        <v>9585</v>
      </c>
      <c r="R3134">
        <v>12</v>
      </c>
      <c r="S3134" t="s">
        <v>11016</v>
      </c>
      <c r="T3134" t="s">
        <v>11021</v>
      </c>
      <c r="U3134" t="s">
        <v>10921</v>
      </c>
      <c r="V3134" t="s">
        <v>11006</v>
      </c>
      <c r="W3134" t="s">
        <v>11031</v>
      </c>
      <c r="X3134" t="s">
        <v>9282</v>
      </c>
    </row>
    <row r="3135" spans="1:24" x14ac:dyDescent="0.3">
      <c r="A3135" t="s">
        <v>10220</v>
      </c>
      <c r="B3135" t="s">
        <v>10221</v>
      </c>
      <c r="C3135" t="s">
        <v>10221</v>
      </c>
      <c r="D3135">
        <v>115</v>
      </c>
      <c r="E3135" t="s">
        <v>10911</v>
      </c>
      <c r="F3135">
        <v>1.9166666666666667</v>
      </c>
      <c r="G3135" t="s">
        <v>172</v>
      </c>
      <c r="H3135" t="s">
        <v>10891</v>
      </c>
      <c r="I3135" t="s">
        <v>190</v>
      </c>
      <c r="J3135">
        <v>8.1</v>
      </c>
      <c r="K3135" t="s">
        <v>10922</v>
      </c>
      <c r="L3135">
        <v>539810</v>
      </c>
      <c r="M3135">
        <v>15000000</v>
      </c>
      <c r="N3135">
        <v>162729321</v>
      </c>
      <c r="O3135">
        <v>147729321</v>
      </c>
      <c r="P3135" t="s">
        <v>10928</v>
      </c>
      <c r="Q3135" t="s">
        <v>10222</v>
      </c>
      <c r="R3135">
        <v>4</v>
      </c>
      <c r="S3135" t="s">
        <v>11015</v>
      </c>
      <c r="T3135" t="s">
        <v>11027</v>
      </c>
      <c r="U3135" t="s">
        <v>10930</v>
      </c>
      <c r="V3135" t="s">
        <v>11005</v>
      </c>
      <c r="W3135" t="s">
        <v>11031</v>
      </c>
      <c r="X3135" t="s">
        <v>5946</v>
      </c>
    </row>
    <row r="3136" spans="1:24" x14ac:dyDescent="0.3">
      <c r="A3136" t="s">
        <v>10223</v>
      </c>
      <c r="B3136" t="s">
        <v>10224</v>
      </c>
      <c r="C3136" t="s">
        <v>10224</v>
      </c>
      <c r="D3136">
        <v>130</v>
      </c>
      <c r="E3136" t="s">
        <v>10917</v>
      </c>
      <c r="F3136">
        <v>2.1666666666666665</v>
      </c>
      <c r="G3136" t="s">
        <v>10887</v>
      </c>
      <c r="H3136" t="s">
        <v>172</v>
      </c>
      <c r="I3136" t="s">
        <v>10892</v>
      </c>
      <c r="J3136">
        <v>6.7</v>
      </c>
      <c r="K3136" t="s">
        <v>10912</v>
      </c>
      <c r="L3136">
        <v>93252</v>
      </c>
      <c r="M3136">
        <v>130000000</v>
      </c>
      <c r="N3136">
        <v>349546142</v>
      </c>
      <c r="O3136">
        <v>219546142</v>
      </c>
      <c r="P3136" t="s">
        <v>10928</v>
      </c>
      <c r="Q3136" t="s">
        <v>10225</v>
      </c>
      <c r="R3136">
        <v>29</v>
      </c>
      <c r="S3136" t="s">
        <v>11012</v>
      </c>
      <c r="T3136" t="s">
        <v>11023</v>
      </c>
      <c r="U3136" t="s">
        <v>10925</v>
      </c>
      <c r="V3136" t="s">
        <v>11009</v>
      </c>
      <c r="W3136" t="s">
        <v>11031</v>
      </c>
      <c r="X3136" t="s">
        <v>3955</v>
      </c>
    </row>
    <row r="3137" spans="1:24" x14ac:dyDescent="0.3">
      <c r="A3137" t="s">
        <v>10226</v>
      </c>
      <c r="B3137" t="s">
        <v>2998</v>
      </c>
      <c r="C3137" t="s">
        <v>2998</v>
      </c>
      <c r="D3137">
        <v>118</v>
      </c>
      <c r="E3137" t="s">
        <v>10911</v>
      </c>
      <c r="F3137">
        <v>1.9666666666666666</v>
      </c>
      <c r="G3137" t="s">
        <v>7406</v>
      </c>
      <c r="H3137" t="s">
        <v>10887</v>
      </c>
      <c r="I3137" t="s">
        <v>172</v>
      </c>
      <c r="J3137">
        <v>5</v>
      </c>
      <c r="K3137" t="s">
        <v>10933</v>
      </c>
      <c r="L3137">
        <v>78026</v>
      </c>
      <c r="M3137">
        <v>48000000</v>
      </c>
      <c r="N3137">
        <v>73279888</v>
      </c>
      <c r="O3137">
        <v>25279888</v>
      </c>
      <c r="P3137" t="s">
        <v>10913</v>
      </c>
      <c r="Q3137" t="s">
        <v>10227</v>
      </c>
      <c r="R3137">
        <v>11</v>
      </c>
      <c r="S3137" t="s">
        <v>11015</v>
      </c>
      <c r="T3137" t="s">
        <v>11023</v>
      </c>
      <c r="U3137" t="s">
        <v>10925</v>
      </c>
      <c r="V3137" t="s">
        <v>11001</v>
      </c>
      <c r="W3137" t="s">
        <v>11031</v>
      </c>
      <c r="X3137" t="s">
        <v>7827</v>
      </c>
    </row>
    <row r="3138" spans="1:24" x14ac:dyDescent="0.3">
      <c r="A3138" t="s">
        <v>10228</v>
      </c>
      <c r="B3138" t="s">
        <v>10229</v>
      </c>
      <c r="C3138" t="s">
        <v>10229</v>
      </c>
      <c r="D3138">
        <v>113</v>
      </c>
      <c r="E3138" t="s">
        <v>10911</v>
      </c>
      <c r="F3138">
        <v>1.8833333333333333</v>
      </c>
      <c r="G3138" t="s">
        <v>7406</v>
      </c>
      <c r="H3138" t="s">
        <v>10890</v>
      </c>
      <c r="I3138" t="s">
        <v>5170</v>
      </c>
      <c r="J3138">
        <v>6.3</v>
      </c>
      <c r="K3138" t="s">
        <v>10912</v>
      </c>
      <c r="L3138">
        <v>227495</v>
      </c>
      <c r="M3138">
        <v>200000000</v>
      </c>
      <c r="N3138">
        <v>470116094</v>
      </c>
      <c r="O3138">
        <v>270116094</v>
      </c>
      <c r="P3138" t="s">
        <v>10928</v>
      </c>
      <c r="Q3138" t="s">
        <v>10230</v>
      </c>
      <c r="R3138">
        <v>24</v>
      </c>
      <c r="S3138" t="s">
        <v>11014</v>
      </c>
      <c r="T3138" t="s">
        <v>11021</v>
      </c>
      <c r="U3138" t="s">
        <v>10921</v>
      </c>
      <c r="V3138" t="s">
        <v>10995</v>
      </c>
      <c r="W3138" t="s">
        <v>11035</v>
      </c>
      <c r="X3138" t="s">
        <v>7364</v>
      </c>
    </row>
    <row r="3139" spans="1:24" x14ac:dyDescent="0.3">
      <c r="A3139" t="s">
        <v>10231</v>
      </c>
      <c r="B3139" t="s">
        <v>10232</v>
      </c>
      <c r="C3139" t="s">
        <v>10232</v>
      </c>
      <c r="D3139">
        <v>104</v>
      </c>
      <c r="E3139" t="s">
        <v>10911</v>
      </c>
      <c r="F3139">
        <v>1.7333333333333334</v>
      </c>
      <c r="G3139" t="s">
        <v>105</v>
      </c>
      <c r="H3139" t="s">
        <v>10895</v>
      </c>
      <c r="I3139" t="s">
        <v>5170</v>
      </c>
      <c r="J3139">
        <v>7.8</v>
      </c>
      <c r="K3139" t="s">
        <v>10916</v>
      </c>
      <c r="L3139">
        <v>668747</v>
      </c>
      <c r="M3139">
        <v>4500000</v>
      </c>
      <c r="N3139">
        <v>255745157</v>
      </c>
      <c r="O3139">
        <v>251245157</v>
      </c>
      <c r="P3139" t="s">
        <v>10928</v>
      </c>
      <c r="Q3139" t="s">
        <v>10233</v>
      </c>
      <c r="R3139">
        <v>23</v>
      </c>
      <c r="S3139" t="s">
        <v>11015</v>
      </c>
      <c r="T3139" t="s">
        <v>11019</v>
      </c>
      <c r="U3139" t="s">
        <v>10919</v>
      </c>
      <c r="V3139" t="s">
        <v>11005</v>
      </c>
      <c r="W3139" t="s">
        <v>11031</v>
      </c>
      <c r="X3139" t="s">
        <v>6846</v>
      </c>
    </row>
    <row r="3140" spans="1:24" x14ac:dyDescent="0.3">
      <c r="A3140" t="s">
        <v>10234</v>
      </c>
      <c r="B3140" t="s">
        <v>10235</v>
      </c>
      <c r="C3140" t="s">
        <v>10235</v>
      </c>
      <c r="D3140">
        <v>122</v>
      </c>
      <c r="E3140" t="s">
        <v>10917</v>
      </c>
      <c r="F3140">
        <v>2.0333333333333332</v>
      </c>
      <c r="G3140" t="s">
        <v>7406</v>
      </c>
      <c r="H3140" t="s">
        <v>10891</v>
      </c>
      <c r="I3140" t="s">
        <v>190</v>
      </c>
      <c r="J3140">
        <v>7.1</v>
      </c>
      <c r="K3140" t="s">
        <v>10916</v>
      </c>
      <c r="L3140">
        <v>161318</v>
      </c>
      <c r="M3140">
        <v>35000000</v>
      </c>
      <c r="N3140">
        <v>75837743</v>
      </c>
      <c r="O3140">
        <v>40837743</v>
      </c>
      <c r="P3140" t="s">
        <v>10913</v>
      </c>
      <c r="Q3140" t="s">
        <v>10236</v>
      </c>
      <c r="R3140">
        <v>18</v>
      </c>
      <c r="S3140" t="s">
        <v>11015</v>
      </c>
      <c r="T3140" t="s">
        <v>11024</v>
      </c>
      <c r="U3140" t="s">
        <v>10926</v>
      </c>
      <c r="V3140" t="s">
        <v>11009</v>
      </c>
      <c r="W3140" t="s">
        <v>11031</v>
      </c>
      <c r="X3140" t="s">
        <v>10237</v>
      </c>
    </row>
    <row r="3141" spans="1:24" x14ac:dyDescent="0.3">
      <c r="A3141" t="s">
        <v>10238</v>
      </c>
      <c r="B3141" t="s">
        <v>10239</v>
      </c>
      <c r="C3141" t="s">
        <v>10239</v>
      </c>
      <c r="D3141">
        <v>111</v>
      </c>
      <c r="E3141" t="s">
        <v>10911</v>
      </c>
      <c r="F3141">
        <v>1.85</v>
      </c>
      <c r="G3141" t="s">
        <v>105</v>
      </c>
      <c r="H3141" t="s">
        <v>10895</v>
      </c>
      <c r="I3141" t="s">
        <v>10890</v>
      </c>
      <c r="J3141">
        <v>6.2</v>
      </c>
      <c r="K3141" t="s">
        <v>10912</v>
      </c>
      <c r="L3141">
        <v>54207</v>
      </c>
      <c r="M3141">
        <v>6000000</v>
      </c>
      <c r="N3141">
        <v>1023510</v>
      </c>
      <c r="O3141">
        <v>-4976490</v>
      </c>
      <c r="P3141" t="s">
        <v>10924</v>
      </c>
      <c r="Q3141" t="s">
        <v>9658</v>
      </c>
      <c r="R3141">
        <v>7</v>
      </c>
      <c r="S3141" t="s">
        <v>11016</v>
      </c>
      <c r="T3141" t="s">
        <v>11027</v>
      </c>
      <c r="U3141" t="s">
        <v>10930</v>
      </c>
      <c r="V3141" t="s">
        <v>11001</v>
      </c>
      <c r="W3141" t="s">
        <v>11031</v>
      </c>
      <c r="X3141" t="s">
        <v>10240</v>
      </c>
    </row>
    <row r="3142" spans="1:24" x14ac:dyDescent="0.3">
      <c r="A3142" t="s">
        <v>10241</v>
      </c>
      <c r="B3142" t="s">
        <v>10242</v>
      </c>
      <c r="C3142" t="s">
        <v>10242</v>
      </c>
      <c r="D3142">
        <v>119</v>
      </c>
      <c r="E3142" t="s">
        <v>10911</v>
      </c>
      <c r="F3142">
        <v>1.9833333333333334</v>
      </c>
      <c r="G3142" t="s">
        <v>10889</v>
      </c>
      <c r="H3142" t="s">
        <v>172</v>
      </c>
      <c r="I3142" t="s">
        <v>190</v>
      </c>
      <c r="J3142">
        <v>7.5</v>
      </c>
      <c r="K3142" t="s">
        <v>10916</v>
      </c>
      <c r="L3142">
        <v>214329</v>
      </c>
      <c r="M3142">
        <v>15000000</v>
      </c>
      <c r="N3142">
        <v>95918706</v>
      </c>
      <c r="O3142">
        <v>80918706</v>
      </c>
      <c r="P3142" t="s">
        <v>10913</v>
      </c>
      <c r="Q3142" t="s">
        <v>10243</v>
      </c>
      <c r="R3142">
        <v>30</v>
      </c>
      <c r="S3142" t="s">
        <v>11012</v>
      </c>
      <c r="T3142" t="s">
        <v>11028</v>
      </c>
      <c r="U3142" t="s">
        <v>10931</v>
      </c>
      <c r="V3142" t="s">
        <v>11009</v>
      </c>
      <c r="W3142" t="s">
        <v>11031</v>
      </c>
      <c r="X3142" t="s">
        <v>10244</v>
      </c>
    </row>
    <row r="3143" spans="1:24" x14ac:dyDescent="0.3">
      <c r="A3143" t="s">
        <v>10245</v>
      </c>
      <c r="B3143" t="s">
        <v>10246</v>
      </c>
      <c r="C3143" t="s">
        <v>10246</v>
      </c>
      <c r="D3143">
        <v>127</v>
      </c>
      <c r="E3143" t="s">
        <v>10917</v>
      </c>
      <c r="F3143">
        <v>2.1166666666666667</v>
      </c>
      <c r="G3143" t="s">
        <v>7406</v>
      </c>
      <c r="H3143" t="s">
        <v>10887</v>
      </c>
      <c r="I3143" t="s">
        <v>10890</v>
      </c>
      <c r="J3143">
        <v>6.1</v>
      </c>
      <c r="K3143" t="s">
        <v>10912</v>
      </c>
      <c r="L3143">
        <v>87222</v>
      </c>
      <c r="M3143">
        <v>200000000</v>
      </c>
      <c r="N3143">
        <v>438966392</v>
      </c>
      <c r="O3143">
        <v>238966392</v>
      </c>
      <c r="P3143" t="s">
        <v>10928</v>
      </c>
      <c r="Q3143" t="s">
        <v>8151</v>
      </c>
      <c r="R3143">
        <v>27</v>
      </c>
      <c r="S3143" t="s">
        <v>11016</v>
      </c>
      <c r="T3143" t="s">
        <v>11029</v>
      </c>
      <c r="U3143" t="s">
        <v>10932</v>
      </c>
      <c r="V3143" t="s">
        <v>11004</v>
      </c>
      <c r="W3143" t="s">
        <v>11035</v>
      </c>
      <c r="X3143" t="s">
        <v>10247</v>
      </c>
    </row>
    <row r="3144" spans="1:24" x14ac:dyDescent="0.3">
      <c r="A3144" t="s">
        <v>10248</v>
      </c>
      <c r="B3144" t="s">
        <v>10249</v>
      </c>
      <c r="C3144" t="s">
        <v>10249</v>
      </c>
      <c r="D3144">
        <v>118</v>
      </c>
      <c r="E3144" t="s">
        <v>10911</v>
      </c>
      <c r="F3144">
        <v>1.9666666666666666</v>
      </c>
      <c r="G3144" t="s">
        <v>7406</v>
      </c>
      <c r="H3144" t="s">
        <v>10887</v>
      </c>
      <c r="I3144" t="s">
        <v>172</v>
      </c>
      <c r="J3144">
        <v>7</v>
      </c>
      <c r="K3144" t="s">
        <v>10916</v>
      </c>
      <c r="L3144">
        <v>437607</v>
      </c>
      <c r="M3144">
        <v>162000000</v>
      </c>
      <c r="N3144">
        <v>622674139</v>
      </c>
      <c r="O3144">
        <v>460674139</v>
      </c>
      <c r="P3144" t="s">
        <v>10928</v>
      </c>
      <c r="Q3144" t="s">
        <v>10250</v>
      </c>
      <c r="R3144">
        <v>25</v>
      </c>
      <c r="S3144" t="s">
        <v>11015</v>
      </c>
      <c r="T3144" t="s">
        <v>11024</v>
      </c>
      <c r="U3144" t="s">
        <v>10926</v>
      </c>
      <c r="V3144" t="s">
        <v>11009</v>
      </c>
      <c r="W3144" t="s">
        <v>11031</v>
      </c>
      <c r="X3144" t="s">
        <v>3270</v>
      </c>
    </row>
    <row r="3145" spans="1:24" x14ac:dyDescent="0.3">
      <c r="A3145" t="s">
        <v>10251</v>
      </c>
      <c r="B3145" t="s">
        <v>10252</v>
      </c>
      <c r="C3145" t="s">
        <v>10252</v>
      </c>
      <c r="D3145">
        <v>104</v>
      </c>
      <c r="E3145" t="s">
        <v>10911</v>
      </c>
      <c r="F3145">
        <v>1.7333333333333334</v>
      </c>
      <c r="G3145" t="s">
        <v>7406</v>
      </c>
      <c r="H3145" t="s">
        <v>10887</v>
      </c>
      <c r="I3145" t="s">
        <v>105</v>
      </c>
      <c r="J3145">
        <v>5.2</v>
      </c>
      <c r="K3145" t="s">
        <v>10933</v>
      </c>
      <c r="L3145">
        <v>143873</v>
      </c>
      <c r="M3145">
        <v>75000000</v>
      </c>
      <c r="N3145">
        <v>167460961</v>
      </c>
      <c r="O3145">
        <v>92460961</v>
      </c>
      <c r="P3145" t="s">
        <v>10913</v>
      </c>
      <c r="Q3145" t="s">
        <v>10253</v>
      </c>
      <c r="R3145">
        <v>23</v>
      </c>
      <c r="S3145" t="s">
        <v>11014</v>
      </c>
      <c r="T3145" t="s">
        <v>11021</v>
      </c>
      <c r="U3145" t="s">
        <v>10921</v>
      </c>
      <c r="V3145" t="s">
        <v>11008</v>
      </c>
      <c r="W3145" t="s">
        <v>11035</v>
      </c>
      <c r="X3145" t="s">
        <v>6553</v>
      </c>
    </row>
    <row r="3146" spans="1:24" x14ac:dyDescent="0.3">
      <c r="A3146" t="s">
        <v>10254</v>
      </c>
      <c r="B3146" t="s">
        <v>10255</v>
      </c>
      <c r="C3146" t="s">
        <v>10255</v>
      </c>
      <c r="D3146">
        <v>121</v>
      </c>
      <c r="E3146" t="s">
        <v>10917</v>
      </c>
      <c r="F3146">
        <v>2.0166666666666666</v>
      </c>
      <c r="G3146" t="s">
        <v>190</v>
      </c>
      <c r="H3146" t="s">
        <v>105</v>
      </c>
      <c r="I3146" t="s">
        <v>10895</v>
      </c>
      <c r="J3146">
        <v>6.6</v>
      </c>
      <c r="K3146" t="s">
        <v>10912</v>
      </c>
      <c r="L3146">
        <v>243141</v>
      </c>
      <c r="M3146">
        <v>30000000</v>
      </c>
      <c r="N3146">
        <v>44516999</v>
      </c>
      <c r="O3146">
        <v>14516999</v>
      </c>
      <c r="P3146" t="s">
        <v>10913</v>
      </c>
      <c r="Q3146" t="s">
        <v>7748</v>
      </c>
      <c r="R3146">
        <v>5</v>
      </c>
      <c r="S3146" t="s">
        <v>11011</v>
      </c>
      <c r="T3146" t="s">
        <v>11027</v>
      </c>
      <c r="U3146" t="s">
        <v>10930</v>
      </c>
      <c r="V3146" t="s">
        <v>11005</v>
      </c>
      <c r="W3146" t="s">
        <v>11031</v>
      </c>
      <c r="X3146" t="s">
        <v>2853</v>
      </c>
    </row>
    <row r="3147" spans="1:24" x14ac:dyDescent="0.3">
      <c r="A3147" t="s">
        <v>10256</v>
      </c>
      <c r="B3147" t="s">
        <v>10257</v>
      </c>
      <c r="C3147" t="s">
        <v>10257</v>
      </c>
      <c r="D3147">
        <v>86</v>
      </c>
      <c r="E3147" t="s">
        <v>10915</v>
      </c>
      <c r="F3147">
        <v>1.4333333333333333</v>
      </c>
      <c r="G3147" t="s">
        <v>10887</v>
      </c>
      <c r="H3147" t="s">
        <v>10888</v>
      </c>
      <c r="I3147" t="s">
        <v>172</v>
      </c>
      <c r="J3147">
        <v>6.4</v>
      </c>
      <c r="K3147" t="s">
        <v>10912</v>
      </c>
      <c r="L3147">
        <v>67043</v>
      </c>
      <c r="M3147">
        <v>80000000</v>
      </c>
      <c r="N3147">
        <v>431058604</v>
      </c>
      <c r="O3147">
        <v>351058604</v>
      </c>
      <c r="P3147" t="s">
        <v>10928</v>
      </c>
      <c r="Q3147" t="s">
        <v>10258</v>
      </c>
      <c r="R3147">
        <v>24</v>
      </c>
      <c r="S3147" t="s">
        <v>1956</v>
      </c>
      <c r="T3147" t="s">
        <v>11029</v>
      </c>
      <c r="U3147" t="s">
        <v>10932</v>
      </c>
      <c r="V3147" t="s">
        <v>11001</v>
      </c>
      <c r="W3147" t="s">
        <v>11031</v>
      </c>
      <c r="X3147" t="s">
        <v>10259</v>
      </c>
    </row>
    <row r="3148" spans="1:24" x14ac:dyDescent="0.3">
      <c r="A3148" t="s">
        <v>10260</v>
      </c>
      <c r="B3148" t="s">
        <v>10261</v>
      </c>
      <c r="C3148" t="s">
        <v>10261</v>
      </c>
      <c r="D3148">
        <v>87</v>
      </c>
      <c r="E3148" t="s">
        <v>10915</v>
      </c>
      <c r="F3148">
        <v>1.45</v>
      </c>
      <c r="G3148" t="s">
        <v>10887</v>
      </c>
      <c r="H3148" t="s">
        <v>10888</v>
      </c>
      <c r="I3148" t="s">
        <v>172</v>
      </c>
      <c r="J3148">
        <v>6.5</v>
      </c>
      <c r="K3148" t="s">
        <v>10912</v>
      </c>
      <c r="L3148">
        <v>80040</v>
      </c>
      <c r="M3148">
        <v>80000000</v>
      </c>
      <c r="N3148">
        <v>939628210</v>
      </c>
      <c r="O3148">
        <v>859628210</v>
      </c>
      <c r="P3148" t="s">
        <v>10928</v>
      </c>
      <c r="Q3148" t="s">
        <v>10262</v>
      </c>
      <c r="R3148">
        <v>13</v>
      </c>
      <c r="S3148" t="s">
        <v>11015</v>
      </c>
      <c r="T3148" t="s">
        <v>11024</v>
      </c>
      <c r="U3148" t="s">
        <v>10926</v>
      </c>
      <c r="V3148" t="s">
        <v>11008</v>
      </c>
      <c r="W3148" t="s">
        <v>11035</v>
      </c>
      <c r="X3148" t="s">
        <v>10263</v>
      </c>
    </row>
    <row r="3149" spans="1:24" x14ac:dyDescent="0.3">
      <c r="A3149" t="s">
        <v>10264</v>
      </c>
      <c r="B3149" t="s">
        <v>10265</v>
      </c>
      <c r="C3149" t="s">
        <v>10265</v>
      </c>
      <c r="D3149">
        <v>109</v>
      </c>
      <c r="E3149" t="s">
        <v>10911</v>
      </c>
      <c r="F3149">
        <v>1.8166666666666667</v>
      </c>
      <c r="G3149" t="s">
        <v>105</v>
      </c>
      <c r="H3149" t="s">
        <v>10895</v>
      </c>
      <c r="I3149" t="s">
        <v>5170</v>
      </c>
      <c r="J3149">
        <v>6.5</v>
      </c>
      <c r="K3149" t="s">
        <v>10912</v>
      </c>
      <c r="L3149">
        <v>147407</v>
      </c>
      <c r="M3149">
        <v>15000000</v>
      </c>
      <c r="N3149">
        <v>306592201</v>
      </c>
      <c r="O3149">
        <v>291592201</v>
      </c>
      <c r="P3149" t="s">
        <v>10928</v>
      </c>
      <c r="Q3149" t="s">
        <v>10266</v>
      </c>
      <c r="R3149">
        <v>19</v>
      </c>
      <c r="S3149" t="s">
        <v>11015</v>
      </c>
      <c r="T3149" t="s">
        <v>11024</v>
      </c>
      <c r="U3149" t="s">
        <v>10926</v>
      </c>
      <c r="V3149" t="s">
        <v>11005</v>
      </c>
      <c r="W3149" t="s">
        <v>11031</v>
      </c>
      <c r="X3149" t="s">
        <v>5404</v>
      </c>
    </row>
    <row r="3150" spans="1:24" x14ac:dyDescent="0.3">
      <c r="A3150" t="s">
        <v>10267</v>
      </c>
      <c r="B3150" t="s">
        <v>10268</v>
      </c>
      <c r="C3150" t="s">
        <v>10268</v>
      </c>
      <c r="D3150">
        <v>110</v>
      </c>
      <c r="E3150" t="s">
        <v>10911</v>
      </c>
      <c r="F3150">
        <v>1.8333333333333333</v>
      </c>
      <c r="G3150" t="s">
        <v>7406</v>
      </c>
      <c r="H3150" t="s">
        <v>172</v>
      </c>
      <c r="I3150" t="s">
        <v>10891</v>
      </c>
      <c r="J3150">
        <v>6.3</v>
      </c>
      <c r="K3150" t="s">
        <v>10912</v>
      </c>
      <c r="L3150">
        <v>235893</v>
      </c>
      <c r="M3150">
        <v>70000000</v>
      </c>
      <c r="N3150">
        <v>297795726</v>
      </c>
      <c r="O3150">
        <v>227795726</v>
      </c>
      <c r="P3150" t="s">
        <v>10928</v>
      </c>
      <c r="Q3150" t="s">
        <v>9819</v>
      </c>
      <c r="R3150">
        <v>5</v>
      </c>
      <c r="S3150" t="s">
        <v>11011</v>
      </c>
      <c r="T3150" t="s">
        <v>11024</v>
      </c>
      <c r="U3150" t="s">
        <v>10926</v>
      </c>
      <c r="V3150" t="s">
        <v>11009</v>
      </c>
      <c r="W3150" t="s">
        <v>11031</v>
      </c>
      <c r="X3150" t="s">
        <v>2625</v>
      </c>
    </row>
    <row r="3151" spans="1:24" x14ac:dyDescent="0.3">
      <c r="A3151" t="s">
        <v>10269</v>
      </c>
      <c r="B3151" t="s">
        <v>10270</v>
      </c>
      <c r="C3151" t="s">
        <v>10270</v>
      </c>
      <c r="D3151">
        <v>110</v>
      </c>
      <c r="E3151" t="s">
        <v>10911</v>
      </c>
      <c r="F3151">
        <v>1.8333333333333333</v>
      </c>
      <c r="G3151" t="s">
        <v>172</v>
      </c>
      <c r="H3151" t="s">
        <v>190</v>
      </c>
      <c r="I3151" t="s">
        <v>10899</v>
      </c>
      <c r="J3151">
        <v>7.5</v>
      </c>
      <c r="K3151" t="s">
        <v>10916</v>
      </c>
      <c r="L3151">
        <v>122642</v>
      </c>
      <c r="M3151">
        <v>17000000</v>
      </c>
      <c r="N3151">
        <v>66719009</v>
      </c>
      <c r="O3151">
        <v>49719009</v>
      </c>
      <c r="P3151" t="s">
        <v>10913</v>
      </c>
      <c r="Q3151" t="s">
        <v>10271</v>
      </c>
      <c r="R3151">
        <v>27</v>
      </c>
      <c r="S3151" t="s">
        <v>11011</v>
      </c>
      <c r="T3151" t="s">
        <v>11020</v>
      </c>
      <c r="U3151" t="s">
        <v>10920</v>
      </c>
      <c r="V3151" t="s">
        <v>11009</v>
      </c>
      <c r="W3151" t="s">
        <v>11031</v>
      </c>
      <c r="X3151" t="s">
        <v>6700</v>
      </c>
    </row>
    <row r="3152" spans="1:24" x14ac:dyDescent="0.3">
      <c r="A3152" t="s">
        <v>10272</v>
      </c>
      <c r="B3152" t="s">
        <v>10273</v>
      </c>
      <c r="C3152" t="s">
        <v>10273</v>
      </c>
      <c r="D3152">
        <v>115</v>
      </c>
      <c r="E3152" t="s">
        <v>10911</v>
      </c>
      <c r="F3152">
        <v>1.9166666666666667</v>
      </c>
      <c r="G3152" t="s">
        <v>7406</v>
      </c>
      <c r="H3152" t="s">
        <v>10887</v>
      </c>
      <c r="I3152" t="s">
        <v>10891</v>
      </c>
      <c r="J3152">
        <v>6.1</v>
      </c>
      <c r="K3152" t="s">
        <v>10912</v>
      </c>
      <c r="L3152">
        <v>50556</v>
      </c>
      <c r="M3152">
        <v>43000000</v>
      </c>
      <c r="N3152">
        <v>35164920</v>
      </c>
      <c r="O3152">
        <v>-7835080</v>
      </c>
      <c r="P3152" t="s">
        <v>10924</v>
      </c>
      <c r="Q3152" t="s">
        <v>10274</v>
      </c>
      <c r="R3152">
        <v>18</v>
      </c>
      <c r="S3152" t="s">
        <v>11012</v>
      </c>
      <c r="T3152" t="s">
        <v>11022</v>
      </c>
      <c r="U3152" t="s">
        <v>10923</v>
      </c>
      <c r="V3152" t="s">
        <v>11009</v>
      </c>
      <c r="W3152" t="s">
        <v>11031</v>
      </c>
      <c r="X3152" t="s">
        <v>7485</v>
      </c>
    </row>
    <row r="3153" spans="1:24" x14ac:dyDescent="0.3">
      <c r="A3153" t="s">
        <v>10275</v>
      </c>
      <c r="B3153" t="s">
        <v>10276</v>
      </c>
      <c r="C3153" t="s">
        <v>10277</v>
      </c>
      <c r="D3153">
        <v>156</v>
      </c>
      <c r="E3153" t="s">
        <v>10917</v>
      </c>
      <c r="F3153">
        <v>2.6</v>
      </c>
      <c r="G3153" t="s">
        <v>190</v>
      </c>
      <c r="H3153" t="s">
        <v>105</v>
      </c>
      <c r="I3153" t="s">
        <v>10895</v>
      </c>
      <c r="J3153">
        <v>7.4</v>
      </c>
      <c r="K3153" t="s">
        <v>10916</v>
      </c>
      <c r="L3153">
        <v>77730</v>
      </c>
      <c r="M3153">
        <v>6420000</v>
      </c>
      <c r="N3153">
        <v>49851770</v>
      </c>
      <c r="O3153">
        <v>43431770</v>
      </c>
      <c r="P3153" t="s">
        <v>10913</v>
      </c>
      <c r="Q3153" t="s">
        <v>9103</v>
      </c>
      <c r="R3153">
        <v>12</v>
      </c>
      <c r="S3153" t="s">
        <v>11012</v>
      </c>
      <c r="T3153" t="s">
        <v>11029</v>
      </c>
      <c r="U3153" t="s">
        <v>10932</v>
      </c>
      <c r="V3153" t="s">
        <v>11006</v>
      </c>
      <c r="W3153" t="s">
        <v>11031</v>
      </c>
      <c r="X3153" t="s">
        <v>7139</v>
      </c>
    </row>
    <row r="3154" spans="1:24" x14ac:dyDescent="0.3">
      <c r="A3154" t="s">
        <v>10278</v>
      </c>
      <c r="B3154" t="s">
        <v>10279</v>
      </c>
      <c r="C3154" t="s">
        <v>10279</v>
      </c>
      <c r="D3154">
        <v>97</v>
      </c>
      <c r="E3154" t="s">
        <v>10911</v>
      </c>
      <c r="F3154">
        <v>1.6166666666666667</v>
      </c>
      <c r="G3154" t="s">
        <v>10887</v>
      </c>
      <c r="H3154" t="s">
        <v>10888</v>
      </c>
      <c r="I3154" t="s">
        <v>172</v>
      </c>
      <c r="J3154">
        <v>6.3</v>
      </c>
      <c r="K3154" t="s">
        <v>10912</v>
      </c>
      <c r="L3154">
        <v>82173</v>
      </c>
      <c r="M3154">
        <v>80000000</v>
      </c>
      <c r="N3154">
        <v>528583774</v>
      </c>
      <c r="O3154">
        <v>448583774</v>
      </c>
      <c r="P3154" t="s">
        <v>10928</v>
      </c>
      <c r="Q3154" t="s">
        <v>10280</v>
      </c>
      <c r="R3154">
        <v>13</v>
      </c>
      <c r="S3154" t="s">
        <v>11014</v>
      </c>
      <c r="T3154" t="s">
        <v>11024</v>
      </c>
      <c r="U3154" t="s">
        <v>10926</v>
      </c>
      <c r="V3154" t="s">
        <v>11009</v>
      </c>
      <c r="W3154" t="s">
        <v>11031</v>
      </c>
      <c r="X3154" t="s">
        <v>6161</v>
      </c>
    </row>
    <row r="3155" spans="1:24" x14ac:dyDescent="0.3">
      <c r="A3155" t="s">
        <v>10281</v>
      </c>
      <c r="B3155" t="s">
        <v>10282</v>
      </c>
      <c r="C3155" t="s">
        <v>10282</v>
      </c>
      <c r="D3155">
        <v>113</v>
      </c>
      <c r="E3155" t="s">
        <v>10911</v>
      </c>
      <c r="F3155">
        <v>1.8833333333333333</v>
      </c>
      <c r="G3155" t="s">
        <v>7406</v>
      </c>
      <c r="H3155" t="s">
        <v>190</v>
      </c>
      <c r="I3155" t="s">
        <v>105</v>
      </c>
      <c r="J3155">
        <v>5</v>
      </c>
      <c r="K3155" t="s">
        <v>10933</v>
      </c>
      <c r="L3155">
        <v>56605</v>
      </c>
      <c r="M3155">
        <v>20000000</v>
      </c>
      <c r="N3155">
        <v>0</v>
      </c>
      <c r="O3155">
        <v>-20000000</v>
      </c>
      <c r="P3155" t="s">
        <v>10924</v>
      </c>
      <c r="Q3155" t="s">
        <v>10283</v>
      </c>
      <c r="R3155">
        <v>13</v>
      </c>
      <c r="S3155" t="s">
        <v>1956</v>
      </c>
      <c r="T3155" t="s">
        <v>11025</v>
      </c>
      <c r="U3155" t="s">
        <v>10927</v>
      </c>
      <c r="V3155" t="s">
        <v>11009</v>
      </c>
      <c r="W3155" t="s">
        <v>11031</v>
      </c>
      <c r="X3155" t="s">
        <v>10284</v>
      </c>
    </row>
    <row r="3156" spans="1:24" x14ac:dyDescent="0.3">
      <c r="A3156" t="s">
        <v>10285</v>
      </c>
      <c r="B3156" t="s">
        <v>10286</v>
      </c>
      <c r="C3156" t="s">
        <v>10286</v>
      </c>
      <c r="D3156">
        <v>118</v>
      </c>
      <c r="E3156" t="s">
        <v>10911</v>
      </c>
      <c r="F3156">
        <v>1.9666666666666666</v>
      </c>
      <c r="G3156" t="s">
        <v>172</v>
      </c>
      <c r="H3156" t="s">
        <v>190</v>
      </c>
      <c r="I3156" t="s">
        <v>10886</v>
      </c>
      <c r="J3156">
        <v>7.3</v>
      </c>
      <c r="K3156" t="s">
        <v>10916</v>
      </c>
      <c r="L3156">
        <v>86974</v>
      </c>
      <c r="M3156">
        <v>5000000</v>
      </c>
      <c r="N3156">
        <v>9595362</v>
      </c>
      <c r="O3156">
        <v>4595362</v>
      </c>
      <c r="P3156" t="s">
        <v>10918</v>
      </c>
      <c r="Q3156" t="s">
        <v>9406</v>
      </c>
      <c r="R3156">
        <v>16</v>
      </c>
      <c r="S3156" t="s">
        <v>11015</v>
      </c>
      <c r="T3156" t="s">
        <v>11029</v>
      </c>
      <c r="U3156" t="s">
        <v>10932</v>
      </c>
      <c r="V3156" t="s">
        <v>11006</v>
      </c>
      <c r="W3156" t="s">
        <v>11031</v>
      </c>
      <c r="X3156" t="s">
        <v>824</v>
      </c>
    </row>
    <row r="3157" spans="1:24" x14ac:dyDescent="0.3">
      <c r="A3157" t="s">
        <v>10287</v>
      </c>
      <c r="B3157" t="s">
        <v>10288</v>
      </c>
      <c r="C3157" t="s">
        <v>10288</v>
      </c>
      <c r="D3157">
        <v>132</v>
      </c>
      <c r="E3157" t="s">
        <v>10917</v>
      </c>
      <c r="F3157">
        <v>2.2000000000000002</v>
      </c>
      <c r="G3157" t="s">
        <v>10889</v>
      </c>
      <c r="H3157" t="s">
        <v>10891</v>
      </c>
      <c r="I3157" t="s">
        <v>190</v>
      </c>
      <c r="J3157">
        <v>6.8</v>
      </c>
      <c r="K3157" t="s">
        <v>10912</v>
      </c>
      <c r="L3157">
        <v>89115</v>
      </c>
      <c r="M3157">
        <v>50000000</v>
      </c>
      <c r="N3157">
        <v>56996304</v>
      </c>
      <c r="O3157">
        <v>6996304</v>
      </c>
      <c r="P3157" t="s">
        <v>10918</v>
      </c>
      <c r="Q3157" t="s">
        <v>10289</v>
      </c>
      <c r="R3157">
        <v>18</v>
      </c>
      <c r="S3157" t="s">
        <v>11015</v>
      </c>
      <c r="T3157" t="s">
        <v>11018</v>
      </c>
      <c r="U3157" t="s">
        <v>10914</v>
      </c>
      <c r="V3157" t="s">
        <v>11005</v>
      </c>
      <c r="W3157" t="s">
        <v>11031</v>
      </c>
      <c r="X3157" t="s">
        <v>312</v>
      </c>
    </row>
    <row r="3158" spans="1:24" x14ac:dyDescent="0.3">
      <c r="A3158" t="s">
        <v>10290</v>
      </c>
      <c r="B3158" t="s">
        <v>10291</v>
      </c>
      <c r="C3158" t="s">
        <v>10291</v>
      </c>
      <c r="D3158">
        <v>96</v>
      </c>
      <c r="E3158" t="s">
        <v>10911</v>
      </c>
      <c r="F3158">
        <v>1.6</v>
      </c>
      <c r="G3158" t="s">
        <v>172</v>
      </c>
      <c r="H3158" t="s">
        <v>105</v>
      </c>
      <c r="I3158" t="s">
        <v>10895</v>
      </c>
      <c r="J3158">
        <v>6.6</v>
      </c>
      <c r="K3158" t="s">
        <v>10912</v>
      </c>
      <c r="L3158">
        <v>157755</v>
      </c>
      <c r="M3158">
        <v>4800000</v>
      </c>
      <c r="N3158">
        <v>125479266</v>
      </c>
      <c r="O3158">
        <v>120679266</v>
      </c>
      <c r="P3158" t="s">
        <v>10928</v>
      </c>
      <c r="Q3158" t="s">
        <v>8543</v>
      </c>
      <c r="R3158">
        <v>7</v>
      </c>
      <c r="S3158" t="s">
        <v>11016</v>
      </c>
      <c r="T3158" t="s">
        <v>11022</v>
      </c>
      <c r="U3158" t="s">
        <v>10923</v>
      </c>
      <c r="V3158" t="s">
        <v>11005</v>
      </c>
      <c r="W3158" t="s">
        <v>11031</v>
      </c>
      <c r="X3158" t="s">
        <v>6825</v>
      </c>
    </row>
    <row r="3159" spans="1:24" x14ac:dyDescent="0.3">
      <c r="A3159" t="s">
        <v>10292</v>
      </c>
      <c r="B3159" t="s">
        <v>10293</v>
      </c>
      <c r="C3159" t="s">
        <v>10293</v>
      </c>
      <c r="D3159">
        <v>107</v>
      </c>
      <c r="E3159" t="s">
        <v>10911</v>
      </c>
      <c r="F3159">
        <v>1.7833333333333334</v>
      </c>
      <c r="G3159" t="s">
        <v>10891</v>
      </c>
      <c r="H3159" t="s">
        <v>190</v>
      </c>
      <c r="I3159" t="s">
        <v>10895</v>
      </c>
      <c r="J3159">
        <v>7.7</v>
      </c>
      <c r="K3159" t="s">
        <v>10916</v>
      </c>
      <c r="L3159">
        <v>271213</v>
      </c>
      <c r="M3159">
        <v>11000000</v>
      </c>
      <c r="N3159">
        <v>44202682</v>
      </c>
      <c r="O3159">
        <v>33202682</v>
      </c>
      <c r="P3159" t="s">
        <v>10913</v>
      </c>
      <c r="Q3159" t="s">
        <v>8444</v>
      </c>
      <c r="R3159">
        <v>21</v>
      </c>
      <c r="S3159" t="s">
        <v>11016</v>
      </c>
      <c r="T3159" t="s">
        <v>11019</v>
      </c>
      <c r="U3159" t="s">
        <v>10919</v>
      </c>
      <c r="V3159" t="s">
        <v>11005</v>
      </c>
      <c r="W3159" t="s">
        <v>11031</v>
      </c>
      <c r="X3159" t="s">
        <v>10294</v>
      </c>
    </row>
    <row r="3160" spans="1:24" x14ac:dyDescent="0.3">
      <c r="A3160" t="s">
        <v>10295</v>
      </c>
      <c r="B3160" t="s">
        <v>10296</v>
      </c>
      <c r="C3160" t="s">
        <v>10296</v>
      </c>
      <c r="D3160">
        <v>120</v>
      </c>
      <c r="E3160" t="s">
        <v>10911</v>
      </c>
      <c r="F3160">
        <v>2</v>
      </c>
      <c r="G3160" t="s">
        <v>190</v>
      </c>
      <c r="H3160" t="s">
        <v>10894</v>
      </c>
      <c r="I3160" t="s">
        <v>10899</v>
      </c>
      <c r="J3160">
        <v>7.7</v>
      </c>
      <c r="K3160" t="s">
        <v>10916</v>
      </c>
      <c r="L3160">
        <v>143832</v>
      </c>
      <c r="M3160">
        <v>5400000</v>
      </c>
      <c r="N3160">
        <v>516520</v>
      </c>
      <c r="O3160">
        <v>-4883480</v>
      </c>
      <c r="P3160" t="s">
        <v>10924</v>
      </c>
      <c r="Q3160" t="s">
        <v>10198</v>
      </c>
      <c r="R3160">
        <v>6</v>
      </c>
      <c r="S3160" t="s">
        <v>1956</v>
      </c>
      <c r="T3160" t="s">
        <v>11027</v>
      </c>
      <c r="U3160" t="s">
        <v>10930</v>
      </c>
      <c r="V3160" t="s">
        <v>11001</v>
      </c>
      <c r="W3160" t="s">
        <v>11031</v>
      </c>
      <c r="X3160" t="s">
        <v>10297</v>
      </c>
    </row>
    <row r="3161" spans="1:24" x14ac:dyDescent="0.3">
      <c r="A3161" t="s">
        <v>10298</v>
      </c>
      <c r="B3161" t="s">
        <v>10299</v>
      </c>
      <c r="C3161" t="s">
        <v>10299</v>
      </c>
      <c r="D3161">
        <v>143</v>
      </c>
      <c r="E3161" t="s">
        <v>10917</v>
      </c>
      <c r="F3161">
        <v>2.3833333333333333</v>
      </c>
      <c r="G3161" t="s">
        <v>10891</v>
      </c>
      <c r="H3161" t="s">
        <v>190</v>
      </c>
      <c r="I3161" t="s">
        <v>10896</v>
      </c>
      <c r="J3161">
        <v>7.3</v>
      </c>
      <c r="K3161" t="s">
        <v>10916</v>
      </c>
      <c r="L3161">
        <v>55264</v>
      </c>
      <c r="M3161">
        <v>34000000</v>
      </c>
      <c r="N3161">
        <v>23355100</v>
      </c>
      <c r="O3161">
        <v>-10644900</v>
      </c>
      <c r="P3161" t="s">
        <v>10924</v>
      </c>
      <c r="Q3161" t="s">
        <v>10300</v>
      </c>
      <c r="R3161">
        <v>25</v>
      </c>
      <c r="S3161" t="s">
        <v>11011</v>
      </c>
      <c r="T3161" t="s">
        <v>11025</v>
      </c>
      <c r="U3161" t="s">
        <v>10927</v>
      </c>
      <c r="V3161" t="s">
        <v>11005</v>
      </c>
      <c r="W3161" t="s">
        <v>11031</v>
      </c>
      <c r="X3161" t="s">
        <v>1411</v>
      </c>
    </row>
    <row r="3162" spans="1:24" x14ac:dyDescent="0.3">
      <c r="A3162" t="s">
        <v>10301</v>
      </c>
      <c r="B3162" t="s">
        <v>10302</v>
      </c>
      <c r="C3162" t="s">
        <v>10303</v>
      </c>
      <c r="D3162">
        <v>143</v>
      </c>
      <c r="E3162" t="s">
        <v>10917</v>
      </c>
      <c r="F3162">
        <v>2.3833333333333333</v>
      </c>
      <c r="G3162" t="s">
        <v>7406</v>
      </c>
      <c r="H3162" t="s">
        <v>10891</v>
      </c>
      <c r="I3162" t="s">
        <v>5170</v>
      </c>
      <c r="J3162">
        <v>5.2</v>
      </c>
      <c r="K3162" t="s">
        <v>10933</v>
      </c>
      <c r="L3162">
        <v>156606</v>
      </c>
      <c r="M3162">
        <v>200000000</v>
      </c>
      <c r="N3162">
        <v>726229501</v>
      </c>
      <c r="O3162">
        <v>526229501</v>
      </c>
      <c r="P3162" t="s">
        <v>10928</v>
      </c>
      <c r="Q3162" t="s">
        <v>10304</v>
      </c>
      <c r="R3162">
        <v>19</v>
      </c>
      <c r="S3162" t="s">
        <v>11014</v>
      </c>
      <c r="T3162" t="s">
        <v>11029</v>
      </c>
      <c r="U3162" t="s">
        <v>10932</v>
      </c>
      <c r="V3162" t="s">
        <v>10995</v>
      </c>
      <c r="W3162" t="s">
        <v>11035</v>
      </c>
      <c r="X3162" t="s">
        <v>5607</v>
      </c>
    </row>
    <row r="3163" spans="1:24" x14ac:dyDescent="0.3">
      <c r="A3163" t="s">
        <v>10305</v>
      </c>
      <c r="B3163" t="s">
        <v>10306</v>
      </c>
      <c r="C3163" t="s">
        <v>10306</v>
      </c>
      <c r="D3163">
        <v>141</v>
      </c>
      <c r="E3163" t="s">
        <v>10917</v>
      </c>
      <c r="F3163">
        <v>2.35</v>
      </c>
      <c r="G3163" t="s">
        <v>7406</v>
      </c>
      <c r="H3163" t="s">
        <v>10887</v>
      </c>
      <c r="I3163" t="s">
        <v>10891</v>
      </c>
      <c r="J3163">
        <v>5.8</v>
      </c>
      <c r="K3163" t="s">
        <v>10933</v>
      </c>
      <c r="L3163">
        <v>101746</v>
      </c>
      <c r="M3163">
        <v>340000000</v>
      </c>
      <c r="N3163">
        <v>704709660</v>
      </c>
      <c r="O3163">
        <v>364709660</v>
      </c>
      <c r="P3163" t="s">
        <v>10928</v>
      </c>
      <c r="Q3163" t="s">
        <v>10307</v>
      </c>
      <c r="R3163">
        <v>12</v>
      </c>
      <c r="S3163" t="s">
        <v>1956</v>
      </c>
      <c r="T3163" t="s">
        <v>11029</v>
      </c>
      <c r="U3163" t="s">
        <v>10932</v>
      </c>
      <c r="V3163" t="s">
        <v>11004</v>
      </c>
      <c r="W3163" t="s">
        <v>11035</v>
      </c>
      <c r="X3163" t="s">
        <v>10308</v>
      </c>
    </row>
    <row r="3164" spans="1:24" x14ac:dyDescent="0.3">
      <c r="A3164" t="s">
        <v>10309</v>
      </c>
      <c r="B3164" t="s">
        <v>10310</v>
      </c>
      <c r="C3164" t="s">
        <v>10310</v>
      </c>
      <c r="D3164">
        <v>118</v>
      </c>
      <c r="E3164" t="s">
        <v>10911</v>
      </c>
      <c r="F3164">
        <v>1.9666666666666666</v>
      </c>
      <c r="G3164" t="s">
        <v>7406</v>
      </c>
      <c r="H3164" t="s">
        <v>172</v>
      </c>
      <c r="I3164" t="s">
        <v>10891</v>
      </c>
      <c r="J3164">
        <v>7</v>
      </c>
      <c r="K3164" t="s">
        <v>10916</v>
      </c>
      <c r="L3164">
        <v>158998</v>
      </c>
      <c r="M3164">
        <v>29000000</v>
      </c>
      <c r="N3164">
        <v>48453605</v>
      </c>
      <c r="O3164">
        <v>19453605</v>
      </c>
      <c r="P3164" t="s">
        <v>10913</v>
      </c>
      <c r="Q3164" t="s">
        <v>10311</v>
      </c>
      <c r="R3164">
        <v>7</v>
      </c>
      <c r="S3164" t="s">
        <v>11015</v>
      </c>
      <c r="T3164" t="s">
        <v>11028</v>
      </c>
      <c r="U3164" t="s">
        <v>10931</v>
      </c>
      <c r="V3164" t="s">
        <v>11005</v>
      </c>
      <c r="W3164" t="s">
        <v>11031</v>
      </c>
      <c r="X3164" t="s">
        <v>1232</v>
      </c>
    </row>
    <row r="3165" spans="1:24" x14ac:dyDescent="0.3">
      <c r="A3165" t="s">
        <v>10312</v>
      </c>
      <c r="B3165" t="s">
        <v>2728</v>
      </c>
      <c r="C3165" t="s">
        <v>2728</v>
      </c>
      <c r="D3165">
        <v>104</v>
      </c>
      <c r="E3165" t="s">
        <v>10911</v>
      </c>
      <c r="F3165">
        <v>1.7333333333333334</v>
      </c>
      <c r="G3165" t="s">
        <v>105</v>
      </c>
      <c r="H3165" t="s">
        <v>10890</v>
      </c>
      <c r="I3165" t="s">
        <v>5170</v>
      </c>
      <c r="J3165">
        <v>6.6</v>
      </c>
      <c r="K3165" t="s">
        <v>10912</v>
      </c>
      <c r="L3165">
        <v>246155</v>
      </c>
      <c r="M3165">
        <v>58000000</v>
      </c>
      <c r="N3165">
        <v>100541806</v>
      </c>
      <c r="O3165">
        <v>42541806</v>
      </c>
      <c r="P3165" t="s">
        <v>10913</v>
      </c>
      <c r="Q3165" t="s">
        <v>10313</v>
      </c>
      <c r="R3165">
        <v>18</v>
      </c>
      <c r="S3165" t="s">
        <v>11016</v>
      </c>
      <c r="T3165" t="s">
        <v>11021</v>
      </c>
      <c r="U3165" t="s">
        <v>10921</v>
      </c>
      <c r="V3165" t="s">
        <v>11005</v>
      </c>
      <c r="W3165" t="s">
        <v>11031</v>
      </c>
      <c r="X3165" t="s">
        <v>6553</v>
      </c>
    </row>
    <row r="3166" spans="1:24" x14ac:dyDescent="0.3">
      <c r="A3166" t="s">
        <v>10314</v>
      </c>
      <c r="B3166" t="s">
        <v>10315</v>
      </c>
      <c r="C3166" t="s">
        <v>10315</v>
      </c>
      <c r="D3166">
        <v>120</v>
      </c>
      <c r="E3166" t="s">
        <v>10911</v>
      </c>
      <c r="F3166">
        <v>2</v>
      </c>
      <c r="G3166" t="s">
        <v>172</v>
      </c>
      <c r="H3166" t="s">
        <v>190</v>
      </c>
      <c r="I3166" t="s">
        <v>10886</v>
      </c>
      <c r="J3166">
        <v>7.5</v>
      </c>
      <c r="K3166" t="s">
        <v>10916</v>
      </c>
      <c r="L3166">
        <v>141338</v>
      </c>
      <c r="M3166">
        <v>5000000</v>
      </c>
      <c r="N3166">
        <v>56411585</v>
      </c>
      <c r="O3166">
        <v>51411585</v>
      </c>
      <c r="P3166" t="s">
        <v>10913</v>
      </c>
      <c r="Q3166" t="s">
        <v>10316</v>
      </c>
      <c r="R3166">
        <v>20</v>
      </c>
      <c r="S3166" t="s">
        <v>1956</v>
      </c>
      <c r="T3166" t="s">
        <v>11019</v>
      </c>
      <c r="U3166" t="s">
        <v>10919</v>
      </c>
      <c r="V3166" t="s">
        <v>11005</v>
      </c>
      <c r="W3166" t="s">
        <v>11031</v>
      </c>
      <c r="X3166" t="s">
        <v>10317</v>
      </c>
    </row>
    <row r="3167" spans="1:24" x14ac:dyDescent="0.3">
      <c r="A3167" t="s">
        <v>10318</v>
      </c>
      <c r="B3167" t="s">
        <v>10319</v>
      </c>
      <c r="C3167" t="s">
        <v>10319</v>
      </c>
      <c r="D3167">
        <v>119</v>
      </c>
      <c r="E3167" t="s">
        <v>10911</v>
      </c>
      <c r="F3167">
        <v>1.9833333333333334</v>
      </c>
      <c r="G3167" t="s">
        <v>7406</v>
      </c>
      <c r="H3167" t="s">
        <v>10887</v>
      </c>
      <c r="I3167" t="s">
        <v>172</v>
      </c>
      <c r="J3167">
        <v>7.6</v>
      </c>
      <c r="K3167" t="s">
        <v>10916</v>
      </c>
      <c r="L3167">
        <v>623514</v>
      </c>
      <c r="M3167">
        <v>110000000</v>
      </c>
      <c r="N3167">
        <v>785896609</v>
      </c>
      <c r="O3167">
        <v>675896609</v>
      </c>
      <c r="P3167" t="s">
        <v>10928</v>
      </c>
      <c r="Q3167" t="s">
        <v>10320</v>
      </c>
      <c r="R3167">
        <v>1</v>
      </c>
      <c r="S3167" t="s">
        <v>11011</v>
      </c>
      <c r="T3167" t="s">
        <v>11029</v>
      </c>
      <c r="U3167" t="s">
        <v>10932</v>
      </c>
      <c r="V3167" t="s">
        <v>11009</v>
      </c>
      <c r="W3167" t="s">
        <v>11031</v>
      </c>
      <c r="X3167" t="s">
        <v>7410</v>
      </c>
    </row>
    <row r="3168" spans="1:24" x14ac:dyDescent="0.3">
      <c r="A3168" t="s">
        <v>10321</v>
      </c>
      <c r="B3168" t="s">
        <v>10322</v>
      </c>
      <c r="C3168" t="s">
        <v>10322</v>
      </c>
      <c r="D3168">
        <v>134</v>
      </c>
      <c r="E3168" t="s">
        <v>10917</v>
      </c>
      <c r="F3168">
        <v>2.2333333333333334</v>
      </c>
      <c r="G3168" t="s">
        <v>190</v>
      </c>
      <c r="H3168" t="s">
        <v>234</v>
      </c>
      <c r="I3168" t="s">
        <v>10899</v>
      </c>
      <c r="J3168">
        <v>7.2</v>
      </c>
      <c r="K3168" t="s">
        <v>10916</v>
      </c>
      <c r="L3168">
        <v>92729</v>
      </c>
      <c r="M3168">
        <v>39000000</v>
      </c>
      <c r="N3168">
        <v>35669017</v>
      </c>
      <c r="O3168">
        <v>-3330983</v>
      </c>
      <c r="P3168" t="s">
        <v>10924</v>
      </c>
      <c r="Q3168" t="s">
        <v>10105</v>
      </c>
      <c r="R3168">
        <v>2</v>
      </c>
      <c r="S3168" t="s">
        <v>11016</v>
      </c>
      <c r="T3168" t="s">
        <v>11027</v>
      </c>
      <c r="U3168" t="s">
        <v>10930</v>
      </c>
      <c r="V3168" t="s">
        <v>11005</v>
      </c>
      <c r="W3168" t="s">
        <v>11031</v>
      </c>
      <c r="X3168" t="s">
        <v>7200</v>
      </c>
    </row>
    <row r="3169" spans="1:24" x14ac:dyDescent="0.3">
      <c r="A3169" t="s">
        <v>10323</v>
      </c>
      <c r="B3169" t="s">
        <v>10324</v>
      </c>
      <c r="C3169" t="s">
        <v>10324</v>
      </c>
      <c r="D3169">
        <v>102</v>
      </c>
      <c r="E3169" t="s">
        <v>10911</v>
      </c>
      <c r="F3169">
        <v>1.7</v>
      </c>
      <c r="G3169" t="s">
        <v>7406</v>
      </c>
      <c r="H3169" t="s">
        <v>190</v>
      </c>
      <c r="I3169" t="s">
        <v>10885</v>
      </c>
      <c r="J3169">
        <v>5.7</v>
      </c>
      <c r="K3169" t="s">
        <v>10933</v>
      </c>
      <c r="L3169">
        <v>53020</v>
      </c>
      <c r="M3169">
        <v>100000000</v>
      </c>
      <c r="N3169">
        <v>0</v>
      </c>
      <c r="O3169">
        <v>-100000000</v>
      </c>
      <c r="P3169" t="s">
        <v>10924</v>
      </c>
      <c r="Q3169" t="s">
        <v>10325</v>
      </c>
      <c r="R3169">
        <v>26</v>
      </c>
      <c r="S3169" t="s">
        <v>1956</v>
      </c>
      <c r="T3169" t="s">
        <v>11028</v>
      </c>
      <c r="U3169" t="s">
        <v>10931</v>
      </c>
      <c r="V3169" t="s">
        <v>11008</v>
      </c>
      <c r="W3169" t="s">
        <v>11035</v>
      </c>
      <c r="X3169" t="s">
        <v>7635</v>
      </c>
    </row>
    <row r="3170" spans="1:24" x14ac:dyDescent="0.3">
      <c r="A3170" t="s">
        <v>10326</v>
      </c>
      <c r="B3170" t="s">
        <v>10327</v>
      </c>
      <c r="C3170" t="s">
        <v>10327</v>
      </c>
      <c r="D3170">
        <v>110</v>
      </c>
      <c r="E3170" t="s">
        <v>10911</v>
      </c>
      <c r="F3170">
        <v>1.8333333333333333</v>
      </c>
      <c r="G3170" t="s">
        <v>172</v>
      </c>
      <c r="H3170" t="s">
        <v>10891</v>
      </c>
      <c r="I3170" t="s">
        <v>190</v>
      </c>
      <c r="J3170">
        <v>6.3</v>
      </c>
      <c r="K3170" t="s">
        <v>10912</v>
      </c>
      <c r="L3170">
        <v>105593</v>
      </c>
      <c r="M3170">
        <v>20000000</v>
      </c>
      <c r="N3170">
        <v>157563598</v>
      </c>
      <c r="O3170">
        <v>137563598</v>
      </c>
      <c r="P3170" t="s">
        <v>10928</v>
      </c>
      <c r="Q3170" t="s">
        <v>9658</v>
      </c>
      <c r="R3170">
        <v>7</v>
      </c>
      <c r="S3170" t="s">
        <v>11016</v>
      </c>
      <c r="T3170" t="s">
        <v>11027</v>
      </c>
      <c r="U3170" t="s">
        <v>10930</v>
      </c>
      <c r="V3170" t="s">
        <v>11001</v>
      </c>
      <c r="W3170" t="s">
        <v>11031</v>
      </c>
      <c r="X3170" t="s">
        <v>7543</v>
      </c>
    </row>
    <row r="3171" spans="1:24" x14ac:dyDescent="0.3">
      <c r="A3171" t="s">
        <v>10328</v>
      </c>
      <c r="B3171" t="s">
        <v>10329</v>
      </c>
      <c r="C3171" t="s">
        <v>10329</v>
      </c>
      <c r="D3171">
        <v>117</v>
      </c>
      <c r="E3171" t="s">
        <v>10911</v>
      </c>
      <c r="F3171">
        <v>1.95</v>
      </c>
      <c r="G3171" t="s">
        <v>7406</v>
      </c>
      <c r="H3171" t="s">
        <v>10885</v>
      </c>
      <c r="I3171" t="s">
        <v>5170</v>
      </c>
      <c r="J3171">
        <v>6.3</v>
      </c>
      <c r="K3171" t="s">
        <v>10912</v>
      </c>
      <c r="L3171">
        <v>198503</v>
      </c>
      <c r="M3171">
        <v>90000000</v>
      </c>
      <c r="N3171">
        <v>0</v>
      </c>
      <c r="O3171">
        <v>-90000000</v>
      </c>
      <c r="P3171" t="s">
        <v>10924</v>
      </c>
      <c r="Q3171" t="s">
        <v>10330</v>
      </c>
      <c r="R3171">
        <v>13</v>
      </c>
      <c r="S3171" t="s">
        <v>11014</v>
      </c>
      <c r="T3171" t="s">
        <v>11018</v>
      </c>
      <c r="U3171" t="s">
        <v>10914</v>
      </c>
      <c r="V3171" t="s">
        <v>11005</v>
      </c>
      <c r="W3171" t="s">
        <v>11031</v>
      </c>
      <c r="X3171" t="s">
        <v>5159</v>
      </c>
    </row>
    <row r="3172" spans="1:24" x14ac:dyDescent="0.3">
      <c r="A3172" t="s">
        <v>10331</v>
      </c>
      <c r="B3172" t="s">
        <v>10332</v>
      </c>
      <c r="C3172" t="s">
        <v>10332</v>
      </c>
      <c r="D3172">
        <v>206</v>
      </c>
      <c r="E3172" t="s">
        <v>10917</v>
      </c>
      <c r="F3172">
        <v>3.4333333333333331</v>
      </c>
      <c r="G3172" t="s">
        <v>10891</v>
      </c>
      <c r="H3172" t="s">
        <v>190</v>
      </c>
      <c r="I3172" t="s">
        <v>10896</v>
      </c>
      <c r="J3172">
        <v>8</v>
      </c>
      <c r="K3172" t="s">
        <v>10922</v>
      </c>
      <c r="L3172">
        <v>79064</v>
      </c>
      <c r="M3172">
        <v>200000000</v>
      </c>
      <c r="N3172">
        <v>137137384</v>
      </c>
      <c r="O3172">
        <v>-62862616</v>
      </c>
      <c r="P3172" t="s">
        <v>10924</v>
      </c>
      <c r="Q3172" t="s">
        <v>10333</v>
      </c>
      <c r="R3172">
        <v>20</v>
      </c>
      <c r="S3172" t="s">
        <v>11016</v>
      </c>
      <c r="T3172" t="s">
        <v>11029</v>
      </c>
      <c r="U3172" t="s">
        <v>10932</v>
      </c>
      <c r="V3172" t="s">
        <v>11004</v>
      </c>
      <c r="W3172" t="s">
        <v>11035</v>
      </c>
      <c r="X3172" t="s">
        <v>113</v>
      </c>
    </row>
    <row r="3173" spans="1:24" x14ac:dyDescent="0.3">
      <c r="A3173" t="s">
        <v>10334</v>
      </c>
      <c r="B3173" t="s">
        <v>10335</v>
      </c>
      <c r="C3173" t="s">
        <v>10335</v>
      </c>
      <c r="D3173">
        <v>119</v>
      </c>
      <c r="E3173" t="s">
        <v>10911</v>
      </c>
      <c r="F3173">
        <v>1.9833333333333334</v>
      </c>
      <c r="G3173" t="s">
        <v>10889</v>
      </c>
      <c r="H3173" t="s">
        <v>172</v>
      </c>
      <c r="I3173" t="s">
        <v>190</v>
      </c>
      <c r="J3173">
        <v>7.5</v>
      </c>
      <c r="K3173" t="s">
        <v>10916</v>
      </c>
      <c r="L3173">
        <v>235605</v>
      </c>
      <c r="M3173">
        <v>11000000</v>
      </c>
      <c r="N3173">
        <v>53939297</v>
      </c>
      <c r="O3173">
        <v>42939297</v>
      </c>
      <c r="P3173" t="s">
        <v>10913</v>
      </c>
      <c r="Q3173" t="s">
        <v>8874</v>
      </c>
      <c r="R3173">
        <v>8</v>
      </c>
      <c r="S3173" t="s">
        <v>1956</v>
      </c>
      <c r="T3173" t="s">
        <v>11027</v>
      </c>
      <c r="U3173" t="s">
        <v>10930</v>
      </c>
      <c r="V3173" t="s">
        <v>11005</v>
      </c>
      <c r="W3173" t="s">
        <v>11031</v>
      </c>
      <c r="X3173" t="s">
        <v>6042</v>
      </c>
    </row>
    <row r="3174" spans="1:24" x14ac:dyDescent="0.3">
      <c r="A3174" t="s">
        <v>10336</v>
      </c>
      <c r="B3174" t="s">
        <v>10337</v>
      </c>
      <c r="C3174" t="s">
        <v>10337</v>
      </c>
      <c r="D3174">
        <v>123</v>
      </c>
      <c r="E3174" t="s">
        <v>10917</v>
      </c>
      <c r="F3174">
        <v>2.0499999999999998</v>
      </c>
      <c r="G3174" t="s">
        <v>190</v>
      </c>
      <c r="H3174" t="s">
        <v>10885</v>
      </c>
      <c r="I3174" t="s">
        <v>10886</v>
      </c>
      <c r="J3174">
        <v>7.3</v>
      </c>
      <c r="K3174" t="s">
        <v>10916</v>
      </c>
      <c r="L3174">
        <v>439311</v>
      </c>
      <c r="M3174">
        <v>19400000</v>
      </c>
      <c r="N3174">
        <v>195243464</v>
      </c>
      <c r="O3174">
        <v>175843464</v>
      </c>
      <c r="P3174" t="s">
        <v>10928</v>
      </c>
      <c r="Q3174" t="s">
        <v>10338</v>
      </c>
      <c r="R3174">
        <v>31</v>
      </c>
      <c r="S3174" t="s">
        <v>11012</v>
      </c>
      <c r="T3174" t="s">
        <v>11028</v>
      </c>
      <c r="U3174" t="s">
        <v>10931</v>
      </c>
      <c r="V3174" t="s">
        <v>11005</v>
      </c>
      <c r="W3174" t="s">
        <v>11031</v>
      </c>
      <c r="X3174" t="s">
        <v>2413</v>
      </c>
    </row>
    <row r="3175" spans="1:24" x14ac:dyDescent="0.3">
      <c r="A3175" t="s">
        <v>10339</v>
      </c>
      <c r="B3175" t="s">
        <v>10340</v>
      </c>
      <c r="C3175" t="s">
        <v>10340</v>
      </c>
      <c r="D3175">
        <v>93</v>
      </c>
      <c r="E3175" t="s">
        <v>10911</v>
      </c>
      <c r="F3175">
        <v>1.55</v>
      </c>
      <c r="G3175" t="s">
        <v>190</v>
      </c>
      <c r="H3175" t="s">
        <v>10896</v>
      </c>
      <c r="I3175" t="s">
        <v>5170</v>
      </c>
      <c r="J3175">
        <v>6.3</v>
      </c>
      <c r="K3175" t="s">
        <v>10912</v>
      </c>
      <c r="L3175">
        <v>60580</v>
      </c>
      <c r="M3175">
        <v>10500000</v>
      </c>
      <c r="N3175">
        <v>27869129</v>
      </c>
      <c r="O3175">
        <v>17369129</v>
      </c>
      <c r="P3175" t="s">
        <v>10913</v>
      </c>
      <c r="Q3175" t="s">
        <v>10341</v>
      </c>
      <c r="R3175">
        <v>24</v>
      </c>
      <c r="S3175" t="s">
        <v>11014</v>
      </c>
      <c r="T3175" t="s">
        <v>11029</v>
      </c>
      <c r="U3175" t="s">
        <v>10932</v>
      </c>
      <c r="V3175" t="s">
        <v>11005</v>
      </c>
      <c r="W3175" t="s">
        <v>11031</v>
      </c>
      <c r="X3175" t="s">
        <v>2989</v>
      </c>
    </row>
    <row r="3176" spans="1:24" x14ac:dyDescent="0.3">
      <c r="A3176" t="s">
        <v>10342</v>
      </c>
      <c r="B3176" t="s">
        <v>10343</v>
      </c>
      <c r="C3176" t="s">
        <v>10343</v>
      </c>
      <c r="D3176">
        <v>152</v>
      </c>
      <c r="E3176" t="s">
        <v>10917</v>
      </c>
      <c r="F3176">
        <v>2.5333333333333332</v>
      </c>
      <c r="G3176" t="s">
        <v>190</v>
      </c>
      <c r="H3176" t="s">
        <v>10885</v>
      </c>
      <c r="I3176" t="s">
        <v>105</v>
      </c>
      <c r="J3176">
        <v>7.3</v>
      </c>
      <c r="K3176" t="s">
        <v>10916</v>
      </c>
      <c r="L3176">
        <v>211711</v>
      </c>
      <c r="M3176">
        <v>45000000</v>
      </c>
      <c r="N3176">
        <v>72381712</v>
      </c>
      <c r="O3176">
        <v>27381712</v>
      </c>
      <c r="P3176" t="s">
        <v>10913</v>
      </c>
      <c r="Q3176" t="s">
        <v>10344</v>
      </c>
      <c r="R3176">
        <v>30</v>
      </c>
      <c r="S3176" t="s">
        <v>11014</v>
      </c>
      <c r="T3176" t="s">
        <v>11022</v>
      </c>
      <c r="U3176" t="s">
        <v>10923</v>
      </c>
      <c r="V3176" t="s">
        <v>11001</v>
      </c>
      <c r="W3176" t="s">
        <v>11031</v>
      </c>
      <c r="X3176" t="s">
        <v>9282</v>
      </c>
    </row>
    <row r="3177" spans="1:24" x14ac:dyDescent="0.3">
      <c r="A3177" t="s">
        <v>10345</v>
      </c>
      <c r="B3177" t="s">
        <v>10346</v>
      </c>
      <c r="C3177" t="s">
        <v>10346</v>
      </c>
      <c r="D3177">
        <v>95</v>
      </c>
      <c r="E3177" t="s">
        <v>10911</v>
      </c>
      <c r="F3177">
        <v>1.5833333333333333</v>
      </c>
      <c r="G3177" t="s">
        <v>172</v>
      </c>
      <c r="H3177" t="s">
        <v>190</v>
      </c>
      <c r="I3177" t="s">
        <v>10895</v>
      </c>
      <c r="J3177">
        <v>6.9</v>
      </c>
      <c r="K3177" t="s">
        <v>10912</v>
      </c>
      <c r="L3177">
        <v>62127</v>
      </c>
      <c r="M3177">
        <v>13000000</v>
      </c>
      <c r="N3177">
        <v>15636462</v>
      </c>
      <c r="O3177">
        <v>2636462</v>
      </c>
      <c r="P3177" t="s">
        <v>10918</v>
      </c>
      <c r="Q3177" t="s">
        <v>10347</v>
      </c>
      <c r="R3177">
        <v>23</v>
      </c>
      <c r="S3177" t="s">
        <v>11011</v>
      </c>
      <c r="T3177" t="s">
        <v>11019</v>
      </c>
      <c r="U3177" t="s">
        <v>10919</v>
      </c>
      <c r="V3177" t="s">
        <v>11009</v>
      </c>
      <c r="W3177" t="s">
        <v>11031</v>
      </c>
      <c r="X3177" t="s">
        <v>5239</v>
      </c>
    </row>
    <row r="3178" spans="1:24" x14ac:dyDescent="0.3">
      <c r="A3178" t="s">
        <v>10348</v>
      </c>
      <c r="B3178" t="s">
        <v>10349</v>
      </c>
      <c r="C3178" t="s">
        <v>10349</v>
      </c>
      <c r="D3178">
        <v>85</v>
      </c>
      <c r="E3178" t="s">
        <v>10915</v>
      </c>
      <c r="F3178">
        <v>1.4166666666666667</v>
      </c>
      <c r="G3178" t="s">
        <v>172</v>
      </c>
      <c r="H3178" t="s">
        <v>190</v>
      </c>
      <c r="I3178" t="s">
        <v>10899</v>
      </c>
      <c r="J3178">
        <v>7.3</v>
      </c>
      <c r="K3178" t="s">
        <v>10916</v>
      </c>
      <c r="L3178">
        <v>75008</v>
      </c>
      <c r="M3178">
        <v>1700000</v>
      </c>
      <c r="N3178">
        <v>9303022</v>
      </c>
      <c r="O3178">
        <v>7603022</v>
      </c>
      <c r="P3178" t="s">
        <v>10918</v>
      </c>
      <c r="Q3178" t="s">
        <v>10350</v>
      </c>
      <c r="R3178">
        <v>9</v>
      </c>
      <c r="S3178" t="s">
        <v>11013</v>
      </c>
      <c r="T3178" t="s">
        <v>11027</v>
      </c>
      <c r="U3178" t="s">
        <v>10930</v>
      </c>
      <c r="V3178" t="s">
        <v>11009</v>
      </c>
      <c r="W3178" t="s">
        <v>11031</v>
      </c>
      <c r="X3178" t="s">
        <v>10351</v>
      </c>
    </row>
    <row r="3179" spans="1:24" x14ac:dyDescent="0.3">
      <c r="A3179" t="s">
        <v>10352</v>
      </c>
      <c r="B3179" t="s">
        <v>10353</v>
      </c>
      <c r="C3179" t="s">
        <v>10353</v>
      </c>
      <c r="D3179">
        <v>111</v>
      </c>
      <c r="E3179" t="s">
        <v>10911</v>
      </c>
      <c r="F3179">
        <v>1.85</v>
      </c>
      <c r="G3179" t="s">
        <v>190</v>
      </c>
      <c r="H3179" t="s">
        <v>10899</v>
      </c>
      <c r="I3179" t="s">
        <v>10899</v>
      </c>
      <c r="J3179">
        <v>7.6</v>
      </c>
      <c r="K3179" t="s">
        <v>10916</v>
      </c>
      <c r="L3179">
        <v>123636</v>
      </c>
      <c r="M3179">
        <v>2000000</v>
      </c>
      <c r="N3179">
        <v>10954677</v>
      </c>
      <c r="O3179">
        <v>8954677</v>
      </c>
      <c r="P3179" t="s">
        <v>10918</v>
      </c>
      <c r="Q3179" t="s">
        <v>9210</v>
      </c>
      <c r="R3179">
        <v>22</v>
      </c>
      <c r="S3179" t="s">
        <v>11015</v>
      </c>
      <c r="T3179" t="s">
        <v>11029</v>
      </c>
      <c r="U3179" t="s">
        <v>10932</v>
      </c>
      <c r="V3179" t="s">
        <v>11005</v>
      </c>
      <c r="W3179" t="s">
        <v>11031</v>
      </c>
      <c r="X3179" t="s">
        <v>10354</v>
      </c>
    </row>
    <row r="3180" spans="1:24" x14ac:dyDescent="0.3">
      <c r="A3180" t="s">
        <v>10355</v>
      </c>
      <c r="B3180" t="s">
        <v>10356</v>
      </c>
      <c r="C3180" t="s">
        <v>10356</v>
      </c>
      <c r="D3180">
        <v>100</v>
      </c>
      <c r="E3180" t="s">
        <v>10911</v>
      </c>
      <c r="F3180">
        <v>1.6666666666666667</v>
      </c>
      <c r="G3180" t="s">
        <v>172</v>
      </c>
      <c r="H3180" t="s">
        <v>10899</v>
      </c>
      <c r="I3180" t="s">
        <v>10899</v>
      </c>
      <c r="J3180">
        <v>6</v>
      </c>
      <c r="K3180" t="s">
        <v>10912</v>
      </c>
      <c r="L3180">
        <v>79757</v>
      </c>
      <c r="M3180">
        <v>69000000</v>
      </c>
      <c r="N3180">
        <v>180613824</v>
      </c>
      <c r="O3180">
        <v>111613824</v>
      </c>
      <c r="P3180" t="s">
        <v>10928</v>
      </c>
      <c r="Q3180" t="s">
        <v>10357</v>
      </c>
      <c r="R3180">
        <v>8</v>
      </c>
      <c r="S3180" t="s">
        <v>11014</v>
      </c>
      <c r="T3180" t="s">
        <v>11023</v>
      </c>
      <c r="U3180" t="s">
        <v>10925</v>
      </c>
      <c r="V3180" t="s">
        <v>11005</v>
      </c>
      <c r="W3180" t="s">
        <v>11031</v>
      </c>
      <c r="X3180" t="s">
        <v>6981</v>
      </c>
    </row>
    <row r="3181" spans="1:24" x14ac:dyDescent="0.3">
      <c r="A3181" t="s">
        <v>10358</v>
      </c>
      <c r="B3181" t="s">
        <v>10359</v>
      </c>
      <c r="C3181" t="s">
        <v>10359</v>
      </c>
      <c r="D3181">
        <v>112</v>
      </c>
      <c r="E3181" t="s">
        <v>10911</v>
      </c>
      <c r="F3181">
        <v>1.8666666666666667</v>
      </c>
      <c r="G3181" t="s">
        <v>172</v>
      </c>
      <c r="H3181" t="s">
        <v>190</v>
      </c>
      <c r="I3181" t="s">
        <v>10885</v>
      </c>
      <c r="J3181">
        <v>6.9</v>
      </c>
      <c r="K3181" t="s">
        <v>10912</v>
      </c>
      <c r="L3181">
        <v>86123</v>
      </c>
      <c r="M3181">
        <v>3200000</v>
      </c>
      <c r="N3181">
        <v>18170707</v>
      </c>
      <c r="O3181">
        <v>14970707</v>
      </c>
      <c r="P3181" t="s">
        <v>10913</v>
      </c>
      <c r="Q3181" t="s">
        <v>10360</v>
      </c>
      <c r="R3181">
        <v>20</v>
      </c>
      <c r="S3181" t="s">
        <v>11016</v>
      </c>
      <c r="T3181" t="s">
        <v>11019</v>
      </c>
      <c r="U3181" t="s">
        <v>10919</v>
      </c>
      <c r="V3181" t="s">
        <v>11009</v>
      </c>
      <c r="W3181" t="s">
        <v>11031</v>
      </c>
      <c r="X3181" t="s">
        <v>10361</v>
      </c>
    </row>
    <row r="3182" spans="1:24" x14ac:dyDescent="0.3">
      <c r="A3182" t="s">
        <v>10362</v>
      </c>
      <c r="B3182" t="s">
        <v>10363</v>
      </c>
      <c r="C3182" t="s">
        <v>10363</v>
      </c>
      <c r="D3182">
        <v>110</v>
      </c>
      <c r="E3182" t="s">
        <v>10911</v>
      </c>
      <c r="F3182">
        <v>1.8333333333333333</v>
      </c>
      <c r="G3182" t="s">
        <v>172</v>
      </c>
      <c r="H3182" t="s">
        <v>190</v>
      </c>
      <c r="I3182" t="s">
        <v>10892</v>
      </c>
      <c r="J3182">
        <v>2.8</v>
      </c>
      <c r="K3182" t="s">
        <v>10933</v>
      </c>
      <c r="L3182">
        <v>54638</v>
      </c>
      <c r="M3182">
        <v>95000000</v>
      </c>
      <c r="N3182">
        <v>75558925</v>
      </c>
      <c r="O3182">
        <v>-19441075</v>
      </c>
      <c r="P3182" t="s">
        <v>10924</v>
      </c>
      <c r="Q3182" t="s">
        <v>9360</v>
      </c>
      <c r="R3182">
        <v>16</v>
      </c>
      <c r="S3182" t="s">
        <v>11015</v>
      </c>
      <c r="T3182" t="s">
        <v>11018</v>
      </c>
      <c r="U3182" t="s">
        <v>10914</v>
      </c>
      <c r="V3182" t="s">
        <v>11001</v>
      </c>
      <c r="W3182" t="s">
        <v>11031</v>
      </c>
      <c r="X3182" t="s">
        <v>6060</v>
      </c>
    </row>
    <row r="3183" spans="1:24" x14ac:dyDescent="0.3">
      <c r="A3183" t="s">
        <v>10364</v>
      </c>
      <c r="B3183" t="s">
        <v>10365</v>
      </c>
      <c r="C3183" t="s">
        <v>10365</v>
      </c>
      <c r="D3183">
        <v>119</v>
      </c>
      <c r="E3183" t="s">
        <v>10911</v>
      </c>
      <c r="F3183">
        <v>1.9833333333333334</v>
      </c>
      <c r="G3183" t="s">
        <v>7406</v>
      </c>
      <c r="H3183" t="s">
        <v>172</v>
      </c>
      <c r="I3183" t="s">
        <v>10891</v>
      </c>
      <c r="J3183">
        <v>6.2</v>
      </c>
      <c r="K3183" t="s">
        <v>10912</v>
      </c>
      <c r="L3183">
        <v>74790</v>
      </c>
      <c r="M3183">
        <v>60000000</v>
      </c>
      <c r="N3183">
        <v>76419755</v>
      </c>
      <c r="O3183">
        <v>16419755</v>
      </c>
      <c r="P3183" t="s">
        <v>10913</v>
      </c>
      <c r="Q3183" t="s">
        <v>10366</v>
      </c>
      <c r="R3183">
        <v>6</v>
      </c>
      <c r="S3183" t="s">
        <v>11014</v>
      </c>
      <c r="T3183" t="s">
        <v>11020</v>
      </c>
      <c r="U3183" t="s">
        <v>10920</v>
      </c>
      <c r="V3183" t="s">
        <v>11001</v>
      </c>
      <c r="W3183" t="s">
        <v>11031</v>
      </c>
      <c r="X3183" t="s">
        <v>10367</v>
      </c>
    </row>
    <row r="3184" spans="1:24" x14ac:dyDescent="0.3">
      <c r="A3184" t="s">
        <v>10368</v>
      </c>
      <c r="B3184" t="s">
        <v>10369</v>
      </c>
      <c r="C3184" t="s">
        <v>10369</v>
      </c>
      <c r="D3184">
        <v>103</v>
      </c>
      <c r="E3184" t="s">
        <v>10911</v>
      </c>
      <c r="F3184">
        <v>1.7166666666666666</v>
      </c>
      <c r="G3184" t="s">
        <v>105</v>
      </c>
      <c r="H3184" t="s">
        <v>10895</v>
      </c>
      <c r="I3184" t="s">
        <v>5170</v>
      </c>
      <c r="J3184">
        <v>5.7</v>
      </c>
      <c r="K3184" t="s">
        <v>10933</v>
      </c>
      <c r="L3184">
        <v>69459</v>
      </c>
      <c r="M3184">
        <v>10000000</v>
      </c>
      <c r="N3184">
        <v>167885588</v>
      </c>
      <c r="O3184">
        <v>157885588</v>
      </c>
      <c r="P3184" t="s">
        <v>10928</v>
      </c>
      <c r="Q3184" t="s">
        <v>10370</v>
      </c>
      <c r="R3184">
        <v>3</v>
      </c>
      <c r="S3184" t="s">
        <v>11014</v>
      </c>
      <c r="T3184" t="s">
        <v>11019</v>
      </c>
      <c r="U3184" t="s">
        <v>10919</v>
      </c>
      <c r="V3184" t="s">
        <v>11009</v>
      </c>
      <c r="W3184" t="s">
        <v>11031</v>
      </c>
      <c r="X3184" t="s">
        <v>10371</v>
      </c>
    </row>
    <row r="3185" spans="1:24" x14ac:dyDescent="0.3">
      <c r="A3185" t="s">
        <v>10372</v>
      </c>
      <c r="B3185" t="s">
        <v>10373</v>
      </c>
      <c r="C3185" t="s">
        <v>10373</v>
      </c>
      <c r="D3185">
        <v>135</v>
      </c>
      <c r="E3185" t="s">
        <v>10917</v>
      </c>
      <c r="F3185">
        <v>2.25</v>
      </c>
      <c r="G3185" t="s">
        <v>10891</v>
      </c>
      <c r="H3185" t="s">
        <v>190</v>
      </c>
      <c r="I3185" t="s">
        <v>5170</v>
      </c>
      <c r="J3185">
        <v>7.4</v>
      </c>
      <c r="K3185" t="s">
        <v>10916</v>
      </c>
      <c r="L3185">
        <v>306755</v>
      </c>
      <c r="M3185">
        <v>19000000</v>
      </c>
      <c r="N3185">
        <v>50023780</v>
      </c>
      <c r="O3185">
        <v>31023780</v>
      </c>
      <c r="P3185" t="s">
        <v>10913</v>
      </c>
      <c r="Q3185" t="s">
        <v>4798</v>
      </c>
      <c r="R3185">
        <v>30</v>
      </c>
      <c r="S3185" t="s">
        <v>1956</v>
      </c>
      <c r="T3185" t="s">
        <v>11028</v>
      </c>
      <c r="U3185" t="s">
        <v>10931</v>
      </c>
      <c r="V3185" t="s">
        <v>11001</v>
      </c>
      <c r="W3185" t="s">
        <v>11031</v>
      </c>
      <c r="X3185" t="s">
        <v>10172</v>
      </c>
    </row>
    <row r="3186" spans="1:24" x14ac:dyDescent="0.3">
      <c r="A3186" t="s">
        <v>10374</v>
      </c>
      <c r="B3186" t="s">
        <v>10375</v>
      </c>
      <c r="C3186" t="s">
        <v>10375</v>
      </c>
      <c r="D3186">
        <v>102</v>
      </c>
      <c r="E3186" t="s">
        <v>10911</v>
      </c>
      <c r="F3186">
        <v>1.7</v>
      </c>
      <c r="G3186" t="s">
        <v>7406</v>
      </c>
      <c r="H3186" t="s">
        <v>10887</v>
      </c>
      <c r="I3186" t="s">
        <v>5170</v>
      </c>
      <c r="J3186">
        <v>5.8</v>
      </c>
      <c r="K3186" t="s">
        <v>10933</v>
      </c>
      <c r="L3186">
        <v>130852</v>
      </c>
      <c r="M3186">
        <v>125000000</v>
      </c>
      <c r="N3186">
        <v>304868961</v>
      </c>
      <c r="O3186">
        <v>179868961</v>
      </c>
      <c r="P3186" t="s">
        <v>10928</v>
      </c>
      <c r="Q3186" t="s">
        <v>10376</v>
      </c>
      <c r="R3186">
        <v>11</v>
      </c>
      <c r="S3186" t="s">
        <v>11014</v>
      </c>
      <c r="T3186" t="s">
        <v>11025</v>
      </c>
      <c r="U3186" t="s">
        <v>10927</v>
      </c>
      <c r="V3186" t="s">
        <v>11009</v>
      </c>
      <c r="W3186" t="s">
        <v>11031</v>
      </c>
      <c r="X3186" t="s">
        <v>4514</v>
      </c>
    </row>
    <row r="3187" spans="1:24" x14ac:dyDescent="0.3">
      <c r="A3187" t="s">
        <v>10377</v>
      </c>
      <c r="B3187" t="s">
        <v>10378</v>
      </c>
      <c r="C3187" t="s">
        <v>10378</v>
      </c>
      <c r="D3187">
        <v>95</v>
      </c>
      <c r="E3187" t="s">
        <v>10911</v>
      </c>
      <c r="F3187">
        <v>1.5833333333333333</v>
      </c>
      <c r="G3187" t="s">
        <v>7406</v>
      </c>
      <c r="H3187" t="s">
        <v>105</v>
      </c>
      <c r="I3187" t="s">
        <v>10890</v>
      </c>
      <c r="J3187">
        <v>5.9</v>
      </c>
      <c r="K3187" t="s">
        <v>10933</v>
      </c>
      <c r="L3187">
        <v>91286</v>
      </c>
      <c r="M3187">
        <v>80000000</v>
      </c>
      <c r="N3187">
        <v>40882928</v>
      </c>
      <c r="O3187">
        <v>-39117072</v>
      </c>
      <c r="P3187" t="s">
        <v>10924</v>
      </c>
      <c r="Q3187" t="s">
        <v>7999</v>
      </c>
      <c r="R3187">
        <v>7</v>
      </c>
      <c r="S3187" t="s">
        <v>11011</v>
      </c>
      <c r="T3187" t="s">
        <v>11019</v>
      </c>
      <c r="U3187" t="s">
        <v>10919</v>
      </c>
      <c r="V3187" t="s">
        <v>11007</v>
      </c>
      <c r="W3187" t="s">
        <v>11031</v>
      </c>
      <c r="X3187" t="s">
        <v>9552</v>
      </c>
    </row>
    <row r="3188" spans="1:24" x14ac:dyDescent="0.3">
      <c r="A3188" t="s">
        <v>10379</v>
      </c>
      <c r="B3188" t="s">
        <v>10380</v>
      </c>
      <c r="C3188" t="s">
        <v>10380</v>
      </c>
      <c r="D3188">
        <v>130</v>
      </c>
      <c r="E3188" t="s">
        <v>10917</v>
      </c>
      <c r="F3188">
        <v>2.1666666666666665</v>
      </c>
      <c r="G3188" t="s">
        <v>190</v>
      </c>
      <c r="H3188" t="s">
        <v>10896</v>
      </c>
      <c r="I3188" t="s">
        <v>10886</v>
      </c>
      <c r="J3188">
        <v>7.4</v>
      </c>
      <c r="K3188" t="s">
        <v>10916</v>
      </c>
      <c r="L3188">
        <v>141488</v>
      </c>
      <c r="M3188">
        <v>35000000</v>
      </c>
      <c r="N3188">
        <v>48706552</v>
      </c>
      <c r="O3188">
        <v>13706552</v>
      </c>
      <c r="P3188" t="s">
        <v>10913</v>
      </c>
      <c r="Q3188" t="s">
        <v>10381</v>
      </c>
      <c r="R3188">
        <v>11</v>
      </c>
      <c r="S3188" t="s">
        <v>11015</v>
      </c>
      <c r="T3188" t="s">
        <v>11018</v>
      </c>
      <c r="U3188" t="s">
        <v>10914</v>
      </c>
      <c r="V3188" t="s">
        <v>11005</v>
      </c>
      <c r="W3188" t="s">
        <v>11031</v>
      </c>
      <c r="X3188" t="s">
        <v>2267</v>
      </c>
    </row>
    <row r="3189" spans="1:24" x14ac:dyDescent="0.3">
      <c r="A3189" t="s">
        <v>10382</v>
      </c>
      <c r="B3189" t="s">
        <v>10383</v>
      </c>
      <c r="C3189" t="s">
        <v>10383</v>
      </c>
      <c r="D3189">
        <v>97</v>
      </c>
      <c r="E3189" t="s">
        <v>10911</v>
      </c>
      <c r="F3189">
        <v>1.6166666666666667</v>
      </c>
      <c r="G3189" t="s">
        <v>172</v>
      </c>
      <c r="H3189" t="s">
        <v>10885</v>
      </c>
      <c r="I3189" t="s">
        <v>10886</v>
      </c>
      <c r="J3189">
        <v>6.4</v>
      </c>
      <c r="K3189" t="s">
        <v>10912</v>
      </c>
      <c r="L3189">
        <v>52888</v>
      </c>
      <c r="M3189">
        <v>9500000</v>
      </c>
      <c r="N3189">
        <v>0</v>
      </c>
      <c r="O3189">
        <v>-9500000</v>
      </c>
      <c r="P3189" t="s">
        <v>10924</v>
      </c>
      <c r="Q3189" t="s">
        <v>10384</v>
      </c>
      <c r="R3189">
        <v>9</v>
      </c>
      <c r="S3189" t="s">
        <v>1956</v>
      </c>
      <c r="T3189" t="s">
        <v>11020</v>
      </c>
      <c r="U3189" t="s">
        <v>10920</v>
      </c>
      <c r="V3189" t="s">
        <v>11009</v>
      </c>
      <c r="W3189" t="s">
        <v>11031</v>
      </c>
      <c r="X3189" t="s">
        <v>8408</v>
      </c>
    </row>
    <row r="3190" spans="1:24" x14ac:dyDescent="0.3">
      <c r="A3190" t="s">
        <v>10385</v>
      </c>
      <c r="B3190" t="s">
        <v>10386</v>
      </c>
      <c r="C3190" t="s">
        <v>10386</v>
      </c>
      <c r="D3190">
        <v>96</v>
      </c>
      <c r="E3190" t="s">
        <v>10911</v>
      </c>
      <c r="F3190">
        <v>1.6</v>
      </c>
      <c r="G3190" t="s">
        <v>105</v>
      </c>
      <c r="H3190" t="s">
        <v>10895</v>
      </c>
      <c r="I3190" t="s">
        <v>5170</v>
      </c>
      <c r="J3190">
        <v>5.3</v>
      </c>
      <c r="K3190" t="s">
        <v>10933</v>
      </c>
      <c r="L3190">
        <v>164671</v>
      </c>
      <c r="M3190">
        <v>22000000</v>
      </c>
      <c r="N3190">
        <v>366082797</v>
      </c>
      <c r="O3190">
        <v>344082797</v>
      </c>
      <c r="P3190" t="s">
        <v>10928</v>
      </c>
      <c r="Q3190" t="s">
        <v>10387</v>
      </c>
      <c r="R3190">
        <v>4</v>
      </c>
      <c r="S3190" t="s">
        <v>11011</v>
      </c>
      <c r="T3190" t="s">
        <v>11027</v>
      </c>
      <c r="U3190" t="s">
        <v>10930</v>
      </c>
      <c r="V3190" t="s">
        <v>11009</v>
      </c>
      <c r="W3190" t="s">
        <v>11031</v>
      </c>
      <c r="X3190" t="s">
        <v>10388</v>
      </c>
    </row>
    <row r="3191" spans="1:24" x14ac:dyDescent="0.3">
      <c r="A3191" t="s">
        <v>10389</v>
      </c>
      <c r="B3191" t="s">
        <v>10390</v>
      </c>
      <c r="C3191" t="s">
        <v>10390</v>
      </c>
      <c r="D3191">
        <v>102</v>
      </c>
      <c r="E3191" t="s">
        <v>10911</v>
      </c>
      <c r="F3191">
        <v>1.7</v>
      </c>
      <c r="G3191" t="s">
        <v>7406</v>
      </c>
      <c r="H3191" t="s">
        <v>10887</v>
      </c>
      <c r="I3191" t="s">
        <v>10888</v>
      </c>
      <c r="J3191">
        <v>6.8</v>
      </c>
      <c r="K3191" t="s">
        <v>10912</v>
      </c>
      <c r="L3191">
        <v>54729</v>
      </c>
      <c r="M3191">
        <v>100000000</v>
      </c>
      <c r="N3191">
        <v>171616764</v>
      </c>
      <c r="O3191">
        <v>71616764</v>
      </c>
      <c r="P3191" t="s">
        <v>10913</v>
      </c>
      <c r="Q3191" t="s">
        <v>10391</v>
      </c>
      <c r="R3191">
        <v>4</v>
      </c>
      <c r="S3191" t="s">
        <v>11014</v>
      </c>
      <c r="T3191" t="s">
        <v>11018</v>
      </c>
      <c r="U3191" t="s">
        <v>10914</v>
      </c>
      <c r="V3191" t="s">
        <v>11001</v>
      </c>
      <c r="W3191" t="s">
        <v>11031</v>
      </c>
      <c r="X3191" t="s">
        <v>10392</v>
      </c>
    </row>
    <row r="3192" spans="1:24" x14ac:dyDescent="0.3">
      <c r="A3192" t="s">
        <v>10393</v>
      </c>
      <c r="B3192" t="s">
        <v>10394</v>
      </c>
      <c r="C3192" t="s">
        <v>10394</v>
      </c>
      <c r="D3192">
        <v>94</v>
      </c>
      <c r="E3192" t="s">
        <v>10911</v>
      </c>
      <c r="F3192">
        <v>1.5666666666666667</v>
      </c>
      <c r="G3192" t="s">
        <v>7406</v>
      </c>
      <c r="H3192" t="s">
        <v>10891</v>
      </c>
      <c r="I3192" t="s">
        <v>190</v>
      </c>
      <c r="J3192">
        <v>6.1</v>
      </c>
      <c r="K3192" t="s">
        <v>10912</v>
      </c>
      <c r="L3192">
        <v>57064</v>
      </c>
      <c r="M3192">
        <v>15000000</v>
      </c>
      <c r="N3192">
        <v>13313581</v>
      </c>
      <c r="O3192">
        <v>-1686419</v>
      </c>
      <c r="P3192" t="s">
        <v>10924</v>
      </c>
      <c r="Q3192" t="s">
        <v>10395</v>
      </c>
      <c r="R3192">
        <v>26</v>
      </c>
      <c r="S3192" t="s">
        <v>1956</v>
      </c>
      <c r="T3192" t="s">
        <v>11019</v>
      </c>
      <c r="U3192" t="s">
        <v>10919</v>
      </c>
      <c r="V3192" t="s">
        <v>11009</v>
      </c>
      <c r="W3192" t="s">
        <v>11031</v>
      </c>
      <c r="X3192" t="s">
        <v>10396</v>
      </c>
    </row>
    <row r="3193" spans="1:24" x14ac:dyDescent="0.3">
      <c r="A3193" t="s">
        <v>10397</v>
      </c>
      <c r="B3193" t="s">
        <v>10398</v>
      </c>
      <c r="C3193" t="s">
        <v>10398</v>
      </c>
      <c r="D3193">
        <v>130</v>
      </c>
      <c r="E3193" t="s">
        <v>10917</v>
      </c>
      <c r="F3193">
        <v>2.1666666666666665</v>
      </c>
      <c r="G3193" t="s">
        <v>7406</v>
      </c>
      <c r="H3193" t="s">
        <v>10887</v>
      </c>
      <c r="I3193" t="s">
        <v>10890</v>
      </c>
      <c r="J3193">
        <v>5.0999999999999996</v>
      </c>
      <c r="K3193" t="s">
        <v>10933</v>
      </c>
      <c r="L3193">
        <v>94504</v>
      </c>
      <c r="M3193">
        <v>150000000</v>
      </c>
      <c r="N3193">
        <v>67295363</v>
      </c>
      <c r="O3193">
        <v>-82704637</v>
      </c>
      <c r="P3193" t="s">
        <v>10924</v>
      </c>
      <c r="Q3193" t="s">
        <v>10399</v>
      </c>
      <c r="R3193">
        <v>2</v>
      </c>
      <c r="S3193" t="s">
        <v>11014</v>
      </c>
      <c r="T3193" t="s">
        <v>11020</v>
      </c>
      <c r="U3193" t="s">
        <v>10920</v>
      </c>
      <c r="V3193" t="s">
        <v>11008</v>
      </c>
      <c r="W3193" t="s">
        <v>11035</v>
      </c>
      <c r="X3193" t="s">
        <v>1556</v>
      </c>
    </row>
    <row r="3194" spans="1:24" x14ac:dyDescent="0.3">
      <c r="A3194" t="s">
        <v>10400</v>
      </c>
      <c r="B3194" t="s">
        <v>10401</v>
      </c>
      <c r="C3194" t="s">
        <v>10401</v>
      </c>
      <c r="D3194">
        <v>112</v>
      </c>
      <c r="E3194" t="s">
        <v>10911</v>
      </c>
      <c r="F3194">
        <v>1.8666666666666667</v>
      </c>
      <c r="G3194" t="s">
        <v>10887</v>
      </c>
      <c r="H3194" t="s">
        <v>10888</v>
      </c>
      <c r="I3194" t="s">
        <v>172</v>
      </c>
      <c r="J3194">
        <v>7</v>
      </c>
      <c r="K3194" t="s">
        <v>10916</v>
      </c>
      <c r="L3194">
        <v>176557</v>
      </c>
      <c r="M3194">
        <v>175000000</v>
      </c>
      <c r="N3194">
        <v>529323962</v>
      </c>
      <c r="O3194">
        <v>354323962</v>
      </c>
      <c r="P3194" t="s">
        <v>10928</v>
      </c>
      <c r="Q3194" t="s">
        <v>10402</v>
      </c>
      <c r="R3194">
        <v>5</v>
      </c>
      <c r="S3194" t="s">
        <v>11015</v>
      </c>
      <c r="T3194" t="s">
        <v>11023</v>
      </c>
      <c r="U3194" t="s">
        <v>10925</v>
      </c>
      <c r="V3194" t="s">
        <v>11009</v>
      </c>
      <c r="W3194" t="s">
        <v>11031</v>
      </c>
      <c r="X3194" t="s">
        <v>10403</v>
      </c>
    </row>
    <row r="3195" spans="1:24" x14ac:dyDescent="0.3">
      <c r="A3195" t="s">
        <v>10404</v>
      </c>
      <c r="B3195" t="s">
        <v>10405</v>
      </c>
      <c r="C3195" t="s">
        <v>10405</v>
      </c>
      <c r="D3195">
        <v>104</v>
      </c>
      <c r="E3195" t="s">
        <v>10911</v>
      </c>
      <c r="F3195">
        <v>1.7333333333333334</v>
      </c>
      <c r="G3195" t="s">
        <v>7406</v>
      </c>
      <c r="H3195" t="s">
        <v>10887</v>
      </c>
      <c r="I3195" t="s">
        <v>172</v>
      </c>
      <c r="J3195">
        <v>6.5</v>
      </c>
      <c r="K3195" t="s">
        <v>10912</v>
      </c>
      <c r="L3195">
        <v>178396</v>
      </c>
      <c r="M3195">
        <v>150000000</v>
      </c>
      <c r="N3195">
        <v>450062638</v>
      </c>
      <c r="O3195">
        <v>300062638</v>
      </c>
      <c r="P3195" t="s">
        <v>10928</v>
      </c>
      <c r="Q3195" t="s">
        <v>10406</v>
      </c>
      <c r="R3195">
        <v>2</v>
      </c>
      <c r="S3195" t="s">
        <v>11012</v>
      </c>
      <c r="T3195" t="s">
        <v>11029</v>
      </c>
      <c r="U3195" t="s">
        <v>10932</v>
      </c>
      <c r="V3195" t="s">
        <v>11001</v>
      </c>
      <c r="W3195" t="s">
        <v>11031</v>
      </c>
      <c r="X3195" t="s">
        <v>6685</v>
      </c>
    </row>
    <row r="3196" spans="1:24" x14ac:dyDescent="0.3">
      <c r="A3196" t="s">
        <v>10407</v>
      </c>
      <c r="B3196" t="s">
        <v>10408</v>
      </c>
      <c r="C3196" t="s">
        <v>10408</v>
      </c>
      <c r="D3196">
        <v>99</v>
      </c>
      <c r="E3196" t="s">
        <v>10911</v>
      </c>
      <c r="F3196">
        <v>1.65</v>
      </c>
      <c r="G3196" t="s">
        <v>7406</v>
      </c>
      <c r="H3196" t="s">
        <v>10887</v>
      </c>
      <c r="I3196" t="s">
        <v>105</v>
      </c>
      <c r="J3196">
        <v>6.4</v>
      </c>
      <c r="K3196" t="s">
        <v>10912</v>
      </c>
      <c r="L3196">
        <v>137416</v>
      </c>
      <c r="M3196">
        <v>9000000</v>
      </c>
      <c r="N3196">
        <v>155712077</v>
      </c>
      <c r="O3196">
        <v>146712077</v>
      </c>
      <c r="P3196" t="s">
        <v>10928</v>
      </c>
      <c r="Q3196" t="s">
        <v>10409</v>
      </c>
      <c r="R3196">
        <v>2</v>
      </c>
      <c r="S3196" t="s">
        <v>11014</v>
      </c>
      <c r="T3196" t="s">
        <v>11019</v>
      </c>
      <c r="U3196" t="s">
        <v>10919</v>
      </c>
      <c r="V3196" t="s">
        <v>11001</v>
      </c>
      <c r="W3196" t="s">
        <v>11031</v>
      </c>
      <c r="X3196" t="s">
        <v>10371</v>
      </c>
    </row>
    <row r="3197" spans="1:24" x14ac:dyDescent="0.3">
      <c r="A3197" t="s">
        <v>10410</v>
      </c>
      <c r="B3197" t="s">
        <v>10411</v>
      </c>
      <c r="C3197" t="s">
        <v>10411</v>
      </c>
      <c r="D3197">
        <v>109</v>
      </c>
      <c r="E3197" t="s">
        <v>10911</v>
      </c>
      <c r="F3197">
        <v>1.8166666666666667</v>
      </c>
      <c r="G3197" t="s">
        <v>7406</v>
      </c>
      <c r="H3197" t="s">
        <v>105</v>
      </c>
      <c r="I3197" t="s">
        <v>10890</v>
      </c>
      <c r="J3197">
        <v>6</v>
      </c>
      <c r="K3197" t="s">
        <v>10912</v>
      </c>
      <c r="L3197">
        <v>56655</v>
      </c>
      <c r="M3197">
        <v>25000000</v>
      </c>
      <c r="N3197">
        <v>8808611</v>
      </c>
      <c r="O3197">
        <v>-16191389</v>
      </c>
      <c r="P3197" t="s">
        <v>10924</v>
      </c>
      <c r="Q3197" t="s">
        <v>10194</v>
      </c>
      <c r="R3197">
        <v>15</v>
      </c>
      <c r="S3197" t="s">
        <v>1956</v>
      </c>
      <c r="T3197" t="s">
        <v>11021</v>
      </c>
      <c r="U3197" t="s">
        <v>10921</v>
      </c>
      <c r="V3197" t="s">
        <v>11001</v>
      </c>
      <c r="W3197" t="s">
        <v>11031</v>
      </c>
      <c r="X3197" t="s">
        <v>7558</v>
      </c>
    </row>
    <row r="3198" spans="1:24" x14ac:dyDescent="0.3">
      <c r="A3198" t="s">
        <v>10412</v>
      </c>
      <c r="B3198" t="s">
        <v>1182</v>
      </c>
      <c r="C3198" t="s">
        <v>1182</v>
      </c>
      <c r="D3198">
        <v>135</v>
      </c>
      <c r="E3198" t="s">
        <v>10917</v>
      </c>
      <c r="F3198">
        <v>2.25</v>
      </c>
      <c r="G3198" t="s">
        <v>10887</v>
      </c>
      <c r="H3198" t="s">
        <v>10892</v>
      </c>
      <c r="I3198" t="s">
        <v>10885</v>
      </c>
      <c r="J3198">
        <v>7.2</v>
      </c>
      <c r="K3198" t="s">
        <v>10916</v>
      </c>
      <c r="L3198">
        <v>142113</v>
      </c>
      <c r="M3198">
        <v>250000000</v>
      </c>
      <c r="N3198">
        <v>569626289</v>
      </c>
      <c r="O3198">
        <v>319626289</v>
      </c>
      <c r="P3198" t="s">
        <v>10928</v>
      </c>
      <c r="Q3198" t="s">
        <v>10413</v>
      </c>
      <c r="R3198">
        <v>8</v>
      </c>
      <c r="S3198" t="s">
        <v>11015</v>
      </c>
      <c r="T3198" t="s">
        <v>11029</v>
      </c>
      <c r="U3198" t="s">
        <v>10932</v>
      </c>
      <c r="V3198" t="s">
        <v>11004</v>
      </c>
      <c r="W3198" t="s">
        <v>11035</v>
      </c>
      <c r="X3198" t="s">
        <v>3955</v>
      </c>
    </row>
    <row r="3199" spans="1:24" x14ac:dyDescent="0.3">
      <c r="A3199" t="s">
        <v>10414</v>
      </c>
      <c r="B3199" t="s">
        <v>10415</v>
      </c>
      <c r="C3199" t="s">
        <v>10415</v>
      </c>
      <c r="D3199">
        <v>108</v>
      </c>
      <c r="E3199" t="s">
        <v>10911</v>
      </c>
      <c r="F3199">
        <v>1.8</v>
      </c>
      <c r="G3199" t="s">
        <v>10889</v>
      </c>
      <c r="H3199" t="s">
        <v>190</v>
      </c>
      <c r="I3199" t="s">
        <v>10899</v>
      </c>
      <c r="J3199">
        <v>1</v>
      </c>
      <c r="K3199" t="s">
        <v>10933</v>
      </c>
      <c r="L3199">
        <v>73940</v>
      </c>
      <c r="M3199">
        <v>8000000</v>
      </c>
      <c r="N3199">
        <v>538551</v>
      </c>
      <c r="O3199">
        <v>-7461449</v>
      </c>
      <c r="P3199" t="s">
        <v>10924</v>
      </c>
      <c r="Q3199" t="s">
        <v>10416</v>
      </c>
      <c r="R3199">
        <v>2</v>
      </c>
      <c r="S3199" t="s">
        <v>11012</v>
      </c>
      <c r="T3199" t="s">
        <v>11021</v>
      </c>
      <c r="U3199" t="s">
        <v>10921</v>
      </c>
      <c r="V3199" t="s">
        <v>11005</v>
      </c>
      <c r="W3199" t="s">
        <v>11031</v>
      </c>
      <c r="X3199" t="s">
        <v>10417</v>
      </c>
    </row>
    <row r="3200" spans="1:24" x14ac:dyDescent="0.3">
      <c r="A3200" t="s">
        <v>10418</v>
      </c>
      <c r="B3200" t="s">
        <v>10419</v>
      </c>
      <c r="C3200" t="s">
        <v>10419</v>
      </c>
      <c r="D3200">
        <v>91</v>
      </c>
      <c r="E3200" t="s">
        <v>10911</v>
      </c>
      <c r="F3200">
        <v>1.5166666666666666</v>
      </c>
      <c r="G3200" t="s">
        <v>7406</v>
      </c>
      <c r="H3200" t="s">
        <v>190</v>
      </c>
      <c r="I3200" t="s">
        <v>10896</v>
      </c>
      <c r="J3200">
        <v>7</v>
      </c>
      <c r="K3200" t="s">
        <v>10916</v>
      </c>
      <c r="L3200">
        <v>108381</v>
      </c>
      <c r="M3200">
        <v>50300000</v>
      </c>
      <c r="N3200">
        <v>0</v>
      </c>
      <c r="O3200">
        <v>-50300000</v>
      </c>
      <c r="P3200" t="s">
        <v>10924</v>
      </c>
      <c r="Q3200" t="s">
        <v>10420</v>
      </c>
      <c r="R3200">
        <v>10</v>
      </c>
      <c r="S3200" t="s">
        <v>1956</v>
      </c>
      <c r="T3200" t="s">
        <v>11025</v>
      </c>
      <c r="U3200" t="s">
        <v>10927</v>
      </c>
      <c r="V3200" t="s">
        <v>11007</v>
      </c>
      <c r="W3200" t="s">
        <v>11031</v>
      </c>
      <c r="X3200" t="s">
        <v>10421</v>
      </c>
    </row>
    <row r="3201" spans="1:24" x14ac:dyDescent="0.3">
      <c r="A3201" t="s">
        <v>10422</v>
      </c>
      <c r="B3201" t="s">
        <v>10423</v>
      </c>
      <c r="C3201" t="s">
        <v>10423</v>
      </c>
      <c r="D3201">
        <v>113</v>
      </c>
      <c r="E3201" t="s">
        <v>10911</v>
      </c>
      <c r="F3201">
        <v>1.8833333333333333</v>
      </c>
      <c r="G3201" t="s">
        <v>190</v>
      </c>
      <c r="H3201" t="s">
        <v>10895</v>
      </c>
      <c r="I3201" t="s">
        <v>5170</v>
      </c>
      <c r="J3201">
        <v>7.1</v>
      </c>
      <c r="K3201" t="s">
        <v>10916</v>
      </c>
      <c r="L3201">
        <v>61117</v>
      </c>
      <c r="M3201">
        <v>3500000</v>
      </c>
      <c r="N3201">
        <v>3862498</v>
      </c>
      <c r="O3201">
        <v>362498</v>
      </c>
      <c r="P3201" t="s">
        <v>10918</v>
      </c>
      <c r="Q3201" t="s">
        <v>10338</v>
      </c>
      <c r="R3201">
        <v>31</v>
      </c>
      <c r="S3201" t="s">
        <v>11012</v>
      </c>
      <c r="T3201" t="s">
        <v>11028</v>
      </c>
      <c r="U3201" t="s">
        <v>10931</v>
      </c>
      <c r="V3201" t="s">
        <v>11005</v>
      </c>
      <c r="W3201" t="s">
        <v>11031</v>
      </c>
      <c r="X3201" t="s">
        <v>10424</v>
      </c>
    </row>
    <row r="3202" spans="1:24" x14ac:dyDescent="0.3">
      <c r="A3202" t="s">
        <v>10425</v>
      </c>
      <c r="B3202" t="s">
        <v>10426</v>
      </c>
      <c r="C3202" t="s">
        <v>10426</v>
      </c>
      <c r="D3202">
        <v>98</v>
      </c>
      <c r="E3202" t="s">
        <v>10911</v>
      </c>
      <c r="F3202">
        <v>1.6333333333333333</v>
      </c>
      <c r="G3202" t="s">
        <v>190</v>
      </c>
      <c r="H3202" t="s">
        <v>105</v>
      </c>
      <c r="I3202" t="s">
        <v>10895</v>
      </c>
      <c r="J3202">
        <v>6.8</v>
      </c>
      <c r="K3202" t="s">
        <v>10912</v>
      </c>
      <c r="L3202">
        <v>63214</v>
      </c>
      <c r="M3202">
        <v>3000000</v>
      </c>
      <c r="N3202">
        <v>1194369</v>
      </c>
      <c r="O3202">
        <v>-1805631</v>
      </c>
      <c r="P3202" t="s">
        <v>10924</v>
      </c>
      <c r="Q3202" t="s">
        <v>9908</v>
      </c>
      <c r="R3202">
        <v>11</v>
      </c>
      <c r="S3202" t="s">
        <v>11015</v>
      </c>
      <c r="T3202" t="s">
        <v>11021</v>
      </c>
      <c r="U3202" t="s">
        <v>10921</v>
      </c>
      <c r="V3202" t="s">
        <v>11001</v>
      </c>
      <c r="W3202" t="s">
        <v>11031</v>
      </c>
      <c r="X3202" t="s">
        <v>10427</v>
      </c>
    </row>
    <row r="3203" spans="1:24" x14ac:dyDescent="0.3">
      <c r="A3203" t="s">
        <v>10428</v>
      </c>
      <c r="B3203" t="s">
        <v>1783</v>
      </c>
      <c r="C3203" t="s">
        <v>1783</v>
      </c>
      <c r="D3203">
        <v>118</v>
      </c>
      <c r="E3203" t="s">
        <v>10911</v>
      </c>
      <c r="F3203">
        <v>1.9666666666666666</v>
      </c>
      <c r="G3203" t="s">
        <v>10887</v>
      </c>
      <c r="H3203" t="s">
        <v>10888</v>
      </c>
      <c r="I3203" t="s">
        <v>190</v>
      </c>
      <c r="J3203">
        <v>6.8</v>
      </c>
      <c r="K3203" t="s">
        <v>10912</v>
      </c>
      <c r="L3203">
        <v>260956</v>
      </c>
      <c r="M3203">
        <v>260000000</v>
      </c>
      <c r="N3203">
        <v>1663075401</v>
      </c>
      <c r="O3203">
        <v>1403075401</v>
      </c>
      <c r="P3203" t="s">
        <v>10928</v>
      </c>
      <c r="Q3203" t="s">
        <v>10429</v>
      </c>
      <c r="R3203">
        <v>9</v>
      </c>
      <c r="S3203" t="s">
        <v>11011</v>
      </c>
      <c r="T3203" t="s">
        <v>11025</v>
      </c>
      <c r="U3203" t="s">
        <v>10927</v>
      </c>
      <c r="V3203" t="s">
        <v>11001</v>
      </c>
      <c r="W3203" t="s">
        <v>11031</v>
      </c>
      <c r="X3203" t="s">
        <v>4131</v>
      </c>
    </row>
    <row r="3204" spans="1:24" x14ac:dyDescent="0.3">
      <c r="A3204" t="s">
        <v>10430</v>
      </c>
      <c r="B3204" t="s">
        <v>10431</v>
      </c>
      <c r="C3204" t="s">
        <v>10431</v>
      </c>
      <c r="D3204">
        <v>100</v>
      </c>
      <c r="E3204" t="s">
        <v>10911</v>
      </c>
      <c r="F3204">
        <v>1.6666666666666667</v>
      </c>
      <c r="G3204" t="s">
        <v>10891</v>
      </c>
      <c r="H3204" t="s">
        <v>190</v>
      </c>
      <c r="I3204" t="s">
        <v>10895</v>
      </c>
      <c r="J3204">
        <v>5.7</v>
      </c>
      <c r="K3204" t="s">
        <v>10933</v>
      </c>
      <c r="L3204">
        <v>80859</v>
      </c>
      <c r="M3204">
        <v>40000000</v>
      </c>
      <c r="N3204">
        <v>0</v>
      </c>
      <c r="O3204">
        <v>-40000000</v>
      </c>
      <c r="P3204" t="s">
        <v>10924</v>
      </c>
      <c r="Q3204" t="s">
        <v>6498</v>
      </c>
      <c r="R3204">
        <v>14</v>
      </c>
      <c r="S3204" t="s">
        <v>1956</v>
      </c>
      <c r="T3204" t="s">
        <v>11029</v>
      </c>
      <c r="U3204" t="s">
        <v>10932</v>
      </c>
      <c r="V3204" t="s">
        <v>10995</v>
      </c>
      <c r="W3204" t="s">
        <v>11035</v>
      </c>
      <c r="X3204" t="s">
        <v>5101</v>
      </c>
    </row>
    <row r="3205" spans="1:24" x14ac:dyDescent="0.3">
      <c r="A3205" t="s">
        <v>10432</v>
      </c>
      <c r="B3205" t="s">
        <v>10433</v>
      </c>
      <c r="C3205" t="s">
        <v>10433</v>
      </c>
      <c r="D3205">
        <v>97</v>
      </c>
      <c r="E3205" t="s">
        <v>10911</v>
      </c>
      <c r="F3205">
        <v>1.6166666666666667</v>
      </c>
      <c r="G3205" t="s">
        <v>7406</v>
      </c>
      <c r="H3205" t="s">
        <v>105</v>
      </c>
      <c r="I3205" t="s">
        <v>10890</v>
      </c>
      <c r="J3205">
        <v>5.2</v>
      </c>
      <c r="K3205" t="s">
        <v>10933</v>
      </c>
      <c r="L3205">
        <v>68717</v>
      </c>
      <c r="M3205">
        <v>13000000</v>
      </c>
      <c r="N3205">
        <v>137056262</v>
      </c>
      <c r="O3205">
        <v>124056262</v>
      </c>
      <c r="P3205" t="s">
        <v>10928</v>
      </c>
      <c r="Q3205" t="s">
        <v>10434</v>
      </c>
      <c r="R3205">
        <v>4</v>
      </c>
      <c r="S3205" t="s">
        <v>11014</v>
      </c>
      <c r="T3205" t="s">
        <v>11025</v>
      </c>
      <c r="U3205" t="s">
        <v>10927</v>
      </c>
      <c r="V3205" t="s">
        <v>11009</v>
      </c>
      <c r="W3205" t="s">
        <v>11031</v>
      </c>
      <c r="X3205" t="s">
        <v>10435</v>
      </c>
    </row>
    <row r="3206" spans="1:24" x14ac:dyDescent="0.3">
      <c r="A3206" t="s">
        <v>10436</v>
      </c>
      <c r="B3206" t="s">
        <v>1444</v>
      </c>
      <c r="C3206" t="s">
        <v>1444</v>
      </c>
      <c r="D3206">
        <v>128</v>
      </c>
      <c r="E3206" t="s">
        <v>10917</v>
      </c>
      <c r="F3206">
        <v>2.1333333333333333</v>
      </c>
      <c r="G3206" t="s">
        <v>10887</v>
      </c>
      <c r="H3206" t="s">
        <v>172</v>
      </c>
      <c r="I3206" t="s">
        <v>10892</v>
      </c>
      <c r="J3206">
        <v>6.9</v>
      </c>
      <c r="K3206" t="s">
        <v>10912</v>
      </c>
      <c r="L3206">
        <v>283561</v>
      </c>
      <c r="M3206">
        <v>183000000</v>
      </c>
      <c r="N3206">
        <v>1054304000</v>
      </c>
      <c r="O3206">
        <v>871304000</v>
      </c>
      <c r="P3206" t="s">
        <v>10928</v>
      </c>
      <c r="Q3206" t="s">
        <v>7509</v>
      </c>
      <c r="R3206">
        <v>8</v>
      </c>
      <c r="S3206" t="s">
        <v>11014</v>
      </c>
      <c r="T3206" t="s">
        <v>11029</v>
      </c>
      <c r="U3206" t="s">
        <v>10932</v>
      </c>
      <c r="V3206" t="s">
        <v>11001</v>
      </c>
      <c r="W3206" t="s">
        <v>11031</v>
      </c>
      <c r="X3206" t="s">
        <v>6483</v>
      </c>
    </row>
    <row r="3207" spans="1:24" x14ac:dyDescent="0.3">
      <c r="A3207" t="s">
        <v>10437</v>
      </c>
      <c r="B3207" t="s">
        <v>10438</v>
      </c>
      <c r="C3207" t="s">
        <v>10438</v>
      </c>
      <c r="D3207">
        <v>130</v>
      </c>
      <c r="E3207" t="s">
        <v>10917</v>
      </c>
      <c r="F3207">
        <v>2.1666666666666665</v>
      </c>
      <c r="G3207" t="s">
        <v>7406</v>
      </c>
      <c r="H3207" t="s">
        <v>10891</v>
      </c>
      <c r="I3207" t="s">
        <v>5170</v>
      </c>
      <c r="J3207">
        <v>7.4</v>
      </c>
      <c r="K3207" t="s">
        <v>10916</v>
      </c>
      <c r="L3207">
        <v>410062</v>
      </c>
      <c r="M3207">
        <v>75000000</v>
      </c>
      <c r="N3207">
        <v>328349387</v>
      </c>
      <c r="O3207">
        <v>253349387</v>
      </c>
      <c r="P3207" t="s">
        <v>10928</v>
      </c>
      <c r="Q3207" t="s">
        <v>10439</v>
      </c>
      <c r="R3207">
        <v>15</v>
      </c>
      <c r="S3207" t="s">
        <v>11014</v>
      </c>
      <c r="T3207" t="s">
        <v>11029</v>
      </c>
      <c r="U3207" t="s">
        <v>10932</v>
      </c>
      <c r="V3207" t="s">
        <v>11001</v>
      </c>
      <c r="W3207" t="s">
        <v>11031</v>
      </c>
      <c r="X3207" t="s">
        <v>6647</v>
      </c>
    </row>
    <row r="3208" spans="1:24" x14ac:dyDescent="0.3">
      <c r="A3208" t="s">
        <v>10440</v>
      </c>
      <c r="B3208" t="s">
        <v>10441</v>
      </c>
      <c r="C3208" t="s">
        <v>10441</v>
      </c>
      <c r="D3208">
        <v>121</v>
      </c>
      <c r="E3208" t="s">
        <v>10917</v>
      </c>
      <c r="F3208">
        <v>2.0166666666666666</v>
      </c>
      <c r="G3208" t="s">
        <v>7406</v>
      </c>
      <c r="H3208" t="s">
        <v>5170</v>
      </c>
      <c r="I3208" t="s">
        <v>10899</v>
      </c>
      <c r="J3208">
        <v>6.4</v>
      </c>
      <c r="K3208" t="s">
        <v>10912</v>
      </c>
      <c r="L3208">
        <v>106883</v>
      </c>
      <c r="M3208">
        <v>40000000</v>
      </c>
      <c r="N3208">
        <v>146661977</v>
      </c>
      <c r="O3208">
        <v>106661977</v>
      </c>
      <c r="P3208" t="s">
        <v>10928</v>
      </c>
      <c r="Q3208" t="s">
        <v>10442</v>
      </c>
      <c r="R3208">
        <v>20</v>
      </c>
      <c r="S3208" t="s">
        <v>11011</v>
      </c>
      <c r="T3208" t="s">
        <v>11028</v>
      </c>
      <c r="U3208" t="s">
        <v>10931</v>
      </c>
      <c r="V3208" t="s">
        <v>11001</v>
      </c>
      <c r="W3208" t="s">
        <v>11031</v>
      </c>
      <c r="X3208" t="s">
        <v>6266</v>
      </c>
    </row>
    <row r="3209" spans="1:24" x14ac:dyDescent="0.3">
      <c r="A3209" t="s">
        <v>10443</v>
      </c>
      <c r="B3209" t="s">
        <v>10444</v>
      </c>
      <c r="C3209" t="s">
        <v>10444</v>
      </c>
      <c r="D3209">
        <v>115</v>
      </c>
      <c r="E3209" t="s">
        <v>10911</v>
      </c>
      <c r="F3209">
        <v>1.9166666666666667</v>
      </c>
      <c r="G3209" t="s">
        <v>7406</v>
      </c>
      <c r="H3209" t="s">
        <v>10887</v>
      </c>
      <c r="I3209" t="s">
        <v>172</v>
      </c>
      <c r="J3209">
        <v>7.1</v>
      </c>
      <c r="K3209" t="s">
        <v>10916</v>
      </c>
      <c r="L3209">
        <v>406563</v>
      </c>
      <c r="M3209">
        <v>120000000</v>
      </c>
      <c r="N3209">
        <v>331526598</v>
      </c>
      <c r="O3209">
        <v>211526598</v>
      </c>
      <c r="P3209" t="s">
        <v>10928</v>
      </c>
      <c r="Q3209">
        <v>44409</v>
      </c>
      <c r="S3209" t="s">
        <v>11013</v>
      </c>
      <c r="T3209" t="s">
        <v>11028</v>
      </c>
      <c r="U3209" t="e">
        <v>#VALUE!</v>
      </c>
      <c r="V3209" t="s">
        <v>10995</v>
      </c>
      <c r="W3209" t="s">
        <v>11035</v>
      </c>
      <c r="X3209" t="s">
        <v>4002</v>
      </c>
    </row>
    <row r="3210" spans="1:24" x14ac:dyDescent="0.3">
      <c r="A3210" t="s">
        <v>10445</v>
      </c>
      <c r="B3210" t="s">
        <v>10446</v>
      </c>
      <c r="C3210" t="s">
        <v>10446</v>
      </c>
      <c r="D3210">
        <v>92</v>
      </c>
      <c r="E3210" t="s">
        <v>10911</v>
      </c>
      <c r="F3210">
        <v>1.5333333333333334</v>
      </c>
      <c r="G3210" t="s">
        <v>190</v>
      </c>
      <c r="H3210" t="s">
        <v>10885</v>
      </c>
      <c r="I3210" t="s">
        <v>10895</v>
      </c>
      <c r="J3210">
        <v>6.8</v>
      </c>
      <c r="K3210" t="s">
        <v>10912</v>
      </c>
      <c r="L3210">
        <v>77499</v>
      </c>
      <c r="M3210">
        <v>100000</v>
      </c>
      <c r="N3210">
        <v>1951683</v>
      </c>
      <c r="O3210">
        <v>1851683</v>
      </c>
      <c r="P3210" t="s">
        <v>10918</v>
      </c>
      <c r="Q3210" t="s">
        <v>9476</v>
      </c>
      <c r="R3210">
        <v>22</v>
      </c>
      <c r="S3210" t="s">
        <v>11013</v>
      </c>
      <c r="T3210" t="s">
        <v>11019</v>
      </c>
      <c r="U3210" t="s">
        <v>10919</v>
      </c>
      <c r="V3210" t="s">
        <v>11005</v>
      </c>
      <c r="W3210" t="s">
        <v>11031</v>
      </c>
      <c r="X3210" t="s">
        <v>9488</v>
      </c>
    </row>
    <row r="3211" spans="1:24" x14ac:dyDescent="0.3">
      <c r="A3211" t="s">
        <v>10447</v>
      </c>
      <c r="B3211" t="s">
        <v>10448</v>
      </c>
      <c r="C3211" t="s">
        <v>10448</v>
      </c>
      <c r="D3211">
        <v>132</v>
      </c>
      <c r="E3211" t="s">
        <v>10917</v>
      </c>
      <c r="F3211">
        <v>2.2000000000000002</v>
      </c>
      <c r="G3211" t="s">
        <v>10889</v>
      </c>
      <c r="H3211" t="s">
        <v>172</v>
      </c>
      <c r="I3211" t="s">
        <v>190</v>
      </c>
      <c r="J3211">
        <v>7.2</v>
      </c>
      <c r="K3211" t="s">
        <v>10916</v>
      </c>
      <c r="L3211">
        <v>157949</v>
      </c>
      <c r="M3211">
        <v>60000000</v>
      </c>
      <c r="N3211">
        <v>76073488</v>
      </c>
      <c r="O3211">
        <v>16073488</v>
      </c>
      <c r="P3211" t="s">
        <v>10913</v>
      </c>
      <c r="Q3211" t="s">
        <v>10115</v>
      </c>
      <c r="R3211">
        <v>12</v>
      </c>
      <c r="S3211" t="s">
        <v>11014</v>
      </c>
      <c r="T3211" t="s">
        <v>11018</v>
      </c>
      <c r="U3211" t="s">
        <v>10914</v>
      </c>
      <c r="V3211" t="s">
        <v>11009</v>
      </c>
      <c r="W3211" t="s">
        <v>11031</v>
      </c>
      <c r="X3211" t="s">
        <v>4442</v>
      </c>
    </row>
    <row r="3212" spans="1:24" x14ac:dyDescent="0.3">
      <c r="A3212" t="s">
        <v>10449</v>
      </c>
      <c r="B3212" t="s">
        <v>10450</v>
      </c>
      <c r="C3212" t="s">
        <v>10450</v>
      </c>
      <c r="D3212">
        <v>116</v>
      </c>
      <c r="E3212" t="s">
        <v>10911</v>
      </c>
      <c r="F3212">
        <v>1.9333333333333333</v>
      </c>
      <c r="G3212" t="s">
        <v>10889</v>
      </c>
      <c r="H3212" t="s">
        <v>190</v>
      </c>
      <c r="I3212" t="s">
        <v>10896</v>
      </c>
      <c r="J3212">
        <v>7.2</v>
      </c>
      <c r="K3212" t="s">
        <v>10916</v>
      </c>
      <c r="L3212">
        <v>159169</v>
      </c>
      <c r="M3212">
        <v>50000000</v>
      </c>
      <c r="N3212">
        <v>193764664</v>
      </c>
      <c r="O3212">
        <v>143764664</v>
      </c>
      <c r="P3212" t="s">
        <v>10928</v>
      </c>
      <c r="Q3212" t="s">
        <v>10451</v>
      </c>
      <c r="R3212">
        <v>14</v>
      </c>
      <c r="S3212" t="s">
        <v>11012</v>
      </c>
      <c r="T3212" t="s">
        <v>11018</v>
      </c>
      <c r="U3212" t="s">
        <v>10914</v>
      </c>
      <c r="V3212" t="s">
        <v>11005</v>
      </c>
      <c r="W3212" t="s">
        <v>11031</v>
      </c>
      <c r="X3212" t="s">
        <v>183</v>
      </c>
    </row>
    <row r="3213" spans="1:24" x14ac:dyDescent="0.3">
      <c r="A3213" t="s">
        <v>10452</v>
      </c>
      <c r="B3213" t="s">
        <v>10453</v>
      </c>
      <c r="C3213" t="s">
        <v>10453</v>
      </c>
      <c r="D3213">
        <v>96</v>
      </c>
      <c r="E3213" t="s">
        <v>10911</v>
      </c>
      <c r="F3213">
        <v>1.6</v>
      </c>
      <c r="G3213" t="s">
        <v>7406</v>
      </c>
      <c r="H3213" t="s">
        <v>10887</v>
      </c>
      <c r="I3213" t="s">
        <v>10889</v>
      </c>
      <c r="J3213">
        <v>6.6</v>
      </c>
      <c r="K3213" t="s">
        <v>10912</v>
      </c>
      <c r="L3213">
        <v>60372</v>
      </c>
      <c r="M3213">
        <v>35000000</v>
      </c>
      <c r="N3213">
        <v>59945012</v>
      </c>
      <c r="O3213">
        <v>24945012</v>
      </c>
      <c r="P3213" t="s">
        <v>10913</v>
      </c>
      <c r="Q3213" t="s">
        <v>10454</v>
      </c>
      <c r="R3213">
        <v>31</v>
      </c>
      <c r="S3213" t="s">
        <v>11012</v>
      </c>
      <c r="T3213" t="s">
        <v>11029</v>
      </c>
      <c r="U3213" t="s">
        <v>10932</v>
      </c>
      <c r="V3213" t="s">
        <v>11009</v>
      </c>
      <c r="W3213" t="s">
        <v>11031</v>
      </c>
      <c r="X3213" t="s">
        <v>7453</v>
      </c>
    </row>
    <row r="3214" spans="1:24" x14ac:dyDescent="0.3">
      <c r="A3214" t="s">
        <v>10455</v>
      </c>
      <c r="B3214" t="s">
        <v>10456</v>
      </c>
      <c r="C3214" t="s">
        <v>10456</v>
      </c>
      <c r="D3214">
        <v>129</v>
      </c>
      <c r="E3214" t="s">
        <v>10917</v>
      </c>
      <c r="F3214">
        <v>2.15</v>
      </c>
      <c r="G3214" t="s">
        <v>7406</v>
      </c>
      <c r="H3214" t="s">
        <v>10887</v>
      </c>
      <c r="I3214" t="s">
        <v>172</v>
      </c>
      <c r="J3214">
        <v>7.4</v>
      </c>
      <c r="K3214" t="s">
        <v>10916</v>
      </c>
      <c r="L3214">
        <v>536191</v>
      </c>
      <c r="M3214">
        <v>160000000</v>
      </c>
      <c r="N3214">
        <v>1131927996</v>
      </c>
      <c r="O3214">
        <v>971927996</v>
      </c>
      <c r="P3214" t="s">
        <v>10928</v>
      </c>
      <c r="Q3214" t="s">
        <v>10457</v>
      </c>
      <c r="R3214">
        <v>26</v>
      </c>
      <c r="S3214" t="s">
        <v>11014</v>
      </c>
      <c r="T3214" t="s">
        <v>11024</v>
      </c>
      <c r="U3214" t="s">
        <v>10926</v>
      </c>
      <c r="V3214" t="s">
        <v>11001</v>
      </c>
      <c r="W3214" t="s">
        <v>11031</v>
      </c>
      <c r="X3214" t="s">
        <v>6818</v>
      </c>
    </row>
    <row r="3215" spans="1:24" x14ac:dyDescent="0.3">
      <c r="A3215" t="s">
        <v>10458</v>
      </c>
      <c r="B3215" t="s">
        <v>10459</v>
      </c>
      <c r="C3215" t="s">
        <v>10459</v>
      </c>
      <c r="D3215">
        <v>132</v>
      </c>
      <c r="E3215" t="s">
        <v>10917</v>
      </c>
      <c r="F3215">
        <v>2.2000000000000002</v>
      </c>
      <c r="G3215" t="s">
        <v>7406</v>
      </c>
      <c r="H3215" t="s">
        <v>10887</v>
      </c>
      <c r="I3215" t="s">
        <v>172</v>
      </c>
      <c r="J3215">
        <v>7.2</v>
      </c>
      <c r="K3215" t="s">
        <v>10916</v>
      </c>
      <c r="L3215">
        <v>390733</v>
      </c>
      <c r="M3215">
        <v>185000000</v>
      </c>
      <c r="N3215">
        <v>168717425</v>
      </c>
      <c r="O3215">
        <v>-16282575</v>
      </c>
      <c r="P3215" t="s">
        <v>10924</v>
      </c>
      <c r="Q3215" t="s">
        <v>10460</v>
      </c>
      <c r="R3215">
        <v>28</v>
      </c>
      <c r="S3215" t="s">
        <v>11014</v>
      </c>
      <c r="T3215" t="s">
        <v>11025</v>
      </c>
      <c r="U3215" t="s">
        <v>10927</v>
      </c>
      <c r="V3215" t="s">
        <v>10995</v>
      </c>
      <c r="W3215" t="s">
        <v>11035</v>
      </c>
      <c r="X3215" t="s">
        <v>5328</v>
      </c>
    </row>
    <row r="3216" spans="1:24" x14ac:dyDescent="0.3">
      <c r="A3216" t="s">
        <v>10461</v>
      </c>
      <c r="B3216" t="s">
        <v>10462</v>
      </c>
      <c r="C3216" t="s">
        <v>10462</v>
      </c>
      <c r="D3216">
        <v>130</v>
      </c>
      <c r="E3216" t="s">
        <v>10917</v>
      </c>
      <c r="F3216">
        <v>2.1666666666666665</v>
      </c>
      <c r="G3216" t="s">
        <v>7406</v>
      </c>
      <c r="H3216" t="s">
        <v>190</v>
      </c>
      <c r="I3216" t="s">
        <v>10897</v>
      </c>
      <c r="J3216">
        <v>7.1</v>
      </c>
      <c r="K3216" t="s">
        <v>10916</v>
      </c>
      <c r="L3216">
        <v>151169</v>
      </c>
      <c r="M3216">
        <v>50000000</v>
      </c>
      <c r="N3216">
        <v>214215889</v>
      </c>
      <c r="O3216">
        <v>164215889</v>
      </c>
      <c r="P3216" t="s">
        <v>10928</v>
      </c>
      <c r="Q3216" t="s">
        <v>10463</v>
      </c>
      <c r="R3216">
        <v>14</v>
      </c>
      <c r="S3216" t="s">
        <v>11014</v>
      </c>
      <c r="T3216" t="s">
        <v>11023</v>
      </c>
      <c r="U3216" t="s">
        <v>10925</v>
      </c>
      <c r="V3216" t="s">
        <v>11009</v>
      </c>
      <c r="W3216" t="s">
        <v>11031</v>
      </c>
      <c r="X3216" t="s">
        <v>10247</v>
      </c>
    </row>
    <row r="3217" spans="1:24" x14ac:dyDescent="0.3">
      <c r="A3217" t="s">
        <v>10464</v>
      </c>
      <c r="B3217" t="s">
        <v>10465</v>
      </c>
      <c r="C3217" t="s">
        <v>10465</v>
      </c>
      <c r="D3217">
        <v>104</v>
      </c>
      <c r="E3217" t="s">
        <v>10911</v>
      </c>
      <c r="F3217">
        <v>1.7333333333333334</v>
      </c>
      <c r="G3217" t="s">
        <v>172</v>
      </c>
      <c r="H3217" t="s">
        <v>10899</v>
      </c>
      <c r="I3217" t="s">
        <v>10899</v>
      </c>
      <c r="J3217">
        <v>5.6</v>
      </c>
      <c r="K3217" t="s">
        <v>10933</v>
      </c>
      <c r="L3217">
        <v>55817</v>
      </c>
      <c r="M3217">
        <v>28000000</v>
      </c>
      <c r="N3217">
        <v>130560428</v>
      </c>
      <c r="O3217">
        <v>102560428</v>
      </c>
      <c r="P3217" t="s">
        <v>10928</v>
      </c>
      <c r="Q3217" t="s">
        <v>10466</v>
      </c>
      <c r="R3217">
        <v>1</v>
      </c>
      <c r="S3217" t="s">
        <v>11014</v>
      </c>
      <c r="T3217" t="s">
        <v>11023</v>
      </c>
      <c r="U3217" t="s">
        <v>10925</v>
      </c>
      <c r="V3217" t="s">
        <v>11005</v>
      </c>
      <c r="W3217" t="s">
        <v>11031</v>
      </c>
      <c r="X3217" t="s">
        <v>8474</v>
      </c>
    </row>
    <row r="3218" spans="1:24" x14ac:dyDescent="0.3">
      <c r="A3218" t="s">
        <v>10467</v>
      </c>
      <c r="B3218" t="s">
        <v>10468</v>
      </c>
      <c r="C3218" t="s">
        <v>10468</v>
      </c>
      <c r="D3218">
        <v>109</v>
      </c>
      <c r="E3218" t="s">
        <v>10911</v>
      </c>
      <c r="F3218">
        <v>1.8166666666666667</v>
      </c>
      <c r="G3218" t="s">
        <v>10889</v>
      </c>
      <c r="H3218" t="s">
        <v>190</v>
      </c>
      <c r="I3218" t="s">
        <v>10899</v>
      </c>
      <c r="J3218">
        <v>6.8</v>
      </c>
      <c r="K3218" t="s">
        <v>10912</v>
      </c>
      <c r="L3218">
        <v>123771</v>
      </c>
      <c r="M3218">
        <v>32000000</v>
      </c>
      <c r="N3218">
        <v>61404394</v>
      </c>
      <c r="O3218">
        <v>29404394</v>
      </c>
      <c r="P3218" t="s">
        <v>10913</v>
      </c>
      <c r="Q3218" t="s">
        <v>10469</v>
      </c>
      <c r="R3218">
        <v>13</v>
      </c>
      <c r="S3218" t="s">
        <v>1956</v>
      </c>
      <c r="T3218" t="s">
        <v>11018</v>
      </c>
      <c r="U3218" t="s">
        <v>10914</v>
      </c>
      <c r="V3218" t="s">
        <v>11001</v>
      </c>
      <c r="W3218" t="s">
        <v>11031</v>
      </c>
      <c r="X3218" t="s">
        <v>2254</v>
      </c>
    </row>
    <row r="3219" spans="1:24" x14ac:dyDescent="0.3">
      <c r="A3219" t="s">
        <v>10470</v>
      </c>
      <c r="B3219" t="s">
        <v>10471</v>
      </c>
      <c r="C3219" t="s">
        <v>10471</v>
      </c>
      <c r="D3219">
        <v>122</v>
      </c>
      <c r="E3219" t="s">
        <v>10917</v>
      </c>
      <c r="F3219">
        <v>2.0333333333333332</v>
      </c>
      <c r="G3219" t="s">
        <v>190</v>
      </c>
      <c r="H3219" t="s">
        <v>10886</v>
      </c>
      <c r="I3219" t="s">
        <v>10899</v>
      </c>
      <c r="J3219">
        <v>7.4</v>
      </c>
      <c r="K3219" t="s">
        <v>10916</v>
      </c>
      <c r="L3219">
        <v>61182</v>
      </c>
      <c r="M3219">
        <v>13000000</v>
      </c>
      <c r="N3219">
        <v>194694725</v>
      </c>
      <c r="O3219">
        <v>181694725</v>
      </c>
      <c r="P3219" t="s">
        <v>10928</v>
      </c>
      <c r="Q3219" t="s">
        <v>10472</v>
      </c>
      <c r="R3219">
        <v>9</v>
      </c>
      <c r="S3219" t="s">
        <v>11015</v>
      </c>
      <c r="T3219" t="s">
        <v>11027</v>
      </c>
      <c r="U3219" t="s">
        <v>10930</v>
      </c>
      <c r="V3219" t="s">
        <v>11001</v>
      </c>
      <c r="W3219" t="s">
        <v>11031</v>
      </c>
      <c r="X3219" t="s">
        <v>10473</v>
      </c>
    </row>
    <row r="3220" spans="1:24" x14ac:dyDescent="0.3">
      <c r="A3220" t="s">
        <v>10474</v>
      </c>
      <c r="B3220" t="s">
        <v>10475</v>
      </c>
      <c r="C3220" t="s">
        <v>10475</v>
      </c>
      <c r="D3220">
        <v>125</v>
      </c>
      <c r="E3220" t="s">
        <v>10917</v>
      </c>
      <c r="F3220">
        <v>2.0833333333333335</v>
      </c>
      <c r="G3220" t="s">
        <v>7406</v>
      </c>
      <c r="H3220" t="s">
        <v>10887</v>
      </c>
      <c r="I3220" t="s">
        <v>10885</v>
      </c>
      <c r="J3220">
        <v>6.2</v>
      </c>
      <c r="K3220" t="s">
        <v>10912</v>
      </c>
      <c r="L3220">
        <v>262191</v>
      </c>
      <c r="M3220">
        <v>195000000</v>
      </c>
      <c r="N3220">
        <v>393252111</v>
      </c>
      <c r="O3220">
        <v>198252111</v>
      </c>
      <c r="P3220" t="s">
        <v>10928</v>
      </c>
      <c r="Q3220" t="s">
        <v>10476</v>
      </c>
      <c r="R3220">
        <v>19</v>
      </c>
      <c r="S3220" t="s">
        <v>11014</v>
      </c>
      <c r="T3220" t="s">
        <v>11022</v>
      </c>
      <c r="U3220" t="s">
        <v>10923</v>
      </c>
      <c r="V3220" t="s">
        <v>11008</v>
      </c>
      <c r="W3220" t="s">
        <v>11035</v>
      </c>
      <c r="X3220" t="s">
        <v>4899</v>
      </c>
    </row>
    <row r="3221" spans="1:24" x14ac:dyDescent="0.3">
      <c r="A3221" t="s">
        <v>10477</v>
      </c>
      <c r="B3221" t="s">
        <v>10478</v>
      </c>
      <c r="C3221" t="s">
        <v>10478</v>
      </c>
      <c r="D3221">
        <v>128</v>
      </c>
      <c r="E3221" t="s">
        <v>10917</v>
      </c>
      <c r="F3221">
        <v>2.1333333333333333</v>
      </c>
      <c r="G3221" t="s">
        <v>7406</v>
      </c>
      <c r="H3221" t="s">
        <v>10887</v>
      </c>
      <c r="I3221" t="s">
        <v>10890</v>
      </c>
      <c r="J3221">
        <v>6.2</v>
      </c>
      <c r="K3221" t="s">
        <v>10912</v>
      </c>
      <c r="L3221">
        <v>189024</v>
      </c>
      <c r="M3221">
        <v>185000000</v>
      </c>
      <c r="N3221">
        <v>261119292</v>
      </c>
      <c r="O3221">
        <v>76119292</v>
      </c>
      <c r="P3221" t="s">
        <v>10913</v>
      </c>
      <c r="Q3221" t="s">
        <v>10479</v>
      </c>
      <c r="R3221">
        <v>23</v>
      </c>
      <c r="S3221" t="s">
        <v>11014</v>
      </c>
      <c r="T3221" t="s">
        <v>11022</v>
      </c>
      <c r="U3221" t="s">
        <v>10923</v>
      </c>
      <c r="V3221" t="s">
        <v>11001</v>
      </c>
      <c r="W3221" t="s">
        <v>11031</v>
      </c>
      <c r="X3221" t="s">
        <v>7850</v>
      </c>
    </row>
    <row r="3222" spans="1:24" x14ac:dyDescent="0.3">
      <c r="A3222" t="s">
        <v>10480</v>
      </c>
      <c r="B3222" t="s">
        <v>10481</v>
      </c>
      <c r="C3222" t="s">
        <v>10481</v>
      </c>
      <c r="D3222">
        <v>155</v>
      </c>
      <c r="E3222" t="s">
        <v>10917</v>
      </c>
      <c r="F3222">
        <v>2.5833333333333335</v>
      </c>
      <c r="G3222" t="s">
        <v>10889</v>
      </c>
      <c r="H3222" t="s">
        <v>172</v>
      </c>
      <c r="I3222" t="s">
        <v>190</v>
      </c>
      <c r="J3222">
        <v>7.6</v>
      </c>
      <c r="K3222" t="s">
        <v>10916</v>
      </c>
      <c r="L3222">
        <v>58808</v>
      </c>
      <c r="M3222">
        <v>14000000</v>
      </c>
      <c r="N3222">
        <v>76693052</v>
      </c>
      <c r="O3222">
        <v>62693052</v>
      </c>
      <c r="P3222" t="s">
        <v>10913</v>
      </c>
      <c r="Q3222" t="s">
        <v>10482</v>
      </c>
      <c r="R3222">
        <v>28</v>
      </c>
      <c r="S3222" t="s">
        <v>11012</v>
      </c>
      <c r="T3222" t="s">
        <v>11024</v>
      </c>
      <c r="U3222" t="s">
        <v>10926</v>
      </c>
      <c r="V3222" t="s">
        <v>11009</v>
      </c>
      <c r="W3222" t="s">
        <v>11031</v>
      </c>
      <c r="X3222" t="s">
        <v>10483</v>
      </c>
    </row>
    <row r="3223" spans="1:24" x14ac:dyDescent="0.3">
      <c r="A3223" t="s">
        <v>10484</v>
      </c>
      <c r="B3223" t="s">
        <v>10485</v>
      </c>
      <c r="C3223" t="s">
        <v>10485</v>
      </c>
      <c r="D3223">
        <v>110</v>
      </c>
      <c r="E3223" t="s">
        <v>10911</v>
      </c>
      <c r="F3223">
        <v>1.8333333333333333</v>
      </c>
      <c r="G3223" t="s">
        <v>10887</v>
      </c>
      <c r="H3223" t="s">
        <v>10888</v>
      </c>
      <c r="I3223" t="s">
        <v>172</v>
      </c>
      <c r="J3223">
        <v>7.4</v>
      </c>
      <c r="K3223" t="s">
        <v>10916</v>
      </c>
      <c r="L3223">
        <v>80637</v>
      </c>
      <c r="M3223">
        <v>85000000</v>
      </c>
      <c r="N3223">
        <v>408402367</v>
      </c>
      <c r="O3223">
        <v>323402367</v>
      </c>
      <c r="P3223" t="s">
        <v>10928</v>
      </c>
      <c r="Q3223" t="s">
        <v>10486</v>
      </c>
      <c r="R3223">
        <v>14</v>
      </c>
      <c r="S3223" t="s">
        <v>11013</v>
      </c>
      <c r="T3223" t="s">
        <v>11023</v>
      </c>
      <c r="U3223" t="s">
        <v>10925</v>
      </c>
      <c r="V3223" t="s">
        <v>10995</v>
      </c>
      <c r="W3223" t="s">
        <v>11035</v>
      </c>
      <c r="X3223" t="s">
        <v>9751</v>
      </c>
    </row>
    <row r="3224" spans="1:24" x14ac:dyDescent="0.3">
      <c r="A3224" t="s">
        <v>10487</v>
      </c>
      <c r="B3224" t="s">
        <v>10488</v>
      </c>
      <c r="C3224" t="s">
        <v>10488</v>
      </c>
      <c r="D3224">
        <v>116</v>
      </c>
      <c r="E3224" t="s">
        <v>10911</v>
      </c>
      <c r="F3224">
        <v>1.9333333333333333</v>
      </c>
      <c r="G3224" t="s">
        <v>190</v>
      </c>
      <c r="H3224" t="s">
        <v>10886</v>
      </c>
      <c r="I3224" t="s">
        <v>10899</v>
      </c>
      <c r="J3224">
        <v>7.2</v>
      </c>
      <c r="K3224" t="s">
        <v>10916</v>
      </c>
      <c r="L3224">
        <v>78881</v>
      </c>
      <c r="M3224">
        <v>7000000</v>
      </c>
      <c r="N3224">
        <v>92559910</v>
      </c>
      <c r="O3224">
        <v>85559910</v>
      </c>
      <c r="P3224" t="s">
        <v>10913</v>
      </c>
      <c r="Q3224" t="s">
        <v>10489</v>
      </c>
      <c r="R3224">
        <v>14</v>
      </c>
      <c r="S3224" t="s">
        <v>11012</v>
      </c>
      <c r="T3224" t="s">
        <v>11021</v>
      </c>
      <c r="U3224" t="s">
        <v>10921</v>
      </c>
      <c r="V3224" t="s">
        <v>11001</v>
      </c>
      <c r="W3224" t="s">
        <v>11031</v>
      </c>
      <c r="X3224" t="s">
        <v>10490</v>
      </c>
    </row>
    <row r="3225" spans="1:24" x14ac:dyDescent="0.3">
      <c r="A3225" t="s">
        <v>10491</v>
      </c>
      <c r="B3225" t="s">
        <v>10492</v>
      </c>
      <c r="C3225" t="s">
        <v>10492</v>
      </c>
      <c r="D3225">
        <v>103</v>
      </c>
      <c r="E3225" t="s">
        <v>10911</v>
      </c>
      <c r="F3225">
        <v>1.7166666666666666</v>
      </c>
      <c r="G3225" t="s">
        <v>7406</v>
      </c>
      <c r="H3225" t="s">
        <v>10887</v>
      </c>
      <c r="I3225" t="s">
        <v>10885</v>
      </c>
      <c r="J3225">
        <v>5.2</v>
      </c>
      <c r="K3225" t="s">
        <v>10933</v>
      </c>
      <c r="L3225">
        <v>65738</v>
      </c>
      <c r="M3225">
        <v>60000000</v>
      </c>
      <c r="N3225">
        <v>42145959</v>
      </c>
      <c r="O3225">
        <v>-17854041</v>
      </c>
      <c r="P3225" t="s">
        <v>10924</v>
      </c>
      <c r="Q3225" t="s">
        <v>8656</v>
      </c>
      <c r="R3225">
        <v>3</v>
      </c>
      <c r="S3225" t="s">
        <v>11012</v>
      </c>
      <c r="T3225" t="s">
        <v>11027</v>
      </c>
      <c r="U3225" t="s">
        <v>10930</v>
      </c>
      <c r="V3225" t="s">
        <v>11007</v>
      </c>
      <c r="W3225" t="s">
        <v>11031</v>
      </c>
      <c r="X3225" t="s">
        <v>2001</v>
      </c>
    </row>
    <row r="3226" spans="1:24" x14ac:dyDescent="0.3">
      <c r="A3226" t="s">
        <v>10493</v>
      </c>
      <c r="B3226" t="s">
        <v>10494</v>
      </c>
      <c r="C3226" t="s">
        <v>10494</v>
      </c>
      <c r="D3226">
        <v>158</v>
      </c>
      <c r="E3226" t="s">
        <v>10917</v>
      </c>
      <c r="F3226">
        <v>2.6333333333333333</v>
      </c>
      <c r="G3226" t="s">
        <v>7406</v>
      </c>
      <c r="H3226" t="s">
        <v>10891</v>
      </c>
      <c r="I3226" t="s">
        <v>190</v>
      </c>
      <c r="J3226">
        <v>6.9</v>
      </c>
      <c r="K3226" t="s">
        <v>10912</v>
      </c>
      <c r="L3226">
        <v>53271</v>
      </c>
      <c r="M3226">
        <v>15000000</v>
      </c>
      <c r="N3226">
        <v>660132</v>
      </c>
      <c r="O3226">
        <v>-14339868</v>
      </c>
      <c r="P3226" t="s">
        <v>10924</v>
      </c>
      <c r="Q3226" t="s">
        <v>10495</v>
      </c>
      <c r="R3226">
        <v>3</v>
      </c>
      <c r="S3226" t="s">
        <v>11015</v>
      </c>
      <c r="T3226" t="s">
        <v>11027</v>
      </c>
      <c r="U3226" t="s">
        <v>10930</v>
      </c>
      <c r="V3226" t="s">
        <v>11009</v>
      </c>
      <c r="W3226" t="s">
        <v>11031</v>
      </c>
      <c r="X3226" t="s">
        <v>9348</v>
      </c>
    </row>
    <row r="3227" spans="1:24" x14ac:dyDescent="0.3">
      <c r="A3227" t="s">
        <v>10496</v>
      </c>
      <c r="B3227" t="s">
        <v>10497</v>
      </c>
      <c r="C3227" t="s">
        <v>10497</v>
      </c>
      <c r="D3227">
        <v>100</v>
      </c>
      <c r="E3227" t="s">
        <v>10911</v>
      </c>
      <c r="F3227">
        <v>1.6666666666666667</v>
      </c>
      <c r="G3227" t="s">
        <v>7406</v>
      </c>
      <c r="H3227" t="s">
        <v>10890</v>
      </c>
      <c r="I3227" t="s">
        <v>5170</v>
      </c>
      <c r="J3227">
        <v>7.5</v>
      </c>
      <c r="K3227" t="s">
        <v>10916</v>
      </c>
      <c r="L3227">
        <v>200023</v>
      </c>
      <c r="M3227">
        <v>5000000</v>
      </c>
      <c r="N3227">
        <v>16706680</v>
      </c>
      <c r="O3227">
        <v>11706680</v>
      </c>
      <c r="P3227" t="s">
        <v>10913</v>
      </c>
      <c r="Q3227" t="s">
        <v>9363</v>
      </c>
      <c r="R3227">
        <v>10</v>
      </c>
      <c r="S3227" t="s">
        <v>11016</v>
      </c>
      <c r="T3227" t="s">
        <v>11021</v>
      </c>
      <c r="U3227" t="s">
        <v>10921</v>
      </c>
      <c r="V3227" t="s">
        <v>11009</v>
      </c>
      <c r="W3227" t="s">
        <v>11031</v>
      </c>
      <c r="X3227" t="s">
        <v>6689</v>
      </c>
    </row>
    <row r="3228" spans="1:24" x14ac:dyDescent="0.3">
      <c r="A3228" t="s">
        <v>10498</v>
      </c>
      <c r="B3228" t="s">
        <v>10499</v>
      </c>
      <c r="C3228" t="s">
        <v>10499</v>
      </c>
      <c r="D3228">
        <v>108</v>
      </c>
      <c r="E3228" t="s">
        <v>10911</v>
      </c>
      <c r="F3228">
        <v>1.8</v>
      </c>
      <c r="G3228" t="s">
        <v>10889</v>
      </c>
      <c r="H3228" t="s">
        <v>172</v>
      </c>
      <c r="I3228" t="s">
        <v>190</v>
      </c>
      <c r="J3228">
        <v>7.1</v>
      </c>
      <c r="K3228" t="s">
        <v>10916</v>
      </c>
      <c r="L3228">
        <v>85962</v>
      </c>
      <c r="M3228">
        <v>11000000</v>
      </c>
      <c r="N3228">
        <v>41503392</v>
      </c>
      <c r="O3228">
        <v>30503392</v>
      </c>
      <c r="P3228" t="s">
        <v>10913</v>
      </c>
      <c r="Q3228" t="s">
        <v>10500</v>
      </c>
      <c r="R3228">
        <v>28</v>
      </c>
      <c r="S3228" t="s">
        <v>11015</v>
      </c>
      <c r="T3228" t="s">
        <v>11019</v>
      </c>
      <c r="U3228" t="s">
        <v>10919</v>
      </c>
      <c r="V3228" t="s">
        <v>11001</v>
      </c>
      <c r="W3228" t="s">
        <v>11031</v>
      </c>
      <c r="X3228" t="s">
        <v>10501</v>
      </c>
    </row>
    <row r="3229" spans="1:24" x14ac:dyDescent="0.3">
      <c r="A3229" t="s">
        <v>10502</v>
      </c>
      <c r="B3229" t="s">
        <v>10503</v>
      </c>
      <c r="C3229" t="s">
        <v>10503</v>
      </c>
      <c r="D3229">
        <v>113</v>
      </c>
      <c r="E3229" t="s">
        <v>10911</v>
      </c>
      <c r="F3229">
        <v>1.8833333333333333</v>
      </c>
      <c r="G3229" t="s">
        <v>7406</v>
      </c>
      <c r="H3229" t="s">
        <v>10887</v>
      </c>
      <c r="I3229" t="s">
        <v>10890</v>
      </c>
      <c r="J3229">
        <v>5.7</v>
      </c>
      <c r="K3229" t="s">
        <v>10933</v>
      </c>
      <c r="L3229">
        <v>199512</v>
      </c>
      <c r="M3229">
        <v>200000000</v>
      </c>
      <c r="N3229">
        <v>252442974</v>
      </c>
      <c r="O3229">
        <v>52442974</v>
      </c>
      <c r="P3229" t="s">
        <v>10913</v>
      </c>
      <c r="Q3229" t="s">
        <v>10504</v>
      </c>
      <c r="R3229">
        <v>4</v>
      </c>
      <c r="S3229" t="s">
        <v>11011</v>
      </c>
      <c r="T3229" t="s">
        <v>11024</v>
      </c>
      <c r="U3229" t="s">
        <v>10926</v>
      </c>
      <c r="V3229" t="s">
        <v>11001</v>
      </c>
      <c r="W3229" t="s">
        <v>11031</v>
      </c>
      <c r="X3229" t="s">
        <v>10505</v>
      </c>
    </row>
    <row r="3230" spans="1:24" x14ac:dyDescent="0.3">
      <c r="A3230" t="s">
        <v>10506</v>
      </c>
      <c r="B3230" t="s">
        <v>10507</v>
      </c>
      <c r="C3230" t="s">
        <v>10507</v>
      </c>
      <c r="D3230">
        <v>141</v>
      </c>
      <c r="E3230" t="s">
        <v>10917</v>
      </c>
      <c r="F3230">
        <v>2.35</v>
      </c>
      <c r="G3230" t="s">
        <v>10891</v>
      </c>
      <c r="H3230" t="s">
        <v>190</v>
      </c>
      <c r="I3230" t="s">
        <v>10895</v>
      </c>
      <c r="J3230">
        <v>7.1</v>
      </c>
      <c r="K3230" t="s">
        <v>10916</v>
      </c>
      <c r="L3230">
        <v>160391</v>
      </c>
      <c r="M3230">
        <v>32000000</v>
      </c>
      <c r="N3230">
        <v>31882724</v>
      </c>
      <c r="O3230">
        <v>-117276</v>
      </c>
      <c r="P3230" t="s">
        <v>10924</v>
      </c>
      <c r="Q3230" t="s">
        <v>10073</v>
      </c>
      <c r="R3230">
        <v>22</v>
      </c>
      <c r="S3230" t="s">
        <v>11016</v>
      </c>
      <c r="T3230" t="s">
        <v>11027</v>
      </c>
      <c r="U3230" t="s">
        <v>10930</v>
      </c>
      <c r="V3230" t="s">
        <v>11009</v>
      </c>
      <c r="W3230" t="s">
        <v>11031</v>
      </c>
      <c r="X3230" t="s">
        <v>7413</v>
      </c>
    </row>
    <row r="3231" spans="1:24" x14ac:dyDescent="0.3">
      <c r="A3231" t="s">
        <v>10508</v>
      </c>
      <c r="B3231" t="s">
        <v>10509</v>
      </c>
      <c r="C3231" t="s">
        <v>10509</v>
      </c>
      <c r="D3231">
        <v>90</v>
      </c>
      <c r="E3231" t="s">
        <v>10911</v>
      </c>
      <c r="F3231">
        <v>1.5</v>
      </c>
      <c r="G3231" t="s">
        <v>190</v>
      </c>
      <c r="H3231" t="s">
        <v>105</v>
      </c>
      <c r="I3231" t="s">
        <v>10890</v>
      </c>
      <c r="J3231">
        <v>7.5</v>
      </c>
      <c r="K3231" t="s">
        <v>10916</v>
      </c>
      <c r="L3231">
        <v>567042</v>
      </c>
      <c r="M3231">
        <v>17000000</v>
      </c>
      <c r="N3231">
        <v>340952971</v>
      </c>
      <c r="O3231">
        <v>323952971</v>
      </c>
      <c r="P3231" t="s">
        <v>10928</v>
      </c>
      <c r="Q3231" t="s">
        <v>10510</v>
      </c>
      <c r="R3231">
        <v>9</v>
      </c>
      <c r="S3231" t="s">
        <v>1956</v>
      </c>
      <c r="T3231" t="s">
        <v>11021</v>
      </c>
      <c r="U3231" t="s">
        <v>10921</v>
      </c>
      <c r="V3231" t="s">
        <v>11009</v>
      </c>
      <c r="W3231" t="s">
        <v>11031</v>
      </c>
      <c r="X3231" t="s">
        <v>10511</v>
      </c>
    </row>
    <row r="3232" spans="1:24" x14ac:dyDescent="0.3">
      <c r="A3232" t="s">
        <v>10512</v>
      </c>
      <c r="B3232" t="s">
        <v>10513</v>
      </c>
      <c r="C3232" t="s">
        <v>10513</v>
      </c>
      <c r="D3232">
        <v>117</v>
      </c>
      <c r="E3232" t="s">
        <v>10911</v>
      </c>
      <c r="F3232">
        <v>1.95</v>
      </c>
      <c r="G3232" t="s">
        <v>7406</v>
      </c>
      <c r="H3232" t="s">
        <v>10887</v>
      </c>
      <c r="I3232" t="s">
        <v>172</v>
      </c>
      <c r="J3232">
        <v>6</v>
      </c>
      <c r="K3232" t="s">
        <v>10912</v>
      </c>
      <c r="L3232">
        <v>81602</v>
      </c>
      <c r="M3232">
        <v>40000000</v>
      </c>
      <c r="N3232">
        <v>75339459</v>
      </c>
      <c r="O3232">
        <v>35339459</v>
      </c>
      <c r="P3232" t="s">
        <v>10913</v>
      </c>
      <c r="Q3232" t="s">
        <v>10514</v>
      </c>
      <c r="R3232">
        <v>25</v>
      </c>
      <c r="S3232" t="s">
        <v>11014</v>
      </c>
      <c r="T3232" t="s">
        <v>11025</v>
      </c>
      <c r="U3232" t="s">
        <v>10927</v>
      </c>
      <c r="V3232" t="s">
        <v>11009</v>
      </c>
      <c r="W3232" t="s">
        <v>11031</v>
      </c>
      <c r="X3232" t="s">
        <v>10515</v>
      </c>
    </row>
    <row r="3233" spans="1:24" x14ac:dyDescent="0.3">
      <c r="A3233" t="s">
        <v>10516</v>
      </c>
      <c r="B3233" t="s">
        <v>10517</v>
      </c>
      <c r="C3233" t="s">
        <v>10517</v>
      </c>
      <c r="D3233">
        <v>101</v>
      </c>
      <c r="E3233" t="s">
        <v>10911</v>
      </c>
      <c r="F3233">
        <v>1.6833333333333333</v>
      </c>
      <c r="G3233" t="s">
        <v>10887</v>
      </c>
      <c r="H3233" t="s">
        <v>172</v>
      </c>
      <c r="I3233" t="s">
        <v>10892</v>
      </c>
      <c r="J3233">
        <v>5.6</v>
      </c>
      <c r="K3233" t="s">
        <v>10933</v>
      </c>
      <c r="L3233">
        <v>69279</v>
      </c>
      <c r="M3233">
        <v>175000000</v>
      </c>
      <c r="N3233">
        <v>251410631</v>
      </c>
      <c r="O3233">
        <v>76410631</v>
      </c>
      <c r="P3233" t="s">
        <v>10913</v>
      </c>
      <c r="Q3233" t="s">
        <v>10518</v>
      </c>
      <c r="R3233">
        <v>1</v>
      </c>
      <c r="S3233" t="s">
        <v>11014</v>
      </c>
      <c r="T3233" t="s">
        <v>11019</v>
      </c>
      <c r="U3233" t="s">
        <v>10919</v>
      </c>
      <c r="V3233" t="s">
        <v>11007</v>
      </c>
      <c r="W3233" t="s">
        <v>11031</v>
      </c>
      <c r="X3233" t="s">
        <v>4523</v>
      </c>
    </row>
    <row r="3234" spans="1:24" x14ac:dyDescent="0.3">
      <c r="A3234" t="s">
        <v>10519</v>
      </c>
      <c r="B3234" t="s">
        <v>10520</v>
      </c>
      <c r="C3234" t="s">
        <v>10520</v>
      </c>
      <c r="D3234">
        <v>121</v>
      </c>
      <c r="E3234" t="s">
        <v>10917</v>
      </c>
      <c r="F3234">
        <v>2.0166666666666666</v>
      </c>
      <c r="G3234" t="s">
        <v>7406</v>
      </c>
      <c r="H3234" t="s">
        <v>10889</v>
      </c>
      <c r="I3234" t="s">
        <v>190</v>
      </c>
      <c r="J3234">
        <v>6.9</v>
      </c>
      <c r="K3234" t="s">
        <v>10912</v>
      </c>
      <c r="L3234">
        <v>78463</v>
      </c>
      <c r="M3234">
        <v>120000000</v>
      </c>
      <c r="N3234">
        <v>0</v>
      </c>
      <c r="O3234">
        <v>-120000000</v>
      </c>
      <c r="P3234" t="s">
        <v>10924</v>
      </c>
      <c r="Q3234" t="s">
        <v>10521</v>
      </c>
      <c r="R3234">
        <v>6</v>
      </c>
      <c r="S3234" t="s">
        <v>11012</v>
      </c>
      <c r="T3234" t="s">
        <v>11027</v>
      </c>
      <c r="U3234" t="s">
        <v>10930</v>
      </c>
      <c r="V3234" t="s">
        <v>11009</v>
      </c>
      <c r="W3234" t="s">
        <v>11031</v>
      </c>
      <c r="X3234" t="s">
        <v>9407</v>
      </c>
    </row>
    <row r="3235" spans="1:24" x14ac:dyDescent="0.3">
      <c r="A3235" t="s">
        <v>10522</v>
      </c>
      <c r="B3235" t="s">
        <v>10523</v>
      </c>
      <c r="C3235" t="s">
        <v>10523</v>
      </c>
      <c r="D3235">
        <v>139</v>
      </c>
      <c r="E3235" t="s">
        <v>10917</v>
      </c>
      <c r="F3235">
        <v>2.3166666666666669</v>
      </c>
      <c r="G3235" t="s">
        <v>7406</v>
      </c>
      <c r="H3235" t="s">
        <v>10887</v>
      </c>
      <c r="I3235" t="s">
        <v>172</v>
      </c>
      <c r="J3235">
        <v>7.8</v>
      </c>
      <c r="K3235" t="s">
        <v>10916</v>
      </c>
      <c r="L3235">
        <v>486970</v>
      </c>
      <c r="M3235">
        <v>14300000</v>
      </c>
      <c r="N3235">
        <v>143370485</v>
      </c>
      <c r="O3235">
        <v>129070485</v>
      </c>
      <c r="P3235" t="s">
        <v>10928</v>
      </c>
      <c r="Q3235" t="s">
        <v>10524</v>
      </c>
      <c r="R3235">
        <v>11</v>
      </c>
      <c r="S3235" t="s">
        <v>1956</v>
      </c>
      <c r="T3235" t="s">
        <v>11021</v>
      </c>
      <c r="U3235" t="s">
        <v>10921</v>
      </c>
      <c r="V3235" t="s">
        <v>11008</v>
      </c>
      <c r="W3235" t="s">
        <v>11035</v>
      </c>
      <c r="X3235" t="s">
        <v>9946</v>
      </c>
    </row>
    <row r="3236" spans="1:24" x14ac:dyDescent="0.3">
      <c r="A3236" t="s">
        <v>10525</v>
      </c>
      <c r="B3236" t="s">
        <v>10526</v>
      </c>
      <c r="C3236" t="s">
        <v>10526</v>
      </c>
      <c r="D3236">
        <v>92</v>
      </c>
      <c r="E3236" t="s">
        <v>10911</v>
      </c>
      <c r="F3236">
        <v>1.5333333333333334</v>
      </c>
      <c r="G3236" t="s">
        <v>10887</v>
      </c>
      <c r="H3236" t="s">
        <v>10888</v>
      </c>
      <c r="I3236" t="s">
        <v>172</v>
      </c>
      <c r="J3236">
        <v>7.1</v>
      </c>
      <c r="K3236" t="s">
        <v>10916</v>
      </c>
      <c r="L3236">
        <v>202296</v>
      </c>
      <c r="M3236">
        <v>100000000</v>
      </c>
      <c r="N3236">
        <v>1362015510</v>
      </c>
      <c r="O3236">
        <v>1262015510</v>
      </c>
      <c r="P3236" t="s">
        <v>10928</v>
      </c>
      <c r="Q3236" t="s">
        <v>10527</v>
      </c>
      <c r="R3236">
        <v>1</v>
      </c>
      <c r="S3236" t="s">
        <v>11016</v>
      </c>
      <c r="T3236" t="s">
        <v>11026</v>
      </c>
      <c r="U3236" t="s">
        <v>10929</v>
      </c>
      <c r="V3236" t="s">
        <v>11004</v>
      </c>
      <c r="W3236" t="s">
        <v>11035</v>
      </c>
      <c r="X3236" t="s">
        <v>10528</v>
      </c>
    </row>
    <row r="3237" spans="1:24" x14ac:dyDescent="0.3">
      <c r="A3237" t="s">
        <v>10529</v>
      </c>
      <c r="B3237" t="s">
        <v>10530</v>
      </c>
      <c r="C3237" t="s">
        <v>10530</v>
      </c>
      <c r="D3237">
        <v>150</v>
      </c>
      <c r="E3237" t="s">
        <v>10917</v>
      </c>
      <c r="F3237">
        <v>2.5</v>
      </c>
      <c r="G3237" t="s">
        <v>7406</v>
      </c>
      <c r="H3237" t="s">
        <v>10890</v>
      </c>
      <c r="I3237" t="s">
        <v>5170</v>
      </c>
      <c r="J3237">
        <v>7.3</v>
      </c>
      <c r="K3237" t="s">
        <v>10916</v>
      </c>
      <c r="L3237">
        <v>566725</v>
      </c>
      <c r="M3237">
        <v>205000000</v>
      </c>
      <c r="N3237">
        <v>365304105</v>
      </c>
      <c r="O3237">
        <v>160304105</v>
      </c>
      <c r="P3237" t="s">
        <v>10928</v>
      </c>
      <c r="Q3237" t="s">
        <v>10531</v>
      </c>
      <c r="R3237">
        <v>22</v>
      </c>
      <c r="S3237" t="s">
        <v>11016</v>
      </c>
      <c r="T3237" t="s">
        <v>11028</v>
      </c>
      <c r="U3237" t="s">
        <v>10931</v>
      </c>
      <c r="V3237" t="s">
        <v>11007</v>
      </c>
      <c r="W3237" t="s">
        <v>11031</v>
      </c>
      <c r="X3237" t="s">
        <v>2976</v>
      </c>
    </row>
    <row r="3238" spans="1:24" x14ac:dyDescent="0.3">
      <c r="A3238" t="s">
        <v>10532</v>
      </c>
      <c r="B3238" t="s">
        <v>10533</v>
      </c>
      <c r="C3238" t="s">
        <v>10534</v>
      </c>
      <c r="D3238">
        <v>132</v>
      </c>
      <c r="E3238" t="s">
        <v>10917</v>
      </c>
      <c r="F3238">
        <v>2.2000000000000002</v>
      </c>
      <c r="G3238" t="s">
        <v>190</v>
      </c>
      <c r="H3238" t="s">
        <v>5170</v>
      </c>
      <c r="I3238" t="s">
        <v>10899</v>
      </c>
      <c r="J3238">
        <v>8.5</v>
      </c>
      <c r="K3238" t="s">
        <v>10922</v>
      </c>
      <c r="L3238">
        <v>900583</v>
      </c>
      <c r="M3238">
        <v>11400000</v>
      </c>
      <c r="N3238">
        <v>262715944</v>
      </c>
      <c r="O3238">
        <v>251315944</v>
      </c>
      <c r="P3238" t="s">
        <v>10928</v>
      </c>
      <c r="Q3238" t="s">
        <v>10535</v>
      </c>
      <c r="R3238">
        <v>21</v>
      </c>
      <c r="S3238" t="s">
        <v>11011</v>
      </c>
      <c r="T3238" t="s">
        <v>11029</v>
      </c>
      <c r="U3238" t="s">
        <v>10932</v>
      </c>
      <c r="V3238" t="s">
        <v>11001</v>
      </c>
      <c r="W3238" t="s">
        <v>11031</v>
      </c>
      <c r="X3238" t="s">
        <v>4402</v>
      </c>
    </row>
    <row r="3239" spans="1:24" x14ac:dyDescent="0.3">
      <c r="A3239" t="s">
        <v>10536</v>
      </c>
      <c r="B3239" t="s">
        <v>10537</v>
      </c>
      <c r="C3239" t="s">
        <v>10537</v>
      </c>
      <c r="D3239">
        <v>100</v>
      </c>
      <c r="E3239" t="s">
        <v>10911</v>
      </c>
      <c r="F3239">
        <v>1.6666666666666667</v>
      </c>
      <c r="G3239" t="s">
        <v>105</v>
      </c>
      <c r="H3239" t="s">
        <v>5170</v>
      </c>
      <c r="I3239" t="s">
        <v>10899</v>
      </c>
      <c r="J3239">
        <v>5.2</v>
      </c>
      <c r="K3239" t="s">
        <v>10933</v>
      </c>
      <c r="L3239">
        <v>61479</v>
      </c>
      <c r="M3239">
        <v>3500000</v>
      </c>
      <c r="N3239">
        <v>95330710</v>
      </c>
      <c r="O3239">
        <v>91830710</v>
      </c>
      <c r="P3239" t="s">
        <v>10913</v>
      </c>
      <c r="Q3239" t="s">
        <v>10538</v>
      </c>
      <c r="R3239">
        <v>12</v>
      </c>
      <c r="S3239" t="s">
        <v>11012</v>
      </c>
      <c r="T3239" t="s">
        <v>11026</v>
      </c>
      <c r="U3239" t="s">
        <v>10929</v>
      </c>
      <c r="V3239" t="s">
        <v>11009</v>
      </c>
      <c r="W3239" t="s">
        <v>11031</v>
      </c>
      <c r="X3239" t="s">
        <v>6471</v>
      </c>
    </row>
    <row r="3240" spans="1:24" x14ac:dyDescent="0.3">
      <c r="A3240" t="s">
        <v>10539</v>
      </c>
      <c r="B3240" t="s">
        <v>10540</v>
      </c>
      <c r="C3240" t="s">
        <v>10540</v>
      </c>
      <c r="D3240">
        <v>110</v>
      </c>
      <c r="E3240" t="s">
        <v>10911</v>
      </c>
      <c r="F3240">
        <v>1.8333333333333333</v>
      </c>
      <c r="G3240" t="s">
        <v>172</v>
      </c>
      <c r="H3240" t="s">
        <v>10886</v>
      </c>
      <c r="I3240" t="s">
        <v>10899</v>
      </c>
      <c r="J3240">
        <v>5.6</v>
      </c>
      <c r="K3240" t="s">
        <v>10933</v>
      </c>
      <c r="L3240">
        <v>56423</v>
      </c>
      <c r="M3240">
        <v>32000000</v>
      </c>
      <c r="N3240">
        <v>94539426</v>
      </c>
      <c r="O3240">
        <v>62539426</v>
      </c>
      <c r="P3240" t="s">
        <v>10913</v>
      </c>
      <c r="Q3240" t="s">
        <v>10541</v>
      </c>
      <c r="R3240">
        <v>19</v>
      </c>
      <c r="S3240" t="s">
        <v>11012</v>
      </c>
      <c r="T3240" t="s">
        <v>11026</v>
      </c>
      <c r="U3240" t="s">
        <v>10929</v>
      </c>
      <c r="V3240" t="s">
        <v>11009</v>
      </c>
      <c r="W3240" t="s">
        <v>11031</v>
      </c>
      <c r="X3240" t="s">
        <v>10542</v>
      </c>
    </row>
    <row r="3241" spans="1:24" x14ac:dyDescent="0.3">
      <c r="A3241" t="s">
        <v>10543</v>
      </c>
      <c r="B3241" t="s">
        <v>10544</v>
      </c>
      <c r="C3241" t="s">
        <v>10544</v>
      </c>
      <c r="D3241">
        <v>150</v>
      </c>
      <c r="E3241" t="s">
        <v>10917</v>
      </c>
      <c r="F3241">
        <v>2.5</v>
      </c>
      <c r="G3241" t="s">
        <v>7406</v>
      </c>
      <c r="H3241" t="s">
        <v>10887</v>
      </c>
      <c r="I3241" t="s">
        <v>172</v>
      </c>
      <c r="J3241">
        <v>7.9</v>
      </c>
      <c r="K3241" t="s">
        <v>10916</v>
      </c>
      <c r="L3241">
        <v>339692</v>
      </c>
      <c r="M3241">
        <v>250000000</v>
      </c>
      <c r="N3241">
        <v>845555777</v>
      </c>
      <c r="O3241">
        <v>595555777</v>
      </c>
      <c r="P3241" t="s">
        <v>10928</v>
      </c>
      <c r="Q3241" t="s">
        <v>10181</v>
      </c>
      <c r="R3241">
        <v>19</v>
      </c>
      <c r="S3241" t="s">
        <v>11014</v>
      </c>
      <c r="T3241" t="s">
        <v>11026</v>
      </c>
      <c r="U3241" t="s">
        <v>10929</v>
      </c>
      <c r="V3241" t="s">
        <v>11004</v>
      </c>
      <c r="W3241" t="s">
        <v>11035</v>
      </c>
      <c r="X3241" t="s">
        <v>5328</v>
      </c>
    </row>
    <row r="3242" spans="1:24" x14ac:dyDescent="0.3">
      <c r="A3242" t="s">
        <v>10545</v>
      </c>
      <c r="B3242" t="s">
        <v>10546</v>
      </c>
      <c r="C3242" t="s">
        <v>10546</v>
      </c>
      <c r="D3242">
        <v>110</v>
      </c>
      <c r="E3242" t="s">
        <v>10911</v>
      </c>
      <c r="F3242">
        <v>1.8333333333333333</v>
      </c>
      <c r="G3242" t="s">
        <v>172</v>
      </c>
      <c r="H3242" t="s">
        <v>10894</v>
      </c>
      <c r="I3242" t="s">
        <v>10899</v>
      </c>
      <c r="J3242">
        <v>5.3</v>
      </c>
      <c r="K3242" t="s">
        <v>10933</v>
      </c>
      <c r="L3242">
        <v>73745</v>
      </c>
      <c r="M3242">
        <v>60000000</v>
      </c>
      <c r="N3242">
        <v>0</v>
      </c>
      <c r="O3242">
        <v>-60000000</v>
      </c>
      <c r="P3242" t="s">
        <v>10924</v>
      </c>
      <c r="Q3242" t="s">
        <v>10547</v>
      </c>
      <c r="R3242">
        <v>5</v>
      </c>
      <c r="S3242" t="s">
        <v>1956</v>
      </c>
      <c r="T3242" t="s">
        <v>11021</v>
      </c>
      <c r="U3242" t="s">
        <v>10921</v>
      </c>
      <c r="V3242" t="s">
        <v>10995</v>
      </c>
      <c r="W3242" t="s">
        <v>11035</v>
      </c>
      <c r="X3242" t="s">
        <v>5575</v>
      </c>
    </row>
    <row r="3243" spans="1:24" x14ac:dyDescent="0.3">
      <c r="A3243" t="s">
        <v>10548</v>
      </c>
      <c r="B3243" t="s">
        <v>10549</v>
      </c>
      <c r="C3243" t="s">
        <v>10549</v>
      </c>
      <c r="D3243">
        <v>137</v>
      </c>
      <c r="E3243" t="s">
        <v>10917</v>
      </c>
      <c r="F3243">
        <v>2.2833333333333332</v>
      </c>
      <c r="G3243" t="s">
        <v>7406</v>
      </c>
      <c r="H3243" t="s">
        <v>10887</v>
      </c>
      <c r="I3243" t="s">
        <v>5170</v>
      </c>
      <c r="J3243">
        <v>6.5</v>
      </c>
      <c r="K3243" t="s">
        <v>10912</v>
      </c>
      <c r="L3243">
        <v>229750</v>
      </c>
      <c r="M3243">
        <v>200000000</v>
      </c>
      <c r="N3243">
        <v>760732926</v>
      </c>
      <c r="O3243">
        <v>560732926</v>
      </c>
      <c r="P3243" t="s">
        <v>10928</v>
      </c>
      <c r="Q3243" t="s">
        <v>10550</v>
      </c>
      <c r="R3243">
        <v>13</v>
      </c>
      <c r="S3243" t="s">
        <v>11016</v>
      </c>
      <c r="T3243" t="s">
        <v>11025</v>
      </c>
      <c r="U3243" t="s">
        <v>10927</v>
      </c>
      <c r="V3243" t="s">
        <v>11001</v>
      </c>
      <c r="W3243" t="s">
        <v>11031</v>
      </c>
      <c r="X3243" t="s">
        <v>7410</v>
      </c>
    </row>
    <row r="3244" spans="1:24" x14ac:dyDescent="0.3">
      <c r="A3244" t="s">
        <v>10551</v>
      </c>
      <c r="B3244" t="s">
        <v>10552</v>
      </c>
      <c r="C3244" t="s">
        <v>10552</v>
      </c>
      <c r="D3244">
        <v>98</v>
      </c>
      <c r="E3244" t="s">
        <v>10911</v>
      </c>
      <c r="F3244">
        <v>1.6333333333333333</v>
      </c>
      <c r="G3244" t="s">
        <v>10887</v>
      </c>
      <c r="H3244" t="s">
        <v>190</v>
      </c>
      <c r="I3244" t="s">
        <v>10899</v>
      </c>
      <c r="J3244">
        <v>6.8</v>
      </c>
      <c r="K3244" t="s">
        <v>10912</v>
      </c>
      <c r="L3244">
        <v>56761</v>
      </c>
      <c r="M3244">
        <v>2000000</v>
      </c>
      <c r="N3244">
        <v>4165776</v>
      </c>
      <c r="O3244">
        <v>2165776</v>
      </c>
      <c r="P3244" t="s">
        <v>10918</v>
      </c>
      <c r="Q3244" t="s">
        <v>9882</v>
      </c>
      <c r="R3244">
        <v>10</v>
      </c>
      <c r="S3244" t="s">
        <v>11012</v>
      </c>
      <c r="T3244" t="s">
        <v>11029</v>
      </c>
      <c r="U3244" t="s">
        <v>10932</v>
      </c>
      <c r="V3244" t="s">
        <v>11009</v>
      </c>
      <c r="W3244" t="s">
        <v>11031</v>
      </c>
      <c r="X3244" t="s">
        <v>10553</v>
      </c>
    </row>
    <row r="3245" spans="1:24" x14ac:dyDescent="0.3">
      <c r="A3245" t="s">
        <v>10554</v>
      </c>
      <c r="B3245" t="s">
        <v>10555</v>
      </c>
      <c r="C3245" t="s">
        <v>10555</v>
      </c>
      <c r="D3245">
        <v>129</v>
      </c>
      <c r="E3245" t="s">
        <v>10917</v>
      </c>
      <c r="F3245">
        <v>2.15</v>
      </c>
      <c r="G3245" t="s">
        <v>190</v>
      </c>
      <c r="H3245" t="s">
        <v>105</v>
      </c>
      <c r="I3245" t="s">
        <v>10890</v>
      </c>
      <c r="J3245">
        <v>6.6</v>
      </c>
      <c r="K3245" t="s">
        <v>10912</v>
      </c>
      <c r="L3245">
        <v>260492</v>
      </c>
      <c r="M3245">
        <v>20000000</v>
      </c>
      <c r="N3245">
        <v>246999039</v>
      </c>
      <c r="O3245">
        <v>226999039</v>
      </c>
      <c r="P3245" t="s">
        <v>10928</v>
      </c>
      <c r="Q3245" t="s">
        <v>10556</v>
      </c>
      <c r="R3245">
        <v>7</v>
      </c>
      <c r="S3245" t="s">
        <v>11015</v>
      </c>
      <c r="T3245" t="s">
        <v>11019</v>
      </c>
      <c r="U3245" t="s">
        <v>10919</v>
      </c>
      <c r="V3245" t="s">
        <v>11001</v>
      </c>
      <c r="W3245" t="s">
        <v>11031</v>
      </c>
      <c r="X3245" t="s">
        <v>3083</v>
      </c>
    </row>
    <row r="3246" spans="1:24" x14ac:dyDescent="0.3">
      <c r="A3246" t="s">
        <v>10557</v>
      </c>
      <c r="B3246" t="s">
        <v>10558</v>
      </c>
      <c r="C3246" t="s">
        <v>10558</v>
      </c>
      <c r="D3246">
        <v>101</v>
      </c>
      <c r="E3246" t="s">
        <v>10911</v>
      </c>
      <c r="F3246">
        <v>1.6833333333333333</v>
      </c>
      <c r="G3246" t="s">
        <v>7406</v>
      </c>
      <c r="H3246" t="s">
        <v>5170</v>
      </c>
      <c r="I3246" t="s">
        <v>10899</v>
      </c>
      <c r="J3246">
        <v>6.5</v>
      </c>
      <c r="K3246" t="s">
        <v>10912</v>
      </c>
      <c r="L3246">
        <v>69140</v>
      </c>
      <c r="M3246">
        <v>25000000</v>
      </c>
      <c r="N3246">
        <v>53918723</v>
      </c>
      <c r="O3246">
        <v>28918723</v>
      </c>
      <c r="P3246" t="s">
        <v>10913</v>
      </c>
      <c r="Q3246" t="s">
        <v>10559</v>
      </c>
      <c r="R3246">
        <v>28</v>
      </c>
      <c r="S3246" t="s">
        <v>11011</v>
      </c>
      <c r="T3246" t="s">
        <v>11028</v>
      </c>
      <c r="U3246" t="s">
        <v>10931</v>
      </c>
      <c r="V3246" t="s">
        <v>11009</v>
      </c>
      <c r="W3246" t="s">
        <v>11031</v>
      </c>
      <c r="X3246" t="s">
        <v>6356</v>
      </c>
    </row>
    <row r="3247" spans="1:24" x14ac:dyDescent="0.3">
      <c r="A3247" t="s">
        <v>10560</v>
      </c>
      <c r="B3247" t="s">
        <v>10561</v>
      </c>
      <c r="C3247" t="s">
        <v>10561</v>
      </c>
      <c r="D3247">
        <v>131</v>
      </c>
      <c r="E3247" t="s">
        <v>10917</v>
      </c>
      <c r="F3247">
        <v>2.1833333333333331</v>
      </c>
      <c r="G3247" t="s">
        <v>7406</v>
      </c>
      <c r="H3247" t="s">
        <v>10887</v>
      </c>
      <c r="I3247" t="s">
        <v>5170</v>
      </c>
      <c r="J3247">
        <v>6.3</v>
      </c>
      <c r="K3247" t="s">
        <v>10912</v>
      </c>
      <c r="L3247">
        <v>165715</v>
      </c>
      <c r="M3247">
        <v>100000000</v>
      </c>
      <c r="N3247">
        <v>125897478</v>
      </c>
      <c r="O3247">
        <v>25897478</v>
      </c>
      <c r="P3247" t="s">
        <v>10913</v>
      </c>
      <c r="Q3247">
        <v>44531</v>
      </c>
      <c r="S3247" t="s">
        <v>11014</v>
      </c>
      <c r="T3247" t="s">
        <v>11018</v>
      </c>
      <c r="U3247" t="e">
        <v>#VALUE!</v>
      </c>
      <c r="V3247" t="s">
        <v>10995</v>
      </c>
      <c r="W3247" t="s">
        <v>11035</v>
      </c>
      <c r="X3247" t="s">
        <v>5807</v>
      </c>
    </row>
    <row r="3248" spans="1:24" x14ac:dyDescent="0.3">
      <c r="A3248" t="s">
        <v>10562</v>
      </c>
      <c r="B3248" t="s">
        <v>10563</v>
      </c>
      <c r="C3248" t="s">
        <v>10563</v>
      </c>
      <c r="D3248">
        <v>116</v>
      </c>
      <c r="E3248" t="s">
        <v>10911</v>
      </c>
      <c r="F3248">
        <v>1.9333333333333333</v>
      </c>
      <c r="G3248" t="s">
        <v>105</v>
      </c>
      <c r="H3248" t="s">
        <v>10895</v>
      </c>
      <c r="I3248" t="s">
        <v>5170</v>
      </c>
      <c r="J3248">
        <v>6.8</v>
      </c>
      <c r="K3248" t="s">
        <v>10912</v>
      </c>
      <c r="L3248">
        <v>329825</v>
      </c>
      <c r="M3248">
        <v>20000000</v>
      </c>
      <c r="N3248">
        <v>256067149</v>
      </c>
      <c r="O3248">
        <v>236067149</v>
      </c>
      <c r="P3248" t="s">
        <v>10928</v>
      </c>
      <c r="Q3248" t="s">
        <v>10564</v>
      </c>
      <c r="R3248">
        <v>8</v>
      </c>
      <c r="S3248" t="s">
        <v>1956</v>
      </c>
      <c r="T3248" t="s">
        <v>11021</v>
      </c>
      <c r="U3248" t="s">
        <v>10921</v>
      </c>
      <c r="V3248" t="s">
        <v>11001</v>
      </c>
      <c r="W3248" t="s">
        <v>11031</v>
      </c>
      <c r="X3248" t="s">
        <v>6846</v>
      </c>
    </row>
    <row r="3249" spans="1:24" x14ac:dyDescent="0.3">
      <c r="A3249" t="s">
        <v>10565</v>
      </c>
      <c r="B3249" t="s">
        <v>10566</v>
      </c>
      <c r="C3249" t="s">
        <v>10566</v>
      </c>
      <c r="D3249">
        <v>118</v>
      </c>
      <c r="E3249" t="s">
        <v>10911</v>
      </c>
      <c r="F3249">
        <v>1.9666666666666666</v>
      </c>
      <c r="G3249" t="s">
        <v>7406</v>
      </c>
      <c r="H3249" t="s">
        <v>10887</v>
      </c>
      <c r="I3249" t="s">
        <v>190</v>
      </c>
      <c r="J3249">
        <v>6.8</v>
      </c>
      <c r="K3249" t="s">
        <v>10912</v>
      </c>
      <c r="L3249">
        <v>93575</v>
      </c>
      <c r="M3249">
        <v>38000000</v>
      </c>
      <c r="N3249">
        <v>12668325</v>
      </c>
      <c r="O3249">
        <v>-25331675</v>
      </c>
      <c r="P3249" t="s">
        <v>10924</v>
      </c>
      <c r="Q3249" t="s">
        <v>10567</v>
      </c>
      <c r="R3249">
        <v>25</v>
      </c>
      <c r="S3249" t="s">
        <v>1956</v>
      </c>
      <c r="T3249" t="s">
        <v>11018</v>
      </c>
      <c r="U3249" t="s">
        <v>10914</v>
      </c>
      <c r="V3249" t="s">
        <v>11007</v>
      </c>
      <c r="W3249" t="s">
        <v>11031</v>
      </c>
      <c r="X3249" t="s">
        <v>4623</v>
      </c>
    </row>
    <row r="3250" spans="1:24" x14ac:dyDescent="0.3">
      <c r="A3250" t="s">
        <v>10568</v>
      </c>
      <c r="B3250" t="s">
        <v>10569</v>
      </c>
      <c r="C3250" t="s">
        <v>10569</v>
      </c>
      <c r="D3250">
        <v>98</v>
      </c>
      <c r="E3250" t="s">
        <v>10911</v>
      </c>
      <c r="F3250">
        <v>1.6333333333333333</v>
      </c>
      <c r="G3250" t="s">
        <v>7406</v>
      </c>
      <c r="H3250" t="s">
        <v>172</v>
      </c>
      <c r="I3250" t="s">
        <v>10891</v>
      </c>
      <c r="J3250">
        <v>6.3</v>
      </c>
      <c r="K3250" t="s">
        <v>10912</v>
      </c>
      <c r="L3250">
        <v>67375</v>
      </c>
      <c r="M3250">
        <v>15000000</v>
      </c>
      <c r="N3250">
        <v>1034769</v>
      </c>
      <c r="O3250">
        <v>-13965231</v>
      </c>
      <c r="P3250" t="s">
        <v>10924</v>
      </c>
      <c r="Q3250" t="s">
        <v>10472</v>
      </c>
      <c r="R3250">
        <v>9</v>
      </c>
      <c r="S3250" t="s">
        <v>11015</v>
      </c>
      <c r="T3250" t="s">
        <v>11027</v>
      </c>
      <c r="U3250" t="s">
        <v>10930</v>
      </c>
      <c r="V3250" t="s">
        <v>11001</v>
      </c>
      <c r="W3250" t="s">
        <v>11031</v>
      </c>
      <c r="X3250" t="s">
        <v>10570</v>
      </c>
    </row>
    <row r="3251" spans="1:24" x14ac:dyDescent="0.3">
      <c r="A3251" t="s">
        <v>10571</v>
      </c>
      <c r="B3251" t="s">
        <v>10572</v>
      </c>
      <c r="C3251" t="s">
        <v>10572</v>
      </c>
      <c r="D3251">
        <v>114</v>
      </c>
      <c r="E3251" t="s">
        <v>10911</v>
      </c>
      <c r="F3251">
        <v>1.9</v>
      </c>
      <c r="G3251" t="s">
        <v>172</v>
      </c>
      <c r="H3251" t="s">
        <v>10893</v>
      </c>
      <c r="I3251" t="s">
        <v>10886</v>
      </c>
      <c r="J3251">
        <v>6.6</v>
      </c>
      <c r="K3251" t="s">
        <v>10912</v>
      </c>
      <c r="L3251">
        <v>104789</v>
      </c>
      <c r="M3251">
        <v>75000000</v>
      </c>
      <c r="N3251">
        <v>402264843</v>
      </c>
      <c r="O3251">
        <v>327264843</v>
      </c>
      <c r="P3251" t="s">
        <v>10928</v>
      </c>
      <c r="Q3251" t="s">
        <v>10376</v>
      </c>
      <c r="R3251">
        <v>11</v>
      </c>
      <c r="S3251" t="s">
        <v>11014</v>
      </c>
      <c r="T3251" t="s">
        <v>11025</v>
      </c>
      <c r="U3251" t="s">
        <v>10927</v>
      </c>
      <c r="V3251" t="s">
        <v>11009</v>
      </c>
      <c r="W3251" t="s">
        <v>11031</v>
      </c>
      <c r="X3251" t="s">
        <v>7793</v>
      </c>
    </row>
    <row r="3252" spans="1:24" x14ac:dyDescent="0.3">
      <c r="A3252" t="s">
        <v>10573</v>
      </c>
      <c r="B3252" t="s">
        <v>10574</v>
      </c>
      <c r="C3252" t="s">
        <v>10574</v>
      </c>
      <c r="D3252">
        <v>107</v>
      </c>
      <c r="E3252" t="s">
        <v>10911</v>
      </c>
      <c r="F3252">
        <v>1.7833333333333334</v>
      </c>
      <c r="G3252" t="s">
        <v>7406</v>
      </c>
      <c r="H3252" t="s">
        <v>105</v>
      </c>
      <c r="I3252" t="s">
        <v>10890</v>
      </c>
      <c r="J3252">
        <v>5.2</v>
      </c>
      <c r="K3252" t="s">
        <v>10933</v>
      </c>
      <c r="L3252">
        <v>61436</v>
      </c>
      <c r="M3252">
        <v>25000000</v>
      </c>
      <c r="N3252">
        <v>41914915</v>
      </c>
      <c r="O3252">
        <v>16914915</v>
      </c>
      <c r="P3252" t="s">
        <v>10913</v>
      </c>
      <c r="Q3252" t="s">
        <v>10575</v>
      </c>
      <c r="R3252">
        <v>19</v>
      </c>
      <c r="S3252" t="s">
        <v>1956</v>
      </c>
      <c r="T3252" t="s">
        <v>11023</v>
      </c>
      <c r="U3252" t="s">
        <v>10925</v>
      </c>
      <c r="V3252" t="s">
        <v>10995</v>
      </c>
      <c r="W3252" t="s">
        <v>11035</v>
      </c>
      <c r="X3252" t="s">
        <v>9560</v>
      </c>
    </row>
    <row r="3253" spans="1:24" x14ac:dyDescent="0.3">
      <c r="A3253" t="s">
        <v>10576</v>
      </c>
      <c r="B3253" t="s">
        <v>10577</v>
      </c>
      <c r="C3253" t="s">
        <v>10577</v>
      </c>
      <c r="D3253">
        <v>89</v>
      </c>
      <c r="E3253" t="s">
        <v>10915</v>
      </c>
      <c r="F3253">
        <v>1.4833333333333334</v>
      </c>
      <c r="G3253" t="s">
        <v>7406</v>
      </c>
      <c r="H3253" t="s">
        <v>10887</v>
      </c>
      <c r="I3253" t="s">
        <v>172</v>
      </c>
      <c r="J3253">
        <v>6.2</v>
      </c>
      <c r="K3253" t="s">
        <v>10912</v>
      </c>
      <c r="L3253">
        <v>80997</v>
      </c>
      <c r="M3253">
        <v>25000000</v>
      </c>
      <c r="N3253">
        <v>158972499</v>
      </c>
      <c r="O3253">
        <v>133972499</v>
      </c>
      <c r="P3253" t="s">
        <v>10928</v>
      </c>
      <c r="Q3253" t="s">
        <v>10578</v>
      </c>
      <c r="R3253">
        <v>13</v>
      </c>
      <c r="S3253" t="s">
        <v>11012</v>
      </c>
      <c r="T3253" t="s">
        <v>11027</v>
      </c>
      <c r="U3253" t="s">
        <v>10930</v>
      </c>
      <c r="V3253" t="s">
        <v>11009</v>
      </c>
      <c r="W3253" t="s">
        <v>11031</v>
      </c>
      <c r="X3253" t="s">
        <v>10579</v>
      </c>
    </row>
    <row r="3254" spans="1:24" x14ac:dyDescent="0.3">
      <c r="A3254" t="s">
        <v>10580</v>
      </c>
      <c r="B3254" t="s">
        <v>10581</v>
      </c>
      <c r="C3254" t="s">
        <v>10581</v>
      </c>
      <c r="D3254">
        <v>138</v>
      </c>
      <c r="E3254" t="s">
        <v>10917</v>
      </c>
      <c r="F3254">
        <v>2.2999999999999998</v>
      </c>
      <c r="G3254" t="s">
        <v>7406</v>
      </c>
      <c r="H3254" t="s">
        <v>190</v>
      </c>
      <c r="I3254" t="s">
        <v>10896</v>
      </c>
      <c r="J3254">
        <v>6.7</v>
      </c>
      <c r="K3254" t="s">
        <v>10912</v>
      </c>
      <c r="L3254">
        <v>92132</v>
      </c>
      <c r="M3254">
        <v>100000000</v>
      </c>
      <c r="N3254">
        <v>127420861</v>
      </c>
      <c r="O3254">
        <v>27420861</v>
      </c>
      <c r="P3254" t="s">
        <v>10913</v>
      </c>
      <c r="Q3254" t="s">
        <v>10582</v>
      </c>
      <c r="R3254">
        <v>24</v>
      </c>
      <c r="S3254" t="s">
        <v>11012</v>
      </c>
      <c r="T3254" t="s">
        <v>11022</v>
      </c>
      <c r="U3254" t="s">
        <v>10923</v>
      </c>
      <c r="V3254" t="s">
        <v>11001</v>
      </c>
      <c r="W3254" t="s">
        <v>11031</v>
      </c>
      <c r="X3254" t="s">
        <v>1556</v>
      </c>
    </row>
    <row r="3255" spans="1:24" x14ac:dyDescent="0.3">
      <c r="A3255" t="s">
        <v>10583</v>
      </c>
      <c r="B3255" t="s">
        <v>10584</v>
      </c>
      <c r="C3255" t="s">
        <v>10584</v>
      </c>
      <c r="D3255">
        <v>130</v>
      </c>
      <c r="E3255" t="s">
        <v>10917</v>
      </c>
      <c r="F3255">
        <v>2.1666666666666665</v>
      </c>
      <c r="G3255" t="s">
        <v>10889</v>
      </c>
      <c r="H3255" t="s">
        <v>172</v>
      </c>
      <c r="I3255" t="s">
        <v>190</v>
      </c>
      <c r="J3255">
        <v>8.1999999999999993</v>
      </c>
      <c r="K3255" t="s">
        <v>10922</v>
      </c>
      <c r="L3255">
        <v>541058</v>
      </c>
      <c r="M3255">
        <v>23000000</v>
      </c>
      <c r="N3255">
        <v>321752656</v>
      </c>
      <c r="O3255">
        <v>298752656</v>
      </c>
      <c r="P3255" t="s">
        <v>10928</v>
      </c>
      <c r="Q3255" t="s">
        <v>10585</v>
      </c>
      <c r="R3255">
        <v>11</v>
      </c>
      <c r="S3255" t="s">
        <v>11011</v>
      </c>
      <c r="T3255" t="s">
        <v>11027</v>
      </c>
      <c r="U3255" t="s">
        <v>10930</v>
      </c>
      <c r="V3255" t="s">
        <v>11009</v>
      </c>
      <c r="W3255" t="s">
        <v>11031</v>
      </c>
      <c r="X3255" t="s">
        <v>10586</v>
      </c>
    </row>
    <row r="3256" spans="1:24" x14ac:dyDescent="0.3">
      <c r="A3256" t="s">
        <v>10587</v>
      </c>
      <c r="B3256" t="s">
        <v>10588</v>
      </c>
      <c r="C3256" t="s">
        <v>10588</v>
      </c>
      <c r="D3256">
        <v>90</v>
      </c>
      <c r="E3256" t="s">
        <v>10911</v>
      </c>
      <c r="F3256">
        <v>1.5</v>
      </c>
      <c r="G3256" t="s">
        <v>10887</v>
      </c>
      <c r="H3256" t="s">
        <v>172</v>
      </c>
      <c r="I3256" t="s">
        <v>10899</v>
      </c>
      <c r="J3256">
        <v>6.7</v>
      </c>
      <c r="K3256" t="s">
        <v>10912</v>
      </c>
      <c r="L3256">
        <v>79168</v>
      </c>
      <c r="M3256">
        <v>20000000</v>
      </c>
      <c r="N3256">
        <v>111173598</v>
      </c>
      <c r="O3256">
        <v>91173598</v>
      </c>
      <c r="P3256" t="s">
        <v>10913</v>
      </c>
      <c r="Q3256" t="s">
        <v>9908</v>
      </c>
      <c r="R3256">
        <v>11</v>
      </c>
      <c r="S3256" t="s">
        <v>11015</v>
      </c>
      <c r="T3256" t="s">
        <v>11021</v>
      </c>
      <c r="U3256" t="s">
        <v>10921</v>
      </c>
      <c r="V3256" t="s">
        <v>11001</v>
      </c>
      <c r="W3256" t="s">
        <v>11031</v>
      </c>
      <c r="X3256" t="s">
        <v>8116</v>
      </c>
    </row>
    <row r="3257" spans="1:24" x14ac:dyDescent="0.3">
      <c r="A3257" t="s">
        <v>10589</v>
      </c>
      <c r="B3257" t="s">
        <v>10590</v>
      </c>
      <c r="C3257" t="s">
        <v>10590</v>
      </c>
      <c r="D3257">
        <v>121</v>
      </c>
      <c r="E3257" t="s">
        <v>10917</v>
      </c>
      <c r="F3257">
        <v>2.0166666666666666</v>
      </c>
      <c r="G3257" t="s">
        <v>7406</v>
      </c>
      <c r="H3257" t="s">
        <v>10885</v>
      </c>
      <c r="I3257" t="s">
        <v>105</v>
      </c>
      <c r="J3257">
        <v>6.5</v>
      </c>
      <c r="K3257" t="s">
        <v>10912</v>
      </c>
      <c r="L3257">
        <v>86448</v>
      </c>
      <c r="M3257">
        <v>6000000</v>
      </c>
      <c r="N3257">
        <v>1653784</v>
      </c>
      <c r="O3257">
        <v>-4346216</v>
      </c>
      <c r="P3257" t="s">
        <v>10924</v>
      </c>
      <c r="Q3257" t="s">
        <v>10591</v>
      </c>
      <c r="R3257">
        <v>19</v>
      </c>
      <c r="S3257" t="s">
        <v>1956</v>
      </c>
      <c r="T3257" t="s">
        <v>11019</v>
      </c>
      <c r="U3257" t="s">
        <v>10919</v>
      </c>
      <c r="V3257" t="s">
        <v>11009</v>
      </c>
      <c r="W3257" t="s">
        <v>11031</v>
      </c>
      <c r="X3257" t="s">
        <v>10592</v>
      </c>
    </row>
    <row r="3258" spans="1:24" x14ac:dyDescent="0.3">
      <c r="A3258" t="s">
        <v>10593</v>
      </c>
      <c r="B3258" t="s">
        <v>10594</v>
      </c>
      <c r="C3258" t="s">
        <v>10594</v>
      </c>
      <c r="D3258">
        <v>93</v>
      </c>
      <c r="E3258" t="s">
        <v>10911</v>
      </c>
      <c r="F3258">
        <v>1.55</v>
      </c>
      <c r="G3258" t="s">
        <v>172</v>
      </c>
      <c r="H3258" t="s">
        <v>190</v>
      </c>
      <c r="I3258" t="s">
        <v>10899</v>
      </c>
      <c r="J3258">
        <v>7.4</v>
      </c>
      <c r="K3258" t="s">
        <v>10916</v>
      </c>
      <c r="L3258">
        <v>80930</v>
      </c>
      <c r="M3258">
        <v>2000000</v>
      </c>
      <c r="N3258">
        <v>14347433</v>
      </c>
      <c r="O3258">
        <v>12347433</v>
      </c>
      <c r="P3258" t="s">
        <v>10913</v>
      </c>
      <c r="Q3258" t="s">
        <v>10591</v>
      </c>
      <c r="R3258">
        <v>19</v>
      </c>
      <c r="S3258" t="s">
        <v>1956</v>
      </c>
      <c r="T3258" t="s">
        <v>11019</v>
      </c>
      <c r="U3258" t="s">
        <v>10919</v>
      </c>
      <c r="V3258" t="s">
        <v>11009</v>
      </c>
      <c r="W3258" t="s">
        <v>11031</v>
      </c>
      <c r="X3258" t="s">
        <v>10595</v>
      </c>
    </row>
    <row r="3259" spans="1:24" x14ac:dyDescent="0.3">
      <c r="A3259" t="s">
        <v>10596</v>
      </c>
      <c r="B3259" t="s">
        <v>10597</v>
      </c>
      <c r="C3259" t="s">
        <v>10597</v>
      </c>
      <c r="D3259">
        <v>117</v>
      </c>
      <c r="E3259" t="s">
        <v>10911</v>
      </c>
      <c r="F3259">
        <v>1.95</v>
      </c>
      <c r="G3259" t="s">
        <v>172</v>
      </c>
      <c r="H3259" t="s">
        <v>10891</v>
      </c>
      <c r="I3259" t="s">
        <v>10895</v>
      </c>
      <c r="J3259">
        <v>6.8</v>
      </c>
      <c r="K3259" t="s">
        <v>10912</v>
      </c>
      <c r="L3259">
        <v>158584</v>
      </c>
      <c r="M3259">
        <v>20000000</v>
      </c>
      <c r="N3259">
        <v>97644617</v>
      </c>
      <c r="O3259">
        <v>77644617</v>
      </c>
      <c r="P3259" t="s">
        <v>10913</v>
      </c>
      <c r="Q3259" t="s">
        <v>10598</v>
      </c>
      <c r="R3259">
        <v>10</v>
      </c>
      <c r="S3259" t="s">
        <v>11015</v>
      </c>
      <c r="T3259" t="s">
        <v>11027</v>
      </c>
      <c r="U3259" t="s">
        <v>10930</v>
      </c>
      <c r="V3259" t="s">
        <v>11009</v>
      </c>
      <c r="W3259" t="s">
        <v>11031</v>
      </c>
      <c r="X3259" t="s">
        <v>7488</v>
      </c>
    </row>
    <row r="3260" spans="1:24" x14ac:dyDescent="0.3">
      <c r="A3260" t="s">
        <v>10599</v>
      </c>
      <c r="B3260" t="s">
        <v>10600</v>
      </c>
      <c r="C3260" t="s">
        <v>10600</v>
      </c>
      <c r="D3260">
        <v>112</v>
      </c>
      <c r="E3260" t="s">
        <v>10911</v>
      </c>
      <c r="F3260">
        <v>1.8666666666666667</v>
      </c>
      <c r="G3260" t="s">
        <v>105</v>
      </c>
      <c r="H3260" t="s">
        <v>10895</v>
      </c>
      <c r="I3260" t="s">
        <v>5170</v>
      </c>
      <c r="J3260">
        <v>6.3</v>
      </c>
      <c r="K3260" t="s">
        <v>10912</v>
      </c>
      <c r="L3260">
        <v>133526</v>
      </c>
      <c r="M3260">
        <v>39000000</v>
      </c>
      <c r="N3260">
        <v>206431050</v>
      </c>
      <c r="O3260">
        <v>167431050</v>
      </c>
      <c r="P3260" t="s">
        <v>10928</v>
      </c>
      <c r="Q3260" t="s">
        <v>10601</v>
      </c>
      <c r="R3260">
        <v>26</v>
      </c>
      <c r="S3260" t="s">
        <v>11014</v>
      </c>
      <c r="T3260" t="s">
        <v>11029</v>
      </c>
      <c r="U3260" t="s">
        <v>10932</v>
      </c>
      <c r="V3260" t="s">
        <v>10995</v>
      </c>
      <c r="W3260" t="s">
        <v>11035</v>
      </c>
      <c r="X3260" t="s">
        <v>10195</v>
      </c>
    </row>
    <row r="3261" spans="1:24" x14ac:dyDescent="0.3">
      <c r="A3261" t="s">
        <v>10602</v>
      </c>
      <c r="B3261" t="s">
        <v>10603</v>
      </c>
      <c r="C3261" t="s">
        <v>10603</v>
      </c>
      <c r="D3261">
        <v>97</v>
      </c>
      <c r="E3261" t="s">
        <v>10911</v>
      </c>
      <c r="F3261">
        <v>1.6166666666666667</v>
      </c>
      <c r="G3261" t="s">
        <v>7406</v>
      </c>
      <c r="H3261" t="s">
        <v>10890</v>
      </c>
      <c r="I3261" t="s">
        <v>5170</v>
      </c>
      <c r="J3261">
        <v>5.9</v>
      </c>
      <c r="K3261" t="s">
        <v>10933</v>
      </c>
      <c r="L3261">
        <v>250090</v>
      </c>
      <c r="M3261">
        <v>110000000</v>
      </c>
      <c r="N3261">
        <v>506863592</v>
      </c>
      <c r="O3261">
        <v>396863592</v>
      </c>
      <c r="P3261" t="s">
        <v>10928</v>
      </c>
      <c r="Q3261" t="s">
        <v>10604</v>
      </c>
      <c r="R3261">
        <v>14</v>
      </c>
      <c r="S3261" t="s">
        <v>11011</v>
      </c>
      <c r="T3261" t="s">
        <v>11027</v>
      </c>
      <c r="U3261" t="s">
        <v>10930</v>
      </c>
      <c r="V3261" t="s">
        <v>10995</v>
      </c>
      <c r="W3261" t="s">
        <v>11035</v>
      </c>
      <c r="X3261" t="s">
        <v>10605</v>
      </c>
    </row>
    <row r="3262" spans="1:24" x14ac:dyDescent="0.3">
      <c r="A3262" t="s">
        <v>10606</v>
      </c>
      <c r="B3262" t="s">
        <v>10607</v>
      </c>
      <c r="C3262" t="s">
        <v>10607</v>
      </c>
      <c r="D3262">
        <v>119</v>
      </c>
      <c r="E3262" t="s">
        <v>10911</v>
      </c>
      <c r="F3262">
        <v>1.9833333333333334</v>
      </c>
      <c r="G3262" t="s">
        <v>190</v>
      </c>
      <c r="H3262" t="s">
        <v>10886</v>
      </c>
      <c r="I3262" t="s">
        <v>10899</v>
      </c>
      <c r="J3262">
        <v>7.1</v>
      </c>
      <c r="K3262" t="s">
        <v>10916</v>
      </c>
      <c r="L3262">
        <v>51632</v>
      </c>
      <c r="M3262">
        <v>12000000</v>
      </c>
      <c r="N3262">
        <v>20596567</v>
      </c>
      <c r="O3262">
        <v>8596567</v>
      </c>
      <c r="P3262" t="s">
        <v>10918</v>
      </c>
      <c r="Q3262" t="s">
        <v>10350</v>
      </c>
      <c r="R3262">
        <v>9</v>
      </c>
      <c r="S3262" t="s">
        <v>11013</v>
      </c>
      <c r="T3262" t="s">
        <v>11027</v>
      </c>
      <c r="U3262" t="s">
        <v>10930</v>
      </c>
      <c r="V3262" t="s">
        <v>11009</v>
      </c>
      <c r="W3262" t="s">
        <v>11031</v>
      </c>
      <c r="X3262" t="s">
        <v>10211</v>
      </c>
    </row>
    <row r="3263" spans="1:24" x14ac:dyDescent="0.3">
      <c r="A3263" t="s">
        <v>10608</v>
      </c>
      <c r="B3263" t="s">
        <v>10609</v>
      </c>
      <c r="C3263" t="s">
        <v>10609</v>
      </c>
      <c r="D3263">
        <v>151</v>
      </c>
      <c r="E3263" t="s">
        <v>10917</v>
      </c>
      <c r="F3263">
        <v>2.5166666666666666</v>
      </c>
      <c r="G3263" t="s">
        <v>7406</v>
      </c>
      <c r="H3263" t="s">
        <v>10887</v>
      </c>
      <c r="I3263" t="s">
        <v>10885</v>
      </c>
      <c r="J3263">
        <v>5.4</v>
      </c>
      <c r="K3263" t="s">
        <v>10933</v>
      </c>
      <c r="L3263">
        <v>285708</v>
      </c>
      <c r="M3263">
        <v>200000000</v>
      </c>
      <c r="N3263">
        <v>169601036</v>
      </c>
      <c r="O3263">
        <v>-30398964</v>
      </c>
      <c r="P3263" t="s">
        <v>10924</v>
      </c>
      <c r="Q3263" t="s">
        <v>10610</v>
      </c>
      <c r="R3263">
        <v>16</v>
      </c>
      <c r="S3263" t="s">
        <v>11014</v>
      </c>
      <c r="T3263" t="s">
        <v>11018</v>
      </c>
      <c r="U3263" t="s">
        <v>10914</v>
      </c>
      <c r="V3263" t="s">
        <v>11007</v>
      </c>
      <c r="W3263" t="s">
        <v>11031</v>
      </c>
      <c r="X3263" t="s">
        <v>4323</v>
      </c>
    </row>
    <row r="3264" spans="1:24" x14ac:dyDescent="0.3">
      <c r="A3264" t="s">
        <v>10611</v>
      </c>
      <c r="B3264" t="s">
        <v>10612</v>
      </c>
      <c r="C3264" t="s">
        <v>10613</v>
      </c>
      <c r="D3264">
        <v>161</v>
      </c>
      <c r="E3264" t="s">
        <v>10917</v>
      </c>
      <c r="F3264">
        <v>2.6833333333333331</v>
      </c>
      <c r="G3264" t="s">
        <v>172</v>
      </c>
      <c r="H3264" t="s">
        <v>190</v>
      </c>
      <c r="I3264" t="s">
        <v>10899</v>
      </c>
      <c r="J3264">
        <v>7.6</v>
      </c>
      <c r="K3264" t="s">
        <v>10916</v>
      </c>
      <c r="L3264">
        <v>807540</v>
      </c>
      <c r="M3264">
        <v>90000000</v>
      </c>
      <c r="N3264">
        <v>377617598</v>
      </c>
      <c r="O3264">
        <v>287617598</v>
      </c>
      <c r="P3264" t="s">
        <v>10928</v>
      </c>
      <c r="Q3264" t="s">
        <v>10535</v>
      </c>
      <c r="R3264">
        <v>21</v>
      </c>
      <c r="S3264" t="s">
        <v>11011</v>
      </c>
      <c r="T3264" t="s">
        <v>11029</v>
      </c>
      <c r="U3264" t="s">
        <v>10932</v>
      </c>
      <c r="V3264" t="s">
        <v>11001</v>
      </c>
      <c r="W3264" t="s">
        <v>11031</v>
      </c>
      <c r="X3264" t="s">
        <v>1534</v>
      </c>
    </row>
    <row r="3265" spans="1:24" x14ac:dyDescent="0.3">
      <c r="A3265" t="s">
        <v>10614</v>
      </c>
      <c r="B3265" t="s">
        <v>10615</v>
      </c>
      <c r="C3265" t="s">
        <v>10615</v>
      </c>
      <c r="D3265">
        <v>103</v>
      </c>
      <c r="E3265" t="s">
        <v>10911</v>
      </c>
      <c r="F3265">
        <v>1.7166666666666666</v>
      </c>
      <c r="G3265" t="s">
        <v>105</v>
      </c>
      <c r="H3265" t="s">
        <v>10895</v>
      </c>
      <c r="I3265" t="s">
        <v>5170</v>
      </c>
      <c r="J3265">
        <v>6.9</v>
      </c>
      <c r="K3265" t="s">
        <v>10912</v>
      </c>
      <c r="L3265">
        <v>180247</v>
      </c>
      <c r="M3265">
        <v>18000000</v>
      </c>
      <c r="N3265">
        <v>161440742</v>
      </c>
      <c r="O3265">
        <v>143440742</v>
      </c>
      <c r="P3265" t="s">
        <v>10928</v>
      </c>
      <c r="Q3265" t="s">
        <v>10616</v>
      </c>
      <c r="R3265">
        <v>25</v>
      </c>
      <c r="S3265" t="s">
        <v>11016</v>
      </c>
      <c r="T3265" t="s">
        <v>11027</v>
      </c>
      <c r="U3265" t="s">
        <v>10930</v>
      </c>
      <c r="V3265" t="s">
        <v>10995</v>
      </c>
      <c r="W3265" t="s">
        <v>11035</v>
      </c>
      <c r="X3265" t="s">
        <v>5002</v>
      </c>
    </row>
    <row r="3266" spans="1:24" x14ac:dyDescent="0.3">
      <c r="A3266" t="s">
        <v>10617</v>
      </c>
      <c r="B3266" t="s">
        <v>10618</v>
      </c>
      <c r="C3266" t="s">
        <v>10618</v>
      </c>
      <c r="D3266">
        <v>102</v>
      </c>
      <c r="E3266" t="s">
        <v>10911</v>
      </c>
      <c r="F3266">
        <v>1.7</v>
      </c>
      <c r="G3266" t="s">
        <v>7406</v>
      </c>
      <c r="H3266" t="s">
        <v>10887</v>
      </c>
      <c r="I3266" t="s">
        <v>10888</v>
      </c>
      <c r="J3266">
        <v>7.4</v>
      </c>
      <c r="K3266" t="s">
        <v>10916</v>
      </c>
      <c r="L3266">
        <v>163915</v>
      </c>
      <c r="M3266">
        <v>175000000</v>
      </c>
      <c r="N3266">
        <v>141940042</v>
      </c>
      <c r="O3266">
        <v>-33059958</v>
      </c>
      <c r="P3266" t="s">
        <v>10924</v>
      </c>
      <c r="Q3266" t="s">
        <v>10619</v>
      </c>
      <c r="R3266">
        <v>21</v>
      </c>
      <c r="S3266" t="s">
        <v>1956</v>
      </c>
      <c r="T3266" t="s">
        <v>11020</v>
      </c>
      <c r="U3266" t="s">
        <v>10920</v>
      </c>
      <c r="V3266" t="s">
        <v>11007</v>
      </c>
      <c r="W3266" t="s">
        <v>11031</v>
      </c>
      <c r="X3266" t="s">
        <v>7898</v>
      </c>
    </row>
    <row r="3267" spans="1:24" x14ac:dyDescent="0.3">
      <c r="A3267" t="s">
        <v>10620</v>
      </c>
      <c r="B3267" t="s">
        <v>10621</v>
      </c>
      <c r="C3267" t="s">
        <v>10621</v>
      </c>
      <c r="D3267">
        <v>122</v>
      </c>
      <c r="E3267" t="s">
        <v>10917</v>
      </c>
      <c r="F3267">
        <v>2.0333333333333332</v>
      </c>
      <c r="G3267" t="s">
        <v>10891</v>
      </c>
      <c r="H3267" t="s">
        <v>190</v>
      </c>
      <c r="I3267" t="s">
        <v>5170</v>
      </c>
      <c r="J3267">
        <v>8.4</v>
      </c>
      <c r="K3267" t="s">
        <v>10922</v>
      </c>
      <c r="L3267">
        <v>1417996</v>
      </c>
      <c r="M3267">
        <v>55000000</v>
      </c>
      <c r="N3267">
        <v>1078958282</v>
      </c>
      <c r="O3267">
        <v>1023958282</v>
      </c>
      <c r="P3267" t="s">
        <v>10928</v>
      </c>
      <c r="Q3267" t="s">
        <v>10622</v>
      </c>
      <c r="R3267">
        <v>31</v>
      </c>
      <c r="S3267" t="s">
        <v>11016</v>
      </c>
      <c r="T3267" t="s">
        <v>11028</v>
      </c>
      <c r="U3267" t="s">
        <v>10931</v>
      </c>
      <c r="V3267" t="s">
        <v>11001</v>
      </c>
      <c r="W3267" t="s">
        <v>11031</v>
      </c>
      <c r="X3267" t="s">
        <v>3346</v>
      </c>
    </row>
    <row r="3268" spans="1:24" x14ac:dyDescent="0.3">
      <c r="A3268" t="s">
        <v>10623</v>
      </c>
      <c r="B3268" t="s">
        <v>10624</v>
      </c>
      <c r="C3268" t="s">
        <v>10624</v>
      </c>
      <c r="D3268">
        <v>135</v>
      </c>
      <c r="E3268" t="s">
        <v>10917</v>
      </c>
      <c r="F3268">
        <v>2.25</v>
      </c>
      <c r="G3268" t="s">
        <v>10889</v>
      </c>
      <c r="H3268" t="s">
        <v>172</v>
      </c>
      <c r="I3268" t="s">
        <v>10891</v>
      </c>
      <c r="J3268">
        <v>7.5</v>
      </c>
      <c r="K3268" t="s">
        <v>10916</v>
      </c>
      <c r="L3268">
        <v>282656</v>
      </c>
      <c r="M3268">
        <v>15000000</v>
      </c>
      <c r="N3268">
        <v>93413709</v>
      </c>
      <c r="O3268">
        <v>78413709</v>
      </c>
      <c r="P3268" t="s">
        <v>10913</v>
      </c>
      <c r="Q3268" t="s">
        <v>10625</v>
      </c>
      <c r="R3268">
        <v>14</v>
      </c>
      <c r="S3268" t="s">
        <v>11015</v>
      </c>
      <c r="T3268" t="s">
        <v>11029</v>
      </c>
      <c r="U3268" t="s">
        <v>10932</v>
      </c>
      <c r="V3268" t="s">
        <v>11009</v>
      </c>
      <c r="W3268" t="s">
        <v>11031</v>
      </c>
      <c r="X3268" t="s">
        <v>1146</v>
      </c>
    </row>
    <row r="3269" spans="1:24" x14ac:dyDescent="0.3">
      <c r="A3269" t="s">
        <v>10626</v>
      </c>
      <c r="B3269" t="s">
        <v>10627</v>
      </c>
      <c r="C3269" t="s">
        <v>10627</v>
      </c>
      <c r="D3269">
        <v>169</v>
      </c>
      <c r="E3269" t="s">
        <v>10917</v>
      </c>
      <c r="F3269">
        <v>2.8166666666666669</v>
      </c>
      <c r="G3269" t="s">
        <v>190</v>
      </c>
      <c r="H3269" t="s">
        <v>10885</v>
      </c>
      <c r="I3269" t="s">
        <v>105</v>
      </c>
      <c r="J3269">
        <v>6.5</v>
      </c>
      <c r="K3269" t="s">
        <v>10912</v>
      </c>
      <c r="L3269">
        <v>292238</v>
      </c>
      <c r="M3269">
        <v>79000000</v>
      </c>
      <c r="N3269">
        <v>473122525</v>
      </c>
      <c r="O3269">
        <v>394122525</v>
      </c>
      <c r="P3269" t="s">
        <v>10928</v>
      </c>
      <c r="Q3269" t="s">
        <v>10628</v>
      </c>
      <c r="R3269">
        <v>26</v>
      </c>
      <c r="S3269" t="s">
        <v>11015</v>
      </c>
      <c r="T3269" t="s">
        <v>11028</v>
      </c>
      <c r="U3269" t="s">
        <v>10931</v>
      </c>
      <c r="V3269" t="s">
        <v>11001</v>
      </c>
      <c r="W3269" t="s">
        <v>11031</v>
      </c>
      <c r="X3269" t="s">
        <v>5324</v>
      </c>
    </row>
    <row r="3270" spans="1:24" x14ac:dyDescent="0.3">
      <c r="A3270" t="s">
        <v>10629</v>
      </c>
      <c r="B3270" t="s">
        <v>10630</v>
      </c>
      <c r="C3270" t="s">
        <v>10630</v>
      </c>
      <c r="D3270">
        <v>118</v>
      </c>
      <c r="E3270" t="s">
        <v>10911</v>
      </c>
      <c r="F3270">
        <v>1.9666666666666666</v>
      </c>
      <c r="G3270" t="s">
        <v>172</v>
      </c>
      <c r="H3270" t="s">
        <v>190</v>
      </c>
      <c r="I3270" t="s">
        <v>10899</v>
      </c>
      <c r="J3270">
        <v>7.3</v>
      </c>
      <c r="K3270" t="s">
        <v>10916</v>
      </c>
      <c r="L3270">
        <v>115592</v>
      </c>
      <c r="M3270">
        <v>48000000</v>
      </c>
      <c r="N3270">
        <v>120989656</v>
      </c>
      <c r="O3270">
        <v>72989656</v>
      </c>
      <c r="P3270" t="s">
        <v>10913</v>
      </c>
      <c r="Q3270" t="s">
        <v>10631</v>
      </c>
      <c r="R3270">
        <v>11</v>
      </c>
      <c r="S3270" t="s">
        <v>11013</v>
      </c>
      <c r="T3270" t="s">
        <v>11023</v>
      </c>
      <c r="U3270" t="s">
        <v>10925</v>
      </c>
      <c r="V3270" t="s">
        <v>11009</v>
      </c>
      <c r="W3270" t="s">
        <v>11031</v>
      </c>
      <c r="X3270" t="s">
        <v>6981</v>
      </c>
    </row>
    <row r="3271" spans="1:24" x14ac:dyDescent="0.3">
      <c r="A3271" t="s">
        <v>10632</v>
      </c>
      <c r="B3271" t="s">
        <v>10633</v>
      </c>
      <c r="C3271" t="s">
        <v>10633</v>
      </c>
      <c r="D3271">
        <v>126</v>
      </c>
      <c r="E3271" t="s">
        <v>10917</v>
      </c>
      <c r="F3271">
        <v>2.1</v>
      </c>
      <c r="G3271" t="s">
        <v>172</v>
      </c>
      <c r="H3271" t="s">
        <v>190</v>
      </c>
      <c r="I3271" t="s">
        <v>10899</v>
      </c>
      <c r="J3271">
        <v>7.5</v>
      </c>
      <c r="K3271" t="s">
        <v>10916</v>
      </c>
      <c r="L3271">
        <v>139398</v>
      </c>
      <c r="M3271">
        <v>50000000</v>
      </c>
      <c r="N3271">
        <v>113190218</v>
      </c>
      <c r="O3271">
        <v>63190218</v>
      </c>
      <c r="P3271" t="s">
        <v>10913</v>
      </c>
      <c r="Q3271" t="s">
        <v>10634</v>
      </c>
      <c r="R3271">
        <v>25</v>
      </c>
      <c r="S3271" t="s">
        <v>11013</v>
      </c>
      <c r="T3271" t="s">
        <v>11018</v>
      </c>
      <c r="U3271" t="s">
        <v>10914</v>
      </c>
      <c r="V3271" t="s">
        <v>11008</v>
      </c>
      <c r="W3271" t="s">
        <v>11035</v>
      </c>
      <c r="X3271" t="s">
        <v>3832</v>
      </c>
    </row>
    <row r="3272" spans="1:24" x14ac:dyDescent="0.3">
      <c r="A3272" t="s">
        <v>10635</v>
      </c>
      <c r="B3272" t="s">
        <v>10636</v>
      </c>
      <c r="C3272" t="s">
        <v>10636</v>
      </c>
      <c r="D3272">
        <v>100</v>
      </c>
      <c r="E3272" t="s">
        <v>10911</v>
      </c>
      <c r="F3272">
        <v>1.6666666666666667</v>
      </c>
      <c r="G3272" t="s">
        <v>10887</v>
      </c>
      <c r="H3272" t="s">
        <v>190</v>
      </c>
      <c r="I3272" t="s">
        <v>10892</v>
      </c>
      <c r="J3272">
        <v>6.7</v>
      </c>
      <c r="K3272" t="s">
        <v>10912</v>
      </c>
      <c r="L3272">
        <v>54302</v>
      </c>
      <c r="M3272">
        <v>135000000</v>
      </c>
      <c r="N3272">
        <v>111257878</v>
      </c>
      <c r="O3272">
        <v>-23742122</v>
      </c>
      <c r="P3272" t="s">
        <v>10924</v>
      </c>
      <c r="Q3272" t="s">
        <v>10637</v>
      </c>
      <c r="R3272">
        <v>13</v>
      </c>
      <c r="S3272" t="s">
        <v>11012</v>
      </c>
      <c r="T3272" t="s">
        <v>11020</v>
      </c>
      <c r="U3272" t="s">
        <v>10920</v>
      </c>
      <c r="V3272" t="s">
        <v>11007</v>
      </c>
      <c r="W3272" t="s">
        <v>11031</v>
      </c>
      <c r="X3272" t="s">
        <v>10638</v>
      </c>
    </row>
    <row r="3273" spans="1:24" x14ac:dyDescent="0.3">
      <c r="A3273" t="s">
        <v>10639</v>
      </c>
      <c r="B3273" t="s">
        <v>10640</v>
      </c>
      <c r="C3273" t="s">
        <v>10640</v>
      </c>
      <c r="D3273">
        <v>113</v>
      </c>
      <c r="E3273" t="s">
        <v>10911</v>
      </c>
      <c r="F3273">
        <v>1.8833333333333333</v>
      </c>
      <c r="G3273" t="s">
        <v>7406</v>
      </c>
      <c r="H3273" t="s">
        <v>10891</v>
      </c>
      <c r="I3273" t="s">
        <v>10890</v>
      </c>
      <c r="J3273">
        <v>6</v>
      </c>
      <c r="K3273" t="s">
        <v>10912</v>
      </c>
      <c r="L3273">
        <v>95434</v>
      </c>
      <c r="M3273">
        <v>85000000</v>
      </c>
      <c r="N3273">
        <v>0</v>
      </c>
      <c r="O3273">
        <v>-85000000</v>
      </c>
      <c r="P3273" t="s">
        <v>10924</v>
      </c>
      <c r="Q3273" t="s">
        <v>10641</v>
      </c>
      <c r="R3273">
        <v>14</v>
      </c>
      <c r="S3273" t="s">
        <v>1956</v>
      </c>
      <c r="T3273" t="s">
        <v>11028</v>
      </c>
      <c r="U3273" t="s">
        <v>10931</v>
      </c>
      <c r="V3273" t="s">
        <v>11007</v>
      </c>
      <c r="W3273" t="s">
        <v>11031</v>
      </c>
      <c r="X3273" t="s">
        <v>8988</v>
      </c>
    </row>
    <row r="3274" spans="1:24" x14ac:dyDescent="0.3">
      <c r="A3274" t="s">
        <v>10642</v>
      </c>
      <c r="B3274" t="s">
        <v>10643</v>
      </c>
      <c r="C3274" t="s">
        <v>10643</v>
      </c>
      <c r="D3274">
        <v>125</v>
      </c>
      <c r="E3274" t="s">
        <v>10917</v>
      </c>
      <c r="F3274">
        <v>2.0833333333333335</v>
      </c>
      <c r="G3274" t="s">
        <v>7406</v>
      </c>
      <c r="H3274" t="s">
        <v>5170</v>
      </c>
      <c r="I3274" t="s">
        <v>10899</v>
      </c>
      <c r="J3274">
        <v>6.7</v>
      </c>
      <c r="K3274" t="s">
        <v>10912</v>
      </c>
      <c r="L3274">
        <v>178675</v>
      </c>
      <c r="M3274">
        <v>70000000</v>
      </c>
      <c r="N3274">
        <v>0</v>
      </c>
      <c r="O3274">
        <v>-70000000</v>
      </c>
      <c r="P3274" t="s">
        <v>10924</v>
      </c>
      <c r="Q3274" t="s">
        <v>10420</v>
      </c>
      <c r="R3274">
        <v>10</v>
      </c>
      <c r="S3274" t="s">
        <v>1956</v>
      </c>
      <c r="T3274" t="s">
        <v>11025</v>
      </c>
      <c r="U3274" t="s">
        <v>10927</v>
      </c>
      <c r="V3274" t="s">
        <v>11007</v>
      </c>
      <c r="W3274" t="s">
        <v>11031</v>
      </c>
      <c r="X3274" t="s">
        <v>10644</v>
      </c>
    </row>
    <row r="3275" spans="1:24" x14ac:dyDescent="0.3">
      <c r="A3275" t="s">
        <v>10645</v>
      </c>
      <c r="B3275" t="s">
        <v>10646</v>
      </c>
      <c r="C3275" t="s">
        <v>10646</v>
      </c>
      <c r="D3275">
        <v>131</v>
      </c>
      <c r="E3275" t="s">
        <v>10917</v>
      </c>
      <c r="F3275">
        <v>2.1833333333333331</v>
      </c>
      <c r="G3275" t="s">
        <v>10889</v>
      </c>
      <c r="H3275" t="s">
        <v>10891</v>
      </c>
      <c r="I3275" t="s">
        <v>190</v>
      </c>
      <c r="J3275">
        <v>7.7</v>
      </c>
      <c r="K3275" t="s">
        <v>10916</v>
      </c>
      <c r="L3275">
        <v>81186</v>
      </c>
      <c r="M3275">
        <v>14600000</v>
      </c>
      <c r="N3275">
        <v>243781900</v>
      </c>
      <c r="O3275">
        <v>229181900</v>
      </c>
      <c r="P3275" t="s">
        <v>10928</v>
      </c>
      <c r="Q3275" t="s">
        <v>10647</v>
      </c>
      <c r="R3275">
        <v>22</v>
      </c>
      <c r="S3275" t="s">
        <v>11012</v>
      </c>
      <c r="T3275" t="s">
        <v>11024</v>
      </c>
      <c r="U3275" t="s">
        <v>10926</v>
      </c>
      <c r="V3275" t="s">
        <v>11004</v>
      </c>
      <c r="W3275" t="s">
        <v>11035</v>
      </c>
      <c r="X3275" t="s">
        <v>10648</v>
      </c>
    </row>
    <row r="3276" spans="1:24" x14ac:dyDescent="0.3">
      <c r="A3276" t="s">
        <v>10649</v>
      </c>
      <c r="B3276" t="s">
        <v>10650</v>
      </c>
      <c r="C3276" t="s">
        <v>10650</v>
      </c>
      <c r="D3276">
        <v>100</v>
      </c>
      <c r="E3276" t="s">
        <v>10911</v>
      </c>
      <c r="F3276">
        <v>1.6666666666666667</v>
      </c>
      <c r="G3276" t="s">
        <v>7406</v>
      </c>
      <c r="H3276" t="s">
        <v>10887</v>
      </c>
      <c r="I3276" t="s">
        <v>172</v>
      </c>
      <c r="J3276">
        <v>6.8</v>
      </c>
      <c r="K3276" t="s">
        <v>10912</v>
      </c>
      <c r="L3276">
        <v>76415</v>
      </c>
      <c r="M3276">
        <v>45000000</v>
      </c>
      <c r="N3276">
        <v>1753823</v>
      </c>
      <c r="O3276">
        <v>-43246177</v>
      </c>
      <c r="P3276" t="s">
        <v>10924</v>
      </c>
      <c r="Q3276" t="s">
        <v>6470</v>
      </c>
      <c r="R3276">
        <v>11</v>
      </c>
      <c r="S3276" t="s">
        <v>11011</v>
      </c>
      <c r="T3276" t="s">
        <v>11020</v>
      </c>
      <c r="U3276" t="s">
        <v>10920</v>
      </c>
      <c r="V3276" t="s">
        <v>11007</v>
      </c>
      <c r="W3276" t="s">
        <v>11031</v>
      </c>
      <c r="X3276" t="s">
        <v>5247</v>
      </c>
    </row>
    <row r="3277" spans="1:24" x14ac:dyDescent="0.3">
      <c r="A3277" t="s">
        <v>10651</v>
      </c>
      <c r="B3277" t="s">
        <v>10652</v>
      </c>
      <c r="C3277" t="s">
        <v>10652</v>
      </c>
      <c r="D3277">
        <v>137</v>
      </c>
      <c r="E3277" t="s">
        <v>10917</v>
      </c>
      <c r="F3277">
        <v>2.2833333333333332</v>
      </c>
      <c r="G3277" t="s">
        <v>190</v>
      </c>
      <c r="H3277" t="s">
        <v>10886</v>
      </c>
      <c r="I3277" t="s">
        <v>10899</v>
      </c>
      <c r="J3277">
        <v>7.9</v>
      </c>
      <c r="K3277" t="s">
        <v>10916</v>
      </c>
      <c r="L3277">
        <v>335089</v>
      </c>
      <c r="M3277">
        <v>18600000</v>
      </c>
      <c r="N3277">
        <v>333686</v>
      </c>
      <c r="O3277">
        <v>-18266314</v>
      </c>
      <c r="P3277" t="s">
        <v>10924</v>
      </c>
      <c r="Q3277" t="s">
        <v>9563</v>
      </c>
      <c r="R3277">
        <v>29</v>
      </c>
      <c r="S3277" t="s">
        <v>11012</v>
      </c>
      <c r="T3277" t="s">
        <v>11028</v>
      </c>
      <c r="U3277" t="s">
        <v>10931</v>
      </c>
      <c r="V3277" t="s">
        <v>11001</v>
      </c>
      <c r="W3277" t="s">
        <v>11031</v>
      </c>
      <c r="X3277" t="s">
        <v>4546</v>
      </c>
    </row>
    <row r="3278" spans="1:24" x14ac:dyDescent="0.3">
      <c r="A3278" t="s">
        <v>10653</v>
      </c>
      <c r="B3278" t="s">
        <v>10654</v>
      </c>
      <c r="C3278" t="s">
        <v>10654</v>
      </c>
      <c r="D3278">
        <v>127</v>
      </c>
      <c r="E3278" t="s">
        <v>10917</v>
      </c>
      <c r="F3278">
        <v>2.1166666666666667</v>
      </c>
      <c r="G3278" t="s">
        <v>10891</v>
      </c>
      <c r="H3278" t="s">
        <v>190</v>
      </c>
      <c r="I3278" t="s">
        <v>10895</v>
      </c>
      <c r="J3278">
        <v>6.3</v>
      </c>
      <c r="K3278" t="s">
        <v>10912</v>
      </c>
      <c r="L3278">
        <v>175694</v>
      </c>
      <c r="M3278">
        <v>90000000</v>
      </c>
      <c r="N3278">
        <v>137307235</v>
      </c>
      <c r="O3278">
        <v>47307235</v>
      </c>
      <c r="P3278" t="s">
        <v>10913</v>
      </c>
      <c r="Q3278" t="s">
        <v>10655</v>
      </c>
      <c r="R3278">
        <v>9</v>
      </c>
      <c r="S3278" t="s">
        <v>11014</v>
      </c>
      <c r="T3278" t="s">
        <v>11020</v>
      </c>
      <c r="U3278" t="s">
        <v>10920</v>
      </c>
      <c r="V3278" t="s">
        <v>11008</v>
      </c>
      <c r="W3278" t="s">
        <v>11035</v>
      </c>
      <c r="X3278" t="s">
        <v>1655</v>
      </c>
    </row>
    <row r="3279" spans="1:24" x14ac:dyDescent="0.3">
      <c r="A3279" t="s">
        <v>10656</v>
      </c>
      <c r="B3279" t="s">
        <v>10657</v>
      </c>
      <c r="C3279" t="s">
        <v>10657</v>
      </c>
      <c r="D3279">
        <v>102</v>
      </c>
      <c r="E3279" t="s">
        <v>10911</v>
      </c>
      <c r="F3279">
        <v>1.7</v>
      </c>
      <c r="G3279" t="s">
        <v>190</v>
      </c>
      <c r="H3279" t="s">
        <v>10895</v>
      </c>
      <c r="I3279" t="s">
        <v>5170</v>
      </c>
      <c r="J3279">
        <v>7.6</v>
      </c>
      <c r="K3279" t="s">
        <v>10916</v>
      </c>
      <c r="L3279">
        <v>176593</v>
      </c>
      <c r="M3279">
        <v>880000</v>
      </c>
      <c r="N3279">
        <v>75462037</v>
      </c>
      <c r="O3279">
        <v>74582037</v>
      </c>
      <c r="P3279" t="s">
        <v>10913</v>
      </c>
      <c r="Q3279" t="s">
        <v>10658</v>
      </c>
      <c r="R3279">
        <v>21</v>
      </c>
      <c r="S3279" t="s">
        <v>11013</v>
      </c>
      <c r="T3279" t="s">
        <v>11019</v>
      </c>
      <c r="U3279" t="s">
        <v>10919</v>
      </c>
      <c r="V3279" t="s">
        <v>11009</v>
      </c>
      <c r="W3279" t="s">
        <v>11031</v>
      </c>
      <c r="X3279" t="s">
        <v>10659</v>
      </c>
    </row>
    <row r="3280" spans="1:24" x14ac:dyDescent="0.3">
      <c r="A3280" t="s">
        <v>10660</v>
      </c>
      <c r="B3280" t="s">
        <v>10661</v>
      </c>
      <c r="C3280" t="s">
        <v>10662</v>
      </c>
      <c r="D3280">
        <v>109</v>
      </c>
      <c r="E3280" t="s">
        <v>10911</v>
      </c>
      <c r="F3280">
        <v>1.8166666666666667</v>
      </c>
      <c r="G3280" t="s">
        <v>7406</v>
      </c>
      <c r="H3280" t="s">
        <v>172</v>
      </c>
      <c r="I3280" t="s">
        <v>10891</v>
      </c>
      <c r="J3280">
        <v>6.1</v>
      </c>
      <c r="K3280" t="s">
        <v>10912</v>
      </c>
      <c r="L3280">
        <v>257885</v>
      </c>
      <c r="M3280">
        <v>84500000</v>
      </c>
      <c r="N3280">
        <v>205372791</v>
      </c>
      <c r="O3280">
        <v>120872791</v>
      </c>
      <c r="P3280" t="s">
        <v>10928</v>
      </c>
      <c r="Q3280" t="s">
        <v>9888</v>
      </c>
      <c r="R3280">
        <v>25</v>
      </c>
      <c r="S3280" t="s">
        <v>11016</v>
      </c>
      <c r="T3280" t="s">
        <v>11019</v>
      </c>
      <c r="U3280" t="s">
        <v>10919</v>
      </c>
      <c r="V3280" t="s">
        <v>11007</v>
      </c>
      <c r="W3280" t="s">
        <v>11031</v>
      </c>
      <c r="X3280" t="s">
        <v>10663</v>
      </c>
    </row>
    <row r="3281" spans="1:24" x14ac:dyDescent="0.3">
      <c r="A3281" t="s">
        <v>10664</v>
      </c>
      <c r="B3281" t="s">
        <v>10665</v>
      </c>
      <c r="C3281" t="s">
        <v>10665</v>
      </c>
      <c r="D3281">
        <v>93</v>
      </c>
      <c r="E3281" t="s">
        <v>10911</v>
      </c>
      <c r="F3281">
        <v>1.55</v>
      </c>
      <c r="G3281" t="s">
        <v>7406</v>
      </c>
      <c r="H3281" t="s">
        <v>172</v>
      </c>
      <c r="I3281" t="s">
        <v>10891</v>
      </c>
      <c r="J3281">
        <v>6.2</v>
      </c>
      <c r="K3281" t="s">
        <v>10912</v>
      </c>
      <c r="L3281">
        <v>50492</v>
      </c>
      <c r="M3281">
        <v>16000000</v>
      </c>
      <c r="N3281">
        <v>32390945</v>
      </c>
      <c r="O3281">
        <v>16390945</v>
      </c>
      <c r="P3281" t="s">
        <v>10913</v>
      </c>
      <c r="Q3281" t="s">
        <v>10666</v>
      </c>
      <c r="R3281">
        <v>13</v>
      </c>
      <c r="S3281" t="s">
        <v>11014</v>
      </c>
      <c r="T3281" t="s">
        <v>11021</v>
      </c>
      <c r="U3281" t="s">
        <v>10921</v>
      </c>
      <c r="V3281" t="s">
        <v>11001</v>
      </c>
      <c r="W3281" t="s">
        <v>11031</v>
      </c>
      <c r="X3281" t="s">
        <v>6067</v>
      </c>
    </row>
    <row r="3282" spans="1:24" x14ac:dyDescent="0.3">
      <c r="A3282" t="s">
        <v>10667</v>
      </c>
      <c r="B3282" t="s">
        <v>10668</v>
      </c>
      <c r="C3282" t="s">
        <v>10668</v>
      </c>
      <c r="D3282">
        <v>119</v>
      </c>
      <c r="E3282" t="s">
        <v>10911</v>
      </c>
      <c r="F3282">
        <v>1.9833333333333334</v>
      </c>
      <c r="G3282" t="s">
        <v>7406</v>
      </c>
      <c r="H3282" t="s">
        <v>5170</v>
      </c>
      <c r="I3282" t="s">
        <v>10899</v>
      </c>
      <c r="J3282">
        <v>6.4</v>
      </c>
      <c r="K3282" t="s">
        <v>10912</v>
      </c>
      <c r="L3282">
        <v>128066</v>
      </c>
      <c r="M3282">
        <v>34000000</v>
      </c>
      <c r="N3282">
        <v>52300000</v>
      </c>
      <c r="O3282">
        <v>18300000</v>
      </c>
      <c r="P3282" t="s">
        <v>10913</v>
      </c>
      <c r="Q3282" t="s">
        <v>10669</v>
      </c>
      <c r="R3282">
        <v>29</v>
      </c>
      <c r="S3282" t="s">
        <v>11014</v>
      </c>
      <c r="T3282" t="s">
        <v>11025</v>
      </c>
      <c r="U3282" t="s">
        <v>10927</v>
      </c>
      <c r="V3282" t="s">
        <v>11007</v>
      </c>
      <c r="W3282" t="s">
        <v>11031</v>
      </c>
      <c r="X3282" t="s">
        <v>6266</v>
      </c>
    </row>
    <row r="3283" spans="1:24" x14ac:dyDescent="0.3">
      <c r="A3283" t="s">
        <v>10670</v>
      </c>
      <c r="B3283" t="s">
        <v>10671</v>
      </c>
      <c r="C3283" t="s">
        <v>10671</v>
      </c>
      <c r="D3283">
        <v>150</v>
      </c>
      <c r="E3283" t="s">
        <v>10917</v>
      </c>
      <c r="F3283">
        <v>2.5</v>
      </c>
      <c r="G3283" t="s">
        <v>10891</v>
      </c>
      <c r="H3283" t="s">
        <v>190</v>
      </c>
      <c r="I3283" t="s">
        <v>5170</v>
      </c>
      <c r="J3283">
        <v>7</v>
      </c>
      <c r="K3283" t="s">
        <v>10916</v>
      </c>
      <c r="L3283">
        <v>159038</v>
      </c>
      <c r="M3283">
        <v>60000000</v>
      </c>
      <c r="N3283">
        <v>39629195</v>
      </c>
      <c r="O3283">
        <v>-20370805</v>
      </c>
      <c r="P3283" t="s">
        <v>10924</v>
      </c>
      <c r="Q3283" t="s">
        <v>10672</v>
      </c>
      <c r="R3283">
        <v>1</v>
      </c>
      <c r="S3283" t="s">
        <v>11014</v>
      </c>
      <c r="T3283" t="s">
        <v>11018</v>
      </c>
      <c r="U3283" t="s">
        <v>10914</v>
      </c>
      <c r="V3283" t="s">
        <v>10995</v>
      </c>
      <c r="W3283" t="s">
        <v>11035</v>
      </c>
      <c r="X3283" t="s">
        <v>2413</v>
      </c>
    </row>
    <row r="3284" spans="1:24" x14ac:dyDescent="0.3">
      <c r="A3284" t="s">
        <v>10673</v>
      </c>
      <c r="B3284" t="s">
        <v>10674</v>
      </c>
      <c r="C3284" t="s">
        <v>10674</v>
      </c>
      <c r="D3284">
        <v>90</v>
      </c>
      <c r="E3284" t="s">
        <v>10911</v>
      </c>
      <c r="F3284">
        <v>1.5</v>
      </c>
      <c r="G3284" t="s">
        <v>190</v>
      </c>
      <c r="H3284" t="s">
        <v>105</v>
      </c>
      <c r="I3284" t="s">
        <v>10895</v>
      </c>
      <c r="J3284">
        <v>6.1</v>
      </c>
      <c r="K3284" t="s">
        <v>10912</v>
      </c>
      <c r="L3284">
        <v>105281</v>
      </c>
      <c r="M3284">
        <v>6000000</v>
      </c>
      <c r="N3284">
        <v>33224654</v>
      </c>
      <c r="O3284">
        <v>27224654</v>
      </c>
      <c r="P3284" t="s">
        <v>10913</v>
      </c>
      <c r="Q3284" t="s">
        <v>10675</v>
      </c>
      <c r="R3284">
        <v>9</v>
      </c>
      <c r="S3284" t="s">
        <v>11012</v>
      </c>
      <c r="T3284" t="s">
        <v>11029</v>
      </c>
      <c r="U3284" t="s">
        <v>10932</v>
      </c>
      <c r="V3284" t="s">
        <v>11001</v>
      </c>
      <c r="W3284" t="s">
        <v>11031</v>
      </c>
      <c r="X3284" t="s">
        <v>10676</v>
      </c>
    </row>
    <row r="3285" spans="1:24" x14ac:dyDescent="0.3">
      <c r="A3285" t="s">
        <v>10677</v>
      </c>
      <c r="B3285" t="s">
        <v>10678</v>
      </c>
      <c r="C3285" t="s">
        <v>10678</v>
      </c>
      <c r="D3285">
        <v>127</v>
      </c>
      <c r="E3285" t="s">
        <v>10917</v>
      </c>
      <c r="F3285">
        <v>2.1166666666666667</v>
      </c>
      <c r="G3285" t="s">
        <v>190</v>
      </c>
      <c r="H3285" t="s">
        <v>105</v>
      </c>
      <c r="I3285" t="s">
        <v>10895</v>
      </c>
      <c r="J3285">
        <v>7.3</v>
      </c>
      <c r="K3285" t="s">
        <v>10916</v>
      </c>
      <c r="L3285">
        <v>360553</v>
      </c>
      <c r="M3285">
        <v>10000000</v>
      </c>
      <c r="N3285">
        <v>82850596</v>
      </c>
      <c r="O3285">
        <v>72850596</v>
      </c>
      <c r="P3285" t="s">
        <v>10913</v>
      </c>
      <c r="Q3285" t="s">
        <v>10658</v>
      </c>
      <c r="R3285">
        <v>21</v>
      </c>
      <c r="S3285" t="s">
        <v>11013</v>
      </c>
      <c r="T3285" t="s">
        <v>11019</v>
      </c>
      <c r="U3285" t="s">
        <v>10919</v>
      </c>
      <c r="V3285" t="s">
        <v>11009</v>
      </c>
      <c r="W3285" t="s">
        <v>11031</v>
      </c>
      <c r="X3285" t="s">
        <v>10679</v>
      </c>
    </row>
    <row r="3286" spans="1:24" x14ac:dyDescent="0.3">
      <c r="A3286" t="s">
        <v>10680</v>
      </c>
      <c r="B3286" t="s">
        <v>10681</v>
      </c>
      <c r="C3286" t="s">
        <v>10681</v>
      </c>
      <c r="D3286">
        <v>95</v>
      </c>
      <c r="E3286" t="s">
        <v>10911</v>
      </c>
      <c r="F3286">
        <v>1.5833333333333333</v>
      </c>
      <c r="G3286" t="s">
        <v>7406</v>
      </c>
      <c r="H3286" t="s">
        <v>172</v>
      </c>
      <c r="I3286" t="s">
        <v>105</v>
      </c>
      <c r="J3286">
        <v>6.9</v>
      </c>
      <c r="K3286" t="s">
        <v>10912</v>
      </c>
      <c r="L3286">
        <v>173830</v>
      </c>
      <c r="M3286">
        <v>6000000</v>
      </c>
      <c r="N3286">
        <v>57615777</v>
      </c>
      <c r="O3286">
        <v>51615777</v>
      </c>
      <c r="P3286" t="s">
        <v>10913</v>
      </c>
      <c r="Q3286" t="s">
        <v>10682</v>
      </c>
      <c r="R3286">
        <v>12</v>
      </c>
      <c r="S3286" t="s">
        <v>11011</v>
      </c>
      <c r="T3286" t="s">
        <v>11021</v>
      </c>
      <c r="U3286" t="s">
        <v>10921</v>
      </c>
      <c r="V3286" t="s">
        <v>11001</v>
      </c>
      <c r="W3286" t="s">
        <v>11031</v>
      </c>
      <c r="X3286" t="s">
        <v>10683</v>
      </c>
    </row>
    <row r="3287" spans="1:24" x14ac:dyDescent="0.3">
      <c r="A3287" t="s">
        <v>10684</v>
      </c>
      <c r="B3287" t="s">
        <v>10685</v>
      </c>
      <c r="C3287" t="s">
        <v>10685</v>
      </c>
      <c r="D3287">
        <v>155</v>
      </c>
      <c r="E3287" t="s">
        <v>10917</v>
      </c>
      <c r="F3287">
        <v>2.5833333333333335</v>
      </c>
      <c r="G3287" t="s">
        <v>7406</v>
      </c>
      <c r="H3287" t="s">
        <v>190</v>
      </c>
      <c r="I3287" t="s">
        <v>10896</v>
      </c>
      <c r="J3287">
        <v>7.1</v>
      </c>
      <c r="K3287" t="s">
        <v>10916</v>
      </c>
      <c r="L3287">
        <v>55817</v>
      </c>
      <c r="M3287">
        <v>4000000</v>
      </c>
      <c r="N3287">
        <v>0</v>
      </c>
      <c r="O3287">
        <v>-4000000</v>
      </c>
      <c r="P3287" t="s">
        <v>10924</v>
      </c>
      <c r="Q3287" t="s">
        <v>10686</v>
      </c>
      <c r="R3287">
        <v>15</v>
      </c>
      <c r="S3287" t="s">
        <v>1956</v>
      </c>
      <c r="T3287" t="s">
        <v>11020</v>
      </c>
      <c r="U3287" t="s">
        <v>10920</v>
      </c>
      <c r="V3287" t="s">
        <v>11001</v>
      </c>
      <c r="W3287" t="s">
        <v>11031</v>
      </c>
      <c r="X3287" t="s">
        <v>10687</v>
      </c>
    </row>
    <row r="3288" spans="1:24" x14ac:dyDescent="0.3">
      <c r="A3288" t="s">
        <v>10688</v>
      </c>
      <c r="B3288" t="s">
        <v>10689</v>
      </c>
      <c r="C3288" t="s">
        <v>10689</v>
      </c>
      <c r="D3288">
        <v>123</v>
      </c>
      <c r="E3288" t="s">
        <v>10917</v>
      </c>
      <c r="F3288">
        <v>2.0499999999999998</v>
      </c>
      <c r="G3288" t="s">
        <v>7406</v>
      </c>
      <c r="H3288" t="s">
        <v>10887</v>
      </c>
      <c r="I3288" t="s">
        <v>10891</v>
      </c>
      <c r="J3288">
        <v>6.6</v>
      </c>
      <c r="K3288" t="s">
        <v>10912</v>
      </c>
      <c r="L3288">
        <v>211289</v>
      </c>
      <c r="M3288">
        <v>20000000</v>
      </c>
      <c r="N3288">
        <v>0</v>
      </c>
      <c r="O3288">
        <v>-20000000</v>
      </c>
      <c r="P3288" t="s">
        <v>10924</v>
      </c>
      <c r="Q3288" t="s">
        <v>10690</v>
      </c>
      <c r="R3288">
        <v>23</v>
      </c>
      <c r="S3288" t="s">
        <v>11014</v>
      </c>
      <c r="T3288" t="s">
        <v>11027</v>
      </c>
      <c r="U3288" t="s">
        <v>10930</v>
      </c>
      <c r="V3288" t="s">
        <v>11007</v>
      </c>
      <c r="W3288" t="s">
        <v>11031</v>
      </c>
      <c r="X3288" t="s">
        <v>10691</v>
      </c>
    </row>
    <row r="3289" spans="1:24" x14ac:dyDescent="0.3">
      <c r="A3289" t="s">
        <v>10692</v>
      </c>
      <c r="B3289" t="s">
        <v>10693</v>
      </c>
      <c r="C3289" t="s">
        <v>10693</v>
      </c>
      <c r="D3289">
        <v>92</v>
      </c>
      <c r="E3289" t="s">
        <v>10911</v>
      </c>
      <c r="F3289">
        <v>1.5333333333333334</v>
      </c>
      <c r="G3289" t="s">
        <v>7406</v>
      </c>
      <c r="H3289" t="s">
        <v>10891</v>
      </c>
      <c r="I3289" t="s">
        <v>190</v>
      </c>
      <c r="J3289">
        <v>7.4</v>
      </c>
      <c r="K3289" t="s">
        <v>10916</v>
      </c>
      <c r="L3289">
        <v>308722</v>
      </c>
      <c r="M3289">
        <v>16000000</v>
      </c>
      <c r="N3289">
        <v>57510518</v>
      </c>
      <c r="O3289">
        <v>41510518</v>
      </c>
      <c r="P3289" t="s">
        <v>10913</v>
      </c>
      <c r="Q3289" t="s">
        <v>7353</v>
      </c>
      <c r="R3289">
        <v>18</v>
      </c>
      <c r="S3289" t="s">
        <v>11012</v>
      </c>
      <c r="T3289" t="s">
        <v>11021</v>
      </c>
      <c r="U3289" t="s">
        <v>10921</v>
      </c>
      <c r="V3289" t="s">
        <v>10995</v>
      </c>
      <c r="W3289" t="s">
        <v>11035</v>
      </c>
      <c r="X3289" t="s">
        <v>9622</v>
      </c>
    </row>
    <row r="3290" spans="1:24" x14ac:dyDescent="0.3">
      <c r="A3290" t="s">
        <v>10694</v>
      </c>
      <c r="B3290" t="s">
        <v>10695</v>
      </c>
      <c r="C3290" t="s">
        <v>10695</v>
      </c>
      <c r="D3290">
        <v>99</v>
      </c>
      <c r="E3290" t="s">
        <v>10911</v>
      </c>
      <c r="F3290">
        <v>1.65</v>
      </c>
      <c r="G3290" t="s">
        <v>105</v>
      </c>
      <c r="H3290" t="s">
        <v>10895</v>
      </c>
      <c r="I3290" t="s">
        <v>5170</v>
      </c>
      <c r="J3290">
        <v>5.6</v>
      </c>
      <c r="K3290" t="s">
        <v>10933</v>
      </c>
      <c r="L3290">
        <v>58233</v>
      </c>
      <c r="M3290">
        <v>5000000</v>
      </c>
      <c r="N3290">
        <v>61220856</v>
      </c>
      <c r="O3290">
        <v>56220856</v>
      </c>
      <c r="P3290" t="s">
        <v>10913</v>
      </c>
      <c r="Q3290" t="s">
        <v>9863</v>
      </c>
      <c r="R3290">
        <v>29</v>
      </c>
      <c r="S3290" t="s">
        <v>11014</v>
      </c>
      <c r="T3290" t="s">
        <v>11029</v>
      </c>
      <c r="U3290" t="s">
        <v>10932</v>
      </c>
      <c r="V3290" t="s">
        <v>11001</v>
      </c>
      <c r="W3290" t="s">
        <v>11031</v>
      </c>
      <c r="X3290" t="s">
        <v>7902</v>
      </c>
    </row>
    <row r="3291" spans="1:24" x14ac:dyDescent="0.3">
      <c r="A3291" t="s">
        <v>10696</v>
      </c>
      <c r="B3291" t="s">
        <v>10697</v>
      </c>
      <c r="C3291" t="s">
        <v>10697</v>
      </c>
      <c r="D3291">
        <v>116</v>
      </c>
      <c r="E3291" t="s">
        <v>10911</v>
      </c>
      <c r="F3291">
        <v>1.9333333333333333</v>
      </c>
      <c r="G3291" t="s">
        <v>10891</v>
      </c>
      <c r="H3291" t="s">
        <v>190</v>
      </c>
      <c r="I3291" t="s">
        <v>5170</v>
      </c>
      <c r="J3291">
        <v>7</v>
      </c>
      <c r="K3291" t="s">
        <v>10916</v>
      </c>
      <c r="L3291">
        <v>148272</v>
      </c>
      <c r="M3291">
        <v>50000000</v>
      </c>
      <c r="N3291">
        <v>174804407</v>
      </c>
      <c r="O3291">
        <v>124804407</v>
      </c>
      <c r="P3291" t="s">
        <v>10928</v>
      </c>
      <c r="Q3291" t="s">
        <v>10698</v>
      </c>
      <c r="R3291">
        <v>10</v>
      </c>
      <c r="S3291" t="s">
        <v>11015</v>
      </c>
      <c r="T3291" t="s">
        <v>11018</v>
      </c>
      <c r="U3291" t="s">
        <v>10914</v>
      </c>
      <c r="V3291" t="s">
        <v>11009</v>
      </c>
      <c r="W3291" t="s">
        <v>11031</v>
      </c>
      <c r="X3291" t="s">
        <v>87</v>
      </c>
    </row>
    <row r="3292" spans="1:24" x14ac:dyDescent="0.3">
      <c r="A3292" t="s">
        <v>10699</v>
      </c>
      <c r="B3292" t="s">
        <v>10700</v>
      </c>
      <c r="C3292" t="s">
        <v>10700</v>
      </c>
      <c r="D3292">
        <v>123</v>
      </c>
      <c r="E3292" t="s">
        <v>10917</v>
      </c>
      <c r="F3292">
        <v>2.0499999999999998</v>
      </c>
      <c r="G3292" t="s">
        <v>7406</v>
      </c>
      <c r="H3292" t="s">
        <v>10887</v>
      </c>
      <c r="I3292" t="s">
        <v>172</v>
      </c>
      <c r="J3292">
        <v>6.7</v>
      </c>
      <c r="K3292" t="s">
        <v>10912</v>
      </c>
      <c r="L3292">
        <v>272465</v>
      </c>
      <c r="M3292">
        <v>125000000</v>
      </c>
      <c r="N3292">
        <v>801693929</v>
      </c>
      <c r="O3292">
        <v>676693929</v>
      </c>
      <c r="P3292" t="s">
        <v>10928</v>
      </c>
      <c r="Q3292" t="s">
        <v>10391</v>
      </c>
      <c r="R3292">
        <v>4</v>
      </c>
      <c r="S3292" t="s">
        <v>11014</v>
      </c>
      <c r="T3292" t="s">
        <v>11018</v>
      </c>
      <c r="U3292" t="s">
        <v>10914</v>
      </c>
      <c r="V3292" t="s">
        <v>11001</v>
      </c>
      <c r="W3292" t="s">
        <v>11031</v>
      </c>
      <c r="X3292" t="s">
        <v>3756</v>
      </c>
    </row>
    <row r="3293" spans="1:24" x14ac:dyDescent="0.3">
      <c r="A3293" t="s">
        <v>10701</v>
      </c>
      <c r="B3293" t="s">
        <v>10702</v>
      </c>
      <c r="C3293" t="s">
        <v>10702</v>
      </c>
      <c r="D3293">
        <v>114</v>
      </c>
      <c r="E3293" t="s">
        <v>10911</v>
      </c>
      <c r="F3293">
        <v>1.9</v>
      </c>
      <c r="G3293" t="s">
        <v>7406</v>
      </c>
      <c r="H3293" t="s">
        <v>10887</v>
      </c>
      <c r="I3293" t="s">
        <v>10888</v>
      </c>
      <c r="J3293">
        <v>7.6</v>
      </c>
      <c r="K3293" t="s">
        <v>10916</v>
      </c>
      <c r="L3293">
        <v>121882</v>
      </c>
      <c r="M3293">
        <v>38000000</v>
      </c>
      <c r="N3293">
        <v>0</v>
      </c>
      <c r="O3293">
        <v>-38000000</v>
      </c>
      <c r="P3293" t="s">
        <v>10924</v>
      </c>
      <c r="Q3293" t="s">
        <v>6864</v>
      </c>
      <c r="R3293">
        <v>22</v>
      </c>
      <c r="S3293" t="s">
        <v>11012</v>
      </c>
      <c r="T3293" t="s">
        <v>11026</v>
      </c>
      <c r="U3293" t="s">
        <v>10929</v>
      </c>
      <c r="V3293" t="s">
        <v>10995</v>
      </c>
      <c r="W3293" t="s">
        <v>11035</v>
      </c>
      <c r="X3293" t="s">
        <v>10703</v>
      </c>
    </row>
    <row r="3294" spans="1:24" x14ac:dyDescent="0.3">
      <c r="A3294" t="s">
        <v>10704</v>
      </c>
      <c r="B3294" t="s">
        <v>10705</v>
      </c>
      <c r="C3294" t="s">
        <v>10705</v>
      </c>
      <c r="D3294">
        <v>109</v>
      </c>
      <c r="E3294" t="s">
        <v>10911</v>
      </c>
      <c r="F3294">
        <v>1.8166666666666667</v>
      </c>
      <c r="G3294" t="s">
        <v>190</v>
      </c>
      <c r="H3294" t="s">
        <v>10885</v>
      </c>
      <c r="I3294" t="s">
        <v>105</v>
      </c>
      <c r="J3294">
        <v>7.4</v>
      </c>
      <c r="K3294" t="s">
        <v>10916</v>
      </c>
      <c r="L3294">
        <v>242569</v>
      </c>
      <c r="M3294">
        <v>11000000</v>
      </c>
      <c r="N3294">
        <v>18129854</v>
      </c>
      <c r="O3294">
        <v>7129854</v>
      </c>
      <c r="P3294" t="s">
        <v>10918</v>
      </c>
      <c r="Q3294" t="s">
        <v>10706</v>
      </c>
      <c r="R3294">
        <v>19</v>
      </c>
      <c r="S3294" t="s">
        <v>11013</v>
      </c>
      <c r="T3294" t="s">
        <v>11029</v>
      </c>
      <c r="U3294" t="s">
        <v>10932</v>
      </c>
      <c r="V3294" t="s">
        <v>11001</v>
      </c>
      <c r="W3294" t="s">
        <v>11031</v>
      </c>
      <c r="X3294" t="s">
        <v>6875</v>
      </c>
    </row>
    <row r="3295" spans="1:24" x14ac:dyDescent="0.3">
      <c r="A3295" t="s">
        <v>10707</v>
      </c>
      <c r="B3295" t="s">
        <v>10708</v>
      </c>
      <c r="C3295" t="s">
        <v>10708</v>
      </c>
      <c r="D3295">
        <v>114</v>
      </c>
      <c r="E3295" t="s">
        <v>10911</v>
      </c>
      <c r="F3295">
        <v>1.9</v>
      </c>
      <c r="G3295" t="s">
        <v>7406</v>
      </c>
      <c r="H3295" t="s">
        <v>172</v>
      </c>
      <c r="I3295" t="s">
        <v>5170</v>
      </c>
      <c r="J3295">
        <v>6.3</v>
      </c>
      <c r="K3295" t="s">
        <v>10912</v>
      </c>
      <c r="L3295">
        <v>75252</v>
      </c>
      <c r="M3295">
        <v>50000000</v>
      </c>
      <c r="N3295">
        <v>38663840</v>
      </c>
      <c r="O3295">
        <v>-11336160</v>
      </c>
      <c r="P3295" t="s">
        <v>10924</v>
      </c>
      <c r="Q3295" t="s">
        <v>10709</v>
      </c>
      <c r="R3295">
        <v>3</v>
      </c>
      <c r="S3295" t="s">
        <v>11011</v>
      </c>
      <c r="T3295" t="s">
        <v>11019</v>
      </c>
      <c r="U3295" t="s">
        <v>10919</v>
      </c>
      <c r="V3295" t="s">
        <v>11004</v>
      </c>
      <c r="W3295" t="s">
        <v>11035</v>
      </c>
      <c r="X3295" t="s">
        <v>6483</v>
      </c>
    </row>
    <row r="3296" spans="1:24" x14ac:dyDescent="0.3">
      <c r="A3296" t="s">
        <v>10710</v>
      </c>
      <c r="B3296" t="s">
        <v>10711</v>
      </c>
      <c r="C3296" t="s">
        <v>10711</v>
      </c>
      <c r="D3296">
        <v>118</v>
      </c>
      <c r="E3296" t="s">
        <v>10911</v>
      </c>
      <c r="F3296">
        <v>1.9666666666666666</v>
      </c>
      <c r="G3296" t="s">
        <v>7406</v>
      </c>
      <c r="H3296" t="s">
        <v>172</v>
      </c>
      <c r="I3296" t="s">
        <v>5170</v>
      </c>
      <c r="J3296">
        <v>6.3</v>
      </c>
      <c r="K3296" t="s">
        <v>10912</v>
      </c>
      <c r="L3296">
        <v>305158</v>
      </c>
      <c r="M3296">
        <v>200000000</v>
      </c>
      <c r="N3296">
        <v>178143</v>
      </c>
      <c r="O3296">
        <v>-199821857</v>
      </c>
      <c r="P3296" t="s">
        <v>10924</v>
      </c>
      <c r="Q3296" t="s">
        <v>10712</v>
      </c>
      <c r="R3296">
        <v>4</v>
      </c>
      <c r="S3296" t="s">
        <v>11012</v>
      </c>
      <c r="T3296" t="s">
        <v>11023</v>
      </c>
      <c r="U3296" t="s">
        <v>10925</v>
      </c>
      <c r="V3296" t="s">
        <v>10995</v>
      </c>
      <c r="W3296" t="s">
        <v>11035</v>
      </c>
      <c r="X3296" t="s">
        <v>4514</v>
      </c>
    </row>
    <row r="3297" spans="1:24" x14ac:dyDescent="0.3">
      <c r="A3297" t="s">
        <v>10713</v>
      </c>
      <c r="B3297" t="s">
        <v>10714</v>
      </c>
      <c r="C3297" t="s">
        <v>10714</v>
      </c>
      <c r="D3297">
        <v>147</v>
      </c>
      <c r="E3297" t="s">
        <v>10917</v>
      </c>
      <c r="F3297">
        <v>2.4500000000000002</v>
      </c>
      <c r="G3297" t="s">
        <v>7406</v>
      </c>
      <c r="H3297" t="s">
        <v>10887</v>
      </c>
      <c r="I3297" t="s">
        <v>10890</v>
      </c>
      <c r="J3297">
        <v>5.6</v>
      </c>
      <c r="K3297" t="s">
        <v>10933</v>
      </c>
      <c r="L3297">
        <v>194409</v>
      </c>
      <c r="M3297">
        <v>165000000</v>
      </c>
      <c r="N3297">
        <v>1001978080</v>
      </c>
      <c r="O3297">
        <v>836978080</v>
      </c>
      <c r="P3297" t="s">
        <v>10928</v>
      </c>
      <c r="Q3297" t="s">
        <v>10715</v>
      </c>
      <c r="R3297">
        <v>23</v>
      </c>
      <c r="S3297" t="s">
        <v>11015</v>
      </c>
      <c r="T3297" t="s">
        <v>11029</v>
      </c>
      <c r="U3297" t="s">
        <v>10932</v>
      </c>
      <c r="V3297" t="s">
        <v>11008</v>
      </c>
      <c r="W3297" t="s">
        <v>11035</v>
      </c>
      <c r="X3297" t="s">
        <v>4593</v>
      </c>
    </row>
    <row r="3298" spans="1:24" x14ac:dyDescent="0.3">
      <c r="A3298" t="s">
        <v>10716</v>
      </c>
      <c r="B3298" t="s">
        <v>10717</v>
      </c>
      <c r="C3298" t="s">
        <v>10717</v>
      </c>
      <c r="D3298">
        <v>116</v>
      </c>
      <c r="E3298" t="s">
        <v>10911</v>
      </c>
      <c r="F3298">
        <v>1.9333333333333333</v>
      </c>
      <c r="G3298" t="s">
        <v>172</v>
      </c>
      <c r="H3298" t="s">
        <v>10885</v>
      </c>
      <c r="I3298" t="s">
        <v>10894</v>
      </c>
      <c r="J3298">
        <v>6.8</v>
      </c>
      <c r="K3298" t="s">
        <v>10912</v>
      </c>
      <c r="L3298">
        <v>162180</v>
      </c>
      <c r="M3298">
        <v>26000000</v>
      </c>
      <c r="N3298">
        <v>154608856</v>
      </c>
      <c r="O3298">
        <v>128608856</v>
      </c>
      <c r="P3298" t="s">
        <v>10928</v>
      </c>
      <c r="Q3298" t="s">
        <v>10718</v>
      </c>
      <c r="R3298">
        <v>4</v>
      </c>
      <c r="S3298" t="s">
        <v>11016</v>
      </c>
      <c r="T3298" t="s">
        <v>11029</v>
      </c>
      <c r="U3298" t="s">
        <v>10932</v>
      </c>
      <c r="V3298" t="s">
        <v>11001</v>
      </c>
      <c r="W3298" t="s">
        <v>11031</v>
      </c>
      <c r="X3298" t="s">
        <v>1826</v>
      </c>
    </row>
    <row r="3299" spans="1:24" x14ac:dyDescent="0.3">
      <c r="A3299" t="s">
        <v>10719</v>
      </c>
      <c r="B3299" t="s">
        <v>10720</v>
      </c>
      <c r="C3299" t="s">
        <v>10720</v>
      </c>
      <c r="D3299">
        <v>135</v>
      </c>
      <c r="E3299" t="s">
        <v>10917</v>
      </c>
      <c r="F3299">
        <v>2.25</v>
      </c>
      <c r="G3299" t="s">
        <v>7406</v>
      </c>
      <c r="H3299" t="s">
        <v>190</v>
      </c>
      <c r="I3299" t="s">
        <v>10896</v>
      </c>
      <c r="J3299">
        <v>6.9</v>
      </c>
      <c r="K3299" t="s">
        <v>10912</v>
      </c>
      <c r="L3299">
        <v>68950</v>
      </c>
      <c r="M3299">
        <v>50000000</v>
      </c>
      <c r="N3299">
        <v>93279806</v>
      </c>
      <c r="O3299">
        <v>43279806</v>
      </c>
      <c r="P3299" t="s">
        <v>10913</v>
      </c>
      <c r="Q3299" t="s">
        <v>10721</v>
      </c>
      <c r="R3299">
        <v>9</v>
      </c>
      <c r="S3299" t="s">
        <v>1956</v>
      </c>
      <c r="T3299" t="s">
        <v>11027</v>
      </c>
      <c r="U3299" t="s">
        <v>10930</v>
      </c>
      <c r="V3299" t="s">
        <v>11008</v>
      </c>
      <c r="W3299" t="s">
        <v>11035</v>
      </c>
      <c r="X3299" t="s">
        <v>10644</v>
      </c>
    </row>
    <row r="3300" spans="1:24" x14ac:dyDescent="0.3">
      <c r="A3300" t="s">
        <v>10722</v>
      </c>
      <c r="B3300" t="s">
        <v>10723</v>
      </c>
      <c r="C3300" t="s">
        <v>10723</v>
      </c>
      <c r="D3300">
        <v>100</v>
      </c>
      <c r="E3300" t="s">
        <v>10911</v>
      </c>
      <c r="F3300">
        <v>1.6666666666666667</v>
      </c>
      <c r="G3300" t="s">
        <v>10887</v>
      </c>
      <c r="H3300" t="s">
        <v>10888</v>
      </c>
      <c r="I3300" t="s">
        <v>172</v>
      </c>
      <c r="J3300">
        <v>7</v>
      </c>
      <c r="K3300" t="s">
        <v>10916</v>
      </c>
      <c r="L3300">
        <v>142985</v>
      </c>
      <c r="M3300">
        <v>175000000</v>
      </c>
      <c r="N3300">
        <v>20122621</v>
      </c>
      <c r="O3300">
        <v>-154877379</v>
      </c>
      <c r="P3300" t="s">
        <v>10924</v>
      </c>
      <c r="Q3300" t="s">
        <v>8723</v>
      </c>
      <c r="R3300">
        <v>1</v>
      </c>
      <c r="S3300" t="s">
        <v>11011</v>
      </c>
      <c r="T3300" t="s">
        <v>11021</v>
      </c>
      <c r="U3300" t="s">
        <v>10921</v>
      </c>
      <c r="V3300" t="s">
        <v>11008</v>
      </c>
      <c r="W3300" t="s">
        <v>11035</v>
      </c>
      <c r="X3300" t="s">
        <v>10724</v>
      </c>
    </row>
    <row r="3301" spans="1:24" x14ac:dyDescent="0.3">
      <c r="A3301" t="s">
        <v>10725</v>
      </c>
      <c r="B3301" t="s">
        <v>10726</v>
      </c>
      <c r="C3301" t="s">
        <v>10726</v>
      </c>
      <c r="D3301">
        <v>128</v>
      </c>
      <c r="E3301" t="s">
        <v>10917</v>
      </c>
      <c r="F3301">
        <v>2.1333333333333333</v>
      </c>
      <c r="G3301" t="s">
        <v>7406</v>
      </c>
      <c r="H3301" t="s">
        <v>5170</v>
      </c>
      <c r="I3301" t="s">
        <v>10899</v>
      </c>
      <c r="J3301">
        <v>6.1</v>
      </c>
      <c r="K3301" t="s">
        <v>10912</v>
      </c>
      <c r="L3301">
        <v>191299</v>
      </c>
      <c r="M3301">
        <v>150000000</v>
      </c>
      <c r="N3301">
        <v>0</v>
      </c>
      <c r="O3301">
        <v>-150000000</v>
      </c>
      <c r="P3301" t="s">
        <v>10924</v>
      </c>
      <c r="Q3301" t="s">
        <v>10727</v>
      </c>
      <c r="R3301">
        <v>10</v>
      </c>
      <c r="S3301" t="s">
        <v>11011</v>
      </c>
      <c r="T3301" t="s">
        <v>11018</v>
      </c>
      <c r="U3301" t="s">
        <v>10914</v>
      </c>
      <c r="V3301" t="s">
        <v>11001</v>
      </c>
      <c r="W3301" t="s">
        <v>11031</v>
      </c>
      <c r="X3301" t="s">
        <v>1884</v>
      </c>
    </row>
    <row r="3302" spans="1:24" x14ac:dyDescent="0.3">
      <c r="A3302" t="s">
        <v>10728</v>
      </c>
      <c r="B3302" t="s">
        <v>10729</v>
      </c>
      <c r="C3302" t="s">
        <v>10729</v>
      </c>
      <c r="D3302">
        <v>139</v>
      </c>
      <c r="E3302" t="s">
        <v>10917</v>
      </c>
      <c r="F3302">
        <v>2.3166666666666669</v>
      </c>
      <c r="G3302" t="s">
        <v>10891</v>
      </c>
      <c r="H3302" t="s">
        <v>10895</v>
      </c>
      <c r="I3302" t="s">
        <v>5170</v>
      </c>
      <c r="J3302">
        <v>8.1999999999999993</v>
      </c>
      <c r="K3302" t="s">
        <v>10922</v>
      </c>
      <c r="L3302">
        <v>99633</v>
      </c>
      <c r="M3302">
        <v>4500000</v>
      </c>
      <c r="N3302">
        <v>62475342</v>
      </c>
      <c r="O3302">
        <v>57975342</v>
      </c>
      <c r="P3302" t="s">
        <v>10913</v>
      </c>
      <c r="Q3302" t="s">
        <v>10730</v>
      </c>
      <c r="R3302">
        <v>4</v>
      </c>
      <c r="S3302" t="s">
        <v>11012</v>
      </c>
      <c r="T3302" t="s">
        <v>11022</v>
      </c>
      <c r="U3302" t="s">
        <v>10923</v>
      </c>
      <c r="V3302" t="s">
        <v>11009</v>
      </c>
      <c r="W3302" t="s">
        <v>11031</v>
      </c>
      <c r="X3302" t="s">
        <v>10731</v>
      </c>
    </row>
    <row r="3303" spans="1:24" x14ac:dyDescent="0.3">
      <c r="A3303" t="s">
        <v>10732</v>
      </c>
      <c r="B3303" t="s">
        <v>10733</v>
      </c>
      <c r="C3303" t="s">
        <v>10733</v>
      </c>
      <c r="D3303">
        <v>120</v>
      </c>
      <c r="E3303" t="s">
        <v>10911</v>
      </c>
      <c r="F3303">
        <v>2</v>
      </c>
      <c r="G3303" t="s">
        <v>10891</v>
      </c>
      <c r="H3303" t="s">
        <v>190</v>
      </c>
      <c r="I3303" t="s">
        <v>10899</v>
      </c>
      <c r="J3303">
        <v>6.3</v>
      </c>
      <c r="K3303" t="s">
        <v>10912</v>
      </c>
      <c r="L3303">
        <v>60730</v>
      </c>
      <c r="M3303">
        <v>50000000</v>
      </c>
      <c r="N3303">
        <v>13037403</v>
      </c>
      <c r="O3303">
        <v>-36962597</v>
      </c>
      <c r="P3303" t="s">
        <v>10924</v>
      </c>
      <c r="Q3303" t="s">
        <v>10734</v>
      </c>
      <c r="R3303">
        <v>22</v>
      </c>
      <c r="S3303" t="s">
        <v>11014</v>
      </c>
      <c r="T3303" t="s">
        <v>11027</v>
      </c>
      <c r="U3303" t="s">
        <v>10930</v>
      </c>
      <c r="V3303" t="s">
        <v>10995</v>
      </c>
      <c r="W3303" t="s">
        <v>11035</v>
      </c>
      <c r="X3303" t="s">
        <v>7639</v>
      </c>
    </row>
    <row r="3304" spans="1:24" x14ac:dyDescent="0.3">
      <c r="A3304" t="s">
        <v>10735</v>
      </c>
      <c r="B3304" t="s">
        <v>10736</v>
      </c>
      <c r="C3304" t="s">
        <v>10736</v>
      </c>
      <c r="D3304">
        <v>100</v>
      </c>
      <c r="E3304" t="s">
        <v>10911</v>
      </c>
      <c r="F3304">
        <v>1.6666666666666667</v>
      </c>
      <c r="G3304" t="s">
        <v>7406</v>
      </c>
      <c r="H3304" t="s">
        <v>10887</v>
      </c>
      <c r="I3304" t="s">
        <v>10888</v>
      </c>
      <c r="J3304">
        <v>6.8</v>
      </c>
      <c r="K3304" t="s">
        <v>10912</v>
      </c>
      <c r="L3304">
        <v>53420</v>
      </c>
      <c r="M3304">
        <v>70000000</v>
      </c>
      <c r="N3304">
        <v>250162278</v>
      </c>
      <c r="O3304">
        <v>180162278</v>
      </c>
      <c r="P3304" t="s">
        <v>10928</v>
      </c>
      <c r="Q3304" t="s">
        <v>10214</v>
      </c>
      <c r="R3304">
        <v>16</v>
      </c>
      <c r="S3304" t="s">
        <v>11014</v>
      </c>
      <c r="T3304" t="s">
        <v>11021</v>
      </c>
      <c r="U3304" t="s">
        <v>10921</v>
      </c>
      <c r="V3304" t="s">
        <v>11008</v>
      </c>
      <c r="W3304" t="s">
        <v>11035</v>
      </c>
      <c r="X3304" t="s">
        <v>10737</v>
      </c>
    </row>
    <row r="3305" spans="1:24" x14ac:dyDescent="0.3">
      <c r="A3305" t="s">
        <v>10738</v>
      </c>
      <c r="B3305" t="s">
        <v>10739</v>
      </c>
      <c r="C3305" t="s">
        <v>10740</v>
      </c>
      <c r="D3305">
        <v>100</v>
      </c>
      <c r="E3305" t="s">
        <v>10911</v>
      </c>
      <c r="F3305">
        <v>1.6666666666666667</v>
      </c>
      <c r="G3305" t="s">
        <v>172</v>
      </c>
      <c r="H3305" t="s">
        <v>105</v>
      </c>
      <c r="I3305" t="s">
        <v>10895</v>
      </c>
      <c r="J3305">
        <v>6.2</v>
      </c>
      <c r="K3305" t="s">
        <v>10912</v>
      </c>
      <c r="L3305">
        <v>82964</v>
      </c>
      <c r="M3305">
        <v>9000000</v>
      </c>
      <c r="N3305">
        <v>64600152</v>
      </c>
      <c r="O3305">
        <v>55600152</v>
      </c>
      <c r="P3305" t="s">
        <v>10913</v>
      </c>
      <c r="Q3305" t="s">
        <v>10741</v>
      </c>
      <c r="R3305">
        <v>13</v>
      </c>
      <c r="S3305" t="s">
        <v>11014</v>
      </c>
      <c r="T3305" t="s">
        <v>11020</v>
      </c>
      <c r="U3305" t="s">
        <v>10920</v>
      </c>
      <c r="V3305" t="s">
        <v>11001</v>
      </c>
      <c r="W3305" t="s">
        <v>11031</v>
      </c>
      <c r="X3305" t="s">
        <v>6825</v>
      </c>
    </row>
    <row r="3306" spans="1:24" x14ac:dyDescent="0.3">
      <c r="A3306" t="s">
        <v>10742</v>
      </c>
      <c r="B3306" t="s">
        <v>10743</v>
      </c>
      <c r="C3306" t="s">
        <v>10743</v>
      </c>
      <c r="D3306">
        <v>90</v>
      </c>
      <c r="E3306" t="s">
        <v>10911</v>
      </c>
      <c r="F3306">
        <v>1.5</v>
      </c>
      <c r="G3306" t="s">
        <v>7406</v>
      </c>
      <c r="H3306" t="s">
        <v>105</v>
      </c>
      <c r="I3306" t="s">
        <v>5170</v>
      </c>
      <c r="J3306">
        <v>6.5</v>
      </c>
      <c r="K3306" t="s">
        <v>10912</v>
      </c>
      <c r="L3306">
        <v>124145</v>
      </c>
      <c r="M3306">
        <v>14000000</v>
      </c>
      <c r="N3306">
        <v>10550350</v>
      </c>
      <c r="O3306">
        <v>-3449650</v>
      </c>
      <c r="P3306" t="s">
        <v>10924</v>
      </c>
      <c r="Q3306" t="s">
        <v>10744</v>
      </c>
      <c r="R3306">
        <v>11</v>
      </c>
      <c r="S3306" t="s">
        <v>11014</v>
      </c>
      <c r="T3306" t="s">
        <v>11021</v>
      </c>
      <c r="U3306" t="s">
        <v>10921</v>
      </c>
      <c r="V3306" t="s">
        <v>11007</v>
      </c>
      <c r="W3306" t="s">
        <v>11031</v>
      </c>
      <c r="X3306" t="s">
        <v>10745</v>
      </c>
    </row>
    <row r="3307" spans="1:24" x14ac:dyDescent="0.3">
      <c r="A3307" t="s">
        <v>10746</v>
      </c>
      <c r="B3307" t="s">
        <v>10747</v>
      </c>
      <c r="C3307" t="s">
        <v>10748</v>
      </c>
      <c r="D3307">
        <v>126</v>
      </c>
      <c r="E3307" t="s">
        <v>10917</v>
      </c>
      <c r="F3307">
        <v>2.1</v>
      </c>
      <c r="G3307" t="s">
        <v>190</v>
      </c>
      <c r="H3307" t="s">
        <v>10899</v>
      </c>
      <c r="I3307" t="s">
        <v>10899</v>
      </c>
      <c r="J3307">
        <v>8.4</v>
      </c>
      <c r="K3307" t="s">
        <v>10922</v>
      </c>
      <c r="L3307">
        <v>100413</v>
      </c>
      <c r="M3307">
        <v>4000000</v>
      </c>
      <c r="N3307">
        <v>64417003</v>
      </c>
      <c r="O3307">
        <v>60417003</v>
      </c>
      <c r="P3307" t="s">
        <v>10913</v>
      </c>
      <c r="Q3307" t="s">
        <v>10749</v>
      </c>
      <c r="R3307">
        <v>17</v>
      </c>
      <c r="S3307" t="s">
        <v>11012</v>
      </c>
      <c r="T3307" t="s">
        <v>11029</v>
      </c>
      <c r="U3307" t="s">
        <v>10932</v>
      </c>
      <c r="V3307" t="s">
        <v>11009</v>
      </c>
      <c r="W3307" t="s">
        <v>11031</v>
      </c>
      <c r="X3307" t="s">
        <v>10750</v>
      </c>
    </row>
    <row r="3308" spans="1:24" x14ac:dyDescent="0.3">
      <c r="A3308" t="s">
        <v>10751</v>
      </c>
      <c r="B3308" t="s">
        <v>10752</v>
      </c>
      <c r="C3308" t="s">
        <v>10752</v>
      </c>
      <c r="D3308">
        <v>106</v>
      </c>
      <c r="E3308" t="s">
        <v>10911</v>
      </c>
      <c r="F3308">
        <v>1.7666666666666666</v>
      </c>
      <c r="G3308" t="s">
        <v>105</v>
      </c>
      <c r="H3308" t="s">
        <v>10895</v>
      </c>
      <c r="I3308" t="s">
        <v>5170</v>
      </c>
      <c r="J3308">
        <v>5.9</v>
      </c>
      <c r="K3308" t="s">
        <v>10933</v>
      </c>
      <c r="L3308">
        <v>84507</v>
      </c>
      <c r="M3308">
        <v>30000000</v>
      </c>
      <c r="N3308">
        <v>231252591</v>
      </c>
      <c r="O3308">
        <v>201252591</v>
      </c>
      <c r="P3308" t="s">
        <v>10928</v>
      </c>
      <c r="Q3308" t="s">
        <v>10753</v>
      </c>
      <c r="R3308">
        <v>17</v>
      </c>
      <c r="S3308" t="s">
        <v>11015</v>
      </c>
      <c r="T3308" t="s">
        <v>11024</v>
      </c>
      <c r="U3308" t="s">
        <v>10926</v>
      </c>
      <c r="V3308" t="s">
        <v>11001</v>
      </c>
      <c r="W3308" t="s">
        <v>11031</v>
      </c>
      <c r="X3308" t="s">
        <v>10754</v>
      </c>
    </row>
    <row r="3309" spans="1:24" x14ac:dyDescent="0.3">
      <c r="A3309" t="s">
        <v>10755</v>
      </c>
      <c r="B3309" t="s">
        <v>10756</v>
      </c>
      <c r="C3309" t="s">
        <v>10756</v>
      </c>
      <c r="D3309">
        <v>87</v>
      </c>
      <c r="E3309" t="s">
        <v>10915</v>
      </c>
      <c r="F3309">
        <v>1.45</v>
      </c>
      <c r="G3309" t="s">
        <v>7406</v>
      </c>
      <c r="H3309" t="s">
        <v>10887</v>
      </c>
      <c r="I3309" t="s">
        <v>105</v>
      </c>
      <c r="J3309">
        <v>6.1</v>
      </c>
      <c r="K3309" t="s">
        <v>10912</v>
      </c>
      <c r="L3309">
        <v>91761</v>
      </c>
      <c r="M3309">
        <v>13500000</v>
      </c>
      <c r="N3309">
        <v>91542097</v>
      </c>
      <c r="O3309">
        <v>78042097</v>
      </c>
      <c r="P3309" t="s">
        <v>10913</v>
      </c>
      <c r="Q3309" t="s">
        <v>10757</v>
      </c>
      <c r="R3309">
        <v>10</v>
      </c>
      <c r="S3309" t="s">
        <v>11014</v>
      </c>
      <c r="T3309" t="s">
        <v>11025</v>
      </c>
      <c r="U3309" t="s">
        <v>10927</v>
      </c>
      <c r="V3309" t="s">
        <v>11001</v>
      </c>
      <c r="W3309" t="s">
        <v>11031</v>
      </c>
      <c r="X3309" t="s">
        <v>5495</v>
      </c>
    </row>
    <row r="3310" spans="1:24" x14ac:dyDescent="0.3">
      <c r="A3310" t="s">
        <v>10758</v>
      </c>
      <c r="B3310" t="s">
        <v>10759</v>
      </c>
      <c r="C3310" t="s">
        <v>10759</v>
      </c>
      <c r="D3310">
        <v>113</v>
      </c>
      <c r="E3310" t="s">
        <v>10911</v>
      </c>
      <c r="F3310">
        <v>1.8833333333333333</v>
      </c>
      <c r="G3310" t="s">
        <v>7406</v>
      </c>
      <c r="H3310" t="s">
        <v>10891</v>
      </c>
      <c r="I3310" t="s">
        <v>10899</v>
      </c>
      <c r="J3310">
        <v>7.8</v>
      </c>
      <c r="K3310" t="s">
        <v>10916</v>
      </c>
      <c r="L3310">
        <v>374674</v>
      </c>
      <c r="M3310">
        <v>22000000</v>
      </c>
      <c r="N3310">
        <v>115171795</v>
      </c>
      <c r="O3310">
        <v>93171795</v>
      </c>
      <c r="P3310" t="s">
        <v>10913</v>
      </c>
      <c r="Q3310" t="s">
        <v>10760</v>
      </c>
      <c r="R3310">
        <v>3</v>
      </c>
      <c r="S3310" t="s">
        <v>11011</v>
      </c>
      <c r="T3310" t="s">
        <v>11018</v>
      </c>
      <c r="U3310" t="s">
        <v>10914</v>
      </c>
      <c r="V3310" t="s">
        <v>11001</v>
      </c>
      <c r="W3310" t="s">
        <v>11031</v>
      </c>
      <c r="X3310" t="s">
        <v>6483</v>
      </c>
    </row>
    <row r="3311" spans="1:24" x14ac:dyDescent="0.3">
      <c r="A3311" t="s">
        <v>10761</v>
      </c>
      <c r="B3311" t="s">
        <v>10762</v>
      </c>
      <c r="C3311" t="s">
        <v>10762</v>
      </c>
      <c r="D3311">
        <v>97</v>
      </c>
      <c r="E3311" t="s">
        <v>10911</v>
      </c>
      <c r="F3311">
        <v>1.6166666666666667</v>
      </c>
      <c r="G3311" t="s">
        <v>105</v>
      </c>
      <c r="H3311" t="s">
        <v>10895</v>
      </c>
      <c r="I3311" t="s">
        <v>10890</v>
      </c>
      <c r="J3311">
        <v>5.9</v>
      </c>
      <c r="K3311" t="s">
        <v>10933</v>
      </c>
      <c r="L3311">
        <v>70233</v>
      </c>
      <c r="M3311">
        <v>4000000</v>
      </c>
      <c r="N3311">
        <v>487625</v>
      </c>
      <c r="O3311">
        <v>-3512375</v>
      </c>
      <c r="P3311" t="s">
        <v>10924</v>
      </c>
      <c r="Q3311" t="s">
        <v>10763</v>
      </c>
      <c r="R3311">
        <v>18</v>
      </c>
      <c r="S3311" t="s">
        <v>11016</v>
      </c>
      <c r="T3311" t="s">
        <v>11029</v>
      </c>
      <c r="U3311" t="s">
        <v>10932</v>
      </c>
      <c r="V3311" t="s">
        <v>11001</v>
      </c>
      <c r="W3311" t="s">
        <v>11031</v>
      </c>
      <c r="X3311" t="s">
        <v>10764</v>
      </c>
    </row>
    <row r="3312" spans="1:24" x14ac:dyDescent="0.3">
      <c r="A3312" t="s">
        <v>10765</v>
      </c>
      <c r="B3312" t="s">
        <v>10766</v>
      </c>
      <c r="C3312" t="s">
        <v>10766</v>
      </c>
      <c r="D3312">
        <v>100</v>
      </c>
      <c r="E3312" t="s">
        <v>10911</v>
      </c>
      <c r="F3312">
        <v>1.6666666666666667</v>
      </c>
      <c r="G3312" t="s">
        <v>7406</v>
      </c>
      <c r="H3312" t="s">
        <v>172</v>
      </c>
      <c r="I3312" t="s">
        <v>10891</v>
      </c>
      <c r="J3312">
        <v>6.1</v>
      </c>
      <c r="K3312" t="s">
        <v>10912</v>
      </c>
      <c r="L3312">
        <v>103877</v>
      </c>
      <c r="M3312">
        <v>70000000</v>
      </c>
      <c r="N3312">
        <v>70094113</v>
      </c>
      <c r="O3312">
        <v>94113</v>
      </c>
      <c r="P3312" t="s">
        <v>10918</v>
      </c>
      <c r="Q3312" t="s">
        <v>10767</v>
      </c>
      <c r="R3312">
        <v>10</v>
      </c>
      <c r="S3312" t="s">
        <v>11012</v>
      </c>
      <c r="T3312" t="s">
        <v>11024</v>
      </c>
      <c r="U3312" t="s">
        <v>10926</v>
      </c>
      <c r="V3312" t="s">
        <v>10995</v>
      </c>
      <c r="W3312" t="s">
        <v>11035</v>
      </c>
      <c r="X3312" t="s">
        <v>7048</v>
      </c>
    </row>
    <row r="3313" spans="1:24" x14ac:dyDescent="0.3">
      <c r="A3313" t="s">
        <v>10768</v>
      </c>
      <c r="B3313" t="s">
        <v>10769</v>
      </c>
      <c r="C3313" t="s">
        <v>10769</v>
      </c>
      <c r="D3313">
        <v>178</v>
      </c>
      <c r="E3313" t="s">
        <v>10917</v>
      </c>
      <c r="F3313">
        <v>2.9666666666666668</v>
      </c>
      <c r="G3313" t="s">
        <v>7406</v>
      </c>
      <c r="H3313" t="s">
        <v>10887</v>
      </c>
      <c r="I3313" t="s">
        <v>190</v>
      </c>
      <c r="J3313">
        <v>4.7</v>
      </c>
      <c r="K3313" t="s">
        <v>10933</v>
      </c>
      <c r="L3313">
        <v>56965</v>
      </c>
      <c r="M3313">
        <v>18000000</v>
      </c>
      <c r="N3313">
        <v>608342</v>
      </c>
      <c r="O3313">
        <v>-17391658</v>
      </c>
      <c r="P3313" t="s">
        <v>10924</v>
      </c>
      <c r="Q3313" t="s">
        <v>10770</v>
      </c>
      <c r="R3313">
        <v>22</v>
      </c>
      <c r="S3313" t="s">
        <v>1956</v>
      </c>
      <c r="T3313" t="s">
        <v>11025</v>
      </c>
      <c r="U3313" t="s">
        <v>10927</v>
      </c>
      <c r="V3313" t="s">
        <v>11008</v>
      </c>
      <c r="W3313" t="s">
        <v>11035</v>
      </c>
      <c r="X3313" t="s">
        <v>10771</v>
      </c>
    </row>
    <row r="3314" spans="1:24" x14ac:dyDescent="0.3">
      <c r="A3314" t="s">
        <v>10772</v>
      </c>
      <c r="B3314">
        <v>1917</v>
      </c>
      <c r="C3314">
        <v>1917</v>
      </c>
      <c r="D3314">
        <v>119</v>
      </c>
      <c r="E3314" t="s">
        <v>10911</v>
      </c>
      <c r="F3314">
        <v>1.9833333333333334</v>
      </c>
      <c r="G3314" t="s">
        <v>7406</v>
      </c>
      <c r="H3314" t="s">
        <v>190</v>
      </c>
      <c r="I3314" t="s">
        <v>5878</v>
      </c>
      <c r="J3314">
        <v>8.1999999999999993</v>
      </c>
      <c r="K3314" t="s">
        <v>10922</v>
      </c>
      <c r="L3314">
        <v>648241</v>
      </c>
      <c r="M3314">
        <v>95000000</v>
      </c>
      <c r="N3314">
        <v>384579472</v>
      </c>
      <c r="O3314">
        <v>289579472</v>
      </c>
      <c r="P3314" t="s">
        <v>10928</v>
      </c>
      <c r="Q3314" t="s">
        <v>10391</v>
      </c>
      <c r="R3314">
        <v>4</v>
      </c>
      <c r="S3314" t="s">
        <v>11014</v>
      </c>
      <c r="T3314" t="s">
        <v>11018</v>
      </c>
      <c r="U3314" t="s">
        <v>10914</v>
      </c>
      <c r="V3314" t="s">
        <v>11001</v>
      </c>
      <c r="W3314" t="s">
        <v>11031</v>
      </c>
      <c r="X3314" t="s">
        <v>3091</v>
      </c>
    </row>
    <row r="3315" spans="1:24" x14ac:dyDescent="0.3">
      <c r="A3315" t="s">
        <v>10773</v>
      </c>
      <c r="B3315" t="s">
        <v>10774</v>
      </c>
      <c r="C3315" t="s">
        <v>10774</v>
      </c>
      <c r="D3315">
        <v>103</v>
      </c>
      <c r="E3315" t="s">
        <v>10911</v>
      </c>
      <c r="F3315">
        <v>1.7166666666666666</v>
      </c>
      <c r="G3315" t="s">
        <v>172</v>
      </c>
      <c r="H3315" t="s">
        <v>190</v>
      </c>
      <c r="I3315" t="s">
        <v>10885</v>
      </c>
      <c r="J3315">
        <v>6.5</v>
      </c>
      <c r="K3315" t="s">
        <v>10912</v>
      </c>
      <c r="L3315">
        <v>84953</v>
      </c>
      <c r="M3315">
        <v>25000000</v>
      </c>
      <c r="N3315">
        <v>123446172</v>
      </c>
      <c r="O3315">
        <v>98446172</v>
      </c>
      <c r="P3315" t="s">
        <v>10913</v>
      </c>
      <c r="Q3315" t="s">
        <v>10070</v>
      </c>
      <c r="R3315">
        <v>7</v>
      </c>
      <c r="S3315" t="s">
        <v>11012</v>
      </c>
      <c r="T3315" t="s">
        <v>11023</v>
      </c>
      <c r="U3315" t="s">
        <v>10925</v>
      </c>
      <c r="V3315" t="s">
        <v>11001</v>
      </c>
      <c r="W3315" t="s">
        <v>11031</v>
      </c>
      <c r="X3315" t="s">
        <v>7488</v>
      </c>
    </row>
    <row r="3316" spans="1:24" x14ac:dyDescent="0.3">
      <c r="A3316" t="s">
        <v>10775</v>
      </c>
      <c r="B3316" t="s">
        <v>1013</v>
      </c>
      <c r="C3316" t="s">
        <v>1013</v>
      </c>
      <c r="D3316">
        <v>90</v>
      </c>
      <c r="E3316" t="s">
        <v>10911</v>
      </c>
      <c r="F3316">
        <v>1.5</v>
      </c>
      <c r="G3316" t="s">
        <v>190</v>
      </c>
      <c r="H3316" t="s">
        <v>105</v>
      </c>
      <c r="I3316" t="s">
        <v>10890</v>
      </c>
      <c r="J3316">
        <v>5.7</v>
      </c>
      <c r="K3316" t="s">
        <v>10933</v>
      </c>
      <c r="L3316">
        <v>55399</v>
      </c>
      <c r="M3316">
        <v>10000000</v>
      </c>
      <c r="N3316">
        <v>44907074</v>
      </c>
      <c r="O3316">
        <v>34907074</v>
      </c>
      <c r="P3316" t="s">
        <v>10913</v>
      </c>
      <c r="Q3316" t="s">
        <v>10776</v>
      </c>
      <c r="R3316">
        <v>18</v>
      </c>
      <c r="S3316" t="s">
        <v>11011</v>
      </c>
      <c r="T3316" t="s">
        <v>11024</v>
      </c>
      <c r="U3316" t="s">
        <v>10926</v>
      </c>
      <c r="V3316" t="s">
        <v>11001</v>
      </c>
      <c r="W3316" t="s">
        <v>11031</v>
      </c>
      <c r="X3316" t="s">
        <v>10777</v>
      </c>
    </row>
    <row r="3317" spans="1:24" x14ac:dyDescent="0.3">
      <c r="A3317" t="s">
        <v>10778</v>
      </c>
      <c r="B3317" t="s">
        <v>10779</v>
      </c>
      <c r="C3317" t="s">
        <v>10779</v>
      </c>
      <c r="D3317">
        <v>99</v>
      </c>
      <c r="E3317" t="s">
        <v>10911</v>
      </c>
      <c r="F3317">
        <v>1.65</v>
      </c>
      <c r="G3317" t="s">
        <v>7406</v>
      </c>
      <c r="H3317" t="s">
        <v>10891</v>
      </c>
      <c r="I3317" t="s">
        <v>190</v>
      </c>
      <c r="J3317">
        <v>6.6</v>
      </c>
      <c r="K3317" t="s">
        <v>10912</v>
      </c>
      <c r="L3317">
        <v>71965</v>
      </c>
      <c r="M3317">
        <v>33000000</v>
      </c>
      <c r="N3317">
        <v>49939757</v>
      </c>
      <c r="O3317">
        <v>16939757</v>
      </c>
      <c r="P3317" t="s">
        <v>10913</v>
      </c>
      <c r="Q3317" t="s">
        <v>6598</v>
      </c>
      <c r="R3317">
        <v>25</v>
      </c>
      <c r="S3317" t="s">
        <v>11014</v>
      </c>
      <c r="T3317" t="s">
        <v>11027</v>
      </c>
      <c r="U3317" t="s">
        <v>10930</v>
      </c>
      <c r="V3317" t="s">
        <v>11001</v>
      </c>
      <c r="W3317" t="s">
        <v>11031</v>
      </c>
      <c r="X3317" t="s">
        <v>10780</v>
      </c>
    </row>
    <row r="3318" spans="1:24" x14ac:dyDescent="0.3">
      <c r="A3318" t="s">
        <v>10781</v>
      </c>
      <c r="B3318" t="s">
        <v>10782</v>
      </c>
      <c r="C3318" t="s">
        <v>10783</v>
      </c>
      <c r="D3318">
        <v>120</v>
      </c>
      <c r="E3318" t="s">
        <v>10911</v>
      </c>
      <c r="F3318">
        <v>2</v>
      </c>
      <c r="G3318" t="s">
        <v>10889</v>
      </c>
      <c r="H3318" t="s">
        <v>172</v>
      </c>
      <c r="I3318" t="s">
        <v>190</v>
      </c>
      <c r="J3318">
        <v>7.5</v>
      </c>
      <c r="K3318" t="s">
        <v>10916</v>
      </c>
      <c r="L3318">
        <v>115846</v>
      </c>
      <c r="M3318">
        <v>55000000</v>
      </c>
      <c r="N3318">
        <v>112777</v>
      </c>
      <c r="O3318">
        <v>-54887223</v>
      </c>
      <c r="P3318" t="s">
        <v>10924</v>
      </c>
      <c r="Q3318" t="s">
        <v>10784</v>
      </c>
      <c r="R3318">
        <v>10</v>
      </c>
      <c r="S3318" t="s">
        <v>11014</v>
      </c>
      <c r="T3318" t="s">
        <v>11023</v>
      </c>
      <c r="U3318" t="s">
        <v>10925</v>
      </c>
      <c r="V3318" t="s">
        <v>10995</v>
      </c>
      <c r="W3318" t="s">
        <v>11035</v>
      </c>
      <c r="X3318" t="s">
        <v>10785</v>
      </c>
    </row>
    <row r="3319" spans="1:24" x14ac:dyDescent="0.3">
      <c r="A3319" t="s">
        <v>10786</v>
      </c>
      <c r="B3319" t="s">
        <v>10787</v>
      </c>
      <c r="C3319" t="s">
        <v>10787</v>
      </c>
      <c r="D3319">
        <v>102</v>
      </c>
      <c r="E3319" t="s">
        <v>10911</v>
      </c>
      <c r="F3319">
        <v>1.7</v>
      </c>
      <c r="G3319" t="s">
        <v>105</v>
      </c>
      <c r="H3319" t="s">
        <v>10890</v>
      </c>
      <c r="I3319" t="s">
        <v>5170</v>
      </c>
      <c r="J3319">
        <v>6.4</v>
      </c>
      <c r="K3319" t="s">
        <v>10912</v>
      </c>
      <c r="L3319">
        <v>131033</v>
      </c>
      <c r="M3319">
        <v>12000000</v>
      </c>
      <c r="N3319">
        <v>179972226</v>
      </c>
      <c r="O3319">
        <v>167972226</v>
      </c>
      <c r="P3319" t="s">
        <v>10928</v>
      </c>
      <c r="Q3319" t="s">
        <v>9922</v>
      </c>
      <c r="R3319">
        <v>7</v>
      </c>
      <c r="S3319" t="s">
        <v>11014</v>
      </c>
      <c r="T3319" t="s">
        <v>11018</v>
      </c>
      <c r="U3319" t="s">
        <v>10914</v>
      </c>
      <c r="V3319" t="s">
        <v>11008</v>
      </c>
      <c r="W3319" t="s">
        <v>11035</v>
      </c>
      <c r="X3319" t="s">
        <v>10788</v>
      </c>
    </row>
    <row r="3320" spans="1:24" x14ac:dyDescent="0.3">
      <c r="A3320" t="s">
        <v>10789</v>
      </c>
      <c r="B3320" t="s">
        <v>10790</v>
      </c>
      <c r="C3320" t="s">
        <v>10790</v>
      </c>
      <c r="D3320">
        <v>148</v>
      </c>
      <c r="E3320" t="s">
        <v>10917</v>
      </c>
      <c r="F3320">
        <v>2.4666666666666668</v>
      </c>
      <c r="G3320" t="s">
        <v>190</v>
      </c>
      <c r="H3320" t="s">
        <v>105</v>
      </c>
      <c r="I3320" t="s">
        <v>10895</v>
      </c>
      <c r="J3320">
        <v>7.1</v>
      </c>
      <c r="K3320" t="s">
        <v>10916</v>
      </c>
      <c r="L3320">
        <v>377072</v>
      </c>
      <c r="M3320">
        <v>9000000</v>
      </c>
      <c r="N3320">
        <v>48059189</v>
      </c>
      <c r="O3320">
        <v>39059189</v>
      </c>
      <c r="P3320" t="s">
        <v>10913</v>
      </c>
      <c r="Q3320" t="s">
        <v>10791</v>
      </c>
      <c r="R3320">
        <v>24</v>
      </c>
      <c r="S3320" t="s">
        <v>11015</v>
      </c>
      <c r="T3320" t="s">
        <v>11024</v>
      </c>
      <c r="U3320" t="s">
        <v>10926</v>
      </c>
      <c r="V3320" t="s">
        <v>11001</v>
      </c>
      <c r="W3320" t="s">
        <v>11031</v>
      </c>
      <c r="X3320" t="s">
        <v>10679</v>
      </c>
    </row>
    <row r="3321" spans="1:24" x14ac:dyDescent="0.3">
      <c r="A3321" t="s">
        <v>10792</v>
      </c>
      <c r="B3321" t="s">
        <v>10793</v>
      </c>
      <c r="C3321" t="s">
        <v>10793</v>
      </c>
      <c r="D3321">
        <v>107</v>
      </c>
      <c r="E3321" t="s">
        <v>10911</v>
      </c>
      <c r="F3321">
        <v>1.7833333333333334</v>
      </c>
      <c r="G3321" t="s">
        <v>172</v>
      </c>
      <c r="H3321" t="s">
        <v>190</v>
      </c>
      <c r="I3321" t="s">
        <v>10886</v>
      </c>
      <c r="J3321">
        <v>7.1</v>
      </c>
      <c r="K3321" t="s">
        <v>10916</v>
      </c>
      <c r="L3321">
        <v>144034</v>
      </c>
      <c r="M3321">
        <v>25000000</v>
      </c>
      <c r="N3321">
        <v>46333545</v>
      </c>
      <c r="O3321">
        <v>21333545</v>
      </c>
      <c r="P3321" t="s">
        <v>10913</v>
      </c>
      <c r="Q3321" t="s">
        <v>9801</v>
      </c>
      <c r="R3321">
        <v>12</v>
      </c>
      <c r="S3321" t="s">
        <v>11015</v>
      </c>
      <c r="T3321" t="s">
        <v>11025</v>
      </c>
      <c r="U3321" t="s">
        <v>10927</v>
      </c>
      <c r="V3321" t="s">
        <v>10995</v>
      </c>
      <c r="W3321" t="s">
        <v>11035</v>
      </c>
      <c r="X3321" t="s">
        <v>2066</v>
      </c>
    </row>
    <row r="3322" spans="1:24" x14ac:dyDescent="0.3">
      <c r="A3322" t="s">
        <v>10794</v>
      </c>
      <c r="B3322" t="s">
        <v>10795</v>
      </c>
      <c r="C3322" t="s">
        <v>10795</v>
      </c>
      <c r="D3322">
        <v>105</v>
      </c>
      <c r="E3322" t="s">
        <v>10911</v>
      </c>
      <c r="F3322">
        <v>1.75</v>
      </c>
      <c r="G3322" t="s">
        <v>7406</v>
      </c>
      <c r="H3322" t="s">
        <v>10887</v>
      </c>
      <c r="I3322" t="s">
        <v>10888</v>
      </c>
      <c r="J3322">
        <v>7.1</v>
      </c>
      <c r="K3322" t="s">
        <v>10916</v>
      </c>
      <c r="L3322">
        <v>72557</v>
      </c>
      <c r="M3322">
        <v>90000000</v>
      </c>
      <c r="N3322">
        <v>207557117</v>
      </c>
      <c r="O3322">
        <v>117557117</v>
      </c>
      <c r="P3322" t="s">
        <v>10928</v>
      </c>
      <c r="Q3322">
        <v>44743</v>
      </c>
      <c r="S3322" t="s">
        <v>1956</v>
      </c>
      <c r="T3322" t="s">
        <v>11025</v>
      </c>
      <c r="U3322" t="e">
        <v>#VALUE!</v>
      </c>
      <c r="V3322" t="s">
        <v>11008</v>
      </c>
      <c r="W3322" t="s">
        <v>11035</v>
      </c>
      <c r="X3322" t="s">
        <v>10796</v>
      </c>
    </row>
    <row r="3323" spans="1:24" x14ac:dyDescent="0.3">
      <c r="A3323" t="s">
        <v>10797</v>
      </c>
      <c r="B3323" t="s">
        <v>10798</v>
      </c>
      <c r="C3323" t="s">
        <v>10798</v>
      </c>
      <c r="D3323">
        <v>116</v>
      </c>
      <c r="E3323" t="s">
        <v>10911</v>
      </c>
      <c r="F3323">
        <v>1.9333333333333333</v>
      </c>
      <c r="G3323" t="s">
        <v>7406</v>
      </c>
      <c r="H3323" t="s">
        <v>5170</v>
      </c>
      <c r="I3323" t="s">
        <v>10899</v>
      </c>
      <c r="J3323">
        <v>6.8</v>
      </c>
      <c r="K3323" t="s">
        <v>10912</v>
      </c>
      <c r="L3323">
        <v>253496</v>
      </c>
      <c r="M3323">
        <v>65000000</v>
      </c>
      <c r="N3323">
        <v>0</v>
      </c>
      <c r="O3323">
        <v>-65000000</v>
      </c>
      <c r="P3323" t="s">
        <v>10924</v>
      </c>
      <c r="Q3323" t="s">
        <v>10799</v>
      </c>
      <c r="R3323">
        <v>24</v>
      </c>
      <c r="S3323" t="s">
        <v>1956</v>
      </c>
      <c r="T3323" t="s">
        <v>11026</v>
      </c>
      <c r="U3323" t="s">
        <v>10929</v>
      </c>
      <c r="V3323" t="s">
        <v>11007</v>
      </c>
      <c r="W3323" t="s">
        <v>11031</v>
      </c>
      <c r="X3323" t="s">
        <v>10800</v>
      </c>
    </row>
    <row r="3324" spans="1:24" x14ac:dyDescent="0.3">
      <c r="A3324" t="s">
        <v>10801</v>
      </c>
      <c r="B3324" t="s">
        <v>10802</v>
      </c>
      <c r="C3324" t="s">
        <v>10802</v>
      </c>
      <c r="D3324">
        <v>130</v>
      </c>
      <c r="E3324" t="s">
        <v>10917</v>
      </c>
      <c r="F3324">
        <v>2.1666666666666665</v>
      </c>
      <c r="G3324" t="s">
        <v>172</v>
      </c>
      <c r="H3324" t="s">
        <v>10891</v>
      </c>
      <c r="I3324" t="s">
        <v>190</v>
      </c>
      <c r="J3324">
        <v>7.9</v>
      </c>
      <c r="K3324" t="s">
        <v>10916</v>
      </c>
      <c r="L3324">
        <v>746095</v>
      </c>
      <c r="M3324">
        <v>40000000</v>
      </c>
      <c r="N3324">
        <v>312897920</v>
      </c>
      <c r="O3324">
        <v>272897920</v>
      </c>
      <c r="P3324" t="s">
        <v>10928</v>
      </c>
      <c r="Q3324" t="s">
        <v>9658</v>
      </c>
      <c r="R3324">
        <v>7</v>
      </c>
      <c r="S3324" t="s">
        <v>11016</v>
      </c>
      <c r="T3324" t="s">
        <v>11027</v>
      </c>
      <c r="U3324" t="s">
        <v>10930</v>
      </c>
      <c r="V3324" t="s">
        <v>11001</v>
      </c>
      <c r="W3324" t="s">
        <v>11031</v>
      </c>
      <c r="X3324" t="s">
        <v>4867</v>
      </c>
    </row>
    <row r="3325" spans="1:24" x14ac:dyDescent="0.3">
      <c r="A3325" t="s">
        <v>10803</v>
      </c>
      <c r="B3325" t="s">
        <v>10804</v>
      </c>
      <c r="C3325" t="s">
        <v>10804</v>
      </c>
      <c r="D3325">
        <v>156</v>
      </c>
      <c r="E3325" t="s">
        <v>10917</v>
      </c>
      <c r="F3325">
        <v>2.6</v>
      </c>
      <c r="G3325" t="s">
        <v>7406</v>
      </c>
      <c r="H3325" t="s">
        <v>10887</v>
      </c>
      <c r="I3325" t="s">
        <v>10885</v>
      </c>
      <c r="J3325">
        <v>6.3</v>
      </c>
      <c r="K3325" t="s">
        <v>10912</v>
      </c>
      <c r="L3325">
        <v>372452</v>
      </c>
      <c r="M3325">
        <v>200000000</v>
      </c>
      <c r="N3325">
        <v>402064899</v>
      </c>
      <c r="O3325">
        <v>202064899</v>
      </c>
      <c r="P3325" t="s">
        <v>10928</v>
      </c>
      <c r="Q3325" t="s">
        <v>10805</v>
      </c>
      <c r="R3325">
        <v>18</v>
      </c>
      <c r="S3325" t="s">
        <v>11015</v>
      </c>
      <c r="T3325" t="s">
        <v>11022</v>
      </c>
      <c r="U3325" t="s">
        <v>10923</v>
      </c>
      <c r="V3325" t="s">
        <v>10995</v>
      </c>
      <c r="W3325" t="s">
        <v>11035</v>
      </c>
      <c r="X3325" t="s">
        <v>10806</v>
      </c>
    </row>
    <row r="3326" spans="1:24" x14ac:dyDescent="0.3">
      <c r="A3326" t="s">
        <v>10807</v>
      </c>
      <c r="B3326" t="s">
        <v>10808</v>
      </c>
      <c r="C3326" t="s">
        <v>10808</v>
      </c>
      <c r="D3326">
        <v>161</v>
      </c>
      <c r="E3326" t="s">
        <v>10917</v>
      </c>
      <c r="F3326">
        <v>2.6833333333333331</v>
      </c>
      <c r="G3326" t="s">
        <v>7406</v>
      </c>
      <c r="H3326" t="s">
        <v>10887</v>
      </c>
      <c r="I3326" t="s">
        <v>190</v>
      </c>
      <c r="J3326">
        <v>6.7</v>
      </c>
      <c r="K3326" t="s">
        <v>10912</v>
      </c>
      <c r="L3326">
        <v>289232</v>
      </c>
      <c r="M3326">
        <v>250000000</v>
      </c>
      <c r="N3326">
        <v>859208836</v>
      </c>
      <c r="O3326">
        <v>609208836</v>
      </c>
      <c r="P3326" t="s">
        <v>10928</v>
      </c>
      <c r="Q3326" t="s">
        <v>10809</v>
      </c>
      <c r="R3326">
        <v>9</v>
      </c>
      <c r="S3326" t="s">
        <v>11014</v>
      </c>
      <c r="T3326" t="s">
        <v>11023</v>
      </c>
      <c r="U3326" t="s">
        <v>10925</v>
      </c>
      <c r="V3326" t="s">
        <v>11008</v>
      </c>
      <c r="W3326" t="s">
        <v>11035</v>
      </c>
      <c r="X3326" t="s">
        <v>8644</v>
      </c>
    </row>
    <row r="3327" spans="1:24" x14ac:dyDescent="0.3">
      <c r="A3327" t="s">
        <v>10810</v>
      </c>
      <c r="B3327" t="s">
        <v>10811</v>
      </c>
      <c r="C3327" t="s">
        <v>10811</v>
      </c>
      <c r="D3327">
        <v>108</v>
      </c>
      <c r="E3327" t="s">
        <v>10911</v>
      </c>
      <c r="F3327">
        <v>1.8</v>
      </c>
      <c r="G3327" t="s">
        <v>190</v>
      </c>
      <c r="H3327" t="s">
        <v>10885</v>
      </c>
      <c r="I3327" t="s">
        <v>10886</v>
      </c>
      <c r="J3327">
        <v>6.7</v>
      </c>
      <c r="K3327" t="s">
        <v>10912</v>
      </c>
      <c r="L3327">
        <v>55655</v>
      </c>
      <c r="M3327">
        <v>60000000</v>
      </c>
      <c r="N3327">
        <v>20282422</v>
      </c>
      <c r="O3327">
        <v>-39717578</v>
      </c>
      <c r="P3327" t="s">
        <v>10924</v>
      </c>
      <c r="Q3327" t="s">
        <v>10812</v>
      </c>
      <c r="R3327">
        <v>20</v>
      </c>
      <c r="S3327" t="s">
        <v>1956</v>
      </c>
      <c r="T3327" t="s">
        <v>11029</v>
      </c>
      <c r="U3327" t="s">
        <v>10932</v>
      </c>
      <c r="V3327" t="s">
        <v>11008</v>
      </c>
      <c r="W3327" t="s">
        <v>11035</v>
      </c>
      <c r="X3327" t="s">
        <v>335</v>
      </c>
    </row>
    <row r="3328" spans="1:24" x14ac:dyDescent="0.3">
      <c r="A3328" t="s">
        <v>10813</v>
      </c>
      <c r="B3328" t="s">
        <v>10814</v>
      </c>
      <c r="C3328" t="s">
        <v>10814</v>
      </c>
      <c r="D3328">
        <v>116</v>
      </c>
      <c r="E3328" t="s">
        <v>10911</v>
      </c>
      <c r="F3328">
        <v>1.9333333333333333</v>
      </c>
      <c r="G3328" t="s">
        <v>10887</v>
      </c>
      <c r="H3328" t="s">
        <v>10890</v>
      </c>
      <c r="I3328" t="s">
        <v>5170</v>
      </c>
      <c r="J3328">
        <v>5.6</v>
      </c>
      <c r="K3328" t="s">
        <v>10933</v>
      </c>
      <c r="L3328">
        <v>50363</v>
      </c>
      <c r="M3328">
        <v>10000000</v>
      </c>
      <c r="N3328">
        <v>0</v>
      </c>
      <c r="O3328">
        <v>-10000000</v>
      </c>
      <c r="P3328" t="s">
        <v>10924</v>
      </c>
      <c r="Q3328" t="s">
        <v>6864</v>
      </c>
      <c r="R3328">
        <v>22</v>
      </c>
      <c r="S3328" t="s">
        <v>11012</v>
      </c>
      <c r="T3328" t="s">
        <v>11026</v>
      </c>
      <c r="U3328" t="s">
        <v>10929</v>
      </c>
      <c r="V3328" t="s">
        <v>10995</v>
      </c>
      <c r="W3328" t="s">
        <v>11035</v>
      </c>
      <c r="X3328" t="s">
        <v>10553</v>
      </c>
    </row>
    <row r="3329" spans="1:24" x14ac:dyDescent="0.3">
      <c r="A3329" t="s">
        <v>10815</v>
      </c>
      <c r="B3329" t="s">
        <v>10816</v>
      </c>
      <c r="C3329" t="s">
        <v>10816</v>
      </c>
      <c r="D3329">
        <v>124</v>
      </c>
      <c r="E3329" t="s">
        <v>10917</v>
      </c>
      <c r="F3329">
        <v>2.0666666666666669</v>
      </c>
      <c r="G3329" t="s">
        <v>172</v>
      </c>
      <c r="H3329" t="s">
        <v>190</v>
      </c>
      <c r="I3329" t="s">
        <v>10886</v>
      </c>
      <c r="J3329">
        <v>6.7</v>
      </c>
      <c r="K3329" t="s">
        <v>10912</v>
      </c>
      <c r="L3329">
        <v>60145</v>
      </c>
      <c r="M3329">
        <v>10000000</v>
      </c>
      <c r="N3329">
        <v>26404660</v>
      </c>
      <c r="O3329">
        <v>16404660</v>
      </c>
      <c r="P3329" t="s">
        <v>10913</v>
      </c>
      <c r="Q3329" t="s">
        <v>10637</v>
      </c>
      <c r="R3329">
        <v>13</v>
      </c>
      <c r="S3329" t="s">
        <v>11012</v>
      </c>
      <c r="T3329" t="s">
        <v>11020</v>
      </c>
      <c r="U3329" t="s">
        <v>10920</v>
      </c>
      <c r="V3329" t="s">
        <v>11007</v>
      </c>
      <c r="W3329" t="s">
        <v>11031</v>
      </c>
      <c r="X3329" t="s">
        <v>10817</v>
      </c>
    </row>
    <row r="3330" spans="1:24" x14ac:dyDescent="0.3">
      <c r="A3330" t="s">
        <v>10818</v>
      </c>
      <c r="B3330" t="s">
        <v>10819</v>
      </c>
      <c r="C3330" t="s">
        <v>10819</v>
      </c>
      <c r="D3330">
        <v>116</v>
      </c>
      <c r="E3330" t="s">
        <v>10911</v>
      </c>
      <c r="F3330">
        <v>1.9333333333333333</v>
      </c>
      <c r="G3330" t="s">
        <v>7406</v>
      </c>
      <c r="H3330" t="s">
        <v>10887</v>
      </c>
      <c r="I3330" t="s">
        <v>105</v>
      </c>
      <c r="J3330">
        <v>5.0999999999999996</v>
      </c>
      <c r="K3330" t="s">
        <v>10933</v>
      </c>
      <c r="L3330">
        <v>62714</v>
      </c>
      <c r="M3330">
        <v>129000000</v>
      </c>
      <c r="N3330">
        <v>395000317</v>
      </c>
      <c r="O3330">
        <v>266000317</v>
      </c>
      <c r="P3330" t="s">
        <v>10928</v>
      </c>
      <c r="Q3330" t="s">
        <v>10820</v>
      </c>
      <c r="R3330">
        <v>9</v>
      </c>
      <c r="S3330" t="s">
        <v>1956</v>
      </c>
      <c r="T3330" t="s">
        <v>11024</v>
      </c>
      <c r="U3330" t="s">
        <v>10926</v>
      </c>
      <c r="V3330" t="s">
        <v>11004</v>
      </c>
      <c r="W3330" t="s">
        <v>11035</v>
      </c>
      <c r="X3330" t="s">
        <v>10821</v>
      </c>
    </row>
    <row r="3331" spans="1:24" x14ac:dyDescent="0.3">
      <c r="A3331" t="s">
        <v>10822</v>
      </c>
      <c r="B3331" t="s">
        <v>10823</v>
      </c>
      <c r="C3331" t="s">
        <v>10823</v>
      </c>
      <c r="D3331">
        <v>122</v>
      </c>
      <c r="E3331" t="s">
        <v>10917</v>
      </c>
      <c r="F3331">
        <v>2.0333333333333332</v>
      </c>
      <c r="G3331" t="s">
        <v>7406</v>
      </c>
      <c r="H3331" t="s">
        <v>10891</v>
      </c>
      <c r="I3331" t="s">
        <v>190</v>
      </c>
      <c r="J3331">
        <v>7.3</v>
      </c>
      <c r="K3331" t="s">
        <v>10916</v>
      </c>
      <c r="L3331">
        <v>280414</v>
      </c>
      <c r="M3331">
        <v>6000000</v>
      </c>
      <c r="N3331">
        <v>0</v>
      </c>
      <c r="O3331">
        <v>-6000000</v>
      </c>
      <c r="P3331" t="s">
        <v>10924</v>
      </c>
      <c r="Q3331" t="s">
        <v>10824</v>
      </c>
      <c r="R3331">
        <v>7</v>
      </c>
      <c r="S3331" t="s">
        <v>11015</v>
      </c>
      <c r="T3331" t="s">
        <v>11022</v>
      </c>
      <c r="U3331" t="s">
        <v>10923</v>
      </c>
      <c r="V3331" t="s">
        <v>11001</v>
      </c>
      <c r="W3331" t="s">
        <v>11031</v>
      </c>
      <c r="X3331" t="s">
        <v>10825</v>
      </c>
    </row>
    <row r="3332" spans="1:24" x14ac:dyDescent="0.3">
      <c r="A3332" t="s">
        <v>10826</v>
      </c>
      <c r="B3332" t="s">
        <v>1469</v>
      </c>
      <c r="C3332" t="s">
        <v>1469</v>
      </c>
      <c r="D3332">
        <v>91</v>
      </c>
      <c r="E3332" t="s">
        <v>10911</v>
      </c>
      <c r="F3332">
        <v>1.5166666666666666</v>
      </c>
      <c r="G3332" t="s">
        <v>105</v>
      </c>
      <c r="H3332" t="s">
        <v>5170</v>
      </c>
      <c r="I3332" t="s">
        <v>10899</v>
      </c>
      <c r="J3332">
        <v>5.9</v>
      </c>
      <c r="K3332" t="s">
        <v>10933</v>
      </c>
      <c r="L3332">
        <v>73523</v>
      </c>
      <c r="M3332">
        <v>22000000</v>
      </c>
      <c r="N3332">
        <v>77411570</v>
      </c>
      <c r="O3332">
        <v>55411570</v>
      </c>
      <c r="P3332" t="s">
        <v>10913</v>
      </c>
      <c r="Q3332" t="s">
        <v>10827</v>
      </c>
      <c r="R3332">
        <v>22</v>
      </c>
      <c r="S3332" t="s">
        <v>11013</v>
      </c>
      <c r="T3332" t="s">
        <v>11028</v>
      </c>
      <c r="U3332" t="s">
        <v>10931</v>
      </c>
      <c r="V3332" t="s">
        <v>10995</v>
      </c>
      <c r="W3332" t="s">
        <v>11035</v>
      </c>
      <c r="X3332" t="s">
        <v>10828</v>
      </c>
    </row>
    <row r="3333" spans="1:24" x14ac:dyDescent="0.3">
      <c r="A3333" t="s">
        <v>10829</v>
      </c>
      <c r="B3333" t="s">
        <v>10830</v>
      </c>
      <c r="C3333" t="s">
        <v>10830</v>
      </c>
      <c r="D3333">
        <v>140</v>
      </c>
      <c r="E3333" t="s">
        <v>10917</v>
      </c>
      <c r="F3333">
        <v>2.3333333333333335</v>
      </c>
      <c r="G3333" t="s">
        <v>7406</v>
      </c>
      <c r="H3333" t="s">
        <v>10887</v>
      </c>
      <c r="I3333" t="s">
        <v>10888</v>
      </c>
      <c r="J3333">
        <v>8.6999999999999993</v>
      </c>
      <c r="K3333" t="s">
        <v>10922</v>
      </c>
      <c r="L3333">
        <v>291041</v>
      </c>
      <c r="M3333">
        <v>150000000</v>
      </c>
      <c r="N3333">
        <v>690516673</v>
      </c>
      <c r="O3333">
        <v>540516673</v>
      </c>
      <c r="P3333" t="s">
        <v>10928</v>
      </c>
      <c r="Q3333" t="s">
        <v>10831</v>
      </c>
      <c r="R3333">
        <v>31</v>
      </c>
      <c r="S3333" t="s">
        <v>11014</v>
      </c>
      <c r="T3333" t="s">
        <v>11029</v>
      </c>
      <c r="U3333" t="s">
        <v>10932</v>
      </c>
      <c r="V3333" t="s">
        <v>11004</v>
      </c>
      <c r="W3333" t="s">
        <v>11035</v>
      </c>
      <c r="X3333" t="s">
        <v>10832</v>
      </c>
    </row>
    <row r="3334" spans="1:24" x14ac:dyDescent="0.3">
      <c r="A3334" t="s">
        <v>10833</v>
      </c>
      <c r="B3334" t="s">
        <v>10834</v>
      </c>
      <c r="C3334" t="s">
        <v>10834</v>
      </c>
      <c r="D3334">
        <v>127</v>
      </c>
      <c r="E3334" t="s">
        <v>10917</v>
      </c>
      <c r="F3334">
        <v>2.1166666666666667</v>
      </c>
      <c r="G3334" t="s">
        <v>7406</v>
      </c>
      <c r="H3334" t="s">
        <v>10887</v>
      </c>
      <c r="I3334" t="s">
        <v>10890</v>
      </c>
      <c r="J3334">
        <v>6.1</v>
      </c>
      <c r="K3334" t="s">
        <v>10912</v>
      </c>
      <c r="L3334">
        <v>59401</v>
      </c>
      <c r="M3334">
        <v>104000000</v>
      </c>
      <c r="N3334">
        <v>129288072</v>
      </c>
      <c r="O3334">
        <v>25288072</v>
      </c>
      <c r="P3334" t="s">
        <v>10913</v>
      </c>
      <c r="Q3334" t="s">
        <v>10835</v>
      </c>
      <c r="R3334">
        <v>16</v>
      </c>
      <c r="S3334" t="s">
        <v>11014</v>
      </c>
      <c r="T3334" t="s">
        <v>11028</v>
      </c>
      <c r="U3334" t="s">
        <v>10931</v>
      </c>
      <c r="V3334" t="s">
        <v>11004</v>
      </c>
      <c r="W3334" t="s">
        <v>11035</v>
      </c>
      <c r="X3334" t="s">
        <v>10836</v>
      </c>
    </row>
    <row r="3335" spans="1:24" x14ac:dyDescent="0.3">
      <c r="A3335" t="s">
        <v>10837</v>
      </c>
      <c r="B3335" t="s">
        <v>10838</v>
      </c>
      <c r="C3335" t="s">
        <v>10838</v>
      </c>
      <c r="D3335">
        <v>132</v>
      </c>
      <c r="E3335" t="s">
        <v>10917</v>
      </c>
      <c r="F3335">
        <v>2.2000000000000002</v>
      </c>
      <c r="G3335" t="s">
        <v>7406</v>
      </c>
      <c r="H3335" t="s">
        <v>10887</v>
      </c>
      <c r="I3335" t="s">
        <v>10885</v>
      </c>
      <c r="J3335">
        <v>7.4</v>
      </c>
      <c r="K3335" t="s">
        <v>10916</v>
      </c>
      <c r="L3335">
        <v>419133</v>
      </c>
      <c r="M3335">
        <v>200000000</v>
      </c>
      <c r="N3335">
        <v>432243292</v>
      </c>
      <c r="O3335">
        <v>232243292</v>
      </c>
      <c r="P3335" t="s">
        <v>10928</v>
      </c>
      <c r="Q3335" t="s">
        <v>10839</v>
      </c>
      <c r="R3335">
        <v>16</v>
      </c>
      <c r="S3335" t="s">
        <v>11015</v>
      </c>
      <c r="T3335" t="s">
        <v>11028</v>
      </c>
      <c r="U3335" t="s">
        <v>10931</v>
      </c>
      <c r="V3335" t="s">
        <v>10995</v>
      </c>
      <c r="W3335" t="s">
        <v>11035</v>
      </c>
      <c r="X3335" t="s">
        <v>10199</v>
      </c>
    </row>
    <row r="3336" spans="1:24" x14ac:dyDescent="0.3">
      <c r="A3336" t="s">
        <v>10840</v>
      </c>
      <c r="B3336" t="s">
        <v>10841</v>
      </c>
      <c r="C3336" t="s">
        <v>10841</v>
      </c>
      <c r="D3336">
        <v>125</v>
      </c>
      <c r="E3336" t="s">
        <v>10917</v>
      </c>
      <c r="F3336">
        <v>2.0833333333333335</v>
      </c>
      <c r="G3336" t="s">
        <v>190</v>
      </c>
      <c r="H3336" t="s">
        <v>10895</v>
      </c>
      <c r="I3336" t="s">
        <v>10886</v>
      </c>
      <c r="J3336">
        <v>7.2</v>
      </c>
      <c r="K3336" t="s">
        <v>10916</v>
      </c>
      <c r="L3336">
        <v>110104</v>
      </c>
      <c r="M3336">
        <v>24000000</v>
      </c>
      <c r="N3336">
        <v>144353965</v>
      </c>
      <c r="O3336">
        <v>120353965</v>
      </c>
      <c r="P3336" t="s">
        <v>10928</v>
      </c>
      <c r="Q3336" t="s">
        <v>10842</v>
      </c>
      <c r="R3336">
        <v>26</v>
      </c>
      <c r="S3336" t="s">
        <v>11013</v>
      </c>
      <c r="T3336" t="s">
        <v>11024</v>
      </c>
      <c r="U3336" t="s">
        <v>10926</v>
      </c>
      <c r="V3336" t="s">
        <v>11008</v>
      </c>
      <c r="W3336" t="s">
        <v>11035</v>
      </c>
      <c r="X3336" t="s">
        <v>10843</v>
      </c>
    </row>
    <row r="3337" spans="1:24" x14ac:dyDescent="0.3">
      <c r="A3337" t="s">
        <v>10844</v>
      </c>
      <c r="B3337" t="s">
        <v>10845</v>
      </c>
      <c r="C3337" t="s">
        <v>10845</v>
      </c>
      <c r="D3337">
        <v>126</v>
      </c>
      <c r="E3337" t="s">
        <v>10917</v>
      </c>
      <c r="F3337">
        <v>2.1</v>
      </c>
      <c r="G3337" t="s">
        <v>7406</v>
      </c>
      <c r="H3337" t="s">
        <v>10887</v>
      </c>
      <c r="I3337" t="s">
        <v>10885</v>
      </c>
      <c r="J3337">
        <v>6.9</v>
      </c>
      <c r="K3337" t="s">
        <v>10912</v>
      </c>
      <c r="L3337">
        <v>458344</v>
      </c>
      <c r="M3337">
        <v>200000000</v>
      </c>
      <c r="N3337">
        <v>955775804</v>
      </c>
      <c r="O3337">
        <v>755775804</v>
      </c>
      <c r="P3337" t="s">
        <v>10928</v>
      </c>
      <c r="Q3337" t="s">
        <v>10846</v>
      </c>
      <c r="R3337">
        <v>2</v>
      </c>
      <c r="S3337" t="s">
        <v>11015</v>
      </c>
      <c r="T3337" t="s">
        <v>11029</v>
      </c>
      <c r="U3337" t="s">
        <v>10932</v>
      </c>
      <c r="V3337" t="s">
        <v>11008</v>
      </c>
      <c r="W3337" t="s">
        <v>11035</v>
      </c>
      <c r="X3337" t="s">
        <v>479</v>
      </c>
    </row>
    <row r="3338" spans="1:24" x14ac:dyDescent="0.3">
      <c r="A3338" t="s">
        <v>10847</v>
      </c>
      <c r="B3338" t="s">
        <v>10848</v>
      </c>
      <c r="C3338" t="s">
        <v>10849</v>
      </c>
      <c r="D3338">
        <v>112</v>
      </c>
      <c r="E3338" t="s">
        <v>10911</v>
      </c>
      <c r="F3338">
        <v>1.8666666666666667</v>
      </c>
      <c r="G3338" t="s">
        <v>10888</v>
      </c>
      <c r="H3338" t="s">
        <v>190</v>
      </c>
      <c r="I3338" t="s">
        <v>10885</v>
      </c>
      <c r="J3338">
        <v>7.5</v>
      </c>
      <c r="K3338" t="s">
        <v>10916</v>
      </c>
      <c r="L3338">
        <v>51686</v>
      </c>
      <c r="M3338">
        <v>11100000</v>
      </c>
      <c r="N3338">
        <v>192927909</v>
      </c>
      <c r="O3338">
        <v>181827909</v>
      </c>
      <c r="P3338" t="s">
        <v>10928</v>
      </c>
      <c r="Q3338" t="s">
        <v>10850</v>
      </c>
      <c r="R3338">
        <v>15</v>
      </c>
      <c r="S3338" t="s">
        <v>11011</v>
      </c>
      <c r="T3338" t="s">
        <v>11019</v>
      </c>
      <c r="U3338" t="s">
        <v>10919</v>
      </c>
      <c r="V3338" t="s">
        <v>11001</v>
      </c>
      <c r="W3338" t="s">
        <v>11031</v>
      </c>
      <c r="X3338" t="s">
        <v>6467</v>
      </c>
    </row>
    <row r="3339" spans="1:24" x14ac:dyDescent="0.3">
      <c r="A3339" t="s">
        <v>10851</v>
      </c>
      <c r="B3339" t="s">
        <v>10852</v>
      </c>
      <c r="C3339" t="s">
        <v>10852</v>
      </c>
      <c r="D3339">
        <v>163</v>
      </c>
      <c r="E3339" t="s">
        <v>10917</v>
      </c>
      <c r="F3339">
        <v>2.7166666666666668</v>
      </c>
      <c r="G3339" t="s">
        <v>7406</v>
      </c>
      <c r="H3339" t="s">
        <v>10887</v>
      </c>
      <c r="I3339" t="s">
        <v>5170</v>
      </c>
      <c r="J3339">
        <v>7.8</v>
      </c>
      <c r="K3339" t="s">
        <v>10916</v>
      </c>
      <c r="L3339">
        <v>181176</v>
      </c>
      <c r="M3339">
        <v>291000000</v>
      </c>
      <c r="N3339">
        <v>567535383</v>
      </c>
      <c r="O3339">
        <v>276535383</v>
      </c>
      <c r="P3339" t="s">
        <v>10928</v>
      </c>
      <c r="Q3339" t="s">
        <v>10853</v>
      </c>
      <c r="R3339">
        <v>19</v>
      </c>
      <c r="S3339" t="s">
        <v>11015</v>
      </c>
      <c r="T3339" t="s">
        <v>11024</v>
      </c>
      <c r="U3339" t="s">
        <v>10926</v>
      </c>
      <c r="V3339" t="s">
        <v>11004</v>
      </c>
      <c r="W3339" t="s">
        <v>11035</v>
      </c>
      <c r="X3339" t="s">
        <v>5979</v>
      </c>
    </row>
    <row r="3340" spans="1:24" x14ac:dyDescent="0.3">
      <c r="A3340" t="s">
        <v>10854</v>
      </c>
      <c r="B3340" t="s">
        <v>10855</v>
      </c>
      <c r="C3340" t="s">
        <v>10855</v>
      </c>
      <c r="D3340">
        <v>144</v>
      </c>
      <c r="E3340" t="s">
        <v>10917</v>
      </c>
      <c r="F3340">
        <v>2.4</v>
      </c>
      <c r="G3340" t="s">
        <v>10889</v>
      </c>
      <c r="H3340" t="s">
        <v>190</v>
      </c>
      <c r="I3340" t="s">
        <v>10897</v>
      </c>
      <c r="J3340">
        <v>7.5</v>
      </c>
      <c r="K3340" t="s">
        <v>10916</v>
      </c>
      <c r="L3340">
        <v>129020</v>
      </c>
      <c r="M3340">
        <v>50000000</v>
      </c>
      <c r="N3340">
        <v>39429285</v>
      </c>
      <c r="O3340">
        <v>-10570715</v>
      </c>
      <c r="P3340" t="s">
        <v>10924</v>
      </c>
      <c r="Q3340" t="s">
        <v>7466</v>
      </c>
      <c r="R3340">
        <v>2</v>
      </c>
      <c r="S3340" t="s">
        <v>11012</v>
      </c>
      <c r="T3340" t="s">
        <v>11027</v>
      </c>
      <c r="U3340" t="s">
        <v>10930</v>
      </c>
      <c r="V3340" t="s">
        <v>10995</v>
      </c>
      <c r="W3340" t="s">
        <v>11035</v>
      </c>
      <c r="X3340" t="s">
        <v>10856</v>
      </c>
    </row>
    <row r="3341" spans="1:24" x14ac:dyDescent="0.3">
      <c r="A3341" t="s">
        <v>10857</v>
      </c>
      <c r="B3341" t="s">
        <v>10858</v>
      </c>
      <c r="C3341" t="s">
        <v>10858</v>
      </c>
      <c r="D3341">
        <v>135</v>
      </c>
      <c r="E3341" t="s">
        <v>10917</v>
      </c>
      <c r="F3341">
        <v>2.25</v>
      </c>
      <c r="G3341" t="s">
        <v>7406</v>
      </c>
      <c r="H3341" t="s">
        <v>190</v>
      </c>
      <c r="I3341" t="s">
        <v>10896</v>
      </c>
      <c r="J3341">
        <v>5.7</v>
      </c>
      <c r="K3341" t="s">
        <v>10933</v>
      </c>
      <c r="L3341">
        <v>53325</v>
      </c>
      <c r="M3341">
        <v>25000000</v>
      </c>
      <c r="N3341">
        <v>8568339</v>
      </c>
      <c r="O3341">
        <v>-16431661</v>
      </c>
      <c r="P3341" t="s">
        <v>10924</v>
      </c>
      <c r="Q3341" t="s">
        <v>10859</v>
      </c>
      <c r="R3341">
        <v>3</v>
      </c>
      <c r="S3341" t="s">
        <v>1956</v>
      </c>
      <c r="T3341" t="s">
        <v>11024</v>
      </c>
      <c r="U3341" t="s">
        <v>10926</v>
      </c>
      <c r="V3341" t="s">
        <v>11008</v>
      </c>
      <c r="W3341" t="s">
        <v>11035</v>
      </c>
      <c r="X3341" t="s">
        <v>10860</v>
      </c>
    </row>
    <row r="3342" spans="1:24" x14ac:dyDescent="0.3">
      <c r="A3342" t="s">
        <v>10861</v>
      </c>
      <c r="B3342" t="s">
        <v>10862</v>
      </c>
      <c r="C3342" t="s">
        <v>10862</v>
      </c>
      <c r="D3342">
        <v>116</v>
      </c>
      <c r="E3342" t="s">
        <v>10911</v>
      </c>
      <c r="F3342">
        <v>1.9333333333333333</v>
      </c>
      <c r="G3342" t="s">
        <v>190</v>
      </c>
      <c r="H3342" t="s">
        <v>105</v>
      </c>
      <c r="I3342" t="s">
        <v>10895</v>
      </c>
      <c r="J3342">
        <v>7</v>
      </c>
      <c r="K3342" t="s">
        <v>10916</v>
      </c>
      <c r="L3342">
        <v>165677</v>
      </c>
      <c r="M3342">
        <v>43000000</v>
      </c>
      <c r="N3342">
        <v>22957625</v>
      </c>
      <c r="O3342">
        <v>-20042375</v>
      </c>
      <c r="P3342" t="s">
        <v>10924</v>
      </c>
      <c r="Q3342" t="s">
        <v>10863</v>
      </c>
      <c r="R3342">
        <v>4</v>
      </c>
      <c r="S3342" t="s">
        <v>11016</v>
      </c>
      <c r="T3342" t="s">
        <v>11027</v>
      </c>
      <c r="U3342" t="s">
        <v>10930</v>
      </c>
      <c r="V3342" t="s">
        <v>10995</v>
      </c>
      <c r="W3342" t="s">
        <v>11035</v>
      </c>
      <c r="X3342" t="s">
        <v>5393</v>
      </c>
    </row>
    <row r="3343" spans="1:24" x14ac:dyDescent="0.3">
      <c r="A3343" t="s">
        <v>10864</v>
      </c>
      <c r="B3343" t="s">
        <v>10865</v>
      </c>
      <c r="C3343" t="s">
        <v>10865</v>
      </c>
      <c r="D3343">
        <v>136</v>
      </c>
      <c r="E3343" t="s">
        <v>10917</v>
      </c>
      <c r="F3343">
        <v>2.2666666666666666</v>
      </c>
      <c r="G3343" t="s">
        <v>172</v>
      </c>
      <c r="H3343" t="s">
        <v>190</v>
      </c>
      <c r="I3343" t="s">
        <v>10899</v>
      </c>
      <c r="J3343">
        <v>7.1</v>
      </c>
      <c r="K3343" t="s">
        <v>10916</v>
      </c>
      <c r="L3343">
        <v>74646</v>
      </c>
      <c r="M3343">
        <v>35000000</v>
      </c>
      <c r="N3343">
        <v>2180452</v>
      </c>
      <c r="O3343">
        <v>-32819548</v>
      </c>
      <c r="P3343" t="s">
        <v>10924</v>
      </c>
      <c r="Q3343" t="s">
        <v>10866</v>
      </c>
      <c r="R3343">
        <v>12</v>
      </c>
      <c r="S3343" t="s">
        <v>1956</v>
      </c>
      <c r="T3343" t="s">
        <v>11024</v>
      </c>
      <c r="U3343" t="s">
        <v>10926</v>
      </c>
      <c r="V3343" t="s">
        <v>11007</v>
      </c>
      <c r="W3343" t="s">
        <v>11031</v>
      </c>
      <c r="X3343" t="s">
        <v>5028</v>
      </c>
    </row>
    <row r="3344" spans="1:24" x14ac:dyDescent="0.3">
      <c r="A3344" t="s">
        <v>10867</v>
      </c>
      <c r="B3344" t="s">
        <v>10868</v>
      </c>
      <c r="C3344" t="s">
        <v>10868</v>
      </c>
      <c r="D3344">
        <v>107</v>
      </c>
      <c r="E3344" t="s">
        <v>10911</v>
      </c>
      <c r="F3344">
        <v>1.7833333333333334</v>
      </c>
      <c r="G3344" t="s">
        <v>172</v>
      </c>
      <c r="H3344" t="s">
        <v>105</v>
      </c>
      <c r="I3344" t="s">
        <v>5170</v>
      </c>
      <c r="J3344">
        <v>7.2</v>
      </c>
      <c r="K3344" t="s">
        <v>10916</v>
      </c>
      <c r="L3344">
        <v>359425</v>
      </c>
      <c r="M3344">
        <v>35000000</v>
      </c>
      <c r="N3344">
        <v>79628200</v>
      </c>
      <c r="O3344">
        <v>44628200</v>
      </c>
      <c r="P3344" t="s">
        <v>10913</v>
      </c>
      <c r="Q3344" t="s">
        <v>7823</v>
      </c>
      <c r="R3344">
        <v>10</v>
      </c>
      <c r="S3344" t="s">
        <v>11016</v>
      </c>
      <c r="T3344" t="s">
        <v>11027</v>
      </c>
      <c r="U3344" t="s">
        <v>10930</v>
      </c>
      <c r="V3344" t="s">
        <v>11008</v>
      </c>
      <c r="W3344" t="s">
        <v>11035</v>
      </c>
      <c r="X3344" t="s">
        <v>5927</v>
      </c>
    </row>
    <row r="3345" spans="1:24" x14ac:dyDescent="0.3">
      <c r="A3345" t="s">
        <v>10869</v>
      </c>
      <c r="B3345" t="s">
        <v>10870</v>
      </c>
      <c r="C3345" t="s">
        <v>10870</v>
      </c>
      <c r="D3345">
        <v>107</v>
      </c>
      <c r="E3345" t="s">
        <v>10911</v>
      </c>
      <c r="F3345">
        <v>1.7833333333333334</v>
      </c>
      <c r="G3345" t="s">
        <v>190</v>
      </c>
      <c r="H3345" t="s">
        <v>10899</v>
      </c>
      <c r="I3345" t="s">
        <v>10899</v>
      </c>
      <c r="J3345">
        <v>7.3</v>
      </c>
      <c r="K3345" t="s">
        <v>10916</v>
      </c>
      <c r="L3345">
        <v>175977</v>
      </c>
      <c r="M3345">
        <v>5000000</v>
      </c>
      <c r="N3345">
        <v>39458207</v>
      </c>
      <c r="O3345">
        <v>34458207</v>
      </c>
      <c r="P3345" t="s">
        <v>10913</v>
      </c>
      <c r="Q3345" t="s">
        <v>10871</v>
      </c>
      <c r="R3345">
        <v>11</v>
      </c>
      <c r="S3345" t="s">
        <v>1956</v>
      </c>
      <c r="T3345" t="s">
        <v>11027</v>
      </c>
      <c r="U3345" t="s">
        <v>10930</v>
      </c>
      <c r="V3345" t="s">
        <v>11007</v>
      </c>
      <c r="W3345" t="s">
        <v>11031</v>
      </c>
      <c r="X3345" t="s">
        <v>10806</v>
      </c>
    </row>
    <row r="3346" spans="1:24" x14ac:dyDescent="0.3">
      <c r="A3346" t="s">
        <v>10872</v>
      </c>
      <c r="B3346" t="s">
        <v>10873</v>
      </c>
      <c r="C3346" t="s">
        <v>10873</v>
      </c>
      <c r="D3346">
        <v>138</v>
      </c>
      <c r="E3346" t="s">
        <v>10917</v>
      </c>
      <c r="F3346">
        <v>2.2999999999999998</v>
      </c>
      <c r="G3346" t="s">
        <v>7406</v>
      </c>
      <c r="H3346" t="s">
        <v>10887</v>
      </c>
      <c r="I3346" t="s">
        <v>190</v>
      </c>
      <c r="J3346">
        <v>6.6</v>
      </c>
      <c r="K3346" t="s">
        <v>10912</v>
      </c>
      <c r="L3346">
        <v>220617</v>
      </c>
      <c r="M3346">
        <v>200000000</v>
      </c>
      <c r="N3346">
        <v>14400000</v>
      </c>
      <c r="O3346">
        <v>-185600000</v>
      </c>
      <c r="P3346" t="s">
        <v>10924</v>
      </c>
      <c r="Q3346" t="s">
        <v>9754</v>
      </c>
      <c r="R3346">
        <v>30</v>
      </c>
      <c r="S3346" t="s">
        <v>11014</v>
      </c>
      <c r="T3346" t="s">
        <v>11024</v>
      </c>
      <c r="U3346" t="s">
        <v>10926</v>
      </c>
      <c r="V3346" t="s">
        <v>10995</v>
      </c>
      <c r="W3346" t="s">
        <v>11035</v>
      </c>
      <c r="X3346" t="s">
        <v>6977</v>
      </c>
    </row>
    <row r="3347" spans="1:24" x14ac:dyDescent="0.3">
      <c r="A3347" t="s">
        <v>10874</v>
      </c>
      <c r="B3347" t="s">
        <v>10875</v>
      </c>
      <c r="C3347" t="s">
        <v>10875</v>
      </c>
      <c r="D3347">
        <v>126</v>
      </c>
      <c r="E3347" t="s">
        <v>10917</v>
      </c>
      <c r="F3347">
        <v>2.1</v>
      </c>
      <c r="G3347" t="s">
        <v>10889</v>
      </c>
      <c r="H3347" t="s">
        <v>190</v>
      </c>
      <c r="I3347" t="s">
        <v>10896</v>
      </c>
      <c r="J3347">
        <v>7.4</v>
      </c>
      <c r="K3347" t="s">
        <v>10916</v>
      </c>
      <c r="L3347">
        <v>88568</v>
      </c>
      <c r="M3347">
        <v>26000000</v>
      </c>
      <c r="N3347">
        <v>7478009</v>
      </c>
      <c r="O3347">
        <v>-18521991</v>
      </c>
      <c r="P3347" t="s">
        <v>10924</v>
      </c>
      <c r="Q3347" t="s">
        <v>10876</v>
      </c>
      <c r="R3347">
        <v>1</v>
      </c>
      <c r="S3347" t="s">
        <v>11015</v>
      </c>
      <c r="T3347" t="s">
        <v>11020</v>
      </c>
      <c r="U3347" t="s">
        <v>10920</v>
      </c>
      <c r="V3347" t="s">
        <v>10995</v>
      </c>
      <c r="W3347" t="s">
        <v>11035</v>
      </c>
      <c r="X3347" t="s">
        <v>10877</v>
      </c>
    </row>
    <row r="3348" spans="1:24" x14ac:dyDescent="0.3">
      <c r="A3348" t="s">
        <v>10878</v>
      </c>
      <c r="B3348" t="s">
        <v>10879</v>
      </c>
      <c r="C3348" t="s">
        <v>10879</v>
      </c>
      <c r="D3348">
        <v>88</v>
      </c>
      <c r="E3348" t="s">
        <v>10915</v>
      </c>
      <c r="F3348">
        <v>1.4666666666666666</v>
      </c>
      <c r="G3348" t="s">
        <v>7406</v>
      </c>
      <c r="H3348" t="s">
        <v>10887</v>
      </c>
      <c r="I3348" t="s">
        <v>105</v>
      </c>
      <c r="J3348">
        <v>5.7</v>
      </c>
      <c r="K3348" t="s">
        <v>10933</v>
      </c>
      <c r="L3348">
        <v>56955</v>
      </c>
      <c r="M3348">
        <v>15000000</v>
      </c>
      <c r="N3348">
        <v>65774490</v>
      </c>
      <c r="O3348">
        <v>50774490</v>
      </c>
      <c r="P3348" t="s">
        <v>10913</v>
      </c>
      <c r="Q3348" t="s">
        <v>10880</v>
      </c>
      <c r="R3348">
        <v>1</v>
      </c>
      <c r="S3348" t="s">
        <v>11012</v>
      </c>
      <c r="T3348" t="s">
        <v>11025</v>
      </c>
      <c r="U3348" t="s">
        <v>10927</v>
      </c>
      <c r="V3348" t="s">
        <v>10995</v>
      </c>
      <c r="W3348" t="s">
        <v>11035</v>
      </c>
      <c r="X3348" t="s">
        <v>10371</v>
      </c>
    </row>
    <row r="3349" spans="1:24" x14ac:dyDescent="0.3">
      <c r="A3349" t="s">
        <v>10881</v>
      </c>
      <c r="B3349" t="s">
        <v>10882</v>
      </c>
      <c r="C3349" t="s">
        <v>10882</v>
      </c>
      <c r="D3349">
        <v>118</v>
      </c>
      <c r="E3349" t="s">
        <v>10911</v>
      </c>
      <c r="F3349">
        <v>1.9666666666666666</v>
      </c>
      <c r="G3349" t="s">
        <v>172</v>
      </c>
      <c r="H3349" t="s">
        <v>10891</v>
      </c>
      <c r="I3349" t="s">
        <v>190</v>
      </c>
      <c r="J3349">
        <v>6.4</v>
      </c>
      <c r="K3349" t="s">
        <v>10912</v>
      </c>
      <c r="L3349">
        <v>141433</v>
      </c>
      <c r="M3349">
        <v>14000000</v>
      </c>
      <c r="N3349">
        <v>1351662</v>
      </c>
      <c r="O3349">
        <v>-12648338</v>
      </c>
      <c r="P3349" t="s">
        <v>10924</v>
      </c>
      <c r="Q3349" t="s">
        <v>10883</v>
      </c>
      <c r="R3349">
        <v>12</v>
      </c>
      <c r="S3349" t="s">
        <v>11016</v>
      </c>
      <c r="T3349" t="s">
        <v>11027</v>
      </c>
      <c r="U3349" t="s">
        <v>10930</v>
      </c>
      <c r="V3349" t="s">
        <v>11007</v>
      </c>
      <c r="W3349" t="s">
        <v>11031</v>
      </c>
      <c r="X3349" t="s">
        <v>9171</v>
      </c>
    </row>
  </sheetData>
  <autoFilter ref="A1:X3349" xr:uid="{E1819CB3-A082-4599-8933-33123391EC2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A32BD-07DA-4DF5-8AFB-F4BC7B0A0318}">
  <dimension ref="A1:F240"/>
  <sheetViews>
    <sheetView topLeftCell="A143" workbookViewId="0">
      <selection activeCell="C233" sqref="C233"/>
    </sheetView>
  </sheetViews>
  <sheetFormatPr defaultRowHeight="14.4" x14ac:dyDescent="0.3"/>
  <cols>
    <col min="1" max="1" width="22.5546875" bestFit="1" customWidth="1"/>
    <col min="2" max="2" width="12.109375" bestFit="1" customWidth="1"/>
    <col min="3" max="3" width="12" bestFit="1" customWidth="1"/>
    <col min="5" max="5" width="12.5546875" bestFit="1" customWidth="1"/>
    <col min="6" max="6" width="16.21875" bestFit="1" customWidth="1"/>
  </cols>
  <sheetData>
    <row r="1" spans="1:2" x14ac:dyDescent="0.3">
      <c r="A1" t="s">
        <v>10937</v>
      </c>
    </row>
    <row r="2" spans="1:2" x14ac:dyDescent="0.3">
      <c r="A2" s="13" t="s">
        <v>10934</v>
      </c>
      <c r="B2" t="s">
        <v>10936</v>
      </c>
    </row>
    <row r="3" spans="1:2" x14ac:dyDescent="0.3">
      <c r="A3" s="14" t="s">
        <v>5875</v>
      </c>
      <c r="B3" s="16">
        <v>2686706026</v>
      </c>
    </row>
    <row r="4" spans="1:2" x14ac:dyDescent="0.3">
      <c r="A4" s="14" t="s">
        <v>9984</v>
      </c>
      <c r="B4" s="16">
        <v>2443439100</v>
      </c>
    </row>
    <row r="5" spans="1:2" x14ac:dyDescent="0.3">
      <c r="A5" s="14" t="s">
        <v>1783</v>
      </c>
      <c r="B5" s="16">
        <v>2326587206</v>
      </c>
    </row>
    <row r="6" spans="1:2" x14ac:dyDescent="0.3">
      <c r="A6" s="14" t="s">
        <v>2474</v>
      </c>
      <c r="B6" s="16">
        <v>2064743305</v>
      </c>
    </row>
    <row r="7" spans="1:2" x14ac:dyDescent="0.3">
      <c r="A7" s="14" t="s">
        <v>8301</v>
      </c>
      <c r="B7" s="16">
        <v>1970250281</v>
      </c>
    </row>
    <row r="8" spans="1:2" x14ac:dyDescent="0.3">
      <c r="A8" s="14" t="s">
        <v>10935</v>
      </c>
      <c r="B8" s="16">
        <v>11491725918</v>
      </c>
    </row>
    <row r="11" spans="1:2" x14ac:dyDescent="0.3">
      <c r="A11" s="14"/>
    </row>
    <row r="22" spans="1:5" x14ac:dyDescent="0.3">
      <c r="A22" s="14" t="s">
        <v>10938</v>
      </c>
    </row>
    <row r="24" spans="1:5" x14ac:dyDescent="0.3">
      <c r="A24" s="13" t="s">
        <v>10934</v>
      </c>
      <c r="B24" t="s">
        <v>10939</v>
      </c>
      <c r="D24" t="s">
        <v>10934</v>
      </c>
      <c r="E24" t="s">
        <v>10939</v>
      </c>
    </row>
    <row r="25" spans="1:5" x14ac:dyDescent="0.3">
      <c r="A25" s="14" t="s">
        <v>10888</v>
      </c>
      <c r="B25" s="16">
        <v>7.480952380952381</v>
      </c>
      <c r="D25" s="14" t="s">
        <v>10888</v>
      </c>
      <c r="E25">
        <f>GETPIVOTDATA("averageRating",$A$24,"genres1",A25)</f>
        <v>7.480952380952381</v>
      </c>
    </row>
    <row r="26" spans="1:5" x14ac:dyDescent="0.3">
      <c r="A26" s="14" t="s">
        <v>10889</v>
      </c>
      <c r="B26" s="16">
        <v>7.3234374999999972</v>
      </c>
      <c r="D26" s="14" t="s">
        <v>10889</v>
      </c>
      <c r="E26">
        <f t="shared" ref="E26:E29" si="0">GETPIVOTDATA("averageRating",$A$24,"genres1",A26)</f>
        <v>7.3234374999999972</v>
      </c>
    </row>
    <row r="27" spans="1:5" x14ac:dyDescent="0.3">
      <c r="A27" s="14" t="s">
        <v>10892</v>
      </c>
      <c r="B27" s="16">
        <v>7.8</v>
      </c>
      <c r="D27" s="14" t="s">
        <v>10892</v>
      </c>
      <c r="E27">
        <f t="shared" si="0"/>
        <v>7.8</v>
      </c>
    </row>
    <row r="28" spans="1:5" x14ac:dyDescent="0.3">
      <c r="A28" s="14" t="s">
        <v>10895</v>
      </c>
      <c r="B28" s="16">
        <v>7.2</v>
      </c>
      <c r="D28" s="14" t="s">
        <v>10895</v>
      </c>
      <c r="E28">
        <f t="shared" si="0"/>
        <v>7.2</v>
      </c>
    </row>
    <row r="29" spans="1:5" x14ac:dyDescent="0.3">
      <c r="A29" s="14" t="s">
        <v>234</v>
      </c>
      <c r="B29" s="16">
        <v>7.8</v>
      </c>
      <c r="D29" s="14" t="s">
        <v>234</v>
      </c>
      <c r="E29">
        <f t="shared" si="0"/>
        <v>7.8</v>
      </c>
    </row>
    <row r="30" spans="1:5" x14ac:dyDescent="0.3">
      <c r="A30" s="14" t="s">
        <v>10935</v>
      </c>
      <c r="B30" s="16">
        <v>7.336888888888887</v>
      </c>
    </row>
    <row r="33" spans="1:1" x14ac:dyDescent="0.3">
      <c r="A33" s="14" t="s">
        <v>10940</v>
      </c>
    </row>
    <row r="50" spans="1:1" x14ac:dyDescent="0.3">
      <c r="A50" t="s">
        <v>10941</v>
      </c>
    </row>
    <row r="60" spans="1:1" x14ac:dyDescent="0.3">
      <c r="A60" s="14" t="s">
        <v>10942</v>
      </c>
    </row>
    <row r="69" spans="1:6" x14ac:dyDescent="0.3">
      <c r="A69" s="14" t="s">
        <v>10943</v>
      </c>
    </row>
    <row r="71" spans="1:6" x14ac:dyDescent="0.3">
      <c r="E71" s="13" t="s">
        <v>10934</v>
      </c>
      <c r="F71" t="s">
        <v>10949</v>
      </c>
    </row>
    <row r="72" spans="1:6" x14ac:dyDescent="0.3">
      <c r="E72" s="14">
        <v>7.1</v>
      </c>
      <c r="F72" s="16">
        <v>29836435</v>
      </c>
    </row>
    <row r="73" spans="1:6" x14ac:dyDescent="0.3">
      <c r="E73" s="14">
        <v>7.3</v>
      </c>
      <c r="F73" s="16">
        <v>33054777</v>
      </c>
    </row>
    <row r="74" spans="1:6" x14ac:dyDescent="0.3">
      <c r="E74" s="14">
        <v>7.6</v>
      </c>
      <c r="F74" s="16">
        <v>31503798</v>
      </c>
    </row>
    <row r="75" spans="1:6" x14ac:dyDescent="0.3">
      <c r="E75" s="14">
        <v>7.7</v>
      </c>
      <c r="F75" s="16">
        <v>29739199</v>
      </c>
    </row>
    <row r="76" spans="1:6" x14ac:dyDescent="0.3">
      <c r="E76" s="14">
        <v>7.8</v>
      </c>
      <c r="F76" s="16">
        <v>31176852</v>
      </c>
    </row>
    <row r="77" spans="1:6" x14ac:dyDescent="0.3">
      <c r="E77" s="14" t="s">
        <v>10935</v>
      </c>
      <c r="F77" s="16">
        <v>155311061</v>
      </c>
    </row>
    <row r="85" spans="1:1" x14ac:dyDescent="0.3">
      <c r="A85" t="s">
        <v>10944</v>
      </c>
    </row>
    <row r="104" spans="1:3" x14ac:dyDescent="0.3">
      <c r="A104" t="s">
        <v>10946</v>
      </c>
    </row>
    <row r="106" spans="1:3" x14ac:dyDescent="0.3">
      <c r="A106" s="13" t="s">
        <v>10934</v>
      </c>
      <c r="B106" t="s">
        <v>10948</v>
      </c>
      <c r="C106" t="s">
        <v>10947</v>
      </c>
    </row>
    <row r="107" spans="1:3" x14ac:dyDescent="0.3">
      <c r="A107" s="14" t="s">
        <v>10928</v>
      </c>
      <c r="B107" s="16">
        <v>1105</v>
      </c>
      <c r="C107">
        <f>GETPIVOTDATA("Movie Status",$A$106)</f>
        <v>3348</v>
      </c>
    </row>
    <row r="108" spans="1:3" x14ac:dyDescent="0.3">
      <c r="A108" s="14" t="s">
        <v>10924</v>
      </c>
      <c r="B108" s="16">
        <v>546</v>
      </c>
    </row>
    <row r="109" spans="1:3" x14ac:dyDescent="0.3">
      <c r="A109" s="14" t="s">
        <v>10918</v>
      </c>
      <c r="B109" s="16">
        <v>286</v>
      </c>
    </row>
    <row r="110" spans="1:3" x14ac:dyDescent="0.3">
      <c r="A110" s="14" t="s">
        <v>10913</v>
      </c>
      <c r="B110" s="16">
        <v>1411</v>
      </c>
    </row>
    <row r="111" spans="1:3" x14ac:dyDescent="0.3">
      <c r="A111" s="14" t="s">
        <v>10935</v>
      </c>
      <c r="B111" s="16">
        <v>3348</v>
      </c>
    </row>
    <row r="114" spans="1:2" x14ac:dyDescent="0.3">
      <c r="A114" s="14"/>
    </row>
    <row r="122" spans="1:2" x14ac:dyDescent="0.3">
      <c r="A122" s="14" t="s">
        <v>10951</v>
      </c>
    </row>
    <row r="123" spans="1:2" x14ac:dyDescent="0.3">
      <c r="A123" t="s">
        <v>10949</v>
      </c>
      <c r="B123" t="s">
        <v>10950</v>
      </c>
    </row>
    <row r="124" spans="1:2" x14ac:dyDescent="0.3">
      <c r="A124" s="15">
        <v>721658839</v>
      </c>
      <c r="B124">
        <f>GETPIVOTDATA("numVotes",$A$123)</f>
        <v>721658839</v>
      </c>
    </row>
    <row r="148" spans="1:1" x14ac:dyDescent="0.3">
      <c r="A148" s="14"/>
    </row>
    <row r="160" spans="1:1" x14ac:dyDescent="0.3">
      <c r="A160" s="14"/>
    </row>
    <row r="180" spans="1:1" x14ac:dyDescent="0.3">
      <c r="A180" s="14"/>
    </row>
    <row r="190" spans="1:1" x14ac:dyDescent="0.3">
      <c r="A190" s="14"/>
    </row>
    <row r="201" spans="1:2" x14ac:dyDescent="0.3">
      <c r="A201" s="13" t="s">
        <v>10934</v>
      </c>
      <c r="B201" t="s">
        <v>10952</v>
      </c>
    </row>
    <row r="202" spans="1:2" x14ac:dyDescent="0.3">
      <c r="A202" s="14" t="s">
        <v>10929</v>
      </c>
      <c r="B202" s="16">
        <v>187</v>
      </c>
    </row>
    <row r="203" spans="1:2" x14ac:dyDescent="0.3">
      <c r="A203" s="14" t="s">
        <v>10931</v>
      </c>
      <c r="B203" s="16">
        <v>231</v>
      </c>
    </row>
    <row r="204" spans="1:2" x14ac:dyDescent="0.3">
      <c r="A204" s="14" t="s">
        <v>10914</v>
      </c>
      <c r="B204" s="16">
        <v>336</v>
      </c>
    </row>
    <row r="205" spans="1:2" x14ac:dyDescent="0.3">
      <c r="A205" s="14" t="s">
        <v>10920</v>
      </c>
      <c r="B205" s="16">
        <v>192</v>
      </c>
    </row>
    <row r="206" spans="1:2" x14ac:dyDescent="0.3">
      <c r="A206" s="14" t="s">
        <v>10919</v>
      </c>
      <c r="B206" s="16">
        <v>248</v>
      </c>
    </row>
    <row r="207" spans="1:2" x14ac:dyDescent="0.3">
      <c r="A207" s="14" t="s">
        <v>10927</v>
      </c>
      <c r="B207" s="16">
        <v>269</v>
      </c>
    </row>
    <row r="208" spans="1:2" x14ac:dyDescent="0.3">
      <c r="A208" s="14" t="s">
        <v>10926</v>
      </c>
      <c r="B208" s="16">
        <v>291</v>
      </c>
    </row>
    <row r="209" spans="1:2" x14ac:dyDescent="0.3">
      <c r="A209" s="14" t="s">
        <v>10921</v>
      </c>
      <c r="B209" s="16">
        <v>253</v>
      </c>
    </row>
    <row r="210" spans="1:2" x14ac:dyDescent="0.3">
      <c r="A210" s="14" t="s">
        <v>10932</v>
      </c>
      <c r="B210" s="16">
        <v>336</v>
      </c>
    </row>
    <row r="211" spans="1:2" x14ac:dyDescent="0.3">
      <c r="A211" s="14" t="s">
        <v>10925</v>
      </c>
      <c r="B211" s="16">
        <v>235</v>
      </c>
    </row>
    <row r="212" spans="1:2" x14ac:dyDescent="0.3">
      <c r="A212" s="14" t="s">
        <v>10923</v>
      </c>
      <c r="B212" s="16">
        <v>217</v>
      </c>
    </row>
    <row r="213" spans="1:2" x14ac:dyDescent="0.3">
      <c r="A213" s="14" t="s">
        <v>10930</v>
      </c>
      <c r="B213" s="16">
        <v>419</v>
      </c>
    </row>
    <row r="214" spans="1:2" x14ac:dyDescent="0.3">
      <c r="A214" s="14" t="s">
        <v>10953</v>
      </c>
      <c r="B214" s="16">
        <v>134</v>
      </c>
    </row>
    <row r="215" spans="1:2" x14ac:dyDescent="0.3">
      <c r="A215" s="14" t="s">
        <v>10935</v>
      </c>
      <c r="B215" s="16">
        <v>3348</v>
      </c>
    </row>
    <row r="218" spans="1:2" x14ac:dyDescent="0.3">
      <c r="A218" t="s">
        <v>10934</v>
      </c>
      <c r="B218" t="s">
        <v>11037</v>
      </c>
    </row>
    <row r="219" spans="1:2" x14ac:dyDescent="0.3">
      <c r="A219" s="14" t="s">
        <v>10929</v>
      </c>
      <c r="B219">
        <f>GETPIVOTDATA("primaryTitle",$A$201,"Month Name",A219)</f>
        <v>187</v>
      </c>
    </row>
    <row r="220" spans="1:2" x14ac:dyDescent="0.3">
      <c r="A220" s="14" t="s">
        <v>10931</v>
      </c>
      <c r="B220">
        <f t="shared" ref="B220:B231" si="1">GETPIVOTDATA("primaryTitle",$A$201,"Month Name",A220)</f>
        <v>231</v>
      </c>
    </row>
    <row r="221" spans="1:2" x14ac:dyDescent="0.3">
      <c r="A221" s="14" t="s">
        <v>10914</v>
      </c>
      <c r="B221">
        <f t="shared" si="1"/>
        <v>336</v>
      </c>
    </row>
    <row r="222" spans="1:2" x14ac:dyDescent="0.3">
      <c r="A222" s="14" t="s">
        <v>10920</v>
      </c>
      <c r="B222">
        <f t="shared" si="1"/>
        <v>192</v>
      </c>
    </row>
    <row r="223" spans="1:2" x14ac:dyDescent="0.3">
      <c r="A223" s="14" t="s">
        <v>10919</v>
      </c>
      <c r="B223">
        <f t="shared" si="1"/>
        <v>248</v>
      </c>
    </row>
    <row r="224" spans="1:2" x14ac:dyDescent="0.3">
      <c r="A224" s="14" t="s">
        <v>10927</v>
      </c>
      <c r="B224">
        <f t="shared" si="1"/>
        <v>269</v>
      </c>
    </row>
    <row r="225" spans="1:3" x14ac:dyDescent="0.3">
      <c r="A225" s="14" t="s">
        <v>10926</v>
      </c>
      <c r="B225">
        <f t="shared" si="1"/>
        <v>291</v>
      </c>
    </row>
    <row r="226" spans="1:3" x14ac:dyDescent="0.3">
      <c r="A226" s="14" t="s">
        <v>10921</v>
      </c>
      <c r="B226">
        <f t="shared" si="1"/>
        <v>253</v>
      </c>
    </row>
    <row r="227" spans="1:3" x14ac:dyDescent="0.3">
      <c r="A227" s="14" t="s">
        <v>10932</v>
      </c>
      <c r="B227">
        <f t="shared" si="1"/>
        <v>336</v>
      </c>
    </row>
    <row r="228" spans="1:3" x14ac:dyDescent="0.3">
      <c r="A228" s="14" t="s">
        <v>10925</v>
      </c>
      <c r="B228">
        <f t="shared" si="1"/>
        <v>235</v>
      </c>
    </row>
    <row r="229" spans="1:3" x14ac:dyDescent="0.3">
      <c r="A229" s="14" t="s">
        <v>10923</v>
      </c>
      <c r="B229">
        <f t="shared" si="1"/>
        <v>217</v>
      </c>
    </row>
    <row r="230" spans="1:3" x14ac:dyDescent="0.3">
      <c r="A230" s="14" t="s">
        <v>10930</v>
      </c>
      <c r="B230">
        <f t="shared" si="1"/>
        <v>419</v>
      </c>
    </row>
    <row r="231" spans="1:3" x14ac:dyDescent="0.3">
      <c r="A231" s="14" t="s">
        <v>10953</v>
      </c>
      <c r="B231">
        <f t="shared" si="1"/>
        <v>134</v>
      </c>
    </row>
    <row r="234" spans="1:3" x14ac:dyDescent="0.3">
      <c r="A234" s="13" t="s">
        <v>10934</v>
      </c>
      <c r="B234" t="s">
        <v>10936</v>
      </c>
      <c r="C234" t="s">
        <v>11036</v>
      </c>
    </row>
    <row r="235" spans="1:3" x14ac:dyDescent="0.3">
      <c r="A235" s="14" t="s">
        <v>5875</v>
      </c>
      <c r="B235" s="16">
        <v>2686706026</v>
      </c>
      <c r="C235">
        <f>GETPIVOTDATA("Profit",$A$234)</f>
        <v>11491725918</v>
      </c>
    </row>
    <row r="236" spans="1:3" x14ac:dyDescent="0.3">
      <c r="A236" s="14" t="s">
        <v>8301</v>
      </c>
      <c r="B236" s="16">
        <v>1970250281</v>
      </c>
    </row>
    <row r="237" spans="1:3" x14ac:dyDescent="0.3">
      <c r="A237" s="14" t="s">
        <v>9984</v>
      </c>
      <c r="B237" s="16">
        <v>2443439100</v>
      </c>
    </row>
    <row r="238" spans="1:3" x14ac:dyDescent="0.3">
      <c r="A238" s="14" t="s">
        <v>1783</v>
      </c>
      <c r="B238" s="16">
        <v>2326587206</v>
      </c>
    </row>
    <row r="239" spans="1:3" x14ac:dyDescent="0.3">
      <c r="A239" s="14" t="s">
        <v>2474</v>
      </c>
      <c r="B239" s="16">
        <v>2064743305</v>
      </c>
    </row>
    <row r="240" spans="1:3" x14ac:dyDescent="0.3">
      <c r="A240" s="14" t="s">
        <v>10935</v>
      </c>
      <c r="B240" s="16">
        <v>11491725918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D43E-8DAF-4614-B2F7-1B6AE8D6266B}">
  <dimension ref="R5"/>
  <sheetViews>
    <sheetView tabSelected="1" topLeftCell="A10" workbookViewId="0">
      <selection activeCell="R5" sqref="R5"/>
    </sheetView>
  </sheetViews>
  <sheetFormatPr defaultRowHeight="14.4" x14ac:dyDescent="0.3"/>
  <sheetData>
    <row r="5" spans="18:18" x14ac:dyDescent="0.3">
      <c r="R5" t="s">
        <v>11038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imdb_data</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NANDINI SATGHARE</dc:creator>
  <cp:lastModifiedBy>NANDINI SATGHARE</cp:lastModifiedBy>
  <dcterms:created xsi:type="dcterms:W3CDTF">2025-12-16T05:05:41Z</dcterms:created>
  <dcterms:modified xsi:type="dcterms:W3CDTF">2025-12-18T16:24:53Z</dcterms:modified>
</cp:coreProperties>
</file>